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drawings/drawing9.xml" ContentType="application/vnd.openxmlformats-officedocument.drawing+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4.xml" ContentType="application/vnd.openxmlformats-officedocument.themeOverride+xml"/>
  <Override PartName="/xl/drawings/drawing11.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5.xml" ContentType="application/vnd.openxmlformats-officedocument.themeOverride+xml"/>
  <Override PartName="/xl/drawings/drawing12.xml" ContentType="application/vnd.openxmlformats-officedocument.drawing+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ml.chartshapes+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6.xml" ContentType="application/vnd.openxmlformats-officedocument.themeOverride+xml"/>
  <Override PartName="/xl/drawings/drawing14.xml" ContentType="application/vnd.openxmlformats-officedocument.drawing+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7.xml" ContentType="application/vnd.openxmlformats-officedocument.themeOverride+xml"/>
  <Override PartName="/xl/drawings/drawing15.xml" ContentType="application/vnd.openxmlformats-officedocument.drawing+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8.xml" ContentType="application/vnd.openxmlformats-officedocument.themeOverrid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kwl.ca\bby\2000-2999\2400-2499\2452-029\400-Work\13_Inventory_Spreadsheet_Template_Final\"/>
    </mc:Choice>
  </mc:AlternateContent>
  <xr:revisionPtr revIDLastSave="0" documentId="13_ncr:1_{BFF75FA2-6EF6-43B8-9FC3-5205D009B5C6}" xr6:coauthVersionLast="46" xr6:coauthVersionMax="46" xr10:uidLastSave="{00000000-0000-0000-0000-000000000000}"/>
  <bookViews>
    <workbookView xWindow="-108" yWindow="-108" windowWidth="23256" windowHeight="12576" tabRatio="838" xr2:uid="{D5A8D547-38C9-4273-B63B-9C284659354A}"/>
  </bookViews>
  <sheets>
    <sheet name="Cover Sheet" sheetId="33" r:id="rId1"/>
    <sheet name="Definitions" sheetId="19" r:id="rId2"/>
    <sheet name="Lookups" sheetId="55" state="hidden" r:id="rId3"/>
    <sheet name="Inventory - Linear and Vertical" sheetId="14" r:id="rId4"/>
    <sheet name="Inventory - Vehicles and Equip." sheetId="20" r:id="rId5"/>
    <sheet name="25-Year Renewal Plan - Static" sheetId="30" r:id="rId6"/>
    <sheet name="25-Year Renewal Plan - Mobile" sheetId="37" r:id="rId7"/>
    <sheet name="Chart - Renewal Summary" sheetId="38" r:id="rId8"/>
    <sheet name="25 Year Non-Renewal Plan" sheetId="31" r:id="rId9"/>
    <sheet name="Chart - Unoptimized Plan" sheetId="32" r:id="rId10"/>
    <sheet name="Chart - Optimized Plan " sheetId="58" r:id="rId11"/>
    <sheet name="Community-Wide Current State" sheetId="29" r:id="rId12"/>
    <sheet name="Water Current State" sheetId="23" r:id="rId13"/>
    <sheet name="Sewer Current State" sheetId="22" r:id="rId14"/>
    <sheet name="Roads and Drainage Current Stat" sheetId="24" r:id="rId15"/>
    <sheet name="Buildings Current State" sheetId="27" r:id="rId16"/>
    <sheet name="Recreation Current State" sheetId="25" r:id="rId17"/>
    <sheet name="Vehicles Current State" sheetId="28" r:id="rId18"/>
    <sheet name="Heavy Mobile Equipment Current" sheetId="56" r:id="rId19"/>
  </sheets>
  <definedNames>
    <definedName name="_xlnm._FilterDatabase" localSheetId="3" hidden="1">'Inventory - Linear and Vertical'!$A$3:$AB$503</definedName>
    <definedName name="_Ref427327051" localSheetId="14">'Recreation Current State'!$A$62</definedName>
    <definedName name="_Ref427327051" localSheetId="13">'Sewer Current State'!#REF!</definedName>
    <definedName name="_Ref427327051" localSheetId="12">'Water Current State'!$A$60</definedName>
    <definedName name="Buildings">Lookups!$H$3:$H$15</definedName>
    <definedName name="Categories">Lookups!$A$2:$A$8</definedName>
    <definedName name="Heavy_Mobile_Equipment">Lookups!$G$3:$G$15</definedName>
    <definedName name="_xlnm.Print_Area" localSheetId="6">'25-Year Renewal Plan - Mobile'!$A$1:$AS$131</definedName>
    <definedName name="_xlnm.Print_Area" localSheetId="5">'25-Year Renewal Plan - Static'!$A$1:$AS$517</definedName>
    <definedName name="_xlnm.Print_Area" localSheetId="1">Definitions!$A$1:$C$34</definedName>
    <definedName name="_xlnm.Print_Area" localSheetId="3">'Inventory - Linear and Vertical'!$A$1:$AB$503</definedName>
    <definedName name="_xlnm.Print_Area" localSheetId="4">'Inventory - Vehicles and Equip.'!$A$1:$AE$103</definedName>
    <definedName name="_xlnm.Print_Titles" localSheetId="6">'25-Year Renewal Plan - Mobile'!$11:$12</definedName>
    <definedName name="_xlnm.Print_Titles" localSheetId="5">'25-Year Renewal Plan - Static'!$15:$16</definedName>
    <definedName name="_xlnm.Print_Titles" localSheetId="3">'Inventory - Linear and Vertical'!$3:$3</definedName>
    <definedName name="Recreation">Lookups!$I$3:$I$15</definedName>
    <definedName name="Roads_and_Drainage">Lookups!$F$3:$F$15</definedName>
    <definedName name="Sewer">Lookups!$E$3:$E$15</definedName>
    <definedName name="Vehicles">Lookups!$J$3:$J$15</definedName>
    <definedName name="Water">Lookups!$D$3:$D$15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27" l="1"/>
  <c r="C38" i="56"/>
  <c r="C34" i="56"/>
  <c r="C29" i="56"/>
  <c r="C29" i="28"/>
  <c r="C33" i="25"/>
  <c r="C34" i="25"/>
  <c r="C35" i="25"/>
  <c r="C36" i="25"/>
  <c r="C37" i="25"/>
  <c r="C38" i="25"/>
  <c r="C39" i="25"/>
  <c r="C40" i="25"/>
  <c r="C41" i="25"/>
  <c r="C42" i="25"/>
  <c r="C43" i="25"/>
  <c r="C44" i="25"/>
  <c r="C45" i="25"/>
  <c r="C46" i="25"/>
  <c r="C47" i="25"/>
  <c r="C24" i="22"/>
  <c r="C13" i="25"/>
  <c r="C14" i="25"/>
  <c r="C15" i="25"/>
  <c r="C16" i="25"/>
  <c r="C17" i="25"/>
  <c r="C18" i="25"/>
  <c r="C19" i="25"/>
  <c r="C20" i="25"/>
  <c r="C21" i="25"/>
  <c r="C22" i="25"/>
  <c r="C23" i="25"/>
  <c r="C24" i="25"/>
  <c r="C25" i="25"/>
  <c r="C26" i="25"/>
  <c r="C12" i="25"/>
  <c r="C12" i="22"/>
  <c r="A26" i="25"/>
  <c r="A27" i="25"/>
  <c r="C29" i="27"/>
  <c r="C12" i="27"/>
  <c r="C27" i="27"/>
  <c r="C28" i="27"/>
  <c r="C30" i="27"/>
  <c r="C32" i="27"/>
  <c r="C33" i="27"/>
  <c r="C26" i="27"/>
  <c r="C26" i="24"/>
  <c r="C18" i="24"/>
  <c r="C13" i="24"/>
  <c r="C27" i="24"/>
  <c r="C28" i="24"/>
  <c r="C29" i="24"/>
  <c r="C30" i="24"/>
  <c r="C31" i="24"/>
  <c r="C32" i="24"/>
  <c r="A12" i="22"/>
  <c r="C23" i="23"/>
  <c r="A23" i="23"/>
  <c r="A14" i="23"/>
  <c r="C14" i="23" s="1"/>
  <c r="A15" i="23"/>
  <c r="C15" i="23" s="1"/>
  <c r="A16" i="23"/>
  <c r="A17" i="23"/>
  <c r="A18" i="23"/>
  <c r="A19" i="23"/>
  <c r="A20" i="23"/>
  <c r="C20" i="23" s="1"/>
  <c r="A21" i="23"/>
  <c r="C21" i="23" s="1"/>
  <c r="A22" i="23"/>
  <c r="C22" i="23" s="1"/>
  <c r="A13" i="23"/>
  <c r="C13" i="23" s="1"/>
  <c r="C16" i="23"/>
  <c r="C17" i="23"/>
  <c r="C18" i="23"/>
  <c r="C19" i="23"/>
  <c r="C25" i="22"/>
  <c r="C26" i="22"/>
  <c r="C27" i="22"/>
  <c r="C28" i="22"/>
  <c r="C29" i="22"/>
  <c r="C30" i="22"/>
  <c r="C30" i="23"/>
  <c r="C31" i="23"/>
  <c r="C32" i="23"/>
  <c r="C33" i="23"/>
  <c r="C34" i="23"/>
  <c r="C35" i="23"/>
  <c r="C36" i="23"/>
  <c r="C38" i="23"/>
  <c r="C39" i="23"/>
  <c r="C40" i="23"/>
  <c r="C37" i="23"/>
  <c r="H33" i="29"/>
  <c r="H32" i="29"/>
  <c r="B33" i="29"/>
  <c r="B32" i="29"/>
  <c r="B31" i="29"/>
  <c r="B30" i="29"/>
  <c r="A25" i="25"/>
  <c r="A24" i="25"/>
  <c r="A23" i="25"/>
  <c r="A22" i="25"/>
  <c r="A21" i="25"/>
  <c r="A20" i="25"/>
  <c r="A19" i="25"/>
  <c r="A18" i="25"/>
  <c r="A17" i="25"/>
  <c r="A16" i="25"/>
  <c r="A15" i="25"/>
  <c r="A14" i="25"/>
  <c r="A13" i="25"/>
  <c r="A12" i="25"/>
  <c r="C28" i="25" l="1"/>
  <c r="C49" i="25"/>
  <c r="C42" i="23"/>
  <c r="A18" i="29"/>
  <c r="A5" i="55" s="1"/>
  <c r="A17" i="29"/>
  <c r="A8" i="55" s="1"/>
  <c r="A16" i="29"/>
  <c r="A7" i="55" s="1"/>
  <c r="A15" i="29"/>
  <c r="A6" i="55" s="1"/>
  <c r="A14" i="29"/>
  <c r="A4" i="55" s="1"/>
  <c r="A13" i="29"/>
  <c r="A3" i="55" s="1"/>
  <c r="A12" i="29"/>
  <c r="A2" i="55" s="1"/>
  <c r="J2" i="55"/>
  <c r="I2" i="55"/>
  <c r="H2" i="55"/>
  <c r="G2" i="55"/>
  <c r="F2" i="55"/>
  <c r="E2" i="55"/>
  <c r="D2" i="55"/>
  <c r="B12" i="58"/>
  <c r="C12" i="32"/>
  <c r="D12" i="32" s="1"/>
  <c r="E12" i="32" s="1"/>
  <c r="F12" i="32" s="1"/>
  <c r="G12" i="32" s="1"/>
  <c r="H12" i="32" s="1"/>
  <c r="I12" i="32" s="1"/>
  <c r="J12" i="32" s="1"/>
  <c r="K12" i="32" s="1"/>
  <c r="L12" i="32" s="1"/>
  <c r="M12" i="32" s="1"/>
  <c r="N12" i="32" s="1"/>
  <c r="O12" i="32" s="1"/>
  <c r="P12" i="32" s="1"/>
  <c r="Q12" i="32" s="1"/>
  <c r="R12" i="32" s="1"/>
  <c r="S12" i="32" s="1"/>
  <c r="T12" i="32" s="1"/>
  <c r="U12" i="32" s="1"/>
  <c r="V12" i="32" s="1"/>
  <c r="W12" i="32" s="1"/>
  <c r="X12" i="32" s="1"/>
  <c r="Y12" i="32" s="1"/>
  <c r="Z12" i="32" s="1"/>
  <c r="Z12" i="58" s="1"/>
  <c r="T12" i="58" l="1"/>
  <c r="L12" i="58"/>
  <c r="D12" i="58"/>
  <c r="P12" i="58"/>
  <c r="W12" i="58"/>
  <c r="G12" i="58"/>
  <c r="V12" i="58"/>
  <c r="N12" i="58"/>
  <c r="F12" i="58"/>
  <c r="U12" i="58"/>
  <c r="M12" i="58"/>
  <c r="E12" i="58"/>
  <c r="S12" i="58"/>
  <c r="C12" i="58"/>
  <c r="R12" i="58"/>
  <c r="J12" i="58"/>
  <c r="X12" i="58"/>
  <c r="H12" i="58"/>
  <c r="O12" i="58"/>
  <c r="K12" i="58"/>
  <c r="Y12" i="58"/>
  <c r="Q12" i="58"/>
  <c r="I12" i="58"/>
  <c r="A20" i="27"/>
  <c r="D28" i="27"/>
  <c r="D29" i="27"/>
  <c r="A18" i="22"/>
  <c r="C18" i="22" s="1"/>
  <c r="A27" i="29"/>
  <c r="A28" i="29" l="1"/>
  <c r="A29" i="29"/>
  <c r="A30" i="29"/>
  <c r="A31" i="29"/>
  <c r="A32" i="29"/>
  <c r="A33" i="29"/>
  <c r="D12" i="37"/>
  <c r="C7" i="32" l="1"/>
  <c r="D7" i="32" s="1"/>
  <c r="E7" i="32" s="1"/>
  <c r="F7" i="32" s="1"/>
  <c r="G7" i="32" s="1"/>
  <c r="H7" i="32" s="1"/>
  <c r="I7" i="32" s="1"/>
  <c r="J7" i="32" s="1"/>
  <c r="K7" i="32" s="1"/>
  <c r="L7" i="32" s="1"/>
  <c r="M7" i="32" s="1"/>
  <c r="N7" i="32" s="1"/>
  <c r="O7" i="32" s="1"/>
  <c r="P7" i="32" s="1"/>
  <c r="Q7" i="32" s="1"/>
  <c r="R7" i="32" s="1"/>
  <c r="S7" i="32" s="1"/>
  <c r="T7" i="32" s="1"/>
  <c r="U7" i="32" s="1"/>
  <c r="V7" i="32" s="1"/>
  <c r="W7" i="32" s="1"/>
  <c r="X7" i="32" s="1"/>
  <c r="Y7" i="32" s="1"/>
  <c r="Z7" i="32" s="1"/>
  <c r="AA8" i="58"/>
  <c r="AA7" i="58"/>
  <c r="AA6" i="58"/>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7" i="37"/>
  <c r="C58" i="37"/>
  <c r="C59" i="37"/>
  <c r="C60" i="37"/>
  <c r="C61" i="37"/>
  <c r="C62" i="37"/>
  <c r="C63" i="37"/>
  <c r="C64" i="37"/>
  <c r="C65" i="37"/>
  <c r="C66" i="37"/>
  <c r="C67" i="37"/>
  <c r="C68" i="37"/>
  <c r="C69" i="37"/>
  <c r="C70" i="37"/>
  <c r="C71" i="37"/>
  <c r="C72" i="37"/>
  <c r="C73" i="37"/>
  <c r="C74" i="37"/>
  <c r="C75" i="37"/>
  <c r="C76" i="37"/>
  <c r="C77" i="37"/>
  <c r="C78" i="37"/>
  <c r="C79" i="37"/>
  <c r="C80" i="37"/>
  <c r="C81" i="37"/>
  <c r="C82" i="37"/>
  <c r="C83" i="37"/>
  <c r="C84" i="37"/>
  <c r="C85" i="37"/>
  <c r="C86" i="37"/>
  <c r="C87" i="37"/>
  <c r="C88" i="37"/>
  <c r="C89" i="37"/>
  <c r="C90" i="37"/>
  <c r="C91" i="37"/>
  <c r="C92" i="37"/>
  <c r="C93" i="37"/>
  <c r="C94" i="37"/>
  <c r="C95" i="37"/>
  <c r="C96" i="37"/>
  <c r="C97" i="37"/>
  <c r="C98" i="37"/>
  <c r="C99" i="37"/>
  <c r="C100" i="37"/>
  <c r="C101" i="37"/>
  <c r="C102" i="37"/>
  <c r="C103" i="37"/>
  <c r="C104" i="37"/>
  <c r="C105" i="37"/>
  <c r="C106" i="37"/>
  <c r="C107" i="37"/>
  <c r="C108" i="37"/>
  <c r="C109" i="37"/>
  <c r="C110" i="37"/>
  <c r="C111" i="37"/>
  <c r="C112" i="37"/>
  <c r="C113" i="37"/>
  <c r="C114" i="37"/>
  <c r="C115" i="37"/>
  <c r="C116" i="37"/>
  <c r="C117" i="37"/>
  <c r="C118" i="37"/>
  <c r="C119" i="37"/>
  <c r="C120" i="37"/>
  <c r="C121" i="37"/>
  <c r="C122" i="37"/>
  <c r="C123" i="37"/>
  <c r="C124" i="37"/>
  <c r="C125" i="37"/>
  <c r="C126" i="37"/>
  <c r="C127" i="37"/>
  <c r="C128" i="37"/>
  <c r="C129" i="37"/>
  <c r="C130" i="37"/>
  <c r="C13" i="37"/>
  <c r="A5" i="38"/>
  <c r="A11" i="38"/>
  <c r="A10" i="38"/>
  <c r="A6" i="38"/>
  <c r="A7" i="38"/>
  <c r="A8" i="38"/>
  <c r="A9" i="38"/>
  <c r="J18" i="30"/>
  <c r="J19" i="30"/>
  <c r="J20" i="30"/>
  <c r="J21" i="30"/>
  <c r="J22" i="30"/>
  <c r="J23" i="30"/>
  <c r="J24" i="30"/>
  <c r="J25" i="30"/>
  <c r="J26" i="30"/>
  <c r="J27" i="30"/>
  <c r="J28" i="30"/>
  <c r="J29" i="30"/>
  <c r="J30" i="30"/>
  <c r="J31" i="30"/>
  <c r="J32" i="30"/>
  <c r="J33" i="30"/>
  <c r="J34" i="30"/>
  <c r="J35" i="30"/>
  <c r="J36" i="30"/>
  <c r="J37" i="30"/>
  <c r="J38" i="30"/>
  <c r="J39" i="30"/>
  <c r="J40" i="30"/>
  <c r="J41" i="30"/>
  <c r="J42" i="30"/>
  <c r="J43" i="30"/>
  <c r="J44" i="30"/>
  <c r="J45" i="30"/>
  <c r="J46" i="30"/>
  <c r="J47" i="30"/>
  <c r="J48" i="30"/>
  <c r="J49" i="30"/>
  <c r="J50" i="30"/>
  <c r="J51" i="30"/>
  <c r="J52" i="30"/>
  <c r="J53" i="30"/>
  <c r="J54" i="30"/>
  <c r="J55" i="30"/>
  <c r="J56" i="30"/>
  <c r="J57" i="30"/>
  <c r="J58" i="30"/>
  <c r="J59" i="30"/>
  <c r="J60" i="30"/>
  <c r="J61" i="30"/>
  <c r="J62" i="30"/>
  <c r="J63" i="30"/>
  <c r="J64" i="30"/>
  <c r="J65" i="30"/>
  <c r="J66" i="30"/>
  <c r="J67" i="30"/>
  <c r="J68" i="30"/>
  <c r="J69" i="30"/>
  <c r="J70" i="30"/>
  <c r="J71" i="30"/>
  <c r="J72" i="30"/>
  <c r="J73" i="30"/>
  <c r="J74" i="30"/>
  <c r="J75" i="30"/>
  <c r="J76" i="30"/>
  <c r="J77" i="30"/>
  <c r="J78" i="30"/>
  <c r="J79" i="30"/>
  <c r="J80" i="30"/>
  <c r="J81" i="30"/>
  <c r="J82" i="30"/>
  <c r="J83" i="30"/>
  <c r="J84" i="30"/>
  <c r="J85" i="30"/>
  <c r="J86" i="30"/>
  <c r="J87" i="30"/>
  <c r="J88" i="30"/>
  <c r="J89" i="30"/>
  <c r="J90" i="30"/>
  <c r="J91" i="30"/>
  <c r="J92" i="30"/>
  <c r="J93" i="30"/>
  <c r="J94" i="30"/>
  <c r="J95" i="30"/>
  <c r="J96" i="30"/>
  <c r="J97" i="30"/>
  <c r="J98" i="30"/>
  <c r="J99" i="30"/>
  <c r="J100" i="30"/>
  <c r="J101" i="30"/>
  <c r="J102" i="30"/>
  <c r="J103" i="30"/>
  <c r="J104" i="30"/>
  <c r="J105" i="30"/>
  <c r="J106" i="30"/>
  <c r="J107" i="30"/>
  <c r="J108" i="30"/>
  <c r="J109" i="30"/>
  <c r="J110" i="30"/>
  <c r="J111" i="30"/>
  <c r="J112" i="30"/>
  <c r="J113" i="30"/>
  <c r="J114" i="30"/>
  <c r="J115" i="30"/>
  <c r="J116" i="30"/>
  <c r="J117" i="30"/>
  <c r="J118" i="30"/>
  <c r="J119" i="30"/>
  <c r="J120" i="30"/>
  <c r="J121" i="30"/>
  <c r="J122" i="30"/>
  <c r="J123" i="30"/>
  <c r="J124" i="30"/>
  <c r="J125" i="30"/>
  <c r="J126" i="30"/>
  <c r="J127" i="30"/>
  <c r="J128" i="30"/>
  <c r="J129" i="30"/>
  <c r="J130" i="30"/>
  <c r="J131" i="30"/>
  <c r="J132" i="30"/>
  <c r="J133" i="30"/>
  <c r="J134" i="30"/>
  <c r="J135" i="30"/>
  <c r="J136" i="30"/>
  <c r="J137" i="30"/>
  <c r="J138" i="30"/>
  <c r="J139" i="30"/>
  <c r="J140" i="30"/>
  <c r="J141" i="30"/>
  <c r="J142" i="30"/>
  <c r="J143" i="30"/>
  <c r="J144" i="30"/>
  <c r="J145" i="30"/>
  <c r="J146" i="30"/>
  <c r="J147" i="30"/>
  <c r="J148" i="30"/>
  <c r="J149" i="30"/>
  <c r="J150" i="30"/>
  <c r="J151" i="30"/>
  <c r="J152" i="30"/>
  <c r="J153" i="30"/>
  <c r="J154" i="30"/>
  <c r="J155" i="30"/>
  <c r="J156" i="30"/>
  <c r="J157" i="30"/>
  <c r="J158" i="30"/>
  <c r="J159" i="30"/>
  <c r="J160" i="30"/>
  <c r="J161" i="30"/>
  <c r="J162" i="30"/>
  <c r="J163" i="30"/>
  <c r="J164" i="30"/>
  <c r="J165" i="30"/>
  <c r="J166" i="30"/>
  <c r="J167" i="30"/>
  <c r="J168" i="30"/>
  <c r="J169" i="30"/>
  <c r="J170" i="30"/>
  <c r="J171" i="30"/>
  <c r="J172" i="30"/>
  <c r="J173" i="30"/>
  <c r="J174" i="30"/>
  <c r="J175" i="30"/>
  <c r="J176" i="30"/>
  <c r="J177" i="30"/>
  <c r="J178" i="30"/>
  <c r="J179" i="30"/>
  <c r="J180" i="30"/>
  <c r="J181" i="30"/>
  <c r="J182" i="30"/>
  <c r="J183" i="30"/>
  <c r="J184" i="30"/>
  <c r="J185" i="30"/>
  <c r="J186" i="30"/>
  <c r="J187" i="30"/>
  <c r="J188" i="30"/>
  <c r="J189" i="30"/>
  <c r="J190" i="30"/>
  <c r="J191" i="30"/>
  <c r="J192" i="30"/>
  <c r="J193" i="30"/>
  <c r="J194" i="30"/>
  <c r="J195" i="30"/>
  <c r="J196" i="30"/>
  <c r="J197" i="30"/>
  <c r="J198" i="30"/>
  <c r="J199" i="30"/>
  <c r="J200" i="30"/>
  <c r="J201" i="30"/>
  <c r="J202" i="30"/>
  <c r="J203" i="30"/>
  <c r="J204" i="30"/>
  <c r="J205" i="30"/>
  <c r="J206" i="30"/>
  <c r="J207" i="30"/>
  <c r="J208" i="30"/>
  <c r="J209" i="30"/>
  <c r="J210" i="30"/>
  <c r="J211" i="30"/>
  <c r="J212" i="30"/>
  <c r="J213" i="30"/>
  <c r="J214" i="30"/>
  <c r="J215" i="30"/>
  <c r="J216" i="30"/>
  <c r="J217" i="30"/>
  <c r="J218" i="30"/>
  <c r="J219" i="30"/>
  <c r="J220" i="30"/>
  <c r="J221" i="30"/>
  <c r="J222" i="30"/>
  <c r="J223" i="30"/>
  <c r="J224" i="30"/>
  <c r="J225" i="30"/>
  <c r="J226" i="30"/>
  <c r="J227" i="30"/>
  <c r="J228" i="30"/>
  <c r="J229" i="30"/>
  <c r="J230" i="30"/>
  <c r="J231" i="30"/>
  <c r="J232" i="30"/>
  <c r="J233" i="30"/>
  <c r="J234" i="30"/>
  <c r="J235" i="30"/>
  <c r="J236" i="30"/>
  <c r="J237" i="30"/>
  <c r="J238" i="30"/>
  <c r="J239" i="30"/>
  <c r="J240" i="30"/>
  <c r="J241" i="30"/>
  <c r="J242" i="30"/>
  <c r="J243" i="30"/>
  <c r="J244" i="30"/>
  <c r="J245" i="30"/>
  <c r="J246" i="30"/>
  <c r="J247" i="30"/>
  <c r="J248" i="30"/>
  <c r="J249" i="30"/>
  <c r="J250" i="30"/>
  <c r="J251" i="30"/>
  <c r="J252" i="30"/>
  <c r="J253" i="30"/>
  <c r="J254" i="30"/>
  <c r="J255" i="30"/>
  <c r="J256" i="30"/>
  <c r="J257" i="30"/>
  <c r="J258" i="30"/>
  <c r="J259" i="30"/>
  <c r="J260" i="30"/>
  <c r="J261" i="30"/>
  <c r="J262" i="30"/>
  <c r="J263" i="30"/>
  <c r="J264" i="30"/>
  <c r="J265" i="30"/>
  <c r="J266" i="30"/>
  <c r="J267" i="30"/>
  <c r="J268" i="30"/>
  <c r="J269" i="30"/>
  <c r="J270" i="30"/>
  <c r="J271" i="30"/>
  <c r="J272" i="30"/>
  <c r="J273" i="30"/>
  <c r="J274" i="30"/>
  <c r="J275" i="30"/>
  <c r="J276" i="30"/>
  <c r="J277" i="30"/>
  <c r="J278" i="30"/>
  <c r="J279" i="30"/>
  <c r="J280" i="30"/>
  <c r="J281" i="30"/>
  <c r="J282" i="30"/>
  <c r="J283" i="30"/>
  <c r="J284" i="30"/>
  <c r="J285" i="30"/>
  <c r="J286" i="30"/>
  <c r="J287" i="30"/>
  <c r="J288" i="30"/>
  <c r="J289" i="30"/>
  <c r="J290" i="30"/>
  <c r="J291" i="30"/>
  <c r="J292" i="30"/>
  <c r="J293" i="30"/>
  <c r="J294" i="30"/>
  <c r="J295" i="30"/>
  <c r="J296" i="30"/>
  <c r="J297" i="30"/>
  <c r="J298" i="30"/>
  <c r="J299" i="30"/>
  <c r="J300" i="30"/>
  <c r="J301" i="30"/>
  <c r="J302" i="30"/>
  <c r="J303" i="30"/>
  <c r="J304" i="30"/>
  <c r="J305" i="30"/>
  <c r="J306" i="30"/>
  <c r="J307" i="30"/>
  <c r="J308" i="30"/>
  <c r="J309" i="30"/>
  <c r="J310" i="30"/>
  <c r="J311" i="30"/>
  <c r="J312" i="30"/>
  <c r="J313" i="30"/>
  <c r="J314" i="30"/>
  <c r="J315" i="30"/>
  <c r="J316" i="30"/>
  <c r="J317" i="30"/>
  <c r="J318" i="30"/>
  <c r="J319" i="30"/>
  <c r="J320" i="30"/>
  <c r="J321" i="30"/>
  <c r="J322" i="30"/>
  <c r="J323" i="30"/>
  <c r="J324" i="30"/>
  <c r="J325" i="30"/>
  <c r="J326" i="30"/>
  <c r="J327" i="30"/>
  <c r="J328" i="30"/>
  <c r="J329" i="30"/>
  <c r="J330" i="30"/>
  <c r="J331" i="30"/>
  <c r="J332" i="30"/>
  <c r="J333" i="30"/>
  <c r="J334" i="30"/>
  <c r="J335" i="30"/>
  <c r="J336" i="30"/>
  <c r="J337" i="30"/>
  <c r="J338" i="30"/>
  <c r="J339" i="30"/>
  <c r="J340" i="30"/>
  <c r="J341" i="30"/>
  <c r="J342" i="30"/>
  <c r="J343" i="30"/>
  <c r="J344" i="30"/>
  <c r="J345" i="30"/>
  <c r="J346" i="30"/>
  <c r="J347" i="30"/>
  <c r="J348" i="30"/>
  <c r="J349" i="30"/>
  <c r="J350" i="30"/>
  <c r="J351" i="30"/>
  <c r="J352" i="30"/>
  <c r="J353" i="30"/>
  <c r="J354" i="30"/>
  <c r="J355" i="30"/>
  <c r="J356" i="30"/>
  <c r="J357" i="30"/>
  <c r="J358" i="30"/>
  <c r="J359" i="30"/>
  <c r="J360" i="30"/>
  <c r="J361" i="30"/>
  <c r="J362" i="30"/>
  <c r="J363" i="30"/>
  <c r="J364" i="30"/>
  <c r="J365" i="30"/>
  <c r="J366" i="30"/>
  <c r="J367" i="30"/>
  <c r="J368" i="30"/>
  <c r="J369" i="30"/>
  <c r="J370" i="30"/>
  <c r="J371" i="30"/>
  <c r="J372" i="30"/>
  <c r="J373" i="30"/>
  <c r="J374" i="30"/>
  <c r="J375" i="30"/>
  <c r="J376" i="30"/>
  <c r="J377" i="30"/>
  <c r="J378" i="30"/>
  <c r="J379" i="30"/>
  <c r="J380" i="30"/>
  <c r="J381" i="30"/>
  <c r="J382" i="30"/>
  <c r="J383" i="30"/>
  <c r="J384" i="30"/>
  <c r="J385" i="30"/>
  <c r="J386" i="30"/>
  <c r="J387" i="30"/>
  <c r="J388" i="30"/>
  <c r="J389" i="30"/>
  <c r="J390" i="30"/>
  <c r="J391" i="30"/>
  <c r="J392" i="30"/>
  <c r="J393" i="30"/>
  <c r="J394" i="30"/>
  <c r="J395" i="30"/>
  <c r="J396" i="30"/>
  <c r="J397" i="30"/>
  <c r="J398" i="30"/>
  <c r="J399" i="30"/>
  <c r="J400" i="30"/>
  <c r="J401" i="30"/>
  <c r="J402" i="30"/>
  <c r="J403" i="30"/>
  <c r="J404" i="30"/>
  <c r="J405" i="30"/>
  <c r="J406" i="30"/>
  <c r="J407" i="30"/>
  <c r="J408" i="30"/>
  <c r="J409" i="30"/>
  <c r="J410" i="30"/>
  <c r="J411" i="30"/>
  <c r="J412" i="30"/>
  <c r="J413" i="30"/>
  <c r="J414" i="30"/>
  <c r="J415" i="30"/>
  <c r="J416" i="30"/>
  <c r="J417" i="30"/>
  <c r="J418" i="30"/>
  <c r="J419" i="30"/>
  <c r="J420" i="30"/>
  <c r="J421" i="30"/>
  <c r="J422" i="30"/>
  <c r="J423" i="30"/>
  <c r="J424" i="30"/>
  <c r="J425" i="30"/>
  <c r="J426" i="30"/>
  <c r="J427" i="30"/>
  <c r="J428" i="30"/>
  <c r="J429" i="30"/>
  <c r="J430" i="30"/>
  <c r="J431" i="30"/>
  <c r="J432" i="30"/>
  <c r="J433" i="30"/>
  <c r="J434" i="30"/>
  <c r="J435" i="30"/>
  <c r="J436" i="30"/>
  <c r="J437" i="30"/>
  <c r="J438" i="30"/>
  <c r="J439" i="30"/>
  <c r="J440" i="30"/>
  <c r="J441" i="30"/>
  <c r="J442" i="30"/>
  <c r="J443" i="30"/>
  <c r="J444" i="30"/>
  <c r="J445" i="30"/>
  <c r="J446" i="30"/>
  <c r="J447" i="30"/>
  <c r="J448" i="30"/>
  <c r="J449" i="30"/>
  <c r="J450" i="30"/>
  <c r="J451" i="30"/>
  <c r="J452" i="30"/>
  <c r="J453" i="30"/>
  <c r="J454" i="30"/>
  <c r="J455" i="30"/>
  <c r="J456" i="30"/>
  <c r="J457" i="30"/>
  <c r="J458" i="30"/>
  <c r="J459" i="30"/>
  <c r="J460" i="30"/>
  <c r="J461" i="30"/>
  <c r="J462" i="30"/>
  <c r="J463" i="30"/>
  <c r="J464" i="30"/>
  <c r="J465" i="30"/>
  <c r="J466" i="30"/>
  <c r="J467" i="30"/>
  <c r="J468" i="30"/>
  <c r="J469" i="30"/>
  <c r="J470" i="30"/>
  <c r="J471" i="30"/>
  <c r="J472" i="30"/>
  <c r="J473" i="30"/>
  <c r="J474" i="30"/>
  <c r="J475" i="30"/>
  <c r="J476" i="30"/>
  <c r="J477" i="30"/>
  <c r="J478" i="30"/>
  <c r="J479" i="30"/>
  <c r="J480" i="30"/>
  <c r="J481" i="30"/>
  <c r="J482" i="30"/>
  <c r="J483" i="30"/>
  <c r="J484" i="30"/>
  <c r="J485" i="30"/>
  <c r="J486" i="30"/>
  <c r="J487" i="30"/>
  <c r="J488" i="30"/>
  <c r="J489" i="30"/>
  <c r="J490" i="30"/>
  <c r="J491" i="30"/>
  <c r="J492" i="30"/>
  <c r="J493" i="30"/>
  <c r="J494" i="30"/>
  <c r="J495" i="30"/>
  <c r="J496" i="30"/>
  <c r="J497" i="30"/>
  <c r="J498" i="30"/>
  <c r="J499" i="30"/>
  <c r="J500" i="30"/>
  <c r="J501" i="30"/>
  <c r="J502" i="30"/>
  <c r="J503" i="30"/>
  <c r="J504" i="30"/>
  <c r="J505" i="30"/>
  <c r="J506" i="30"/>
  <c r="J507" i="30"/>
  <c r="J508" i="30"/>
  <c r="J509" i="30"/>
  <c r="J510" i="30"/>
  <c r="J511" i="30"/>
  <c r="J512" i="30"/>
  <c r="J513" i="30"/>
  <c r="J514" i="30"/>
  <c r="J515" i="30"/>
  <c r="J516" i="30"/>
  <c r="J14" i="37"/>
  <c r="J15" i="37"/>
  <c r="J16" i="37"/>
  <c r="J17" i="37"/>
  <c r="J18" i="37"/>
  <c r="J19" i="37"/>
  <c r="J20" i="37"/>
  <c r="J21" i="37"/>
  <c r="J22" i="37"/>
  <c r="J23" i="37"/>
  <c r="J24" i="37"/>
  <c r="J25" i="37"/>
  <c r="J26" i="37"/>
  <c r="J27" i="37"/>
  <c r="J28" i="37"/>
  <c r="J29" i="37"/>
  <c r="J30" i="37"/>
  <c r="J31" i="37"/>
  <c r="J32" i="37"/>
  <c r="J33" i="37"/>
  <c r="J34" i="37"/>
  <c r="J35" i="37"/>
  <c r="J36" i="37"/>
  <c r="J37" i="37"/>
  <c r="J38" i="37"/>
  <c r="J39" i="37"/>
  <c r="J40" i="37"/>
  <c r="J41" i="37"/>
  <c r="J42" i="37"/>
  <c r="J43" i="37"/>
  <c r="J44" i="37"/>
  <c r="J45" i="37"/>
  <c r="J46" i="37"/>
  <c r="J47" i="37"/>
  <c r="J48" i="37"/>
  <c r="J49" i="37"/>
  <c r="J50" i="37"/>
  <c r="J51" i="37"/>
  <c r="J52" i="37"/>
  <c r="J53" i="37"/>
  <c r="J54" i="37"/>
  <c r="J55" i="37"/>
  <c r="J56" i="37"/>
  <c r="J57" i="37"/>
  <c r="J58" i="37"/>
  <c r="J59" i="37"/>
  <c r="J60" i="37"/>
  <c r="J61" i="37"/>
  <c r="J62" i="37"/>
  <c r="J63" i="37"/>
  <c r="J64" i="37"/>
  <c r="J65" i="37"/>
  <c r="J66" i="37"/>
  <c r="J67" i="37"/>
  <c r="J68" i="37"/>
  <c r="J69" i="37"/>
  <c r="J70" i="37"/>
  <c r="J71" i="37"/>
  <c r="J72" i="37"/>
  <c r="J73" i="37"/>
  <c r="J74" i="37"/>
  <c r="J75" i="37"/>
  <c r="J76" i="37"/>
  <c r="J77" i="37"/>
  <c r="J78" i="37"/>
  <c r="J79" i="37"/>
  <c r="J80" i="37"/>
  <c r="J81" i="37"/>
  <c r="J82" i="37"/>
  <c r="J83" i="37"/>
  <c r="J84" i="37"/>
  <c r="J85" i="37"/>
  <c r="J86" i="37"/>
  <c r="J87" i="37"/>
  <c r="J88" i="37"/>
  <c r="J89" i="37"/>
  <c r="J90" i="37"/>
  <c r="J91" i="37"/>
  <c r="J92" i="37"/>
  <c r="J93" i="37"/>
  <c r="J94" i="37"/>
  <c r="J95" i="37"/>
  <c r="J96" i="37"/>
  <c r="J97" i="37"/>
  <c r="J98" i="37"/>
  <c r="J99" i="37"/>
  <c r="J100" i="37"/>
  <c r="J101" i="37"/>
  <c r="J102" i="37"/>
  <c r="J103" i="37"/>
  <c r="J104" i="37"/>
  <c r="J105" i="37"/>
  <c r="J106" i="37"/>
  <c r="J107" i="37"/>
  <c r="J108" i="37"/>
  <c r="J109" i="37"/>
  <c r="J110" i="37"/>
  <c r="J111" i="37"/>
  <c r="J112" i="37"/>
  <c r="J113" i="37"/>
  <c r="J114" i="37"/>
  <c r="J115" i="37"/>
  <c r="J116" i="37"/>
  <c r="J117" i="37"/>
  <c r="J118" i="37"/>
  <c r="J119" i="37"/>
  <c r="J120" i="37"/>
  <c r="J121" i="37"/>
  <c r="J122" i="37"/>
  <c r="J123" i="37"/>
  <c r="J124" i="37"/>
  <c r="J125" i="37"/>
  <c r="J126" i="37"/>
  <c r="J127" i="37"/>
  <c r="J128" i="37"/>
  <c r="J129" i="37"/>
  <c r="J130" i="37"/>
  <c r="J13" i="37"/>
  <c r="J17" i="30"/>
  <c r="A19" i="55"/>
  <c r="A18" i="55"/>
  <c r="H573" i="14"/>
  <c r="J517" i="30" l="1"/>
  <c r="G4" i="55"/>
  <c r="G5" i="55"/>
  <c r="G6" i="55"/>
  <c r="G7" i="55"/>
  <c r="G8" i="55"/>
  <c r="G9" i="55"/>
  <c r="G10" i="55"/>
  <c r="G11" i="55"/>
  <c r="G12" i="55"/>
  <c r="G13" i="55"/>
  <c r="G14" i="55"/>
  <c r="G3" i="55"/>
  <c r="P140" i="37"/>
  <c r="A23" i="37"/>
  <c r="D23" i="37"/>
  <c r="E23" i="37"/>
  <c r="F23" i="37"/>
  <c r="G23" i="37"/>
  <c r="H23" i="37"/>
  <c r="K23" i="37" s="1"/>
  <c r="I23" i="37"/>
  <c r="AS23" i="37" s="1"/>
  <c r="A24" i="37"/>
  <c r="D24" i="37"/>
  <c r="E24" i="37"/>
  <c r="F24" i="37"/>
  <c r="G24" i="37"/>
  <c r="H24" i="37"/>
  <c r="K24" i="37" s="1"/>
  <c r="I24" i="37"/>
  <c r="AS24" i="37" s="1"/>
  <c r="A25" i="37"/>
  <c r="D25" i="37"/>
  <c r="E25" i="37"/>
  <c r="F25" i="37"/>
  <c r="G25" i="37"/>
  <c r="H25" i="37"/>
  <c r="K25" i="37" s="1"/>
  <c r="I25" i="37"/>
  <c r="AS25" i="37" s="1"/>
  <c r="A26" i="37"/>
  <c r="D26" i="37"/>
  <c r="E26" i="37"/>
  <c r="F26" i="37"/>
  <c r="G26" i="37"/>
  <c r="H26" i="37"/>
  <c r="K26" i="37" s="1"/>
  <c r="I26" i="37"/>
  <c r="AS26" i="37" s="1"/>
  <c r="A27" i="37"/>
  <c r="D27" i="37"/>
  <c r="E27" i="37"/>
  <c r="F27" i="37"/>
  <c r="G27" i="37"/>
  <c r="H27" i="37"/>
  <c r="K27" i="37" s="1"/>
  <c r="I27" i="37"/>
  <c r="AS27" i="37" s="1"/>
  <c r="A28" i="37"/>
  <c r="D28" i="37"/>
  <c r="E28" i="37"/>
  <c r="F28" i="37"/>
  <c r="G28" i="37"/>
  <c r="H28" i="37"/>
  <c r="K28" i="37" s="1"/>
  <c r="I28" i="37"/>
  <c r="AS28" i="37" s="1"/>
  <c r="A29" i="37"/>
  <c r="D29" i="37"/>
  <c r="E29" i="37"/>
  <c r="F29" i="37"/>
  <c r="G29" i="37"/>
  <c r="H29" i="37"/>
  <c r="K29" i="37" s="1"/>
  <c r="I29" i="37"/>
  <c r="AS29" i="37" s="1"/>
  <c r="A30" i="37"/>
  <c r="D30" i="37"/>
  <c r="E30" i="37"/>
  <c r="F30" i="37"/>
  <c r="G30" i="37"/>
  <c r="H30" i="37"/>
  <c r="K30" i="37" s="1"/>
  <c r="I30" i="37"/>
  <c r="AS30" i="37" s="1"/>
  <c r="A31" i="37"/>
  <c r="D31" i="37"/>
  <c r="E31" i="37"/>
  <c r="F31" i="37"/>
  <c r="G31" i="37"/>
  <c r="H31" i="37"/>
  <c r="K31" i="37" s="1"/>
  <c r="I31" i="37"/>
  <c r="AS31" i="37" s="1"/>
  <c r="A32" i="37"/>
  <c r="D32" i="37"/>
  <c r="E32" i="37"/>
  <c r="F32" i="37"/>
  <c r="G32" i="37"/>
  <c r="H32" i="37"/>
  <c r="K32" i="37" s="1"/>
  <c r="I32" i="37"/>
  <c r="AS32" i="37" s="1"/>
  <c r="A33" i="37"/>
  <c r="D33" i="37"/>
  <c r="E33" i="37"/>
  <c r="F33" i="37"/>
  <c r="G33" i="37"/>
  <c r="H33" i="37"/>
  <c r="K33" i="37" s="1"/>
  <c r="I33" i="37"/>
  <c r="AS33" i="37" s="1"/>
  <c r="A34" i="37"/>
  <c r="D34" i="37"/>
  <c r="E34" i="37"/>
  <c r="F34" i="37"/>
  <c r="G34" i="37"/>
  <c r="H34" i="37"/>
  <c r="K34" i="37" s="1"/>
  <c r="I34" i="37"/>
  <c r="AS34" i="37" s="1"/>
  <c r="A35" i="37"/>
  <c r="D35" i="37"/>
  <c r="E35" i="37"/>
  <c r="F35" i="37"/>
  <c r="G35" i="37"/>
  <c r="H35" i="37"/>
  <c r="K35" i="37" s="1"/>
  <c r="I35" i="37"/>
  <c r="A36" i="37"/>
  <c r="D36" i="37"/>
  <c r="E36" i="37"/>
  <c r="F36" i="37"/>
  <c r="G36" i="37"/>
  <c r="H36" i="37"/>
  <c r="K36" i="37" s="1"/>
  <c r="I36" i="37"/>
  <c r="AS36" i="37" s="1"/>
  <c r="A37" i="37"/>
  <c r="D37" i="37"/>
  <c r="E37" i="37"/>
  <c r="F37" i="37"/>
  <c r="G37" i="37"/>
  <c r="H37" i="37"/>
  <c r="K37" i="37" s="1"/>
  <c r="I37" i="37"/>
  <c r="AS37" i="37" s="1"/>
  <c r="A38" i="37"/>
  <c r="D38" i="37"/>
  <c r="E38" i="37"/>
  <c r="F38" i="37"/>
  <c r="G38" i="37"/>
  <c r="H38" i="37"/>
  <c r="K38" i="37" s="1"/>
  <c r="I38" i="37"/>
  <c r="A39" i="37"/>
  <c r="D39" i="37"/>
  <c r="E39" i="37"/>
  <c r="F39" i="37"/>
  <c r="G39" i="37"/>
  <c r="H39" i="37"/>
  <c r="K39" i="37" s="1"/>
  <c r="I39" i="37"/>
  <c r="AS39" i="37" s="1"/>
  <c r="A40" i="37"/>
  <c r="D40" i="37"/>
  <c r="E40" i="37"/>
  <c r="F40" i="37"/>
  <c r="G40" i="37"/>
  <c r="H40" i="37"/>
  <c r="K40" i="37" s="1"/>
  <c r="I40" i="37"/>
  <c r="AS40" i="37" s="1"/>
  <c r="A41" i="37"/>
  <c r="D41" i="37"/>
  <c r="E41" i="37"/>
  <c r="F41" i="37"/>
  <c r="G41" i="37"/>
  <c r="H41" i="37"/>
  <c r="K41" i="37" s="1"/>
  <c r="I41" i="37"/>
  <c r="A42" i="37"/>
  <c r="D42" i="37"/>
  <c r="E42" i="37"/>
  <c r="F42" i="37"/>
  <c r="G42" i="37"/>
  <c r="H42" i="37"/>
  <c r="K42" i="37" s="1"/>
  <c r="I42" i="37"/>
  <c r="A43" i="37"/>
  <c r="D43" i="37"/>
  <c r="E43" i="37"/>
  <c r="F43" i="37"/>
  <c r="G43" i="37"/>
  <c r="H43" i="37"/>
  <c r="K43" i="37" s="1"/>
  <c r="I43" i="37"/>
  <c r="AS43" i="37" s="1"/>
  <c r="A44" i="37"/>
  <c r="D44" i="37"/>
  <c r="E44" i="37"/>
  <c r="F44" i="37"/>
  <c r="G44" i="37"/>
  <c r="H44" i="37"/>
  <c r="K44" i="37" s="1"/>
  <c r="I44" i="37"/>
  <c r="AS44" i="37" s="1"/>
  <c r="A45" i="37"/>
  <c r="D45" i="37"/>
  <c r="E45" i="37"/>
  <c r="F45" i="37"/>
  <c r="G45" i="37"/>
  <c r="H45" i="37"/>
  <c r="K45" i="37" s="1"/>
  <c r="I45" i="37"/>
  <c r="AS45" i="37" s="1"/>
  <c r="A46" i="37"/>
  <c r="D46" i="37"/>
  <c r="E46" i="37"/>
  <c r="F46" i="37"/>
  <c r="G46" i="37"/>
  <c r="H46" i="37"/>
  <c r="K46" i="37" s="1"/>
  <c r="I46" i="37"/>
  <c r="AS46" i="37" s="1"/>
  <c r="A47" i="37"/>
  <c r="D47" i="37"/>
  <c r="E47" i="37"/>
  <c r="F47" i="37"/>
  <c r="G47" i="37"/>
  <c r="H47" i="37"/>
  <c r="K47" i="37" s="1"/>
  <c r="I47" i="37"/>
  <c r="AS47" i="37" s="1"/>
  <c r="A48" i="37"/>
  <c r="D48" i="37"/>
  <c r="E48" i="37"/>
  <c r="F48" i="37"/>
  <c r="G48" i="37"/>
  <c r="H48" i="37"/>
  <c r="K48" i="37" s="1"/>
  <c r="I48" i="37"/>
  <c r="A49" i="37"/>
  <c r="D49" i="37"/>
  <c r="E49" i="37"/>
  <c r="F49" i="37"/>
  <c r="G49" i="37"/>
  <c r="H49" i="37"/>
  <c r="K49" i="37" s="1"/>
  <c r="I49" i="37"/>
  <c r="AS49" i="37" s="1"/>
  <c r="A50" i="37"/>
  <c r="D50" i="37"/>
  <c r="E50" i="37"/>
  <c r="F50" i="37"/>
  <c r="G50" i="37"/>
  <c r="H50" i="37"/>
  <c r="K50" i="37" s="1"/>
  <c r="I50" i="37"/>
  <c r="AS50" i="37" s="1"/>
  <c r="A51" i="37"/>
  <c r="D51" i="37"/>
  <c r="E51" i="37"/>
  <c r="F51" i="37"/>
  <c r="G51" i="37"/>
  <c r="H51" i="37"/>
  <c r="K51" i="37" s="1"/>
  <c r="I51" i="37"/>
  <c r="AS51" i="37" s="1"/>
  <c r="A52" i="37"/>
  <c r="D52" i="37"/>
  <c r="E52" i="37"/>
  <c r="F52" i="37"/>
  <c r="G52" i="37"/>
  <c r="H52" i="37"/>
  <c r="K52" i="37" s="1"/>
  <c r="I52" i="37"/>
  <c r="AS52" i="37" s="1"/>
  <c r="A53" i="37"/>
  <c r="D53" i="37"/>
  <c r="E53" i="37"/>
  <c r="F53" i="37"/>
  <c r="G53" i="37"/>
  <c r="H53" i="37"/>
  <c r="K53" i="37" s="1"/>
  <c r="I53" i="37"/>
  <c r="A54" i="37"/>
  <c r="D54" i="37"/>
  <c r="E54" i="37"/>
  <c r="F54" i="37"/>
  <c r="G54" i="37"/>
  <c r="H54" i="37"/>
  <c r="K54" i="37" s="1"/>
  <c r="I54" i="37"/>
  <c r="A55" i="37"/>
  <c r="D55" i="37"/>
  <c r="E55" i="37"/>
  <c r="F55" i="37"/>
  <c r="G55" i="37"/>
  <c r="H55" i="37"/>
  <c r="K55" i="37" s="1"/>
  <c r="I55" i="37"/>
  <c r="AS55" i="37" s="1"/>
  <c r="A56" i="37"/>
  <c r="D56" i="37"/>
  <c r="E56" i="37"/>
  <c r="F56" i="37"/>
  <c r="G56" i="37"/>
  <c r="H56" i="37"/>
  <c r="K56" i="37" s="1"/>
  <c r="I56" i="37"/>
  <c r="AS56" i="37" s="1"/>
  <c r="A57" i="37"/>
  <c r="D57" i="37"/>
  <c r="E57" i="37"/>
  <c r="F57" i="37"/>
  <c r="G57" i="37"/>
  <c r="H57" i="37"/>
  <c r="I57" i="37"/>
  <c r="AS57" i="37" s="1"/>
  <c r="A58" i="37"/>
  <c r="D58" i="37"/>
  <c r="E58" i="37"/>
  <c r="F58" i="37"/>
  <c r="G58" i="37"/>
  <c r="H58" i="37"/>
  <c r="K58" i="37" s="1"/>
  <c r="I58" i="37"/>
  <c r="AS58" i="37" s="1"/>
  <c r="A59" i="37"/>
  <c r="D59" i="37"/>
  <c r="E59" i="37"/>
  <c r="F59" i="37"/>
  <c r="G59" i="37"/>
  <c r="H59" i="37"/>
  <c r="K59" i="37" s="1"/>
  <c r="I59" i="37"/>
  <c r="AS59" i="37" s="1"/>
  <c r="A60" i="37"/>
  <c r="D60" i="37"/>
  <c r="E60" i="37"/>
  <c r="F60" i="37"/>
  <c r="G60" i="37"/>
  <c r="H60" i="37"/>
  <c r="K60" i="37" s="1"/>
  <c r="I60" i="37"/>
  <c r="AS60" i="37" s="1"/>
  <c r="A61" i="37"/>
  <c r="D61" i="37"/>
  <c r="E61" i="37"/>
  <c r="F61" i="37"/>
  <c r="G61" i="37"/>
  <c r="H61" i="37"/>
  <c r="K61" i="37" s="1"/>
  <c r="I61" i="37"/>
  <c r="AS61" i="37" s="1"/>
  <c r="A62" i="37"/>
  <c r="D62" i="37"/>
  <c r="E62" i="37"/>
  <c r="F62" i="37"/>
  <c r="G62" i="37"/>
  <c r="H62" i="37"/>
  <c r="K62" i="37" s="1"/>
  <c r="I62" i="37"/>
  <c r="AS62" i="37" s="1"/>
  <c r="A63" i="37"/>
  <c r="D63" i="37"/>
  <c r="E63" i="37"/>
  <c r="F63" i="37"/>
  <c r="G63" i="37"/>
  <c r="H63" i="37"/>
  <c r="K63" i="37" s="1"/>
  <c r="I63" i="37"/>
  <c r="AS63" i="37" s="1"/>
  <c r="A64" i="37"/>
  <c r="D64" i="37"/>
  <c r="E64" i="37"/>
  <c r="F64" i="37"/>
  <c r="G64" i="37"/>
  <c r="H64" i="37"/>
  <c r="K64" i="37" s="1"/>
  <c r="I64" i="37"/>
  <c r="AS64" i="37" s="1"/>
  <c r="A65" i="37"/>
  <c r="D65" i="37"/>
  <c r="E65" i="37"/>
  <c r="F65" i="37"/>
  <c r="G65" i="37"/>
  <c r="H65" i="37"/>
  <c r="K65" i="37" s="1"/>
  <c r="I65" i="37"/>
  <c r="A66" i="37"/>
  <c r="D66" i="37"/>
  <c r="E66" i="37"/>
  <c r="F66" i="37"/>
  <c r="G66" i="37"/>
  <c r="H66" i="37"/>
  <c r="K66" i="37" s="1"/>
  <c r="I66" i="37"/>
  <c r="AS66" i="37" s="1"/>
  <c r="A67" i="37"/>
  <c r="D67" i="37"/>
  <c r="E67" i="37"/>
  <c r="F67" i="37"/>
  <c r="G67" i="37"/>
  <c r="H67" i="37"/>
  <c r="K67" i="37" s="1"/>
  <c r="I67" i="37"/>
  <c r="A68" i="37"/>
  <c r="D68" i="37"/>
  <c r="E68" i="37"/>
  <c r="F68" i="37"/>
  <c r="G68" i="37"/>
  <c r="H68" i="37"/>
  <c r="K68" i="37" s="1"/>
  <c r="I68" i="37"/>
  <c r="AS68" i="37" s="1"/>
  <c r="A69" i="37"/>
  <c r="D69" i="37"/>
  <c r="E69" i="37"/>
  <c r="F69" i="37"/>
  <c r="G69" i="37"/>
  <c r="H69" i="37"/>
  <c r="K69" i="37" s="1"/>
  <c r="I69" i="37"/>
  <c r="AS69" i="37" s="1"/>
  <c r="A70" i="37"/>
  <c r="D70" i="37"/>
  <c r="E70" i="37"/>
  <c r="F70" i="37"/>
  <c r="G70" i="37"/>
  <c r="H70" i="37"/>
  <c r="K70" i="37" s="1"/>
  <c r="I70" i="37"/>
  <c r="AS70" i="37" s="1"/>
  <c r="A71" i="37"/>
  <c r="D71" i="37"/>
  <c r="E71" i="37"/>
  <c r="F71" i="37"/>
  <c r="G71" i="37"/>
  <c r="H71" i="37"/>
  <c r="K71" i="37" s="1"/>
  <c r="I71" i="37"/>
  <c r="AS71" i="37" s="1"/>
  <c r="A72" i="37"/>
  <c r="D72" i="37"/>
  <c r="E72" i="37"/>
  <c r="F72" i="37"/>
  <c r="G72" i="37"/>
  <c r="H72" i="37"/>
  <c r="K72" i="37" s="1"/>
  <c r="I72" i="37"/>
  <c r="AS72" i="37" s="1"/>
  <c r="A73" i="37"/>
  <c r="D73" i="37"/>
  <c r="E73" i="37"/>
  <c r="F73" i="37"/>
  <c r="G73" i="37"/>
  <c r="H73" i="37"/>
  <c r="K73" i="37" s="1"/>
  <c r="I73" i="37"/>
  <c r="AS73" i="37" s="1"/>
  <c r="A74" i="37"/>
  <c r="D74" i="37"/>
  <c r="E74" i="37"/>
  <c r="F74" i="37"/>
  <c r="G74" i="37"/>
  <c r="H74" i="37"/>
  <c r="K74" i="37" s="1"/>
  <c r="I74" i="37"/>
  <c r="AS74" i="37" s="1"/>
  <c r="A75" i="37"/>
  <c r="D75" i="37"/>
  <c r="E75" i="37"/>
  <c r="F75" i="37"/>
  <c r="G75" i="37"/>
  <c r="H75" i="37"/>
  <c r="K75" i="37" s="1"/>
  <c r="I75" i="37"/>
  <c r="A76" i="37"/>
  <c r="D76" i="37"/>
  <c r="E76" i="37"/>
  <c r="F76" i="37"/>
  <c r="G76" i="37"/>
  <c r="H76" i="37"/>
  <c r="K76" i="37" s="1"/>
  <c r="I76" i="37"/>
  <c r="AS76" i="37" s="1"/>
  <c r="A77" i="37"/>
  <c r="D77" i="37"/>
  <c r="E77" i="37"/>
  <c r="F77" i="37"/>
  <c r="G77" i="37"/>
  <c r="H77" i="37"/>
  <c r="K77" i="37" s="1"/>
  <c r="I77" i="37"/>
  <c r="AS77" i="37" s="1"/>
  <c r="A78" i="37"/>
  <c r="D78" i="37"/>
  <c r="E78" i="37"/>
  <c r="F78" i="37"/>
  <c r="G78" i="37"/>
  <c r="H78" i="37"/>
  <c r="K78" i="37" s="1"/>
  <c r="I78" i="37"/>
  <c r="A79" i="37"/>
  <c r="D79" i="37"/>
  <c r="E79" i="37"/>
  <c r="F79" i="37"/>
  <c r="G79" i="37"/>
  <c r="H79" i="37"/>
  <c r="K79" i="37" s="1"/>
  <c r="I79" i="37"/>
  <c r="AS79" i="37" s="1"/>
  <c r="A80" i="37"/>
  <c r="D80" i="37"/>
  <c r="E80" i="37"/>
  <c r="F80" i="37"/>
  <c r="G80" i="37"/>
  <c r="H80" i="37"/>
  <c r="K80" i="37" s="1"/>
  <c r="I80" i="37"/>
  <c r="AS80" i="37" s="1"/>
  <c r="A81" i="37"/>
  <c r="D81" i="37"/>
  <c r="E81" i="37"/>
  <c r="F81" i="37"/>
  <c r="G81" i="37"/>
  <c r="H81" i="37"/>
  <c r="K81" i="37" s="1"/>
  <c r="I81" i="37"/>
  <c r="AS81" i="37" s="1"/>
  <c r="A82" i="37"/>
  <c r="D82" i="37"/>
  <c r="E82" i="37"/>
  <c r="F82" i="37"/>
  <c r="G82" i="37"/>
  <c r="H82" i="37"/>
  <c r="K82" i="37" s="1"/>
  <c r="I82" i="37"/>
  <c r="A83" i="37"/>
  <c r="D83" i="37"/>
  <c r="E83" i="37"/>
  <c r="F83" i="37"/>
  <c r="G83" i="37"/>
  <c r="H83" i="37"/>
  <c r="K83" i="37" s="1"/>
  <c r="I83" i="37"/>
  <c r="AS83" i="37" s="1"/>
  <c r="A84" i="37"/>
  <c r="D84" i="37"/>
  <c r="E84" i="37"/>
  <c r="F84" i="37"/>
  <c r="G84" i="37"/>
  <c r="H84" i="37"/>
  <c r="K84" i="37" s="1"/>
  <c r="I84" i="37"/>
  <c r="AS84" i="37" s="1"/>
  <c r="A85" i="37"/>
  <c r="D85" i="37"/>
  <c r="E85" i="37"/>
  <c r="F85" i="37"/>
  <c r="G85" i="37"/>
  <c r="H85" i="37"/>
  <c r="K85" i="37" s="1"/>
  <c r="I85" i="37"/>
  <c r="AS85" i="37" s="1"/>
  <c r="A86" i="37"/>
  <c r="D86" i="37"/>
  <c r="E86" i="37"/>
  <c r="F86" i="37"/>
  <c r="G86" i="37"/>
  <c r="H86" i="37"/>
  <c r="K86" i="37" s="1"/>
  <c r="I86" i="37"/>
  <c r="AS86" i="37" s="1"/>
  <c r="A87" i="37"/>
  <c r="D87" i="37"/>
  <c r="E87" i="37"/>
  <c r="F87" i="37"/>
  <c r="G87" i="37"/>
  <c r="H87" i="37"/>
  <c r="I87" i="37"/>
  <c r="AS87" i="37" s="1"/>
  <c r="A88" i="37"/>
  <c r="D88" i="37"/>
  <c r="E88" i="37"/>
  <c r="F88" i="37"/>
  <c r="G88" i="37"/>
  <c r="H88" i="37"/>
  <c r="K88" i="37" s="1"/>
  <c r="I88" i="37"/>
  <c r="AS88" i="37" s="1"/>
  <c r="A89" i="37"/>
  <c r="D89" i="37"/>
  <c r="E89" i="37"/>
  <c r="F89" i="37"/>
  <c r="G89" i="37"/>
  <c r="H89" i="37"/>
  <c r="K89" i="37" s="1"/>
  <c r="I89" i="37"/>
  <c r="AS89" i="37" s="1"/>
  <c r="A90" i="37"/>
  <c r="D90" i="37"/>
  <c r="E90" i="37"/>
  <c r="F90" i="37"/>
  <c r="G90" i="37"/>
  <c r="H90" i="37"/>
  <c r="K90" i="37" s="1"/>
  <c r="I90" i="37"/>
  <c r="AS90" i="37" s="1"/>
  <c r="A91" i="37"/>
  <c r="D91" i="37"/>
  <c r="E91" i="37"/>
  <c r="F91" i="37"/>
  <c r="G91" i="37"/>
  <c r="H91" i="37"/>
  <c r="K91" i="37" s="1"/>
  <c r="I91" i="37"/>
  <c r="A92" i="37"/>
  <c r="D92" i="37"/>
  <c r="E92" i="37"/>
  <c r="F92" i="37"/>
  <c r="G92" i="37"/>
  <c r="H92" i="37"/>
  <c r="K92" i="37" s="1"/>
  <c r="I92" i="37"/>
  <c r="AS92" i="37" s="1"/>
  <c r="A93" i="37"/>
  <c r="D93" i="37"/>
  <c r="E93" i="37"/>
  <c r="F93" i="37"/>
  <c r="G93" i="37"/>
  <c r="H93" i="37"/>
  <c r="K93" i="37" s="1"/>
  <c r="I93" i="37"/>
  <c r="AS93" i="37" s="1"/>
  <c r="A94" i="37"/>
  <c r="D94" i="37"/>
  <c r="E94" i="37"/>
  <c r="F94" i="37"/>
  <c r="G94" i="37"/>
  <c r="H94" i="37"/>
  <c r="K94" i="37" s="1"/>
  <c r="I94" i="37"/>
  <c r="AS94" i="37" s="1"/>
  <c r="A95" i="37"/>
  <c r="D95" i="37"/>
  <c r="E95" i="37"/>
  <c r="F95" i="37"/>
  <c r="G95" i="37"/>
  <c r="H95" i="37"/>
  <c r="K95" i="37" s="1"/>
  <c r="I95" i="37"/>
  <c r="AS95" i="37" s="1"/>
  <c r="A96" i="37"/>
  <c r="D96" i="37"/>
  <c r="E96" i="37"/>
  <c r="F96" i="37"/>
  <c r="G96" i="37"/>
  <c r="H96" i="37"/>
  <c r="I96" i="37"/>
  <c r="AS96" i="37" s="1"/>
  <c r="A97" i="37"/>
  <c r="D97" i="37"/>
  <c r="E97" i="37"/>
  <c r="F97" i="37"/>
  <c r="G97" i="37"/>
  <c r="H97" i="37"/>
  <c r="K97" i="37" s="1"/>
  <c r="I97" i="37"/>
  <c r="AS97" i="37" s="1"/>
  <c r="A98" i="37"/>
  <c r="D98" i="37"/>
  <c r="E98" i="37"/>
  <c r="F98" i="37"/>
  <c r="G98" i="37"/>
  <c r="H98" i="37"/>
  <c r="K98" i="37" s="1"/>
  <c r="I98" i="37"/>
  <c r="AS98" i="37" s="1"/>
  <c r="A99" i="37"/>
  <c r="D99" i="37"/>
  <c r="E99" i="37"/>
  <c r="F99" i="37"/>
  <c r="G99" i="37"/>
  <c r="H99" i="37"/>
  <c r="K99" i="37" s="1"/>
  <c r="I99" i="37"/>
  <c r="AS99" i="37" s="1"/>
  <c r="A100" i="37"/>
  <c r="D100" i="37"/>
  <c r="E100" i="37"/>
  <c r="F100" i="37"/>
  <c r="G100" i="37"/>
  <c r="H100" i="37"/>
  <c r="K100" i="37" s="1"/>
  <c r="I100" i="37"/>
  <c r="AS100" i="37" s="1"/>
  <c r="A101" i="37"/>
  <c r="D101" i="37"/>
  <c r="E101" i="37"/>
  <c r="F101" i="37"/>
  <c r="G101" i="37"/>
  <c r="H101" i="37"/>
  <c r="K101" i="37" s="1"/>
  <c r="I101" i="37"/>
  <c r="AS101" i="37" s="1"/>
  <c r="A102" i="37"/>
  <c r="D102" i="37"/>
  <c r="E102" i="37"/>
  <c r="F102" i="37"/>
  <c r="G102" i="37"/>
  <c r="H102" i="37"/>
  <c r="K102" i="37" s="1"/>
  <c r="I102" i="37"/>
  <c r="AS102" i="37" s="1"/>
  <c r="A103" i="37"/>
  <c r="D103" i="37"/>
  <c r="E103" i="37"/>
  <c r="F103" i="37"/>
  <c r="G103" i="37"/>
  <c r="H103" i="37"/>
  <c r="K103" i="37" s="1"/>
  <c r="I103" i="37"/>
  <c r="A104" i="37"/>
  <c r="D104" i="37"/>
  <c r="E104" i="37"/>
  <c r="F104" i="37"/>
  <c r="G104" i="37"/>
  <c r="H104" i="37"/>
  <c r="K104" i="37" s="1"/>
  <c r="I104" i="37"/>
  <c r="AS104" i="37" s="1"/>
  <c r="A105" i="37"/>
  <c r="D105" i="37"/>
  <c r="E105" i="37"/>
  <c r="F105" i="37"/>
  <c r="G105" i="37"/>
  <c r="H105" i="37"/>
  <c r="K105" i="37" s="1"/>
  <c r="I105" i="37"/>
  <c r="AS105" i="37" s="1"/>
  <c r="A106" i="37"/>
  <c r="D106" i="37"/>
  <c r="E106" i="37"/>
  <c r="F106" i="37"/>
  <c r="G106" i="37"/>
  <c r="H106" i="37"/>
  <c r="K106" i="37" s="1"/>
  <c r="I106" i="37"/>
  <c r="AS106" i="37" s="1"/>
  <c r="A107" i="37"/>
  <c r="D107" i="37"/>
  <c r="E107" i="37"/>
  <c r="F107" i="37"/>
  <c r="G107" i="37"/>
  <c r="H107" i="37"/>
  <c r="K107" i="37" s="1"/>
  <c r="I107" i="37"/>
  <c r="AS107" i="37" s="1"/>
  <c r="A108" i="37"/>
  <c r="D108" i="37"/>
  <c r="E108" i="37"/>
  <c r="F108" i="37"/>
  <c r="G108" i="37"/>
  <c r="H108" i="37"/>
  <c r="K108" i="37" s="1"/>
  <c r="I108" i="37"/>
  <c r="AS108" i="37" s="1"/>
  <c r="A109" i="37"/>
  <c r="D109" i="37"/>
  <c r="E109" i="37"/>
  <c r="F109" i="37"/>
  <c r="G109" i="37"/>
  <c r="H109" i="37"/>
  <c r="K109" i="37" s="1"/>
  <c r="I109" i="37"/>
  <c r="AS109" i="37" s="1"/>
  <c r="A110" i="37"/>
  <c r="D110" i="37"/>
  <c r="E110" i="37"/>
  <c r="F110" i="37"/>
  <c r="G110" i="37"/>
  <c r="H110" i="37"/>
  <c r="K110" i="37" s="1"/>
  <c r="I110" i="37"/>
  <c r="AS110" i="37" s="1"/>
  <c r="A111" i="37"/>
  <c r="D111" i="37"/>
  <c r="E111" i="37"/>
  <c r="F111" i="37"/>
  <c r="G111" i="37"/>
  <c r="H111" i="37"/>
  <c r="K111" i="37" s="1"/>
  <c r="I111" i="37"/>
  <c r="A112" i="37"/>
  <c r="D112" i="37"/>
  <c r="E112" i="37"/>
  <c r="F112" i="37"/>
  <c r="G112" i="37"/>
  <c r="H112" i="37"/>
  <c r="K112" i="37" s="1"/>
  <c r="I112" i="37"/>
  <c r="AS112" i="37" s="1"/>
  <c r="A113" i="37"/>
  <c r="D113" i="37"/>
  <c r="E113" i="37"/>
  <c r="F113" i="37"/>
  <c r="G113" i="37"/>
  <c r="H113" i="37"/>
  <c r="K113" i="37" s="1"/>
  <c r="I113" i="37"/>
  <c r="AS113" i="37" s="1"/>
  <c r="A114" i="37"/>
  <c r="D114" i="37"/>
  <c r="E114" i="37"/>
  <c r="F114" i="37"/>
  <c r="G114" i="37"/>
  <c r="H114" i="37"/>
  <c r="I114" i="37"/>
  <c r="AS114" i="37" s="1"/>
  <c r="A115" i="37"/>
  <c r="D115" i="37"/>
  <c r="E115" i="37"/>
  <c r="F115" i="37"/>
  <c r="G115" i="37"/>
  <c r="H115" i="37"/>
  <c r="K115" i="37" s="1"/>
  <c r="I115" i="37"/>
  <c r="AS115" i="37" s="1"/>
  <c r="A116" i="37"/>
  <c r="D116" i="37"/>
  <c r="E116" i="37"/>
  <c r="F116" i="37"/>
  <c r="G116" i="37"/>
  <c r="H116" i="37"/>
  <c r="K116" i="37" s="1"/>
  <c r="I116" i="37"/>
  <c r="AS116" i="37" s="1"/>
  <c r="A117" i="37"/>
  <c r="D117" i="37"/>
  <c r="E117" i="37"/>
  <c r="F117" i="37"/>
  <c r="G117" i="37"/>
  <c r="H117" i="37"/>
  <c r="K117" i="37" s="1"/>
  <c r="I117" i="37"/>
  <c r="AS117" i="37" s="1"/>
  <c r="A118" i="37"/>
  <c r="D118" i="37"/>
  <c r="E118" i="37"/>
  <c r="F118" i="37"/>
  <c r="G118" i="37"/>
  <c r="H118" i="37"/>
  <c r="K118" i="37" s="1"/>
  <c r="I118" i="37"/>
  <c r="AS118" i="37" s="1"/>
  <c r="A119" i="37"/>
  <c r="D119" i="37"/>
  <c r="E119" i="37"/>
  <c r="F119" i="37"/>
  <c r="G119" i="37"/>
  <c r="H119" i="37"/>
  <c r="K119" i="37" s="1"/>
  <c r="I119" i="37"/>
  <c r="AS119" i="37" s="1"/>
  <c r="A120" i="37"/>
  <c r="D120" i="37"/>
  <c r="E120" i="37"/>
  <c r="F120" i="37"/>
  <c r="G120" i="37"/>
  <c r="H120" i="37"/>
  <c r="K120" i="37" s="1"/>
  <c r="I120" i="37"/>
  <c r="AS120" i="37" s="1"/>
  <c r="A121" i="37"/>
  <c r="D121" i="37"/>
  <c r="E121" i="37"/>
  <c r="F121" i="37"/>
  <c r="G121" i="37"/>
  <c r="H121" i="37"/>
  <c r="K121" i="37" s="1"/>
  <c r="I121" i="37"/>
  <c r="AS121" i="37" s="1"/>
  <c r="A122" i="37"/>
  <c r="D122" i="37"/>
  <c r="E122" i="37"/>
  <c r="F122" i="37"/>
  <c r="G122" i="37"/>
  <c r="H122" i="37"/>
  <c r="K122" i="37" s="1"/>
  <c r="I122" i="37"/>
  <c r="AS122" i="37" s="1"/>
  <c r="A123" i="37"/>
  <c r="D123" i="37"/>
  <c r="E123" i="37"/>
  <c r="F123" i="37"/>
  <c r="G123" i="37"/>
  <c r="H123" i="37"/>
  <c r="K123" i="37" s="1"/>
  <c r="I123" i="37"/>
  <c r="AS123" i="37" s="1"/>
  <c r="A124" i="37"/>
  <c r="D124" i="37"/>
  <c r="E124" i="37"/>
  <c r="F124" i="37"/>
  <c r="G124" i="37"/>
  <c r="H124" i="37"/>
  <c r="K124" i="37" s="1"/>
  <c r="I124" i="37"/>
  <c r="AS124" i="37" s="1"/>
  <c r="A125" i="37"/>
  <c r="D125" i="37"/>
  <c r="E125" i="37"/>
  <c r="F125" i="37"/>
  <c r="G125" i="37"/>
  <c r="H125" i="37"/>
  <c r="K125" i="37" s="1"/>
  <c r="I125" i="37"/>
  <c r="AS125" i="37" s="1"/>
  <c r="A126" i="37"/>
  <c r="D126" i="37"/>
  <c r="E126" i="37"/>
  <c r="F126" i="37"/>
  <c r="G126" i="37"/>
  <c r="H126" i="37"/>
  <c r="K126" i="37" s="1"/>
  <c r="I126" i="37"/>
  <c r="AS126" i="37" s="1"/>
  <c r="A127" i="37"/>
  <c r="D127" i="37"/>
  <c r="E127" i="37"/>
  <c r="F127" i="37"/>
  <c r="G127" i="37"/>
  <c r="H127" i="37"/>
  <c r="K127" i="37" s="1"/>
  <c r="I127" i="37"/>
  <c r="AS127" i="37" s="1"/>
  <c r="A128" i="37"/>
  <c r="D128" i="37"/>
  <c r="E128" i="37"/>
  <c r="F128" i="37"/>
  <c r="G128" i="37"/>
  <c r="H128" i="37"/>
  <c r="K128" i="37" s="1"/>
  <c r="I128" i="37"/>
  <c r="AS128" i="37" s="1"/>
  <c r="A129" i="37"/>
  <c r="D129" i="37"/>
  <c r="E129" i="37"/>
  <c r="F129" i="37"/>
  <c r="G129" i="37"/>
  <c r="H129" i="37"/>
  <c r="K129" i="37" s="1"/>
  <c r="I129" i="37"/>
  <c r="AS129" i="37" s="1"/>
  <c r="A130" i="37"/>
  <c r="D130" i="37"/>
  <c r="E130" i="37"/>
  <c r="F130" i="37"/>
  <c r="G130" i="37"/>
  <c r="H130" i="37"/>
  <c r="I130" i="37"/>
  <c r="AS130" i="37" s="1"/>
  <c r="P14" i="20"/>
  <c r="P15" i="20"/>
  <c r="P16" i="20"/>
  <c r="P17" i="20"/>
  <c r="P18" i="20"/>
  <c r="P19" i="20"/>
  <c r="P20" i="20"/>
  <c r="S20" i="20" s="1"/>
  <c r="P21" i="20"/>
  <c r="P22" i="20"/>
  <c r="P23" i="20"/>
  <c r="S23" i="20" s="1"/>
  <c r="P24" i="20"/>
  <c r="P25" i="20"/>
  <c r="P26" i="20"/>
  <c r="P27" i="20"/>
  <c r="P28" i="20"/>
  <c r="P29" i="20"/>
  <c r="S29" i="20" s="1"/>
  <c r="P30" i="20"/>
  <c r="P31" i="20"/>
  <c r="P32" i="20"/>
  <c r="P33" i="20"/>
  <c r="P34" i="20"/>
  <c r="P35" i="20"/>
  <c r="S35" i="20" s="1"/>
  <c r="P36" i="20"/>
  <c r="P37" i="20"/>
  <c r="P38" i="20"/>
  <c r="P39" i="20"/>
  <c r="S39" i="20" s="1"/>
  <c r="P40" i="20"/>
  <c r="P41" i="20"/>
  <c r="P42" i="20"/>
  <c r="P43" i="20"/>
  <c r="P44" i="20"/>
  <c r="P45" i="20"/>
  <c r="P46" i="20"/>
  <c r="P47" i="20"/>
  <c r="P48" i="20"/>
  <c r="P49" i="20"/>
  <c r="P50" i="20"/>
  <c r="P51" i="20"/>
  <c r="P52" i="20"/>
  <c r="P53" i="20"/>
  <c r="S53" i="20" s="1"/>
  <c r="P54" i="20"/>
  <c r="P55" i="20"/>
  <c r="S55" i="20" s="1"/>
  <c r="P56" i="20"/>
  <c r="P57" i="20"/>
  <c r="P58" i="20"/>
  <c r="P59" i="20"/>
  <c r="S59" i="20" s="1"/>
  <c r="P60" i="20"/>
  <c r="S60" i="20" s="1"/>
  <c r="P61" i="20"/>
  <c r="P62" i="20"/>
  <c r="P63" i="20"/>
  <c r="P64" i="20"/>
  <c r="P65" i="20"/>
  <c r="P66" i="20"/>
  <c r="P67" i="20"/>
  <c r="P68" i="20"/>
  <c r="P69" i="20"/>
  <c r="P70" i="20"/>
  <c r="P71" i="20"/>
  <c r="P72" i="20"/>
  <c r="P73" i="20"/>
  <c r="P74" i="20"/>
  <c r="P75" i="20"/>
  <c r="P76" i="20"/>
  <c r="S76" i="20" s="1"/>
  <c r="P77" i="20"/>
  <c r="P78" i="20"/>
  <c r="P79" i="20"/>
  <c r="S79" i="20" s="1"/>
  <c r="P80" i="20"/>
  <c r="P81" i="20"/>
  <c r="P82" i="20"/>
  <c r="P83" i="20"/>
  <c r="P84" i="20"/>
  <c r="P85" i="20"/>
  <c r="P86" i="20"/>
  <c r="P87" i="20"/>
  <c r="P88" i="20"/>
  <c r="P89" i="20"/>
  <c r="P90" i="20"/>
  <c r="P91" i="20"/>
  <c r="P92" i="20"/>
  <c r="S92" i="20" s="1"/>
  <c r="P93" i="20"/>
  <c r="P94" i="20"/>
  <c r="P95" i="20"/>
  <c r="P96" i="20"/>
  <c r="P97" i="20"/>
  <c r="P98" i="20"/>
  <c r="P99" i="20"/>
  <c r="P100" i="20"/>
  <c r="S100" i="20" s="1"/>
  <c r="P101" i="20"/>
  <c r="S101" i="20" s="1"/>
  <c r="P102" i="20"/>
  <c r="P103" i="20"/>
  <c r="A35" i="30"/>
  <c r="C35" i="30"/>
  <c r="H35" i="30" s="1"/>
  <c r="D35" i="30"/>
  <c r="E35" i="30"/>
  <c r="F35" i="30"/>
  <c r="G35" i="30"/>
  <c r="I35" i="30"/>
  <c r="AS35" i="30" s="1"/>
  <c r="A36" i="30"/>
  <c r="C36" i="30"/>
  <c r="H36" i="30" s="1"/>
  <c r="D36" i="30"/>
  <c r="E36" i="30"/>
  <c r="F36" i="30"/>
  <c r="G36" i="30"/>
  <c r="I36" i="30"/>
  <c r="AS36" i="30" s="1"/>
  <c r="A37" i="30"/>
  <c r="C37" i="30"/>
  <c r="H37" i="30" s="1"/>
  <c r="D37" i="30"/>
  <c r="E37" i="30"/>
  <c r="F37" i="30"/>
  <c r="G37" i="30"/>
  <c r="I37" i="30"/>
  <c r="AS37" i="30" s="1"/>
  <c r="A38" i="30"/>
  <c r="C38" i="30"/>
  <c r="H38" i="30" s="1"/>
  <c r="D38" i="30"/>
  <c r="E38" i="30"/>
  <c r="F38" i="30"/>
  <c r="G38" i="30"/>
  <c r="I38" i="30"/>
  <c r="AS38" i="30" s="1"/>
  <c r="A39" i="30"/>
  <c r="C39" i="30"/>
  <c r="H39" i="30" s="1"/>
  <c r="D39" i="30"/>
  <c r="E39" i="30"/>
  <c r="F39" i="30"/>
  <c r="G39" i="30"/>
  <c r="I39" i="30"/>
  <c r="AS39" i="30" s="1"/>
  <c r="A40" i="30"/>
  <c r="C40" i="30"/>
  <c r="H40" i="30" s="1"/>
  <c r="D40" i="30"/>
  <c r="E40" i="30"/>
  <c r="F40" i="30"/>
  <c r="G40" i="30"/>
  <c r="I40" i="30"/>
  <c r="AS40" i="30" s="1"/>
  <c r="A41" i="30"/>
  <c r="C41" i="30"/>
  <c r="H41" i="30" s="1"/>
  <c r="D41" i="30"/>
  <c r="E41" i="30"/>
  <c r="F41" i="30"/>
  <c r="G41" i="30"/>
  <c r="I41" i="30"/>
  <c r="AS41" i="30" s="1"/>
  <c r="A42" i="30"/>
  <c r="C42" i="30"/>
  <c r="H42" i="30" s="1"/>
  <c r="D42" i="30"/>
  <c r="E42" i="30"/>
  <c r="F42" i="30"/>
  <c r="G42" i="30"/>
  <c r="I42" i="30"/>
  <c r="AS42" i="30" s="1"/>
  <c r="A43" i="30"/>
  <c r="C43" i="30"/>
  <c r="H43" i="30" s="1"/>
  <c r="D43" i="30"/>
  <c r="E43" i="30"/>
  <c r="F43" i="30"/>
  <c r="G43" i="30"/>
  <c r="I43" i="30"/>
  <c r="AS43" i="30" s="1"/>
  <c r="A44" i="30"/>
  <c r="C44" i="30"/>
  <c r="H44" i="30" s="1"/>
  <c r="D44" i="30"/>
  <c r="E44" i="30"/>
  <c r="F44" i="30"/>
  <c r="G44" i="30"/>
  <c r="I44" i="30"/>
  <c r="AS44" i="30" s="1"/>
  <c r="A45" i="30"/>
  <c r="C45" i="30"/>
  <c r="H45" i="30" s="1"/>
  <c r="D45" i="30"/>
  <c r="E45" i="30"/>
  <c r="F45" i="30"/>
  <c r="G45" i="30"/>
  <c r="I45" i="30"/>
  <c r="AS45" i="30" s="1"/>
  <c r="A46" i="30"/>
  <c r="C46" i="30"/>
  <c r="H46" i="30" s="1"/>
  <c r="D46" i="30"/>
  <c r="E46" i="30"/>
  <c r="F46" i="30"/>
  <c r="G46" i="30"/>
  <c r="I46" i="30"/>
  <c r="AS46" i="30" s="1"/>
  <c r="A47" i="30"/>
  <c r="C47" i="30"/>
  <c r="H47" i="30" s="1"/>
  <c r="D47" i="30"/>
  <c r="E47" i="30"/>
  <c r="F47" i="30"/>
  <c r="G47" i="30"/>
  <c r="I47" i="30"/>
  <c r="AS47" i="30" s="1"/>
  <c r="A48" i="30"/>
  <c r="C48" i="30"/>
  <c r="H48" i="30" s="1"/>
  <c r="D48" i="30"/>
  <c r="E48" i="30"/>
  <c r="F48" i="30"/>
  <c r="G48" i="30"/>
  <c r="I48" i="30"/>
  <c r="AS48" i="30" s="1"/>
  <c r="A49" i="30"/>
  <c r="C49" i="30"/>
  <c r="H49" i="30" s="1"/>
  <c r="D49" i="30"/>
  <c r="E49" i="30"/>
  <c r="F49" i="30"/>
  <c r="G49" i="30"/>
  <c r="I49" i="30"/>
  <c r="AS49" i="30" s="1"/>
  <c r="A50" i="30"/>
  <c r="C50" i="30"/>
  <c r="H50" i="30" s="1"/>
  <c r="D50" i="30"/>
  <c r="E50" i="30"/>
  <c r="F50" i="30"/>
  <c r="G50" i="30"/>
  <c r="I50" i="30"/>
  <c r="AS50" i="30" s="1"/>
  <c r="A51" i="30"/>
  <c r="C51" i="30"/>
  <c r="H51" i="30" s="1"/>
  <c r="D51" i="30"/>
  <c r="E51" i="30"/>
  <c r="F51" i="30"/>
  <c r="G51" i="30"/>
  <c r="I51" i="30"/>
  <c r="AS51" i="30" s="1"/>
  <c r="A52" i="30"/>
  <c r="C52" i="30"/>
  <c r="H52" i="30" s="1"/>
  <c r="D52" i="30"/>
  <c r="E52" i="30"/>
  <c r="F52" i="30"/>
  <c r="G52" i="30"/>
  <c r="I52" i="30"/>
  <c r="AS52" i="30" s="1"/>
  <c r="A53" i="30"/>
  <c r="C53" i="30"/>
  <c r="H53" i="30" s="1"/>
  <c r="D53" i="30"/>
  <c r="E53" i="30"/>
  <c r="F53" i="30"/>
  <c r="G53" i="30"/>
  <c r="I53" i="30"/>
  <c r="AS53" i="30" s="1"/>
  <c r="A54" i="30"/>
  <c r="C54" i="30"/>
  <c r="H54" i="30" s="1"/>
  <c r="D54" i="30"/>
  <c r="E54" i="30"/>
  <c r="F54" i="30"/>
  <c r="G54" i="30"/>
  <c r="I54" i="30"/>
  <c r="AS54" i="30" s="1"/>
  <c r="A55" i="30"/>
  <c r="C55" i="30"/>
  <c r="H55" i="30" s="1"/>
  <c r="D55" i="30"/>
  <c r="E55" i="30"/>
  <c r="F55" i="30"/>
  <c r="G55" i="30"/>
  <c r="I55" i="30"/>
  <c r="AS55" i="30" s="1"/>
  <c r="A56" i="30"/>
  <c r="C56" i="30"/>
  <c r="H56" i="30" s="1"/>
  <c r="D56" i="30"/>
  <c r="E56" i="30"/>
  <c r="F56" i="30"/>
  <c r="G56" i="30"/>
  <c r="I56" i="30"/>
  <c r="AS56" i="30" s="1"/>
  <c r="A57" i="30"/>
  <c r="C57" i="30"/>
  <c r="H57" i="30" s="1"/>
  <c r="D57" i="30"/>
  <c r="E57" i="30"/>
  <c r="F57" i="30"/>
  <c r="G57" i="30"/>
  <c r="I57" i="30"/>
  <c r="AS57" i="30" s="1"/>
  <c r="A58" i="30"/>
  <c r="C58" i="30"/>
  <c r="H58" i="30" s="1"/>
  <c r="D58" i="30"/>
  <c r="E58" i="30"/>
  <c r="F58" i="30"/>
  <c r="G58" i="30"/>
  <c r="I58" i="30"/>
  <c r="AS58" i="30" s="1"/>
  <c r="A59" i="30"/>
  <c r="C59" i="30"/>
  <c r="H59" i="30" s="1"/>
  <c r="D59" i="30"/>
  <c r="E59" i="30"/>
  <c r="F59" i="30"/>
  <c r="G59" i="30"/>
  <c r="I59" i="30"/>
  <c r="AS59" i="30" s="1"/>
  <c r="A60" i="30"/>
  <c r="C60" i="30"/>
  <c r="H60" i="30" s="1"/>
  <c r="D60" i="30"/>
  <c r="E60" i="30"/>
  <c r="F60" i="30"/>
  <c r="G60" i="30"/>
  <c r="I60" i="30"/>
  <c r="AS60" i="30" s="1"/>
  <c r="A61" i="30"/>
  <c r="C61" i="30"/>
  <c r="H61" i="30" s="1"/>
  <c r="D61" i="30"/>
  <c r="E61" i="30"/>
  <c r="F61" i="30"/>
  <c r="G61" i="30"/>
  <c r="I61" i="30"/>
  <c r="A62" i="30"/>
  <c r="C62" i="30"/>
  <c r="H62" i="30" s="1"/>
  <c r="D62" i="30"/>
  <c r="E62" i="30"/>
  <c r="F62" i="30"/>
  <c r="G62" i="30"/>
  <c r="I62" i="30"/>
  <c r="AS62" i="30" s="1"/>
  <c r="A63" i="30"/>
  <c r="C63" i="30"/>
  <c r="H63" i="30" s="1"/>
  <c r="D63" i="30"/>
  <c r="E63" i="30"/>
  <c r="F63" i="30"/>
  <c r="G63" i="30"/>
  <c r="I63" i="30"/>
  <c r="AS63" i="30" s="1"/>
  <c r="A64" i="30"/>
  <c r="C64" i="30"/>
  <c r="H64" i="30" s="1"/>
  <c r="D64" i="30"/>
  <c r="E64" i="30"/>
  <c r="F64" i="30"/>
  <c r="G64" i="30"/>
  <c r="I64" i="30"/>
  <c r="AS64" i="30" s="1"/>
  <c r="A65" i="30"/>
  <c r="C65" i="30"/>
  <c r="H65" i="30" s="1"/>
  <c r="D65" i="30"/>
  <c r="E65" i="30"/>
  <c r="F65" i="30"/>
  <c r="G65" i="30"/>
  <c r="I65" i="30"/>
  <c r="AS65" i="30" s="1"/>
  <c r="A66" i="30"/>
  <c r="C66" i="30"/>
  <c r="H66" i="30" s="1"/>
  <c r="D66" i="30"/>
  <c r="E66" i="30"/>
  <c r="F66" i="30"/>
  <c r="G66" i="30"/>
  <c r="I66" i="30"/>
  <c r="AS66" i="30" s="1"/>
  <c r="A67" i="30"/>
  <c r="C67" i="30"/>
  <c r="H67" i="30" s="1"/>
  <c r="D67" i="30"/>
  <c r="E67" i="30"/>
  <c r="F67" i="30"/>
  <c r="G67" i="30"/>
  <c r="I67" i="30"/>
  <c r="AS67" i="30" s="1"/>
  <c r="A68" i="30"/>
  <c r="C68" i="30"/>
  <c r="H68" i="30" s="1"/>
  <c r="D68" i="30"/>
  <c r="E68" i="30"/>
  <c r="F68" i="30"/>
  <c r="G68" i="30"/>
  <c r="I68" i="30"/>
  <c r="AS68" i="30" s="1"/>
  <c r="A69" i="30"/>
  <c r="C69" i="30"/>
  <c r="H69" i="30" s="1"/>
  <c r="D69" i="30"/>
  <c r="E69" i="30"/>
  <c r="F69" i="30"/>
  <c r="G69" i="30"/>
  <c r="I69" i="30"/>
  <c r="AS69" i="30" s="1"/>
  <c r="A70" i="30"/>
  <c r="C70" i="30"/>
  <c r="H70" i="30" s="1"/>
  <c r="D70" i="30"/>
  <c r="E70" i="30"/>
  <c r="F70" i="30"/>
  <c r="G70" i="30"/>
  <c r="I70" i="30"/>
  <c r="A71" i="30"/>
  <c r="C71" i="30"/>
  <c r="H71" i="30" s="1"/>
  <c r="D71" i="30"/>
  <c r="E71" i="30"/>
  <c r="F71" i="30"/>
  <c r="G71" i="30"/>
  <c r="I71" i="30"/>
  <c r="AS71" i="30" s="1"/>
  <c r="A72" i="30"/>
  <c r="C72" i="30"/>
  <c r="H72" i="30" s="1"/>
  <c r="D72" i="30"/>
  <c r="E72" i="30"/>
  <c r="F72" i="30"/>
  <c r="G72" i="30"/>
  <c r="I72" i="30"/>
  <c r="AS72" i="30" s="1"/>
  <c r="A73" i="30"/>
  <c r="C73" i="30"/>
  <c r="H73" i="30" s="1"/>
  <c r="D73" i="30"/>
  <c r="E73" i="30"/>
  <c r="F73" i="30"/>
  <c r="G73" i="30"/>
  <c r="I73" i="30"/>
  <c r="AS73" i="30" s="1"/>
  <c r="A74" i="30"/>
  <c r="C74" i="30"/>
  <c r="H74" i="30" s="1"/>
  <c r="D74" i="30"/>
  <c r="E74" i="30"/>
  <c r="F74" i="30"/>
  <c r="G74" i="30"/>
  <c r="I74" i="30"/>
  <c r="AS74" i="30" s="1"/>
  <c r="A75" i="30"/>
  <c r="C75" i="30"/>
  <c r="H75" i="30" s="1"/>
  <c r="D75" i="30"/>
  <c r="E75" i="30"/>
  <c r="F75" i="30"/>
  <c r="G75" i="30"/>
  <c r="I75" i="30"/>
  <c r="AS75" i="30" s="1"/>
  <c r="A76" i="30"/>
  <c r="C76" i="30"/>
  <c r="H76" i="30" s="1"/>
  <c r="D76" i="30"/>
  <c r="E76" i="30"/>
  <c r="F76" i="30"/>
  <c r="G76" i="30"/>
  <c r="I76" i="30"/>
  <c r="AS76" i="30" s="1"/>
  <c r="A77" i="30"/>
  <c r="C77" i="30"/>
  <c r="H77" i="30" s="1"/>
  <c r="D77" i="30"/>
  <c r="E77" i="30"/>
  <c r="F77" i="30"/>
  <c r="G77" i="30"/>
  <c r="I77" i="30"/>
  <c r="AS77" i="30" s="1"/>
  <c r="A78" i="30"/>
  <c r="C78" i="30"/>
  <c r="H78" i="30" s="1"/>
  <c r="D78" i="30"/>
  <c r="E78" i="30"/>
  <c r="F78" i="30"/>
  <c r="G78" i="30"/>
  <c r="I78" i="30"/>
  <c r="AS78" i="30" s="1"/>
  <c r="A79" i="30"/>
  <c r="C79" i="30"/>
  <c r="H79" i="30" s="1"/>
  <c r="D79" i="30"/>
  <c r="E79" i="30"/>
  <c r="F79" i="30"/>
  <c r="G79" i="30"/>
  <c r="I79" i="30"/>
  <c r="AS79" i="30" s="1"/>
  <c r="A80" i="30"/>
  <c r="C80" i="30"/>
  <c r="H80" i="30" s="1"/>
  <c r="D80" i="30"/>
  <c r="E80" i="30"/>
  <c r="F80" i="30"/>
  <c r="G80" i="30"/>
  <c r="I80" i="30"/>
  <c r="AS80" i="30" s="1"/>
  <c r="A81" i="30"/>
  <c r="C81" i="30"/>
  <c r="H81" i="30" s="1"/>
  <c r="D81" i="30"/>
  <c r="E81" i="30"/>
  <c r="F81" i="30"/>
  <c r="G81" i="30"/>
  <c r="I81" i="30"/>
  <c r="AS81" i="30" s="1"/>
  <c r="A82" i="30"/>
  <c r="C82" i="30"/>
  <c r="H82" i="30" s="1"/>
  <c r="D82" i="30"/>
  <c r="E82" i="30"/>
  <c r="F82" i="30"/>
  <c r="G82" i="30"/>
  <c r="I82" i="30"/>
  <c r="AS82" i="30" s="1"/>
  <c r="A83" i="30"/>
  <c r="C83" i="30"/>
  <c r="H83" i="30" s="1"/>
  <c r="D83" i="30"/>
  <c r="E83" i="30"/>
  <c r="F83" i="30"/>
  <c r="G83" i="30"/>
  <c r="I83" i="30"/>
  <c r="AS83" i="30" s="1"/>
  <c r="A84" i="30"/>
  <c r="C84" i="30"/>
  <c r="H84" i="30" s="1"/>
  <c r="D84" i="30"/>
  <c r="E84" i="30"/>
  <c r="F84" i="30"/>
  <c r="G84" i="30"/>
  <c r="I84" i="30"/>
  <c r="AS84" i="30" s="1"/>
  <c r="A85" i="30"/>
  <c r="C85" i="30"/>
  <c r="H85" i="30" s="1"/>
  <c r="D85" i="30"/>
  <c r="E85" i="30"/>
  <c r="F85" i="30"/>
  <c r="G85" i="30"/>
  <c r="I85" i="30"/>
  <c r="AS85" i="30" s="1"/>
  <c r="A86" i="30"/>
  <c r="C86" i="30"/>
  <c r="H86" i="30" s="1"/>
  <c r="D86" i="30"/>
  <c r="E86" i="30"/>
  <c r="F86" i="30"/>
  <c r="G86" i="30"/>
  <c r="I86" i="30"/>
  <c r="AS86" i="30" s="1"/>
  <c r="A87" i="30"/>
  <c r="C87" i="30"/>
  <c r="H87" i="30" s="1"/>
  <c r="D87" i="30"/>
  <c r="E87" i="30"/>
  <c r="F87" i="30"/>
  <c r="G87" i="30"/>
  <c r="I87" i="30"/>
  <c r="AS87" i="30" s="1"/>
  <c r="A88" i="30"/>
  <c r="C88" i="30"/>
  <c r="H88" i="30" s="1"/>
  <c r="D88" i="30"/>
  <c r="E88" i="30"/>
  <c r="F88" i="30"/>
  <c r="G88" i="30"/>
  <c r="I88" i="30"/>
  <c r="AS88" i="30" s="1"/>
  <c r="A89" i="30"/>
  <c r="C89" i="30"/>
  <c r="H89" i="30" s="1"/>
  <c r="D89" i="30"/>
  <c r="E89" i="30"/>
  <c r="F89" i="30"/>
  <c r="G89" i="30"/>
  <c r="I89" i="30"/>
  <c r="AS89" i="30" s="1"/>
  <c r="A90" i="30"/>
  <c r="C90" i="30"/>
  <c r="H90" i="30" s="1"/>
  <c r="D90" i="30"/>
  <c r="E90" i="30"/>
  <c r="F90" i="30"/>
  <c r="G90" i="30"/>
  <c r="I90" i="30"/>
  <c r="AS90" i="30" s="1"/>
  <c r="A91" i="30"/>
  <c r="C91" i="30"/>
  <c r="H91" i="30" s="1"/>
  <c r="D91" i="30"/>
  <c r="E91" i="30"/>
  <c r="F91" i="30"/>
  <c r="G91" i="30"/>
  <c r="I91" i="30"/>
  <c r="AS91" i="30" s="1"/>
  <c r="A92" i="30"/>
  <c r="C92" i="30"/>
  <c r="H92" i="30" s="1"/>
  <c r="D92" i="30"/>
  <c r="E92" i="30"/>
  <c r="F92" i="30"/>
  <c r="G92" i="30"/>
  <c r="I92" i="30"/>
  <c r="AS92" i="30" s="1"/>
  <c r="A93" i="30"/>
  <c r="C93" i="30"/>
  <c r="H93" i="30" s="1"/>
  <c r="D93" i="30"/>
  <c r="E93" i="30"/>
  <c r="F93" i="30"/>
  <c r="G93" i="30"/>
  <c r="I93" i="30"/>
  <c r="AS93" i="30" s="1"/>
  <c r="A94" i="30"/>
  <c r="C94" i="30"/>
  <c r="H94" i="30" s="1"/>
  <c r="D94" i="30"/>
  <c r="E94" i="30"/>
  <c r="F94" i="30"/>
  <c r="G94" i="30"/>
  <c r="I94" i="30"/>
  <c r="AS94" i="30" s="1"/>
  <c r="A95" i="30"/>
  <c r="C95" i="30"/>
  <c r="H95" i="30" s="1"/>
  <c r="D95" i="30"/>
  <c r="E95" i="30"/>
  <c r="F95" i="30"/>
  <c r="G95" i="30"/>
  <c r="I95" i="30"/>
  <c r="AS95" i="30" s="1"/>
  <c r="A96" i="30"/>
  <c r="C96" i="30"/>
  <c r="H96" i="30" s="1"/>
  <c r="D96" i="30"/>
  <c r="E96" i="30"/>
  <c r="F96" i="30"/>
  <c r="G96" i="30"/>
  <c r="I96" i="30"/>
  <c r="AS96" i="30" s="1"/>
  <c r="A97" i="30"/>
  <c r="C97" i="30"/>
  <c r="H97" i="30" s="1"/>
  <c r="D97" i="30"/>
  <c r="E97" i="30"/>
  <c r="F97" i="30"/>
  <c r="G97" i="30"/>
  <c r="I97" i="30"/>
  <c r="AS97" i="30" s="1"/>
  <c r="A98" i="30"/>
  <c r="C98" i="30"/>
  <c r="H98" i="30" s="1"/>
  <c r="D98" i="30"/>
  <c r="E98" i="30"/>
  <c r="F98" i="30"/>
  <c r="G98" i="30"/>
  <c r="I98" i="30"/>
  <c r="AS98" i="30" s="1"/>
  <c r="A99" i="30"/>
  <c r="C99" i="30"/>
  <c r="H99" i="30" s="1"/>
  <c r="D99" i="30"/>
  <c r="E99" i="30"/>
  <c r="F99" i="30"/>
  <c r="G99" i="30"/>
  <c r="I99" i="30"/>
  <c r="AS99" i="30" s="1"/>
  <c r="A100" i="30"/>
  <c r="C100" i="30"/>
  <c r="H100" i="30" s="1"/>
  <c r="D100" i="30"/>
  <c r="E100" i="30"/>
  <c r="F100" i="30"/>
  <c r="G100" i="30"/>
  <c r="I100" i="30"/>
  <c r="AS100" i="30" s="1"/>
  <c r="A101" i="30"/>
  <c r="C101" i="30"/>
  <c r="H101" i="30" s="1"/>
  <c r="D101" i="30"/>
  <c r="E101" i="30"/>
  <c r="F101" i="30"/>
  <c r="G101" i="30"/>
  <c r="I101" i="30"/>
  <c r="AS101" i="30" s="1"/>
  <c r="A102" i="30"/>
  <c r="C102" i="30"/>
  <c r="H102" i="30" s="1"/>
  <c r="D102" i="30"/>
  <c r="E102" i="30"/>
  <c r="F102" i="30"/>
  <c r="G102" i="30"/>
  <c r="I102" i="30"/>
  <c r="AS102" i="30" s="1"/>
  <c r="A103" i="30"/>
  <c r="C103" i="30"/>
  <c r="H103" i="30" s="1"/>
  <c r="D103" i="30"/>
  <c r="E103" i="30"/>
  <c r="F103" i="30"/>
  <c r="G103" i="30"/>
  <c r="I103" i="30"/>
  <c r="AS103" i="30" s="1"/>
  <c r="A104" i="30"/>
  <c r="C104" i="30"/>
  <c r="H104" i="30" s="1"/>
  <c r="D104" i="30"/>
  <c r="E104" i="30"/>
  <c r="F104" i="30"/>
  <c r="G104" i="30"/>
  <c r="I104" i="30"/>
  <c r="AS104" i="30" s="1"/>
  <c r="A105" i="30"/>
  <c r="C105" i="30"/>
  <c r="H105" i="30" s="1"/>
  <c r="D105" i="30"/>
  <c r="E105" i="30"/>
  <c r="F105" i="30"/>
  <c r="G105" i="30"/>
  <c r="I105" i="30"/>
  <c r="AS105" i="30" s="1"/>
  <c r="A106" i="30"/>
  <c r="C106" i="30"/>
  <c r="H106" i="30" s="1"/>
  <c r="D106" i="30"/>
  <c r="E106" i="30"/>
  <c r="F106" i="30"/>
  <c r="G106" i="30"/>
  <c r="I106" i="30"/>
  <c r="AS106" i="30" s="1"/>
  <c r="A107" i="30"/>
  <c r="C107" i="30"/>
  <c r="H107" i="30" s="1"/>
  <c r="D107" i="30"/>
  <c r="E107" i="30"/>
  <c r="F107" i="30"/>
  <c r="G107" i="30"/>
  <c r="I107" i="30"/>
  <c r="AS107" i="30" s="1"/>
  <c r="A108" i="30"/>
  <c r="C108" i="30"/>
  <c r="H108" i="30" s="1"/>
  <c r="D108" i="30"/>
  <c r="E108" i="30"/>
  <c r="F108" i="30"/>
  <c r="G108" i="30"/>
  <c r="I108" i="30"/>
  <c r="AS108" i="30" s="1"/>
  <c r="A109" i="30"/>
  <c r="C109" i="30"/>
  <c r="H109" i="30" s="1"/>
  <c r="D109" i="30"/>
  <c r="E109" i="30"/>
  <c r="F109" i="30"/>
  <c r="G109" i="30"/>
  <c r="I109" i="30"/>
  <c r="AS109" i="30" s="1"/>
  <c r="A110" i="30"/>
  <c r="C110" i="30"/>
  <c r="H110" i="30" s="1"/>
  <c r="D110" i="30"/>
  <c r="E110" i="30"/>
  <c r="F110" i="30"/>
  <c r="G110" i="30"/>
  <c r="I110" i="30"/>
  <c r="AS110" i="30" s="1"/>
  <c r="A111" i="30"/>
  <c r="C111" i="30"/>
  <c r="H111" i="30" s="1"/>
  <c r="D111" i="30"/>
  <c r="E111" i="30"/>
  <c r="F111" i="30"/>
  <c r="G111" i="30"/>
  <c r="I111" i="30"/>
  <c r="AS111" i="30" s="1"/>
  <c r="A112" i="30"/>
  <c r="C112" i="30"/>
  <c r="H112" i="30" s="1"/>
  <c r="D112" i="30"/>
  <c r="E112" i="30"/>
  <c r="F112" i="30"/>
  <c r="G112" i="30"/>
  <c r="I112" i="30"/>
  <c r="AS112" i="30" s="1"/>
  <c r="A113" i="30"/>
  <c r="C113" i="30"/>
  <c r="H113" i="30" s="1"/>
  <c r="D113" i="30"/>
  <c r="E113" i="30"/>
  <c r="F113" i="30"/>
  <c r="G113" i="30"/>
  <c r="I113" i="30"/>
  <c r="AS113" i="30" s="1"/>
  <c r="A114" i="30"/>
  <c r="C114" i="30"/>
  <c r="H114" i="30" s="1"/>
  <c r="D114" i="30"/>
  <c r="E114" i="30"/>
  <c r="F114" i="30"/>
  <c r="G114" i="30"/>
  <c r="I114" i="30"/>
  <c r="AS114" i="30" s="1"/>
  <c r="A115" i="30"/>
  <c r="C115" i="30"/>
  <c r="H115" i="30" s="1"/>
  <c r="D115" i="30"/>
  <c r="E115" i="30"/>
  <c r="F115" i="30"/>
  <c r="G115" i="30"/>
  <c r="I115" i="30"/>
  <c r="AS115" i="30" s="1"/>
  <c r="A116" i="30"/>
  <c r="C116" i="30"/>
  <c r="H116" i="30" s="1"/>
  <c r="D116" i="30"/>
  <c r="E116" i="30"/>
  <c r="F116" i="30"/>
  <c r="G116" i="30"/>
  <c r="I116" i="30"/>
  <c r="AS116" i="30" s="1"/>
  <c r="A117" i="30"/>
  <c r="C117" i="30"/>
  <c r="H117" i="30" s="1"/>
  <c r="D117" i="30"/>
  <c r="E117" i="30"/>
  <c r="F117" i="30"/>
  <c r="G117" i="30"/>
  <c r="I117" i="30"/>
  <c r="AS117" i="30" s="1"/>
  <c r="A118" i="30"/>
  <c r="C118" i="30"/>
  <c r="H118" i="30" s="1"/>
  <c r="D118" i="30"/>
  <c r="E118" i="30"/>
  <c r="F118" i="30"/>
  <c r="G118" i="30"/>
  <c r="I118" i="30"/>
  <c r="AS118" i="30" s="1"/>
  <c r="A119" i="30"/>
  <c r="C119" i="30"/>
  <c r="H119" i="30" s="1"/>
  <c r="D119" i="30"/>
  <c r="E119" i="30"/>
  <c r="F119" i="30"/>
  <c r="G119" i="30"/>
  <c r="I119" i="30"/>
  <c r="AS119" i="30" s="1"/>
  <c r="A120" i="30"/>
  <c r="C120" i="30"/>
  <c r="H120" i="30" s="1"/>
  <c r="D120" i="30"/>
  <c r="E120" i="30"/>
  <c r="F120" i="30"/>
  <c r="G120" i="30"/>
  <c r="I120" i="30"/>
  <c r="AS120" i="30" s="1"/>
  <c r="A121" i="30"/>
  <c r="C121" i="30"/>
  <c r="H121" i="30" s="1"/>
  <c r="D121" i="30"/>
  <c r="E121" i="30"/>
  <c r="F121" i="30"/>
  <c r="G121" i="30"/>
  <c r="I121" i="30"/>
  <c r="AS121" i="30" s="1"/>
  <c r="A122" i="30"/>
  <c r="C122" i="30"/>
  <c r="H122" i="30" s="1"/>
  <c r="D122" i="30"/>
  <c r="E122" i="30"/>
  <c r="F122" i="30"/>
  <c r="G122" i="30"/>
  <c r="I122" i="30"/>
  <c r="AS122" i="30" s="1"/>
  <c r="A123" i="30"/>
  <c r="C123" i="30"/>
  <c r="H123" i="30" s="1"/>
  <c r="D123" i="30"/>
  <c r="E123" i="30"/>
  <c r="F123" i="30"/>
  <c r="G123" i="30"/>
  <c r="I123" i="30"/>
  <c r="AS123" i="30" s="1"/>
  <c r="A124" i="30"/>
  <c r="C124" i="30"/>
  <c r="H124" i="30" s="1"/>
  <c r="D124" i="30"/>
  <c r="E124" i="30"/>
  <c r="F124" i="30"/>
  <c r="G124" i="30"/>
  <c r="I124" i="30"/>
  <c r="AS124" i="30" s="1"/>
  <c r="A125" i="30"/>
  <c r="C125" i="30"/>
  <c r="H125" i="30" s="1"/>
  <c r="D125" i="30"/>
  <c r="E125" i="30"/>
  <c r="F125" i="30"/>
  <c r="G125" i="30"/>
  <c r="I125" i="30"/>
  <c r="AS125" i="30" s="1"/>
  <c r="A126" i="30"/>
  <c r="C126" i="30"/>
  <c r="H126" i="30" s="1"/>
  <c r="D126" i="30"/>
  <c r="E126" i="30"/>
  <c r="F126" i="30"/>
  <c r="G126" i="30"/>
  <c r="I126" i="30"/>
  <c r="AS126" i="30" s="1"/>
  <c r="A127" i="30"/>
  <c r="C127" i="30"/>
  <c r="H127" i="30" s="1"/>
  <c r="D127" i="30"/>
  <c r="E127" i="30"/>
  <c r="F127" i="30"/>
  <c r="G127" i="30"/>
  <c r="I127" i="30"/>
  <c r="AS127" i="30" s="1"/>
  <c r="A128" i="30"/>
  <c r="C128" i="30"/>
  <c r="H128" i="30" s="1"/>
  <c r="D128" i="30"/>
  <c r="E128" i="30"/>
  <c r="F128" i="30"/>
  <c r="G128" i="30"/>
  <c r="I128" i="30"/>
  <c r="A129" i="30"/>
  <c r="C129" i="30"/>
  <c r="H129" i="30" s="1"/>
  <c r="D129" i="30"/>
  <c r="E129" i="30"/>
  <c r="F129" i="30"/>
  <c r="G129" i="30"/>
  <c r="I129" i="30"/>
  <c r="AS129" i="30" s="1"/>
  <c r="A130" i="30"/>
  <c r="C130" i="30"/>
  <c r="H130" i="30" s="1"/>
  <c r="D130" i="30"/>
  <c r="E130" i="30"/>
  <c r="F130" i="30"/>
  <c r="G130" i="30"/>
  <c r="I130" i="30"/>
  <c r="AS130" i="30" s="1"/>
  <c r="A131" i="30"/>
  <c r="C131" i="30"/>
  <c r="H131" i="30" s="1"/>
  <c r="D131" i="30"/>
  <c r="E131" i="30"/>
  <c r="F131" i="30"/>
  <c r="G131" i="30"/>
  <c r="I131" i="30"/>
  <c r="AS131" i="30" s="1"/>
  <c r="A132" i="30"/>
  <c r="C132" i="30"/>
  <c r="H132" i="30" s="1"/>
  <c r="D132" i="30"/>
  <c r="E132" i="30"/>
  <c r="F132" i="30"/>
  <c r="G132" i="30"/>
  <c r="I132" i="30"/>
  <c r="AS132" i="30" s="1"/>
  <c r="A133" i="30"/>
  <c r="C133" i="30"/>
  <c r="H133" i="30" s="1"/>
  <c r="D133" i="30"/>
  <c r="E133" i="30"/>
  <c r="F133" i="30"/>
  <c r="G133" i="30"/>
  <c r="I133" i="30"/>
  <c r="AS133" i="30" s="1"/>
  <c r="A134" i="30"/>
  <c r="C134" i="30"/>
  <c r="H134" i="30" s="1"/>
  <c r="D134" i="30"/>
  <c r="E134" i="30"/>
  <c r="F134" i="30"/>
  <c r="G134" i="30"/>
  <c r="I134" i="30"/>
  <c r="AS134" i="30" s="1"/>
  <c r="A135" i="30"/>
  <c r="C135" i="30"/>
  <c r="H135" i="30" s="1"/>
  <c r="D135" i="30"/>
  <c r="E135" i="30"/>
  <c r="F135" i="30"/>
  <c r="G135" i="30"/>
  <c r="I135" i="30"/>
  <c r="AS135" i="30" s="1"/>
  <c r="A136" i="30"/>
  <c r="C136" i="30"/>
  <c r="H136" i="30" s="1"/>
  <c r="D136" i="30"/>
  <c r="E136" i="30"/>
  <c r="F136" i="30"/>
  <c r="G136" i="30"/>
  <c r="I136" i="30"/>
  <c r="A137" i="30"/>
  <c r="C137" i="30"/>
  <c r="H137" i="30" s="1"/>
  <c r="D137" i="30"/>
  <c r="E137" i="30"/>
  <c r="F137" i="30"/>
  <c r="G137" i="30"/>
  <c r="I137" i="30"/>
  <c r="AS137" i="30" s="1"/>
  <c r="A138" i="30"/>
  <c r="C138" i="30"/>
  <c r="H138" i="30" s="1"/>
  <c r="D138" i="30"/>
  <c r="E138" i="30"/>
  <c r="F138" i="30"/>
  <c r="G138" i="30"/>
  <c r="I138" i="30"/>
  <c r="AS138" i="30" s="1"/>
  <c r="A139" i="30"/>
  <c r="C139" i="30"/>
  <c r="H139" i="30" s="1"/>
  <c r="D139" i="30"/>
  <c r="E139" i="30"/>
  <c r="F139" i="30"/>
  <c r="G139" i="30"/>
  <c r="I139" i="30"/>
  <c r="AS139" i="30" s="1"/>
  <c r="A140" i="30"/>
  <c r="C140" i="30"/>
  <c r="H140" i="30" s="1"/>
  <c r="D140" i="30"/>
  <c r="E140" i="30"/>
  <c r="F140" i="30"/>
  <c r="G140" i="30"/>
  <c r="I140" i="30"/>
  <c r="AS140" i="30" s="1"/>
  <c r="A141" i="30"/>
  <c r="C141" i="30"/>
  <c r="H141" i="30" s="1"/>
  <c r="D141" i="30"/>
  <c r="E141" i="30"/>
  <c r="F141" i="30"/>
  <c r="G141" i="30"/>
  <c r="I141" i="30"/>
  <c r="AS141" i="30" s="1"/>
  <c r="A142" i="30"/>
  <c r="C142" i="30"/>
  <c r="H142" i="30" s="1"/>
  <c r="D142" i="30"/>
  <c r="E142" i="30"/>
  <c r="F142" i="30"/>
  <c r="G142" i="30"/>
  <c r="I142" i="30"/>
  <c r="AS142" i="30" s="1"/>
  <c r="A143" i="30"/>
  <c r="C143" i="30"/>
  <c r="H143" i="30" s="1"/>
  <c r="D143" i="30"/>
  <c r="E143" i="30"/>
  <c r="F143" i="30"/>
  <c r="G143" i="30"/>
  <c r="I143" i="30"/>
  <c r="AS143" i="30" s="1"/>
  <c r="A144" i="30"/>
  <c r="C144" i="30"/>
  <c r="H144" i="30" s="1"/>
  <c r="D144" i="30"/>
  <c r="E144" i="30"/>
  <c r="F144" i="30"/>
  <c r="G144" i="30"/>
  <c r="I144" i="30"/>
  <c r="AS144" i="30" s="1"/>
  <c r="A145" i="30"/>
  <c r="C145" i="30"/>
  <c r="H145" i="30" s="1"/>
  <c r="D145" i="30"/>
  <c r="E145" i="30"/>
  <c r="F145" i="30"/>
  <c r="G145" i="30"/>
  <c r="I145" i="30"/>
  <c r="AS145" i="30" s="1"/>
  <c r="A146" i="30"/>
  <c r="C146" i="30"/>
  <c r="H146" i="30" s="1"/>
  <c r="D146" i="30"/>
  <c r="E146" i="30"/>
  <c r="F146" i="30"/>
  <c r="G146" i="30"/>
  <c r="I146" i="30"/>
  <c r="AS146" i="30" s="1"/>
  <c r="A147" i="30"/>
  <c r="C147" i="30"/>
  <c r="H147" i="30" s="1"/>
  <c r="D147" i="30"/>
  <c r="E147" i="30"/>
  <c r="F147" i="30"/>
  <c r="G147" i="30"/>
  <c r="I147" i="30"/>
  <c r="AS147" i="30" s="1"/>
  <c r="A148" i="30"/>
  <c r="C148" i="30"/>
  <c r="H148" i="30" s="1"/>
  <c r="D148" i="30"/>
  <c r="E148" i="30"/>
  <c r="F148" i="30"/>
  <c r="G148" i="30"/>
  <c r="I148" i="30"/>
  <c r="AS148" i="30" s="1"/>
  <c r="A149" i="30"/>
  <c r="C149" i="30"/>
  <c r="H149" i="30" s="1"/>
  <c r="D149" i="30"/>
  <c r="E149" i="30"/>
  <c r="F149" i="30"/>
  <c r="G149" i="30"/>
  <c r="I149" i="30"/>
  <c r="AS149" i="30" s="1"/>
  <c r="A150" i="30"/>
  <c r="C150" i="30"/>
  <c r="H150" i="30" s="1"/>
  <c r="D150" i="30"/>
  <c r="E150" i="30"/>
  <c r="F150" i="30"/>
  <c r="G150" i="30"/>
  <c r="I150" i="30"/>
  <c r="AS150" i="30" s="1"/>
  <c r="A151" i="30"/>
  <c r="C151" i="30"/>
  <c r="H151" i="30" s="1"/>
  <c r="D151" i="30"/>
  <c r="E151" i="30"/>
  <c r="F151" i="30"/>
  <c r="G151" i="30"/>
  <c r="I151" i="30"/>
  <c r="AS151" i="30" s="1"/>
  <c r="A152" i="30"/>
  <c r="C152" i="30"/>
  <c r="H152" i="30" s="1"/>
  <c r="D152" i="30"/>
  <c r="E152" i="30"/>
  <c r="F152" i="30"/>
  <c r="G152" i="30"/>
  <c r="I152" i="30"/>
  <c r="AS152" i="30" s="1"/>
  <c r="A153" i="30"/>
  <c r="C153" i="30"/>
  <c r="H153" i="30" s="1"/>
  <c r="D153" i="30"/>
  <c r="E153" i="30"/>
  <c r="F153" i="30"/>
  <c r="G153" i="30"/>
  <c r="I153" i="30"/>
  <c r="AS153" i="30" s="1"/>
  <c r="A154" i="30"/>
  <c r="C154" i="30"/>
  <c r="H154" i="30" s="1"/>
  <c r="D154" i="30"/>
  <c r="E154" i="30"/>
  <c r="F154" i="30"/>
  <c r="G154" i="30"/>
  <c r="I154" i="30"/>
  <c r="AS154" i="30" s="1"/>
  <c r="A155" i="30"/>
  <c r="C155" i="30"/>
  <c r="H155" i="30" s="1"/>
  <c r="D155" i="30"/>
  <c r="E155" i="30"/>
  <c r="F155" i="30"/>
  <c r="G155" i="30"/>
  <c r="I155" i="30"/>
  <c r="AS155" i="30" s="1"/>
  <c r="A156" i="30"/>
  <c r="C156" i="30"/>
  <c r="H156" i="30" s="1"/>
  <c r="D156" i="30"/>
  <c r="E156" i="30"/>
  <c r="F156" i="30"/>
  <c r="G156" i="30"/>
  <c r="I156" i="30"/>
  <c r="AS156" i="30" s="1"/>
  <c r="A157" i="30"/>
  <c r="C157" i="30"/>
  <c r="H157" i="30" s="1"/>
  <c r="D157" i="30"/>
  <c r="E157" i="30"/>
  <c r="F157" i="30"/>
  <c r="G157" i="30"/>
  <c r="I157" i="30"/>
  <c r="AS157" i="30" s="1"/>
  <c r="A158" i="30"/>
  <c r="C158" i="30"/>
  <c r="H158" i="30" s="1"/>
  <c r="D158" i="30"/>
  <c r="E158" i="30"/>
  <c r="F158" i="30"/>
  <c r="G158" i="30"/>
  <c r="I158" i="30"/>
  <c r="AS158" i="30" s="1"/>
  <c r="A159" i="30"/>
  <c r="C159" i="30"/>
  <c r="H159" i="30" s="1"/>
  <c r="D159" i="30"/>
  <c r="E159" i="30"/>
  <c r="F159" i="30"/>
  <c r="G159" i="30"/>
  <c r="I159" i="30"/>
  <c r="AS159" i="30" s="1"/>
  <c r="A160" i="30"/>
  <c r="C160" i="30"/>
  <c r="H160" i="30" s="1"/>
  <c r="D160" i="30"/>
  <c r="E160" i="30"/>
  <c r="F160" i="30"/>
  <c r="G160" i="30"/>
  <c r="I160" i="30"/>
  <c r="AS160" i="30" s="1"/>
  <c r="A161" i="30"/>
  <c r="C161" i="30"/>
  <c r="H161" i="30" s="1"/>
  <c r="D161" i="30"/>
  <c r="E161" i="30"/>
  <c r="F161" i="30"/>
  <c r="G161" i="30"/>
  <c r="I161" i="30"/>
  <c r="AS161" i="30" s="1"/>
  <c r="A162" i="30"/>
  <c r="C162" i="30"/>
  <c r="H162" i="30" s="1"/>
  <c r="D162" i="30"/>
  <c r="E162" i="30"/>
  <c r="F162" i="30"/>
  <c r="G162" i="30"/>
  <c r="I162" i="30"/>
  <c r="AS162" i="30" s="1"/>
  <c r="A163" i="30"/>
  <c r="C163" i="30"/>
  <c r="H163" i="30" s="1"/>
  <c r="D163" i="30"/>
  <c r="E163" i="30"/>
  <c r="F163" i="30"/>
  <c r="G163" i="30"/>
  <c r="I163" i="30"/>
  <c r="AS163" i="30" s="1"/>
  <c r="A164" i="30"/>
  <c r="C164" i="30"/>
  <c r="H164" i="30" s="1"/>
  <c r="D164" i="30"/>
  <c r="E164" i="30"/>
  <c r="F164" i="30"/>
  <c r="G164" i="30"/>
  <c r="I164" i="30"/>
  <c r="AS164" i="30" s="1"/>
  <c r="A165" i="30"/>
  <c r="C165" i="30"/>
  <c r="H165" i="30" s="1"/>
  <c r="D165" i="30"/>
  <c r="E165" i="30"/>
  <c r="F165" i="30"/>
  <c r="G165" i="30"/>
  <c r="I165" i="30"/>
  <c r="AS165" i="30" s="1"/>
  <c r="A166" i="30"/>
  <c r="C166" i="30"/>
  <c r="H166" i="30" s="1"/>
  <c r="D166" i="30"/>
  <c r="E166" i="30"/>
  <c r="F166" i="30"/>
  <c r="G166" i="30"/>
  <c r="I166" i="30"/>
  <c r="AS166" i="30" s="1"/>
  <c r="A167" i="30"/>
  <c r="C167" i="30"/>
  <c r="H167" i="30" s="1"/>
  <c r="D167" i="30"/>
  <c r="E167" i="30"/>
  <c r="F167" i="30"/>
  <c r="G167" i="30"/>
  <c r="I167" i="30"/>
  <c r="AS167" i="30" s="1"/>
  <c r="A168" i="30"/>
  <c r="C168" i="30"/>
  <c r="H168" i="30" s="1"/>
  <c r="D168" i="30"/>
  <c r="E168" i="30"/>
  <c r="F168" i="30"/>
  <c r="G168" i="30"/>
  <c r="I168" i="30"/>
  <c r="AS168" i="30" s="1"/>
  <c r="A169" i="30"/>
  <c r="C169" i="30"/>
  <c r="H169" i="30" s="1"/>
  <c r="D169" i="30"/>
  <c r="E169" i="30"/>
  <c r="F169" i="30"/>
  <c r="G169" i="30"/>
  <c r="I169" i="30"/>
  <c r="AS169" i="30" s="1"/>
  <c r="A170" i="30"/>
  <c r="C170" i="30"/>
  <c r="H170" i="30" s="1"/>
  <c r="D170" i="30"/>
  <c r="E170" i="30"/>
  <c r="F170" i="30"/>
  <c r="G170" i="30"/>
  <c r="I170" i="30"/>
  <c r="AS170" i="30" s="1"/>
  <c r="A171" i="30"/>
  <c r="C171" i="30"/>
  <c r="H171" i="30" s="1"/>
  <c r="D171" i="30"/>
  <c r="E171" i="30"/>
  <c r="F171" i="30"/>
  <c r="G171" i="30"/>
  <c r="I171" i="30"/>
  <c r="AS171" i="30" s="1"/>
  <c r="A172" i="30"/>
  <c r="C172" i="30"/>
  <c r="H172" i="30" s="1"/>
  <c r="D172" i="30"/>
  <c r="E172" i="30"/>
  <c r="F172" i="30"/>
  <c r="G172" i="30"/>
  <c r="I172" i="30"/>
  <c r="AS172" i="30" s="1"/>
  <c r="A173" i="30"/>
  <c r="C173" i="30"/>
  <c r="H173" i="30" s="1"/>
  <c r="D173" i="30"/>
  <c r="E173" i="30"/>
  <c r="F173" i="30"/>
  <c r="G173" i="30"/>
  <c r="I173" i="30"/>
  <c r="AS173" i="30" s="1"/>
  <c r="A174" i="30"/>
  <c r="C174" i="30"/>
  <c r="H174" i="30" s="1"/>
  <c r="D174" i="30"/>
  <c r="E174" i="30"/>
  <c r="F174" i="30"/>
  <c r="G174" i="30"/>
  <c r="I174" i="30"/>
  <c r="AS174" i="30" s="1"/>
  <c r="A175" i="30"/>
  <c r="C175" i="30"/>
  <c r="H175" i="30" s="1"/>
  <c r="D175" i="30"/>
  <c r="E175" i="30"/>
  <c r="F175" i="30"/>
  <c r="G175" i="30"/>
  <c r="I175" i="30"/>
  <c r="AS175" i="30" s="1"/>
  <c r="A176" i="30"/>
  <c r="C176" i="30"/>
  <c r="H176" i="30" s="1"/>
  <c r="D176" i="30"/>
  <c r="E176" i="30"/>
  <c r="F176" i="30"/>
  <c r="G176" i="30"/>
  <c r="I176" i="30"/>
  <c r="AS176" i="30" s="1"/>
  <c r="A177" i="30"/>
  <c r="C177" i="30"/>
  <c r="H177" i="30" s="1"/>
  <c r="D177" i="30"/>
  <c r="E177" i="30"/>
  <c r="F177" i="30"/>
  <c r="G177" i="30"/>
  <c r="I177" i="30"/>
  <c r="AS177" i="30" s="1"/>
  <c r="A178" i="30"/>
  <c r="C178" i="30"/>
  <c r="H178" i="30" s="1"/>
  <c r="D178" i="30"/>
  <c r="E178" i="30"/>
  <c r="F178" i="30"/>
  <c r="G178" i="30"/>
  <c r="I178" i="30"/>
  <c r="AS178" i="30" s="1"/>
  <c r="A179" i="30"/>
  <c r="C179" i="30"/>
  <c r="H179" i="30" s="1"/>
  <c r="D179" i="30"/>
  <c r="E179" i="30"/>
  <c r="F179" i="30"/>
  <c r="G179" i="30"/>
  <c r="I179" i="30"/>
  <c r="AS179" i="30" s="1"/>
  <c r="A180" i="30"/>
  <c r="C180" i="30"/>
  <c r="H180" i="30" s="1"/>
  <c r="D180" i="30"/>
  <c r="E180" i="30"/>
  <c r="F180" i="30"/>
  <c r="G180" i="30"/>
  <c r="I180" i="30"/>
  <c r="AS180" i="30" s="1"/>
  <c r="A181" i="30"/>
  <c r="C181" i="30"/>
  <c r="H181" i="30" s="1"/>
  <c r="D181" i="30"/>
  <c r="E181" i="30"/>
  <c r="F181" i="30"/>
  <c r="G181" i="30"/>
  <c r="I181" i="30"/>
  <c r="AS181" i="30" s="1"/>
  <c r="A182" i="30"/>
  <c r="C182" i="30"/>
  <c r="H182" i="30" s="1"/>
  <c r="D182" i="30"/>
  <c r="E182" i="30"/>
  <c r="F182" i="30"/>
  <c r="G182" i="30"/>
  <c r="I182" i="30"/>
  <c r="AS182" i="30" s="1"/>
  <c r="A183" i="30"/>
  <c r="C183" i="30"/>
  <c r="H183" i="30" s="1"/>
  <c r="D183" i="30"/>
  <c r="E183" i="30"/>
  <c r="F183" i="30"/>
  <c r="G183" i="30"/>
  <c r="I183" i="30"/>
  <c r="AS183" i="30" s="1"/>
  <c r="A184" i="30"/>
  <c r="C184" i="30"/>
  <c r="H184" i="30" s="1"/>
  <c r="D184" i="30"/>
  <c r="E184" i="30"/>
  <c r="F184" i="30"/>
  <c r="G184" i="30"/>
  <c r="I184" i="30"/>
  <c r="AS184" i="30" s="1"/>
  <c r="A185" i="30"/>
  <c r="C185" i="30"/>
  <c r="H185" i="30" s="1"/>
  <c r="D185" i="30"/>
  <c r="E185" i="30"/>
  <c r="F185" i="30"/>
  <c r="G185" i="30"/>
  <c r="I185" i="30"/>
  <c r="AS185" i="30" s="1"/>
  <c r="A186" i="30"/>
  <c r="C186" i="30"/>
  <c r="H186" i="30" s="1"/>
  <c r="D186" i="30"/>
  <c r="E186" i="30"/>
  <c r="F186" i="30"/>
  <c r="G186" i="30"/>
  <c r="I186" i="30"/>
  <c r="AS186" i="30" s="1"/>
  <c r="A187" i="30"/>
  <c r="C187" i="30"/>
  <c r="H187" i="30" s="1"/>
  <c r="D187" i="30"/>
  <c r="E187" i="30"/>
  <c r="F187" i="30"/>
  <c r="G187" i="30"/>
  <c r="I187" i="30"/>
  <c r="AS187" i="30" s="1"/>
  <c r="A188" i="30"/>
  <c r="C188" i="30"/>
  <c r="H188" i="30" s="1"/>
  <c r="D188" i="30"/>
  <c r="E188" i="30"/>
  <c r="F188" i="30"/>
  <c r="G188" i="30"/>
  <c r="I188" i="30"/>
  <c r="AS188" i="30" s="1"/>
  <c r="A189" i="30"/>
  <c r="C189" i="30"/>
  <c r="H189" i="30" s="1"/>
  <c r="D189" i="30"/>
  <c r="E189" i="30"/>
  <c r="F189" i="30"/>
  <c r="G189" i="30"/>
  <c r="I189" i="30"/>
  <c r="AS189" i="30" s="1"/>
  <c r="A190" i="30"/>
  <c r="C190" i="30"/>
  <c r="H190" i="30" s="1"/>
  <c r="D190" i="30"/>
  <c r="E190" i="30"/>
  <c r="F190" i="30"/>
  <c r="G190" i="30"/>
  <c r="I190" i="30"/>
  <c r="AS190" i="30" s="1"/>
  <c r="A191" i="30"/>
  <c r="C191" i="30"/>
  <c r="H191" i="30" s="1"/>
  <c r="D191" i="30"/>
  <c r="E191" i="30"/>
  <c r="F191" i="30"/>
  <c r="G191" i="30"/>
  <c r="I191" i="30"/>
  <c r="AS191" i="30" s="1"/>
  <c r="A192" i="30"/>
  <c r="C192" i="30"/>
  <c r="H192" i="30" s="1"/>
  <c r="D192" i="30"/>
  <c r="E192" i="30"/>
  <c r="F192" i="30"/>
  <c r="G192" i="30"/>
  <c r="I192" i="30"/>
  <c r="AS192" i="30" s="1"/>
  <c r="A193" i="30"/>
  <c r="C193" i="30"/>
  <c r="H193" i="30" s="1"/>
  <c r="D193" i="30"/>
  <c r="E193" i="30"/>
  <c r="F193" i="30"/>
  <c r="G193" i="30"/>
  <c r="I193" i="30"/>
  <c r="AS193" i="30" s="1"/>
  <c r="A194" i="30"/>
  <c r="C194" i="30"/>
  <c r="H194" i="30" s="1"/>
  <c r="D194" i="30"/>
  <c r="E194" i="30"/>
  <c r="F194" i="30"/>
  <c r="G194" i="30"/>
  <c r="I194" i="30"/>
  <c r="AS194" i="30" s="1"/>
  <c r="A195" i="30"/>
  <c r="C195" i="30"/>
  <c r="H195" i="30" s="1"/>
  <c r="D195" i="30"/>
  <c r="E195" i="30"/>
  <c r="F195" i="30"/>
  <c r="G195" i="30"/>
  <c r="I195" i="30"/>
  <c r="AS195" i="30" s="1"/>
  <c r="A196" i="30"/>
  <c r="C196" i="30"/>
  <c r="H196" i="30" s="1"/>
  <c r="D196" i="30"/>
  <c r="E196" i="30"/>
  <c r="F196" i="30"/>
  <c r="G196" i="30"/>
  <c r="I196" i="30"/>
  <c r="AS196" i="30" s="1"/>
  <c r="A197" i="30"/>
  <c r="C197" i="30"/>
  <c r="H197" i="30" s="1"/>
  <c r="D197" i="30"/>
  <c r="E197" i="30"/>
  <c r="F197" i="30"/>
  <c r="G197" i="30"/>
  <c r="I197" i="30"/>
  <c r="AS197" i="30" s="1"/>
  <c r="A198" i="30"/>
  <c r="C198" i="30"/>
  <c r="H198" i="30" s="1"/>
  <c r="D198" i="30"/>
  <c r="E198" i="30"/>
  <c r="F198" i="30"/>
  <c r="G198" i="30"/>
  <c r="I198" i="30"/>
  <c r="AS198" i="30" s="1"/>
  <c r="A199" i="30"/>
  <c r="C199" i="30"/>
  <c r="H199" i="30" s="1"/>
  <c r="D199" i="30"/>
  <c r="E199" i="30"/>
  <c r="F199" i="30"/>
  <c r="G199" i="30"/>
  <c r="I199" i="30"/>
  <c r="AS199" i="30" s="1"/>
  <c r="A200" i="30"/>
  <c r="C200" i="30"/>
  <c r="H200" i="30" s="1"/>
  <c r="D200" i="30"/>
  <c r="E200" i="30"/>
  <c r="F200" i="30"/>
  <c r="G200" i="30"/>
  <c r="I200" i="30"/>
  <c r="AS200" i="30" s="1"/>
  <c r="A201" i="30"/>
  <c r="C201" i="30"/>
  <c r="H201" i="30" s="1"/>
  <c r="D201" i="30"/>
  <c r="E201" i="30"/>
  <c r="F201" i="30"/>
  <c r="G201" i="30"/>
  <c r="I201" i="30"/>
  <c r="AS201" i="30" s="1"/>
  <c r="A202" i="30"/>
  <c r="C202" i="30"/>
  <c r="H202" i="30" s="1"/>
  <c r="D202" i="30"/>
  <c r="E202" i="30"/>
  <c r="F202" i="30"/>
  <c r="G202" i="30"/>
  <c r="I202" i="30"/>
  <c r="AS202" i="30" s="1"/>
  <c r="A203" i="30"/>
  <c r="C203" i="30"/>
  <c r="H203" i="30" s="1"/>
  <c r="D203" i="30"/>
  <c r="E203" i="30"/>
  <c r="F203" i="30"/>
  <c r="G203" i="30"/>
  <c r="I203" i="30"/>
  <c r="AS203" i="30" s="1"/>
  <c r="A204" i="30"/>
  <c r="C204" i="30"/>
  <c r="H204" i="30" s="1"/>
  <c r="D204" i="30"/>
  <c r="E204" i="30"/>
  <c r="F204" i="30"/>
  <c r="G204" i="30"/>
  <c r="I204" i="30"/>
  <c r="AS204" i="30" s="1"/>
  <c r="A205" i="30"/>
  <c r="C205" i="30"/>
  <c r="H205" i="30" s="1"/>
  <c r="D205" i="30"/>
  <c r="E205" i="30"/>
  <c r="F205" i="30"/>
  <c r="G205" i="30"/>
  <c r="I205" i="30"/>
  <c r="AS205" i="30" s="1"/>
  <c r="A206" i="30"/>
  <c r="C206" i="30"/>
  <c r="H206" i="30" s="1"/>
  <c r="D206" i="30"/>
  <c r="E206" i="30"/>
  <c r="F206" i="30"/>
  <c r="G206" i="30"/>
  <c r="I206" i="30"/>
  <c r="AS206" i="30" s="1"/>
  <c r="A207" i="30"/>
  <c r="C207" i="30"/>
  <c r="H207" i="30" s="1"/>
  <c r="D207" i="30"/>
  <c r="E207" i="30"/>
  <c r="F207" i="30"/>
  <c r="G207" i="30"/>
  <c r="I207" i="30"/>
  <c r="AS207" i="30" s="1"/>
  <c r="A208" i="30"/>
  <c r="C208" i="30"/>
  <c r="H208" i="30" s="1"/>
  <c r="D208" i="30"/>
  <c r="E208" i="30"/>
  <c r="F208" i="30"/>
  <c r="G208" i="30"/>
  <c r="I208" i="30"/>
  <c r="AS208" i="30" s="1"/>
  <c r="A209" i="30"/>
  <c r="C209" i="30"/>
  <c r="H209" i="30" s="1"/>
  <c r="D209" i="30"/>
  <c r="E209" i="30"/>
  <c r="F209" i="30"/>
  <c r="G209" i="30"/>
  <c r="I209" i="30"/>
  <c r="AS209" i="30" s="1"/>
  <c r="A210" i="30"/>
  <c r="C210" i="30"/>
  <c r="H210" i="30" s="1"/>
  <c r="D210" i="30"/>
  <c r="E210" i="30"/>
  <c r="F210" i="30"/>
  <c r="G210" i="30"/>
  <c r="I210" i="30"/>
  <c r="AS210" i="30" s="1"/>
  <c r="A211" i="30"/>
  <c r="C211" i="30"/>
  <c r="H211" i="30" s="1"/>
  <c r="D211" i="30"/>
  <c r="E211" i="30"/>
  <c r="F211" i="30"/>
  <c r="G211" i="30"/>
  <c r="I211" i="30"/>
  <c r="AS211" i="30" s="1"/>
  <c r="A212" i="30"/>
  <c r="C212" i="30"/>
  <c r="H212" i="30" s="1"/>
  <c r="D212" i="30"/>
  <c r="E212" i="30"/>
  <c r="F212" i="30"/>
  <c r="G212" i="30"/>
  <c r="I212" i="30"/>
  <c r="AS212" i="30" s="1"/>
  <c r="A213" i="30"/>
  <c r="C213" i="30"/>
  <c r="H213" i="30" s="1"/>
  <c r="D213" i="30"/>
  <c r="E213" i="30"/>
  <c r="F213" i="30"/>
  <c r="G213" i="30"/>
  <c r="I213" i="30"/>
  <c r="AS213" i="30" s="1"/>
  <c r="A214" i="30"/>
  <c r="C214" i="30"/>
  <c r="H214" i="30" s="1"/>
  <c r="D214" i="30"/>
  <c r="E214" i="30"/>
  <c r="F214" i="30"/>
  <c r="G214" i="30"/>
  <c r="I214" i="30"/>
  <c r="AS214" i="30" s="1"/>
  <c r="A215" i="30"/>
  <c r="C215" i="30"/>
  <c r="H215" i="30" s="1"/>
  <c r="D215" i="30"/>
  <c r="E215" i="30"/>
  <c r="F215" i="30"/>
  <c r="G215" i="30"/>
  <c r="I215" i="30"/>
  <c r="AS215" i="30" s="1"/>
  <c r="A216" i="30"/>
  <c r="C216" i="30"/>
  <c r="H216" i="30" s="1"/>
  <c r="D216" i="30"/>
  <c r="E216" i="30"/>
  <c r="F216" i="30"/>
  <c r="G216" i="30"/>
  <c r="I216" i="30"/>
  <c r="AS216" i="30" s="1"/>
  <c r="A217" i="30"/>
  <c r="C217" i="30"/>
  <c r="H217" i="30" s="1"/>
  <c r="D217" i="30"/>
  <c r="E217" i="30"/>
  <c r="F217" i="30"/>
  <c r="G217" i="30"/>
  <c r="I217" i="30"/>
  <c r="AS217" i="30" s="1"/>
  <c r="A218" i="30"/>
  <c r="C218" i="30"/>
  <c r="H218" i="30" s="1"/>
  <c r="D218" i="30"/>
  <c r="E218" i="30"/>
  <c r="F218" i="30"/>
  <c r="G218" i="30"/>
  <c r="I218" i="30"/>
  <c r="AS218" i="30" s="1"/>
  <c r="A219" i="30"/>
  <c r="C219" i="30"/>
  <c r="H219" i="30" s="1"/>
  <c r="D219" i="30"/>
  <c r="E219" i="30"/>
  <c r="F219" i="30"/>
  <c r="G219" i="30"/>
  <c r="I219" i="30"/>
  <c r="AS219" i="30" s="1"/>
  <c r="A220" i="30"/>
  <c r="C220" i="30"/>
  <c r="H220" i="30" s="1"/>
  <c r="D220" i="30"/>
  <c r="E220" i="30"/>
  <c r="F220" i="30"/>
  <c r="G220" i="30"/>
  <c r="I220" i="30"/>
  <c r="AS220" i="30" s="1"/>
  <c r="A221" i="30"/>
  <c r="C221" i="30"/>
  <c r="H221" i="30" s="1"/>
  <c r="D221" i="30"/>
  <c r="E221" i="30"/>
  <c r="F221" i="30"/>
  <c r="G221" i="30"/>
  <c r="I221" i="30"/>
  <c r="AS221" i="30" s="1"/>
  <c r="A222" i="30"/>
  <c r="C222" i="30"/>
  <c r="H222" i="30" s="1"/>
  <c r="D222" i="30"/>
  <c r="E222" i="30"/>
  <c r="F222" i="30"/>
  <c r="G222" i="30"/>
  <c r="I222" i="30"/>
  <c r="AS222" i="30" s="1"/>
  <c r="A223" i="30"/>
  <c r="C223" i="30"/>
  <c r="H223" i="30" s="1"/>
  <c r="D223" i="30"/>
  <c r="E223" i="30"/>
  <c r="F223" i="30"/>
  <c r="G223" i="30"/>
  <c r="I223" i="30"/>
  <c r="AS223" i="30" s="1"/>
  <c r="A224" i="30"/>
  <c r="C224" i="30"/>
  <c r="H224" i="30" s="1"/>
  <c r="D224" i="30"/>
  <c r="E224" i="30"/>
  <c r="F224" i="30"/>
  <c r="G224" i="30"/>
  <c r="I224" i="30"/>
  <c r="AS224" i="30" s="1"/>
  <c r="A225" i="30"/>
  <c r="C225" i="30"/>
  <c r="H225" i="30" s="1"/>
  <c r="D225" i="30"/>
  <c r="E225" i="30"/>
  <c r="F225" i="30"/>
  <c r="G225" i="30"/>
  <c r="I225" i="30"/>
  <c r="AS225" i="30" s="1"/>
  <c r="A226" i="30"/>
  <c r="C226" i="30"/>
  <c r="H226" i="30" s="1"/>
  <c r="D226" i="30"/>
  <c r="E226" i="30"/>
  <c r="F226" i="30"/>
  <c r="G226" i="30"/>
  <c r="I226" i="30"/>
  <c r="AS226" i="30" s="1"/>
  <c r="A227" i="30"/>
  <c r="C227" i="30"/>
  <c r="H227" i="30" s="1"/>
  <c r="D227" i="30"/>
  <c r="E227" i="30"/>
  <c r="F227" i="30"/>
  <c r="G227" i="30"/>
  <c r="I227" i="30"/>
  <c r="AS227" i="30" s="1"/>
  <c r="A228" i="30"/>
  <c r="C228" i="30"/>
  <c r="H228" i="30" s="1"/>
  <c r="D228" i="30"/>
  <c r="E228" i="30"/>
  <c r="F228" i="30"/>
  <c r="G228" i="30"/>
  <c r="I228" i="30"/>
  <c r="AS228" i="30" s="1"/>
  <c r="A229" i="30"/>
  <c r="C229" i="30"/>
  <c r="H229" i="30" s="1"/>
  <c r="D229" i="30"/>
  <c r="E229" i="30"/>
  <c r="F229" i="30"/>
  <c r="G229" i="30"/>
  <c r="I229" i="30"/>
  <c r="AS229" i="30" s="1"/>
  <c r="A230" i="30"/>
  <c r="C230" i="30"/>
  <c r="H230" i="30" s="1"/>
  <c r="D230" i="30"/>
  <c r="E230" i="30"/>
  <c r="F230" i="30"/>
  <c r="G230" i="30"/>
  <c r="I230" i="30"/>
  <c r="AS230" i="30" s="1"/>
  <c r="A231" i="30"/>
  <c r="C231" i="30"/>
  <c r="H231" i="30" s="1"/>
  <c r="D231" i="30"/>
  <c r="E231" i="30"/>
  <c r="F231" i="30"/>
  <c r="G231" i="30"/>
  <c r="I231" i="30"/>
  <c r="AS231" i="30" s="1"/>
  <c r="A232" i="30"/>
  <c r="C232" i="30"/>
  <c r="H232" i="30" s="1"/>
  <c r="D232" i="30"/>
  <c r="E232" i="30"/>
  <c r="F232" i="30"/>
  <c r="G232" i="30"/>
  <c r="I232" i="30"/>
  <c r="AS232" i="30" s="1"/>
  <c r="A233" i="30"/>
  <c r="C233" i="30"/>
  <c r="H233" i="30" s="1"/>
  <c r="D233" i="30"/>
  <c r="E233" i="30"/>
  <c r="F233" i="30"/>
  <c r="G233" i="30"/>
  <c r="I233" i="30"/>
  <c r="AS233" i="30" s="1"/>
  <c r="A234" i="30"/>
  <c r="C234" i="30"/>
  <c r="H234" i="30" s="1"/>
  <c r="D234" i="30"/>
  <c r="E234" i="30"/>
  <c r="F234" i="30"/>
  <c r="G234" i="30"/>
  <c r="I234" i="30"/>
  <c r="AS234" i="30" s="1"/>
  <c r="A235" i="30"/>
  <c r="C235" i="30"/>
  <c r="H235" i="30" s="1"/>
  <c r="D235" i="30"/>
  <c r="E235" i="30"/>
  <c r="F235" i="30"/>
  <c r="G235" i="30"/>
  <c r="I235" i="30"/>
  <c r="AS235" i="30" s="1"/>
  <c r="A236" i="30"/>
  <c r="C236" i="30"/>
  <c r="H236" i="30" s="1"/>
  <c r="D236" i="30"/>
  <c r="E236" i="30"/>
  <c r="F236" i="30"/>
  <c r="G236" i="30"/>
  <c r="I236" i="30"/>
  <c r="AS236" i="30" s="1"/>
  <c r="A237" i="30"/>
  <c r="C237" i="30"/>
  <c r="H237" i="30" s="1"/>
  <c r="D237" i="30"/>
  <c r="E237" i="30"/>
  <c r="F237" i="30"/>
  <c r="G237" i="30"/>
  <c r="I237" i="30"/>
  <c r="AS237" i="30" s="1"/>
  <c r="A238" i="30"/>
  <c r="C238" i="30"/>
  <c r="H238" i="30" s="1"/>
  <c r="D238" i="30"/>
  <c r="E238" i="30"/>
  <c r="F238" i="30"/>
  <c r="G238" i="30"/>
  <c r="I238" i="30"/>
  <c r="AS238" i="30" s="1"/>
  <c r="A239" i="30"/>
  <c r="C239" i="30"/>
  <c r="H239" i="30" s="1"/>
  <c r="D239" i="30"/>
  <c r="E239" i="30"/>
  <c r="F239" i="30"/>
  <c r="G239" i="30"/>
  <c r="I239" i="30"/>
  <c r="AS239" i="30" s="1"/>
  <c r="A240" i="30"/>
  <c r="C240" i="30"/>
  <c r="H240" i="30" s="1"/>
  <c r="D240" i="30"/>
  <c r="E240" i="30"/>
  <c r="F240" i="30"/>
  <c r="G240" i="30"/>
  <c r="I240" i="30"/>
  <c r="AS240" i="30" s="1"/>
  <c r="A241" i="30"/>
  <c r="C241" i="30"/>
  <c r="H241" i="30" s="1"/>
  <c r="D241" i="30"/>
  <c r="E241" i="30"/>
  <c r="F241" i="30"/>
  <c r="G241" i="30"/>
  <c r="I241" i="30"/>
  <c r="AS241" i="30" s="1"/>
  <c r="A242" i="30"/>
  <c r="C242" i="30"/>
  <c r="H242" i="30" s="1"/>
  <c r="D242" i="30"/>
  <c r="E242" i="30"/>
  <c r="F242" i="30"/>
  <c r="G242" i="30"/>
  <c r="I242" i="30"/>
  <c r="AS242" i="30" s="1"/>
  <c r="A243" i="30"/>
  <c r="C243" i="30"/>
  <c r="H243" i="30" s="1"/>
  <c r="D243" i="30"/>
  <c r="E243" i="30"/>
  <c r="F243" i="30"/>
  <c r="G243" i="30"/>
  <c r="I243" i="30"/>
  <c r="AS243" i="30" s="1"/>
  <c r="A244" i="30"/>
  <c r="C244" i="30"/>
  <c r="H244" i="30" s="1"/>
  <c r="D244" i="30"/>
  <c r="E244" i="30"/>
  <c r="F244" i="30"/>
  <c r="G244" i="30"/>
  <c r="I244" i="30"/>
  <c r="AS244" i="30" s="1"/>
  <c r="A245" i="30"/>
  <c r="C245" i="30"/>
  <c r="H245" i="30" s="1"/>
  <c r="D245" i="30"/>
  <c r="E245" i="30"/>
  <c r="F245" i="30"/>
  <c r="G245" i="30"/>
  <c r="I245" i="30"/>
  <c r="AS245" i="30" s="1"/>
  <c r="A246" i="30"/>
  <c r="C246" i="30"/>
  <c r="H246" i="30" s="1"/>
  <c r="D246" i="30"/>
  <c r="E246" i="30"/>
  <c r="F246" i="30"/>
  <c r="G246" i="30"/>
  <c r="I246" i="30"/>
  <c r="AS246" i="30" s="1"/>
  <c r="A247" i="30"/>
  <c r="C247" i="30"/>
  <c r="H247" i="30" s="1"/>
  <c r="D247" i="30"/>
  <c r="E247" i="30"/>
  <c r="F247" i="30"/>
  <c r="G247" i="30"/>
  <c r="I247" i="30"/>
  <c r="AS247" i="30" s="1"/>
  <c r="A248" i="30"/>
  <c r="C248" i="30"/>
  <c r="H248" i="30" s="1"/>
  <c r="D248" i="30"/>
  <c r="E248" i="30"/>
  <c r="F248" i="30"/>
  <c r="G248" i="30"/>
  <c r="I248" i="30"/>
  <c r="AS248" i="30" s="1"/>
  <c r="A249" i="30"/>
  <c r="C249" i="30"/>
  <c r="H249" i="30" s="1"/>
  <c r="D249" i="30"/>
  <c r="E249" i="30"/>
  <c r="F249" i="30"/>
  <c r="G249" i="30"/>
  <c r="I249" i="30"/>
  <c r="AS249" i="30" s="1"/>
  <c r="A250" i="30"/>
  <c r="C250" i="30"/>
  <c r="H250" i="30" s="1"/>
  <c r="D250" i="30"/>
  <c r="E250" i="30"/>
  <c r="F250" i="30"/>
  <c r="G250" i="30"/>
  <c r="I250" i="30"/>
  <c r="AS250" i="30" s="1"/>
  <c r="A251" i="30"/>
  <c r="C251" i="30"/>
  <c r="H251" i="30" s="1"/>
  <c r="D251" i="30"/>
  <c r="E251" i="30"/>
  <c r="F251" i="30"/>
  <c r="G251" i="30"/>
  <c r="I251" i="30"/>
  <c r="AS251" i="30" s="1"/>
  <c r="A252" i="30"/>
  <c r="C252" i="30"/>
  <c r="H252" i="30" s="1"/>
  <c r="D252" i="30"/>
  <c r="E252" i="30"/>
  <c r="F252" i="30"/>
  <c r="G252" i="30"/>
  <c r="I252" i="30"/>
  <c r="AS252" i="30" s="1"/>
  <c r="A253" i="30"/>
  <c r="C253" i="30"/>
  <c r="H253" i="30" s="1"/>
  <c r="D253" i="30"/>
  <c r="E253" i="30"/>
  <c r="F253" i="30"/>
  <c r="G253" i="30"/>
  <c r="I253" i="30"/>
  <c r="AS253" i="30" s="1"/>
  <c r="A254" i="30"/>
  <c r="C254" i="30"/>
  <c r="H254" i="30" s="1"/>
  <c r="D254" i="30"/>
  <c r="E254" i="30"/>
  <c r="F254" i="30"/>
  <c r="G254" i="30"/>
  <c r="I254" i="30"/>
  <c r="AS254" i="30" s="1"/>
  <c r="A255" i="30"/>
  <c r="C255" i="30"/>
  <c r="H255" i="30" s="1"/>
  <c r="D255" i="30"/>
  <c r="E255" i="30"/>
  <c r="F255" i="30"/>
  <c r="G255" i="30"/>
  <c r="I255" i="30"/>
  <c r="AS255" i="30" s="1"/>
  <c r="A256" i="30"/>
  <c r="C256" i="30"/>
  <c r="H256" i="30" s="1"/>
  <c r="D256" i="30"/>
  <c r="E256" i="30"/>
  <c r="F256" i="30"/>
  <c r="G256" i="30"/>
  <c r="I256" i="30"/>
  <c r="AS256" i="30" s="1"/>
  <c r="A257" i="30"/>
  <c r="C257" i="30"/>
  <c r="H257" i="30" s="1"/>
  <c r="D257" i="30"/>
  <c r="E257" i="30"/>
  <c r="F257" i="30"/>
  <c r="G257" i="30"/>
  <c r="I257" i="30"/>
  <c r="AS257" i="30" s="1"/>
  <c r="A258" i="30"/>
  <c r="C258" i="30"/>
  <c r="H258" i="30" s="1"/>
  <c r="D258" i="30"/>
  <c r="E258" i="30"/>
  <c r="F258" i="30"/>
  <c r="G258" i="30"/>
  <c r="I258" i="30"/>
  <c r="AS258" i="30" s="1"/>
  <c r="A259" i="30"/>
  <c r="C259" i="30"/>
  <c r="H259" i="30" s="1"/>
  <c r="D259" i="30"/>
  <c r="E259" i="30"/>
  <c r="F259" i="30"/>
  <c r="G259" i="30"/>
  <c r="I259" i="30"/>
  <c r="AS259" i="30" s="1"/>
  <c r="A260" i="30"/>
  <c r="C260" i="30"/>
  <c r="H260" i="30" s="1"/>
  <c r="D260" i="30"/>
  <c r="E260" i="30"/>
  <c r="F260" i="30"/>
  <c r="G260" i="30"/>
  <c r="I260" i="30"/>
  <c r="AS260" i="30" s="1"/>
  <c r="A261" i="30"/>
  <c r="C261" i="30"/>
  <c r="H261" i="30" s="1"/>
  <c r="D261" i="30"/>
  <c r="E261" i="30"/>
  <c r="F261" i="30"/>
  <c r="G261" i="30"/>
  <c r="I261" i="30"/>
  <c r="AS261" i="30" s="1"/>
  <c r="A262" i="30"/>
  <c r="C262" i="30"/>
  <c r="H262" i="30" s="1"/>
  <c r="D262" i="30"/>
  <c r="E262" i="30"/>
  <c r="F262" i="30"/>
  <c r="G262" i="30"/>
  <c r="I262" i="30"/>
  <c r="AS262" i="30" s="1"/>
  <c r="A263" i="30"/>
  <c r="C263" i="30"/>
  <c r="H263" i="30" s="1"/>
  <c r="D263" i="30"/>
  <c r="E263" i="30"/>
  <c r="F263" i="30"/>
  <c r="G263" i="30"/>
  <c r="I263" i="30"/>
  <c r="AS263" i="30" s="1"/>
  <c r="A264" i="30"/>
  <c r="C264" i="30"/>
  <c r="H264" i="30" s="1"/>
  <c r="D264" i="30"/>
  <c r="E264" i="30"/>
  <c r="F264" i="30"/>
  <c r="G264" i="30"/>
  <c r="I264" i="30"/>
  <c r="AS264" i="30" s="1"/>
  <c r="A265" i="30"/>
  <c r="C265" i="30"/>
  <c r="H265" i="30" s="1"/>
  <c r="D265" i="30"/>
  <c r="E265" i="30"/>
  <c r="F265" i="30"/>
  <c r="G265" i="30"/>
  <c r="I265" i="30"/>
  <c r="AS265" i="30" s="1"/>
  <c r="A266" i="30"/>
  <c r="C266" i="30"/>
  <c r="H266" i="30" s="1"/>
  <c r="D266" i="30"/>
  <c r="E266" i="30"/>
  <c r="F266" i="30"/>
  <c r="G266" i="30"/>
  <c r="I266" i="30"/>
  <c r="AS266" i="30" s="1"/>
  <c r="A267" i="30"/>
  <c r="C267" i="30"/>
  <c r="H267" i="30" s="1"/>
  <c r="D267" i="30"/>
  <c r="E267" i="30"/>
  <c r="F267" i="30"/>
  <c r="G267" i="30"/>
  <c r="I267" i="30"/>
  <c r="AS267" i="30" s="1"/>
  <c r="A268" i="30"/>
  <c r="C268" i="30"/>
  <c r="H268" i="30" s="1"/>
  <c r="D268" i="30"/>
  <c r="E268" i="30"/>
  <c r="F268" i="30"/>
  <c r="G268" i="30"/>
  <c r="I268" i="30"/>
  <c r="AS268" i="30" s="1"/>
  <c r="A269" i="30"/>
  <c r="C269" i="30"/>
  <c r="H269" i="30" s="1"/>
  <c r="D269" i="30"/>
  <c r="E269" i="30"/>
  <c r="F269" i="30"/>
  <c r="G269" i="30"/>
  <c r="I269" i="30"/>
  <c r="AS269" i="30" s="1"/>
  <c r="A270" i="30"/>
  <c r="C270" i="30"/>
  <c r="H270" i="30" s="1"/>
  <c r="D270" i="30"/>
  <c r="E270" i="30"/>
  <c r="F270" i="30"/>
  <c r="G270" i="30"/>
  <c r="I270" i="30"/>
  <c r="AS270" i="30" s="1"/>
  <c r="A271" i="30"/>
  <c r="C271" i="30"/>
  <c r="H271" i="30" s="1"/>
  <c r="D271" i="30"/>
  <c r="E271" i="30"/>
  <c r="F271" i="30"/>
  <c r="G271" i="30"/>
  <c r="I271" i="30"/>
  <c r="AS271" i="30" s="1"/>
  <c r="A272" i="30"/>
  <c r="C272" i="30"/>
  <c r="H272" i="30" s="1"/>
  <c r="D272" i="30"/>
  <c r="E272" i="30"/>
  <c r="F272" i="30"/>
  <c r="G272" i="30"/>
  <c r="I272" i="30"/>
  <c r="AS272" i="30" s="1"/>
  <c r="A273" i="30"/>
  <c r="C273" i="30"/>
  <c r="H273" i="30" s="1"/>
  <c r="D273" i="30"/>
  <c r="E273" i="30"/>
  <c r="F273" i="30"/>
  <c r="G273" i="30"/>
  <c r="I273" i="30"/>
  <c r="AS273" i="30" s="1"/>
  <c r="A274" i="30"/>
  <c r="C274" i="30"/>
  <c r="H274" i="30" s="1"/>
  <c r="D274" i="30"/>
  <c r="E274" i="30"/>
  <c r="F274" i="30"/>
  <c r="G274" i="30"/>
  <c r="I274" i="30"/>
  <c r="AS274" i="30" s="1"/>
  <c r="A275" i="30"/>
  <c r="C275" i="30"/>
  <c r="H275" i="30" s="1"/>
  <c r="D275" i="30"/>
  <c r="E275" i="30"/>
  <c r="F275" i="30"/>
  <c r="G275" i="30"/>
  <c r="I275" i="30"/>
  <c r="AS275" i="30" s="1"/>
  <c r="A276" i="30"/>
  <c r="C276" i="30"/>
  <c r="H276" i="30" s="1"/>
  <c r="D276" i="30"/>
  <c r="E276" i="30"/>
  <c r="F276" i="30"/>
  <c r="G276" i="30"/>
  <c r="I276" i="30"/>
  <c r="AS276" i="30" s="1"/>
  <c r="A277" i="30"/>
  <c r="C277" i="30"/>
  <c r="H277" i="30" s="1"/>
  <c r="D277" i="30"/>
  <c r="E277" i="30"/>
  <c r="F277" i="30"/>
  <c r="G277" i="30"/>
  <c r="I277" i="30"/>
  <c r="AS277" i="30" s="1"/>
  <c r="A278" i="30"/>
  <c r="C278" i="30"/>
  <c r="H278" i="30" s="1"/>
  <c r="D278" i="30"/>
  <c r="E278" i="30"/>
  <c r="F278" i="30"/>
  <c r="G278" i="30"/>
  <c r="I278" i="30"/>
  <c r="AS278" i="30" s="1"/>
  <c r="A279" i="30"/>
  <c r="C279" i="30"/>
  <c r="H279" i="30" s="1"/>
  <c r="D279" i="30"/>
  <c r="E279" i="30"/>
  <c r="F279" i="30"/>
  <c r="G279" i="30"/>
  <c r="I279" i="30"/>
  <c r="AS279" i="30" s="1"/>
  <c r="A280" i="30"/>
  <c r="C280" i="30"/>
  <c r="H280" i="30" s="1"/>
  <c r="D280" i="30"/>
  <c r="E280" i="30"/>
  <c r="F280" i="30"/>
  <c r="G280" i="30"/>
  <c r="I280" i="30"/>
  <c r="AS280" i="30" s="1"/>
  <c r="A281" i="30"/>
  <c r="C281" i="30"/>
  <c r="H281" i="30" s="1"/>
  <c r="D281" i="30"/>
  <c r="E281" i="30"/>
  <c r="F281" i="30"/>
  <c r="G281" i="30"/>
  <c r="I281" i="30"/>
  <c r="AS281" i="30" s="1"/>
  <c r="A282" i="30"/>
  <c r="C282" i="30"/>
  <c r="H282" i="30" s="1"/>
  <c r="D282" i="30"/>
  <c r="E282" i="30"/>
  <c r="F282" i="30"/>
  <c r="G282" i="30"/>
  <c r="I282" i="30"/>
  <c r="AS282" i="30" s="1"/>
  <c r="A283" i="30"/>
  <c r="C283" i="30"/>
  <c r="H283" i="30" s="1"/>
  <c r="D283" i="30"/>
  <c r="E283" i="30"/>
  <c r="F283" i="30"/>
  <c r="G283" i="30"/>
  <c r="I283" i="30"/>
  <c r="AS283" i="30" s="1"/>
  <c r="A284" i="30"/>
  <c r="C284" i="30"/>
  <c r="H284" i="30" s="1"/>
  <c r="D284" i="30"/>
  <c r="E284" i="30"/>
  <c r="F284" i="30"/>
  <c r="G284" i="30"/>
  <c r="I284" i="30"/>
  <c r="AS284" i="30" s="1"/>
  <c r="A285" i="30"/>
  <c r="C285" i="30"/>
  <c r="H285" i="30" s="1"/>
  <c r="D285" i="30"/>
  <c r="E285" i="30"/>
  <c r="F285" i="30"/>
  <c r="G285" i="30"/>
  <c r="I285" i="30"/>
  <c r="A286" i="30"/>
  <c r="C286" i="30"/>
  <c r="H286" i="30" s="1"/>
  <c r="D286" i="30"/>
  <c r="E286" i="30"/>
  <c r="F286" i="30"/>
  <c r="G286" i="30"/>
  <c r="I286" i="30"/>
  <c r="AS286" i="30" s="1"/>
  <c r="A287" i="30"/>
  <c r="C287" i="30"/>
  <c r="H287" i="30" s="1"/>
  <c r="D287" i="30"/>
  <c r="E287" i="30"/>
  <c r="F287" i="30"/>
  <c r="G287" i="30"/>
  <c r="I287" i="30"/>
  <c r="AS287" i="30" s="1"/>
  <c r="A288" i="30"/>
  <c r="C288" i="30"/>
  <c r="H288" i="30" s="1"/>
  <c r="D288" i="30"/>
  <c r="E288" i="30"/>
  <c r="F288" i="30"/>
  <c r="G288" i="30"/>
  <c r="I288" i="30"/>
  <c r="AS288" i="30" s="1"/>
  <c r="A289" i="30"/>
  <c r="C289" i="30"/>
  <c r="H289" i="30" s="1"/>
  <c r="D289" i="30"/>
  <c r="E289" i="30"/>
  <c r="F289" i="30"/>
  <c r="G289" i="30"/>
  <c r="I289" i="30"/>
  <c r="AS289" i="30" s="1"/>
  <c r="A290" i="30"/>
  <c r="C290" i="30"/>
  <c r="H290" i="30" s="1"/>
  <c r="D290" i="30"/>
  <c r="E290" i="30"/>
  <c r="F290" i="30"/>
  <c r="G290" i="30"/>
  <c r="I290" i="30"/>
  <c r="AS290" i="30" s="1"/>
  <c r="A291" i="30"/>
  <c r="C291" i="30"/>
  <c r="H291" i="30" s="1"/>
  <c r="D291" i="30"/>
  <c r="E291" i="30"/>
  <c r="F291" i="30"/>
  <c r="G291" i="30"/>
  <c r="I291" i="30"/>
  <c r="AS291" i="30" s="1"/>
  <c r="A292" i="30"/>
  <c r="C292" i="30"/>
  <c r="H292" i="30" s="1"/>
  <c r="D292" i="30"/>
  <c r="E292" i="30"/>
  <c r="F292" i="30"/>
  <c r="G292" i="30"/>
  <c r="I292" i="30"/>
  <c r="AS292" i="30" s="1"/>
  <c r="A293" i="30"/>
  <c r="C293" i="30"/>
  <c r="H293" i="30" s="1"/>
  <c r="D293" i="30"/>
  <c r="E293" i="30"/>
  <c r="F293" i="30"/>
  <c r="G293" i="30"/>
  <c r="I293" i="30"/>
  <c r="AS293" i="30" s="1"/>
  <c r="A294" i="30"/>
  <c r="C294" i="30"/>
  <c r="H294" i="30" s="1"/>
  <c r="D294" i="30"/>
  <c r="E294" i="30"/>
  <c r="F294" i="30"/>
  <c r="G294" i="30"/>
  <c r="I294" i="30"/>
  <c r="AS294" i="30" s="1"/>
  <c r="A295" i="30"/>
  <c r="C295" i="30"/>
  <c r="H295" i="30" s="1"/>
  <c r="D295" i="30"/>
  <c r="E295" i="30"/>
  <c r="F295" i="30"/>
  <c r="G295" i="30"/>
  <c r="I295" i="30"/>
  <c r="A296" i="30"/>
  <c r="C296" i="30"/>
  <c r="H296" i="30" s="1"/>
  <c r="D296" i="30"/>
  <c r="E296" i="30"/>
  <c r="F296" i="30"/>
  <c r="G296" i="30"/>
  <c r="I296" i="30"/>
  <c r="AS296" i="30" s="1"/>
  <c r="A297" i="30"/>
  <c r="C297" i="30"/>
  <c r="H297" i="30" s="1"/>
  <c r="D297" i="30"/>
  <c r="E297" i="30"/>
  <c r="F297" i="30"/>
  <c r="G297" i="30"/>
  <c r="I297" i="30"/>
  <c r="AS297" i="30" s="1"/>
  <c r="A298" i="30"/>
  <c r="C298" i="30"/>
  <c r="H298" i="30" s="1"/>
  <c r="D298" i="30"/>
  <c r="E298" i="30"/>
  <c r="F298" i="30"/>
  <c r="G298" i="30"/>
  <c r="I298" i="30"/>
  <c r="AS298" i="30" s="1"/>
  <c r="A299" i="30"/>
  <c r="C299" i="30"/>
  <c r="H299" i="30" s="1"/>
  <c r="D299" i="30"/>
  <c r="E299" i="30"/>
  <c r="F299" i="30"/>
  <c r="G299" i="30"/>
  <c r="I299" i="30"/>
  <c r="AS299" i="30" s="1"/>
  <c r="A300" i="30"/>
  <c r="C300" i="30"/>
  <c r="H300" i="30" s="1"/>
  <c r="D300" i="30"/>
  <c r="E300" i="30"/>
  <c r="F300" i="30"/>
  <c r="G300" i="30"/>
  <c r="I300" i="30"/>
  <c r="AS300" i="30" s="1"/>
  <c r="A301" i="30"/>
  <c r="C301" i="30"/>
  <c r="H301" i="30" s="1"/>
  <c r="D301" i="30"/>
  <c r="E301" i="30"/>
  <c r="F301" i="30"/>
  <c r="G301" i="30"/>
  <c r="I301" i="30"/>
  <c r="AS301" i="30" s="1"/>
  <c r="A302" i="30"/>
  <c r="C302" i="30"/>
  <c r="H302" i="30" s="1"/>
  <c r="D302" i="30"/>
  <c r="E302" i="30"/>
  <c r="F302" i="30"/>
  <c r="G302" i="30"/>
  <c r="I302" i="30"/>
  <c r="AS302" i="30" s="1"/>
  <c r="A303" i="30"/>
  <c r="C303" i="30"/>
  <c r="H303" i="30" s="1"/>
  <c r="D303" i="30"/>
  <c r="E303" i="30"/>
  <c r="F303" i="30"/>
  <c r="G303" i="30"/>
  <c r="I303" i="30"/>
  <c r="AS303" i="30" s="1"/>
  <c r="A304" i="30"/>
  <c r="C304" i="30"/>
  <c r="H304" i="30" s="1"/>
  <c r="D304" i="30"/>
  <c r="E304" i="30"/>
  <c r="F304" i="30"/>
  <c r="G304" i="30"/>
  <c r="I304" i="30"/>
  <c r="AS304" i="30" s="1"/>
  <c r="A305" i="30"/>
  <c r="C305" i="30"/>
  <c r="H305" i="30" s="1"/>
  <c r="D305" i="30"/>
  <c r="E305" i="30"/>
  <c r="F305" i="30"/>
  <c r="G305" i="30"/>
  <c r="I305" i="30"/>
  <c r="AS305" i="30" s="1"/>
  <c r="A306" i="30"/>
  <c r="C306" i="30"/>
  <c r="H306" i="30" s="1"/>
  <c r="D306" i="30"/>
  <c r="E306" i="30"/>
  <c r="F306" i="30"/>
  <c r="G306" i="30"/>
  <c r="I306" i="30"/>
  <c r="AS306" i="30" s="1"/>
  <c r="A307" i="30"/>
  <c r="C307" i="30"/>
  <c r="H307" i="30" s="1"/>
  <c r="D307" i="30"/>
  <c r="E307" i="30"/>
  <c r="F307" i="30"/>
  <c r="G307" i="30"/>
  <c r="I307" i="30"/>
  <c r="AS307" i="30" s="1"/>
  <c r="A308" i="30"/>
  <c r="C308" i="30"/>
  <c r="H308" i="30" s="1"/>
  <c r="D308" i="30"/>
  <c r="E308" i="30"/>
  <c r="F308" i="30"/>
  <c r="G308" i="30"/>
  <c r="I308" i="30"/>
  <c r="AS308" i="30" s="1"/>
  <c r="A309" i="30"/>
  <c r="C309" i="30"/>
  <c r="H309" i="30" s="1"/>
  <c r="D309" i="30"/>
  <c r="E309" i="30"/>
  <c r="F309" i="30"/>
  <c r="G309" i="30"/>
  <c r="I309" i="30"/>
  <c r="AS309" i="30" s="1"/>
  <c r="A310" i="30"/>
  <c r="C310" i="30"/>
  <c r="H310" i="30" s="1"/>
  <c r="D310" i="30"/>
  <c r="E310" i="30"/>
  <c r="F310" i="30"/>
  <c r="G310" i="30"/>
  <c r="I310" i="30"/>
  <c r="AS310" i="30" s="1"/>
  <c r="A311" i="30"/>
  <c r="C311" i="30"/>
  <c r="H311" i="30" s="1"/>
  <c r="D311" i="30"/>
  <c r="E311" i="30"/>
  <c r="F311" i="30"/>
  <c r="G311" i="30"/>
  <c r="I311" i="30"/>
  <c r="AS311" i="30" s="1"/>
  <c r="A312" i="30"/>
  <c r="C312" i="30"/>
  <c r="H312" i="30" s="1"/>
  <c r="D312" i="30"/>
  <c r="E312" i="30"/>
  <c r="F312" i="30"/>
  <c r="G312" i="30"/>
  <c r="I312" i="30"/>
  <c r="AS312" i="30" s="1"/>
  <c r="A313" i="30"/>
  <c r="C313" i="30"/>
  <c r="H313" i="30" s="1"/>
  <c r="D313" i="30"/>
  <c r="E313" i="30"/>
  <c r="F313" i="30"/>
  <c r="G313" i="30"/>
  <c r="I313" i="30"/>
  <c r="AS313" i="30" s="1"/>
  <c r="A314" i="30"/>
  <c r="C314" i="30"/>
  <c r="H314" i="30" s="1"/>
  <c r="D314" i="30"/>
  <c r="E314" i="30"/>
  <c r="F314" i="30"/>
  <c r="G314" i="30"/>
  <c r="I314" i="30"/>
  <c r="AS314" i="30" s="1"/>
  <c r="A315" i="30"/>
  <c r="C315" i="30"/>
  <c r="H315" i="30" s="1"/>
  <c r="D315" i="30"/>
  <c r="E315" i="30"/>
  <c r="F315" i="30"/>
  <c r="G315" i="30"/>
  <c r="I315" i="30"/>
  <c r="AS315" i="30" s="1"/>
  <c r="A316" i="30"/>
  <c r="C316" i="30"/>
  <c r="H316" i="30" s="1"/>
  <c r="D316" i="30"/>
  <c r="E316" i="30"/>
  <c r="F316" i="30"/>
  <c r="G316" i="30"/>
  <c r="I316" i="30"/>
  <c r="AS316" i="30" s="1"/>
  <c r="A317" i="30"/>
  <c r="C317" i="30"/>
  <c r="H317" i="30" s="1"/>
  <c r="D317" i="30"/>
  <c r="E317" i="30"/>
  <c r="F317" i="30"/>
  <c r="G317" i="30"/>
  <c r="I317" i="30"/>
  <c r="AS317" i="30" s="1"/>
  <c r="A318" i="30"/>
  <c r="C318" i="30"/>
  <c r="H318" i="30" s="1"/>
  <c r="D318" i="30"/>
  <c r="E318" i="30"/>
  <c r="F318" i="30"/>
  <c r="G318" i="30"/>
  <c r="I318" i="30"/>
  <c r="AS318" i="30" s="1"/>
  <c r="A319" i="30"/>
  <c r="C319" i="30"/>
  <c r="H319" i="30" s="1"/>
  <c r="D319" i="30"/>
  <c r="E319" i="30"/>
  <c r="F319" i="30"/>
  <c r="G319" i="30"/>
  <c r="I319" i="30"/>
  <c r="AS319" i="30" s="1"/>
  <c r="A320" i="30"/>
  <c r="C320" i="30"/>
  <c r="H320" i="30" s="1"/>
  <c r="D320" i="30"/>
  <c r="E320" i="30"/>
  <c r="F320" i="30"/>
  <c r="G320" i="30"/>
  <c r="I320" i="30"/>
  <c r="AS320" i="30" s="1"/>
  <c r="A321" i="30"/>
  <c r="C321" i="30"/>
  <c r="H321" i="30" s="1"/>
  <c r="D321" i="30"/>
  <c r="E321" i="30"/>
  <c r="F321" i="30"/>
  <c r="G321" i="30"/>
  <c r="I321" i="30"/>
  <c r="AS321" i="30" s="1"/>
  <c r="A322" i="30"/>
  <c r="C322" i="30"/>
  <c r="H322" i="30" s="1"/>
  <c r="D322" i="30"/>
  <c r="E322" i="30"/>
  <c r="F322" i="30"/>
  <c r="G322" i="30"/>
  <c r="I322" i="30"/>
  <c r="AS322" i="30" s="1"/>
  <c r="A323" i="30"/>
  <c r="C323" i="30"/>
  <c r="H323" i="30" s="1"/>
  <c r="D323" i="30"/>
  <c r="E323" i="30"/>
  <c r="F323" i="30"/>
  <c r="G323" i="30"/>
  <c r="I323" i="30"/>
  <c r="AS323" i="30" s="1"/>
  <c r="A324" i="30"/>
  <c r="C324" i="30"/>
  <c r="H324" i="30" s="1"/>
  <c r="D324" i="30"/>
  <c r="E324" i="30"/>
  <c r="F324" i="30"/>
  <c r="G324" i="30"/>
  <c r="I324" i="30"/>
  <c r="AS324" i="30" s="1"/>
  <c r="A325" i="30"/>
  <c r="C325" i="30"/>
  <c r="H325" i="30" s="1"/>
  <c r="D325" i="30"/>
  <c r="E325" i="30"/>
  <c r="F325" i="30"/>
  <c r="G325" i="30"/>
  <c r="I325" i="30"/>
  <c r="AS325" i="30" s="1"/>
  <c r="A326" i="30"/>
  <c r="C326" i="30"/>
  <c r="H326" i="30" s="1"/>
  <c r="D326" i="30"/>
  <c r="E326" i="30"/>
  <c r="F326" i="30"/>
  <c r="G326" i="30"/>
  <c r="I326" i="30"/>
  <c r="AS326" i="30" s="1"/>
  <c r="A327" i="30"/>
  <c r="C327" i="30"/>
  <c r="H327" i="30" s="1"/>
  <c r="D327" i="30"/>
  <c r="E327" i="30"/>
  <c r="F327" i="30"/>
  <c r="G327" i="30"/>
  <c r="I327" i="30"/>
  <c r="AS327" i="30" s="1"/>
  <c r="A328" i="30"/>
  <c r="C328" i="30"/>
  <c r="H328" i="30" s="1"/>
  <c r="D328" i="30"/>
  <c r="E328" i="30"/>
  <c r="F328" i="30"/>
  <c r="G328" i="30"/>
  <c r="I328" i="30"/>
  <c r="AS328" i="30" s="1"/>
  <c r="A329" i="30"/>
  <c r="C329" i="30"/>
  <c r="H329" i="30" s="1"/>
  <c r="D329" i="30"/>
  <c r="E329" i="30"/>
  <c r="F329" i="30"/>
  <c r="G329" i="30"/>
  <c r="I329" i="30"/>
  <c r="AS329" i="30" s="1"/>
  <c r="A330" i="30"/>
  <c r="C330" i="30"/>
  <c r="H330" i="30" s="1"/>
  <c r="D330" i="30"/>
  <c r="E330" i="30"/>
  <c r="F330" i="30"/>
  <c r="G330" i="30"/>
  <c r="I330" i="30"/>
  <c r="AS330" i="30" s="1"/>
  <c r="A331" i="30"/>
  <c r="C331" i="30"/>
  <c r="H331" i="30" s="1"/>
  <c r="D331" i="30"/>
  <c r="E331" i="30"/>
  <c r="F331" i="30"/>
  <c r="G331" i="30"/>
  <c r="I331" i="30"/>
  <c r="AS331" i="30" s="1"/>
  <c r="A332" i="30"/>
  <c r="C332" i="30"/>
  <c r="H332" i="30" s="1"/>
  <c r="D332" i="30"/>
  <c r="E332" i="30"/>
  <c r="F332" i="30"/>
  <c r="G332" i="30"/>
  <c r="I332" i="30"/>
  <c r="AS332" i="30" s="1"/>
  <c r="A333" i="30"/>
  <c r="C333" i="30"/>
  <c r="H333" i="30" s="1"/>
  <c r="D333" i="30"/>
  <c r="E333" i="30"/>
  <c r="F333" i="30"/>
  <c r="G333" i="30"/>
  <c r="I333" i="30"/>
  <c r="AS333" i="30" s="1"/>
  <c r="A334" i="30"/>
  <c r="C334" i="30"/>
  <c r="H334" i="30" s="1"/>
  <c r="D334" i="30"/>
  <c r="E334" i="30"/>
  <c r="F334" i="30"/>
  <c r="G334" i="30"/>
  <c r="I334" i="30"/>
  <c r="AS334" i="30" s="1"/>
  <c r="A335" i="30"/>
  <c r="C335" i="30"/>
  <c r="H335" i="30" s="1"/>
  <c r="D335" i="30"/>
  <c r="E335" i="30"/>
  <c r="F335" i="30"/>
  <c r="G335" i="30"/>
  <c r="I335" i="30"/>
  <c r="AS335" i="30" s="1"/>
  <c r="A336" i="30"/>
  <c r="C336" i="30"/>
  <c r="H336" i="30" s="1"/>
  <c r="D336" i="30"/>
  <c r="E336" i="30"/>
  <c r="F336" i="30"/>
  <c r="G336" i="30"/>
  <c r="I336" i="30"/>
  <c r="AS336" i="30" s="1"/>
  <c r="A337" i="30"/>
  <c r="C337" i="30"/>
  <c r="H337" i="30" s="1"/>
  <c r="D337" i="30"/>
  <c r="E337" i="30"/>
  <c r="F337" i="30"/>
  <c r="G337" i="30"/>
  <c r="I337" i="30"/>
  <c r="AS337" i="30" s="1"/>
  <c r="A338" i="30"/>
  <c r="C338" i="30"/>
  <c r="H338" i="30" s="1"/>
  <c r="D338" i="30"/>
  <c r="E338" i="30"/>
  <c r="F338" i="30"/>
  <c r="G338" i="30"/>
  <c r="I338" i="30"/>
  <c r="AS338" i="30" s="1"/>
  <c r="A339" i="30"/>
  <c r="C339" i="30"/>
  <c r="H339" i="30" s="1"/>
  <c r="D339" i="30"/>
  <c r="E339" i="30"/>
  <c r="F339" i="30"/>
  <c r="G339" i="30"/>
  <c r="I339" i="30"/>
  <c r="AS339" i="30" s="1"/>
  <c r="A340" i="30"/>
  <c r="C340" i="30"/>
  <c r="H340" i="30" s="1"/>
  <c r="D340" i="30"/>
  <c r="E340" i="30"/>
  <c r="F340" i="30"/>
  <c r="G340" i="30"/>
  <c r="I340" i="30"/>
  <c r="AS340" i="30" s="1"/>
  <c r="A341" i="30"/>
  <c r="C341" i="30"/>
  <c r="H341" i="30" s="1"/>
  <c r="D341" i="30"/>
  <c r="E341" i="30"/>
  <c r="F341" i="30"/>
  <c r="G341" i="30"/>
  <c r="I341" i="30"/>
  <c r="AS341" i="30" s="1"/>
  <c r="A342" i="30"/>
  <c r="C342" i="30"/>
  <c r="H342" i="30" s="1"/>
  <c r="D342" i="30"/>
  <c r="E342" i="30"/>
  <c r="F342" i="30"/>
  <c r="G342" i="30"/>
  <c r="I342" i="30"/>
  <c r="AS342" i="30" s="1"/>
  <c r="A343" i="30"/>
  <c r="C343" i="30"/>
  <c r="H343" i="30" s="1"/>
  <c r="D343" i="30"/>
  <c r="E343" i="30"/>
  <c r="F343" i="30"/>
  <c r="G343" i="30"/>
  <c r="I343" i="30"/>
  <c r="AS343" i="30" s="1"/>
  <c r="A344" i="30"/>
  <c r="C344" i="30"/>
  <c r="H344" i="30" s="1"/>
  <c r="D344" i="30"/>
  <c r="E344" i="30"/>
  <c r="F344" i="30"/>
  <c r="G344" i="30"/>
  <c r="I344" i="30"/>
  <c r="AS344" i="30" s="1"/>
  <c r="A345" i="30"/>
  <c r="C345" i="30"/>
  <c r="H345" i="30" s="1"/>
  <c r="D345" i="30"/>
  <c r="E345" i="30"/>
  <c r="F345" i="30"/>
  <c r="G345" i="30"/>
  <c r="I345" i="30"/>
  <c r="AS345" i="30" s="1"/>
  <c r="A346" i="30"/>
  <c r="C346" i="30"/>
  <c r="H346" i="30" s="1"/>
  <c r="D346" i="30"/>
  <c r="E346" i="30"/>
  <c r="F346" i="30"/>
  <c r="G346" i="30"/>
  <c r="I346" i="30"/>
  <c r="AS346" i="30" s="1"/>
  <c r="A347" i="30"/>
  <c r="C347" i="30"/>
  <c r="H347" i="30" s="1"/>
  <c r="D347" i="30"/>
  <c r="E347" i="30"/>
  <c r="F347" i="30"/>
  <c r="G347" i="30"/>
  <c r="I347" i="30"/>
  <c r="AS347" i="30" s="1"/>
  <c r="A348" i="30"/>
  <c r="C348" i="30"/>
  <c r="H348" i="30" s="1"/>
  <c r="D348" i="30"/>
  <c r="E348" i="30"/>
  <c r="F348" i="30"/>
  <c r="G348" i="30"/>
  <c r="I348" i="30"/>
  <c r="AS348" i="30" s="1"/>
  <c r="A349" i="30"/>
  <c r="C349" i="30"/>
  <c r="H349" i="30" s="1"/>
  <c r="D349" i="30"/>
  <c r="E349" i="30"/>
  <c r="F349" i="30"/>
  <c r="G349" i="30"/>
  <c r="I349" i="30"/>
  <c r="AS349" i="30" s="1"/>
  <c r="A350" i="30"/>
  <c r="C350" i="30"/>
  <c r="H350" i="30" s="1"/>
  <c r="D350" i="30"/>
  <c r="E350" i="30"/>
  <c r="F350" i="30"/>
  <c r="G350" i="30"/>
  <c r="I350" i="30"/>
  <c r="AS350" i="30" s="1"/>
  <c r="A351" i="30"/>
  <c r="C351" i="30"/>
  <c r="H351" i="30" s="1"/>
  <c r="D351" i="30"/>
  <c r="E351" i="30"/>
  <c r="F351" i="30"/>
  <c r="G351" i="30"/>
  <c r="I351" i="30"/>
  <c r="AS351" i="30" s="1"/>
  <c r="A352" i="30"/>
  <c r="C352" i="30"/>
  <c r="H352" i="30" s="1"/>
  <c r="D352" i="30"/>
  <c r="E352" i="30"/>
  <c r="F352" i="30"/>
  <c r="G352" i="30"/>
  <c r="I352" i="30"/>
  <c r="AS352" i="30" s="1"/>
  <c r="A353" i="30"/>
  <c r="C353" i="30"/>
  <c r="H353" i="30" s="1"/>
  <c r="D353" i="30"/>
  <c r="E353" i="30"/>
  <c r="F353" i="30"/>
  <c r="G353" i="30"/>
  <c r="I353" i="30"/>
  <c r="AS353" i="30" s="1"/>
  <c r="A354" i="30"/>
  <c r="C354" i="30"/>
  <c r="H354" i="30" s="1"/>
  <c r="D354" i="30"/>
  <c r="E354" i="30"/>
  <c r="F354" i="30"/>
  <c r="G354" i="30"/>
  <c r="I354" i="30"/>
  <c r="AS354" i="30" s="1"/>
  <c r="A355" i="30"/>
  <c r="C355" i="30"/>
  <c r="H355" i="30" s="1"/>
  <c r="D355" i="30"/>
  <c r="E355" i="30"/>
  <c r="F355" i="30"/>
  <c r="G355" i="30"/>
  <c r="I355" i="30"/>
  <c r="AS355" i="30" s="1"/>
  <c r="A356" i="30"/>
  <c r="C356" i="30"/>
  <c r="H356" i="30" s="1"/>
  <c r="D356" i="30"/>
  <c r="E356" i="30"/>
  <c r="F356" i="30"/>
  <c r="G356" i="30"/>
  <c r="I356" i="30"/>
  <c r="AS356" i="30" s="1"/>
  <c r="A357" i="30"/>
  <c r="C357" i="30"/>
  <c r="H357" i="30" s="1"/>
  <c r="D357" i="30"/>
  <c r="E357" i="30"/>
  <c r="F357" i="30"/>
  <c r="G357" i="30"/>
  <c r="I357" i="30"/>
  <c r="AS357" i="30" s="1"/>
  <c r="A358" i="30"/>
  <c r="C358" i="30"/>
  <c r="H358" i="30" s="1"/>
  <c r="D358" i="30"/>
  <c r="E358" i="30"/>
  <c r="F358" i="30"/>
  <c r="G358" i="30"/>
  <c r="I358" i="30"/>
  <c r="AS358" i="30" s="1"/>
  <c r="A359" i="30"/>
  <c r="C359" i="30"/>
  <c r="H359" i="30" s="1"/>
  <c r="D359" i="30"/>
  <c r="E359" i="30"/>
  <c r="F359" i="30"/>
  <c r="G359" i="30"/>
  <c r="I359" i="30"/>
  <c r="AS359" i="30" s="1"/>
  <c r="A360" i="30"/>
  <c r="C360" i="30"/>
  <c r="H360" i="30" s="1"/>
  <c r="D360" i="30"/>
  <c r="E360" i="30"/>
  <c r="F360" i="30"/>
  <c r="G360" i="30"/>
  <c r="I360" i="30"/>
  <c r="AS360" i="30" s="1"/>
  <c r="A361" i="30"/>
  <c r="C361" i="30"/>
  <c r="H361" i="30" s="1"/>
  <c r="D361" i="30"/>
  <c r="E361" i="30"/>
  <c r="F361" i="30"/>
  <c r="G361" i="30"/>
  <c r="I361" i="30"/>
  <c r="AS361" i="30" s="1"/>
  <c r="A362" i="30"/>
  <c r="C362" i="30"/>
  <c r="H362" i="30" s="1"/>
  <c r="D362" i="30"/>
  <c r="E362" i="30"/>
  <c r="F362" i="30"/>
  <c r="G362" i="30"/>
  <c r="I362" i="30"/>
  <c r="AS362" i="30" s="1"/>
  <c r="A363" i="30"/>
  <c r="C363" i="30"/>
  <c r="H363" i="30" s="1"/>
  <c r="D363" i="30"/>
  <c r="E363" i="30"/>
  <c r="F363" i="30"/>
  <c r="G363" i="30"/>
  <c r="I363" i="30"/>
  <c r="AS363" i="30" s="1"/>
  <c r="A364" i="30"/>
  <c r="C364" i="30"/>
  <c r="H364" i="30" s="1"/>
  <c r="D364" i="30"/>
  <c r="E364" i="30"/>
  <c r="F364" i="30"/>
  <c r="G364" i="30"/>
  <c r="I364" i="30"/>
  <c r="AS364" i="30" s="1"/>
  <c r="A365" i="30"/>
  <c r="C365" i="30"/>
  <c r="H365" i="30" s="1"/>
  <c r="D365" i="30"/>
  <c r="E365" i="30"/>
  <c r="F365" i="30"/>
  <c r="G365" i="30"/>
  <c r="I365" i="30"/>
  <c r="AS365" i="30" s="1"/>
  <c r="A366" i="30"/>
  <c r="C366" i="30"/>
  <c r="H366" i="30" s="1"/>
  <c r="D366" i="30"/>
  <c r="E366" i="30"/>
  <c r="F366" i="30"/>
  <c r="G366" i="30"/>
  <c r="I366" i="30"/>
  <c r="AS366" i="30" s="1"/>
  <c r="A367" i="30"/>
  <c r="C367" i="30"/>
  <c r="H367" i="30" s="1"/>
  <c r="D367" i="30"/>
  <c r="E367" i="30"/>
  <c r="F367" i="30"/>
  <c r="G367" i="30"/>
  <c r="I367" i="30"/>
  <c r="AS367" i="30" s="1"/>
  <c r="A368" i="30"/>
  <c r="C368" i="30"/>
  <c r="H368" i="30" s="1"/>
  <c r="D368" i="30"/>
  <c r="E368" i="30"/>
  <c r="F368" i="30"/>
  <c r="G368" i="30"/>
  <c r="I368" i="30"/>
  <c r="AS368" i="30" s="1"/>
  <c r="A369" i="30"/>
  <c r="C369" i="30"/>
  <c r="H369" i="30" s="1"/>
  <c r="D369" i="30"/>
  <c r="E369" i="30"/>
  <c r="F369" i="30"/>
  <c r="G369" i="30"/>
  <c r="I369" i="30"/>
  <c r="AS369" i="30" s="1"/>
  <c r="A370" i="30"/>
  <c r="C370" i="30"/>
  <c r="H370" i="30" s="1"/>
  <c r="D370" i="30"/>
  <c r="E370" i="30"/>
  <c r="F370" i="30"/>
  <c r="G370" i="30"/>
  <c r="I370" i="30"/>
  <c r="AS370" i="30" s="1"/>
  <c r="A371" i="30"/>
  <c r="C371" i="30"/>
  <c r="H371" i="30" s="1"/>
  <c r="D371" i="30"/>
  <c r="E371" i="30"/>
  <c r="F371" i="30"/>
  <c r="G371" i="30"/>
  <c r="I371" i="30"/>
  <c r="AS371" i="30" s="1"/>
  <c r="A372" i="30"/>
  <c r="C372" i="30"/>
  <c r="H372" i="30" s="1"/>
  <c r="D372" i="30"/>
  <c r="E372" i="30"/>
  <c r="F372" i="30"/>
  <c r="G372" i="30"/>
  <c r="I372" i="30"/>
  <c r="AS372" i="30" s="1"/>
  <c r="A373" i="30"/>
  <c r="C373" i="30"/>
  <c r="H373" i="30" s="1"/>
  <c r="D373" i="30"/>
  <c r="E373" i="30"/>
  <c r="F373" i="30"/>
  <c r="G373" i="30"/>
  <c r="I373" i="30"/>
  <c r="AS373" i="30" s="1"/>
  <c r="A374" i="30"/>
  <c r="C374" i="30"/>
  <c r="H374" i="30" s="1"/>
  <c r="D374" i="30"/>
  <c r="E374" i="30"/>
  <c r="F374" i="30"/>
  <c r="G374" i="30"/>
  <c r="I374" i="30"/>
  <c r="A375" i="30"/>
  <c r="C375" i="30"/>
  <c r="H375" i="30" s="1"/>
  <c r="D375" i="30"/>
  <c r="E375" i="30"/>
  <c r="F375" i="30"/>
  <c r="G375" i="30"/>
  <c r="I375" i="30"/>
  <c r="AS375" i="30" s="1"/>
  <c r="A376" i="30"/>
  <c r="C376" i="30"/>
  <c r="H376" i="30" s="1"/>
  <c r="D376" i="30"/>
  <c r="E376" i="30"/>
  <c r="F376" i="30"/>
  <c r="G376" i="30"/>
  <c r="I376" i="30"/>
  <c r="AS376" i="30" s="1"/>
  <c r="A377" i="30"/>
  <c r="C377" i="30"/>
  <c r="H377" i="30" s="1"/>
  <c r="D377" i="30"/>
  <c r="E377" i="30"/>
  <c r="F377" i="30"/>
  <c r="G377" i="30"/>
  <c r="I377" i="30"/>
  <c r="AS377" i="30" s="1"/>
  <c r="A378" i="30"/>
  <c r="C378" i="30"/>
  <c r="H378" i="30" s="1"/>
  <c r="D378" i="30"/>
  <c r="E378" i="30"/>
  <c r="F378" i="30"/>
  <c r="G378" i="30"/>
  <c r="I378" i="30"/>
  <c r="AS378" i="30" s="1"/>
  <c r="A379" i="30"/>
  <c r="C379" i="30"/>
  <c r="H379" i="30" s="1"/>
  <c r="D379" i="30"/>
  <c r="E379" i="30"/>
  <c r="F379" i="30"/>
  <c r="G379" i="30"/>
  <c r="I379" i="30"/>
  <c r="AS379" i="30" s="1"/>
  <c r="A380" i="30"/>
  <c r="C380" i="30"/>
  <c r="H380" i="30" s="1"/>
  <c r="D380" i="30"/>
  <c r="E380" i="30"/>
  <c r="F380" i="30"/>
  <c r="G380" i="30"/>
  <c r="I380" i="30"/>
  <c r="AS380" i="30" s="1"/>
  <c r="A381" i="30"/>
  <c r="C381" i="30"/>
  <c r="H381" i="30" s="1"/>
  <c r="D381" i="30"/>
  <c r="E381" i="30"/>
  <c r="F381" i="30"/>
  <c r="G381" i="30"/>
  <c r="I381" i="30"/>
  <c r="AS381" i="30" s="1"/>
  <c r="A382" i="30"/>
  <c r="C382" i="30"/>
  <c r="H382" i="30" s="1"/>
  <c r="D382" i="30"/>
  <c r="E382" i="30"/>
  <c r="F382" i="30"/>
  <c r="G382" i="30"/>
  <c r="I382" i="30"/>
  <c r="AS382" i="30" s="1"/>
  <c r="A383" i="30"/>
  <c r="C383" i="30"/>
  <c r="H383" i="30" s="1"/>
  <c r="D383" i="30"/>
  <c r="E383" i="30"/>
  <c r="F383" i="30"/>
  <c r="G383" i="30"/>
  <c r="I383" i="30"/>
  <c r="AS383" i="30" s="1"/>
  <c r="A384" i="30"/>
  <c r="C384" i="30"/>
  <c r="H384" i="30" s="1"/>
  <c r="D384" i="30"/>
  <c r="E384" i="30"/>
  <c r="F384" i="30"/>
  <c r="G384" i="30"/>
  <c r="I384" i="30"/>
  <c r="AS384" i="30" s="1"/>
  <c r="A385" i="30"/>
  <c r="C385" i="30"/>
  <c r="H385" i="30" s="1"/>
  <c r="D385" i="30"/>
  <c r="E385" i="30"/>
  <c r="F385" i="30"/>
  <c r="G385" i="30"/>
  <c r="I385" i="30"/>
  <c r="AS385" i="30" s="1"/>
  <c r="A386" i="30"/>
  <c r="C386" i="30"/>
  <c r="H386" i="30" s="1"/>
  <c r="D386" i="30"/>
  <c r="E386" i="30"/>
  <c r="F386" i="30"/>
  <c r="G386" i="30"/>
  <c r="I386" i="30"/>
  <c r="AS386" i="30" s="1"/>
  <c r="A387" i="30"/>
  <c r="C387" i="30"/>
  <c r="H387" i="30" s="1"/>
  <c r="D387" i="30"/>
  <c r="E387" i="30"/>
  <c r="F387" i="30"/>
  <c r="G387" i="30"/>
  <c r="I387" i="30"/>
  <c r="AS387" i="30" s="1"/>
  <c r="A388" i="30"/>
  <c r="C388" i="30"/>
  <c r="H388" i="30" s="1"/>
  <c r="D388" i="30"/>
  <c r="E388" i="30"/>
  <c r="F388" i="30"/>
  <c r="G388" i="30"/>
  <c r="I388" i="30"/>
  <c r="AS388" i="30" s="1"/>
  <c r="A389" i="30"/>
  <c r="C389" i="30"/>
  <c r="H389" i="30" s="1"/>
  <c r="D389" i="30"/>
  <c r="E389" i="30"/>
  <c r="F389" i="30"/>
  <c r="G389" i="30"/>
  <c r="I389" i="30"/>
  <c r="AS389" i="30" s="1"/>
  <c r="A390" i="30"/>
  <c r="C390" i="30"/>
  <c r="H390" i="30" s="1"/>
  <c r="D390" i="30"/>
  <c r="E390" i="30"/>
  <c r="F390" i="30"/>
  <c r="G390" i="30"/>
  <c r="I390" i="30"/>
  <c r="AS390" i="30" s="1"/>
  <c r="A391" i="30"/>
  <c r="C391" i="30"/>
  <c r="H391" i="30" s="1"/>
  <c r="D391" i="30"/>
  <c r="E391" i="30"/>
  <c r="F391" i="30"/>
  <c r="G391" i="30"/>
  <c r="I391" i="30"/>
  <c r="AS391" i="30" s="1"/>
  <c r="A392" i="30"/>
  <c r="C392" i="30"/>
  <c r="H392" i="30" s="1"/>
  <c r="D392" i="30"/>
  <c r="E392" i="30"/>
  <c r="F392" i="30"/>
  <c r="G392" i="30"/>
  <c r="I392" i="30"/>
  <c r="AS392" i="30" s="1"/>
  <c r="A393" i="30"/>
  <c r="C393" i="30"/>
  <c r="H393" i="30" s="1"/>
  <c r="D393" i="30"/>
  <c r="E393" i="30"/>
  <c r="F393" i="30"/>
  <c r="G393" i="30"/>
  <c r="I393" i="30"/>
  <c r="AS393" i="30" s="1"/>
  <c r="A394" i="30"/>
  <c r="C394" i="30"/>
  <c r="H394" i="30" s="1"/>
  <c r="D394" i="30"/>
  <c r="E394" i="30"/>
  <c r="F394" i="30"/>
  <c r="G394" i="30"/>
  <c r="I394" i="30"/>
  <c r="AS394" i="30" s="1"/>
  <c r="A395" i="30"/>
  <c r="C395" i="30"/>
  <c r="H395" i="30" s="1"/>
  <c r="D395" i="30"/>
  <c r="E395" i="30"/>
  <c r="F395" i="30"/>
  <c r="G395" i="30"/>
  <c r="I395" i="30"/>
  <c r="AS395" i="30" s="1"/>
  <c r="A396" i="30"/>
  <c r="C396" i="30"/>
  <c r="H396" i="30" s="1"/>
  <c r="D396" i="30"/>
  <c r="E396" i="30"/>
  <c r="F396" i="30"/>
  <c r="G396" i="30"/>
  <c r="I396" i="30"/>
  <c r="AS396" i="30" s="1"/>
  <c r="A397" i="30"/>
  <c r="C397" i="30"/>
  <c r="H397" i="30" s="1"/>
  <c r="D397" i="30"/>
  <c r="E397" i="30"/>
  <c r="F397" i="30"/>
  <c r="G397" i="30"/>
  <c r="I397" i="30"/>
  <c r="AS397" i="30" s="1"/>
  <c r="A398" i="30"/>
  <c r="C398" i="30"/>
  <c r="H398" i="30" s="1"/>
  <c r="D398" i="30"/>
  <c r="E398" i="30"/>
  <c r="F398" i="30"/>
  <c r="G398" i="30"/>
  <c r="I398" i="30"/>
  <c r="AS398" i="30" s="1"/>
  <c r="A399" i="30"/>
  <c r="C399" i="30"/>
  <c r="H399" i="30" s="1"/>
  <c r="D399" i="30"/>
  <c r="E399" i="30"/>
  <c r="F399" i="30"/>
  <c r="G399" i="30"/>
  <c r="I399" i="30"/>
  <c r="AS399" i="30" s="1"/>
  <c r="A400" i="30"/>
  <c r="C400" i="30"/>
  <c r="H400" i="30" s="1"/>
  <c r="D400" i="30"/>
  <c r="E400" i="30"/>
  <c r="F400" i="30"/>
  <c r="G400" i="30"/>
  <c r="I400" i="30"/>
  <c r="AS400" i="30" s="1"/>
  <c r="A401" i="30"/>
  <c r="C401" i="30"/>
  <c r="H401" i="30" s="1"/>
  <c r="D401" i="30"/>
  <c r="E401" i="30"/>
  <c r="F401" i="30"/>
  <c r="G401" i="30"/>
  <c r="I401" i="30"/>
  <c r="AS401" i="30" s="1"/>
  <c r="A402" i="30"/>
  <c r="C402" i="30"/>
  <c r="H402" i="30" s="1"/>
  <c r="D402" i="30"/>
  <c r="E402" i="30"/>
  <c r="F402" i="30"/>
  <c r="G402" i="30"/>
  <c r="I402" i="30"/>
  <c r="AS402" i="30" s="1"/>
  <c r="A403" i="30"/>
  <c r="C403" i="30"/>
  <c r="H403" i="30" s="1"/>
  <c r="D403" i="30"/>
  <c r="E403" i="30"/>
  <c r="F403" i="30"/>
  <c r="G403" i="30"/>
  <c r="I403" i="30"/>
  <c r="AS403" i="30" s="1"/>
  <c r="A404" i="30"/>
  <c r="C404" i="30"/>
  <c r="H404" i="30" s="1"/>
  <c r="D404" i="30"/>
  <c r="E404" i="30"/>
  <c r="F404" i="30"/>
  <c r="G404" i="30"/>
  <c r="I404" i="30"/>
  <c r="AS404" i="30" s="1"/>
  <c r="A405" i="30"/>
  <c r="C405" i="30"/>
  <c r="H405" i="30" s="1"/>
  <c r="D405" i="30"/>
  <c r="E405" i="30"/>
  <c r="F405" i="30"/>
  <c r="G405" i="30"/>
  <c r="I405" i="30"/>
  <c r="AS405" i="30" s="1"/>
  <c r="A406" i="30"/>
  <c r="C406" i="30"/>
  <c r="H406" i="30" s="1"/>
  <c r="D406" i="30"/>
  <c r="E406" i="30"/>
  <c r="F406" i="30"/>
  <c r="G406" i="30"/>
  <c r="I406" i="30"/>
  <c r="AS406" i="30" s="1"/>
  <c r="A407" i="30"/>
  <c r="C407" i="30"/>
  <c r="H407" i="30" s="1"/>
  <c r="D407" i="30"/>
  <c r="E407" i="30"/>
  <c r="F407" i="30"/>
  <c r="G407" i="30"/>
  <c r="I407" i="30"/>
  <c r="AS407" i="30" s="1"/>
  <c r="A408" i="30"/>
  <c r="C408" i="30"/>
  <c r="H408" i="30" s="1"/>
  <c r="D408" i="30"/>
  <c r="E408" i="30"/>
  <c r="F408" i="30"/>
  <c r="G408" i="30"/>
  <c r="I408" i="30"/>
  <c r="AS408" i="30" s="1"/>
  <c r="A409" i="30"/>
  <c r="C409" i="30"/>
  <c r="H409" i="30" s="1"/>
  <c r="D409" i="30"/>
  <c r="E409" i="30"/>
  <c r="F409" i="30"/>
  <c r="G409" i="30"/>
  <c r="I409" i="30"/>
  <c r="AS409" i="30" s="1"/>
  <c r="A410" i="30"/>
  <c r="C410" i="30"/>
  <c r="H410" i="30" s="1"/>
  <c r="D410" i="30"/>
  <c r="E410" i="30"/>
  <c r="F410" i="30"/>
  <c r="G410" i="30"/>
  <c r="I410" i="30"/>
  <c r="AS410" i="30" s="1"/>
  <c r="A411" i="30"/>
  <c r="C411" i="30"/>
  <c r="H411" i="30" s="1"/>
  <c r="D411" i="30"/>
  <c r="E411" i="30"/>
  <c r="F411" i="30"/>
  <c r="G411" i="30"/>
  <c r="I411" i="30"/>
  <c r="AS411" i="30" s="1"/>
  <c r="A412" i="30"/>
  <c r="C412" i="30"/>
  <c r="H412" i="30" s="1"/>
  <c r="D412" i="30"/>
  <c r="E412" i="30"/>
  <c r="F412" i="30"/>
  <c r="G412" i="30"/>
  <c r="I412" i="30"/>
  <c r="AS412" i="30" s="1"/>
  <c r="A413" i="30"/>
  <c r="C413" i="30"/>
  <c r="H413" i="30" s="1"/>
  <c r="D413" i="30"/>
  <c r="E413" i="30"/>
  <c r="F413" i="30"/>
  <c r="G413" i="30"/>
  <c r="I413" i="30"/>
  <c r="AS413" i="30" s="1"/>
  <c r="A414" i="30"/>
  <c r="C414" i="30"/>
  <c r="H414" i="30" s="1"/>
  <c r="D414" i="30"/>
  <c r="E414" i="30"/>
  <c r="F414" i="30"/>
  <c r="G414" i="30"/>
  <c r="I414" i="30"/>
  <c r="AS414" i="30" s="1"/>
  <c r="A415" i="30"/>
  <c r="C415" i="30"/>
  <c r="H415" i="30" s="1"/>
  <c r="D415" i="30"/>
  <c r="E415" i="30"/>
  <c r="F415" i="30"/>
  <c r="G415" i="30"/>
  <c r="I415" i="30"/>
  <c r="AS415" i="30" s="1"/>
  <c r="A416" i="30"/>
  <c r="C416" i="30"/>
  <c r="H416" i="30" s="1"/>
  <c r="D416" i="30"/>
  <c r="E416" i="30"/>
  <c r="F416" i="30"/>
  <c r="G416" i="30"/>
  <c r="I416" i="30"/>
  <c r="AS416" i="30" s="1"/>
  <c r="A417" i="30"/>
  <c r="C417" i="30"/>
  <c r="H417" i="30" s="1"/>
  <c r="D417" i="30"/>
  <c r="E417" i="30"/>
  <c r="F417" i="30"/>
  <c r="G417" i="30"/>
  <c r="I417" i="30"/>
  <c r="AS417" i="30" s="1"/>
  <c r="A418" i="30"/>
  <c r="C418" i="30"/>
  <c r="H418" i="30" s="1"/>
  <c r="D418" i="30"/>
  <c r="E418" i="30"/>
  <c r="F418" i="30"/>
  <c r="G418" i="30"/>
  <c r="I418" i="30"/>
  <c r="AS418" i="30" s="1"/>
  <c r="A419" i="30"/>
  <c r="C419" i="30"/>
  <c r="H419" i="30" s="1"/>
  <c r="D419" i="30"/>
  <c r="E419" i="30"/>
  <c r="F419" i="30"/>
  <c r="G419" i="30"/>
  <c r="I419" i="30"/>
  <c r="AS419" i="30" s="1"/>
  <c r="A420" i="30"/>
  <c r="C420" i="30"/>
  <c r="H420" i="30" s="1"/>
  <c r="D420" i="30"/>
  <c r="E420" i="30"/>
  <c r="F420" i="30"/>
  <c r="G420" i="30"/>
  <c r="I420" i="30"/>
  <c r="AS420" i="30" s="1"/>
  <c r="A421" i="30"/>
  <c r="C421" i="30"/>
  <c r="H421" i="30" s="1"/>
  <c r="D421" i="30"/>
  <c r="E421" i="30"/>
  <c r="F421" i="30"/>
  <c r="G421" i="30"/>
  <c r="I421" i="30"/>
  <c r="AS421" i="30" s="1"/>
  <c r="A422" i="30"/>
  <c r="C422" i="30"/>
  <c r="H422" i="30" s="1"/>
  <c r="D422" i="30"/>
  <c r="E422" i="30"/>
  <c r="F422" i="30"/>
  <c r="G422" i="30"/>
  <c r="I422" i="30"/>
  <c r="AS422" i="30" s="1"/>
  <c r="A423" i="30"/>
  <c r="C423" i="30"/>
  <c r="H423" i="30" s="1"/>
  <c r="D423" i="30"/>
  <c r="E423" i="30"/>
  <c r="F423" i="30"/>
  <c r="G423" i="30"/>
  <c r="I423" i="30"/>
  <c r="AS423" i="30" s="1"/>
  <c r="A424" i="30"/>
  <c r="C424" i="30"/>
  <c r="H424" i="30" s="1"/>
  <c r="D424" i="30"/>
  <c r="E424" i="30"/>
  <c r="F424" i="30"/>
  <c r="G424" i="30"/>
  <c r="I424" i="30"/>
  <c r="AS424" i="30" s="1"/>
  <c r="A425" i="30"/>
  <c r="C425" i="30"/>
  <c r="H425" i="30" s="1"/>
  <c r="D425" i="30"/>
  <c r="E425" i="30"/>
  <c r="F425" i="30"/>
  <c r="G425" i="30"/>
  <c r="I425" i="30"/>
  <c r="AS425" i="30" s="1"/>
  <c r="A426" i="30"/>
  <c r="C426" i="30"/>
  <c r="H426" i="30" s="1"/>
  <c r="D426" i="30"/>
  <c r="E426" i="30"/>
  <c r="F426" i="30"/>
  <c r="G426" i="30"/>
  <c r="I426" i="30"/>
  <c r="AS426" i="30" s="1"/>
  <c r="A427" i="30"/>
  <c r="C427" i="30"/>
  <c r="H427" i="30" s="1"/>
  <c r="D427" i="30"/>
  <c r="E427" i="30"/>
  <c r="F427" i="30"/>
  <c r="G427" i="30"/>
  <c r="I427" i="30"/>
  <c r="AS427" i="30" s="1"/>
  <c r="A428" i="30"/>
  <c r="C428" i="30"/>
  <c r="H428" i="30" s="1"/>
  <c r="D428" i="30"/>
  <c r="E428" i="30"/>
  <c r="F428" i="30"/>
  <c r="G428" i="30"/>
  <c r="I428" i="30"/>
  <c r="AS428" i="30" s="1"/>
  <c r="A429" i="30"/>
  <c r="C429" i="30"/>
  <c r="H429" i="30" s="1"/>
  <c r="D429" i="30"/>
  <c r="E429" i="30"/>
  <c r="F429" i="30"/>
  <c r="G429" i="30"/>
  <c r="I429" i="30"/>
  <c r="AS429" i="30" s="1"/>
  <c r="A430" i="30"/>
  <c r="C430" i="30"/>
  <c r="H430" i="30" s="1"/>
  <c r="D430" i="30"/>
  <c r="E430" i="30"/>
  <c r="F430" i="30"/>
  <c r="G430" i="30"/>
  <c r="I430" i="30"/>
  <c r="AS430" i="30" s="1"/>
  <c r="A431" i="30"/>
  <c r="C431" i="30"/>
  <c r="H431" i="30" s="1"/>
  <c r="D431" i="30"/>
  <c r="E431" i="30"/>
  <c r="F431" i="30"/>
  <c r="G431" i="30"/>
  <c r="I431" i="30"/>
  <c r="AS431" i="30" s="1"/>
  <c r="A432" i="30"/>
  <c r="C432" i="30"/>
  <c r="H432" i="30" s="1"/>
  <c r="D432" i="30"/>
  <c r="E432" i="30"/>
  <c r="F432" i="30"/>
  <c r="G432" i="30"/>
  <c r="I432" i="30"/>
  <c r="AS432" i="30" s="1"/>
  <c r="A433" i="30"/>
  <c r="C433" i="30"/>
  <c r="H433" i="30" s="1"/>
  <c r="D433" i="30"/>
  <c r="E433" i="30"/>
  <c r="F433" i="30"/>
  <c r="G433" i="30"/>
  <c r="I433" i="30"/>
  <c r="AS433" i="30" s="1"/>
  <c r="A434" i="30"/>
  <c r="C434" i="30"/>
  <c r="H434" i="30" s="1"/>
  <c r="D434" i="30"/>
  <c r="E434" i="30"/>
  <c r="F434" i="30"/>
  <c r="G434" i="30"/>
  <c r="I434" i="30"/>
  <c r="AS434" i="30" s="1"/>
  <c r="A435" i="30"/>
  <c r="C435" i="30"/>
  <c r="H435" i="30" s="1"/>
  <c r="D435" i="30"/>
  <c r="E435" i="30"/>
  <c r="F435" i="30"/>
  <c r="G435" i="30"/>
  <c r="I435" i="30"/>
  <c r="AS435" i="30" s="1"/>
  <c r="A436" i="30"/>
  <c r="C436" i="30"/>
  <c r="H436" i="30" s="1"/>
  <c r="D436" i="30"/>
  <c r="E436" i="30"/>
  <c r="F436" i="30"/>
  <c r="G436" i="30"/>
  <c r="I436" i="30"/>
  <c r="AS436" i="30" s="1"/>
  <c r="A437" i="30"/>
  <c r="C437" i="30"/>
  <c r="H437" i="30" s="1"/>
  <c r="D437" i="30"/>
  <c r="E437" i="30"/>
  <c r="F437" i="30"/>
  <c r="G437" i="30"/>
  <c r="I437" i="30"/>
  <c r="AS437" i="30" s="1"/>
  <c r="A438" i="30"/>
  <c r="C438" i="30"/>
  <c r="H438" i="30" s="1"/>
  <c r="D438" i="30"/>
  <c r="E438" i="30"/>
  <c r="F438" i="30"/>
  <c r="G438" i="30"/>
  <c r="I438" i="30"/>
  <c r="AS438" i="30" s="1"/>
  <c r="A439" i="30"/>
  <c r="C439" i="30"/>
  <c r="H439" i="30" s="1"/>
  <c r="D439" i="30"/>
  <c r="E439" i="30"/>
  <c r="F439" i="30"/>
  <c r="G439" i="30"/>
  <c r="I439" i="30"/>
  <c r="AS439" i="30" s="1"/>
  <c r="A440" i="30"/>
  <c r="C440" i="30"/>
  <c r="H440" i="30" s="1"/>
  <c r="D440" i="30"/>
  <c r="E440" i="30"/>
  <c r="F440" i="30"/>
  <c r="G440" i="30"/>
  <c r="I440" i="30"/>
  <c r="AS440" i="30" s="1"/>
  <c r="A441" i="30"/>
  <c r="C441" i="30"/>
  <c r="H441" i="30" s="1"/>
  <c r="D441" i="30"/>
  <c r="E441" i="30"/>
  <c r="F441" i="30"/>
  <c r="G441" i="30"/>
  <c r="I441" i="30"/>
  <c r="AS441" i="30" s="1"/>
  <c r="A442" i="30"/>
  <c r="C442" i="30"/>
  <c r="H442" i="30" s="1"/>
  <c r="D442" i="30"/>
  <c r="E442" i="30"/>
  <c r="F442" i="30"/>
  <c r="G442" i="30"/>
  <c r="I442" i="30"/>
  <c r="AS442" i="30" s="1"/>
  <c r="A443" i="30"/>
  <c r="C443" i="30"/>
  <c r="H443" i="30" s="1"/>
  <c r="D443" i="30"/>
  <c r="E443" i="30"/>
  <c r="F443" i="30"/>
  <c r="G443" i="30"/>
  <c r="I443" i="30"/>
  <c r="AS443" i="30" s="1"/>
  <c r="A444" i="30"/>
  <c r="C444" i="30"/>
  <c r="H444" i="30" s="1"/>
  <c r="D444" i="30"/>
  <c r="E444" i="30"/>
  <c r="F444" i="30"/>
  <c r="G444" i="30"/>
  <c r="I444" i="30"/>
  <c r="AS444" i="30" s="1"/>
  <c r="A445" i="30"/>
  <c r="C445" i="30"/>
  <c r="H445" i="30" s="1"/>
  <c r="D445" i="30"/>
  <c r="E445" i="30"/>
  <c r="F445" i="30"/>
  <c r="G445" i="30"/>
  <c r="I445" i="30"/>
  <c r="AS445" i="30" s="1"/>
  <c r="A446" i="30"/>
  <c r="C446" i="30"/>
  <c r="H446" i="30" s="1"/>
  <c r="D446" i="30"/>
  <c r="E446" i="30"/>
  <c r="F446" i="30"/>
  <c r="G446" i="30"/>
  <c r="I446" i="30"/>
  <c r="AS446" i="30" s="1"/>
  <c r="A447" i="30"/>
  <c r="C447" i="30"/>
  <c r="H447" i="30" s="1"/>
  <c r="D447" i="30"/>
  <c r="E447" i="30"/>
  <c r="F447" i="30"/>
  <c r="G447" i="30"/>
  <c r="I447" i="30"/>
  <c r="A448" i="30"/>
  <c r="C448" i="30"/>
  <c r="H448" i="30" s="1"/>
  <c r="D448" i="30"/>
  <c r="E448" i="30"/>
  <c r="F448" i="30"/>
  <c r="G448" i="30"/>
  <c r="I448" i="30"/>
  <c r="AS448" i="30" s="1"/>
  <c r="A449" i="30"/>
  <c r="C449" i="30"/>
  <c r="H449" i="30" s="1"/>
  <c r="D449" i="30"/>
  <c r="E449" i="30"/>
  <c r="F449" i="30"/>
  <c r="G449" i="30"/>
  <c r="I449" i="30"/>
  <c r="AS449" i="30" s="1"/>
  <c r="A450" i="30"/>
  <c r="C450" i="30"/>
  <c r="H450" i="30" s="1"/>
  <c r="D450" i="30"/>
  <c r="E450" i="30"/>
  <c r="F450" i="30"/>
  <c r="G450" i="30"/>
  <c r="I450" i="30"/>
  <c r="AS450" i="30" s="1"/>
  <c r="A451" i="30"/>
  <c r="C451" i="30"/>
  <c r="H451" i="30" s="1"/>
  <c r="D451" i="30"/>
  <c r="E451" i="30"/>
  <c r="F451" i="30"/>
  <c r="G451" i="30"/>
  <c r="I451" i="30"/>
  <c r="AS451" i="30" s="1"/>
  <c r="A452" i="30"/>
  <c r="C452" i="30"/>
  <c r="H452" i="30" s="1"/>
  <c r="D452" i="30"/>
  <c r="E452" i="30"/>
  <c r="F452" i="30"/>
  <c r="G452" i="30"/>
  <c r="I452" i="30"/>
  <c r="AS452" i="30" s="1"/>
  <c r="A453" i="30"/>
  <c r="C453" i="30"/>
  <c r="H453" i="30" s="1"/>
  <c r="D453" i="30"/>
  <c r="E453" i="30"/>
  <c r="F453" i="30"/>
  <c r="G453" i="30"/>
  <c r="I453" i="30"/>
  <c r="AS453" i="30" s="1"/>
  <c r="A454" i="30"/>
  <c r="C454" i="30"/>
  <c r="H454" i="30" s="1"/>
  <c r="D454" i="30"/>
  <c r="E454" i="30"/>
  <c r="F454" i="30"/>
  <c r="G454" i="30"/>
  <c r="I454" i="30"/>
  <c r="AS454" i="30" s="1"/>
  <c r="A455" i="30"/>
  <c r="C455" i="30"/>
  <c r="H455" i="30" s="1"/>
  <c r="D455" i="30"/>
  <c r="E455" i="30"/>
  <c r="F455" i="30"/>
  <c r="G455" i="30"/>
  <c r="I455" i="30"/>
  <c r="AS455" i="30" s="1"/>
  <c r="A456" i="30"/>
  <c r="C456" i="30"/>
  <c r="H456" i="30" s="1"/>
  <c r="D456" i="30"/>
  <c r="E456" i="30"/>
  <c r="F456" i="30"/>
  <c r="G456" i="30"/>
  <c r="I456" i="30"/>
  <c r="AS456" i="30" s="1"/>
  <c r="A457" i="30"/>
  <c r="C457" i="30"/>
  <c r="H457" i="30" s="1"/>
  <c r="D457" i="30"/>
  <c r="E457" i="30"/>
  <c r="F457" i="30"/>
  <c r="G457" i="30"/>
  <c r="I457" i="30"/>
  <c r="AS457" i="30" s="1"/>
  <c r="A458" i="30"/>
  <c r="C458" i="30"/>
  <c r="H458" i="30" s="1"/>
  <c r="D458" i="30"/>
  <c r="E458" i="30"/>
  <c r="F458" i="30"/>
  <c r="G458" i="30"/>
  <c r="I458" i="30"/>
  <c r="AS458" i="30" s="1"/>
  <c r="A459" i="30"/>
  <c r="C459" i="30"/>
  <c r="H459" i="30" s="1"/>
  <c r="D459" i="30"/>
  <c r="E459" i="30"/>
  <c r="F459" i="30"/>
  <c r="G459" i="30"/>
  <c r="I459" i="30"/>
  <c r="AS459" i="30" s="1"/>
  <c r="A460" i="30"/>
  <c r="C460" i="30"/>
  <c r="H460" i="30" s="1"/>
  <c r="D460" i="30"/>
  <c r="E460" i="30"/>
  <c r="F460" i="30"/>
  <c r="G460" i="30"/>
  <c r="I460" i="30"/>
  <c r="AS460" i="30" s="1"/>
  <c r="A461" i="30"/>
  <c r="C461" i="30"/>
  <c r="H461" i="30" s="1"/>
  <c r="D461" i="30"/>
  <c r="E461" i="30"/>
  <c r="F461" i="30"/>
  <c r="G461" i="30"/>
  <c r="I461" i="30"/>
  <c r="AS461" i="30" s="1"/>
  <c r="A462" i="30"/>
  <c r="C462" i="30"/>
  <c r="H462" i="30" s="1"/>
  <c r="D462" i="30"/>
  <c r="E462" i="30"/>
  <c r="F462" i="30"/>
  <c r="G462" i="30"/>
  <c r="I462" i="30"/>
  <c r="AS462" i="30" s="1"/>
  <c r="A463" i="30"/>
  <c r="C463" i="30"/>
  <c r="H463" i="30" s="1"/>
  <c r="D463" i="30"/>
  <c r="E463" i="30"/>
  <c r="F463" i="30"/>
  <c r="G463" i="30"/>
  <c r="I463" i="30"/>
  <c r="AS463" i="30" s="1"/>
  <c r="A464" i="30"/>
  <c r="C464" i="30"/>
  <c r="H464" i="30" s="1"/>
  <c r="D464" i="30"/>
  <c r="E464" i="30"/>
  <c r="F464" i="30"/>
  <c r="G464" i="30"/>
  <c r="I464" i="30"/>
  <c r="AS464" i="30" s="1"/>
  <c r="A465" i="30"/>
  <c r="C465" i="30"/>
  <c r="H465" i="30" s="1"/>
  <c r="D465" i="30"/>
  <c r="E465" i="30"/>
  <c r="F465" i="30"/>
  <c r="G465" i="30"/>
  <c r="I465" i="30"/>
  <c r="A466" i="30"/>
  <c r="C466" i="30"/>
  <c r="H466" i="30" s="1"/>
  <c r="D466" i="30"/>
  <c r="E466" i="30"/>
  <c r="F466" i="30"/>
  <c r="G466" i="30"/>
  <c r="I466" i="30"/>
  <c r="AS466" i="30" s="1"/>
  <c r="A467" i="30"/>
  <c r="C467" i="30"/>
  <c r="H467" i="30" s="1"/>
  <c r="D467" i="30"/>
  <c r="E467" i="30"/>
  <c r="F467" i="30"/>
  <c r="G467" i="30"/>
  <c r="I467" i="30"/>
  <c r="AS467" i="30" s="1"/>
  <c r="A468" i="30"/>
  <c r="C468" i="30"/>
  <c r="H468" i="30" s="1"/>
  <c r="D468" i="30"/>
  <c r="E468" i="30"/>
  <c r="F468" i="30"/>
  <c r="G468" i="30"/>
  <c r="I468" i="30"/>
  <c r="AS468" i="30" s="1"/>
  <c r="A469" i="30"/>
  <c r="C469" i="30"/>
  <c r="H469" i="30" s="1"/>
  <c r="D469" i="30"/>
  <c r="E469" i="30"/>
  <c r="F469" i="30"/>
  <c r="G469" i="30"/>
  <c r="I469" i="30"/>
  <c r="AS469" i="30" s="1"/>
  <c r="A470" i="30"/>
  <c r="C470" i="30"/>
  <c r="H470" i="30" s="1"/>
  <c r="D470" i="30"/>
  <c r="E470" i="30"/>
  <c r="F470" i="30"/>
  <c r="G470" i="30"/>
  <c r="I470" i="30"/>
  <c r="AS470" i="30" s="1"/>
  <c r="A471" i="30"/>
  <c r="C471" i="30"/>
  <c r="H471" i="30" s="1"/>
  <c r="D471" i="30"/>
  <c r="E471" i="30"/>
  <c r="F471" i="30"/>
  <c r="G471" i="30"/>
  <c r="I471" i="30"/>
  <c r="AS471" i="30" s="1"/>
  <c r="A472" i="30"/>
  <c r="C472" i="30"/>
  <c r="H472" i="30" s="1"/>
  <c r="D472" i="30"/>
  <c r="E472" i="30"/>
  <c r="F472" i="30"/>
  <c r="G472" i="30"/>
  <c r="I472" i="30"/>
  <c r="AS472" i="30" s="1"/>
  <c r="A473" i="30"/>
  <c r="C473" i="30"/>
  <c r="H473" i="30" s="1"/>
  <c r="D473" i="30"/>
  <c r="E473" i="30"/>
  <c r="F473" i="30"/>
  <c r="G473" i="30"/>
  <c r="I473" i="30"/>
  <c r="AS473" i="30" s="1"/>
  <c r="A474" i="30"/>
  <c r="C474" i="30"/>
  <c r="H474" i="30" s="1"/>
  <c r="D474" i="30"/>
  <c r="E474" i="30"/>
  <c r="F474" i="30"/>
  <c r="G474" i="30"/>
  <c r="I474" i="30"/>
  <c r="AS474" i="30" s="1"/>
  <c r="A475" i="30"/>
  <c r="C475" i="30"/>
  <c r="H475" i="30" s="1"/>
  <c r="D475" i="30"/>
  <c r="E475" i="30"/>
  <c r="F475" i="30"/>
  <c r="G475" i="30"/>
  <c r="I475" i="30"/>
  <c r="AS475" i="30" s="1"/>
  <c r="A476" i="30"/>
  <c r="C476" i="30"/>
  <c r="H476" i="30" s="1"/>
  <c r="D476" i="30"/>
  <c r="E476" i="30"/>
  <c r="F476" i="30"/>
  <c r="G476" i="30"/>
  <c r="I476" i="30"/>
  <c r="AS476" i="30" s="1"/>
  <c r="A477" i="30"/>
  <c r="C477" i="30"/>
  <c r="H477" i="30" s="1"/>
  <c r="D477" i="30"/>
  <c r="E477" i="30"/>
  <c r="F477" i="30"/>
  <c r="G477" i="30"/>
  <c r="I477" i="30"/>
  <c r="AS477" i="30" s="1"/>
  <c r="A478" i="30"/>
  <c r="C478" i="30"/>
  <c r="H478" i="30" s="1"/>
  <c r="D478" i="30"/>
  <c r="E478" i="30"/>
  <c r="F478" i="30"/>
  <c r="G478" i="30"/>
  <c r="I478" i="30"/>
  <c r="AS478" i="30" s="1"/>
  <c r="A479" i="30"/>
  <c r="C479" i="30"/>
  <c r="H479" i="30" s="1"/>
  <c r="D479" i="30"/>
  <c r="E479" i="30"/>
  <c r="F479" i="30"/>
  <c r="G479" i="30"/>
  <c r="I479" i="30"/>
  <c r="AS479" i="30" s="1"/>
  <c r="A480" i="30"/>
  <c r="C480" i="30"/>
  <c r="H480" i="30" s="1"/>
  <c r="D480" i="30"/>
  <c r="E480" i="30"/>
  <c r="F480" i="30"/>
  <c r="G480" i="30"/>
  <c r="I480" i="30"/>
  <c r="AS480" i="30" s="1"/>
  <c r="A481" i="30"/>
  <c r="C481" i="30"/>
  <c r="H481" i="30" s="1"/>
  <c r="D481" i="30"/>
  <c r="E481" i="30"/>
  <c r="F481" i="30"/>
  <c r="G481" i="30"/>
  <c r="I481" i="30"/>
  <c r="AS481" i="30" s="1"/>
  <c r="A482" i="30"/>
  <c r="C482" i="30"/>
  <c r="H482" i="30" s="1"/>
  <c r="D482" i="30"/>
  <c r="E482" i="30"/>
  <c r="F482" i="30"/>
  <c r="G482" i="30"/>
  <c r="I482" i="30"/>
  <c r="AS482" i="30" s="1"/>
  <c r="A483" i="30"/>
  <c r="C483" i="30"/>
  <c r="H483" i="30" s="1"/>
  <c r="D483" i="30"/>
  <c r="E483" i="30"/>
  <c r="F483" i="30"/>
  <c r="G483" i="30"/>
  <c r="I483" i="30"/>
  <c r="AS483" i="30" s="1"/>
  <c r="A484" i="30"/>
  <c r="C484" i="30"/>
  <c r="H484" i="30" s="1"/>
  <c r="D484" i="30"/>
  <c r="E484" i="30"/>
  <c r="F484" i="30"/>
  <c r="G484" i="30"/>
  <c r="I484" i="30"/>
  <c r="AS484" i="30" s="1"/>
  <c r="A485" i="30"/>
  <c r="C485" i="30"/>
  <c r="H485" i="30" s="1"/>
  <c r="D485" i="30"/>
  <c r="E485" i="30"/>
  <c r="F485" i="30"/>
  <c r="G485" i="30"/>
  <c r="I485" i="30"/>
  <c r="AS485" i="30" s="1"/>
  <c r="A486" i="30"/>
  <c r="C486" i="30"/>
  <c r="H486" i="30" s="1"/>
  <c r="D486" i="30"/>
  <c r="E486" i="30"/>
  <c r="F486" i="30"/>
  <c r="G486" i="30"/>
  <c r="I486" i="30"/>
  <c r="AS486" i="30" s="1"/>
  <c r="A487" i="30"/>
  <c r="C487" i="30"/>
  <c r="H487" i="30" s="1"/>
  <c r="D487" i="30"/>
  <c r="E487" i="30"/>
  <c r="F487" i="30"/>
  <c r="G487" i="30"/>
  <c r="I487" i="30"/>
  <c r="AS487" i="30" s="1"/>
  <c r="A488" i="30"/>
  <c r="C488" i="30"/>
  <c r="H488" i="30" s="1"/>
  <c r="D488" i="30"/>
  <c r="E488" i="30"/>
  <c r="F488" i="30"/>
  <c r="G488" i="30"/>
  <c r="I488" i="30"/>
  <c r="AS488" i="30" s="1"/>
  <c r="A489" i="30"/>
  <c r="C489" i="30"/>
  <c r="H489" i="30" s="1"/>
  <c r="D489" i="30"/>
  <c r="E489" i="30"/>
  <c r="F489" i="30"/>
  <c r="G489" i="30"/>
  <c r="I489" i="30"/>
  <c r="AS489" i="30" s="1"/>
  <c r="A490" i="30"/>
  <c r="C490" i="30"/>
  <c r="H490" i="30" s="1"/>
  <c r="D490" i="30"/>
  <c r="E490" i="30"/>
  <c r="F490" i="30"/>
  <c r="G490" i="30"/>
  <c r="I490" i="30"/>
  <c r="AS490" i="30" s="1"/>
  <c r="A491" i="30"/>
  <c r="C491" i="30"/>
  <c r="H491" i="30" s="1"/>
  <c r="D491" i="30"/>
  <c r="E491" i="30"/>
  <c r="F491" i="30"/>
  <c r="G491" i="30"/>
  <c r="I491" i="30"/>
  <c r="AS491" i="30" s="1"/>
  <c r="A492" i="30"/>
  <c r="C492" i="30"/>
  <c r="H492" i="30" s="1"/>
  <c r="D492" i="30"/>
  <c r="E492" i="30"/>
  <c r="F492" i="30"/>
  <c r="G492" i="30"/>
  <c r="I492" i="30"/>
  <c r="AS492" i="30" s="1"/>
  <c r="A493" i="30"/>
  <c r="C493" i="30"/>
  <c r="H493" i="30" s="1"/>
  <c r="D493" i="30"/>
  <c r="E493" i="30"/>
  <c r="F493" i="30"/>
  <c r="G493" i="30"/>
  <c r="I493" i="30"/>
  <c r="AS493" i="30" s="1"/>
  <c r="A494" i="30"/>
  <c r="C494" i="30"/>
  <c r="H494" i="30" s="1"/>
  <c r="D494" i="30"/>
  <c r="E494" i="30"/>
  <c r="F494" i="30"/>
  <c r="G494" i="30"/>
  <c r="I494" i="30"/>
  <c r="AS494" i="30" s="1"/>
  <c r="A495" i="30"/>
  <c r="C495" i="30"/>
  <c r="H495" i="30" s="1"/>
  <c r="D495" i="30"/>
  <c r="E495" i="30"/>
  <c r="F495" i="30"/>
  <c r="G495" i="30"/>
  <c r="I495" i="30"/>
  <c r="AS495" i="30" s="1"/>
  <c r="A496" i="30"/>
  <c r="C496" i="30"/>
  <c r="H496" i="30" s="1"/>
  <c r="D496" i="30"/>
  <c r="E496" i="30"/>
  <c r="F496" i="30"/>
  <c r="G496" i="30"/>
  <c r="I496" i="30"/>
  <c r="AS496" i="30" s="1"/>
  <c r="A497" i="30"/>
  <c r="C497" i="30"/>
  <c r="H497" i="30" s="1"/>
  <c r="D497" i="30"/>
  <c r="E497" i="30"/>
  <c r="F497" i="30"/>
  <c r="G497" i="30"/>
  <c r="I497" i="30"/>
  <c r="AS497" i="30" s="1"/>
  <c r="A498" i="30"/>
  <c r="C498" i="30"/>
  <c r="H498" i="30" s="1"/>
  <c r="D498" i="30"/>
  <c r="E498" i="30"/>
  <c r="F498" i="30"/>
  <c r="G498" i="30"/>
  <c r="I498" i="30"/>
  <c r="AS498" i="30" s="1"/>
  <c r="A499" i="30"/>
  <c r="C499" i="30"/>
  <c r="H499" i="30" s="1"/>
  <c r="D499" i="30"/>
  <c r="E499" i="30"/>
  <c r="F499" i="30"/>
  <c r="G499" i="30"/>
  <c r="I499" i="30"/>
  <c r="AS499" i="30" s="1"/>
  <c r="A500" i="30"/>
  <c r="C500" i="30"/>
  <c r="H500" i="30" s="1"/>
  <c r="D500" i="30"/>
  <c r="E500" i="30"/>
  <c r="F500" i="30"/>
  <c r="G500" i="30"/>
  <c r="I500" i="30"/>
  <c r="AS500" i="30" s="1"/>
  <c r="A501" i="30"/>
  <c r="C501" i="30"/>
  <c r="H501" i="30" s="1"/>
  <c r="D501" i="30"/>
  <c r="E501" i="30"/>
  <c r="F501" i="30"/>
  <c r="G501" i="30"/>
  <c r="I501" i="30"/>
  <c r="AS501" i="30" s="1"/>
  <c r="A502" i="30"/>
  <c r="C502" i="30"/>
  <c r="H502" i="30" s="1"/>
  <c r="D502" i="30"/>
  <c r="E502" i="30"/>
  <c r="F502" i="30"/>
  <c r="G502" i="30"/>
  <c r="I502" i="30"/>
  <c r="AS502" i="30" s="1"/>
  <c r="A503" i="30"/>
  <c r="C503" i="30"/>
  <c r="H503" i="30" s="1"/>
  <c r="D503" i="30"/>
  <c r="E503" i="30"/>
  <c r="F503" i="30"/>
  <c r="G503" i="30"/>
  <c r="I503" i="30"/>
  <c r="AS503" i="30" s="1"/>
  <c r="A504" i="30"/>
  <c r="C504" i="30"/>
  <c r="H504" i="30" s="1"/>
  <c r="D504" i="30"/>
  <c r="E504" i="30"/>
  <c r="F504" i="30"/>
  <c r="G504" i="30"/>
  <c r="I504" i="30"/>
  <c r="AS504" i="30" s="1"/>
  <c r="A505" i="30"/>
  <c r="C505" i="30"/>
  <c r="H505" i="30" s="1"/>
  <c r="D505" i="30"/>
  <c r="E505" i="30"/>
  <c r="F505" i="30"/>
  <c r="G505" i="30"/>
  <c r="I505" i="30"/>
  <c r="AS505" i="30" s="1"/>
  <c r="A506" i="30"/>
  <c r="C506" i="30"/>
  <c r="H506" i="30" s="1"/>
  <c r="D506" i="30"/>
  <c r="E506" i="30"/>
  <c r="F506" i="30"/>
  <c r="G506" i="30"/>
  <c r="I506" i="30"/>
  <c r="AS506" i="30" s="1"/>
  <c r="A507" i="30"/>
  <c r="C507" i="30"/>
  <c r="H507" i="30" s="1"/>
  <c r="D507" i="30"/>
  <c r="E507" i="30"/>
  <c r="F507" i="30"/>
  <c r="G507" i="30"/>
  <c r="I507" i="30"/>
  <c r="AS507" i="30" s="1"/>
  <c r="A508" i="30"/>
  <c r="C508" i="30"/>
  <c r="H508" i="30" s="1"/>
  <c r="D508" i="30"/>
  <c r="E508" i="30"/>
  <c r="F508" i="30"/>
  <c r="G508" i="30"/>
  <c r="I508" i="30"/>
  <c r="AS508" i="30" s="1"/>
  <c r="A509" i="30"/>
  <c r="C509" i="30"/>
  <c r="H509" i="30" s="1"/>
  <c r="D509" i="30"/>
  <c r="E509" i="30"/>
  <c r="F509" i="30"/>
  <c r="G509" i="30"/>
  <c r="I509" i="30"/>
  <c r="AS509" i="30" s="1"/>
  <c r="A510" i="30"/>
  <c r="C510" i="30"/>
  <c r="H510" i="30" s="1"/>
  <c r="D510" i="30"/>
  <c r="E510" i="30"/>
  <c r="F510" i="30"/>
  <c r="G510" i="30"/>
  <c r="I510" i="30"/>
  <c r="AS510" i="30" s="1"/>
  <c r="A511" i="30"/>
  <c r="C511" i="30"/>
  <c r="H511" i="30" s="1"/>
  <c r="D511" i="30"/>
  <c r="E511" i="30"/>
  <c r="F511" i="30"/>
  <c r="G511" i="30"/>
  <c r="I511" i="30"/>
  <c r="AS511" i="30" s="1"/>
  <c r="A512" i="30"/>
  <c r="C512" i="30"/>
  <c r="H512" i="30" s="1"/>
  <c r="D512" i="30"/>
  <c r="E512" i="30"/>
  <c r="F512" i="30"/>
  <c r="G512" i="30"/>
  <c r="I512" i="30"/>
  <c r="AS512" i="30" s="1"/>
  <c r="A513" i="30"/>
  <c r="C513" i="30"/>
  <c r="H513" i="30" s="1"/>
  <c r="D513" i="30"/>
  <c r="E513" i="30"/>
  <c r="F513" i="30"/>
  <c r="G513" i="30"/>
  <c r="I513" i="30"/>
  <c r="AS513" i="30" s="1"/>
  <c r="A514" i="30"/>
  <c r="C514" i="30"/>
  <c r="H514" i="30" s="1"/>
  <c r="D514" i="30"/>
  <c r="E514" i="30"/>
  <c r="F514" i="30"/>
  <c r="G514" i="30"/>
  <c r="I514" i="30"/>
  <c r="AS514" i="30" s="1"/>
  <c r="A515" i="30"/>
  <c r="C515" i="30"/>
  <c r="H515" i="30" s="1"/>
  <c r="D515" i="30"/>
  <c r="E515" i="30"/>
  <c r="F515" i="30"/>
  <c r="G515" i="30"/>
  <c r="I515" i="30"/>
  <c r="AS515" i="30" s="1"/>
  <c r="A516" i="30"/>
  <c r="C516" i="30"/>
  <c r="H516" i="30" s="1"/>
  <c r="D516" i="30"/>
  <c r="E516" i="30"/>
  <c r="F516" i="30"/>
  <c r="G516" i="30"/>
  <c r="I516" i="30"/>
  <c r="AS516" i="30" s="1"/>
  <c r="P525" i="30"/>
  <c r="P524" i="30"/>
  <c r="P523" i="30"/>
  <c r="P522" i="30"/>
  <c r="P521" i="30"/>
  <c r="P520" i="30"/>
  <c r="N22" i="14"/>
  <c r="O22" i="14" s="1"/>
  <c r="N23" i="14"/>
  <c r="O23" i="14" s="1"/>
  <c r="N24" i="14"/>
  <c r="O24" i="14" s="1"/>
  <c r="P24" i="14" s="1"/>
  <c r="S24" i="14" s="1"/>
  <c r="N25" i="14"/>
  <c r="O25" i="14" s="1"/>
  <c r="P25" i="14" s="1"/>
  <c r="S25" i="14" s="1"/>
  <c r="N26" i="14"/>
  <c r="O26" i="14" s="1"/>
  <c r="N27" i="14"/>
  <c r="O27" i="14" s="1"/>
  <c r="P27" i="14" s="1"/>
  <c r="S27" i="14" s="1"/>
  <c r="N28" i="14"/>
  <c r="O28" i="14" s="1"/>
  <c r="P28" i="14" s="1"/>
  <c r="S28" i="14" s="1"/>
  <c r="N29" i="14"/>
  <c r="O29" i="14" s="1"/>
  <c r="N30" i="14"/>
  <c r="O30" i="14" s="1"/>
  <c r="N31" i="14"/>
  <c r="O31" i="14" s="1"/>
  <c r="N32" i="14"/>
  <c r="O32" i="14" s="1"/>
  <c r="P32" i="14" s="1"/>
  <c r="S32" i="14" s="1"/>
  <c r="N33" i="14"/>
  <c r="O33" i="14" s="1"/>
  <c r="P33" i="14" s="1"/>
  <c r="S33" i="14" s="1"/>
  <c r="N34" i="14"/>
  <c r="O34" i="14" s="1"/>
  <c r="N35" i="14"/>
  <c r="O35" i="14" s="1"/>
  <c r="P35" i="14" s="1"/>
  <c r="S35" i="14" s="1"/>
  <c r="N36" i="14"/>
  <c r="O36" i="14" s="1"/>
  <c r="P36" i="14" s="1"/>
  <c r="S36" i="14" s="1"/>
  <c r="N37" i="14"/>
  <c r="O37" i="14" s="1"/>
  <c r="N38" i="14"/>
  <c r="O38" i="14" s="1"/>
  <c r="N39" i="14"/>
  <c r="O39" i="14" s="1"/>
  <c r="N40" i="14"/>
  <c r="O40" i="14" s="1"/>
  <c r="P40" i="14" s="1"/>
  <c r="S40" i="14" s="1"/>
  <c r="N41" i="14"/>
  <c r="O41" i="14" s="1"/>
  <c r="P41" i="14" s="1"/>
  <c r="S41" i="14" s="1"/>
  <c r="N42" i="14"/>
  <c r="O42" i="14" s="1"/>
  <c r="N43" i="14"/>
  <c r="O43" i="14" s="1"/>
  <c r="P43" i="14" s="1"/>
  <c r="S43" i="14" s="1"/>
  <c r="N44" i="14"/>
  <c r="O44" i="14" s="1"/>
  <c r="P44" i="14" s="1"/>
  <c r="S44" i="14" s="1"/>
  <c r="N45" i="14"/>
  <c r="O45" i="14" s="1"/>
  <c r="N46" i="14"/>
  <c r="O46" i="14" s="1"/>
  <c r="N47" i="14"/>
  <c r="O47" i="14" s="1"/>
  <c r="N48" i="14"/>
  <c r="O48" i="14" s="1"/>
  <c r="P48" i="14" s="1"/>
  <c r="S48" i="14" s="1"/>
  <c r="N49" i="14"/>
  <c r="O49" i="14" s="1"/>
  <c r="P49" i="14" s="1"/>
  <c r="S49" i="14" s="1"/>
  <c r="N50" i="14"/>
  <c r="O50" i="14" s="1"/>
  <c r="N51" i="14"/>
  <c r="O51" i="14" s="1"/>
  <c r="P51" i="14" s="1"/>
  <c r="S51" i="14" s="1"/>
  <c r="N52" i="14"/>
  <c r="O52" i="14" s="1"/>
  <c r="P52" i="14" s="1"/>
  <c r="S52" i="14" s="1"/>
  <c r="N53" i="14"/>
  <c r="O53" i="14" s="1"/>
  <c r="N54" i="14"/>
  <c r="O54" i="14" s="1"/>
  <c r="N55" i="14"/>
  <c r="O55" i="14" s="1"/>
  <c r="N56" i="14"/>
  <c r="O56" i="14" s="1"/>
  <c r="P56" i="14" s="1"/>
  <c r="S56" i="14" s="1"/>
  <c r="N57" i="14"/>
  <c r="O57" i="14" s="1"/>
  <c r="P57" i="14" s="1"/>
  <c r="S57" i="14" s="1"/>
  <c r="N58" i="14"/>
  <c r="O58" i="14" s="1"/>
  <c r="N59" i="14"/>
  <c r="O59" i="14" s="1"/>
  <c r="P59" i="14" s="1"/>
  <c r="S59" i="14" s="1"/>
  <c r="N60" i="14"/>
  <c r="O60" i="14" s="1"/>
  <c r="P60" i="14" s="1"/>
  <c r="S60" i="14" s="1"/>
  <c r="N61" i="14"/>
  <c r="O61" i="14" s="1"/>
  <c r="P61" i="14" s="1"/>
  <c r="S61" i="14" s="1"/>
  <c r="N62" i="14"/>
  <c r="O62" i="14" s="1"/>
  <c r="N63" i="14"/>
  <c r="O63" i="14" s="1"/>
  <c r="N64" i="14"/>
  <c r="O64" i="14" s="1"/>
  <c r="P64" i="14" s="1"/>
  <c r="S64" i="14" s="1"/>
  <c r="N65" i="14"/>
  <c r="O65" i="14" s="1"/>
  <c r="P65" i="14" s="1"/>
  <c r="S65" i="14" s="1"/>
  <c r="N66" i="14"/>
  <c r="O66" i="14" s="1"/>
  <c r="N67" i="14"/>
  <c r="O67" i="14" s="1"/>
  <c r="P67" i="14" s="1"/>
  <c r="S67" i="14" s="1"/>
  <c r="N68" i="14"/>
  <c r="O68" i="14" s="1"/>
  <c r="P68" i="14" s="1"/>
  <c r="S68" i="14" s="1"/>
  <c r="N69" i="14"/>
  <c r="O69" i="14" s="1"/>
  <c r="N70" i="14"/>
  <c r="O70" i="14" s="1"/>
  <c r="N71" i="14"/>
  <c r="O71" i="14" s="1"/>
  <c r="N72" i="14"/>
  <c r="O72" i="14" s="1"/>
  <c r="P72" i="14" s="1"/>
  <c r="S72" i="14" s="1"/>
  <c r="N73" i="14"/>
  <c r="O73" i="14" s="1"/>
  <c r="P73" i="14" s="1"/>
  <c r="S73" i="14" s="1"/>
  <c r="N74" i="14"/>
  <c r="O74" i="14" s="1"/>
  <c r="N75" i="14"/>
  <c r="Q75" i="14" s="1"/>
  <c r="N76" i="14"/>
  <c r="O76" i="14" s="1"/>
  <c r="P76" i="14" s="1"/>
  <c r="S76" i="14" s="1"/>
  <c r="N77" i="14"/>
  <c r="O77" i="14" s="1"/>
  <c r="N78" i="14"/>
  <c r="O78" i="14" s="1"/>
  <c r="N79" i="14"/>
  <c r="O79" i="14" s="1"/>
  <c r="N80" i="14"/>
  <c r="O80" i="14" s="1"/>
  <c r="P80" i="14" s="1"/>
  <c r="S80" i="14" s="1"/>
  <c r="N81" i="14"/>
  <c r="O81" i="14" s="1"/>
  <c r="P81" i="14" s="1"/>
  <c r="S81" i="14" s="1"/>
  <c r="N82" i="14"/>
  <c r="O82" i="14" s="1"/>
  <c r="N83" i="14"/>
  <c r="Q83" i="14" s="1"/>
  <c r="N84" i="14"/>
  <c r="O84" i="14" s="1"/>
  <c r="P84" i="14" s="1"/>
  <c r="S84" i="14" s="1"/>
  <c r="N85" i="14"/>
  <c r="O85" i="14" s="1"/>
  <c r="N86" i="14"/>
  <c r="O86" i="14" s="1"/>
  <c r="N87" i="14"/>
  <c r="O87" i="14" s="1"/>
  <c r="N88" i="14"/>
  <c r="O88" i="14" s="1"/>
  <c r="P88" i="14" s="1"/>
  <c r="S88" i="14" s="1"/>
  <c r="N89" i="14"/>
  <c r="O89" i="14" s="1"/>
  <c r="P89" i="14" s="1"/>
  <c r="S89" i="14" s="1"/>
  <c r="N90" i="14"/>
  <c r="O90" i="14" s="1"/>
  <c r="N91" i="14"/>
  <c r="O91" i="14" s="1"/>
  <c r="P91" i="14" s="1"/>
  <c r="S91" i="14" s="1"/>
  <c r="N92" i="14"/>
  <c r="O92" i="14" s="1"/>
  <c r="P92" i="14" s="1"/>
  <c r="S92" i="14" s="1"/>
  <c r="N93" i="14"/>
  <c r="O93" i="14" s="1"/>
  <c r="N94" i="14"/>
  <c r="O94" i="14" s="1"/>
  <c r="N95" i="14"/>
  <c r="O95" i="14" s="1"/>
  <c r="N96" i="14"/>
  <c r="O96" i="14" s="1"/>
  <c r="P96" i="14" s="1"/>
  <c r="S96" i="14" s="1"/>
  <c r="N97" i="14"/>
  <c r="O97" i="14" s="1"/>
  <c r="P97" i="14" s="1"/>
  <c r="S97" i="14" s="1"/>
  <c r="N98" i="14"/>
  <c r="O98" i="14" s="1"/>
  <c r="N99" i="14"/>
  <c r="O99" i="14" s="1"/>
  <c r="P99" i="14" s="1"/>
  <c r="S99" i="14" s="1"/>
  <c r="N100" i="14"/>
  <c r="O100" i="14" s="1"/>
  <c r="P100" i="14" s="1"/>
  <c r="S100" i="14" s="1"/>
  <c r="N101" i="14"/>
  <c r="O101" i="14" s="1"/>
  <c r="N102" i="14"/>
  <c r="O102" i="14" s="1"/>
  <c r="N103" i="14"/>
  <c r="O103" i="14" s="1"/>
  <c r="N104" i="14"/>
  <c r="O104" i="14" s="1"/>
  <c r="P104" i="14" s="1"/>
  <c r="S104" i="14" s="1"/>
  <c r="N105" i="14"/>
  <c r="O105" i="14" s="1"/>
  <c r="P105" i="14" s="1"/>
  <c r="S105" i="14" s="1"/>
  <c r="N106" i="14"/>
  <c r="O106" i="14" s="1"/>
  <c r="N107" i="14"/>
  <c r="O107" i="14" s="1"/>
  <c r="P107" i="14" s="1"/>
  <c r="S107" i="14" s="1"/>
  <c r="N108" i="14"/>
  <c r="O108" i="14" s="1"/>
  <c r="P108" i="14" s="1"/>
  <c r="S108" i="14" s="1"/>
  <c r="N109" i="14"/>
  <c r="O109" i="14" s="1"/>
  <c r="N110" i="14"/>
  <c r="O110" i="14" s="1"/>
  <c r="N111" i="14"/>
  <c r="O111" i="14" s="1"/>
  <c r="N112" i="14"/>
  <c r="O112" i="14" s="1"/>
  <c r="P112" i="14" s="1"/>
  <c r="S112" i="14" s="1"/>
  <c r="N113" i="14"/>
  <c r="O113" i="14" s="1"/>
  <c r="P113" i="14" s="1"/>
  <c r="S113" i="14" s="1"/>
  <c r="N114" i="14"/>
  <c r="O114" i="14" s="1"/>
  <c r="N115" i="14"/>
  <c r="O115" i="14" s="1"/>
  <c r="P115" i="14" s="1"/>
  <c r="S115" i="14" s="1"/>
  <c r="N116" i="14"/>
  <c r="O116" i="14" s="1"/>
  <c r="P116" i="14" s="1"/>
  <c r="S116" i="14" s="1"/>
  <c r="N117" i="14"/>
  <c r="O117" i="14" s="1"/>
  <c r="N118" i="14"/>
  <c r="O118" i="14" s="1"/>
  <c r="N119" i="14"/>
  <c r="O119" i="14" s="1"/>
  <c r="N120" i="14"/>
  <c r="O120" i="14" s="1"/>
  <c r="P120" i="14" s="1"/>
  <c r="S120" i="14" s="1"/>
  <c r="N121" i="14"/>
  <c r="O121" i="14" s="1"/>
  <c r="P121" i="14" s="1"/>
  <c r="S121" i="14" s="1"/>
  <c r="N499" i="14"/>
  <c r="O499" i="14" s="1"/>
  <c r="P499" i="14" s="1"/>
  <c r="S499" i="14" s="1"/>
  <c r="N500" i="14"/>
  <c r="O500" i="14" s="1"/>
  <c r="P500" i="14" s="1"/>
  <c r="S500" i="14" s="1"/>
  <c r="N234" i="14"/>
  <c r="O234" i="14" s="1"/>
  <c r="P234" i="14" s="1"/>
  <c r="S234" i="14" s="1"/>
  <c r="N235" i="14"/>
  <c r="O235" i="14" s="1"/>
  <c r="N236" i="14"/>
  <c r="O236" i="14" s="1"/>
  <c r="P236" i="14" s="1"/>
  <c r="S236" i="14" s="1"/>
  <c r="N237" i="14"/>
  <c r="O237" i="14" s="1"/>
  <c r="P237" i="14" s="1"/>
  <c r="S237" i="14" s="1"/>
  <c r="N238" i="14"/>
  <c r="O238" i="14" s="1"/>
  <c r="P238" i="14" s="1"/>
  <c r="S238" i="14" s="1"/>
  <c r="N239" i="14"/>
  <c r="O239" i="14" s="1"/>
  <c r="P239" i="14" s="1"/>
  <c r="S239" i="14" s="1"/>
  <c r="N240" i="14"/>
  <c r="O240" i="14" s="1"/>
  <c r="P240" i="14" s="1"/>
  <c r="S240" i="14" s="1"/>
  <c r="N241" i="14"/>
  <c r="O241" i="14" s="1"/>
  <c r="P241" i="14" s="1"/>
  <c r="S241" i="14" s="1"/>
  <c r="N242" i="14"/>
  <c r="O242" i="14" s="1"/>
  <c r="P242" i="14" s="1"/>
  <c r="S242" i="14" s="1"/>
  <c r="N243" i="14"/>
  <c r="O243" i="14" s="1"/>
  <c r="N244" i="14"/>
  <c r="O244" i="14" s="1"/>
  <c r="P244" i="14" s="1"/>
  <c r="S244" i="14" s="1"/>
  <c r="N245" i="14"/>
  <c r="O245" i="14" s="1"/>
  <c r="P245" i="14" s="1"/>
  <c r="S245" i="14" s="1"/>
  <c r="N246" i="14"/>
  <c r="O246" i="14" s="1"/>
  <c r="P246" i="14" s="1"/>
  <c r="S246" i="14" s="1"/>
  <c r="N247" i="14"/>
  <c r="O247" i="14" s="1"/>
  <c r="P247" i="14" s="1"/>
  <c r="S247" i="14" s="1"/>
  <c r="N248" i="14"/>
  <c r="O248" i="14" s="1"/>
  <c r="P248" i="14" s="1"/>
  <c r="S248" i="14" s="1"/>
  <c r="N249" i="14"/>
  <c r="O249" i="14" s="1"/>
  <c r="P249" i="14" s="1"/>
  <c r="S249" i="14" s="1"/>
  <c r="N250" i="14"/>
  <c r="O250" i="14" s="1"/>
  <c r="P250" i="14" s="1"/>
  <c r="S250" i="14" s="1"/>
  <c r="N251" i="14"/>
  <c r="O251" i="14" s="1"/>
  <c r="N252" i="14"/>
  <c r="O252" i="14" s="1"/>
  <c r="P252" i="14" s="1"/>
  <c r="S252" i="14" s="1"/>
  <c r="N253" i="14"/>
  <c r="O253" i="14" s="1"/>
  <c r="P253" i="14" s="1"/>
  <c r="S253" i="14" s="1"/>
  <c r="N254" i="14"/>
  <c r="O254" i="14" s="1"/>
  <c r="P254" i="14" s="1"/>
  <c r="S254" i="14" s="1"/>
  <c r="N255" i="14"/>
  <c r="O255" i="14" s="1"/>
  <c r="P255" i="14" s="1"/>
  <c r="S255" i="14" s="1"/>
  <c r="N256" i="14"/>
  <c r="O256" i="14" s="1"/>
  <c r="P256" i="14" s="1"/>
  <c r="S256" i="14" s="1"/>
  <c r="N257" i="14"/>
  <c r="O257" i="14" s="1"/>
  <c r="P257" i="14" s="1"/>
  <c r="S257" i="14" s="1"/>
  <c r="N258" i="14"/>
  <c r="O258" i="14" s="1"/>
  <c r="P258" i="14" s="1"/>
  <c r="S258" i="14" s="1"/>
  <c r="N259" i="14"/>
  <c r="Q259" i="14" s="1"/>
  <c r="N260" i="14"/>
  <c r="O260" i="14" s="1"/>
  <c r="P260" i="14" s="1"/>
  <c r="S260" i="14" s="1"/>
  <c r="N261" i="14"/>
  <c r="O261" i="14" s="1"/>
  <c r="P261" i="14" s="1"/>
  <c r="S261" i="14" s="1"/>
  <c r="N262" i="14"/>
  <c r="O262" i="14" s="1"/>
  <c r="P262" i="14" s="1"/>
  <c r="S262" i="14" s="1"/>
  <c r="N263" i="14"/>
  <c r="O263" i="14" s="1"/>
  <c r="P263" i="14" s="1"/>
  <c r="S263" i="14" s="1"/>
  <c r="N264" i="14"/>
  <c r="O264" i="14" s="1"/>
  <c r="P264" i="14" s="1"/>
  <c r="S264" i="14" s="1"/>
  <c r="N265" i="14"/>
  <c r="O265" i="14" s="1"/>
  <c r="P265" i="14" s="1"/>
  <c r="S265" i="14" s="1"/>
  <c r="N266" i="14"/>
  <c r="O266" i="14" s="1"/>
  <c r="P266" i="14" s="1"/>
  <c r="S266" i="14" s="1"/>
  <c r="N267" i="14"/>
  <c r="O267" i="14" s="1"/>
  <c r="N268" i="14"/>
  <c r="O268" i="14" s="1"/>
  <c r="P268" i="14" s="1"/>
  <c r="S268" i="14" s="1"/>
  <c r="N269" i="14"/>
  <c r="O269" i="14" s="1"/>
  <c r="P269" i="14" s="1"/>
  <c r="S269" i="14" s="1"/>
  <c r="N270" i="14"/>
  <c r="O270" i="14" s="1"/>
  <c r="P270" i="14" s="1"/>
  <c r="S270" i="14" s="1"/>
  <c r="N271" i="14"/>
  <c r="O271" i="14" s="1"/>
  <c r="P271" i="14" s="1"/>
  <c r="S271" i="14" s="1"/>
  <c r="N272" i="14"/>
  <c r="O272" i="14" s="1"/>
  <c r="P272" i="14" s="1"/>
  <c r="S272" i="14" s="1"/>
  <c r="N273" i="14"/>
  <c r="O273" i="14" s="1"/>
  <c r="P273" i="14" s="1"/>
  <c r="S273" i="14" s="1"/>
  <c r="N274" i="14"/>
  <c r="O274" i="14" s="1"/>
  <c r="P274" i="14" s="1"/>
  <c r="S274" i="14" s="1"/>
  <c r="N275" i="14"/>
  <c r="O275" i="14" s="1"/>
  <c r="N276" i="14"/>
  <c r="O276" i="14" s="1"/>
  <c r="P276" i="14" s="1"/>
  <c r="S276" i="14" s="1"/>
  <c r="N277" i="14"/>
  <c r="O277" i="14" s="1"/>
  <c r="P277" i="14" s="1"/>
  <c r="S277" i="14" s="1"/>
  <c r="N278" i="14"/>
  <c r="O278" i="14" s="1"/>
  <c r="P278" i="14" s="1"/>
  <c r="S278" i="14" s="1"/>
  <c r="N279" i="14"/>
  <c r="O279" i="14" s="1"/>
  <c r="P279" i="14" s="1"/>
  <c r="S279" i="14" s="1"/>
  <c r="N280" i="14"/>
  <c r="Q280" i="14" s="1"/>
  <c r="N281" i="14"/>
  <c r="O281" i="14" s="1"/>
  <c r="P281" i="14" s="1"/>
  <c r="S281" i="14" s="1"/>
  <c r="N282" i="14"/>
  <c r="O282" i="14" s="1"/>
  <c r="P282" i="14" s="1"/>
  <c r="S282" i="14" s="1"/>
  <c r="N283" i="14"/>
  <c r="O283" i="14" s="1"/>
  <c r="N284" i="14"/>
  <c r="O284" i="14" s="1"/>
  <c r="P284" i="14" s="1"/>
  <c r="S284" i="14" s="1"/>
  <c r="N285" i="14"/>
  <c r="O285" i="14" s="1"/>
  <c r="P285" i="14" s="1"/>
  <c r="S285" i="14" s="1"/>
  <c r="N286" i="14"/>
  <c r="O286" i="14" s="1"/>
  <c r="P286" i="14" s="1"/>
  <c r="S286" i="14" s="1"/>
  <c r="N287" i="14"/>
  <c r="O287" i="14" s="1"/>
  <c r="P287" i="14" s="1"/>
  <c r="S287" i="14" s="1"/>
  <c r="N288" i="14"/>
  <c r="O288" i="14" s="1"/>
  <c r="P288" i="14" s="1"/>
  <c r="S288" i="14" s="1"/>
  <c r="N289" i="14"/>
  <c r="O289" i="14" s="1"/>
  <c r="P289" i="14" s="1"/>
  <c r="S289" i="14" s="1"/>
  <c r="N290" i="14"/>
  <c r="O290" i="14" s="1"/>
  <c r="P290" i="14" s="1"/>
  <c r="S290" i="14" s="1"/>
  <c r="N291" i="14"/>
  <c r="O291" i="14" s="1"/>
  <c r="N292" i="14"/>
  <c r="O292" i="14" s="1"/>
  <c r="P292" i="14" s="1"/>
  <c r="S292" i="14" s="1"/>
  <c r="N293" i="14"/>
  <c r="O293" i="14" s="1"/>
  <c r="P293" i="14" s="1"/>
  <c r="S293" i="14" s="1"/>
  <c r="N294" i="14"/>
  <c r="O294" i="14" s="1"/>
  <c r="P294" i="14" s="1"/>
  <c r="S294" i="14" s="1"/>
  <c r="N295" i="14"/>
  <c r="O295" i="14" s="1"/>
  <c r="P295" i="14" s="1"/>
  <c r="S295" i="14" s="1"/>
  <c r="N296" i="14"/>
  <c r="O296" i="14" s="1"/>
  <c r="P296" i="14" s="1"/>
  <c r="S296" i="14" s="1"/>
  <c r="N297" i="14"/>
  <c r="O297" i="14" s="1"/>
  <c r="P297" i="14" s="1"/>
  <c r="S297" i="14" s="1"/>
  <c r="N298" i="14"/>
  <c r="O298" i="14" s="1"/>
  <c r="P298" i="14" s="1"/>
  <c r="S298" i="14" s="1"/>
  <c r="N299" i="14"/>
  <c r="O299" i="14" s="1"/>
  <c r="N300" i="14"/>
  <c r="O300" i="14" s="1"/>
  <c r="P300" i="14" s="1"/>
  <c r="S300" i="14" s="1"/>
  <c r="N301" i="14"/>
  <c r="O301" i="14" s="1"/>
  <c r="P301" i="14" s="1"/>
  <c r="S301" i="14" s="1"/>
  <c r="N302" i="14"/>
  <c r="O302" i="14" s="1"/>
  <c r="P302" i="14" s="1"/>
  <c r="S302" i="14" s="1"/>
  <c r="N303" i="14"/>
  <c r="O303" i="14" s="1"/>
  <c r="P303" i="14" s="1"/>
  <c r="S303" i="14" s="1"/>
  <c r="N304" i="14"/>
  <c r="O304" i="14" s="1"/>
  <c r="P304" i="14" s="1"/>
  <c r="S304" i="14" s="1"/>
  <c r="N305" i="14"/>
  <c r="O305" i="14" s="1"/>
  <c r="P305" i="14" s="1"/>
  <c r="S305" i="14" s="1"/>
  <c r="N306" i="14"/>
  <c r="O306" i="14" s="1"/>
  <c r="P306" i="14" s="1"/>
  <c r="S306" i="14" s="1"/>
  <c r="N307" i="14"/>
  <c r="O307" i="14" s="1"/>
  <c r="N308" i="14"/>
  <c r="O308" i="14" s="1"/>
  <c r="P308" i="14" s="1"/>
  <c r="S308" i="14" s="1"/>
  <c r="N309" i="14"/>
  <c r="O309" i="14" s="1"/>
  <c r="P309" i="14" s="1"/>
  <c r="S309" i="14" s="1"/>
  <c r="N310" i="14"/>
  <c r="O310" i="14" s="1"/>
  <c r="P310" i="14" s="1"/>
  <c r="S310" i="14" s="1"/>
  <c r="N311" i="14"/>
  <c r="O311" i="14" s="1"/>
  <c r="P311" i="14" s="1"/>
  <c r="S311" i="14" s="1"/>
  <c r="N312" i="14"/>
  <c r="O312" i="14" s="1"/>
  <c r="P312" i="14" s="1"/>
  <c r="S312" i="14" s="1"/>
  <c r="N313" i="14"/>
  <c r="O313" i="14" s="1"/>
  <c r="P313" i="14" s="1"/>
  <c r="S313" i="14" s="1"/>
  <c r="N314" i="14"/>
  <c r="O314" i="14" s="1"/>
  <c r="P314" i="14" s="1"/>
  <c r="S314" i="14" s="1"/>
  <c r="N315" i="14"/>
  <c r="O315" i="14" s="1"/>
  <c r="N316" i="14"/>
  <c r="O316" i="14" s="1"/>
  <c r="P316" i="14" s="1"/>
  <c r="S316" i="14" s="1"/>
  <c r="N317" i="14"/>
  <c r="O317" i="14" s="1"/>
  <c r="P317" i="14" s="1"/>
  <c r="S317" i="14" s="1"/>
  <c r="N318" i="14"/>
  <c r="O318" i="14" s="1"/>
  <c r="P318" i="14" s="1"/>
  <c r="S318" i="14" s="1"/>
  <c r="N319" i="14"/>
  <c r="O319" i="14" s="1"/>
  <c r="P319" i="14" s="1"/>
  <c r="S319" i="14" s="1"/>
  <c r="N320" i="14"/>
  <c r="O320" i="14" s="1"/>
  <c r="P320" i="14" s="1"/>
  <c r="S320" i="14" s="1"/>
  <c r="N321" i="14"/>
  <c r="O321" i="14" s="1"/>
  <c r="P321" i="14" s="1"/>
  <c r="S321" i="14" s="1"/>
  <c r="N322" i="14"/>
  <c r="O322" i="14" s="1"/>
  <c r="P322" i="14" s="1"/>
  <c r="S322" i="14" s="1"/>
  <c r="N323" i="14"/>
  <c r="O323" i="14" s="1"/>
  <c r="N324" i="14"/>
  <c r="O324" i="14" s="1"/>
  <c r="P324" i="14" s="1"/>
  <c r="S324" i="14" s="1"/>
  <c r="N325" i="14"/>
  <c r="O325" i="14" s="1"/>
  <c r="P325" i="14" s="1"/>
  <c r="S325" i="14" s="1"/>
  <c r="N326" i="14"/>
  <c r="O326" i="14" s="1"/>
  <c r="P326" i="14" s="1"/>
  <c r="S326" i="14" s="1"/>
  <c r="N327" i="14"/>
  <c r="O327" i="14" s="1"/>
  <c r="P327" i="14" s="1"/>
  <c r="S327" i="14" s="1"/>
  <c r="N328" i="14"/>
  <c r="O328" i="14" s="1"/>
  <c r="P328" i="14" s="1"/>
  <c r="S328" i="14" s="1"/>
  <c r="N329" i="14"/>
  <c r="O329" i="14" s="1"/>
  <c r="P329" i="14" s="1"/>
  <c r="S329" i="14" s="1"/>
  <c r="N330" i="14"/>
  <c r="O330" i="14" s="1"/>
  <c r="P330" i="14" s="1"/>
  <c r="S330" i="14" s="1"/>
  <c r="N331" i="14"/>
  <c r="O331" i="14" s="1"/>
  <c r="N332" i="14"/>
  <c r="O332" i="14" s="1"/>
  <c r="P332" i="14" s="1"/>
  <c r="S332" i="14" s="1"/>
  <c r="N333" i="14"/>
  <c r="O333" i="14" s="1"/>
  <c r="P333" i="14" s="1"/>
  <c r="S333" i="14" s="1"/>
  <c r="N334" i="14"/>
  <c r="O334" i="14" s="1"/>
  <c r="P334" i="14" s="1"/>
  <c r="S334" i="14" s="1"/>
  <c r="N335" i="14"/>
  <c r="O335" i="14" s="1"/>
  <c r="P335" i="14" s="1"/>
  <c r="S335" i="14" s="1"/>
  <c r="N336" i="14"/>
  <c r="O336" i="14" s="1"/>
  <c r="P336" i="14" s="1"/>
  <c r="S336" i="14" s="1"/>
  <c r="N337" i="14"/>
  <c r="O337" i="14" s="1"/>
  <c r="P337" i="14" s="1"/>
  <c r="S337" i="14" s="1"/>
  <c r="N338" i="14"/>
  <c r="O338" i="14" s="1"/>
  <c r="P338" i="14" s="1"/>
  <c r="S338" i="14" s="1"/>
  <c r="N339" i="14"/>
  <c r="O339" i="14" s="1"/>
  <c r="N340" i="14"/>
  <c r="O340" i="14" s="1"/>
  <c r="P340" i="14" s="1"/>
  <c r="S340" i="14" s="1"/>
  <c r="N341" i="14"/>
  <c r="O341" i="14" s="1"/>
  <c r="P341" i="14" s="1"/>
  <c r="S341" i="14" s="1"/>
  <c r="N342" i="14"/>
  <c r="O342" i="14" s="1"/>
  <c r="P342" i="14" s="1"/>
  <c r="S342" i="14" s="1"/>
  <c r="N343" i="14"/>
  <c r="O343" i="14" s="1"/>
  <c r="P343" i="14" s="1"/>
  <c r="S343" i="14" s="1"/>
  <c r="N344" i="14"/>
  <c r="O344" i="14" s="1"/>
  <c r="P344" i="14" s="1"/>
  <c r="S344" i="14" s="1"/>
  <c r="N345" i="14"/>
  <c r="O345" i="14" s="1"/>
  <c r="P345" i="14" s="1"/>
  <c r="S345" i="14" s="1"/>
  <c r="N346" i="14"/>
  <c r="O346" i="14" s="1"/>
  <c r="P346" i="14" s="1"/>
  <c r="S346" i="14" s="1"/>
  <c r="N347" i="14"/>
  <c r="O347" i="14" s="1"/>
  <c r="N348" i="14"/>
  <c r="O348" i="14" s="1"/>
  <c r="P348" i="14" s="1"/>
  <c r="S348" i="14" s="1"/>
  <c r="N349" i="14"/>
  <c r="O349" i="14" s="1"/>
  <c r="P349" i="14" s="1"/>
  <c r="S349" i="14" s="1"/>
  <c r="N350" i="14"/>
  <c r="O350" i="14" s="1"/>
  <c r="P350" i="14" s="1"/>
  <c r="S350" i="14" s="1"/>
  <c r="N351" i="14"/>
  <c r="O351" i="14" s="1"/>
  <c r="P351" i="14" s="1"/>
  <c r="S351" i="14" s="1"/>
  <c r="N352" i="14"/>
  <c r="O352" i="14" s="1"/>
  <c r="P352" i="14" s="1"/>
  <c r="S352" i="14" s="1"/>
  <c r="N353" i="14"/>
  <c r="O353" i="14" s="1"/>
  <c r="P353" i="14" s="1"/>
  <c r="S353" i="14" s="1"/>
  <c r="N354" i="14"/>
  <c r="O354" i="14" s="1"/>
  <c r="P354" i="14" s="1"/>
  <c r="S354" i="14" s="1"/>
  <c r="N355" i="14"/>
  <c r="O355" i="14" s="1"/>
  <c r="N356" i="14"/>
  <c r="O356" i="14" s="1"/>
  <c r="P356" i="14" s="1"/>
  <c r="S356" i="14" s="1"/>
  <c r="N357" i="14"/>
  <c r="O357" i="14" s="1"/>
  <c r="P357" i="14" s="1"/>
  <c r="S357" i="14" s="1"/>
  <c r="N358" i="14"/>
  <c r="O358" i="14" s="1"/>
  <c r="P358" i="14" s="1"/>
  <c r="S358" i="14" s="1"/>
  <c r="N359" i="14"/>
  <c r="O359" i="14" s="1"/>
  <c r="P359" i="14" s="1"/>
  <c r="S359" i="14" s="1"/>
  <c r="N360" i="14"/>
  <c r="O360" i="14" s="1"/>
  <c r="P360" i="14" s="1"/>
  <c r="S360" i="14" s="1"/>
  <c r="N361" i="14"/>
  <c r="O361" i="14" s="1"/>
  <c r="P361" i="14" s="1"/>
  <c r="S361" i="14" s="1"/>
  <c r="N362" i="14"/>
  <c r="O362" i="14" s="1"/>
  <c r="P362" i="14" s="1"/>
  <c r="S362" i="14" s="1"/>
  <c r="N363" i="14"/>
  <c r="O363" i="14" s="1"/>
  <c r="N364" i="14"/>
  <c r="O364" i="14" s="1"/>
  <c r="P364" i="14" s="1"/>
  <c r="S364" i="14" s="1"/>
  <c r="N365" i="14"/>
  <c r="O365" i="14" s="1"/>
  <c r="P365" i="14" s="1"/>
  <c r="S365" i="14" s="1"/>
  <c r="N366" i="14"/>
  <c r="O366" i="14" s="1"/>
  <c r="P366" i="14" s="1"/>
  <c r="S366" i="14" s="1"/>
  <c r="N367" i="14"/>
  <c r="O367" i="14" s="1"/>
  <c r="P367" i="14" s="1"/>
  <c r="S367" i="14" s="1"/>
  <c r="N368" i="14"/>
  <c r="O368" i="14" s="1"/>
  <c r="P368" i="14" s="1"/>
  <c r="S368" i="14" s="1"/>
  <c r="N369" i="14"/>
  <c r="O369" i="14" s="1"/>
  <c r="P369" i="14" s="1"/>
  <c r="S369" i="14" s="1"/>
  <c r="N370" i="14"/>
  <c r="O370" i="14" s="1"/>
  <c r="P370" i="14" s="1"/>
  <c r="S370" i="14" s="1"/>
  <c r="N371" i="14"/>
  <c r="O371" i="14" s="1"/>
  <c r="N372" i="14"/>
  <c r="O372" i="14" s="1"/>
  <c r="P372" i="14" s="1"/>
  <c r="S372" i="14" s="1"/>
  <c r="N373" i="14"/>
  <c r="O373" i="14" s="1"/>
  <c r="P373" i="14" s="1"/>
  <c r="S373" i="14" s="1"/>
  <c r="N374" i="14"/>
  <c r="O374" i="14" s="1"/>
  <c r="P374" i="14" s="1"/>
  <c r="S374" i="14" s="1"/>
  <c r="N375" i="14"/>
  <c r="O375" i="14" s="1"/>
  <c r="P375" i="14" s="1"/>
  <c r="S375" i="14" s="1"/>
  <c r="N376" i="14"/>
  <c r="O376" i="14" s="1"/>
  <c r="P376" i="14" s="1"/>
  <c r="S376" i="14" s="1"/>
  <c r="N377" i="14"/>
  <c r="O377" i="14" s="1"/>
  <c r="P377" i="14" s="1"/>
  <c r="S377" i="14" s="1"/>
  <c r="N378" i="14"/>
  <c r="O378" i="14" s="1"/>
  <c r="P378" i="14" s="1"/>
  <c r="S378" i="14" s="1"/>
  <c r="N379" i="14"/>
  <c r="O379" i="14" s="1"/>
  <c r="N380" i="14"/>
  <c r="O380" i="14" s="1"/>
  <c r="P380" i="14" s="1"/>
  <c r="S380" i="14" s="1"/>
  <c r="N381" i="14"/>
  <c r="O381" i="14" s="1"/>
  <c r="P381" i="14" s="1"/>
  <c r="S381" i="14" s="1"/>
  <c r="N382" i="14"/>
  <c r="O382" i="14" s="1"/>
  <c r="P382" i="14" s="1"/>
  <c r="S382" i="14" s="1"/>
  <c r="N383" i="14"/>
  <c r="O383" i="14" s="1"/>
  <c r="P383" i="14" s="1"/>
  <c r="S383" i="14" s="1"/>
  <c r="N384" i="14"/>
  <c r="O384" i="14" s="1"/>
  <c r="P384" i="14" s="1"/>
  <c r="S384" i="14" s="1"/>
  <c r="N385" i="14"/>
  <c r="O385" i="14" s="1"/>
  <c r="P385" i="14" s="1"/>
  <c r="S385" i="14" s="1"/>
  <c r="N386" i="14"/>
  <c r="O386" i="14" s="1"/>
  <c r="P386" i="14" s="1"/>
  <c r="S386" i="14" s="1"/>
  <c r="N387" i="14"/>
  <c r="O387" i="14" s="1"/>
  <c r="N388" i="14"/>
  <c r="O388" i="14" s="1"/>
  <c r="P388" i="14" s="1"/>
  <c r="S388" i="14" s="1"/>
  <c r="N389" i="14"/>
  <c r="O389" i="14" s="1"/>
  <c r="P389" i="14" s="1"/>
  <c r="S389" i="14" s="1"/>
  <c r="N390" i="14"/>
  <c r="O390" i="14" s="1"/>
  <c r="P390" i="14" s="1"/>
  <c r="S390" i="14" s="1"/>
  <c r="N391" i="14"/>
  <c r="O391" i="14" s="1"/>
  <c r="P391" i="14" s="1"/>
  <c r="S391" i="14" s="1"/>
  <c r="N392" i="14"/>
  <c r="O392" i="14" s="1"/>
  <c r="P392" i="14" s="1"/>
  <c r="S392" i="14" s="1"/>
  <c r="N393" i="14"/>
  <c r="O393" i="14" s="1"/>
  <c r="P393" i="14" s="1"/>
  <c r="S393" i="14" s="1"/>
  <c r="N394" i="14"/>
  <c r="O394" i="14" s="1"/>
  <c r="P394" i="14" s="1"/>
  <c r="S394" i="14" s="1"/>
  <c r="N395" i="14"/>
  <c r="O395" i="14" s="1"/>
  <c r="N396" i="14"/>
  <c r="O396" i="14" s="1"/>
  <c r="P396" i="14" s="1"/>
  <c r="S396" i="14" s="1"/>
  <c r="N397" i="14"/>
  <c r="O397" i="14" s="1"/>
  <c r="P397" i="14" s="1"/>
  <c r="S397" i="14" s="1"/>
  <c r="N398" i="14"/>
  <c r="O398" i="14" s="1"/>
  <c r="P398" i="14" s="1"/>
  <c r="S398" i="14" s="1"/>
  <c r="N399" i="14"/>
  <c r="O399" i="14" s="1"/>
  <c r="P399" i="14" s="1"/>
  <c r="S399" i="14" s="1"/>
  <c r="N400" i="14"/>
  <c r="O400" i="14" s="1"/>
  <c r="P400" i="14" s="1"/>
  <c r="S400" i="14" s="1"/>
  <c r="N401" i="14"/>
  <c r="O401" i="14" s="1"/>
  <c r="P401" i="14" s="1"/>
  <c r="S401" i="14" s="1"/>
  <c r="N402" i="14"/>
  <c r="O402" i="14" s="1"/>
  <c r="P402" i="14" s="1"/>
  <c r="S402" i="14" s="1"/>
  <c r="N403" i="14"/>
  <c r="O403" i="14" s="1"/>
  <c r="N404" i="14"/>
  <c r="O404" i="14" s="1"/>
  <c r="P404" i="14" s="1"/>
  <c r="S404" i="14" s="1"/>
  <c r="N405" i="14"/>
  <c r="O405" i="14" s="1"/>
  <c r="P405" i="14" s="1"/>
  <c r="S405" i="14" s="1"/>
  <c r="N406" i="14"/>
  <c r="O406" i="14" s="1"/>
  <c r="P406" i="14" s="1"/>
  <c r="S406" i="14" s="1"/>
  <c r="N407" i="14"/>
  <c r="O407" i="14" s="1"/>
  <c r="P407" i="14" s="1"/>
  <c r="S407" i="14" s="1"/>
  <c r="N408" i="14"/>
  <c r="O408" i="14" s="1"/>
  <c r="P408" i="14" s="1"/>
  <c r="S408" i="14" s="1"/>
  <c r="N409" i="14"/>
  <c r="Q409" i="14" s="1"/>
  <c r="N410" i="14"/>
  <c r="O410" i="14" s="1"/>
  <c r="P410" i="14" s="1"/>
  <c r="S410" i="14" s="1"/>
  <c r="N411" i="14"/>
  <c r="O411" i="14" s="1"/>
  <c r="N412" i="14"/>
  <c r="O412" i="14" s="1"/>
  <c r="P412" i="14" s="1"/>
  <c r="S412" i="14" s="1"/>
  <c r="N413" i="14"/>
  <c r="O413" i="14" s="1"/>
  <c r="P413" i="14" s="1"/>
  <c r="S413" i="14" s="1"/>
  <c r="N414" i="14"/>
  <c r="O414" i="14" s="1"/>
  <c r="P414" i="14" s="1"/>
  <c r="S414" i="14" s="1"/>
  <c r="N415" i="14"/>
  <c r="O415" i="14" s="1"/>
  <c r="P415" i="14" s="1"/>
  <c r="S415" i="14" s="1"/>
  <c r="N416" i="14"/>
  <c r="O416" i="14" s="1"/>
  <c r="P416" i="14" s="1"/>
  <c r="S416" i="14" s="1"/>
  <c r="N417" i="14"/>
  <c r="O417" i="14" s="1"/>
  <c r="P417" i="14" s="1"/>
  <c r="S417" i="14" s="1"/>
  <c r="N418" i="14"/>
  <c r="O418" i="14" s="1"/>
  <c r="P418" i="14" s="1"/>
  <c r="S418" i="14" s="1"/>
  <c r="N419" i="14"/>
  <c r="O419" i="14" s="1"/>
  <c r="N420" i="14"/>
  <c r="O420" i="14" s="1"/>
  <c r="P420" i="14" s="1"/>
  <c r="S420" i="14" s="1"/>
  <c r="N421" i="14"/>
  <c r="O421" i="14" s="1"/>
  <c r="P421" i="14" s="1"/>
  <c r="S421" i="14" s="1"/>
  <c r="N422" i="14"/>
  <c r="O422" i="14" s="1"/>
  <c r="P422" i="14" s="1"/>
  <c r="S422" i="14" s="1"/>
  <c r="N423" i="14"/>
  <c r="O423" i="14" s="1"/>
  <c r="P423" i="14" s="1"/>
  <c r="S423" i="14" s="1"/>
  <c r="N424" i="14"/>
  <c r="O424" i="14" s="1"/>
  <c r="P424" i="14" s="1"/>
  <c r="S424" i="14" s="1"/>
  <c r="N425" i="14"/>
  <c r="O425" i="14" s="1"/>
  <c r="P425" i="14" s="1"/>
  <c r="S425" i="14" s="1"/>
  <c r="N426" i="14"/>
  <c r="O426" i="14" s="1"/>
  <c r="P426" i="14" s="1"/>
  <c r="S426" i="14" s="1"/>
  <c r="N427" i="14"/>
  <c r="O427" i="14" s="1"/>
  <c r="N428" i="14"/>
  <c r="O428" i="14" s="1"/>
  <c r="P428" i="14" s="1"/>
  <c r="S428" i="14" s="1"/>
  <c r="N429" i="14"/>
  <c r="O429" i="14" s="1"/>
  <c r="P429" i="14" s="1"/>
  <c r="S429" i="14" s="1"/>
  <c r="N430" i="14"/>
  <c r="O430" i="14" s="1"/>
  <c r="P430" i="14" s="1"/>
  <c r="S430" i="14" s="1"/>
  <c r="N431" i="14"/>
  <c r="O431" i="14" s="1"/>
  <c r="P431" i="14" s="1"/>
  <c r="S431" i="14" s="1"/>
  <c r="N432" i="14"/>
  <c r="O432" i="14" s="1"/>
  <c r="P432" i="14" s="1"/>
  <c r="S432" i="14" s="1"/>
  <c r="N433" i="14"/>
  <c r="O433" i="14" s="1"/>
  <c r="P433" i="14" s="1"/>
  <c r="S433" i="14" s="1"/>
  <c r="N434" i="14"/>
  <c r="O434" i="14" s="1"/>
  <c r="P434" i="14" s="1"/>
  <c r="S434" i="14" s="1"/>
  <c r="N435" i="14"/>
  <c r="O435" i="14" s="1"/>
  <c r="N436" i="14"/>
  <c r="O436" i="14" s="1"/>
  <c r="P436" i="14" s="1"/>
  <c r="S436" i="14" s="1"/>
  <c r="N437" i="14"/>
  <c r="O437" i="14" s="1"/>
  <c r="P437" i="14" s="1"/>
  <c r="S437" i="14" s="1"/>
  <c r="N438" i="14"/>
  <c r="O438" i="14" s="1"/>
  <c r="P438" i="14" s="1"/>
  <c r="S438" i="14" s="1"/>
  <c r="N439" i="14"/>
  <c r="O439" i="14" s="1"/>
  <c r="P439" i="14" s="1"/>
  <c r="S439" i="14" s="1"/>
  <c r="N440" i="14"/>
  <c r="O440" i="14" s="1"/>
  <c r="P440" i="14" s="1"/>
  <c r="S440" i="14" s="1"/>
  <c r="N441" i="14"/>
  <c r="O441" i="14" s="1"/>
  <c r="P441" i="14" s="1"/>
  <c r="S441" i="14" s="1"/>
  <c r="N442" i="14"/>
  <c r="O442" i="14" s="1"/>
  <c r="P442" i="14" s="1"/>
  <c r="S442" i="14" s="1"/>
  <c r="N443" i="14"/>
  <c r="O443" i="14" s="1"/>
  <c r="N444" i="14"/>
  <c r="O444" i="14" s="1"/>
  <c r="P444" i="14" s="1"/>
  <c r="S444" i="14" s="1"/>
  <c r="N445" i="14"/>
  <c r="O445" i="14" s="1"/>
  <c r="P445" i="14" s="1"/>
  <c r="S445" i="14" s="1"/>
  <c r="N446" i="14"/>
  <c r="O446" i="14" s="1"/>
  <c r="P446" i="14" s="1"/>
  <c r="S446" i="14" s="1"/>
  <c r="N447" i="14"/>
  <c r="O447" i="14" s="1"/>
  <c r="P447" i="14" s="1"/>
  <c r="S447" i="14" s="1"/>
  <c r="N448" i="14"/>
  <c r="O448" i="14" s="1"/>
  <c r="P448" i="14" s="1"/>
  <c r="S448" i="14" s="1"/>
  <c r="N449" i="14"/>
  <c r="O449" i="14" s="1"/>
  <c r="P449" i="14" s="1"/>
  <c r="S449" i="14" s="1"/>
  <c r="N450" i="14"/>
  <c r="O450" i="14" s="1"/>
  <c r="P450" i="14" s="1"/>
  <c r="S450" i="14" s="1"/>
  <c r="N451" i="14"/>
  <c r="O451" i="14" s="1"/>
  <c r="N452" i="14"/>
  <c r="O452" i="14" s="1"/>
  <c r="P452" i="14" s="1"/>
  <c r="S452" i="14" s="1"/>
  <c r="N453" i="14"/>
  <c r="O453" i="14" s="1"/>
  <c r="P453" i="14" s="1"/>
  <c r="S453" i="14" s="1"/>
  <c r="N454" i="14"/>
  <c r="O454" i="14" s="1"/>
  <c r="P454" i="14" s="1"/>
  <c r="S454" i="14" s="1"/>
  <c r="N455" i="14"/>
  <c r="O455" i="14" s="1"/>
  <c r="P455" i="14" s="1"/>
  <c r="S455" i="14" s="1"/>
  <c r="N456" i="14"/>
  <c r="O456" i="14" s="1"/>
  <c r="P456" i="14" s="1"/>
  <c r="S456" i="14" s="1"/>
  <c r="N457" i="14"/>
  <c r="O457" i="14" s="1"/>
  <c r="P457" i="14" s="1"/>
  <c r="S457" i="14" s="1"/>
  <c r="N458" i="14"/>
  <c r="O458" i="14" s="1"/>
  <c r="P458" i="14" s="1"/>
  <c r="S458" i="14" s="1"/>
  <c r="N459" i="14"/>
  <c r="O459" i="14" s="1"/>
  <c r="N460" i="14"/>
  <c r="O460" i="14" s="1"/>
  <c r="P460" i="14" s="1"/>
  <c r="S460" i="14" s="1"/>
  <c r="N461" i="14"/>
  <c r="O461" i="14" s="1"/>
  <c r="P461" i="14" s="1"/>
  <c r="S461" i="14" s="1"/>
  <c r="N462" i="14"/>
  <c r="O462" i="14" s="1"/>
  <c r="P462" i="14" s="1"/>
  <c r="S462" i="14" s="1"/>
  <c r="N463" i="14"/>
  <c r="O463" i="14" s="1"/>
  <c r="P463" i="14" s="1"/>
  <c r="S463" i="14" s="1"/>
  <c r="N464" i="14"/>
  <c r="O464" i="14" s="1"/>
  <c r="P464" i="14" s="1"/>
  <c r="S464" i="14" s="1"/>
  <c r="N465" i="14"/>
  <c r="O465" i="14" s="1"/>
  <c r="P465" i="14" s="1"/>
  <c r="S465" i="14" s="1"/>
  <c r="N466" i="14"/>
  <c r="O466" i="14" s="1"/>
  <c r="P466" i="14" s="1"/>
  <c r="S466" i="14" s="1"/>
  <c r="N467" i="14"/>
  <c r="O467" i="14" s="1"/>
  <c r="N468" i="14"/>
  <c r="O468" i="14" s="1"/>
  <c r="P468" i="14" s="1"/>
  <c r="S468" i="14" s="1"/>
  <c r="N469" i="14"/>
  <c r="O469" i="14" s="1"/>
  <c r="P469" i="14" s="1"/>
  <c r="S469" i="14" s="1"/>
  <c r="N470" i="14"/>
  <c r="O470" i="14" s="1"/>
  <c r="P470" i="14" s="1"/>
  <c r="S470" i="14" s="1"/>
  <c r="N471" i="14"/>
  <c r="O471" i="14" s="1"/>
  <c r="P471" i="14" s="1"/>
  <c r="S471" i="14" s="1"/>
  <c r="N472" i="14"/>
  <c r="O472" i="14" s="1"/>
  <c r="P472" i="14" s="1"/>
  <c r="S472" i="14" s="1"/>
  <c r="N473" i="14"/>
  <c r="O473" i="14" s="1"/>
  <c r="P473" i="14" s="1"/>
  <c r="S473" i="14" s="1"/>
  <c r="N474" i="14"/>
  <c r="O474" i="14" s="1"/>
  <c r="P474" i="14" s="1"/>
  <c r="S474" i="14" s="1"/>
  <c r="N475" i="14"/>
  <c r="O475" i="14" s="1"/>
  <c r="N476" i="14"/>
  <c r="O476" i="14" s="1"/>
  <c r="P476" i="14" s="1"/>
  <c r="S476" i="14" s="1"/>
  <c r="N477" i="14"/>
  <c r="O477" i="14" s="1"/>
  <c r="P477" i="14" s="1"/>
  <c r="S477" i="14" s="1"/>
  <c r="N478" i="14"/>
  <c r="O478" i="14" s="1"/>
  <c r="P478" i="14" s="1"/>
  <c r="S478" i="14" s="1"/>
  <c r="N479" i="14"/>
  <c r="O479" i="14" s="1"/>
  <c r="P479" i="14" s="1"/>
  <c r="S479" i="14" s="1"/>
  <c r="N480" i="14"/>
  <c r="O480" i="14" s="1"/>
  <c r="P480" i="14" s="1"/>
  <c r="S480" i="14" s="1"/>
  <c r="N481" i="14"/>
  <c r="O481" i="14" s="1"/>
  <c r="P481" i="14" s="1"/>
  <c r="S481" i="14" s="1"/>
  <c r="N482" i="14"/>
  <c r="O482" i="14" s="1"/>
  <c r="P482" i="14" s="1"/>
  <c r="S482" i="14" s="1"/>
  <c r="N483" i="14"/>
  <c r="O483" i="14" s="1"/>
  <c r="N484" i="14"/>
  <c r="O484" i="14" s="1"/>
  <c r="P484" i="14" s="1"/>
  <c r="S484" i="14" s="1"/>
  <c r="N485" i="14"/>
  <c r="O485" i="14" s="1"/>
  <c r="P485" i="14" s="1"/>
  <c r="S485" i="14" s="1"/>
  <c r="N486" i="14"/>
  <c r="O486" i="14" s="1"/>
  <c r="P486" i="14" s="1"/>
  <c r="S486" i="14" s="1"/>
  <c r="N487" i="14"/>
  <c r="Q487" i="14" s="1"/>
  <c r="N488" i="14"/>
  <c r="O488" i="14" s="1"/>
  <c r="P488" i="14" s="1"/>
  <c r="S488" i="14" s="1"/>
  <c r="N489" i="14"/>
  <c r="O489" i="14" s="1"/>
  <c r="P489" i="14" s="1"/>
  <c r="S489" i="14" s="1"/>
  <c r="N490" i="14"/>
  <c r="O490" i="14" s="1"/>
  <c r="P490" i="14" s="1"/>
  <c r="S490" i="14" s="1"/>
  <c r="N491" i="14"/>
  <c r="O491" i="14" s="1"/>
  <c r="N492" i="14"/>
  <c r="O492" i="14" s="1"/>
  <c r="P492" i="14" s="1"/>
  <c r="S492" i="14" s="1"/>
  <c r="N493" i="14"/>
  <c r="O493" i="14" s="1"/>
  <c r="P493" i="14" s="1"/>
  <c r="S493" i="14" s="1"/>
  <c r="N494" i="14"/>
  <c r="O494" i="14" s="1"/>
  <c r="P494" i="14" s="1"/>
  <c r="S494" i="14" s="1"/>
  <c r="N495" i="14"/>
  <c r="O495" i="14" s="1"/>
  <c r="P495" i="14" s="1"/>
  <c r="S495" i="14" s="1"/>
  <c r="N496" i="14"/>
  <c r="O496" i="14" s="1"/>
  <c r="P496" i="14" s="1"/>
  <c r="S496" i="14" s="1"/>
  <c r="N497" i="14"/>
  <c r="O497" i="14" s="1"/>
  <c r="P497" i="14" s="1"/>
  <c r="S497" i="14" s="1"/>
  <c r="N498" i="14"/>
  <c r="O498" i="14" s="1"/>
  <c r="P498" i="14" s="1"/>
  <c r="S498" i="14" s="1"/>
  <c r="N501" i="14"/>
  <c r="O501" i="14" s="1"/>
  <c r="N124" i="14"/>
  <c r="O124" i="14" s="1"/>
  <c r="P124" i="14" s="1"/>
  <c r="S124" i="14" s="1"/>
  <c r="N125" i="14"/>
  <c r="O125" i="14" s="1"/>
  <c r="P125" i="14" s="1"/>
  <c r="S125" i="14" s="1"/>
  <c r="N126" i="14"/>
  <c r="O126" i="14" s="1"/>
  <c r="N127" i="14"/>
  <c r="O127" i="14" s="1"/>
  <c r="N128" i="14"/>
  <c r="O128" i="14" s="1"/>
  <c r="P128" i="14" s="1"/>
  <c r="S128" i="14" s="1"/>
  <c r="N129" i="14"/>
  <c r="O129" i="14" s="1"/>
  <c r="P129" i="14" s="1"/>
  <c r="S129" i="14" s="1"/>
  <c r="N130" i="14"/>
  <c r="O130" i="14" s="1"/>
  <c r="N131" i="14"/>
  <c r="O131" i="14" s="1"/>
  <c r="N132" i="14"/>
  <c r="O132" i="14" s="1"/>
  <c r="P132" i="14" s="1"/>
  <c r="S132" i="14" s="1"/>
  <c r="N133" i="14"/>
  <c r="O133" i="14" s="1"/>
  <c r="P133" i="14" s="1"/>
  <c r="S133" i="14" s="1"/>
  <c r="N134" i="14"/>
  <c r="O134" i="14" s="1"/>
  <c r="N135" i="14"/>
  <c r="O135" i="14" s="1"/>
  <c r="N136" i="14"/>
  <c r="O136" i="14" s="1"/>
  <c r="P136" i="14" s="1"/>
  <c r="S136" i="14" s="1"/>
  <c r="N137" i="14"/>
  <c r="O137" i="14" s="1"/>
  <c r="P137" i="14" s="1"/>
  <c r="S137" i="14" s="1"/>
  <c r="N138" i="14"/>
  <c r="O138" i="14" s="1"/>
  <c r="N139" i="14"/>
  <c r="O139" i="14" s="1"/>
  <c r="P139" i="14" s="1"/>
  <c r="S139" i="14" s="1"/>
  <c r="N140" i="14"/>
  <c r="O140" i="14" s="1"/>
  <c r="P140" i="14" s="1"/>
  <c r="S140" i="14" s="1"/>
  <c r="N141" i="14"/>
  <c r="O141" i="14" s="1"/>
  <c r="P141" i="14" s="1"/>
  <c r="S141" i="14" s="1"/>
  <c r="N142" i="14"/>
  <c r="O142" i="14" s="1"/>
  <c r="P142" i="14" s="1"/>
  <c r="S142" i="14" s="1"/>
  <c r="N143" i="14"/>
  <c r="O143" i="14" s="1"/>
  <c r="N144" i="14"/>
  <c r="O144" i="14" s="1"/>
  <c r="P144" i="14" s="1"/>
  <c r="S144" i="14" s="1"/>
  <c r="N145" i="14"/>
  <c r="O145" i="14" s="1"/>
  <c r="P145" i="14" s="1"/>
  <c r="S145" i="14" s="1"/>
  <c r="N146" i="14"/>
  <c r="O146" i="14" s="1"/>
  <c r="N147" i="14"/>
  <c r="O147" i="14" s="1"/>
  <c r="N148" i="14"/>
  <c r="O148" i="14" s="1"/>
  <c r="P148" i="14" s="1"/>
  <c r="S148" i="14" s="1"/>
  <c r="N149" i="14"/>
  <c r="O149" i="14" s="1"/>
  <c r="P149" i="14" s="1"/>
  <c r="S149" i="14" s="1"/>
  <c r="N150" i="14"/>
  <c r="O150" i="14" s="1"/>
  <c r="P150" i="14" s="1"/>
  <c r="S150" i="14" s="1"/>
  <c r="N151" i="14"/>
  <c r="O151" i="14" s="1"/>
  <c r="N152" i="14"/>
  <c r="O152" i="14" s="1"/>
  <c r="P152" i="14" s="1"/>
  <c r="S152" i="14" s="1"/>
  <c r="N153" i="14"/>
  <c r="O153" i="14" s="1"/>
  <c r="P153" i="14" s="1"/>
  <c r="S153" i="14" s="1"/>
  <c r="N154" i="14"/>
  <c r="O154" i="14" s="1"/>
  <c r="N155" i="14"/>
  <c r="O155" i="14" s="1"/>
  <c r="N156" i="14"/>
  <c r="O156" i="14" s="1"/>
  <c r="P156" i="14" s="1"/>
  <c r="S156" i="14" s="1"/>
  <c r="N157" i="14"/>
  <c r="O157" i="14" s="1"/>
  <c r="P157" i="14" s="1"/>
  <c r="S157" i="14" s="1"/>
  <c r="N158" i="14"/>
  <c r="O158" i="14" s="1"/>
  <c r="P158" i="14" s="1"/>
  <c r="S158" i="14" s="1"/>
  <c r="N159" i="14"/>
  <c r="O159" i="14" s="1"/>
  <c r="N160" i="14"/>
  <c r="O160" i="14" s="1"/>
  <c r="P160" i="14" s="1"/>
  <c r="S160" i="14" s="1"/>
  <c r="N161" i="14"/>
  <c r="O161" i="14" s="1"/>
  <c r="P161" i="14" s="1"/>
  <c r="S161" i="14" s="1"/>
  <c r="N162" i="14"/>
  <c r="O162" i="14" s="1"/>
  <c r="N163" i="14"/>
  <c r="O163" i="14" s="1"/>
  <c r="N164" i="14"/>
  <c r="O164" i="14" s="1"/>
  <c r="P164" i="14" s="1"/>
  <c r="S164" i="14" s="1"/>
  <c r="N165" i="14"/>
  <c r="O165" i="14" s="1"/>
  <c r="P165" i="14" s="1"/>
  <c r="S165" i="14" s="1"/>
  <c r="N166" i="14"/>
  <c r="O166" i="14" s="1"/>
  <c r="P166" i="14" s="1"/>
  <c r="S166" i="14" s="1"/>
  <c r="N167" i="14"/>
  <c r="O167" i="14" s="1"/>
  <c r="N168" i="14"/>
  <c r="O168" i="14" s="1"/>
  <c r="P168" i="14" s="1"/>
  <c r="S168" i="14" s="1"/>
  <c r="N169" i="14"/>
  <c r="O169" i="14" s="1"/>
  <c r="P169" i="14" s="1"/>
  <c r="S169" i="14" s="1"/>
  <c r="N170" i="14"/>
  <c r="O170" i="14" s="1"/>
  <c r="N171" i="14"/>
  <c r="O171" i="14" s="1"/>
  <c r="P171" i="14" s="1"/>
  <c r="S171" i="14" s="1"/>
  <c r="N172" i="14"/>
  <c r="O172" i="14" s="1"/>
  <c r="P172" i="14" s="1"/>
  <c r="S172" i="14" s="1"/>
  <c r="N173" i="14"/>
  <c r="O173" i="14" s="1"/>
  <c r="P173" i="14" s="1"/>
  <c r="S173" i="14" s="1"/>
  <c r="N174" i="14"/>
  <c r="O174" i="14" s="1"/>
  <c r="P174" i="14" s="1"/>
  <c r="S174" i="14" s="1"/>
  <c r="N175" i="14"/>
  <c r="O175" i="14" s="1"/>
  <c r="N176" i="14"/>
  <c r="O176" i="14" s="1"/>
  <c r="P176" i="14" s="1"/>
  <c r="S176" i="14" s="1"/>
  <c r="N177" i="14"/>
  <c r="O177" i="14" s="1"/>
  <c r="P177" i="14" s="1"/>
  <c r="S177" i="14" s="1"/>
  <c r="N178" i="14"/>
  <c r="Q178" i="14" s="1"/>
  <c r="N179" i="14"/>
  <c r="O179" i="14" s="1"/>
  <c r="N180" i="14"/>
  <c r="O180" i="14" s="1"/>
  <c r="P180" i="14" s="1"/>
  <c r="S180" i="14" s="1"/>
  <c r="N181" i="14"/>
  <c r="O181" i="14" s="1"/>
  <c r="P181" i="14" s="1"/>
  <c r="S181" i="14" s="1"/>
  <c r="N182" i="14"/>
  <c r="O182" i="14" s="1"/>
  <c r="P182" i="14" s="1"/>
  <c r="S182" i="14" s="1"/>
  <c r="N183" i="14"/>
  <c r="O183" i="14" s="1"/>
  <c r="N184" i="14"/>
  <c r="O184" i="14" s="1"/>
  <c r="P184" i="14" s="1"/>
  <c r="S184" i="14" s="1"/>
  <c r="N185" i="14"/>
  <c r="O185" i="14" s="1"/>
  <c r="P185" i="14" s="1"/>
  <c r="S185" i="14" s="1"/>
  <c r="N186" i="14"/>
  <c r="O186" i="14" s="1"/>
  <c r="N187" i="14"/>
  <c r="O187" i="14" s="1"/>
  <c r="N188" i="14"/>
  <c r="O188" i="14" s="1"/>
  <c r="P188" i="14" s="1"/>
  <c r="S188" i="14" s="1"/>
  <c r="N189" i="14"/>
  <c r="O189" i="14" s="1"/>
  <c r="P189" i="14" s="1"/>
  <c r="S189" i="14" s="1"/>
  <c r="N190" i="14"/>
  <c r="O190" i="14" s="1"/>
  <c r="P190" i="14" s="1"/>
  <c r="S190" i="14" s="1"/>
  <c r="N191" i="14"/>
  <c r="O191" i="14" s="1"/>
  <c r="N192" i="14"/>
  <c r="O192" i="14" s="1"/>
  <c r="P192" i="14" s="1"/>
  <c r="S192" i="14" s="1"/>
  <c r="N193" i="14"/>
  <c r="O193" i="14" s="1"/>
  <c r="P193" i="14" s="1"/>
  <c r="S193" i="14" s="1"/>
  <c r="N194" i="14"/>
  <c r="O194" i="14" s="1"/>
  <c r="N195" i="14"/>
  <c r="O195" i="14" s="1"/>
  <c r="N196" i="14"/>
  <c r="O196" i="14" s="1"/>
  <c r="P196" i="14" s="1"/>
  <c r="S196" i="14" s="1"/>
  <c r="N197" i="14"/>
  <c r="O197" i="14" s="1"/>
  <c r="P197" i="14" s="1"/>
  <c r="S197" i="14" s="1"/>
  <c r="N198" i="14"/>
  <c r="O198" i="14" s="1"/>
  <c r="P198" i="14" s="1"/>
  <c r="S198" i="14" s="1"/>
  <c r="N199" i="14"/>
  <c r="O199" i="14" s="1"/>
  <c r="L3" i="55"/>
  <c r="M4" i="55" s="1"/>
  <c r="K511" i="30" l="1"/>
  <c r="K503" i="30"/>
  <c r="K495" i="30"/>
  <c r="K487" i="30"/>
  <c r="K478" i="30"/>
  <c r="K340" i="30"/>
  <c r="Q340" i="30" s="1"/>
  <c r="K332" i="30"/>
  <c r="Q332" i="30" s="1"/>
  <c r="K324" i="30"/>
  <c r="L324" i="30" s="1"/>
  <c r="K316" i="30"/>
  <c r="K308" i="30"/>
  <c r="K299" i="30"/>
  <c r="Q299" i="30" s="1"/>
  <c r="K291" i="30"/>
  <c r="K283" i="30"/>
  <c r="Q283" i="30" s="1"/>
  <c r="K275" i="30"/>
  <c r="L275" i="30" s="1"/>
  <c r="K267" i="30"/>
  <c r="L267" i="30" s="1"/>
  <c r="K259" i="30"/>
  <c r="Q259" i="30" s="1"/>
  <c r="K251" i="30"/>
  <c r="K243" i="30"/>
  <c r="K235" i="30"/>
  <c r="Q235" i="30" s="1"/>
  <c r="K227" i="30"/>
  <c r="K219" i="30"/>
  <c r="Q219" i="30" s="1"/>
  <c r="K211" i="30"/>
  <c r="L211" i="30" s="1"/>
  <c r="K203" i="30"/>
  <c r="K195" i="30"/>
  <c r="L195" i="30" s="1"/>
  <c r="K187" i="30"/>
  <c r="K470" i="30"/>
  <c r="K462" i="30"/>
  <c r="L462" i="30" s="1"/>
  <c r="M462" i="30" s="1"/>
  <c r="K514" i="30"/>
  <c r="K506" i="30"/>
  <c r="K498" i="30"/>
  <c r="Q498" i="30" s="1"/>
  <c r="K490" i="30"/>
  <c r="L490" i="30" s="1"/>
  <c r="M490" i="30" s="1"/>
  <c r="N490" i="30" s="1"/>
  <c r="O490" i="30" s="1"/>
  <c r="P490" i="30" s="1"/>
  <c r="K482" i="30"/>
  <c r="L482" i="30" s="1"/>
  <c r="K481" i="30"/>
  <c r="K49" i="30"/>
  <c r="K453" i="30"/>
  <c r="L453" i="30" s="1"/>
  <c r="M453" i="30" s="1"/>
  <c r="N453" i="30" s="1"/>
  <c r="O453" i="30" s="1"/>
  <c r="P453" i="30" s="1"/>
  <c r="K445" i="30"/>
  <c r="K437" i="30"/>
  <c r="Q437" i="30" s="1"/>
  <c r="K429" i="30"/>
  <c r="Q429" i="30" s="1"/>
  <c r="K421" i="30"/>
  <c r="Q421" i="30" s="1"/>
  <c r="K343" i="30"/>
  <c r="Q343" i="30" s="1"/>
  <c r="K335" i="30"/>
  <c r="K327" i="30"/>
  <c r="Q327" i="30" s="1"/>
  <c r="K319" i="30"/>
  <c r="L319" i="30" s="1"/>
  <c r="K54" i="30"/>
  <c r="K368" i="30"/>
  <c r="Q368" i="30" s="1"/>
  <c r="K360" i="30"/>
  <c r="Q360" i="30" s="1"/>
  <c r="K352" i="30"/>
  <c r="K344" i="30"/>
  <c r="Q344" i="30" s="1"/>
  <c r="K336" i="30"/>
  <c r="K328" i="30"/>
  <c r="L328" i="30" s="1"/>
  <c r="K320" i="30"/>
  <c r="Q320" i="30" s="1"/>
  <c r="K312" i="30"/>
  <c r="Q312" i="30" s="1"/>
  <c r="K303" i="30"/>
  <c r="Q303" i="30" s="1"/>
  <c r="K295" i="30"/>
  <c r="K287" i="30"/>
  <c r="L287" i="30" s="1"/>
  <c r="M287" i="30" s="1"/>
  <c r="K279" i="30"/>
  <c r="Q279" i="30" s="1"/>
  <c r="K271" i="30"/>
  <c r="K263" i="30"/>
  <c r="Q263" i="30" s="1"/>
  <c r="K255" i="30"/>
  <c r="K247" i="30"/>
  <c r="K239" i="30"/>
  <c r="Q239" i="30" s="1"/>
  <c r="K231" i="30"/>
  <c r="L231" i="30" s="1"/>
  <c r="K223" i="30"/>
  <c r="Q223" i="30" s="1"/>
  <c r="K215" i="30"/>
  <c r="Q215" i="30" s="1"/>
  <c r="K207" i="30"/>
  <c r="K199" i="30"/>
  <c r="Q199" i="30" s="1"/>
  <c r="K191" i="30"/>
  <c r="K183" i="30"/>
  <c r="Q183" i="30" s="1"/>
  <c r="K473" i="30"/>
  <c r="Q473" i="30" s="1"/>
  <c r="K465" i="30"/>
  <c r="K457" i="30"/>
  <c r="Q457" i="30" s="1"/>
  <c r="K393" i="30"/>
  <c r="Q393" i="30" s="1"/>
  <c r="K385" i="30"/>
  <c r="K377" i="30"/>
  <c r="Q377" i="30" s="1"/>
  <c r="K369" i="30"/>
  <c r="Q369" i="30" s="1"/>
  <c r="K361" i="30"/>
  <c r="L361" i="30" s="1"/>
  <c r="K353" i="30"/>
  <c r="L353" i="30" s="1"/>
  <c r="K345" i="30"/>
  <c r="Q345" i="30" s="1"/>
  <c r="K48" i="30"/>
  <c r="Q48" i="30" s="1"/>
  <c r="K40" i="30"/>
  <c r="Q40" i="30" s="1"/>
  <c r="K41" i="30"/>
  <c r="K413" i="30"/>
  <c r="Q413" i="30" s="1"/>
  <c r="K405" i="30"/>
  <c r="L405" i="30" s="1"/>
  <c r="M405" i="30" s="1"/>
  <c r="N405" i="30" s="1"/>
  <c r="O405" i="30" s="1"/>
  <c r="P405" i="30" s="1"/>
  <c r="K397" i="30"/>
  <c r="Q397" i="30" s="1"/>
  <c r="K389" i="30"/>
  <c r="Q389" i="30" s="1"/>
  <c r="K381" i="30"/>
  <c r="Q381" i="30" s="1"/>
  <c r="K373" i="30"/>
  <c r="Q373" i="30" s="1"/>
  <c r="K365" i="30"/>
  <c r="L365" i="30" s="1"/>
  <c r="K357" i="30"/>
  <c r="K349" i="30"/>
  <c r="Q349" i="30" s="1"/>
  <c r="K395" i="30"/>
  <c r="L395" i="30" s="1"/>
  <c r="K387" i="30"/>
  <c r="Q387" i="30" s="1"/>
  <c r="K379" i="30"/>
  <c r="Q379" i="30" s="1"/>
  <c r="K371" i="30"/>
  <c r="L371" i="30" s="1"/>
  <c r="M371" i="30" s="1"/>
  <c r="N371" i="30" s="1"/>
  <c r="O371" i="30" s="1"/>
  <c r="P371" i="30" s="1"/>
  <c r="K363" i="30"/>
  <c r="L363" i="30" s="1"/>
  <c r="K355" i="30"/>
  <c r="Q355" i="30" s="1"/>
  <c r="K330" i="30"/>
  <c r="Q330" i="30" s="1"/>
  <c r="K322" i="30"/>
  <c r="Q322" i="30" s="1"/>
  <c r="K314" i="30"/>
  <c r="L314" i="30" s="1"/>
  <c r="K306" i="30"/>
  <c r="L306" i="30" s="1"/>
  <c r="K305" i="30"/>
  <c r="L305" i="30" s="1"/>
  <c r="K297" i="30"/>
  <c r="L297" i="30" s="1"/>
  <c r="K289" i="30"/>
  <c r="Q289" i="30" s="1"/>
  <c r="K281" i="30"/>
  <c r="K273" i="30"/>
  <c r="L273" i="30" s="1"/>
  <c r="K265" i="30"/>
  <c r="Q265" i="30" s="1"/>
  <c r="K257" i="30"/>
  <c r="L257" i="30" s="1"/>
  <c r="M257" i="30" s="1"/>
  <c r="N257" i="30" s="1"/>
  <c r="O257" i="30" s="1"/>
  <c r="P257" i="30" s="1"/>
  <c r="V257" i="30" s="1"/>
  <c r="K249" i="30"/>
  <c r="K241" i="30"/>
  <c r="K233" i="30"/>
  <c r="L233" i="30" s="1"/>
  <c r="M233" i="30" s="1"/>
  <c r="K225" i="30"/>
  <c r="L225" i="30" s="1"/>
  <c r="M225" i="30" s="1"/>
  <c r="N225" i="30" s="1"/>
  <c r="K217" i="30"/>
  <c r="L217" i="30" s="1"/>
  <c r="M217" i="30" s="1"/>
  <c r="N217" i="30" s="1"/>
  <c r="K209" i="30"/>
  <c r="Q209" i="30" s="1"/>
  <c r="K201" i="30"/>
  <c r="L201" i="30" s="1"/>
  <c r="K193" i="30"/>
  <c r="L193" i="30" s="1"/>
  <c r="K185" i="30"/>
  <c r="K177" i="30"/>
  <c r="K169" i="30"/>
  <c r="L169" i="30" s="1"/>
  <c r="K161" i="30"/>
  <c r="Q161" i="30" s="1"/>
  <c r="K153" i="30"/>
  <c r="Q153" i="30" s="1"/>
  <c r="K137" i="30"/>
  <c r="Q137" i="30" s="1"/>
  <c r="K129" i="30"/>
  <c r="Q129" i="30" s="1"/>
  <c r="K121" i="30"/>
  <c r="Q121" i="30" s="1"/>
  <c r="K113" i="30"/>
  <c r="Q113" i="30" s="1"/>
  <c r="K105" i="30"/>
  <c r="L105" i="30" s="1"/>
  <c r="M105" i="30" s="1"/>
  <c r="N105" i="30" s="1"/>
  <c r="O105" i="30" s="1"/>
  <c r="P105" i="30" s="1"/>
  <c r="K97" i="30"/>
  <c r="Q97" i="30" s="1"/>
  <c r="K89" i="30"/>
  <c r="L89" i="30" s="1"/>
  <c r="K81" i="30"/>
  <c r="Q81" i="30" s="1"/>
  <c r="K73" i="30"/>
  <c r="L73" i="30" s="1"/>
  <c r="M73" i="30" s="1"/>
  <c r="N73" i="30" s="1"/>
  <c r="O73" i="30" s="1"/>
  <c r="P73" i="30" s="1"/>
  <c r="K63" i="30"/>
  <c r="L63" i="30" s="1"/>
  <c r="M63" i="30" s="1"/>
  <c r="K504" i="30"/>
  <c r="L504" i="30" s="1"/>
  <c r="K479" i="30"/>
  <c r="Q479" i="30" s="1"/>
  <c r="K454" i="30"/>
  <c r="L454" i="30" s="1"/>
  <c r="K406" i="30"/>
  <c r="Q406" i="30" s="1"/>
  <c r="K398" i="30"/>
  <c r="Q398" i="30" s="1"/>
  <c r="K390" i="30"/>
  <c r="K382" i="30"/>
  <c r="L382" i="30" s="1"/>
  <c r="K366" i="30"/>
  <c r="L366" i="30" s="1"/>
  <c r="K358" i="30"/>
  <c r="K350" i="30"/>
  <c r="L350" i="30" s="1"/>
  <c r="K341" i="30"/>
  <c r="Q341" i="30" s="1"/>
  <c r="K325" i="30"/>
  <c r="Q325" i="30" s="1"/>
  <c r="K317" i="30"/>
  <c r="L317" i="30" s="1"/>
  <c r="K309" i="30"/>
  <c r="L309" i="30" s="1"/>
  <c r="K58" i="30"/>
  <c r="K496" i="30"/>
  <c r="K463" i="30"/>
  <c r="Q463" i="30" s="1"/>
  <c r="K446" i="30"/>
  <c r="K438" i="30"/>
  <c r="L438" i="30" s="1"/>
  <c r="K430" i="30"/>
  <c r="Q430" i="30" s="1"/>
  <c r="K422" i="30"/>
  <c r="Q422" i="30" s="1"/>
  <c r="K513" i="30"/>
  <c r="Q513" i="30" s="1"/>
  <c r="K505" i="30"/>
  <c r="L505" i="30" s="1"/>
  <c r="K497" i="30"/>
  <c r="L497" i="30" s="1"/>
  <c r="K489" i="30"/>
  <c r="Q489" i="30" s="1"/>
  <c r="K480" i="30"/>
  <c r="L480" i="30" s="1"/>
  <c r="M480" i="30" s="1"/>
  <c r="N480" i="30" s="1"/>
  <c r="O480" i="30" s="1"/>
  <c r="P480" i="30" s="1"/>
  <c r="K472" i="30"/>
  <c r="L472" i="30" s="1"/>
  <c r="K464" i="30"/>
  <c r="K456" i="30"/>
  <c r="K447" i="30"/>
  <c r="L447" i="30" s="1"/>
  <c r="M447" i="30" s="1"/>
  <c r="N447" i="30" s="1"/>
  <c r="O447" i="30" s="1"/>
  <c r="P447" i="30" s="1"/>
  <c r="K439" i="30"/>
  <c r="Q439" i="30" s="1"/>
  <c r="K431" i="30"/>
  <c r="Q431" i="30" s="1"/>
  <c r="K423" i="30"/>
  <c r="Q423" i="30" s="1"/>
  <c r="K415" i="30"/>
  <c r="L415" i="30" s="1"/>
  <c r="K407" i="30"/>
  <c r="L407" i="30" s="1"/>
  <c r="K399" i="30"/>
  <c r="Q399" i="30" s="1"/>
  <c r="K181" i="30"/>
  <c r="L181" i="30" s="1"/>
  <c r="M181" i="30" s="1"/>
  <c r="N181" i="30" s="1"/>
  <c r="O181" i="30" s="1"/>
  <c r="K173" i="30"/>
  <c r="Q173" i="30" s="1"/>
  <c r="K165" i="30"/>
  <c r="Q165" i="30" s="1"/>
  <c r="K157" i="30"/>
  <c r="L157" i="30" s="1"/>
  <c r="K149" i="30"/>
  <c r="L149" i="30" s="1"/>
  <c r="K141" i="30"/>
  <c r="L141" i="30" s="1"/>
  <c r="K133" i="30"/>
  <c r="L133" i="30" s="1"/>
  <c r="M133" i="30" s="1"/>
  <c r="K117" i="30"/>
  <c r="Q117" i="30" s="1"/>
  <c r="K109" i="30"/>
  <c r="K101" i="30"/>
  <c r="Q101" i="30" s="1"/>
  <c r="K93" i="30"/>
  <c r="K85" i="30"/>
  <c r="L85" i="30" s="1"/>
  <c r="K77" i="30"/>
  <c r="Q77" i="30" s="1"/>
  <c r="K69" i="30"/>
  <c r="Q69" i="30" s="1"/>
  <c r="K59" i="30"/>
  <c r="L59" i="30" s="1"/>
  <c r="K35" i="30"/>
  <c r="L35" i="30" s="1"/>
  <c r="M35" i="30" s="1"/>
  <c r="N35" i="30" s="1"/>
  <c r="O35" i="30" s="1"/>
  <c r="P35" i="30" s="1"/>
  <c r="K512" i="30"/>
  <c r="L512" i="30" s="1"/>
  <c r="M512" i="30" s="1"/>
  <c r="N512" i="30" s="1"/>
  <c r="O512" i="30" s="1"/>
  <c r="P512" i="30" s="1"/>
  <c r="K488" i="30"/>
  <c r="L488" i="30" s="1"/>
  <c r="K471" i="30"/>
  <c r="L471" i="30" s="1"/>
  <c r="K455" i="30"/>
  <c r="L455" i="30" s="1"/>
  <c r="M455" i="30" s="1"/>
  <c r="N455" i="30" s="1"/>
  <c r="O455" i="30" s="1"/>
  <c r="P455" i="30" s="1"/>
  <c r="K414" i="30"/>
  <c r="Q414" i="30" s="1"/>
  <c r="K311" i="30"/>
  <c r="Q311" i="30" s="1"/>
  <c r="K302" i="30"/>
  <c r="L302" i="30" s="1"/>
  <c r="K246" i="30"/>
  <c r="Q246" i="30" s="1"/>
  <c r="K238" i="30"/>
  <c r="Q238" i="30" s="1"/>
  <c r="K230" i="30"/>
  <c r="Q230" i="30" s="1"/>
  <c r="K222" i="30"/>
  <c r="L222" i="30" s="1"/>
  <c r="K214" i="30"/>
  <c r="Q214" i="30" s="1"/>
  <c r="K206" i="30"/>
  <c r="Q206" i="30" s="1"/>
  <c r="K198" i="30"/>
  <c r="K190" i="30"/>
  <c r="Q190" i="30" s="1"/>
  <c r="K150" i="30"/>
  <c r="L150" i="30" s="1"/>
  <c r="M150" i="30" s="1"/>
  <c r="N150" i="30" s="1"/>
  <c r="O150" i="30" s="1"/>
  <c r="P150" i="30" s="1"/>
  <c r="K142" i="30"/>
  <c r="Q142" i="30" s="1"/>
  <c r="K134" i="30"/>
  <c r="Q134" i="30" s="1"/>
  <c r="K126" i="30"/>
  <c r="L126" i="30" s="1"/>
  <c r="K118" i="30"/>
  <c r="L118" i="30" s="1"/>
  <c r="K110" i="30"/>
  <c r="L110" i="30" s="1"/>
  <c r="K102" i="30"/>
  <c r="Q102" i="30" s="1"/>
  <c r="K94" i="30"/>
  <c r="K86" i="30"/>
  <c r="Q86" i="30" s="1"/>
  <c r="K78" i="30"/>
  <c r="Q78" i="30" s="1"/>
  <c r="K70" i="30"/>
  <c r="K60" i="30"/>
  <c r="Q60" i="30" s="1"/>
  <c r="K52" i="30"/>
  <c r="Q52" i="30" s="1"/>
  <c r="K44" i="30"/>
  <c r="L44" i="30" s="1"/>
  <c r="K292" i="30"/>
  <c r="Q292" i="30" s="1"/>
  <c r="K442" i="30"/>
  <c r="L442" i="30" s="1"/>
  <c r="M442" i="30" s="1"/>
  <c r="N442" i="30" s="1"/>
  <c r="O442" i="30" s="1"/>
  <c r="P442" i="30" s="1"/>
  <c r="K434" i="30"/>
  <c r="L434" i="30" s="1"/>
  <c r="K426" i="30"/>
  <c r="L426" i="30" s="1"/>
  <c r="K418" i="30"/>
  <c r="Q418" i="30" s="1"/>
  <c r="K410" i="30"/>
  <c r="L410" i="30" s="1"/>
  <c r="K402" i="30"/>
  <c r="L402" i="30" s="1"/>
  <c r="M402" i="30" s="1"/>
  <c r="N402" i="30" s="1"/>
  <c r="O402" i="30" s="1"/>
  <c r="K176" i="30"/>
  <c r="Q176" i="30" s="1"/>
  <c r="K168" i="30"/>
  <c r="L168" i="30" s="1"/>
  <c r="K160" i="30"/>
  <c r="L160" i="30" s="1"/>
  <c r="K152" i="30"/>
  <c r="L152" i="30" s="1"/>
  <c r="K144" i="30"/>
  <c r="K136" i="30"/>
  <c r="K128" i="30"/>
  <c r="K120" i="30"/>
  <c r="L120" i="30" s="1"/>
  <c r="K112" i="30"/>
  <c r="K104" i="30"/>
  <c r="L104" i="30" s="1"/>
  <c r="K96" i="30"/>
  <c r="L96" i="30" s="1"/>
  <c r="M96" i="30" s="1"/>
  <c r="N96" i="30" s="1"/>
  <c r="O96" i="30" s="1"/>
  <c r="P96" i="30" s="1"/>
  <c r="K88" i="30"/>
  <c r="L88" i="30" s="1"/>
  <c r="M88" i="30" s="1"/>
  <c r="N88" i="30" s="1"/>
  <c r="O88" i="30" s="1"/>
  <c r="P88" i="30" s="1"/>
  <c r="K80" i="30"/>
  <c r="L80" i="30" s="1"/>
  <c r="M80" i="30" s="1"/>
  <c r="N80" i="30" s="1"/>
  <c r="O80" i="30" s="1"/>
  <c r="P80" i="30" s="1"/>
  <c r="K72" i="30"/>
  <c r="Q72" i="30" s="1"/>
  <c r="K62" i="30"/>
  <c r="Q62" i="30" s="1"/>
  <c r="K53" i="30"/>
  <c r="K45" i="30"/>
  <c r="Q45" i="30" s="1"/>
  <c r="K510" i="30"/>
  <c r="K502" i="30"/>
  <c r="Q502" i="30" s="1"/>
  <c r="K494" i="30"/>
  <c r="Q494" i="30" s="1"/>
  <c r="K486" i="30"/>
  <c r="Q486" i="30" s="1"/>
  <c r="K477" i="30"/>
  <c r="Q477" i="30" s="1"/>
  <c r="K469" i="30"/>
  <c r="L469" i="30" s="1"/>
  <c r="K461" i="30"/>
  <c r="L461" i="30" s="1"/>
  <c r="K452" i="30"/>
  <c r="L452" i="30" s="1"/>
  <c r="M452" i="30" s="1"/>
  <c r="N452" i="30" s="1"/>
  <c r="O452" i="30" s="1"/>
  <c r="P452" i="30" s="1"/>
  <c r="K444" i="30"/>
  <c r="K436" i="30"/>
  <c r="Q436" i="30" s="1"/>
  <c r="K428" i="30"/>
  <c r="Q428" i="30" s="1"/>
  <c r="K420" i="30"/>
  <c r="L420" i="30" s="1"/>
  <c r="M420" i="30" s="1"/>
  <c r="N420" i="30" s="1"/>
  <c r="O420" i="30" s="1"/>
  <c r="P420" i="30" s="1"/>
  <c r="K412" i="30"/>
  <c r="L412" i="30" s="1"/>
  <c r="K404" i="30"/>
  <c r="Q404" i="30" s="1"/>
  <c r="K396" i="30"/>
  <c r="Q396" i="30" s="1"/>
  <c r="K388" i="30"/>
  <c r="K380" i="30"/>
  <c r="Q380" i="30" s="1"/>
  <c r="K372" i="30"/>
  <c r="L372" i="30" s="1"/>
  <c r="M372" i="30" s="1"/>
  <c r="K364" i="30"/>
  <c r="L364" i="30" s="1"/>
  <c r="K356" i="30"/>
  <c r="Q356" i="30" s="1"/>
  <c r="K348" i="30"/>
  <c r="L348" i="30" s="1"/>
  <c r="K339" i="30"/>
  <c r="Q339" i="30" s="1"/>
  <c r="K331" i="30"/>
  <c r="Q331" i="30" s="1"/>
  <c r="K323" i="30"/>
  <c r="L323" i="30" s="1"/>
  <c r="K315" i="30"/>
  <c r="L315" i="30" s="1"/>
  <c r="K307" i="30"/>
  <c r="L307" i="30" s="1"/>
  <c r="K298" i="30"/>
  <c r="Q298" i="30" s="1"/>
  <c r="K290" i="30"/>
  <c r="Q290" i="30" s="1"/>
  <c r="K282" i="30"/>
  <c r="Q282" i="30" s="1"/>
  <c r="K266" i="30"/>
  <c r="Q266" i="30" s="1"/>
  <c r="K258" i="30"/>
  <c r="Q258" i="30" s="1"/>
  <c r="K250" i="30"/>
  <c r="L250" i="30" s="1"/>
  <c r="K242" i="30"/>
  <c r="Q242" i="30" s="1"/>
  <c r="K234" i="30"/>
  <c r="Q234" i="30" s="1"/>
  <c r="K226" i="30"/>
  <c r="Q226" i="30" s="1"/>
  <c r="K218" i="30"/>
  <c r="L218" i="30" s="1"/>
  <c r="M218" i="30" s="1"/>
  <c r="K210" i="30"/>
  <c r="Q210" i="30" s="1"/>
  <c r="K202" i="30"/>
  <c r="L202" i="30" s="1"/>
  <c r="M202" i="30" s="1"/>
  <c r="N202" i="30" s="1"/>
  <c r="O202" i="30" s="1"/>
  <c r="P202" i="30" s="1"/>
  <c r="K194" i="30"/>
  <c r="Q194" i="30" s="1"/>
  <c r="K186" i="30"/>
  <c r="Q186" i="30" s="1"/>
  <c r="K178" i="30"/>
  <c r="Q178" i="30" s="1"/>
  <c r="K170" i="30"/>
  <c r="L170" i="30" s="1"/>
  <c r="K162" i="30"/>
  <c r="L162" i="30" s="1"/>
  <c r="K154" i="30"/>
  <c r="L154" i="30" s="1"/>
  <c r="K146" i="30"/>
  <c r="L146" i="30" s="1"/>
  <c r="K138" i="30"/>
  <c r="Q138" i="30" s="1"/>
  <c r="K130" i="30"/>
  <c r="L130" i="30" s="1"/>
  <c r="M130" i="30" s="1"/>
  <c r="K122" i="30"/>
  <c r="L122" i="30" s="1"/>
  <c r="K114" i="30"/>
  <c r="K106" i="30"/>
  <c r="Q106" i="30" s="1"/>
  <c r="K98" i="30"/>
  <c r="Q98" i="30" s="1"/>
  <c r="K90" i="30"/>
  <c r="Q90" i="30" s="1"/>
  <c r="K82" i="30"/>
  <c r="Q82" i="30" s="1"/>
  <c r="K74" i="30"/>
  <c r="Q74" i="30" s="1"/>
  <c r="K64" i="30"/>
  <c r="Q64" i="30" s="1"/>
  <c r="K55" i="30"/>
  <c r="Q55" i="30" s="1"/>
  <c r="Q100" i="20"/>
  <c r="T100" i="20" s="1"/>
  <c r="Q98" i="14"/>
  <c r="Q60" i="20"/>
  <c r="R60" i="20" s="1"/>
  <c r="U60" i="20" s="1"/>
  <c r="Q29" i="20"/>
  <c r="R29" i="20" s="1"/>
  <c r="U29" i="20" s="1"/>
  <c r="Q66" i="14"/>
  <c r="Q34" i="14"/>
  <c r="R335" i="14"/>
  <c r="Q138" i="14"/>
  <c r="Q483" i="14"/>
  <c r="Q451" i="14"/>
  <c r="Q419" i="14"/>
  <c r="Q387" i="14"/>
  <c r="Q355" i="14"/>
  <c r="Q323" i="14"/>
  <c r="Q291" i="14"/>
  <c r="Q195" i="14"/>
  <c r="Q163" i="14"/>
  <c r="Q131" i="14"/>
  <c r="Q91" i="14"/>
  <c r="Q59" i="14"/>
  <c r="Q27" i="14"/>
  <c r="R279" i="14"/>
  <c r="Q458" i="14"/>
  <c r="Q330" i="14"/>
  <c r="Q298" i="14"/>
  <c r="Q53" i="20"/>
  <c r="R53" i="20" s="1"/>
  <c r="U53" i="20" s="1"/>
  <c r="Q482" i="14"/>
  <c r="Q450" i="14"/>
  <c r="Q418" i="14"/>
  <c r="Q386" i="14"/>
  <c r="Q354" i="14"/>
  <c r="Q322" i="14"/>
  <c r="Q290" i="14"/>
  <c r="Q258" i="14"/>
  <c r="Q194" i="14"/>
  <c r="Q162" i="14"/>
  <c r="Q130" i="14"/>
  <c r="Q90" i="14"/>
  <c r="Q58" i="14"/>
  <c r="Q26" i="14"/>
  <c r="R271" i="14"/>
  <c r="Q490" i="14"/>
  <c r="Q394" i="14"/>
  <c r="Q266" i="14"/>
  <c r="Q59" i="20"/>
  <c r="R59" i="20" s="1"/>
  <c r="U59" i="20" s="1"/>
  <c r="Q23" i="20"/>
  <c r="R23" i="20" s="1"/>
  <c r="U23" i="20" s="1"/>
  <c r="Q475" i="14"/>
  <c r="Q443" i="14"/>
  <c r="Q411" i="14"/>
  <c r="Q379" i="14"/>
  <c r="Q347" i="14"/>
  <c r="Q315" i="14"/>
  <c r="Q283" i="14"/>
  <c r="Q251" i="14"/>
  <c r="Q187" i="14"/>
  <c r="Q155" i="14"/>
  <c r="Q115" i="14"/>
  <c r="Q51" i="14"/>
  <c r="R471" i="14"/>
  <c r="R160" i="14"/>
  <c r="Q101" i="20"/>
  <c r="T101" i="20" s="1"/>
  <c r="Q474" i="14"/>
  <c r="Q442" i="14"/>
  <c r="Q410" i="14"/>
  <c r="Q378" i="14"/>
  <c r="Q346" i="14"/>
  <c r="Q314" i="14"/>
  <c r="Q282" i="14"/>
  <c r="Q250" i="14"/>
  <c r="Q186" i="14"/>
  <c r="Q154" i="14"/>
  <c r="Q114" i="14"/>
  <c r="Q82" i="14"/>
  <c r="Q50" i="14"/>
  <c r="R463" i="14"/>
  <c r="Q170" i="14"/>
  <c r="Q79" i="20"/>
  <c r="R79" i="20" s="1"/>
  <c r="U79" i="20" s="1"/>
  <c r="Q35" i="20"/>
  <c r="T35" i="20" s="1"/>
  <c r="Q499" i="14"/>
  <c r="Q467" i="14"/>
  <c r="Q435" i="14"/>
  <c r="Q403" i="14"/>
  <c r="Q371" i="14"/>
  <c r="Q339" i="14"/>
  <c r="Q307" i="14"/>
  <c r="Q275" i="14"/>
  <c r="Q243" i="14"/>
  <c r="Q179" i="14"/>
  <c r="Q147" i="14"/>
  <c r="Q107" i="14"/>
  <c r="Q43" i="14"/>
  <c r="R407" i="14"/>
  <c r="Q426" i="14"/>
  <c r="Q234" i="14"/>
  <c r="Q498" i="14"/>
  <c r="Q466" i="14"/>
  <c r="Q434" i="14"/>
  <c r="Q402" i="14"/>
  <c r="Q370" i="14"/>
  <c r="Q338" i="14"/>
  <c r="Q306" i="14"/>
  <c r="Q274" i="14"/>
  <c r="Q242" i="14"/>
  <c r="Q146" i="14"/>
  <c r="Q106" i="14"/>
  <c r="Q74" i="14"/>
  <c r="Q42" i="14"/>
  <c r="R399" i="14"/>
  <c r="Q362" i="14"/>
  <c r="Q92" i="20"/>
  <c r="R92" i="20" s="1"/>
  <c r="U92" i="20" s="1"/>
  <c r="Q20" i="20"/>
  <c r="R20" i="20" s="1"/>
  <c r="U20" i="20" s="1"/>
  <c r="Q491" i="14"/>
  <c r="Q459" i="14"/>
  <c r="Q427" i="14"/>
  <c r="Q395" i="14"/>
  <c r="Q363" i="14"/>
  <c r="Q331" i="14"/>
  <c r="Q299" i="14"/>
  <c r="Q267" i="14"/>
  <c r="Q235" i="14"/>
  <c r="Q171" i="14"/>
  <c r="Q139" i="14"/>
  <c r="Q99" i="14"/>
  <c r="Q67" i="14"/>
  <c r="Q35" i="14"/>
  <c r="R343" i="14"/>
  <c r="Q95" i="20"/>
  <c r="S95" i="20"/>
  <c r="Q102" i="20"/>
  <c r="S102" i="20"/>
  <c r="Q96" i="20"/>
  <c r="S96" i="20"/>
  <c r="Q89" i="20"/>
  <c r="S89" i="20"/>
  <c r="Q81" i="20"/>
  <c r="S81" i="20"/>
  <c r="Q75" i="20"/>
  <c r="S75" i="20"/>
  <c r="Q67" i="20"/>
  <c r="S67" i="20"/>
  <c r="Q54" i="20"/>
  <c r="S54" i="20"/>
  <c r="Q47" i="20"/>
  <c r="S47" i="20"/>
  <c r="Q39" i="20"/>
  <c r="Q33" i="20"/>
  <c r="S33" i="20"/>
  <c r="Q26" i="20"/>
  <c r="S26" i="20"/>
  <c r="Q500" i="14"/>
  <c r="Q492" i="14"/>
  <c r="Q484" i="14"/>
  <c r="Q476" i="14"/>
  <c r="Q468" i="14"/>
  <c r="Q460" i="14"/>
  <c r="Q452" i="14"/>
  <c r="Q444" i="14"/>
  <c r="Q436" i="14"/>
  <c r="Q428" i="14"/>
  <c r="Q420" i="14"/>
  <c r="Q412" i="14"/>
  <c r="Q404" i="14"/>
  <c r="Q396" i="14"/>
  <c r="Q388" i="14"/>
  <c r="Q380" i="14"/>
  <c r="Q372" i="14"/>
  <c r="Q364" i="14"/>
  <c r="Q356" i="14"/>
  <c r="Q348" i="14"/>
  <c r="Q340" i="14"/>
  <c r="Q332" i="14"/>
  <c r="Q324" i="14"/>
  <c r="Q316" i="14"/>
  <c r="Q308" i="14"/>
  <c r="Q300" i="14"/>
  <c r="Q292" i="14"/>
  <c r="Q284" i="14"/>
  <c r="Q276" i="14"/>
  <c r="Q268" i="14"/>
  <c r="Q260" i="14"/>
  <c r="Q252" i="14"/>
  <c r="Q244" i="14"/>
  <c r="Q236" i="14"/>
  <c r="Q196" i="14"/>
  <c r="Q188" i="14"/>
  <c r="Q180" i="14"/>
  <c r="Q172" i="14"/>
  <c r="Q164" i="14"/>
  <c r="Q156" i="14"/>
  <c r="Q148" i="14"/>
  <c r="Q140" i="14"/>
  <c r="Q132" i="14"/>
  <c r="Q124" i="14"/>
  <c r="Q116" i="14"/>
  <c r="Q108" i="14"/>
  <c r="Q100" i="14"/>
  <c r="Q92" i="14"/>
  <c r="Q84" i="14"/>
  <c r="Q76" i="14"/>
  <c r="Q68" i="14"/>
  <c r="Q60" i="14"/>
  <c r="Q52" i="14"/>
  <c r="Q44" i="14"/>
  <c r="Q36" i="14"/>
  <c r="Q28" i="14"/>
  <c r="R479" i="14"/>
  <c r="R415" i="14"/>
  <c r="R351" i="14"/>
  <c r="R287" i="14"/>
  <c r="R181" i="14"/>
  <c r="R36" i="14"/>
  <c r="Q66" i="20"/>
  <c r="S66" i="20"/>
  <c r="Q19" i="20"/>
  <c r="S19" i="20"/>
  <c r="Q94" i="20"/>
  <c r="S94" i="20"/>
  <c r="Q87" i="20"/>
  <c r="S87" i="20"/>
  <c r="Q73" i="20"/>
  <c r="S73" i="20"/>
  <c r="Q65" i="20"/>
  <c r="S65" i="20"/>
  <c r="Q45" i="20"/>
  <c r="S45" i="20"/>
  <c r="Q38" i="20"/>
  <c r="S38" i="20"/>
  <c r="Q31" i="20"/>
  <c r="S31" i="20"/>
  <c r="Q24" i="20"/>
  <c r="S24" i="20"/>
  <c r="Q18" i="20"/>
  <c r="S18" i="20"/>
  <c r="R149" i="14"/>
  <c r="Q93" i="20"/>
  <c r="S93" i="20"/>
  <c r="Q86" i="20"/>
  <c r="S86" i="20"/>
  <c r="Q72" i="20"/>
  <c r="S72" i="20"/>
  <c r="Q64" i="20"/>
  <c r="S64" i="20"/>
  <c r="Q58" i="20"/>
  <c r="S58" i="20"/>
  <c r="Q52" i="20"/>
  <c r="S52" i="20"/>
  <c r="Q44" i="20"/>
  <c r="S44" i="20"/>
  <c r="Q37" i="20"/>
  <c r="S37" i="20"/>
  <c r="Q30" i="20"/>
  <c r="S30" i="20"/>
  <c r="Q17" i="20"/>
  <c r="S17" i="20"/>
  <c r="Q497" i="14"/>
  <c r="Q489" i="14"/>
  <c r="Q481" i="14"/>
  <c r="Q473" i="14"/>
  <c r="Q465" i="14"/>
  <c r="Q457" i="14"/>
  <c r="Q449" i="14"/>
  <c r="Q441" i="14"/>
  <c r="Q433" i="14"/>
  <c r="Q425" i="14"/>
  <c r="Q417" i="14"/>
  <c r="Q401" i="14"/>
  <c r="Q393" i="14"/>
  <c r="Q385" i="14"/>
  <c r="Q377" i="14"/>
  <c r="Q369" i="14"/>
  <c r="Q361" i="14"/>
  <c r="Q353" i="14"/>
  <c r="Q345" i="14"/>
  <c r="Q337" i="14"/>
  <c r="Q329" i="14"/>
  <c r="Q321" i="14"/>
  <c r="Q313" i="14"/>
  <c r="Q305" i="14"/>
  <c r="Q297" i="14"/>
  <c r="Q289" i="14"/>
  <c r="Q281" i="14"/>
  <c r="Q273" i="14"/>
  <c r="Q265" i="14"/>
  <c r="Q257" i="14"/>
  <c r="Q249" i="14"/>
  <c r="Q241" i="14"/>
  <c r="Q193" i="14"/>
  <c r="Q185" i="14"/>
  <c r="Q177" i="14"/>
  <c r="Q169" i="14"/>
  <c r="Q161" i="14"/>
  <c r="Q153" i="14"/>
  <c r="Q145" i="14"/>
  <c r="Q137" i="14"/>
  <c r="Q129" i="14"/>
  <c r="Q121" i="14"/>
  <c r="Q113" i="14"/>
  <c r="Q105" i="14"/>
  <c r="Q97" i="14"/>
  <c r="Q89" i="14"/>
  <c r="Q81" i="14"/>
  <c r="Q73" i="14"/>
  <c r="Q65" i="14"/>
  <c r="Q57" i="14"/>
  <c r="Q49" i="14"/>
  <c r="Q41" i="14"/>
  <c r="Q33" i="14"/>
  <c r="Q25" i="14"/>
  <c r="R455" i="14"/>
  <c r="R391" i="14"/>
  <c r="R327" i="14"/>
  <c r="R263" i="14"/>
  <c r="R125" i="14"/>
  <c r="Q74" i="20"/>
  <c r="S74" i="20"/>
  <c r="Q25" i="20"/>
  <c r="S25" i="20"/>
  <c r="R24" i="14"/>
  <c r="Q85" i="20"/>
  <c r="S85" i="20"/>
  <c r="Q78" i="20"/>
  <c r="S78" i="20"/>
  <c r="Q71" i="20"/>
  <c r="S71" i="20"/>
  <c r="Q63" i="20"/>
  <c r="S63" i="20"/>
  <c r="Q57" i="20"/>
  <c r="S57" i="20"/>
  <c r="Q51" i="20"/>
  <c r="S51" i="20"/>
  <c r="Q43" i="20"/>
  <c r="S43" i="20"/>
  <c r="Q36" i="20"/>
  <c r="S36" i="20"/>
  <c r="Q16" i="20"/>
  <c r="S16" i="20"/>
  <c r="Q496" i="14"/>
  <c r="Q488" i="14"/>
  <c r="Q480" i="14"/>
  <c r="Q472" i="14"/>
  <c r="Q464" i="14"/>
  <c r="Q456" i="14"/>
  <c r="Q448" i="14"/>
  <c r="Q440" i="14"/>
  <c r="Q432" i="14"/>
  <c r="Q424" i="14"/>
  <c r="Q416" i="14"/>
  <c r="Q408" i="14"/>
  <c r="Q400" i="14"/>
  <c r="Q392" i="14"/>
  <c r="Q384" i="14"/>
  <c r="Q376" i="14"/>
  <c r="Q368" i="14"/>
  <c r="Q360" i="14"/>
  <c r="Q352" i="14"/>
  <c r="Q344" i="14"/>
  <c r="Q336" i="14"/>
  <c r="Q328" i="14"/>
  <c r="Q320" i="14"/>
  <c r="Q312" i="14"/>
  <c r="Q304" i="14"/>
  <c r="Q296" i="14"/>
  <c r="Q288" i="14"/>
  <c r="Q272" i="14"/>
  <c r="Q264" i="14"/>
  <c r="Q256" i="14"/>
  <c r="Q248" i="14"/>
  <c r="Q240" i="14"/>
  <c r="Q192" i="14"/>
  <c r="Q184" i="14"/>
  <c r="Q176" i="14"/>
  <c r="Q168" i="14"/>
  <c r="Q160" i="14"/>
  <c r="Q152" i="14"/>
  <c r="Q144" i="14"/>
  <c r="Q136" i="14"/>
  <c r="Q128" i="14"/>
  <c r="Q120" i="14"/>
  <c r="Q112" i="14"/>
  <c r="Q104" i="14"/>
  <c r="Q96" i="14"/>
  <c r="Q88" i="14"/>
  <c r="Q80" i="14"/>
  <c r="Q72" i="14"/>
  <c r="Q64" i="14"/>
  <c r="Q56" i="14"/>
  <c r="Q48" i="14"/>
  <c r="Q40" i="14"/>
  <c r="Q32" i="14"/>
  <c r="Q24" i="14"/>
  <c r="R447" i="14"/>
  <c r="R383" i="14"/>
  <c r="R319" i="14"/>
  <c r="R255" i="14"/>
  <c r="R113" i="14"/>
  <c r="Q99" i="20"/>
  <c r="S99" i="20"/>
  <c r="Q84" i="20"/>
  <c r="S84" i="20"/>
  <c r="Q77" i="20"/>
  <c r="S77" i="20"/>
  <c r="Q70" i="20"/>
  <c r="S70" i="20"/>
  <c r="Q62" i="20"/>
  <c r="S62" i="20"/>
  <c r="Q56" i="20"/>
  <c r="S56" i="20"/>
  <c r="Q50" i="20"/>
  <c r="S50" i="20"/>
  <c r="Q42" i="20"/>
  <c r="S42" i="20"/>
  <c r="Q22" i="20"/>
  <c r="S22" i="20"/>
  <c r="Q15" i="20"/>
  <c r="S15" i="20"/>
  <c r="Q495" i="14"/>
  <c r="Q479" i="14"/>
  <c r="Q471" i="14"/>
  <c r="Q463" i="14"/>
  <c r="Q455" i="14"/>
  <c r="Q447" i="14"/>
  <c r="Q439" i="14"/>
  <c r="Q431" i="14"/>
  <c r="Q423" i="14"/>
  <c r="Q415" i="14"/>
  <c r="Q407" i="14"/>
  <c r="Q399" i="14"/>
  <c r="Q391" i="14"/>
  <c r="Q383" i="14"/>
  <c r="Q375" i="14"/>
  <c r="Q367" i="14"/>
  <c r="Q359" i="14"/>
  <c r="Q351" i="14"/>
  <c r="Q343" i="14"/>
  <c r="Q335" i="14"/>
  <c r="Q327" i="14"/>
  <c r="Q319" i="14"/>
  <c r="Q311" i="14"/>
  <c r="Q303" i="14"/>
  <c r="Q295" i="14"/>
  <c r="Q287" i="14"/>
  <c r="Q279" i="14"/>
  <c r="Q271" i="14"/>
  <c r="Q263" i="14"/>
  <c r="Q255" i="14"/>
  <c r="Q247" i="14"/>
  <c r="Q239" i="14"/>
  <c r="Q199" i="14"/>
  <c r="Q191" i="14"/>
  <c r="Q183" i="14"/>
  <c r="Q175" i="14"/>
  <c r="Q167" i="14"/>
  <c r="Q159" i="14"/>
  <c r="Q151" i="14"/>
  <c r="Q143" i="14"/>
  <c r="Q135" i="14"/>
  <c r="Q127" i="14"/>
  <c r="Q119" i="14"/>
  <c r="Q111" i="14"/>
  <c r="Q103" i="14"/>
  <c r="Q95" i="14"/>
  <c r="Q87" i="14"/>
  <c r="Q79" i="14"/>
  <c r="Q71" i="14"/>
  <c r="Q63" i="14"/>
  <c r="Q55" i="14"/>
  <c r="Q47" i="14"/>
  <c r="Q39" i="14"/>
  <c r="Q31" i="14"/>
  <c r="Q23" i="14"/>
  <c r="R439" i="14"/>
  <c r="R375" i="14"/>
  <c r="R311" i="14"/>
  <c r="R247" i="14"/>
  <c r="R100" i="14"/>
  <c r="Q88" i="20"/>
  <c r="S88" i="20"/>
  <c r="Q46" i="20"/>
  <c r="S46" i="20"/>
  <c r="Q98" i="20"/>
  <c r="S98" i="20"/>
  <c r="Q91" i="20"/>
  <c r="S91" i="20"/>
  <c r="Q83" i="20"/>
  <c r="S83" i="20"/>
  <c r="Q76" i="20"/>
  <c r="Q69" i="20"/>
  <c r="S69" i="20"/>
  <c r="Q61" i="20"/>
  <c r="S61" i="20"/>
  <c r="Q55" i="20"/>
  <c r="Q49" i="20"/>
  <c r="S49" i="20"/>
  <c r="Q41" i="20"/>
  <c r="S41" i="20"/>
  <c r="Q28" i="20"/>
  <c r="S28" i="20"/>
  <c r="Q21" i="20"/>
  <c r="S21" i="20"/>
  <c r="Q14" i="20"/>
  <c r="S14" i="20"/>
  <c r="Q494" i="14"/>
  <c r="Q486" i="14"/>
  <c r="Q478" i="14"/>
  <c r="Q470" i="14"/>
  <c r="Q462" i="14"/>
  <c r="Q454" i="14"/>
  <c r="Q446" i="14"/>
  <c r="Q438" i="14"/>
  <c r="Q430" i="14"/>
  <c r="Q422" i="14"/>
  <c r="Q414" i="14"/>
  <c r="Q406" i="14"/>
  <c r="Q398" i="14"/>
  <c r="Q390" i="14"/>
  <c r="Q382" i="14"/>
  <c r="Q374" i="14"/>
  <c r="Q366" i="14"/>
  <c r="Q358" i="14"/>
  <c r="Q350" i="14"/>
  <c r="Q342" i="14"/>
  <c r="Q334" i="14"/>
  <c r="Q326" i="14"/>
  <c r="Q318" i="14"/>
  <c r="Q310" i="14"/>
  <c r="Q302" i="14"/>
  <c r="Q294" i="14"/>
  <c r="Q286" i="14"/>
  <c r="Q278" i="14"/>
  <c r="Q270" i="14"/>
  <c r="Q262" i="14"/>
  <c r="Q254" i="14"/>
  <c r="Q246" i="14"/>
  <c r="Q238" i="14"/>
  <c r="Q198" i="14"/>
  <c r="Q190" i="14"/>
  <c r="Q182" i="14"/>
  <c r="Q174" i="14"/>
  <c r="Q166" i="14"/>
  <c r="Q158" i="14"/>
  <c r="Q150" i="14"/>
  <c r="Q142" i="14"/>
  <c r="Q134" i="14"/>
  <c r="Q126" i="14"/>
  <c r="Q118" i="14"/>
  <c r="Q110" i="14"/>
  <c r="Q102" i="14"/>
  <c r="Q94" i="14"/>
  <c r="Q86" i="14"/>
  <c r="Q78" i="14"/>
  <c r="Q70" i="14"/>
  <c r="Q62" i="14"/>
  <c r="Q54" i="14"/>
  <c r="Q46" i="14"/>
  <c r="Q38" i="14"/>
  <c r="Q30" i="14"/>
  <c r="Q22" i="14"/>
  <c r="R431" i="14"/>
  <c r="R367" i="14"/>
  <c r="R303" i="14"/>
  <c r="R239" i="14"/>
  <c r="R88" i="14"/>
  <c r="Q80" i="20"/>
  <c r="S80" i="20"/>
  <c r="Q32" i="20"/>
  <c r="S32" i="20"/>
  <c r="Q103" i="20"/>
  <c r="S103" i="20"/>
  <c r="Q97" i="20"/>
  <c r="S97" i="20"/>
  <c r="Q90" i="20"/>
  <c r="S90" i="20"/>
  <c r="Q82" i="20"/>
  <c r="S82" i="20"/>
  <c r="Q68" i="20"/>
  <c r="S68" i="20"/>
  <c r="Q48" i="20"/>
  <c r="S48" i="20"/>
  <c r="Q40" i="20"/>
  <c r="S40" i="20"/>
  <c r="Q34" i="20"/>
  <c r="S34" i="20"/>
  <c r="Q27" i="20"/>
  <c r="S27" i="20"/>
  <c r="Q501" i="14"/>
  <c r="Q493" i="14"/>
  <c r="Q485" i="14"/>
  <c r="Q477" i="14"/>
  <c r="Q469" i="14"/>
  <c r="Q461" i="14"/>
  <c r="Q453" i="14"/>
  <c r="Q445" i="14"/>
  <c r="Q437" i="14"/>
  <c r="Q429" i="14"/>
  <c r="Q421" i="14"/>
  <c r="Q413" i="14"/>
  <c r="Q405" i="14"/>
  <c r="Q397" i="14"/>
  <c r="Q389" i="14"/>
  <c r="Q381" i="14"/>
  <c r="Q373" i="14"/>
  <c r="Q365" i="14"/>
  <c r="Q357" i="14"/>
  <c r="Q349" i="14"/>
  <c r="Q341" i="14"/>
  <c r="Q333" i="14"/>
  <c r="Q325" i="14"/>
  <c r="Q317" i="14"/>
  <c r="Q309" i="14"/>
  <c r="Q301" i="14"/>
  <c r="Q293" i="14"/>
  <c r="Q285" i="14"/>
  <c r="Q277" i="14"/>
  <c r="Q269" i="14"/>
  <c r="Q261" i="14"/>
  <c r="Q253" i="14"/>
  <c r="Q245" i="14"/>
  <c r="Q237" i="14"/>
  <c r="Q197" i="14"/>
  <c r="Q189" i="14"/>
  <c r="Q181" i="14"/>
  <c r="Q173" i="14"/>
  <c r="Q165" i="14"/>
  <c r="Q157" i="14"/>
  <c r="Q149" i="14"/>
  <c r="Q141" i="14"/>
  <c r="Q133" i="14"/>
  <c r="Q125" i="14"/>
  <c r="Q117" i="14"/>
  <c r="Q109" i="14"/>
  <c r="Q101" i="14"/>
  <c r="Q93" i="14"/>
  <c r="Q85" i="14"/>
  <c r="Q77" i="14"/>
  <c r="Q69" i="14"/>
  <c r="Q61" i="14"/>
  <c r="Q53" i="14"/>
  <c r="Q45" i="14"/>
  <c r="Q37" i="14"/>
  <c r="Q29" i="14"/>
  <c r="R495" i="14"/>
  <c r="R423" i="14"/>
  <c r="R359" i="14"/>
  <c r="R295" i="14"/>
  <c r="R192" i="14"/>
  <c r="R49" i="14"/>
  <c r="K274" i="30"/>
  <c r="L274" i="30" s="1"/>
  <c r="M274" i="30" s="1"/>
  <c r="N274" i="30" s="1"/>
  <c r="O274" i="30" s="1"/>
  <c r="P274" i="30" s="1"/>
  <c r="K145" i="30"/>
  <c r="K374" i="30"/>
  <c r="K333" i="30"/>
  <c r="L333" i="30" s="1"/>
  <c r="K300" i="30"/>
  <c r="Q300" i="30" s="1"/>
  <c r="K284" i="30"/>
  <c r="L284" i="30" s="1"/>
  <c r="K276" i="30"/>
  <c r="L276" i="30" s="1"/>
  <c r="K268" i="30"/>
  <c r="Q268" i="30" s="1"/>
  <c r="K260" i="30"/>
  <c r="L260" i="30" s="1"/>
  <c r="K252" i="30"/>
  <c r="Q252" i="30" s="1"/>
  <c r="K244" i="30"/>
  <c r="Q244" i="30" s="1"/>
  <c r="K236" i="30"/>
  <c r="Q236" i="30" s="1"/>
  <c r="K228" i="30"/>
  <c r="Q228" i="30" s="1"/>
  <c r="K220" i="30"/>
  <c r="L220" i="30" s="1"/>
  <c r="M220" i="30" s="1"/>
  <c r="K212" i="30"/>
  <c r="Q212" i="30" s="1"/>
  <c r="K204" i="30"/>
  <c r="L204" i="30" s="1"/>
  <c r="K196" i="30"/>
  <c r="K188" i="30"/>
  <c r="Q188" i="30" s="1"/>
  <c r="K179" i="30"/>
  <c r="L179" i="30" s="1"/>
  <c r="K171" i="30"/>
  <c r="L171" i="30" s="1"/>
  <c r="M171" i="30" s="1"/>
  <c r="N171" i="30" s="1"/>
  <c r="O171" i="30" s="1"/>
  <c r="K163" i="30"/>
  <c r="L163" i="30" s="1"/>
  <c r="K155" i="30"/>
  <c r="L155" i="30" s="1"/>
  <c r="M155" i="30" s="1"/>
  <c r="K147" i="30"/>
  <c r="L147" i="30" s="1"/>
  <c r="K139" i="30"/>
  <c r="L139" i="30" s="1"/>
  <c r="K131" i="30"/>
  <c r="Q131" i="30" s="1"/>
  <c r="K123" i="30"/>
  <c r="K115" i="30"/>
  <c r="Q115" i="30" s="1"/>
  <c r="K107" i="30"/>
  <c r="Q107" i="30" s="1"/>
  <c r="K99" i="30"/>
  <c r="L99" i="30" s="1"/>
  <c r="K91" i="30"/>
  <c r="L91" i="30" s="1"/>
  <c r="M91" i="30" s="1"/>
  <c r="K83" i="30"/>
  <c r="L83" i="30" s="1"/>
  <c r="M83" i="30" s="1"/>
  <c r="K75" i="30"/>
  <c r="Q75" i="30" s="1"/>
  <c r="K65" i="30"/>
  <c r="L65" i="30" s="1"/>
  <c r="K56" i="30"/>
  <c r="L56" i="30" s="1"/>
  <c r="M56" i="30" s="1"/>
  <c r="N56" i="30" s="1"/>
  <c r="O56" i="30" s="1"/>
  <c r="P56" i="30" s="1"/>
  <c r="K46" i="30"/>
  <c r="Q46" i="30" s="1"/>
  <c r="K38" i="30"/>
  <c r="L38" i="30" s="1"/>
  <c r="K37" i="30"/>
  <c r="Q37" i="30" s="1"/>
  <c r="K448" i="30"/>
  <c r="K440" i="30"/>
  <c r="L440" i="30" s="1"/>
  <c r="K432" i="30"/>
  <c r="K424" i="30"/>
  <c r="L424" i="30" s="1"/>
  <c r="K416" i="30"/>
  <c r="Q416" i="30" s="1"/>
  <c r="K408" i="30"/>
  <c r="L408" i="30" s="1"/>
  <c r="K400" i="30"/>
  <c r="K391" i="30"/>
  <c r="Q391" i="30" s="1"/>
  <c r="K383" i="30"/>
  <c r="Q383" i="30" s="1"/>
  <c r="K375" i="30"/>
  <c r="L375" i="30" s="1"/>
  <c r="M375" i="30" s="1"/>
  <c r="K367" i="30"/>
  <c r="Q367" i="30" s="1"/>
  <c r="K359" i="30"/>
  <c r="Q359" i="30" s="1"/>
  <c r="K351" i="30"/>
  <c r="L351" i="30" s="1"/>
  <c r="M351" i="30" s="1"/>
  <c r="N351" i="30" s="1"/>
  <c r="K342" i="30"/>
  <c r="K334" i="30"/>
  <c r="L334" i="30" s="1"/>
  <c r="K326" i="30"/>
  <c r="L326" i="30" s="1"/>
  <c r="K318" i="30"/>
  <c r="L318" i="30" s="1"/>
  <c r="K310" i="30"/>
  <c r="K301" i="30"/>
  <c r="L301" i="30" s="1"/>
  <c r="K293" i="30"/>
  <c r="L293" i="30" s="1"/>
  <c r="M293" i="30" s="1"/>
  <c r="N293" i="30" s="1"/>
  <c r="O293" i="30" s="1"/>
  <c r="P293" i="30" s="1"/>
  <c r="AN293" i="30" s="1"/>
  <c r="K285" i="30"/>
  <c r="L285" i="30" s="1"/>
  <c r="K277" i="30"/>
  <c r="K269" i="30"/>
  <c r="Q269" i="30" s="1"/>
  <c r="K261" i="30"/>
  <c r="L261" i="30" s="1"/>
  <c r="K253" i="30"/>
  <c r="Q253" i="30" s="1"/>
  <c r="K245" i="30"/>
  <c r="Q245" i="30" s="1"/>
  <c r="K237" i="30"/>
  <c r="L237" i="30" s="1"/>
  <c r="K229" i="30"/>
  <c r="Q229" i="30" s="1"/>
  <c r="K221" i="30"/>
  <c r="L221" i="30" s="1"/>
  <c r="K213" i="30"/>
  <c r="Q213" i="30" s="1"/>
  <c r="K205" i="30"/>
  <c r="Q205" i="30" s="1"/>
  <c r="K197" i="30"/>
  <c r="L197" i="30" s="1"/>
  <c r="K189" i="30"/>
  <c r="Q189" i="30" s="1"/>
  <c r="K180" i="30"/>
  <c r="L180" i="30" s="1"/>
  <c r="K172" i="30"/>
  <c r="L172" i="30" s="1"/>
  <c r="K164" i="30"/>
  <c r="Q164" i="30" s="1"/>
  <c r="K156" i="30"/>
  <c r="Q156" i="30" s="1"/>
  <c r="K148" i="30"/>
  <c r="Q148" i="30" s="1"/>
  <c r="K140" i="30"/>
  <c r="K132" i="30"/>
  <c r="Q132" i="30" s="1"/>
  <c r="K124" i="30"/>
  <c r="L124" i="30" s="1"/>
  <c r="K116" i="30"/>
  <c r="Q116" i="30" s="1"/>
  <c r="K108" i="30"/>
  <c r="L108" i="30" s="1"/>
  <c r="M108" i="30" s="1"/>
  <c r="K100" i="30"/>
  <c r="L100" i="30" s="1"/>
  <c r="K92" i="30"/>
  <c r="L92" i="30" s="1"/>
  <c r="K84" i="30"/>
  <c r="L84" i="30" s="1"/>
  <c r="K76" i="30"/>
  <c r="Q76" i="30" s="1"/>
  <c r="K68" i="30"/>
  <c r="K67" i="30"/>
  <c r="Q67" i="30" s="1"/>
  <c r="K66" i="30"/>
  <c r="L66" i="30" s="1"/>
  <c r="M66" i="30" s="1"/>
  <c r="K57" i="30"/>
  <c r="L57" i="30" s="1"/>
  <c r="K47" i="30"/>
  <c r="Q47" i="30" s="1"/>
  <c r="K39" i="30"/>
  <c r="Q39" i="30" s="1"/>
  <c r="K515" i="30"/>
  <c r="L515" i="30" s="1"/>
  <c r="K507" i="30"/>
  <c r="Q507" i="30" s="1"/>
  <c r="K499" i="30"/>
  <c r="Q499" i="30" s="1"/>
  <c r="K491" i="30"/>
  <c r="Q491" i="30" s="1"/>
  <c r="K483" i="30"/>
  <c r="L483" i="30" s="1"/>
  <c r="K474" i="30"/>
  <c r="Q474" i="30" s="1"/>
  <c r="K466" i="30"/>
  <c r="Q466" i="30" s="1"/>
  <c r="K458" i="30"/>
  <c r="Q458" i="30" s="1"/>
  <c r="K449" i="30"/>
  <c r="L449" i="30" s="1"/>
  <c r="M449" i="30" s="1"/>
  <c r="N449" i="30" s="1"/>
  <c r="O449" i="30" s="1"/>
  <c r="P449" i="30" s="1"/>
  <c r="K441" i="30"/>
  <c r="Q441" i="30" s="1"/>
  <c r="K433" i="30"/>
  <c r="Q433" i="30" s="1"/>
  <c r="K425" i="30"/>
  <c r="Q425" i="30" s="1"/>
  <c r="K417" i="30"/>
  <c r="Q417" i="30" s="1"/>
  <c r="K409" i="30"/>
  <c r="Q409" i="30" s="1"/>
  <c r="K401" i="30"/>
  <c r="L401" i="30" s="1"/>
  <c r="K392" i="30"/>
  <c r="L392" i="30" s="1"/>
  <c r="K384" i="30"/>
  <c r="Q384" i="30" s="1"/>
  <c r="K376" i="30"/>
  <c r="L376" i="30" s="1"/>
  <c r="K294" i="30"/>
  <c r="K286" i="30"/>
  <c r="L286" i="30" s="1"/>
  <c r="K278" i="30"/>
  <c r="K270" i="30"/>
  <c r="L270" i="30" s="1"/>
  <c r="M270" i="30" s="1"/>
  <c r="N270" i="30" s="1"/>
  <c r="O270" i="30" s="1"/>
  <c r="P270" i="30" s="1"/>
  <c r="K262" i="30"/>
  <c r="K254" i="30"/>
  <c r="K125" i="30"/>
  <c r="Q125" i="30" s="1"/>
  <c r="K516" i="30"/>
  <c r="Q516" i="30" s="1"/>
  <c r="K508" i="30"/>
  <c r="L508" i="30" s="1"/>
  <c r="K500" i="30"/>
  <c r="Q500" i="30" s="1"/>
  <c r="K492" i="30"/>
  <c r="Q492" i="30" s="1"/>
  <c r="K484" i="30"/>
  <c r="L484" i="30" s="1"/>
  <c r="M484" i="30" s="1"/>
  <c r="N484" i="30" s="1"/>
  <c r="O484" i="30" s="1"/>
  <c r="P484" i="30" s="1"/>
  <c r="K467" i="30"/>
  <c r="Q467" i="30" s="1"/>
  <c r="K459" i="30"/>
  <c r="L459" i="30" s="1"/>
  <c r="K450" i="30"/>
  <c r="L450" i="30" s="1"/>
  <c r="M450" i="30" s="1"/>
  <c r="N450" i="30" s="1"/>
  <c r="O450" i="30" s="1"/>
  <c r="P450" i="30" s="1"/>
  <c r="AH450" i="30" s="1"/>
  <c r="K182" i="30"/>
  <c r="L182" i="30" s="1"/>
  <c r="K174" i="30"/>
  <c r="Q174" i="30" s="1"/>
  <c r="K166" i="30"/>
  <c r="Q166" i="30" s="1"/>
  <c r="K158" i="30"/>
  <c r="L158" i="30" s="1"/>
  <c r="K509" i="30"/>
  <c r="Q509" i="30" s="1"/>
  <c r="K501" i="30"/>
  <c r="L501" i="30" s="1"/>
  <c r="K493" i="30"/>
  <c r="Q493" i="30" s="1"/>
  <c r="K485" i="30"/>
  <c r="L485" i="30" s="1"/>
  <c r="K476" i="30"/>
  <c r="L476" i="30" s="1"/>
  <c r="K468" i="30"/>
  <c r="Q468" i="30" s="1"/>
  <c r="K460" i="30"/>
  <c r="L460" i="30" s="1"/>
  <c r="K451" i="30"/>
  <c r="Q451" i="30" s="1"/>
  <c r="K443" i="30"/>
  <c r="Q443" i="30" s="1"/>
  <c r="K435" i="30"/>
  <c r="L435" i="30" s="1"/>
  <c r="K427" i="30"/>
  <c r="Q427" i="30" s="1"/>
  <c r="K419" i="30"/>
  <c r="Q419" i="30" s="1"/>
  <c r="K411" i="30"/>
  <c r="L411" i="30" s="1"/>
  <c r="M411" i="30" s="1"/>
  <c r="N411" i="30" s="1"/>
  <c r="O411" i="30" s="1"/>
  <c r="P411" i="30" s="1"/>
  <c r="K403" i="30"/>
  <c r="L403" i="30" s="1"/>
  <c r="K394" i="30"/>
  <c r="Q394" i="30" s="1"/>
  <c r="K386" i="30"/>
  <c r="L386" i="30" s="1"/>
  <c r="M386" i="30" s="1"/>
  <c r="N386" i="30" s="1"/>
  <c r="O386" i="30" s="1"/>
  <c r="K378" i="30"/>
  <c r="Q378" i="30" s="1"/>
  <c r="K370" i="30"/>
  <c r="Q370" i="30" s="1"/>
  <c r="K362" i="30"/>
  <c r="L362" i="30" s="1"/>
  <c r="K354" i="30"/>
  <c r="Q354" i="30" s="1"/>
  <c r="K346" i="30"/>
  <c r="L346" i="30" s="1"/>
  <c r="M346" i="30" s="1"/>
  <c r="N346" i="30" s="1"/>
  <c r="O346" i="30" s="1"/>
  <c r="P346" i="30" s="1"/>
  <c r="K337" i="30"/>
  <c r="Q337" i="30" s="1"/>
  <c r="K329" i="30"/>
  <c r="Q329" i="30" s="1"/>
  <c r="K321" i="30"/>
  <c r="Q321" i="30" s="1"/>
  <c r="K313" i="30"/>
  <c r="L313" i="30" s="1"/>
  <c r="M313" i="30" s="1"/>
  <c r="N313" i="30" s="1"/>
  <c r="O313" i="30" s="1"/>
  <c r="P313" i="30" s="1"/>
  <c r="K304" i="30"/>
  <c r="Q304" i="30" s="1"/>
  <c r="K296" i="30"/>
  <c r="Q296" i="30" s="1"/>
  <c r="K288" i="30"/>
  <c r="L288" i="30" s="1"/>
  <c r="K280" i="30"/>
  <c r="Q280" i="30" s="1"/>
  <c r="K272" i="30"/>
  <c r="L272" i="30" s="1"/>
  <c r="K264" i="30"/>
  <c r="L264" i="30" s="1"/>
  <c r="M264" i="30" s="1"/>
  <c r="K256" i="30"/>
  <c r="Q256" i="30" s="1"/>
  <c r="K248" i="30"/>
  <c r="Q248" i="30" s="1"/>
  <c r="K240" i="30"/>
  <c r="L240" i="30" s="1"/>
  <c r="K232" i="30"/>
  <c r="K224" i="30"/>
  <c r="L224" i="30" s="1"/>
  <c r="K216" i="30"/>
  <c r="K208" i="30"/>
  <c r="L208" i="30" s="1"/>
  <c r="K200" i="30"/>
  <c r="Q200" i="30" s="1"/>
  <c r="K192" i="30"/>
  <c r="L192" i="30" s="1"/>
  <c r="K184" i="30"/>
  <c r="Q184" i="30" s="1"/>
  <c r="K175" i="30"/>
  <c r="K167" i="30"/>
  <c r="K159" i="30"/>
  <c r="Q159" i="30" s="1"/>
  <c r="K151" i="30"/>
  <c r="L151" i="30" s="1"/>
  <c r="K143" i="30"/>
  <c r="L143" i="30" s="1"/>
  <c r="K135" i="30"/>
  <c r="K127" i="30"/>
  <c r="Q127" i="30" s="1"/>
  <c r="K119" i="30"/>
  <c r="Q119" i="30" s="1"/>
  <c r="K111" i="30"/>
  <c r="Q111" i="30" s="1"/>
  <c r="K103" i="30"/>
  <c r="Q103" i="30" s="1"/>
  <c r="K95" i="30"/>
  <c r="L95" i="30" s="1"/>
  <c r="M95" i="30" s="1"/>
  <c r="N95" i="30" s="1"/>
  <c r="O95" i="30" s="1"/>
  <c r="P95" i="30" s="1"/>
  <c r="K87" i="30"/>
  <c r="Q87" i="30" s="1"/>
  <c r="K79" i="30"/>
  <c r="L79" i="30" s="1"/>
  <c r="K71" i="30"/>
  <c r="L71" i="30" s="1"/>
  <c r="M71" i="30" s="1"/>
  <c r="K61" i="30"/>
  <c r="K50" i="30"/>
  <c r="L50" i="30" s="1"/>
  <c r="K42" i="30"/>
  <c r="Q42" i="30" s="1"/>
  <c r="K347" i="30"/>
  <c r="Q347" i="30" s="1"/>
  <c r="K338" i="30"/>
  <c r="Q338" i="30" s="1"/>
  <c r="K51" i="30"/>
  <c r="K43" i="30"/>
  <c r="Q43" i="30" s="1"/>
  <c r="K130" i="37"/>
  <c r="L130" i="37" s="1"/>
  <c r="K87" i="37"/>
  <c r="L87" i="37" s="1"/>
  <c r="L125" i="37"/>
  <c r="M125" i="37" s="1"/>
  <c r="N125" i="37" s="1"/>
  <c r="O125" i="37" s="1"/>
  <c r="P125" i="37" s="1"/>
  <c r="L120" i="37"/>
  <c r="Q111" i="37"/>
  <c r="K57" i="37"/>
  <c r="L57" i="37" s="1"/>
  <c r="L45" i="37"/>
  <c r="M45" i="37" s="1"/>
  <c r="L117" i="37"/>
  <c r="K114" i="37"/>
  <c r="L114" i="37" s="1"/>
  <c r="M114" i="37" s="1"/>
  <c r="L27" i="37"/>
  <c r="M27" i="37" s="1"/>
  <c r="K96" i="37"/>
  <c r="Q96" i="37" s="1"/>
  <c r="P195" i="14"/>
  <c r="S195" i="14" s="1"/>
  <c r="R195" i="14"/>
  <c r="P163" i="14"/>
  <c r="S163" i="14" s="1"/>
  <c r="R163" i="14"/>
  <c r="P501" i="14"/>
  <c r="S501" i="14" s="1"/>
  <c r="R501" i="14"/>
  <c r="P459" i="14"/>
  <c r="S459" i="14" s="1"/>
  <c r="R459" i="14"/>
  <c r="P435" i="14"/>
  <c r="S435" i="14" s="1"/>
  <c r="R435" i="14"/>
  <c r="P395" i="14"/>
  <c r="S395" i="14" s="1"/>
  <c r="R395" i="14"/>
  <c r="P363" i="14"/>
  <c r="S363" i="14" s="1"/>
  <c r="R363" i="14"/>
  <c r="P339" i="14"/>
  <c r="S339" i="14" s="1"/>
  <c r="R339" i="14"/>
  <c r="P299" i="14"/>
  <c r="S299" i="14" s="1"/>
  <c r="R299" i="14"/>
  <c r="P275" i="14"/>
  <c r="S275" i="14" s="1"/>
  <c r="R275" i="14"/>
  <c r="P251" i="14"/>
  <c r="S251" i="14" s="1"/>
  <c r="R251" i="14"/>
  <c r="P243" i="14"/>
  <c r="S243" i="14" s="1"/>
  <c r="R243" i="14"/>
  <c r="P117" i="14"/>
  <c r="S117" i="14" s="1"/>
  <c r="R117" i="14"/>
  <c r="P109" i="14"/>
  <c r="S109" i="14" s="1"/>
  <c r="R109" i="14"/>
  <c r="P85" i="14"/>
  <c r="S85" i="14" s="1"/>
  <c r="R85" i="14"/>
  <c r="P77" i="14"/>
  <c r="S77" i="14" s="1"/>
  <c r="R77" i="14"/>
  <c r="P69" i="14"/>
  <c r="S69" i="14" s="1"/>
  <c r="R69" i="14"/>
  <c r="P53" i="14"/>
  <c r="S53" i="14" s="1"/>
  <c r="R53" i="14"/>
  <c r="P45" i="14"/>
  <c r="S45" i="14" s="1"/>
  <c r="R45" i="14"/>
  <c r="P37" i="14"/>
  <c r="S37" i="14" s="1"/>
  <c r="R37" i="14"/>
  <c r="P29" i="14"/>
  <c r="S29" i="14" s="1"/>
  <c r="R29" i="14"/>
  <c r="R171" i="14"/>
  <c r="R61" i="14"/>
  <c r="P187" i="14"/>
  <c r="S187" i="14" s="1"/>
  <c r="R187" i="14"/>
  <c r="P491" i="14"/>
  <c r="S491" i="14" s="1"/>
  <c r="R491" i="14"/>
  <c r="P411" i="14"/>
  <c r="S411" i="14" s="1"/>
  <c r="R411" i="14"/>
  <c r="P315" i="14"/>
  <c r="S315" i="14" s="1"/>
  <c r="R315" i="14"/>
  <c r="P101" i="14"/>
  <c r="S101" i="14" s="1"/>
  <c r="R101" i="14"/>
  <c r="P147" i="14"/>
  <c r="S147" i="14" s="1"/>
  <c r="R147" i="14"/>
  <c r="P467" i="14"/>
  <c r="S467" i="14" s="1"/>
  <c r="R467" i="14"/>
  <c r="P427" i="14"/>
  <c r="S427" i="14" s="1"/>
  <c r="R427" i="14"/>
  <c r="P387" i="14"/>
  <c r="S387" i="14" s="1"/>
  <c r="R387" i="14"/>
  <c r="P347" i="14"/>
  <c r="S347" i="14" s="1"/>
  <c r="R347" i="14"/>
  <c r="P307" i="14"/>
  <c r="S307" i="14" s="1"/>
  <c r="R307" i="14"/>
  <c r="P283" i="14"/>
  <c r="S283" i="14" s="1"/>
  <c r="R283" i="14"/>
  <c r="P93" i="14"/>
  <c r="S93" i="14" s="1"/>
  <c r="R93" i="14"/>
  <c r="R139" i="14"/>
  <c r="P131" i="14"/>
  <c r="S131" i="14" s="1"/>
  <c r="R131" i="14"/>
  <c r="P379" i="14"/>
  <c r="S379" i="14" s="1"/>
  <c r="R379" i="14"/>
  <c r="P475" i="14"/>
  <c r="S475" i="14" s="1"/>
  <c r="R475" i="14"/>
  <c r="P443" i="14"/>
  <c r="S443" i="14" s="1"/>
  <c r="R443" i="14"/>
  <c r="P403" i="14"/>
  <c r="S403" i="14" s="1"/>
  <c r="R403" i="14"/>
  <c r="P355" i="14"/>
  <c r="S355" i="14" s="1"/>
  <c r="R355" i="14"/>
  <c r="P323" i="14"/>
  <c r="S323" i="14" s="1"/>
  <c r="R323" i="14"/>
  <c r="P291" i="14"/>
  <c r="S291" i="14" s="1"/>
  <c r="R291" i="14"/>
  <c r="P235" i="14"/>
  <c r="S235" i="14" s="1"/>
  <c r="R235" i="14"/>
  <c r="P179" i="14"/>
  <c r="S179" i="14" s="1"/>
  <c r="R179" i="14"/>
  <c r="P155" i="14"/>
  <c r="S155" i="14" s="1"/>
  <c r="R155" i="14"/>
  <c r="P483" i="14"/>
  <c r="S483" i="14" s="1"/>
  <c r="R483" i="14"/>
  <c r="P451" i="14"/>
  <c r="S451" i="14" s="1"/>
  <c r="R451" i="14"/>
  <c r="P419" i="14"/>
  <c r="S419" i="14" s="1"/>
  <c r="R419" i="14"/>
  <c r="P371" i="14"/>
  <c r="S371" i="14" s="1"/>
  <c r="R371" i="14"/>
  <c r="P331" i="14"/>
  <c r="S331" i="14" s="1"/>
  <c r="R331" i="14"/>
  <c r="P267" i="14"/>
  <c r="S267" i="14" s="1"/>
  <c r="R267" i="14"/>
  <c r="P194" i="14"/>
  <c r="S194" i="14" s="1"/>
  <c r="R194" i="14"/>
  <c r="P146" i="14"/>
  <c r="S146" i="14" s="1"/>
  <c r="R146" i="14"/>
  <c r="R494" i="14"/>
  <c r="R486" i="14"/>
  <c r="R478" i="14"/>
  <c r="R470" i="14"/>
  <c r="R462" i="14"/>
  <c r="R454" i="14"/>
  <c r="R446" i="14"/>
  <c r="R438" i="14"/>
  <c r="R430" i="14"/>
  <c r="R422" i="14"/>
  <c r="R414" i="14"/>
  <c r="R406" i="14"/>
  <c r="R398" i="14"/>
  <c r="R390" i="14"/>
  <c r="R382" i="14"/>
  <c r="R374" i="14"/>
  <c r="R366" i="14"/>
  <c r="R358" i="14"/>
  <c r="R350" i="14"/>
  <c r="R342" i="14"/>
  <c r="R334" i="14"/>
  <c r="R326" i="14"/>
  <c r="R318" i="14"/>
  <c r="R310" i="14"/>
  <c r="R302" i="14"/>
  <c r="R294" i="14"/>
  <c r="R286" i="14"/>
  <c r="R278" i="14"/>
  <c r="R270" i="14"/>
  <c r="R262" i="14"/>
  <c r="R254" i="14"/>
  <c r="R246" i="14"/>
  <c r="R238" i="14"/>
  <c r="R190" i="14"/>
  <c r="R180" i="14"/>
  <c r="R169" i="14"/>
  <c r="R158" i="14"/>
  <c r="R148" i="14"/>
  <c r="R137" i="14"/>
  <c r="R124" i="14"/>
  <c r="R112" i="14"/>
  <c r="R99" i="14"/>
  <c r="R73" i="14"/>
  <c r="R60" i="14"/>
  <c r="R48" i="14"/>
  <c r="R35" i="14"/>
  <c r="P162" i="14"/>
  <c r="S162" i="14" s="1"/>
  <c r="R162" i="14"/>
  <c r="R493" i="14"/>
  <c r="R485" i="14"/>
  <c r="R477" i="14"/>
  <c r="R469" i="14"/>
  <c r="R461" i="14"/>
  <c r="R453" i="14"/>
  <c r="R445" i="14"/>
  <c r="R437" i="14"/>
  <c r="R429" i="14"/>
  <c r="R421" i="14"/>
  <c r="R413" i="14"/>
  <c r="R405" i="14"/>
  <c r="R397" i="14"/>
  <c r="R389" i="14"/>
  <c r="R381" i="14"/>
  <c r="R373" i="14"/>
  <c r="R365" i="14"/>
  <c r="R357" i="14"/>
  <c r="R349" i="14"/>
  <c r="R341" i="14"/>
  <c r="R333" i="14"/>
  <c r="R325" i="14"/>
  <c r="R317" i="14"/>
  <c r="R309" i="14"/>
  <c r="R301" i="14"/>
  <c r="R293" i="14"/>
  <c r="R285" i="14"/>
  <c r="R277" i="14"/>
  <c r="R269" i="14"/>
  <c r="R261" i="14"/>
  <c r="R253" i="14"/>
  <c r="R245" i="14"/>
  <c r="R237" i="14"/>
  <c r="R189" i="14"/>
  <c r="R168" i="14"/>
  <c r="R157" i="14"/>
  <c r="R136" i="14"/>
  <c r="R97" i="14"/>
  <c r="R84" i="14"/>
  <c r="R72" i="14"/>
  <c r="R59" i="14"/>
  <c r="R33" i="14"/>
  <c r="P114" i="14"/>
  <c r="S114" i="14" s="1"/>
  <c r="R114" i="14"/>
  <c r="P106" i="14"/>
  <c r="S106" i="14" s="1"/>
  <c r="R106" i="14"/>
  <c r="P98" i="14"/>
  <c r="S98" i="14" s="1"/>
  <c r="R98" i="14"/>
  <c r="P90" i="14"/>
  <c r="S90" i="14" s="1"/>
  <c r="R90" i="14"/>
  <c r="P82" i="14"/>
  <c r="S82" i="14" s="1"/>
  <c r="R82" i="14"/>
  <c r="P74" i="14"/>
  <c r="S74" i="14" s="1"/>
  <c r="R74" i="14"/>
  <c r="P66" i="14"/>
  <c r="S66" i="14" s="1"/>
  <c r="R66" i="14"/>
  <c r="P58" i="14"/>
  <c r="S58" i="14" s="1"/>
  <c r="R58" i="14"/>
  <c r="P50" i="14"/>
  <c r="S50" i="14" s="1"/>
  <c r="R50" i="14"/>
  <c r="P42" i="14"/>
  <c r="S42" i="14" s="1"/>
  <c r="R42" i="14"/>
  <c r="P34" i="14"/>
  <c r="S34" i="14" s="1"/>
  <c r="R34" i="14"/>
  <c r="P26" i="14"/>
  <c r="S26" i="14" s="1"/>
  <c r="R26" i="14"/>
  <c r="R500" i="14"/>
  <c r="R492" i="14"/>
  <c r="R484" i="14"/>
  <c r="R476" i="14"/>
  <c r="R468" i="14"/>
  <c r="R460" i="14"/>
  <c r="R452" i="14"/>
  <c r="R444" i="14"/>
  <c r="R436" i="14"/>
  <c r="R428" i="14"/>
  <c r="R420" i="14"/>
  <c r="R412" i="14"/>
  <c r="R404" i="14"/>
  <c r="R396" i="14"/>
  <c r="R388" i="14"/>
  <c r="R380" i="14"/>
  <c r="R372" i="14"/>
  <c r="R364" i="14"/>
  <c r="R356" i="14"/>
  <c r="R348" i="14"/>
  <c r="R340" i="14"/>
  <c r="R332" i="14"/>
  <c r="R324" i="14"/>
  <c r="R316" i="14"/>
  <c r="R308" i="14"/>
  <c r="R300" i="14"/>
  <c r="R292" i="14"/>
  <c r="R284" i="14"/>
  <c r="R276" i="14"/>
  <c r="R268" i="14"/>
  <c r="R260" i="14"/>
  <c r="R252" i="14"/>
  <c r="R244" i="14"/>
  <c r="R236" i="14"/>
  <c r="R198" i="14"/>
  <c r="R188" i="14"/>
  <c r="R177" i="14"/>
  <c r="R166" i="14"/>
  <c r="R156" i="14"/>
  <c r="R145" i="14"/>
  <c r="R133" i="14"/>
  <c r="R121" i="14"/>
  <c r="R108" i="14"/>
  <c r="R96" i="14"/>
  <c r="R57" i="14"/>
  <c r="R44" i="14"/>
  <c r="R32" i="14"/>
  <c r="P199" i="14"/>
  <c r="S199" i="14" s="1"/>
  <c r="R199" i="14"/>
  <c r="P183" i="14"/>
  <c r="S183" i="14" s="1"/>
  <c r="R183" i="14"/>
  <c r="P167" i="14"/>
  <c r="S167" i="14" s="1"/>
  <c r="R167" i="14"/>
  <c r="P151" i="14"/>
  <c r="S151" i="14" s="1"/>
  <c r="R151" i="14"/>
  <c r="P135" i="14"/>
  <c r="S135" i="14" s="1"/>
  <c r="R135" i="14"/>
  <c r="P127" i="14"/>
  <c r="S127" i="14" s="1"/>
  <c r="R127" i="14"/>
  <c r="R499" i="14"/>
  <c r="R197" i="14"/>
  <c r="R176" i="14"/>
  <c r="R165" i="14"/>
  <c r="R144" i="14"/>
  <c r="R132" i="14"/>
  <c r="R120" i="14"/>
  <c r="R107" i="14"/>
  <c r="R81" i="14"/>
  <c r="R68" i="14"/>
  <c r="R56" i="14"/>
  <c r="R43" i="14"/>
  <c r="P154" i="14"/>
  <c r="S154" i="14" s="1"/>
  <c r="R154" i="14"/>
  <c r="P191" i="14"/>
  <c r="S191" i="14" s="1"/>
  <c r="R191" i="14"/>
  <c r="P175" i="14"/>
  <c r="S175" i="14" s="1"/>
  <c r="R175" i="14"/>
  <c r="P159" i="14"/>
  <c r="S159" i="14" s="1"/>
  <c r="R159" i="14"/>
  <c r="P143" i="14"/>
  <c r="S143" i="14" s="1"/>
  <c r="R143" i="14"/>
  <c r="P134" i="14"/>
  <c r="S134" i="14" s="1"/>
  <c r="R134" i="14"/>
  <c r="P126" i="14"/>
  <c r="S126" i="14" s="1"/>
  <c r="R126" i="14"/>
  <c r="R498" i="14"/>
  <c r="R490" i="14"/>
  <c r="R482" i="14"/>
  <c r="R474" i="14"/>
  <c r="R466" i="14"/>
  <c r="R458" i="14"/>
  <c r="R450" i="14"/>
  <c r="R442" i="14"/>
  <c r="R434" i="14"/>
  <c r="R426" i="14"/>
  <c r="R418" i="14"/>
  <c r="R410" i="14"/>
  <c r="R402" i="14"/>
  <c r="R394" i="14"/>
  <c r="R386" i="14"/>
  <c r="R378" i="14"/>
  <c r="R370" i="14"/>
  <c r="R362" i="14"/>
  <c r="R354" i="14"/>
  <c r="R346" i="14"/>
  <c r="R338" i="14"/>
  <c r="R330" i="14"/>
  <c r="R322" i="14"/>
  <c r="R314" i="14"/>
  <c r="R306" i="14"/>
  <c r="R298" i="14"/>
  <c r="R290" i="14"/>
  <c r="R282" i="14"/>
  <c r="R274" i="14"/>
  <c r="R266" i="14"/>
  <c r="R258" i="14"/>
  <c r="R250" i="14"/>
  <c r="R242" i="14"/>
  <c r="R234" i="14"/>
  <c r="R196" i="14"/>
  <c r="R185" i="14"/>
  <c r="R174" i="14"/>
  <c r="R164" i="14"/>
  <c r="R153" i="14"/>
  <c r="R142" i="14"/>
  <c r="R105" i="14"/>
  <c r="R92" i="14"/>
  <c r="R80" i="14"/>
  <c r="R67" i="14"/>
  <c r="R41" i="14"/>
  <c r="R28" i="14"/>
  <c r="P170" i="14"/>
  <c r="S170" i="14" s="1"/>
  <c r="R170" i="14"/>
  <c r="P138" i="14"/>
  <c r="S138" i="14" s="1"/>
  <c r="R138" i="14"/>
  <c r="P119" i="14"/>
  <c r="S119" i="14" s="1"/>
  <c r="R119" i="14"/>
  <c r="P111" i="14"/>
  <c r="S111" i="14" s="1"/>
  <c r="R111" i="14"/>
  <c r="P103" i="14"/>
  <c r="S103" i="14" s="1"/>
  <c r="R103" i="14"/>
  <c r="P95" i="14"/>
  <c r="S95" i="14" s="1"/>
  <c r="R95" i="14"/>
  <c r="P87" i="14"/>
  <c r="S87" i="14" s="1"/>
  <c r="R87" i="14"/>
  <c r="P79" i="14"/>
  <c r="S79" i="14" s="1"/>
  <c r="R79" i="14"/>
  <c r="P71" i="14"/>
  <c r="S71" i="14" s="1"/>
  <c r="R71" i="14"/>
  <c r="P63" i="14"/>
  <c r="S63" i="14" s="1"/>
  <c r="R63" i="14"/>
  <c r="P55" i="14"/>
  <c r="S55" i="14" s="1"/>
  <c r="R55" i="14"/>
  <c r="P47" i="14"/>
  <c r="S47" i="14" s="1"/>
  <c r="R47" i="14"/>
  <c r="P39" i="14"/>
  <c r="S39" i="14" s="1"/>
  <c r="R39" i="14"/>
  <c r="P31" i="14"/>
  <c r="S31" i="14" s="1"/>
  <c r="R31" i="14"/>
  <c r="P23" i="14"/>
  <c r="S23" i="14" s="1"/>
  <c r="R23" i="14"/>
  <c r="R497" i="14"/>
  <c r="R489" i="14"/>
  <c r="R481" i="14"/>
  <c r="R473" i="14"/>
  <c r="R465" i="14"/>
  <c r="R457" i="14"/>
  <c r="R449" i="14"/>
  <c r="R441" i="14"/>
  <c r="R433" i="14"/>
  <c r="R425" i="14"/>
  <c r="R417" i="14"/>
  <c r="R401" i="14"/>
  <c r="R393" i="14"/>
  <c r="R385" i="14"/>
  <c r="R377" i="14"/>
  <c r="R369" i="14"/>
  <c r="R361" i="14"/>
  <c r="R353" i="14"/>
  <c r="R345" i="14"/>
  <c r="R337" i="14"/>
  <c r="R329" i="14"/>
  <c r="R321" i="14"/>
  <c r="R313" i="14"/>
  <c r="R305" i="14"/>
  <c r="R297" i="14"/>
  <c r="R289" i="14"/>
  <c r="R281" i="14"/>
  <c r="R273" i="14"/>
  <c r="R265" i="14"/>
  <c r="R257" i="14"/>
  <c r="R249" i="14"/>
  <c r="R241" i="14"/>
  <c r="R184" i="14"/>
  <c r="R173" i="14"/>
  <c r="R152" i="14"/>
  <c r="R141" i="14"/>
  <c r="R129" i="14"/>
  <c r="R116" i="14"/>
  <c r="R104" i="14"/>
  <c r="R91" i="14"/>
  <c r="R65" i="14"/>
  <c r="R52" i="14"/>
  <c r="R40" i="14"/>
  <c r="R27" i="14"/>
  <c r="P186" i="14"/>
  <c r="S186" i="14" s="1"/>
  <c r="R186" i="14"/>
  <c r="P130" i="14"/>
  <c r="S130" i="14" s="1"/>
  <c r="R130" i="14"/>
  <c r="P118" i="14"/>
  <c r="S118" i="14" s="1"/>
  <c r="R118" i="14"/>
  <c r="P110" i="14"/>
  <c r="S110" i="14" s="1"/>
  <c r="R110" i="14"/>
  <c r="P102" i="14"/>
  <c r="S102" i="14" s="1"/>
  <c r="R102" i="14"/>
  <c r="P94" i="14"/>
  <c r="S94" i="14" s="1"/>
  <c r="R94" i="14"/>
  <c r="P86" i="14"/>
  <c r="S86" i="14" s="1"/>
  <c r="R86" i="14"/>
  <c r="P78" i="14"/>
  <c r="S78" i="14" s="1"/>
  <c r="R78" i="14"/>
  <c r="P70" i="14"/>
  <c r="S70" i="14" s="1"/>
  <c r="R70" i="14"/>
  <c r="P62" i="14"/>
  <c r="S62" i="14" s="1"/>
  <c r="R62" i="14"/>
  <c r="P54" i="14"/>
  <c r="S54" i="14" s="1"/>
  <c r="R54" i="14"/>
  <c r="P46" i="14"/>
  <c r="S46" i="14" s="1"/>
  <c r="R46" i="14"/>
  <c r="P38" i="14"/>
  <c r="S38" i="14" s="1"/>
  <c r="R38" i="14"/>
  <c r="P30" i="14"/>
  <c r="S30" i="14" s="1"/>
  <c r="R30" i="14"/>
  <c r="P22" i="14"/>
  <c r="S22" i="14" s="1"/>
  <c r="R22" i="14"/>
  <c r="R496" i="14"/>
  <c r="R488" i="14"/>
  <c r="R480" i="14"/>
  <c r="R472" i="14"/>
  <c r="R464" i="14"/>
  <c r="R456" i="14"/>
  <c r="R448" i="14"/>
  <c r="R440" i="14"/>
  <c r="R432" i="14"/>
  <c r="R424" i="14"/>
  <c r="R416" i="14"/>
  <c r="R408" i="14"/>
  <c r="R400" i="14"/>
  <c r="R392" i="14"/>
  <c r="R384" i="14"/>
  <c r="R376" i="14"/>
  <c r="R368" i="14"/>
  <c r="R360" i="14"/>
  <c r="R352" i="14"/>
  <c r="R344" i="14"/>
  <c r="R336" i="14"/>
  <c r="R328" i="14"/>
  <c r="R320" i="14"/>
  <c r="R312" i="14"/>
  <c r="R304" i="14"/>
  <c r="R296" i="14"/>
  <c r="R288" i="14"/>
  <c r="R272" i="14"/>
  <c r="R264" i="14"/>
  <c r="R256" i="14"/>
  <c r="R248" i="14"/>
  <c r="R240" i="14"/>
  <c r="R193" i="14"/>
  <c r="R182" i="14"/>
  <c r="R172" i="14"/>
  <c r="R161" i="14"/>
  <c r="R150" i="14"/>
  <c r="R140" i="14"/>
  <c r="R128" i="14"/>
  <c r="R115" i="14"/>
  <c r="R89" i="14"/>
  <c r="R76" i="14"/>
  <c r="R64" i="14"/>
  <c r="R51" i="14"/>
  <c r="R25" i="14"/>
  <c r="K475" i="30"/>
  <c r="Q475" i="30" s="1"/>
  <c r="K36" i="30"/>
  <c r="Q36" i="30" s="1"/>
  <c r="L127" i="37"/>
  <c r="M127" i="37" s="1"/>
  <c r="N127" i="37" s="1"/>
  <c r="Q71" i="37"/>
  <c r="L70" i="37"/>
  <c r="M70" i="37" s="1"/>
  <c r="AS65" i="37"/>
  <c r="L122" i="37"/>
  <c r="M122" i="37" s="1"/>
  <c r="N122" i="37" s="1"/>
  <c r="L83" i="37"/>
  <c r="M83" i="37" s="1"/>
  <c r="N83" i="37" s="1"/>
  <c r="L81" i="37"/>
  <c r="L98" i="37"/>
  <c r="AS91" i="37"/>
  <c r="L80" i="37"/>
  <c r="M80" i="37" s="1"/>
  <c r="L94" i="37"/>
  <c r="M94" i="37" s="1"/>
  <c r="O83" i="14"/>
  <c r="L198" i="30"/>
  <c r="M198" i="30" s="1"/>
  <c r="N198" i="30" s="1"/>
  <c r="O198" i="30" s="1"/>
  <c r="P198" i="30" s="1"/>
  <c r="Q281" i="30"/>
  <c r="O409" i="14"/>
  <c r="O178" i="14"/>
  <c r="O259" i="14"/>
  <c r="L291" i="30"/>
  <c r="O487" i="14"/>
  <c r="O75" i="14"/>
  <c r="Q506" i="30"/>
  <c r="O280" i="14"/>
  <c r="L511" i="30"/>
  <c r="L385" i="30"/>
  <c r="Q487" i="30"/>
  <c r="L478" i="30"/>
  <c r="Q357" i="30"/>
  <c r="Q481" i="30"/>
  <c r="Q510" i="30"/>
  <c r="Q445" i="30"/>
  <c r="Q243" i="30"/>
  <c r="L271" i="30"/>
  <c r="M271" i="30" s="1"/>
  <c r="N271" i="30" s="1"/>
  <c r="O271" i="30" s="1"/>
  <c r="P271" i="30" s="1"/>
  <c r="AO271" i="30" s="1"/>
  <c r="L444" i="30"/>
  <c r="M444" i="30" s="1"/>
  <c r="N444" i="30" s="1"/>
  <c r="O444" i="30" s="1"/>
  <c r="P444" i="30" s="1"/>
  <c r="L336" i="30"/>
  <c r="Q335" i="30"/>
  <c r="Q446" i="30"/>
  <c r="Q251" i="30"/>
  <c r="Q247" i="30"/>
  <c r="Q124" i="37"/>
  <c r="L124" i="37"/>
  <c r="Q116" i="37"/>
  <c r="L68" i="37"/>
  <c r="L32" i="37"/>
  <c r="M32" i="37" s="1"/>
  <c r="Q121" i="37"/>
  <c r="AS111" i="37"/>
  <c r="Q97" i="37"/>
  <c r="L92" i="37"/>
  <c r="L40" i="37"/>
  <c r="Q104" i="37"/>
  <c r="L58" i="37"/>
  <c r="M58" i="37" s="1"/>
  <c r="AS35" i="37"/>
  <c r="AS75" i="37"/>
  <c r="L77" i="37"/>
  <c r="L63" i="37"/>
  <c r="M63" i="37" s="1"/>
  <c r="L56" i="37"/>
  <c r="AS53" i="37"/>
  <c r="Q47" i="37"/>
  <c r="L24" i="37"/>
  <c r="M24" i="37" s="1"/>
  <c r="N24" i="37" s="1"/>
  <c r="O24" i="37" s="1"/>
  <c r="P24" i="37" s="1"/>
  <c r="L123" i="37"/>
  <c r="Q123" i="37"/>
  <c r="Q129" i="37"/>
  <c r="Q126" i="37"/>
  <c r="Q125" i="37"/>
  <c r="AS103" i="37"/>
  <c r="L109" i="37"/>
  <c r="Q109" i="37"/>
  <c r="L126" i="37"/>
  <c r="Q112" i="37"/>
  <c r="L112" i="37"/>
  <c r="L102" i="37"/>
  <c r="Q102" i="37"/>
  <c r="Q119" i="37"/>
  <c r="L119" i="37"/>
  <c r="L108" i="37"/>
  <c r="Q108" i="37"/>
  <c r="L93" i="37"/>
  <c r="M93" i="37" s="1"/>
  <c r="N93" i="37" s="1"/>
  <c r="O93" i="37" s="1"/>
  <c r="P93" i="37" s="1"/>
  <c r="Q75" i="37"/>
  <c r="L75" i="37"/>
  <c r="L129" i="37"/>
  <c r="Q113" i="37"/>
  <c r="L113" i="37"/>
  <c r="L101" i="37"/>
  <c r="M101" i="37" s="1"/>
  <c r="N101" i="37" s="1"/>
  <c r="O101" i="37" s="1"/>
  <c r="P101" i="37" s="1"/>
  <c r="AD101" i="37" s="1"/>
  <c r="Q101" i="37"/>
  <c r="Q120" i="37"/>
  <c r="Q117" i="37"/>
  <c r="Q91" i="37"/>
  <c r="L91" i="37"/>
  <c r="M91" i="37" s="1"/>
  <c r="N91" i="37" s="1"/>
  <c r="O91" i="37" s="1"/>
  <c r="P91" i="37" s="1"/>
  <c r="L53" i="37"/>
  <c r="M53" i="37" s="1"/>
  <c r="N53" i="37" s="1"/>
  <c r="O53" i="37" s="1"/>
  <c r="P53" i="37" s="1"/>
  <c r="Q53" i="37"/>
  <c r="L44" i="37"/>
  <c r="M44" i="37" s="1"/>
  <c r="N44" i="37" s="1"/>
  <c r="O44" i="37" s="1"/>
  <c r="P44" i="37" s="1"/>
  <c r="U44" i="37" s="1"/>
  <c r="Q44" i="37"/>
  <c r="L23" i="37"/>
  <c r="M23" i="37" s="1"/>
  <c r="N23" i="37" s="1"/>
  <c r="O23" i="37" s="1"/>
  <c r="P23" i="37" s="1"/>
  <c r="Q23" i="37"/>
  <c r="L111" i="37"/>
  <c r="L110" i="37"/>
  <c r="Q110" i="37"/>
  <c r="L90" i="37"/>
  <c r="Q90" i="37"/>
  <c r="Q77" i="37"/>
  <c r="L74" i="37"/>
  <c r="Q74" i="37"/>
  <c r="Q122" i="37"/>
  <c r="L100" i="37"/>
  <c r="Q100" i="37"/>
  <c r="Q92" i="37"/>
  <c r="Q79" i="37"/>
  <c r="L79" i="37"/>
  <c r="Q127" i="37"/>
  <c r="L62" i="37"/>
  <c r="M62" i="37" s="1"/>
  <c r="N62" i="37" s="1"/>
  <c r="O62" i="37" s="1"/>
  <c r="P62" i="37" s="1"/>
  <c r="Q62" i="37"/>
  <c r="L89" i="37"/>
  <c r="Q89" i="37"/>
  <c r="L71" i="37"/>
  <c r="Q51" i="37"/>
  <c r="L51" i="37"/>
  <c r="M51" i="37" s="1"/>
  <c r="N51" i="37" s="1"/>
  <c r="O51" i="37" s="1"/>
  <c r="P51" i="37" s="1"/>
  <c r="AS82" i="37"/>
  <c r="Q95" i="37"/>
  <c r="L95" i="37"/>
  <c r="L50" i="37"/>
  <c r="M50" i="37" s="1"/>
  <c r="N50" i="37" s="1"/>
  <c r="O50" i="37" s="1"/>
  <c r="P50" i="37" s="1"/>
  <c r="Q50" i="37"/>
  <c r="Q88" i="37"/>
  <c r="Q86" i="37"/>
  <c r="L86" i="37"/>
  <c r="AS78" i="37"/>
  <c r="AS67" i="37"/>
  <c r="Q98" i="37"/>
  <c r="L97" i="37"/>
  <c r="Q76" i="37"/>
  <c r="L76" i="37"/>
  <c r="L73" i="37"/>
  <c r="Q73" i="37"/>
  <c r="L64" i="37"/>
  <c r="Q64" i="37"/>
  <c r="Q94" i="37"/>
  <c r="Q72" i="37"/>
  <c r="L72" i="37"/>
  <c r="AS54" i="37"/>
  <c r="L43" i="37"/>
  <c r="M43" i="37" s="1"/>
  <c r="N43" i="37" s="1"/>
  <c r="O43" i="37" s="1"/>
  <c r="P43" i="37" s="1"/>
  <c r="Q43" i="37"/>
  <c r="Q39" i="37"/>
  <c r="L39" i="37"/>
  <c r="L55" i="37"/>
  <c r="Q55" i="37"/>
  <c r="Q52" i="37"/>
  <c r="L52" i="37"/>
  <c r="L59" i="37"/>
  <c r="Q59" i="37"/>
  <c r="AS38" i="37"/>
  <c r="L49" i="37"/>
  <c r="Q49" i="37"/>
  <c r="L41" i="37"/>
  <c r="Q41" i="37"/>
  <c r="L66" i="37"/>
  <c r="Q66" i="37"/>
  <c r="Q65" i="37"/>
  <c r="L65" i="37"/>
  <c r="Q58" i="37"/>
  <c r="L47" i="37"/>
  <c r="Q35" i="37"/>
  <c r="L35" i="37"/>
  <c r="AS48" i="37"/>
  <c r="AS42" i="37"/>
  <c r="AS41" i="37"/>
  <c r="Q45" i="37"/>
  <c r="Q46" i="37"/>
  <c r="L46" i="37"/>
  <c r="L31" i="37"/>
  <c r="Q31" i="37"/>
  <c r="Q40" i="37"/>
  <c r="L34" i="37"/>
  <c r="Q34" i="37"/>
  <c r="L26" i="37"/>
  <c r="Q26" i="37"/>
  <c r="Q24" i="37"/>
  <c r="Q27" i="37"/>
  <c r="Q495" i="30"/>
  <c r="L495" i="30"/>
  <c r="M495" i="30" s="1"/>
  <c r="N495" i="30" s="1"/>
  <c r="O495" i="30" s="1"/>
  <c r="P495" i="30" s="1"/>
  <c r="Q503" i="30"/>
  <c r="L503" i="30"/>
  <c r="L437" i="30"/>
  <c r="M437" i="30" s="1"/>
  <c r="N437" i="30" s="1"/>
  <c r="O437" i="30" s="1"/>
  <c r="P437" i="30" s="1"/>
  <c r="AS465" i="30"/>
  <c r="L487" i="30"/>
  <c r="L510" i="30"/>
  <c r="Q514" i="30"/>
  <c r="Q511" i="30"/>
  <c r="L514" i="30"/>
  <c r="Q470" i="30"/>
  <c r="L470" i="30"/>
  <c r="Q438" i="30"/>
  <c r="AS447" i="30"/>
  <c r="Q415" i="30"/>
  <c r="L413" i="30"/>
  <c r="L387" i="30"/>
  <c r="L368" i="30"/>
  <c r="L330" i="30"/>
  <c r="L377" i="30"/>
  <c r="AS374" i="30"/>
  <c r="Q316" i="30"/>
  <c r="L316" i="30"/>
  <c r="Q308" i="30"/>
  <c r="L308" i="30"/>
  <c r="Q350" i="30"/>
  <c r="Q306" i="30"/>
  <c r="L303" i="30"/>
  <c r="L292" i="30"/>
  <c r="L251" i="30"/>
  <c r="M251" i="30" s="1"/>
  <c r="N251" i="30" s="1"/>
  <c r="O251" i="30" s="1"/>
  <c r="P251" i="30" s="1"/>
  <c r="AS295" i="30"/>
  <c r="AS285" i="30"/>
  <c r="L283" i="30"/>
  <c r="L203" i="30"/>
  <c r="Q203" i="30"/>
  <c r="Q227" i="30"/>
  <c r="L227" i="30"/>
  <c r="L183" i="30"/>
  <c r="Q187" i="30"/>
  <c r="L187" i="30"/>
  <c r="AS136" i="30"/>
  <c r="AS128" i="30"/>
  <c r="AS70" i="30"/>
  <c r="AS61" i="30"/>
  <c r="N3" i="55"/>
  <c r="N4" i="55"/>
  <c r="M5" i="55"/>
  <c r="M3" i="55"/>
  <c r="Q169" i="30" l="1"/>
  <c r="Q309" i="30"/>
  <c r="Q195" i="30"/>
  <c r="L81" i="30"/>
  <c r="Q267" i="30"/>
  <c r="Q35" i="30"/>
  <c r="L142" i="30"/>
  <c r="Q371" i="30"/>
  <c r="Q217" i="30"/>
  <c r="L421" i="30"/>
  <c r="L343" i="30"/>
  <c r="M343" i="30" s="1"/>
  <c r="L48" i="30"/>
  <c r="Q505" i="30"/>
  <c r="L439" i="30"/>
  <c r="M439" i="30" s="1"/>
  <c r="Q126" i="30"/>
  <c r="L215" i="30"/>
  <c r="M215" i="30" s="1"/>
  <c r="N215" i="30" s="1"/>
  <c r="O215" i="30" s="1"/>
  <c r="P215" i="30" s="1"/>
  <c r="L40" i="30"/>
  <c r="M40" i="30" s="1"/>
  <c r="Q114" i="37"/>
  <c r="L360" i="30"/>
  <c r="L97" i="30"/>
  <c r="M97" i="30" s="1"/>
  <c r="L86" i="30"/>
  <c r="L498" i="30"/>
  <c r="M498" i="30" s="1"/>
  <c r="N498" i="30" s="1"/>
  <c r="O498" i="30" s="1"/>
  <c r="P498" i="30" s="1"/>
  <c r="L340" i="30"/>
  <c r="M340" i="30" s="1"/>
  <c r="N340" i="30" s="1"/>
  <c r="O340" i="30" s="1"/>
  <c r="P340" i="30" s="1"/>
  <c r="L117" i="30"/>
  <c r="M117" i="30" s="1"/>
  <c r="N117" i="30" s="1"/>
  <c r="L345" i="30"/>
  <c r="Q233" i="30"/>
  <c r="Q407" i="30"/>
  <c r="L106" i="30"/>
  <c r="M106" i="30" s="1"/>
  <c r="L199" i="30"/>
  <c r="L320" i="30"/>
  <c r="M320" i="30" s="1"/>
  <c r="Q193" i="30"/>
  <c r="Q462" i="30"/>
  <c r="L414" i="30"/>
  <c r="M414" i="30" s="1"/>
  <c r="Q395" i="30"/>
  <c r="Q240" i="30"/>
  <c r="L436" i="30"/>
  <c r="M436" i="30" s="1"/>
  <c r="N436" i="30" s="1"/>
  <c r="O436" i="30" s="1"/>
  <c r="P436" i="30" s="1"/>
  <c r="L235" i="30"/>
  <c r="L423" i="30"/>
  <c r="M423" i="30" s="1"/>
  <c r="Q305" i="30"/>
  <c r="Q160" i="30"/>
  <c r="R100" i="20"/>
  <c r="U100" i="20" s="1"/>
  <c r="L379" i="30"/>
  <c r="M379" i="30" s="1"/>
  <c r="Q59" i="30"/>
  <c r="Q141" i="30"/>
  <c r="L311" i="30"/>
  <c r="M311" i="30" s="1"/>
  <c r="Q472" i="30"/>
  <c r="L178" i="30"/>
  <c r="M178" i="30" s="1"/>
  <c r="L389" i="30"/>
  <c r="M389" i="30" s="1"/>
  <c r="Q87" i="37"/>
  <c r="L479" i="30"/>
  <c r="M479" i="30" s="1"/>
  <c r="L473" i="30"/>
  <c r="Q89" i="30"/>
  <c r="L238" i="30"/>
  <c r="M238" i="30" s="1"/>
  <c r="N238" i="30" s="1"/>
  <c r="L289" i="30"/>
  <c r="M289" i="30" s="1"/>
  <c r="L422" i="30"/>
  <c r="M422" i="30" s="1"/>
  <c r="Q317" i="30"/>
  <c r="L457" i="30"/>
  <c r="M457" i="30" s="1"/>
  <c r="N457" i="30" s="1"/>
  <c r="O457" i="30" s="1"/>
  <c r="P457" i="30" s="1"/>
  <c r="Q157" i="30"/>
  <c r="Q366" i="30"/>
  <c r="Q73" i="30"/>
  <c r="Q273" i="30"/>
  <c r="L52" i="30"/>
  <c r="M52" i="30" s="1"/>
  <c r="N52" i="30" s="1"/>
  <c r="O52" i="30" s="1"/>
  <c r="P52" i="30" s="1"/>
  <c r="L60" i="30"/>
  <c r="M60" i="30" s="1"/>
  <c r="L62" i="30"/>
  <c r="M62" i="30" s="1"/>
  <c r="N62" i="30" s="1"/>
  <c r="O62" i="30" s="1"/>
  <c r="P62" i="30" s="1"/>
  <c r="Q88" i="30"/>
  <c r="L98" i="30"/>
  <c r="M98" i="30" s="1"/>
  <c r="N98" i="30" s="1"/>
  <c r="O98" i="30" s="1"/>
  <c r="P98" i="30" s="1"/>
  <c r="L226" i="30"/>
  <c r="M226" i="30" s="1"/>
  <c r="Q434" i="30"/>
  <c r="L212" i="30"/>
  <c r="M212" i="30" s="1"/>
  <c r="Q180" i="30"/>
  <c r="L138" i="30"/>
  <c r="M138" i="30" s="1"/>
  <c r="Q202" i="30"/>
  <c r="L290" i="30"/>
  <c r="M290" i="30" s="1"/>
  <c r="Q276" i="30"/>
  <c r="L451" i="30"/>
  <c r="M451" i="30" s="1"/>
  <c r="Q440" i="30"/>
  <c r="T53" i="20"/>
  <c r="L115" i="30"/>
  <c r="M115" i="30" s="1"/>
  <c r="L337" i="30"/>
  <c r="M337" i="30" s="1"/>
  <c r="Q197" i="30"/>
  <c r="Q92" i="30"/>
  <c r="Q80" i="30"/>
  <c r="Q403" i="30"/>
  <c r="L186" i="30"/>
  <c r="M186" i="30" s="1"/>
  <c r="L45" i="30"/>
  <c r="M45" i="30" s="1"/>
  <c r="Q57" i="37"/>
  <c r="Q208" i="30"/>
  <c r="L339" i="30"/>
  <c r="M339" i="30" s="1"/>
  <c r="M98" i="37"/>
  <c r="X24" i="37"/>
  <c r="L300" i="30"/>
  <c r="M300" i="30" s="1"/>
  <c r="Q122" i="30"/>
  <c r="Q508" i="30"/>
  <c r="L499" i="30"/>
  <c r="M499" i="30" s="1"/>
  <c r="L176" i="30"/>
  <c r="M176" i="30" s="1"/>
  <c r="L37" i="30"/>
  <c r="M37" i="30" s="1"/>
  <c r="L72" i="30"/>
  <c r="M72" i="30" s="1"/>
  <c r="L228" i="30"/>
  <c r="M228" i="30" s="1"/>
  <c r="N228" i="30" s="1"/>
  <c r="O228" i="30" s="1"/>
  <c r="P228" i="30" s="1"/>
  <c r="L55" i="30"/>
  <c r="M55" i="30" s="1"/>
  <c r="L258" i="30"/>
  <c r="M258" i="30" s="1"/>
  <c r="L282" i="30"/>
  <c r="M282" i="30" s="1"/>
  <c r="L404" i="30"/>
  <c r="M404" i="30" s="1"/>
  <c r="Z198" i="30"/>
  <c r="L188" i="30"/>
  <c r="M188" i="30" s="1"/>
  <c r="L213" i="30"/>
  <c r="M213" i="30" s="1"/>
  <c r="Q79" i="30"/>
  <c r="Q162" i="30"/>
  <c r="L103" i="30"/>
  <c r="M103" i="30" s="1"/>
  <c r="N103" i="30" s="1"/>
  <c r="O103" i="30" s="1"/>
  <c r="P103" i="30" s="1"/>
  <c r="W103" i="30" s="1"/>
  <c r="L36" i="30"/>
  <c r="M36" i="30" s="1"/>
  <c r="L384" i="30"/>
  <c r="M384" i="30" s="1"/>
  <c r="L354" i="30"/>
  <c r="M354" i="30" s="1"/>
  <c r="N354" i="30" s="1"/>
  <c r="O354" i="30" s="1"/>
  <c r="P354" i="30" s="1"/>
  <c r="L125" i="30"/>
  <c r="M125" i="30" s="1"/>
  <c r="L148" i="30"/>
  <c r="M148" i="30" s="1"/>
  <c r="N148" i="30" s="1"/>
  <c r="O148" i="30" s="1"/>
  <c r="P148" i="30" s="1"/>
  <c r="Q264" i="30"/>
  <c r="Q288" i="30"/>
  <c r="L419" i="30"/>
  <c r="M419" i="30" s="1"/>
  <c r="Q461" i="30"/>
  <c r="L210" i="30"/>
  <c r="M210" i="30" s="1"/>
  <c r="N210" i="30" s="1"/>
  <c r="L39" i="30"/>
  <c r="M39" i="30" s="1"/>
  <c r="Q452" i="30"/>
  <c r="L425" i="30"/>
  <c r="M425" i="30" s="1"/>
  <c r="T23" i="20"/>
  <c r="L87" i="30"/>
  <c r="M87" i="30" s="1"/>
  <c r="L266" i="30"/>
  <c r="M266" i="30" s="1"/>
  <c r="N266" i="30" s="1"/>
  <c r="O266" i="30" s="1"/>
  <c r="P266" i="30" s="1"/>
  <c r="AA266" i="30" s="1"/>
  <c r="L500" i="30"/>
  <c r="M500" i="30" s="1"/>
  <c r="L74" i="30"/>
  <c r="M74" i="30" s="1"/>
  <c r="T59" i="20"/>
  <c r="Q221" i="30"/>
  <c r="Q286" i="30"/>
  <c r="M120" i="37"/>
  <c r="N120" i="37" s="1"/>
  <c r="O120" i="37" s="1"/>
  <c r="P120" i="37" s="1"/>
  <c r="Q38" i="30"/>
  <c r="Q334" i="30"/>
  <c r="Q476" i="30"/>
  <c r="L304" i="30"/>
  <c r="M304" i="30" s="1"/>
  <c r="N304" i="30" s="1"/>
  <c r="O304" i="30" s="1"/>
  <c r="P304" i="30" s="1"/>
  <c r="L107" i="30"/>
  <c r="M107" i="30" s="1"/>
  <c r="N107" i="30" s="1"/>
  <c r="O107" i="30" s="1"/>
  <c r="P107" i="30" s="1"/>
  <c r="Q284" i="30"/>
  <c r="T79" i="20"/>
  <c r="T29" i="20"/>
  <c r="T60" i="20"/>
  <c r="R35" i="20"/>
  <c r="U35" i="20" s="1"/>
  <c r="R101" i="20"/>
  <c r="U101" i="20" s="1"/>
  <c r="T92" i="20"/>
  <c r="Q192" i="30"/>
  <c r="Q100" i="30"/>
  <c r="Q401" i="30"/>
  <c r="Q65" i="30"/>
  <c r="L164" i="30"/>
  <c r="M164" i="30" s="1"/>
  <c r="L189" i="30"/>
  <c r="M189" i="30" s="1"/>
  <c r="N189" i="30" s="1"/>
  <c r="O189" i="30" s="1"/>
  <c r="P189" i="30" s="1"/>
  <c r="L269" i="30"/>
  <c r="M269" i="30" s="1"/>
  <c r="Q274" i="30"/>
  <c r="Q435" i="30"/>
  <c r="Q293" i="30"/>
  <c r="Q237" i="30"/>
  <c r="L491" i="30"/>
  <c r="M491" i="30" s="1"/>
  <c r="T20" i="20"/>
  <c r="R14" i="20"/>
  <c r="U14" i="20" s="1"/>
  <c r="T14" i="20"/>
  <c r="R49" i="20"/>
  <c r="U49" i="20" s="1"/>
  <c r="T49" i="20"/>
  <c r="R83" i="20"/>
  <c r="U83" i="20" s="1"/>
  <c r="T83" i="20"/>
  <c r="R88" i="20"/>
  <c r="U88" i="20" s="1"/>
  <c r="T88" i="20"/>
  <c r="R22" i="20"/>
  <c r="U22" i="20" s="1"/>
  <c r="T22" i="20"/>
  <c r="R56" i="20"/>
  <c r="U56" i="20" s="1"/>
  <c r="T56" i="20"/>
  <c r="R84" i="20"/>
  <c r="U84" i="20" s="1"/>
  <c r="T84" i="20"/>
  <c r="R25" i="20"/>
  <c r="U25" i="20" s="1"/>
  <c r="T25" i="20"/>
  <c r="R38" i="20"/>
  <c r="U38" i="20" s="1"/>
  <c r="T38" i="20"/>
  <c r="R66" i="20"/>
  <c r="U66" i="20" s="1"/>
  <c r="T66" i="20"/>
  <c r="R26" i="20"/>
  <c r="U26" i="20" s="1"/>
  <c r="T26" i="20"/>
  <c r="R48" i="20"/>
  <c r="U48" i="20" s="1"/>
  <c r="T48" i="20"/>
  <c r="R90" i="20"/>
  <c r="U90" i="20" s="1"/>
  <c r="T90" i="20"/>
  <c r="R80" i="20"/>
  <c r="U80" i="20" s="1"/>
  <c r="T80" i="20"/>
  <c r="R55" i="20"/>
  <c r="U55" i="20" s="1"/>
  <c r="T55" i="20"/>
  <c r="R16" i="20"/>
  <c r="U16" i="20" s="1"/>
  <c r="T16" i="20"/>
  <c r="R51" i="20"/>
  <c r="U51" i="20" s="1"/>
  <c r="T51" i="20"/>
  <c r="R78" i="20"/>
  <c r="U78" i="20" s="1"/>
  <c r="T78" i="20"/>
  <c r="R52" i="20"/>
  <c r="U52" i="20" s="1"/>
  <c r="T52" i="20"/>
  <c r="R86" i="20"/>
  <c r="U86" i="20" s="1"/>
  <c r="T86" i="20"/>
  <c r="R67" i="20"/>
  <c r="U67" i="20" s="1"/>
  <c r="T67" i="20"/>
  <c r="R96" i="20"/>
  <c r="U96" i="20" s="1"/>
  <c r="T96" i="20"/>
  <c r="R21" i="20"/>
  <c r="U21" i="20" s="1"/>
  <c r="T21" i="20"/>
  <c r="R91" i="20"/>
  <c r="U91" i="20" s="1"/>
  <c r="T91" i="20"/>
  <c r="R62" i="20"/>
  <c r="U62" i="20" s="1"/>
  <c r="T62" i="20"/>
  <c r="R99" i="20"/>
  <c r="U99" i="20" s="1"/>
  <c r="T99" i="20"/>
  <c r="R74" i="20"/>
  <c r="U74" i="20" s="1"/>
  <c r="T74" i="20"/>
  <c r="R18" i="20"/>
  <c r="U18" i="20" s="1"/>
  <c r="T18" i="20"/>
  <c r="R45" i="20"/>
  <c r="U45" i="20" s="1"/>
  <c r="T45" i="20"/>
  <c r="R87" i="20"/>
  <c r="U87" i="20" s="1"/>
  <c r="T87" i="20"/>
  <c r="R33" i="20"/>
  <c r="U33" i="20" s="1"/>
  <c r="T33" i="20"/>
  <c r="R27" i="20"/>
  <c r="U27" i="20" s="1"/>
  <c r="T27" i="20"/>
  <c r="R97" i="20"/>
  <c r="U97" i="20" s="1"/>
  <c r="T97" i="20"/>
  <c r="R61" i="20"/>
  <c r="U61" i="20" s="1"/>
  <c r="T61" i="20"/>
  <c r="R57" i="20"/>
  <c r="U57" i="20" s="1"/>
  <c r="T57" i="20"/>
  <c r="R85" i="20"/>
  <c r="U85" i="20" s="1"/>
  <c r="T85" i="20"/>
  <c r="R30" i="20"/>
  <c r="U30" i="20" s="1"/>
  <c r="T30" i="20"/>
  <c r="R58" i="20"/>
  <c r="U58" i="20" s="1"/>
  <c r="T58" i="20"/>
  <c r="R93" i="20"/>
  <c r="U93" i="20" s="1"/>
  <c r="T93" i="20"/>
  <c r="R39" i="20"/>
  <c r="U39" i="20" s="1"/>
  <c r="T39" i="20"/>
  <c r="R75" i="20"/>
  <c r="U75" i="20" s="1"/>
  <c r="T75" i="20"/>
  <c r="R102" i="20"/>
  <c r="U102" i="20" s="1"/>
  <c r="T102" i="20"/>
  <c r="R28" i="20"/>
  <c r="U28" i="20" s="1"/>
  <c r="T28" i="20"/>
  <c r="R98" i="20"/>
  <c r="U98" i="20" s="1"/>
  <c r="T98" i="20"/>
  <c r="R42" i="20"/>
  <c r="U42" i="20" s="1"/>
  <c r="T42" i="20"/>
  <c r="R70" i="20"/>
  <c r="U70" i="20" s="1"/>
  <c r="T70" i="20"/>
  <c r="R24" i="20"/>
  <c r="U24" i="20" s="1"/>
  <c r="T24" i="20"/>
  <c r="R65" i="20"/>
  <c r="U65" i="20" s="1"/>
  <c r="T65" i="20"/>
  <c r="R94" i="20"/>
  <c r="U94" i="20" s="1"/>
  <c r="T94" i="20"/>
  <c r="R34" i="20"/>
  <c r="U34" i="20" s="1"/>
  <c r="T34" i="20"/>
  <c r="R68" i="20"/>
  <c r="U68" i="20" s="1"/>
  <c r="T68" i="20"/>
  <c r="R103" i="20"/>
  <c r="U103" i="20" s="1"/>
  <c r="T103" i="20"/>
  <c r="R69" i="20"/>
  <c r="U69" i="20" s="1"/>
  <c r="T69" i="20"/>
  <c r="R36" i="20"/>
  <c r="U36" i="20" s="1"/>
  <c r="T36" i="20"/>
  <c r="R63" i="20"/>
  <c r="U63" i="20" s="1"/>
  <c r="T63" i="20"/>
  <c r="R37" i="20"/>
  <c r="U37" i="20" s="1"/>
  <c r="T37" i="20"/>
  <c r="R64" i="20"/>
  <c r="U64" i="20" s="1"/>
  <c r="T64" i="20"/>
  <c r="R47" i="20"/>
  <c r="U47" i="20" s="1"/>
  <c r="T47" i="20"/>
  <c r="R81" i="20"/>
  <c r="U81" i="20" s="1"/>
  <c r="T81" i="20"/>
  <c r="R73" i="20"/>
  <c r="U73" i="20" s="1"/>
  <c r="T73" i="20"/>
  <c r="R19" i="20"/>
  <c r="U19" i="20" s="1"/>
  <c r="T19" i="20"/>
  <c r="R41" i="20"/>
  <c r="U41" i="20" s="1"/>
  <c r="T41" i="20"/>
  <c r="R76" i="20"/>
  <c r="U76" i="20" s="1"/>
  <c r="T76" i="20"/>
  <c r="R46" i="20"/>
  <c r="U46" i="20" s="1"/>
  <c r="T46" i="20"/>
  <c r="R15" i="20"/>
  <c r="U15" i="20" s="1"/>
  <c r="T15" i="20"/>
  <c r="R50" i="20"/>
  <c r="U50" i="20" s="1"/>
  <c r="T50" i="20"/>
  <c r="R77" i="20"/>
  <c r="U77" i="20" s="1"/>
  <c r="T77" i="20"/>
  <c r="R31" i="20"/>
  <c r="U31" i="20" s="1"/>
  <c r="T31" i="20"/>
  <c r="R40" i="20"/>
  <c r="U40" i="20" s="1"/>
  <c r="T40" i="20"/>
  <c r="R82" i="20"/>
  <c r="U82" i="20" s="1"/>
  <c r="T82" i="20"/>
  <c r="R32" i="20"/>
  <c r="U32" i="20" s="1"/>
  <c r="T32" i="20"/>
  <c r="R43" i="20"/>
  <c r="U43" i="20" s="1"/>
  <c r="T43" i="20"/>
  <c r="R71" i="20"/>
  <c r="U71" i="20" s="1"/>
  <c r="T71" i="20"/>
  <c r="R17" i="20"/>
  <c r="U17" i="20" s="1"/>
  <c r="T17" i="20"/>
  <c r="R44" i="20"/>
  <c r="U44" i="20" s="1"/>
  <c r="T44" i="20"/>
  <c r="R72" i="20"/>
  <c r="U72" i="20" s="1"/>
  <c r="T72" i="20"/>
  <c r="R54" i="20"/>
  <c r="U54" i="20" s="1"/>
  <c r="T54" i="20"/>
  <c r="R89" i="20"/>
  <c r="U89" i="20" s="1"/>
  <c r="T89" i="20"/>
  <c r="R95" i="20"/>
  <c r="U95" i="20" s="1"/>
  <c r="T95" i="20"/>
  <c r="AI53" i="37"/>
  <c r="S53" i="37"/>
  <c r="AO53" i="37"/>
  <c r="T53" i="37"/>
  <c r="Q130" i="37"/>
  <c r="V53" i="37"/>
  <c r="AM53" i="37"/>
  <c r="M117" i="37"/>
  <c r="AC53" i="37"/>
  <c r="W53" i="37"/>
  <c r="L248" i="30"/>
  <c r="M248" i="30" s="1"/>
  <c r="Q270" i="30"/>
  <c r="Q50" i="30"/>
  <c r="Q172" i="30"/>
  <c r="L443" i="30"/>
  <c r="M443" i="30" s="1"/>
  <c r="Q57" i="30"/>
  <c r="L119" i="30"/>
  <c r="M119" i="30" s="1"/>
  <c r="V202" i="30"/>
  <c r="O122" i="37"/>
  <c r="P122" i="37" s="1"/>
  <c r="M130" i="37"/>
  <c r="N130" i="37" s="1"/>
  <c r="O130" i="37" s="1"/>
  <c r="P130" i="37" s="1"/>
  <c r="L475" i="30"/>
  <c r="M475" i="30" s="1"/>
  <c r="AK43" i="37"/>
  <c r="X43" i="37"/>
  <c r="AE44" i="37"/>
  <c r="Z53" i="37"/>
  <c r="AK53" i="37"/>
  <c r="U43" i="37"/>
  <c r="AN43" i="37"/>
  <c r="U62" i="37"/>
  <c r="AE43" i="37"/>
  <c r="Z44" i="37"/>
  <c r="L96" i="37"/>
  <c r="M96" i="37" s="1"/>
  <c r="N96" i="37" s="1"/>
  <c r="O96" i="37" s="1"/>
  <c r="P96" i="37" s="1"/>
  <c r="AI96" i="37" s="1"/>
  <c r="AD43" i="37"/>
  <c r="AI44" i="37"/>
  <c r="AP44" i="37"/>
  <c r="AO43" i="37"/>
  <c r="V50" i="37"/>
  <c r="Y44" i="37"/>
  <c r="S125" i="37"/>
  <c r="AG43" i="37"/>
  <c r="R43" i="37"/>
  <c r="V44" i="37"/>
  <c r="Z43" i="37"/>
  <c r="T43" i="37"/>
  <c r="AD44" i="37"/>
  <c r="AC44" i="37"/>
  <c r="P280" i="14"/>
  <c r="S280" i="14" s="1"/>
  <c r="R280" i="14"/>
  <c r="P75" i="14"/>
  <c r="S75" i="14" s="1"/>
  <c r="R75" i="14"/>
  <c r="P83" i="14"/>
  <c r="S83" i="14" s="1"/>
  <c r="R83" i="14"/>
  <c r="P487" i="14"/>
  <c r="S487" i="14" s="1"/>
  <c r="R487" i="14"/>
  <c r="P259" i="14"/>
  <c r="S259" i="14" s="1"/>
  <c r="R259" i="14"/>
  <c r="P178" i="14"/>
  <c r="S178" i="14" s="1"/>
  <c r="R178" i="14"/>
  <c r="P409" i="14"/>
  <c r="S409" i="14" s="1"/>
  <c r="R409" i="14"/>
  <c r="AC198" i="30"/>
  <c r="AK198" i="30"/>
  <c r="AK257" i="30"/>
  <c r="X202" i="30"/>
  <c r="AJ257" i="30"/>
  <c r="AG50" i="37"/>
  <c r="X44" i="37"/>
  <c r="AM44" i="37"/>
  <c r="AK44" i="37"/>
  <c r="AF53" i="37"/>
  <c r="AD53" i="37"/>
  <c r="AB91" i="37"/>
  <c r="AK50" i="37"/>
  <c r="AN44" i="37"/>
  <c r="W44" i="37"/>
  <c r="AJ44" i="37"/>
  <c r="AC91" i="37"/>
  <c r="Y43" i="37"/>
  <c r="AA43" i="37"/>
  <c r="AJ50" i="37"/>
  <c r="AF44" i="37"/>
  <c r="S44" i="37"/>
  <c r="AO44" i="37"/>
  <c r="AB44" i="37"/>
  <c r="R53" i="37"/>
  <c r="AP43" i="37"/>
  <c r="V43" i="37"/>
  <c r="AL50" i="37"/>
  <c r="AH44" i="37"/>
  <c r="AL44" i="37"/>
  <c r="AG44" i="37"/>
  <c r="T44" i="37"/>
  <c r="X53" i="37"/>
  <c r="AB53" i="37"/>
  <c r="AP50" i="37"/>
  <c r="AA44" i="37"/>
  <c r="R44" i="37"/>
  <c r="Q56" i="37"/>
  <c r="AJ43" i="37"/>
  <c r="W43" i="37"/>
  <c r="L104" i="37"/>
  <c r="M104" i="37" s="1"/>
  <c r="AI62" i="37"/>
  <c r="AJ51" i="37"/>
  <c r="AD24" i="37"/>
  <c r="AM24" i="37"/>
  <c r="AC43" i="37"/>
  <c r="AH43" i="37"/>
  <c r="AB43" i="37"/>
  <c r="W50" i="37"/>
  <c r="AF51" i="37"/>
  <c r="AJ62" i="37"/>
  <c r="AB23" i="37"/>
  <c r="AA91" i="37"/>
  <c r="T93" i="37"/>
  <c r="Q83" i="37"/>
  <c r="Q81" i="37"/>
  <c r="AE51" i="37"/>
  <c r="Q70" i="37"/>
  <c r="R51" i="37"/>
  <c r="Q63" i="37"/>
  <c r="Q32" i="37"/>
  <c r="AF24" i="37"/>
  <c r="Q80" i="37"/>
  <c r="AL43" i="37"/>
  <c r="AI43" i="37"/>
  <c r="AF43" i="37"/>
  <c r="AB50" i="37"/>
  <c r="AC51" i="37"/>
  <c r="AE53" i="37"/>
  <c r="AH53" i="37"/>
  <c r="AO91" i="37"/>
  <c r="AM101" i="37"/>
  <c r="AF198" i="30"/>
  <c r="X198" i="30"/>
  <c r="AJ198" i="30"/>
  <c r="AH198" i="30"/>
  <c r="L76" i="30"/>
  <c r="M76" i="30" s="1"/>
  <c r="Y95" i="30"/>
  <c r="Q120" i="30"/>
  <c r="R198" i="30"/>
  <c r="AM198" i="30"/>
  <c r="Q211" i="30"/>
  <c r="Y257" i="30"/>
  <c r="L349" i="30"/>
  <c r="M349" i="30" s="1"/>
  <c r="L370" i="30"/>
  <c r="M370" i="30" s="1"/>
  <c r="L463" i="30"/>
  <c r="M463" i="30" s="1"/>
  <c r="N463" i="30" s="1"/>
  <c r="O463" i="30" s="1"/>
  <c r="P463" i="30" s="1"/>
  <c r="Q485" i="30"/>
  <c r="Q147" i="30"/>
  <c r="L173" i="30"/>
  <c r="M173" i="30" s="1"/>
  <c r="AB198" i="30"/>
  <c r="AK95" i="30"/>
  <c r="U198" i="30"/>
  <c r="AO198" i="30"/>
  <c r="AE198" i="30"/>
  <c r="AG257" i="30"/>
  <c r="AN257" i="30"/>
  <c r="Q382" i="30"/>
  <c r="Q411" i="30"/>
  <c r="L481" i="30"/>
  <c r="M481" i="30" s="1"/>
  <c r="N481" i="30" s="1"/>
  <c r="O481" i="30" s="1"/>
  <c r="P481" i="30" s="1"/>
  <c r="Q484" i="30"/>
  <c r="L174" i="30"/>
  <c r="M174" i="30" s="1"/>
  <c r="Q152" i="30"/>
  <c r="T198" i="30"/>
  <c r="AI198" i="30"/>
  <c r="AG198" i="30"/>
  <c r="W198" i="30"/>
  <c r="AC257" i="30"/>
  <c r="L369" i="30"/>
  <c r="M369" i="30" s="1"/>
  <c r="L190" i="30"/>
  <c r="M190" i="30" s="1"/>
  <c r="L46" i="30"/>
  <c r="M46" i="30" s="1"/>
  <c r="AA198" i="30"/>
  <c r="Y198" i="30"/>
  <c r="AL198" i="30"/>
  <c r="W257" i="30"/>
  <c r="L381" i="30"/>
  <c r="M381" i="30" s="1"/>
  <c r="Q512" i="30"/>
  <c r="L184" i="30"/>
  <c r="M184" i="30" s="1"/>
  <c r="Q154" i="30"/>
  <c r="Q198" i="30"/>
  <c r="Q314" i="30"/>
  <c r="Q363" i="30"/>
  <c r="S95" i="30"/>
  <c r="S198" i="30"/>
  <c r="AD198" i="30"/>
  <c r="L239" i="30"/>
  <c r="M239" i="30" s="1"/>
  <c r="AI257" i="30"/>
  <c r="Q319" i="30"/>
  <c r="AP198" i="30"/>
  <c r="AN198" i="30"/>
  <c r="V198" i="30"/>
  <c r="Q459" i="30"/>
  <c r="L513" i="30"/>
  <c r="M513" i="30" s="1"/>
  <c r="N513" i="30" s="1"/>
  <c r="O513" i="30" s="1"/>
  <c r="P513" i="30" s="1"/>
  <c r="L477" i="30"/>
  <c r="M477" i="30" s="1"/>
  <c r="L43" i="30"/>
  <c r="M43" i="30" s="1"/>
  <c r="N218" i="30"/>
  <c r="O218" i="30" s="1"/>
  <c r="P218" i="30" s="1"/>
  <c r="L134" i="30"/>
  <c r="M134" i="30" s="1"/>
  <c r="Q105" i="30"/>
  <c r="Q56" i="30"/>
  <c r="L159" i="30"/>
  <c r="M159" i="30" s="1"/>
  <c r="Q181" i="30"/>
  <c r="AB202" i="30"/>
  <c r="AN202" i="30"/>
  <c r="AG202" i="30"/>
  <c r="AD202" i="30"/>
  <c r="R202" i="30"/>
  <c r="L229" i="30"/>
  <c r="M229" i="30" s="1"/>
  <c r="Q218" i="30"/>
  <c r="L280" i="30"/>
  <c r="M280" i="30" s="1"/>
  <c r="Q301" i="30"/>
  <c r="Q302" i="30"/>
  <c r="L331" i="30"/>
  <c r="M331" i="30" s="1"/>
  <c r="L347" i="30"/>
  <c r="M347" i="30" s="1"/>
  <c r="Q324" i="30"/>
  <c r="L373" i="30"/>
  <c r="M373" i="30" s="1"/>
  <c r="L393" i="30"/>
  <c r="M393" i="30" s="1"/>
  <c r="L506" i="30"/>
  <c r="M506" i="30" s="1"/>
  <c r="L234" i="30"/>
  <c r="M234" i="30" s="1"/>
  <c r="L265" i="30"/>
  <c r="M265" i="30" s="1"/>
  <c r="Q63" i="30"/>
  <c r="Q84" i="30"/>
  <c r="L77" i="30"/>
  <c r="M77" i="30" s="1"/>
  <c r="L116" i="30"/>
  <c r="M116" i="30" s="1"/>
  <c r="Q146" i="30"/>
  <c r="AK202" i="30"/>
  <c r="AC202" i="30"/>
  <c r="AA202" i="30"/>
  <c r="L223" i="30"/>
  <c r="M223" i="30" s="1"/>
  <c r="Q315" i="30"/>
  <c r="Q291" i="30"/>
  <c r="Q515" i="30"/>
  <c r="L493" i="30"/>
  <c r="M493" i="30" s="1"/>
  <c r="Q151" i="30"/>
  <c r="U202" i="30"/>
  <c r="AO202" i="30"/>
  <c r="AM202" i="30"/>
  <c r="S202" i="30"/>
  <c r="Q424" i="30"/>
  <c r="AI202" i="30"/>
  <c r="Q133" i="30"/>
  <c r="L219" i="30"/>
  <c r="M219" i="30" s="1"/>
  <c r="N219" i="30" s="1"/>
  <c r="O219" i="30" s="1"/>
  <c r="P219" i="30" s="1"/>
  <c r="Y202" i="30"/>
  <c r="AE202" i="30"/>
  <c r="AP202" i="30"/>
  <c r="Q275" i="30"/>
  <c r="Q471" i="30"/>
  <c r="L507" i="30"/>
  <c r="M507" i="30" s="1"/>
  <c r="N507" i="30" s="1"/>
  <c r="O507" i="30" s="1"/>
  <c r="P507" i="30" s="1"/>
  <c r="AF202" i="30"/>
  <c r="Q285" i="30"/>
  <c r="L516" i="30"/>
  <c r="M516" i="30" s="1"/>
  <c r="L47" i="30"/>
  <c r="M47" i="30" s="1"/>
  <c r="Q66" i="30"/>
  <c r="Q143" i="30"/>
  <c r="L161" i="30"/>
  <c r="M161" i="30" s="1"/>
  <c r="N161" i="30" s="1"/>
  <c r="O161" i="30" s="1"/>
  <c r="P161" i="30" s="1"/>
  <c r="AD161" i="30" s="1"/>
  <c r="Q222" i="30"/>
  <c r="AJ202" i="30"/>
  <c r="W202" i="30"/>
  <c r="AH202" i="30"/>
  <c r="Q361" i="30"/>
  <c r="L321" i="30"/>
  <c r="M321" i="30" s="1"/>
  <c r="Q297" i="30"/>
  <c r="L492" i="30"/>
  <c r="M492" i="30" s="1"/>
  <c r="Q460" i="30"/>
  <c r="L194" i="30"/>
  <c r="M194" i="30" s="1"/>
  <c r="Q220" i="30"/>
  <c r="T202" i="30"/>
  <c r="AL202" i="30"/>
  <c r="Z202" i="30"/>
  <c r="Q483" i="30"/>
  <c r="L468" i="30"/>
  <c r="M468" i="30" s="1"/>
  <c r="M412" i="30"/>
  <c r="N412" i="30" s="1"/>
  <c r="O412" i="30" s="1"/>
  <c r="P412" i="30" s="1"/>
  <c r="AJ412" i="30" s="1"/>
  <c r="Q118" i="30"/>
  <c r="Q272" i="30"/>
  <c r="L281" i="30"/>
  <c r="M281" i="30" s="1"/>
  <c r="V56" i="30"/>
  <c r="L156" i="30"/>
  <c r="M156" i="30" s="1"/>
  <c r="L279" i="30"/>
  <c r="M279" i="30" s="1"/>
  <c r="L344" i="30"/>
  <c r="M344" i="30" s="1"/>
  <c r="L416" i="30"/>
  <c r="M416" i="30" s="1"/>
  <c r="Q412" i="30"/>
  <c r="L406" i="30"/>
  <c r="M406" i="30" s="1"/>
  <c r="N406" i="30" s="1"/>
  <c r="O406" i="30" s="1"/>
  <c r="P406" i="30" s="1"/>
  <c r="Q313" i="30"/>
  <c r="Q454" i="30"/>
  <c r="Q224" i="30"/>
  <c r="Q385" i="30"/>
  <c r="L431" i="30"/>
  <c r="M431" i="30" s="1"/>
  <c r="L82" i="30"/>
  <c r="M82" i="30" s="1"/>
  <c r="L209" i="30"/>
  <c r="M209" i="30" s="1"/>
  <c r="L325" i="30"/>
  <c r="M325" i="30" s="1"/>
  <c r="AG88" i="30"/>
  <c r="L166" i="30"/>
  <c r="M166" i="30" s="1"/>
  <c r="Q307" i="30"/>
  <c r="Q488" i="30"/>
  <c r="Q497" i="30"/>
  <c r="L230" i="30"/>
  <c r="M230" i="30" s="1"/>
  <c r="Q326" i="30"/>
  <c r="L398" i="30"/>
  <c r="M398" i="30" s="1"/>
  <c r="Q482" i="30"/>
  <c r="S88" i="30"/>
  <c r="L466" i="30"/>
  <c r="M466" i="30" s="1"/>
  <c r="AL88" i="30"/>
  <c r="L338" i="30"/>
  <c r="M338" i="30" s="1"/>
  <c r="AD56" i="30"/>
  <c r="Q362" i="30"/>
  <c r="L445" i="30"/>
  <c r="M445" i="30" s="1"/>
  <c r="N445" i="30" s="1"/>
  <c r="O445" i="30" s="1"/>
  <c r="P445" i="30" s="1"/>
  <c r="AH56" i="30"/>
  <c r="Q171" i="30"/>
  <c r="L341" i="30"/>
  <c r="M341" i="30" s="1"/>
  <c r="Q333" i="30"/>
  <c r="L69" i="30"/>
  <c r="M69" i="30" s="1"/>
  <c r="L329" i="30"/>
  <c r="M329" i="30" s="1"/>
  <c r="AA450" i="30"/>
  <c r="Q453" i="30"/>
  <c r="R490" i="30"/>
  <c r="AL450" i="30"/>
  <c r="AM490" i="30"/>
  <c r="U490" i="30"/>
  <c r="S56" i="30"/>
  <c r="Q85" i="30"/>
  <c r="Q204" i="30"/>
  <c r="AO56" i="30"/>
  <c r="AG56" i="30"/>
  <c r="AP56" i="30"/>
  <c r="Q168" i="30"/>
  <c r="Q201" i="30"/>
  <c r="Q323" i="30"/>
  <c r="AI450" i="30"/>
  <c r="W450" i="30"/>
  <c r="X453" i="30"/>
  <c r="AB490" i="30"/>
  <c r="L509" i="30"/>
  <c r="M509" i="30" s="1"/>
  <c r="Z490" i="30"/>
  <c r="X490" i="30"/>
  <c r="AC490" i="30"/>
  <c r="AF56" i="30"/>
  <c r="AN56" i="30"/>
  <c r="AK56" i="30"/>
  <c r="Z56" i="30"/>
  <c r="L67" i="30"/>
  <c r="M67" i="30" s="1"/>
  <c r="Q260" i="30"/>
  <c r="L299" i="30"/>
  <c r="M299" i="30" s="1"/>
  <c r="L298" i="30"/>
  <c r="M298" i="30" s="1"/>
  <c r="L332" i="30"/>
  <c r="M332" i="30" s="1"/>
  <c r="N332" i="30" s="1"/>
  <c r="O332" i="30" s="1"/>
  <c r="P332" i="30" s="1"/>
  <c r="Q410" i="30"/>
  <c r="R450" i="30"/>
  <c r="S450" i="30"/>
  <c r="AD450" i="30"/>
  <c r="L253" i="30"/>
  <c r="M253" i="30" s="1"/>
  <c r="AO490" i="30"/>
  <c r="AE490" i="30"/>
  <c r="L243" i="30"/>
  <c r="M243" i="30" s="1"/>
  <c r="AO450" i="30"/>
  <c r="AN450" i="30"/>
  <c r="V450" i="30"/>
  <c r="Q469" i="30"/>
  <c r="AI490" i="30"/>
  <c r="AG490" i="30"/>
  <c r="W490" i="30"/>
  <c r="AC56" i="30"/>
  <c r="R56" i="30"/>
  <c r="L214" i="30"/>
  <c r="M214" i="30" s="1"/>
  <c r="L64" i="30"/>
  <c r="M64" i="30" s="1"/>
  <c r="T56" i="30"/>
  <c r="L205" i="30"/>
  <c r="M205" i="30" s="1"/>
  <c r="L367" i="30"/>
  <c r="M367" i="30" s="1"/>
  <c r="L394" i="30"/>
  <c r="M394" i="30" s="1"/>
  <c r="Q376" i="30"/>
  <c r="L433" i="30"/>
  <c r="M433" i="30" s="1"/>
  <c r="L427" i="30"/>
  <c r="M427" i="30" s="1"/>
  <c r="Y450" i="30"/>
  <c r="Z450" i="30"/>
  <c r="AF450" i="30"/>
  <c r="AK450" i="30"/>
  <c r="AA490" i="30"/>
  <c r="Y490" i="30"/>
  <c r="AL490" i="30"/>
  <c r="AB56" i="30"/>
  <c r="AM56" i="30"/>
  <c r="Q124" i="30"/>
  <c r="AL56" i="30"/>
  <c r="Y56" i="30"/>
  <c r="AI56" i="30"/>
  <c r="AJ293" i="30"/>
  <c r="L247" i="30"/>
  <c r="M247" i="30" s="1"/>
  <c r="Q450" i="30"/>
  <c r="X450" i="30"/>
  <c r="AC450" i="30"/>
  <c r="AJ490" i="30"/>
  <c r="T490" i="30"/>
  <c r="S490" i="30"/>
  <c r="Q490" i="30"/>
  <c r="AD490" i="30"/>
  <c r="U56" i="30"/>
  <c r="L42" i="30"/>
  <c r="M42" i="30" s="1"/>
  <c r="AJ56" i="30"/>
  <c r="AA56" i="30"/>
  <c r="L132" i="30"/>
  <c r="M132" i="30" s="1"/>
  <c r="Q318" i="30"/>
  <c r="Q328" i="30"/>
  <c r="AJ450" i="30"/>
  <c r="T450" i="30"/>
  <c r="AM450" i="30"/>
  <c r="U450" i="30"/>
  <c r="L417" i="30"/>
  <c r="M417" i="30" s="1"/>
  <c r="N417" i="30" s="1"/>
  <c r="O417" i="30" s="1"/>
  <c r="P417" i="30" s="1"/>
  <c r="L494" i="30"/>
  <c r="M494" i="30" s="1"/>
  <c r="AP490" i="30"/>
  <c r="AN490" i="30"/>
  <c r="V490" i="30"/>
  <c r="Q480" i="30"/>
  <c r="AE95" i="30"/>
  <c r="Q83" i="30"/>
  <c r="W56" i="30"/>
  <c r="Q225" i="30"/>
  <c r="Q402" i="30"/>
  <c r="AP450" i="30"/>
  <c r="AE450" i="30"/>
  <c r="AB450" i="30"/>
  <c r="AH490" i="30"/>
  <c r="AF490" i="30"/>
  <c r="AK490" i="30"/>
  <c r="AG450" i="30"/>
  <c r="AC95" i="30"/>
  <c r="L244" i="30"/>
  <c r="M244" i="30" s="1"/>
  <c r="Q348" i="30"/>
  <c r="T95" i="30"/>
  <c r="L75" i="30"/>
  <c r="M75" i="30" s="1"/>
  <c r="AH95" i="30"/>
  <c r="AF95" i="30"/>
  <c r="L113" i="30"/>
  <c r="M113" i="30" s="1"/>
  <c r="Q96" i="30"/>
  <c r="Q170" i="30"/>
  <c r="Q179" i="30"/>
  <c r="X257" i="30"/>
  <c r="Q261" i="30"/>
  <c r="AF257" i="30"/>
  <c r="AL257" i="30"/>
  <c r="S257" i="30"/>
  <c r="L312" i="30"/>
  <c r="M312" i="30" s="1"/>
  <c r="L335" i="30"/>
  <c r="M335" i="30" s="1"/>
  <c r="L391" i="30"/>
  <c r="M391" i="30" s="1"/>
  <c r="L355" i="30"/>
  <c r="M355" i="30" s="1"/>
  <c r="Q420" i="30"/>
  <c r="L446" i="30"/>
  <c r="M446" i="30" s="1"/>
  <c r="Q478" i="30"/>
  <c r="L486" i="30"/>
  <c r="M486" i="30" s="1"/>
  <c r="N486" i="30" s="1"/>
  <c r="O486" i="30" s="1"/>
  <c r="P486" i="30" s="1"/>
  <c r="X437" i="30"/>
  <c r="L356" i="30"/>
  <c r="M356" i="30" s="1"/>
  <c r="L396" i="30"/>
  <c r="M396" i="30" s="1"/>
  <c r="X95" i="30"/>
  <c r="Q158" i="30"/>
  <c r="Q150" i="30"/>
  <c r="U257" i="30"/>
  <c r="AB257" i="30"/>
  <c r="L357" i="30"/>
  <c r="M357" i="30" s="1"/>
  <c r="Q365" i="30"/>
  <c r="Q392" i="30"/>
  <c r="L378" i="30"/>
  <c r="M378" i="30" s="1"/>
  <c r="L441" i="30"/>
  <c r="M441" i="30" s="1"/>
  <c r="L397" i="30"/>
  <c r="M397" i="30" s="1"/>
  <c r="AJ95" i="30"/>
  <c r="AN95" i="30"/>
  <c r="Z257" i="30"/>
  <c r="AP257" i="30"/>
  <c r="AA437" i="30"/>
  <c r="L101" i="30"/>
  <c r="M101" i="30" s="1"/>
  <c r="AB95" i="30"/>
  <c r="Z95" i="30"/>
  <c r="Q108" i="30"/>
  <c r="L102" i="30"/>
  <c r="M102" i="30" s="1"/>
  <c r="L90" i="30"/>
  <c r="M90" i="30" s="1"/>
  <c r="AA95" i="30"/>
  <c r="R95" i="30"/>
  <c r="AL95" i="30"/>
  <c r="L111" i="30"/>
  <c r="M111" i="30" s="1"/>
  <c r="Q149" i="30"/>
  <c r="L131" i="30"/>
  <c r="M131" i="30" s="1"/>
  <c r="Q112" i="30"/>
  <c r="L153" i="30"/>
  <c r="M153" i="30" s="1"/>
  <c r="L165" i="30"/>
  <c r="M165" i="30" s="1"/>
  <c r="L245" i="30"/>
  <c r="M245" i="30" s="1"/>
  <c r="N245" i="30" s="1"/>
  <c r="O245" i="30" s="1"/>
  <c r="P245" i="30" s="1"/>
  <c r="AH257" i="30"/>
  <c r="L252" i="30"/>
  <c r="M252" i="30" s="1"/>
  <c r="AO257" i="30"/>
  <c r="Q257" i="30"/>
  <c r="L296" i="30"/>
  <c r="M296" i="30" s="1"/>
  <c r="Q372" i="30"/>
  <c r="Q352" i="30"/>
  <c r="Q386" i="30"/>
  <c r="AC444" i="30"/>
  <c r="L430" i="30"/>
  <c r="M430" i="30" s="1"/>
  <c r="N430" i="30" s="1"/>
  <c r="O430" i="30" s="1"/>
  <c r="P430" i="30" s="1"/>
  <c r="L502" i="30"/>
  <c r="M502" i="30" s="1"/>
  <c r="AI437" i="30"/>
  <c r="Q405" i="30"/>
  <c r="AI95" i="30"/>
  <c r="Q95" i="30"/>
  <c r="AP95" i="30"/>
  <c r="U95" i="30"/>
  <c r="R257" i="30"/>
  <c r="AA257" i="30"/>
  <c r="Q163" i="30"/>
  <c r="L112" i="30"/>
  <c r="M112" i="30" s="1"/>
  <c r="N112" i="30" s="1"/>
  <c r="O112" i="30" s="1"/>
  <c r="P112" i="30" s="1"/>
  <c r="Q44" i="30"/>
  <c r="W95" i="30"/>
  <c r="AO95" i="30"/>
  <c r="AD95" i="30"/>
  <c r="L127" i="30"/>
  <c r="M127" i="30" s="1"/>
  <c r="Q139" i="30"/>
  <c r="L200" i="30"/>
  <c r="M200" i="30" s="1"/>
  <c r="Q182" i="30"/>
  <c r="L268" i="30"/>
  <c r="M268" i="30" s="1"/>
  <c r="L256" i="30"/>
  <c r="M256" i="30" s="1"/>
  <c r="AD257" i="30"/>
  <c r="AM257" i="30"/>
  <c r="L383" i="30"/>
  <c r="M383" i="30" s="1"/>
  <c r="L352" i="30"/>
  <c r="M352" i="30" s="1"/>
  <c r="N352" i="30" s="1"/>
  <c r="O352" i="30" s="1"/>
  <c r="P352" i="30" s="1"/>
  <c r="Q444" i="30"/>
  <c r="Q501" i="30"/>
  <c r="AH437" i="30"/>
  <c r="Q110" i="30"/>
  <c r="AM95" i="30"/>
  <c r="AG95" i="30"/>
  <c r="V95" i="30"/>
  <c r="Q155" i="30"/>
  <c r="L246" i="30"/>
  <c r="M246" i="30" s="1"/>
  <c r="T257" i="30"/>
  <c r="AE257" i="30"/>
  <c r="AC437" i="30"/>
  <c r="L206" i="30"/>
  <c r="M206" i="30" s="1"/>
  <c r="Q353" i="30"/>
  <c r="Q426" i="30"/>
  <c r="L121" i="30"/>
  <c r="M121" i="30" s="1"/>
  <c r="Q250" i="30"/>
  <c r="X293" i="30"/>
  <c r="L428" i="30"/>
  <c r="M428" i="30" s="1"/>
  <c r="L429" i="30"/>
  <c r="M429" i="30" s="1"/>
  <c r="Q408" i="30"/>
  <c r="L137" i="30"/>
  <c r="M137" i="30" s="1"/>
  <c r="L236" i="30"/>
  <c r="M236" i="30" s="1"/>
  <c r="W293" i="30"/>
  <c r="AA271" i="30"/>
  <c r="AH293" i="30"/>
  <c r="Q364" i="30"/>
  <c r="L399" i="30"/>
  <c r="M399" i="30" s="1"/>
  <c r="Y420" i="30"/>
  <c r="L467" i="30"/>
  <c r="M467" i="30" s="1"/>
  <c r="N467" i="30" s="1"/>
  <c r="O467" i="30" s="1"/>
  <c r="P467" i="30" s="1"/>
  <c r="AO467" i="30" s="1"/>
  <c r="L474" i="30"/>
  <c r="M474" i="30" s="1"/>
  <c r="Q504" i="30"/>
  <c r="Q271" i="30"/>
  <c r="L322" i="30"/>
  <c r="M322" i="30" s="1"/>
  <c r="Q455" i="30"/>
  <c r="AA293" i="30"/>
  <c r="Q287" i="30"/>
  <c r="AL293" i="30"/>
  <c r="Q99" i="30"/>
  <c r="Q130" i="30"/>
  <c r="L129" i="30"/>
  <c r="M129" i="30" s="1"/>
  <c r="U271" i="30"/>
  <c r="AK293" i="30"/>
  <c r="T293" i="30"/>
  <c r="AD293" i="30"/>
  <c r="L327" i="30"/>
  <c r="M327" i="30" s="1"/>
  <c r="Q346" i="30"/>
  <c r="L380" i="30"/>
  <c r="M380" i="30" s="1"/>
  <c r="L359" i="30"/>
  <c r="M359" i="30" s="1"/>
  <c r="AL420" i="30"/>
  <c r="L409" i="30"/>
  <c r="M409" i="30" s="1"/>
  <c r="Q71" i="30"/>
  <c r="L242" i="30"/>
  <c r="M242" i="30" s="1"/>
  <c r="R293" i="30"/>
  <c r="AC293" i="30"/>
  <c r="AF293" i="30"/>
  <c r="AM270" i="30"/>
  <c r="AD420" i="30"/>
  <c r="L458" i="30"/>
  <c r="M458" i="30" s="1"/>
  <c r="N458" i="30" s="1"/>
  <c r="O458" i="30" s="1"/>
  <c r="P458" i="30" s="1"/>
  <c r="L489" i="30"/>
  <c r="M489" i="30" s="1"/>
  <c r="N489" i="30" s="1"/>
  <c r="O489" i="30" s="1"/>
  <c r="P489" i="30" s="1"/>
  <c r="Z293" i="30"/>
  <c r="AB293" i="30"/>
  <c r="AO293" i="30"/>
  <c r="AP293" i="30"/>
  <c r="N91" i="30"/>
  <c r="O91" i="30" s="1"/>
  <c r="P91" i="30" s="1"/>
  <c r="AF91" i="30" s="1"/>
  <c r="Y371" i="30"/>
  <c r="L418" i="30"/>
  <c r="M418" i="30" s="1"/>
  <c r="L259" i="30"/>
  <c r="M259" i="30" s="1"/>
  <c r="R452" i="30"/>
  <c r="L263" i="30"/>
  <c r="M263" i="30" s="1"/>
  <c r="Q351" i="30"/>
  <c r="Q375" i="30"/>
  <c r="Q336" i="30"/>
  <c r="V449" i="30"/>
  <c r="Q91" i="30"/>
  <c r="AM452" i="30"/>
  <c r="AO449" i="30"/>
  <c r="Q104" i="30"/>
  <c r="Q449" i="30"/>
  <c r="L78" i="30"/>
  <c r="M78" i="30" s="1"/>
  <c r="Q442" i="30"/>
  <c r="AB453" i="30"/>
  <c r="AO437" i="30"/>
  <c r="AN73" i="30"/>
  <c r="AB271" i="30"/>
  <c r="V271" i="30"/>
  <c r="AC449" i="30"/>
  <c r="AD449" i="30"/>
  <c r="R449" i="30"/>
  <c r="AK449" i="30"/>
  <c r="U449" i="30"/>
  <c r="R453" i="30"/>
  <c r="AE449" i="30"/>
  <c r="AI449" i="30"/>
  <c r="AG449" i="30"/>
  <c r="AN271" i="30"/>
  <c r="AA449" i="30"/>
  <c r="Y449" i="30"/>
  <c r="U293" i="30"/>
  <c r="AJ449" i="30"/>
  <c r="S449" i="30"/>
  <c r="T449" i="30"/>
  <c r="AD411" i="30"/>
  <c r="AP449" i="30"/>
  <c r="AN449" i="30"/>
  <c r="AM449" i="30"/>
  <c r="W449" i="30"/>
  <c r="R437" i="30"/>
  <c r="AH449" i="30"/>
  <c r="AF449" i="30"/>
  <c r="R73" i="30"/>
  <c r="AA411" i="30"/>
  <c r="AL449" i="30"/>
  <c r="Z449" i="30"/>
  <c r="X449" i="30"/>
  <c r="Y437" i="30"/>
  <c r="U437" i="30"/>
  <c r="X125" i="37"/>
  <c r="AL125" i="37"/>
  <c r="W24" i="37"/>
  <c r="U51" i="37"/>
  <c r="T62" i="37"/>
  <c r="AP23" i="37"/>
  <c r="X101" i="37"/>
  <c r="Y130" i="37"/>
  <c r="U125" i="37"/>
  <c r="AC125" i="37"/>
  <c r="AK125" i="37"/>
  <c r="Z24" i="37"/>
  <c r="AC23" i="37"/>
  <c r="Y101" i="37"/>
  <c r="AL93" i="37"/>
  <c r="L116" i="37"/>
  <c r="M116" i="37" s="1"/>
  <c r="AH125" i="37"/>
  <c r="M124" i="37"/>
  <c r="Q93" i="37"/>
  <c r="Z125" i="37"/>
  <c r="L88" i="37"/>
  <c r="Q68" i="37"/>
  <c r="T23" i="37"/>
  <c r="AJ125" i="37"/>
  <c r="Z93" i="37"/>
  <c r="Y125" i="37"/>
  <c r="AI51" i="37"/>
  <c r="AO62" i="37"/>
  <c r="AE23" i="37"/>
  <c r="AN53" i="37"/>
  <c r="AA53" i="37"/>
  <c r="AK93" i="37"/>
  <c r="L121" i="37"/>
  <c r="M121" i="37" s="1"/>
  <c r="AG24" i="37"/>
  <c r="T125" i="37"/>
  <c r="AF125" i="37"/>
  <c r="L29" i="37"/>
  <c r="M29" i="37" s="1"/>
  <c r="N29" i="37" s="1"/>
  <c r="O29" i="37" s="1"/>
  <c r="P29" i="37" s="1"/>
  <c r="Q29" i="37"/>
  <c r="AE24" i="37"/>
  <c r="R24" i="37"/>
  <c r="Q36" i="37"/>
  <c r="L36" i="37"/>
  <c r="M36" i="37" s="1"/>
  <c r="N36" i="37" s="1"/>
  <c r="O36" i="37" s="1"/>
  <c r="P36" i="37" s="1"/>
  <c r="M40" i="37"/>
  <c r="U24" i="37"/>
  <c r="M49" i="37"/>
  <c r="M59" i="37"/>
  <c r="M76" i="37"/>
  <c r="Q78" i="37"/>
  <c r="L78" i="37"/>
  <c r="M78" i="37" s="1"/>
  <c r="N78" i="37" s="1"/>
  <c r="O78" i="37" s="1"/>
  <c r="P78" i="37" s="1"/>
  <c r="L25" i="37"/>
  <c r="M25" i="37" s="1"/>
  <c r="N25" i="37" s="1"/>
  <c r="O25" i="37" s="1"/>
  <c r="P25" i="37" s="1"/>
  <c r="Q25" i="37"/>
  <c r="AI24" i="37"/>
  <c r="AK24" i="37"/>
  <c r="T24" i="37"/>
  <c r="Q48" i="37"/>
  <c r="L48" i="37"/>
  <c r="M48" i="37" s="1"/>
  <c r="N48" i="37" s="1"/>
  <c r="O48" i="37" s="1"/>
  <c r="P48" i="37" s="1"/>
  <c r="M47" i="37"/>
  <c r="M65" i="37"/>
  <c r="M56" i="37"/>
  <c r="N94" i="37"/>
  <c r="N27" i="37"/>
  <c r="Q30" i="37"/>
  <c r="L30" i="37"/>
  <c r="AA24" i="37"/>
  <c r="AN24" i="37"/>
  <c r="L69" i="37"/>
  <c r="M69" i="37" s="1"/>
  <c r="N69" i="37" s="1"/>
  <c r="O69" i="37" s="1"/>
  <c r="P69" i="37" s="1"/>
  <c r="Q69" i="37"/>
  <c r="M108" i="37"/>
  <c r="M123" i="37"/>
  <c r="M26" i="37"/>
  <c r="M34" i="37"/>
  <c r="S24" i="37"/>
  <c r="Q28" i="37"/>
  <c r="L28" i="37"/>
  <c r="M28" i="37" s="1"/>
  <c r="N28" i="37" s="1"/>
  <c r="O28" i="37" s="1"/>
  <c r="P28" i="37" s="1"/>
  <c r="AB24" i="37"/>
  <c r="L85" i="37"/>
  <c r="M85" i="37" s="1"/>
  <c r="N85" i="37" s="1"/>
  <c r="O85" i="37" s="1"/>
  <c r="P85" i="37" s="1"/>
  <c r="Q85" i="37"/>
  <c r="N63" i="37"/>
  <c r="M52" i="37"/>
  <c r="N52" i="37" s="1"/>
  <c r="O52" i="37" s="1"/>
  <c r="P52" i="37" s="1"/>
  <c r="M72" i="37"/>
  <c r="N72" i="37" s="1"/>
  <c r="O72" i="37" s="1"/>
  <c r="P72" i="37" s="1"/>
  <c r="M95" i="37"/>
  <c r="AC24" i="37"/>
  <c r="L37" i="37"/>
  <c r="M37" i="37" s="1"/>
  <c r="N37" i="37" s="1"/>
  <c r="O37" i="37" s="1"/>
  <c r="P37" i="37" s="1"/>
  <c r="AC37" i="37" s="1"/>
  <c r="Q37" i="37"/>
  <c r="AP24" i="37"/>
  <c r="AL24" i="37"/>
  <c r="Q42" i="37"/>
  <c r="L42" i="37"/>
  <c r="M42" i="37" s="1"/>
  <c r="N42" i="37" s="1"/>
  <c r="O42" i="37" s="1"/>
  <c r="P42" i="37" s="1"/>
  <c r="Q60" i="37"/>
  <c r="L60" i="37"/>
  <c r="M60" i="37" s="1"/>
  <c r="N60" i="37" s="1"/>
  <c r="O60" i="37" s="1"/>
  <c r="P60" i="37" s="1"/>
  <c r="M66" i="37"/>
  <c r="V24" i="37"/>
  <c r="L106" i="37"/>
  <c r="Q106" i="37"/>
  <c r="M110" i="37"/>
  <c r="AO24" i="37"/>
  <c r="AH24" i="37"/>
  <c r="AJ24" i="37"/>
  <c r="Y24" i="37"/>
  <c r="N32" i="37"/>
  <c r="M35" i="37"/>
  <c r="Q61" i="37"/>
  <c r="L61" i="37"/>
  <c r="N45" i="37"/>
  <c r="Q38" i="37"/>
  <c r="L38" i="37"/>
  <c r="M38" i="37" s="1"/>
  <c r="N38" i="37" s="1"/>
  <c r="O38" i="37" s="1"/>
  <c r="P38" i="37" s="1"/>
  <c r="N114" i="37"/>
  <c r="L33" i="37"/>
  <c r="Q33" i="37"/>
  <c r="M31" i="37"/>
  <c r="M46" i="37"/>
  <c r="M41" i="37"/>
  <c r="M39" i="37"/>
  <c r="Q54" i="37"/>
  <c r="L54" i="37"/>
  <c r="M54" i="37" s="1"/>
  <c r="N54" i="37" s="1"/>
  <c r="O54" i="37" s="1"/>
  <c r="P54" i="37" s="1"/>
  <c r="M111" i="37"/>
  <c r="M109" i="37"/>
  <c r="M55" i="37"/>
  <c r="S43" i="37"/>
  <c r="AM43" i="37"/>
  <c r="Q67" i="37"/>
  <c r="L67" i="37"/>
  <c r="R50" i="37"/>
  <c r="Y50" i="37"/>
  <c r="AE50" i="37"/>
  <c r="U50" i="37"/>
  <c r="AD51" i="37"/>
  <c r="AN51" i="37"/>
  <c r="S62" i="37"/>
  <c r="AG62" i="37"/>
  <c r="AC62" i="37"/>
  <c r="X62" i="37"/>
  <c r="M92" i="37"/>
  <c r="M77" i="37"/>
  <c r="AG23" i="37"/>
  <c r="AO23" i="37"/>
  <c r="X23" i="37"/>
  <c r="AK23" i="37"/>
  <c r="S91" i="37"/>
  <c r="T91" i="37"/>
  <c r="R91" i="37"/>
  <c r="V101" i="37"/>
  <c r="AL101" i="37"/>
  <c r="R101" i="37"/>
  <c r="AO93" i="37"/>
  <c r="AM93" i="37"/>
  <c r="AB93" i="37"/>
  <c r="AP125" i="37"/>
  <c r="AN125" i="37"/>
  <c r="V125" i="37"/>
  <c r="N80" i="37"/>
  <c r="L82" i="37"/>
  <c r="Q82" i="37"/>
  <c r="Y51" i="37"/>
  <c r="V51" i="37"/>
  <c r="M71" i="37"/>
  <c r="AD62" i="37"/>
  <c r="AM62" i="37"/>
  <c r="AP62" i="37"/>
  <c r="M100" i="37"/>
  <c r="AI23" i="37"/>
  <c r="AN23" i="37"/>
  <c r="AH23" i="37"/>
  <c r="U23" i="37"/>
  <c r="AN91" i="37"/>
  <c r="AJ91" i="37"/>
  <c r="AL91" i="37"/>
  <c r="AG91" i="37"/>
  <c r="AE101" i="37"/>
  <c r="M119" i="37"/>
  <c r="AN101" i="37"/>
  <c r="L99" i="37"/>
  <c r="Q99" i="37"/>
  <c r="N70" i="37"/>
  <c r="M64" i="37"/>
  <c r="O83" i="37"/>
  <c r="S50" i="37"/>
  <c r="X50" i="37"/>
  <c r="AM50" i="37"/>
  <c r="M81" i="37"/>
  <c r="AK51" i="37"/>
  <c r="AG51" i="37"/>
  <c r="AP51" i="37"/>
  <c r="AB62" i="37"/>
  <c r="AA62" i="37"/>
  <c r="AH62" i="37"/>
  <c r="M74" i="37"/>
  <c r="W23" i="37"/>
  <c r="AA23" i="37"/>
  <c r="Z23" i="37"/>
  <c r="U91" i="37"/>
  <c r="AI91" i="37"/>
  <c r="AD91" i="37"/>
  <c r="Y91" i="37"/>
  <c r="AJ101" i="37"/>
  <c r="AO101" i="37"/>
  <c r="W101" i="37"/>
  <c r="AH93" i="37"/>
  <c r="Y93" i="37"/>
  <c r="W93" i="37"/>
  <c r="AI93" i="37"/>
  <c r="R125" i="37"/>
  <c r="AM125" i="37"/>
  <c r="Q84" i="37"/>
  <c r="L84" i="37"/>
  <c r="M57" i="37"/>
  <c r="Q107" i="37"/>
  <c r="L107" i="37"/>
  <c r="N58" i="37"/>
  <c r="M97" i="37"/>
  <c r="AI50" i="37"/>
  <c r="AO50" i="37"/>
  <c r="AD50" i="37"/>
  <c r="AL51" i="37"/>
  <c r="AB51" i="37"/>
  <c r="X51" i="37"/>
  <c r="AH51" i="37"/>
  <c r="Q105" i="37"/>
  <c r="L105" i="37"/>
  <c r="M105" i="37" s="1"/>
  <c r="N105" i="37" s="1"/>
  <c r="O105" i="37" s="1"/>
  <c r="P105" i="37" s="1"/>
  <c r="W62" i="37"/>
  <c r="AL62" i="37"/>
  <c r="Z62" i="37"/>
  <c r="M90" i="37"/>
  <c r="AF23" i="37"/>
  <c r="AM23" i="37"/>
  <c r="R23" i="37"/>
  <c r="AP53" i="37"/>
  <c r="U53" i="37"/>
  <c r="Y53" i="37"/>
  <c r="AM91" i="37"/>
  <c r="AK91" i="37"/>
  <c r="V91" i="37"/>
  <c r="T101" i="37"/>
  <c r="AB101" i="37"/>
  <c r="AK101" i="37"/>
  <c r="AG93" i="37"/>
  <c r="AP93" i="37"/>
  <c r="AN93" i="37"/>
  <c r="AA93" i="37"/>
  <c r="Q115" i="37"/>
  <c r="L115" i="37"/>
  <c r="M115" i="37" s="1"/>
  <c r="N115" i="37" s="1"/>
  <c r="O115" i="37" s="1"/>
  <c r="P115" i="37" s="1"/>
  <c r="AA125" i="37"/>
  <c r="AO125" i="37"/>
  <c r="AE125" i="37"/>
  <c r="AB125" i="37"/>
  <c r="M73" i="37"/>
  <c r="Z50" i="37"/>
  <c r="AF50" i="37"/>
  <c r="T50" i="37"/>
  <c r="T51" i="37"/>
  <c r="S51" i="37"/>
  <c r="AO51" i="37"/>
  <c r="Z51" i="37"/>
  <c r="M89" i="37"/>
  <c r="V62" i="37"/>
  <c r="Y62" i="37"/>
  <c r="R62" i="37"/>
  <c r="M79" i="37"/>
  <c r="S23" i="37"/>
  <c r="Y23" i="37"/>
  <c r="AL23" i="37"/>
  <c r="AG53" i="37"/>
  <c r="AL53" i="37"/>
  <c r="AJ53" i="37"/>
  <c r="AE91" i="37"/>
  <c r="X91" i="37"/>
  <c r="AP91" i="37"/>
  <c r="AG101" i="37"/>
  <c r="AI101" i="37"/>
  <c r="AP101" i="37"/>
  <c r="AC101" i="37"/>
  <c r="AD93" i="37"/>
  <c r="V93" i="37"/>
  <c r="AF93" i="37"/>
  <c r="S93" i="37"/>
  <c r="M112" i="37"/>
  <c r="O127" i="37"/>
  <c r="AG125" i="37"/>
  <c r="W125" i="37"/>
  <c r="AI125" i="37"/>
  <c r="AN62" i="37"/>
  <c r="AD23" i="37"/>
  <c r="AH91" i="37"/>
  <c r="S101" i="37"/>
  <c r="AH101" i="37"/>
  <c r="U101" i="37"/>
  <c r="M113" i="37"/>
  <c r="M75" i="37"/>
  <c r="AC93" i="37"/>
  <c r="AE93" i="37"/>
  <c r="X93" i="37"/>
  <c r="Q103" i="37"/>
  <c r="L103" i="37"/>
  <c r="M103" i="37" s="1"/>
  <c r="N103" i="37" s="1"/>
  <c r="O103" i="37" s="1"/>
  <c r="P103" i="37" s="1"/>
  <c r="M87" i="37"/>
  <c r="M68" i="37"/>
  <c r="M86" i="37"/>
  <c r="AA50" i="37"/>
  <c r="AH50" i="37"/>
  <c r="AN50" i="37"/>
  <c r="AC50" i="37"/>
  <c r="AM51" i="37"/>
  <c r="AA51" i="37"/>
  <c r="W51" i="37"/>
  <c r="AE62" i="37"/>
  <c r="AK62" i="37"/>
  <c r="AF62" i="37"/>
  <c r="AJ23" i="37"/>
  <c r="V23" i="37"/>
  <c r="W91" i="37"/>
  <c r="AF91" i="37"/>
  <c r="Z91" i="37"/>
  <c r="AA101" i="37"/>
  <c r="AF101" i="37"/>
  <c r="Z101" i="37"/>
  <c r="M129" i="37"/>
  <c r="U93" i="37"/>
  <c r="R93" i="37"/>
  <c r="AJ93" i="37"/>
  <c r="M102" i="37"/>
  <c r="M126" i="37"/>
  <c r="L118" i="37"/>
  <c r="M118" i="37" s="1"/>
  <c r="N118" i="37" s="1"/>
  <c r="O118" i="37" s="1"/>
  <c r="P118" i="37" s="1"/>
  <c r="Q118" i="37"/>
  <c r="Q128" i="37"/>
  <c r="L128" i="37"/>
  <c r="M128" i="37" s="1"/>
  <c r="N128" i="37" s="1"/>
  <c r="O128" i="37" s="1"/>
  <c r="P128" i="37" s="1"/>
  <c r="AD125" i="37"/>
  <c r="AF73" i="30"/>
  <c r="Z88" i="30"/>
  <c r="AK88" i="30"/>
  <c r="AJ88" i="30"/>
  <c r="AF88" i="30"/>
  <c r="X73" i="30"/>
  <c r="AC96" i="30"/>
  <c r="AH270" i="30"/>
  <c r="AK452" i="30"/>
  <c r="AG452" i="30"/>
  <c r="W452" i="30"/>
  <c r="Y444" i="30"/>
  <c r="AO452" i="30"/>
  <c r="AP88" i="30"/>
  <c r="AO270" i="30"/>
  <c r="AC452" i="30"/>
  <c r="Y452" i="30"/>
  <c r="AD452" i="30"/>
  <c r="AI444" i="30"/>
  <c r="S452" i="30"/>
  <c r="T452" i="30"/>
  <c r="AG444" i="30"/>
  <c r="X88" i="30"/>
  <c r="AC88" i="30"/>
  <c r="AH88" i="30"/>
  <c r="AM88" i="30"/>
  <c r="V73" i="30"/>
  <c r="Z96" i="30"/>
  <c r="U452" i="30"/>
  <c r="V411" i="30"/>
  <c r="W444" i="30"/>
  <c r="AA420" i="30"/>
  <c r="AL452" i="30"/>
  <c r="AA452" i="30"/>
  <c r="AN88" i="30"/>
  <c r="V88" i="30"/>
  <c r="AI96" i="30"/>
  <c r="AO105" i="30"/>
  <c r="U88" i="30"/>
  <c r="AE88" i="30"/>
  <c r="S73" i="30"/>
  <c r="AD105" i="30"/>
  <c r="V270" i="30"/>
  <c r="AP452" i="30"/>
  <c r="AN452" i="30"/>
  <c r="S420" i="30"/>
  <c r="AJ452" i="30"/>
  <c r="AJ447" i="30"/>
  <c r="AI88" i="30"/>
  <c r="AH452" i="30"/>
  <c r="AF452" i="30"/>
  <c r="AA371" i="30"/>
  <c r="AJ444" i="30"/>
  <c r="S444" i="30"/>
  <c r="V452" i="30"/>
  <c r="X96" i="30"/>
  <c r="AE452" i="30"/>
  <c r="AO88" i="30"/>
  <c r="W88" i="30"/>
  <c r="T96" i="30"/>
  <c r="AB88" i="30"/>
  <c r="AA88" i="30"/>
  <c r="T88" i="30"/>
  <c r="AJ96" i="30"/>
  <c r="Z105" i="30"/>
  <c r="AF271" i="30"/>
  <c r="Z452" i="30"/>
  <c r="X452" i="30"/>
  <c r="AK444" i="30"/>
  <c r="AO371" i="30"/>
  <c r="AI452" i="30"/>
  <c r="AP437" i="30"/>
  <c r="AF96" i="30"/>
  <c r="AH105" i="30"/>
  <c r="AK150" i="30"/>
  <c r="AO251" i="30"/>
  <c r="AI411" i="30"/>
  <c r="AM453" i="30"/>
  <c r="AB447" i="30"/>
  <c r="Z437" i="30"/>
  <c r="AB480" i="30"/>
  <c r="AE96" i="30"/>
  <c r="U270" i="30"/>
  <c r="AN251" i="30"/>
  <c r="AL444" i="30"/>
  <c r="Q447" i="30"/>
  <c r="W437" i="30"/>
  <c r="AP480" i="30"/>
  <c r="AM480" i="30"/>
  <c r="W96" i="30"/>
  <c r="AC105" i="30"/>
  <c r="R270" i="30"/>
  <c r="T270" i="30"/>
  <c r="AB251" i="30"/>
  <c r="AJ346" i="30"/>
  <c r="AG293" i="30"/>
  <c r="Y346" i="30"/>
  <c r="W405" i="30"/>
  <c r="AA447" i="30"/>
  <c r="AF447" i="30"/>
  <c r="S437" i="30"/>
  <c r="V437" i="30"/>
  <c r="W480" i="30"/>
  <c r="Q231" i="30"/>
  <c r="AA251" i="30"/>
  <c r="X411" i="30"/>
  <c r="Y453" i="30"/>
  <c r="Z447" i="30"/>
  <c r="X447" i="30"/>
  <c r="Z480" i="30"/>
  <c r="AK437" i="30"/>
  <c r="AL480" i="30"/>
  <c r="AF480" i="30"/>
  <c r="AC405" i="30"/>
  <c r="AP447" i="30"/>
  <c r="W447" i="30"/>
  <c r="AK480" i="30"/>
  <c r="V251" i="30"/>
  <c r="AK405" i="30"/>
  <c r="V405" i="30"/>
  <c r="X405" i="30"/>
  <c r="AH480" i="30"/>
  <c r="AH447" i="30"/>
  <c r="AO480" i="30"/>
  <c r="AC480" i="30"/>
  <c r="R96" i="30"/>
  <c r="AG270" i="30"/>
  <c r="T251" i="30"/>
  <c r="AD405" i="30"/>
  <c r="AA340" i="30"/>
  <c r="AF405" i="30"/>
  <c r="V444" i="30"/>
  <c r="R480" i="30"/>
  <c r="Y480" i="30"/>
  <c r="AJ480" i="30"/>
  <c r="AK346" i="30"/>
  <c r="AI512" i="30"/>
  <c r="AA442" i="30"/>
  <c r="S495" i="30"/>
  <c r="V35" i="30"/>
  <c r="AI73" i="30"/>
  <c r="AE73" i="30"/>
  <c r="X35" i="30"/>
  <c r="U35" i="30"/>
  <c r="S80" i="30"/>
  <c r="V293" i="30"/>
  <c r="S271" i="30"/>
  <c r="X271" i="30"/>
  <c r="AD251" i="30"/>
  <c r="W274" i="30"/>
  <c r="T346" i="30"/>
  <c r="AC346" i="30"/>
  <c r="X346" i="30"/>
  <c r="AL405" i="30"/>
  <c r="AE405" i="30"/>
  <c r="AN405" i="30"/>
  <c r="S405" i="30"/>
  <c r="AK411" i="30"/>
  <c r="S411" i="30"/>
  <c r="U444" i="30"/>
  <c r="T420" i="30"/>
  <c r="X371" i="30"/>
  <c r="AD371" i="30"/>
  <c r="AP420" i="30"/>
  <c r="AN420" i="30"/>
  <c r="V420" i="30"/>
  <c r="AO453" i="30"/>
  <c r="AE453" i="30"/>
  <c r="AN512" i="30"/>
  <c r="AA512" i="30"/>
  <c r="AD436" i="30"/>
  <c r="AL442" i="30"/>
  <c r="U495" i="30"/>
  <c r="AH495" i="30"/>
  <c r="AD73" i="30"/>
  <c r="AK73" i="30"/>
  <c r="AF35" i="30"/>
  <c r="AO80" i="30"/>
  <c r="AP80" i="30"/>
  <c r="AB96" i="30"/>
  <c r="V96" i="30"/>
  <c r="AG105" i="30"/>
  <c r="AP271" i="30"/>
  <c r="AC270" i="30"/>
  <c r="AL251" i="30"/>
  <c r="AK251" i="30"/>
  <c r="U346" i="30"/>
  <c r="AM346" i="30"/>
  <c r="AO313" i="30"/>
  <c r="AM405" i="30"/>
  <c r="AC411" i="30"/>
  <c r="AP411" i="30"/>
  <c r="AP444" i="30"/>
  <c r="AN444" i="30"/>
  <c r="AM371" i="30"/>
  <c r="V371" i="30"/>
  <c r="AH420" i="30"/>
  <c r="AF420" i="30"/>
  <c r="AB420" i="30"/>
  <c r="S453" i="30"/>
  <c r="W453" i="30"/>
  <c r="Z455" i="30"/>
  <c r="AF512" i="30"/>
  <c r="S512" i="30"/>
  <c r="AA484" i="30"/>
  <c r="AC447" i="30"/>
  <c r="T447" i="30"/>
  <c r="AN437" i="30"/>
  <c r="AM437" i="30"/>
  <c r="AJ437" i="30"/>
  <c r="AE480" i="30"/>
  <c r="T480" i="30"/>
  <c r="Z495" i="30"/>
  <c r="AA80" i="30"/>
  <c r="AO73" i="30"/>
  <c r="U73" i="30"/>
  <c r="AA35" i="30"/>
  <c r="AE80" i="30"/>
  <c r="AE271" i="30"/>
  <c r="AH271" i="30"/>
  <c r="AC251" i="30"/>
  <c r="Z346" i="30"/>
  <c r="AE346" i="30"/>
  <c r="T405" i="30"/>
  <c r="Z405" i="30"/>
  <c r="U411" i="30"/>
  <c r="AH411" i="30"/>
  <c r="AH444" i="30"/>
  <c r="AF444" i="30"/>
  <c r="S371" i="30"/>
  <c r="AK371" i="30"/>
  <c r="AK420" i="30"/>
  <c r="Z420" i="30"/>
  <c r="X420" i="30"/>
  <c r="AN453" i="30"/>
  <c r="AK453" i="30"/>
  <c r="X512" i="30"/>
  <c r="AE437" i="30"/>
  <c r="AB437" i="30"/>
  <c r="R495" i="30"/>
  <c r="Y73" i="30"/>
  <c r="AJ73" i="30"/>
  <c r="AE35" i="30"/>
  <c r="AG80" i="30"/>
  <c r="W80" i="30"/>
  <c r="AM293" i="30"/>
  <c r="Z271" i="30"/>
  <c r="S251" i="30"/>
  <c r="X251" i="30"/>
  <c r="L277" i="30"/>
  <c r="AI293" i="30"/>
  <c r="R346" i="30"/>
  <c r="W346" i="30"/>
  <c r="AB405" i="30"/>
  <c r="AH405" i="30"/>
  <c r="AN411" i="30"/>
  <c r="AJ411" i="30"/>
  <c r="Z411" i="30"/>
  <c r="Z444" i="30"/>
  <c r="X444" i="30"/>
  <c r="AC371" i="30"/>
  <c r="AC420" i="30"/>
  <c r="R420" i="30"/>
  <c r="AM420" i="30"/>
  <c r="AC453" i="30"/>
  <c r="AL512" i="30"/>
  <c r="AC495" i="30"/>
  <c r="Y442" i="30"/>
  <c r="AK495" i="30"/>
  <c r="AA480" i="30"/>
  <c r="AE56" i="30"/>
  <c r="AH73" i="30"/>
  <c r="AB73" i="30"/>
  <c r="R35" i="30"/>
  <c r="AD80" i="30"/>
  <c r="AH96" i="30"/>
  <c r="AP105" i="30"/>
  <c r="W271" i="30"/>
  <c r="S293" i="30"/>
  <c r="AE293" i="30"/>
  <c r="Y271" i="30"/>
  <c r="AJ271" i="30"/>
  <c r="AP251" i="30"/>
  <c r="AI251" i="30"/>
  <c r="Q277" i="30"/>
  <c r="Y293" i="30"/>
  <c r="AO346" i="30"/>
  <c r="U313" i="30"/>
  <c r="AP405" i="30"/>
  <c r="AF411" i="30"/>
  <c r="AB411" i="30"/>
  <c r="Y411" i="30"/>
  <c r="R444" i="30"/>
  <c r="AM444" i="30"/>
  <c r="AE371" i="30"/>
  <c r="T371" i="30"/>
  <c r="U420" i="30"/>
  <c r="AO420" i="30"/>
  <c r="AE420" i="30"/>
  <c r="AH453" i="30"/>
  <c r="U453" i="30"/>
  <c r="AD512" i="30"/>
  <c r="T442" i="30"/>
  <c r="U447" i="30"/>
  <c r="AN447" i="30"/>
  <c r="AF437" i="30"/>
  <c r="AG437" i="30"/>
  <c r="AD437" i="30"/>
  <c r="AG480" i="30"/>
  <c r="AD480" i="30"/>
  <c r="S480" i="30"/>
  <c r="X495" i="30"/>
  <c r="AJ420" i="30"/>
  <c r="X56" i="30"/>
  <c r="AP35" i="30"/>
  <c r="Y80" i="30"/>
  <c r="S274" i="30"/>
  <c r="V346" i="30"/>
  <c r="AA346" i="30"/>
  <c r="AG346" i="30"/>
  <c r="U405" i="30"/>
  <c r="AB444" i="30"/>
  <c r="AO444" i="30"/>
  <c r="AE444" i="30"/>
  <c r="AI420" i="30"/>
  <c r="AG420" i="30"/>
  <c r="W420" i="30"/>
  <c r="AA453" i="30"/>
  <c r="Z453" i="30"/>
  <c r="AJ453" i="30"/>
  <c r="T512" i="30"/>
  <c r="AJ495" i="30"/>
  <c r="V495" i="30"/>
  <c r="AL35" i="30"/>
  <c r="W105" i="30"/>
  <c r="AL73" i="30"/>
  <c r="AC73" i="30"/>
  <c r="AJ35" i="30"/>
  <c r="T35" i="30"/>
  <c r="AD35" i="30"/>
  <c r="AK80" i="30"/>
  <c r="AI80" i="30"/>
  <c r="AM80" i="30"/>
  <c r="AN96" i="30"/>
  <c r="AM96" i="30"/>
  <c r="AA96" i="30"/>
  <c r="U105" i="30"/>
  <c r="S105" i="30"/>
  <c r="AO150" i="30"/>
  <c r="M482" i="30"/>
  <c r="Z73" i="30"/>
  <c r="AA73" i="30"/>
  <c r="AM73" i="30"/>
  <c r="T73" i="30"/>
  <c r="Z35" i="30"/>
  <c r="AG35" i="30"/>
  <c r="AL80" i="30"/>
  <c r="V80" i="30"/>
  <c r="AH80" i="30"/>
  <c r="AK96" i="30"/>
  <c r="Y105" i="30"/>
  <c r="AJ105" i="30"/>
  <c r="R105" i="30"/>
  <c r="AH150" i="30"/>
  <c r="N264" i="30"/>
  <c r="S35" i="30"/>
  <c r="AJ80" i="30"/>
  <c r="AM105" i="30"/>
  <c r="W150" i="30"/>
  <c r="O225" i="30"/>
  <c r="Y35" i="30"/>
  <c r="AC80" i="30"/>
  <c r="Z80" i="30"/>
  <c r="AK105" i="30"/>
  <c r="AB105" i="30"/>
  <c r="N130" i="30"/>
  <c r="AP73" i="30"/>
  <c r="AG73" i="30"/>
  <c r="W73" i="30"/>
  <c r="W35" i="30"/>
  <c r="U80" i="30"/>
  <c r="AB80" i="30"/>
  <c r="AF80" i="30"/>
  <c r="AO96" i="30"/>
  <c r="Y96" i="30"/>
  <c r="U96" i="30"/>
  <c r="V105" i="30"/>
  <c r="T105" i="30"/>
  <c r="AE105" i="30"/>
  <c r="AH35" i="30"/>
  <c r="X80" i="30"/>
  <c r="AE313" i="30"/>
  <c r="AF313" i="30"/>
  <c r="AA455" i="30"/>
  <c r="AI484" i="30"/>
  <c r="W484" i="30"/>
  <c r="AP495" i="30"/>
  <c r="AD495" i="30"/>
  <c r="AK455" i="30"/>
  <c r="AK313" i="30"/>
  <c r="AP313" i="30"/>
  <c r="AI346" i="30"/>
  <c r="S484" i="30"/>
  <c r="AA313" i="30"/>
  <c r="AL313" i="30"/>
  <c r="AD346" i="30"/>
  <c r="AM411" i="30"/>
  <c r="AF455" i="30"/>
  <c r="W411" i="30"/>
  <c r="R484" i="30"/>
  <c r="AL447" i="30"/>
  <c r="AL484" i="30"/>
  <c r="AI270" i="30"/>
  <c r="AN313" i="30"/>
  <c r="AJ313" i="30"/>
  <c r="V313" i="30"/>
  <c r="AB346" i="30"/>
  <c r="V512" i="30"/>
  <c r="AK484" i="30"/>
  <c r="AG484" i="30"/>
  <c r="S447" i="30"/>
  <c r="AG447" i="30"/>
  <c r="AD447" i="30"/>
  <c r="AL437" i="30"/>
  <c r="T437" i="30"/>
  <c r="X480" i="30"/>
  <c r="U480" i="30"/>
  <c r="AB495" i="30"/>
  <c r="R88" i="30"/>
  <c r="AC271" i="30"/>
  <c r="AL271" i="30"/>
  <c r="R271" i="30"/>
  <c r="X270" i="30"/>
  <c r="AL270" i="30"/>
  <c r="S270" i="30"/>
  <c r="AK271" i="30"/>
  <c r="Z251" i="30"/>
  <c r="AM251" i="30"/>
  <c r="AK274" i="30"/>
  <c r="AP346" i="30"/>
  <c r="AN346" i="30"/>
  <c r="AJ405" i="30"/>
  <c r="AC313" i="30"/>
  <c r="Y313" i="30"/>
  <c r="AI405" i="30"/>
  <c r="AL411" i="30"/>
  <c r="T411" i="30"/>
  <c r="R411" i="30"/>
  <c r="W371" i="30"/>
  <c r="AP371" i="30"/>
  <c r="AL346" i="30"/>
  <c r="AI453" i="30"/>
  <c r="AD453" i="30"/>
  <c r="U455" i="30"/>
  <c r="Y512" i="30"/>
  <c r="AK512" i="30"/>
  <c r="AC484" i="30"/>
  <c r="Y484" i="30"/>
  <c r="R447" i="30"/>
  <c r="Y447" i="30"/>
  <c r="V447" i="30"/>
  <c r="T495" i="30"/>
  <c r="AN495" i="30"/>
  <c r="AD88" i="30"/>
  <c r="AD271" i="30"/>
  <c r="AP270" i="30"/>
  <c r="AD270" i="30"/>
  <c r="T274" i="30"/>
  <c r="AE251" i="30"/>
  <c r="AG274" i="30"/>
  <c r="AH346" i="30"/>
  <c r="AF346" i="30"/>
  <c r="S313" i="30"/>
  <c r="W313" i="30"/>
  <c r="R405" i="30"/>
  <c r="AA405" i="30"/>
  <c r="AG411" i="30"/>
  <c r="AI371" i="30"/>
  <c r="AL371" i="30"/>
  <c r="S346" i="30"/>
  <c r="AF453" i="30"/>
  <c r="AP453" i="30"/>
  <c r="V453" i="30"/>
  <c r="S455" i="30"/>
  <c r="AC512" i="30"/>
  <c r="V484" i="30"/>
  <c r="T484" i="30"/>
  <c r="AI447" i="30"/>
  <c r="AB449" i="30"/>
  <c r="AF495" i="30"/>
  <c r="Y88" i="30"/>
  <c r="AM484" i="30"/>
  <c r="N220" i="30"/>
  <c r="O220" i="30" s="1"/>
  <c r="P220" i="30" s="1"/>
  <c r="AA220" i="30" s="1"/>
  <c r="L254" i="30"/>
  <c r="M254" i="30" s="1"/>
  <c r="N254" i="30" s="1"/>
  <c r="O254" i="30" s="1"/>
  <c r="P254" i="30" s="1"/>
  <c r="Q254" i="30"/>
  <c r="M44" i="30"/>
  <c r="M48" i="30"/>
  <c r="L109" i="30"/>
  <c r="M109" i="30" s="1"/>
  <c r="N109" i="30" s="1"/>
  <c r="O109" i="30" s="1"/>
  <c r="P109" i="30" s="1"/>
  <c r="T109" i="30" s="1"/>
  <c r="Q109" i="30"/>
  <c r="L93" i="30"/>
  <c r="M93" i="30" s="1"/>
  <c r="N93" i="30" s="1"/>
  <c r="O93" i="30" s="1"/>
  <c r="P93" i="30" s="1"/>
  <c r="AD93" i="30" s="1"/>
  <c r="Q93" i="30"/>
  <c r="M86" i="30"/>
  <c r="M104" i="30"/>
  <c r="M142" i="30"/>
  <c r="L144" i="30"/>
  <c r="M144" i="30" s="1"/>
  <c r="N144" i="30" s="1"/>
  <c r="O144" i="30" s="1"/>
  <c r="P144" i="30" s="1"/>
  <c r="V144" i="30" s="1"/>
  <c r="Q144" i="30"/>
  <c r="M100" i="30"/>
  <c r="M126" i="30"/>
  <c r="M170" i="30"/>
  <c r="L207" i="30"/>
  <c r="Q207" i="30"/>
  <c r="Q140" i="30"/>
  <c r="L140" i="30"/>
  <c r="M140" i="30" s="1"/>
  <c r="N140" i="30" s="1"/>
  <c r="O140" i="30" s="1"/>
  <c r="P140" i="30" s="1"/>
  <c r="L49" i="30"/>
  <c r="M49" i="30" s="1"/>
  <c r="N49" i="30" s="1"/>
  <c r="O49" i="30" s="1"/>
  <c r="P49" i="30" s="1"/>
  <c r="Q49" i="30"/>
  <c r="M65" i="30"/>
  <c r="N66" i="30"/>
  <c r="M79" i="30"/>
  <c r="Q94" i="30"/>
  <c r="L94" i="30"/>
  <c r="M94" i="30" s="1"/>
  <c r="N94" i="30" s="1"/>
  <c r="O94" i="30" s="1"/>
  <c r="P94" i="30" s="1"/>
  <c r="M89" i="30"/>
  <c r="L167" i="30"/>
  <c r="Q167" i="30"/>
  <c r="Q51" i="30"/>
  <c r="L51" i="30"/>
  <c r="L68" i="30"/>
  <c r="M68" i="30" s="1"/>
  <c r="N68" i="30" s="1"/>
  <c r="O68" i="30" s="1"/>
  <c r="P68" i="30" s="1"/>
  <c r="Z68" i="30" s="1"/>
  <c r="Q68" i="30"/>
  <c r="Q54" i="30"/>
  <c r="L54" i="30"/>
  <c r="M54" i="30" s="1"/>
  <c r="N54" i="30" s="1"/>
  <c r="O54" i="30" s="1"/>
  <c r="P54" i="30" s="1"/>
  <c r="Q70" i="30"/>
  <c r="L70" i="30"/>
  <c r="M70" i="30" s="1"/>
  <c r="N70" i="30" s="1"/>
  <c r="O70" i="30" s="1"/>
  <c r="P70" i="30" s="1"/>
  <c r="T70" i="30" s="1"/>
  <c r="N63" i="30"/>
  <c r="M85" i="30"/>
  <c r="L114" i="30"/>
  <c r="M114" i="30" s="1"/>
  <c r="N114" i="30" s="1"/>
  <c r="O114" i="30" s="1"/>
  <c r="P114" i="30" s="1"/>
  <c r="Q114" i="30"/>
  <c r="M118" i="30"/>
  <c r="L58" i="30"/>
  <c r="Q58" i="30"/>
  <c r="M59" i="30"/>
  <c r="L53" i="30"/>
  <c r="M53" i="30" s="1"/>
  <c r="N53" i="30" s="1"/>
  <c r="O53" i="30" s="1"/>
  <c r="P53" i="30" s="1"/>
  <c r="Q53" i="30"/>
  <c r="M38" i="30"/>
  <c r="M57" i="30"/>
  <c r="M84" i="30"/>
  <c r="N83" i="30"/>
  <c r="N71" i="30"/>
  <c r="L123" i="30"/>
  <c r="Q123" i="30"/>
  <c r="M203" i="30"/>
  <c r="M99" i="30"/>
  <c r="L41" i="30"/>
  <c r="Q41" i="30"/>
  <c r="Q61" i="30"/>
  <c r="L61" i="30"/>
  <c r="M154" i="30"/>
  <c r="M81" i="30"/>
  <c r="M50" i="30"/>
  <c r="M110" i="30"/>
  <c r="M122" i="30"/>
  <c r="L135" i="30"/>
  <c r="M135" i="30" s="1"/>
  <c r="N135" i="30" s="1"/>
  <c r="O135" i="30" s="1"/>
  <c r="P135" i="30" s="1"/>
  <c r="Q135" i="30"/>
  <c r="M120" i="30"/>
  <c r="Q145" i="30"/>
  <c r="L145" i="30"/>
  <c r="L136" i="30"/>
  <c r="Q136" i="30"/>
  <c r="S150" i="30"/>
  <c r="AP150" i="30"/>
  <c r="AE150" i="30"/>
  <c r="N233" i="30"/>
  <c r="Q249" i="30"/>
  <c r="L249" i="30"/>
  <c r="M149" i="30"/>
  <c r="M147" i="30"/>
  <c r="M158" i="30"/>
  <c r="N155" i="30"/>
  <c r="AG150" i="30"/>
  <c r="Z150" i="30"/>
  <c r="AL150" i="30"/>
  <c r="M208" i="30"/>
  <c r="M172" i="30"/>
  <c r="M193" i="30"/>
  <c r="L241" i="30"/>
  <c r="Q241" i="30"/>
  <c r="M231" i="30"/>
  <c r="M139" i="30"/>
  <c r="M141" i="30"/>
  <c r="L175" i="30"/>
  <c r="Q175" i="30"/>
  <c r="M187" i="30"/>
  <c r="Q177" i="30"/>
  <c r="L177" i="30"/>
  <c r="M168" i="30"/>
  <c r="AA150" i="30"/>
  <c r="AI150" i="30"/>
  <c r="R150" i="30"/>
  <c r="AD150" i="30"/>
  <c r="M180" i="30"/>
  <c r="M204" i="30"/>
  <c r="M272" i="30"/>
  <c r="M291" i="30"/>
  <c r="M472" i="30"/>
  <c r="N472" i="30" s="1"/>
  <c r="O472" i="30" s="1"/>
  <c r="P472" i="30" s="1"/>
  <c r="Y472" i="30" s="1"/>
  <c r="N133" i="30"/>
  <c r="AN105" i="30"/>
  <c r="M146" i="30"/>
  <c r="U150" i="30"/>
  <c r="AJ150" i="30"/>
  <c r="AN150" i="30"/>
  <c r="V150" i="30"/>
  <c r="L191" i="30"/>
  <c r="M191" i="30" s="1"/>
  <c r="N191" i="30" s="1"/>
  <c r="O191" i="30" s="1"/>
  <c r="P191" i="30" s="1"/>
  <c r="Q191" i="30"/>
  <c r="M160" i="30"/>
  <c r="M224" i="30"/>
  <c r="M487" i="30"/>
  <c r="M92" i="30"/>
  <c r="N108" i="30"/>
  <c r="AM35" i="30"/>
  <c r="AN35" i="30"/>
  <c r="AB35" i="30"/>
  <c r="AK35" i="30"/>
  <c r="T80" i="30"/>
  <c r="R80" i="30"/>
  <c r="L128" i="30"/>
  <c r="Q128" i="30"/>
  <c r="AG96" i="30"/>
  <c r="AL96" i="30"/>
  <c r="S96" i="30"/>
  <c r="AL105" i="30"/>
  <c r="AI105" i="30"/>
  <c r="AF105" i="30"/>
  <c r="M143" i="30"/>
  <c r="M163" i="30"/>
  <c r="M169" i="30"/>
  <c r="AC150" i="30"/>
  <c r="AB150" i="30"/>
  <c r="AF150" i="30"/>
  <c r="M182" i="30"/>
  <c r="M195" i="30"/>
  <c r="L232" i="30"/>
  <c r="M232" i="30" s="1"/>
  <c r="N232" i="30" s="1"/>
  <c r="O232" i="30" s="1"/>
  <c r="P232" i="30" s="1"/>
  <c r="Y232" i="30" s="1"/>
  <c r="Q232" i="30"/>
  <c r="M199" i="30"/>
  <c r="M221" i="30"/>
  <c r="O217" i="30"/>
  <c r="M192" i="30"/>
  <c r="M240" i="30"/>
  <c r="M124" i="30"/>
  <c r="AI35" i="30"/>
  <c r="AO35" i="30"/>
  <c r="AC35" i="30"/>
  <c r="AN80" i="30"/>
  <c r="AD96" i="30"/>
  <c r="AP96" i="30"/>
  <c r="AA105" i="30"/>
  <c r="X105" i="30"/>
  <c r="M162" i="30"/>
  <c r="M179" i="30"/>
  <c r="M152" i="30"/>
  <c r="Y150" i="30"/>
  <c r="T150" i="30"/>
  <c r="X150" i="30"/>
  <c r="P181" i="30"/>
  <c r="T181" i="30" s="1"/>
  <c r="M235" i="30"/>
  <c r="L196" i="30"/>
  <c r="Q196" i="30"/>
  <c r="M364" i="30"/>
  <c r="M157" i="30"/>
  <c r="Q185" i="30"/>
  <c r="L185" i="30"/>
  <c r="M185" i="30" s="1"/>
  <c r="N185" i="30" s="1"/>
  <c r="O185" i="30" s="1"/>
  <c r="P185" i="30" s="1"/>
  <c r="M151" i="30"/>
  <c r="AM150" i="30"/>
  <c r="P171" i="30"/>
  <c r="M183" i="30"/>
  <c r="M227" i="30"/>
  <c r="M211" i="30"/>
  <c r="L216" i="30"/>
  <c r="Q216" i="30"/>
  <c r="M222" i="30"/>
  <c r="O238" i="30"/>
  <c r="Q255" i="30"/>
  <c r="L255" i="30"/>
  <c r="M255" i="30" s="1"/>
  <c r="N255" i="30" s="1"/>
  <c r="O255" i="30" s="1"/>
  <c r="P255" i="30" s="1"/>
  <c r="M260" i="30"/>
  <c r="M283" i="30"/>
  <c r="P386" i="30"/>
  <c r="V386" i="30" s="1"/>
  <c r="M237" i="30"/>
  <c r="M197" i="30"/>
  <c r="M286" i="30"/>
  <c r="Z270" i="30"/>
  <c r="AF270" i="30"/>
  <c r="AK270" i="30"/>
  <c r="AA270" i="30"/>
  <c r="T271" i="30"/>
  <c r="AM271" i="30"/>
  <c r="R251" i="30"/>
  <c r="AH251" i="30"/>
  <c r="W251" i="30"/>
  <c r="AJ274" i="30"/>
  <c r="AC274" i="30"/>
  <c r="Y274" i="30"/>
  <c r="M285" i="30"/>
  <c r="M309" i="30"/>
  <c r="M366" i="30"/>
  <c r="M336" i="30"/>
  <c r="M353" i="30"/>
  <c r="M363" i="30"/>
  <c r="M514" i="30"/>
  <c r="L262" i="30"/>
  <c r="M262" i="30" s="1"/>
  <c r="N262" i="30" s="1"/>
  <c r="O262" i="30" s="1"/>
  <c r="P262" i="30" s="1"/>
  <c r="Q262" i="30"/>
  <c r="N287" i="30"/>
  <c r="Q310" i="30"/>
  <c r="L310" i="30"/>
  <c r="M275" i="30"/>
  <c r="M301" i="30"/>
  <c r="AI274" i="30"/>
  <c r="U274" i="30"/>
  <c r="M292" i="30"/>
  <c r="AE270" i="30"/>
  <c r="M318" i="30"/>
  <c r="M323" i="30"/>
  <c r="M368" i="30"/>
  <c r="M376" i="30"/>
  <c r="M515" i="30"/>
  <c r="M306" i="30"/>
  <c r="AP274" i="30"/>
  <c r="AN274" i="30"/>
  <c r="M315" i="30"/>
  <c r="M333" i="30"/>
  <c r="M360" i="30"/>
  <c r="M326" i="30"/>
  <c r="M407" i="30"/>
  <c r="M413" i="30"/>
  <c r="L456" i="30"/>
  <c r="M456" i="30" s="1"/>
  <c r="N456" i="30" s="1"/>
  <c r="O456" i="30" s="1"/>
  <c r="P456" i="30" s="1"/>
  <c r="Q456" i="30"/>
  <c r="M250" i="30"/>
  <c r="L278" i="30"/>
  <c r="Q278" i="30"/>
  <c r="W270" i="30"/>
  <c r="Y270" i="30"/>
  <c r="AJ270" i="30"/>
  <c r="M267" i="30"/>
  <c r="AG251" i="30"/>
  <c r="U251" i="30"/>
  <c r="AD274" i="30"/>
  <c r="AH274" i="30"/>
  <c r="AF274" i="30"/>
  <c r="M348" i="30"/>
  <c r="L374" i="30"/>
  <c r="Q374" i="30"/>
  <c r="M324" i="30"/>
  <c r="M361" i="30"/>
  <c r="O351" i="30"/>
  <c r="M365" i="30"/>
  <c r="M424" i="30"/>
  <c r="M435" i="30"/>
  <c r="M461" i="30"/>
  <c r="M201" i="30"/>
  <c r="M273" i="30"/>
  <c r="AI271" i="30"/>
  <c r="AG271" i="30"/>
  <c r="M284" i="30"/>
  <c r="L294" i="30"/>
  <c r="M294" i="30" s="1"/>
  <c r="N294" i="30" s="1"/>
  <c r="O294" i="30" s="1"/>
  <c r="P294" i="30" s="1"/>
  <c r="AP294" i="30" s="1"/>
  <c r="Q294" i="30"/>
  <c r="AN270" i="30"/>
  <c r="AB270" i="30"/>
  <c r="Q295" i="30"/>
  <c r="L295" i="30"/>
  <c r="M295" i="30" s="1"/>
  <c r="N295" i="30" s="1"/>
  <c r="O295" i="30" s="1"/>
  <c r="P295" i="30" s="1"/>
  <c r="AD295" i="30" s="1"/>
  <c r="AF251" i="30"/>
  <c r="AJ251" i="30"/>
  <c r="Y251" i="30"/>
  <c r="AB274" i="30"/>
  <c r="Z274" i="30"/>
  <c r="X274" i="30"/>
  <c r="M319" i="30"/>
  <c r="M345" i="30"/>
  <c r="L358" i="30"/>
  <c r="Q358" i="30"/>
  <c r="M317" i="30"/>
  <c r="N375" i="30"/>
  <c r="M362" i="30"/>
  <c r="M387" i="30"/>
  <c r="M434" i="30"/>
  <c r="M426" i="30"/>
  <c r="AA274" i="30"/>
  <c r="R274" i="30"/>
  <c r="AM274" i="30"/>
  <c r="M288" i="30"/>
  <c r="M276" i="30"/>
  <c r="M308" i="30"/>
  <c r="M316" i="30"/>
  <c r="M377" i="30"/>
  <c r="Q390" i="30"/>
  <c r="L390" i="30"/>
  <c r="M390" i="30" s="1"/>
  <c r="N390" i="30" s="1"/>
  <c r="O390" i="30" s="1"/>
  <c r="P390" i="30" s="1"/>
  <c r="N343" i="30"/>
  <c r="M385" i="30"/>
  <c r="L448" i="30"/>
  <c r="M448" i="30" s="1"/>
  <c r="N448" i="30" s="1"/>
  <c r="O448" i="30" s="1"/>
  <c r="P448" i="30" s="1"/>
  <c r="Q448" i="30"/>
  <c r="M261" i="30"/>
  <c r="M302" i="30"/>
  <c r="AL274" i="30"/>
  <c r="V274" i="30"/>
  <c r="AO274" i="30"/>
  <c r="AE274" i="30"/>
  <c r="M303" i="30"/>
  <c r="M305" i="30"/>
  <c r="M350" i="30"/>
  <c r="N372" i="30"/>
  <c r="M297" i="30"/>
  <c r="M392" i="30"/>
  <c r="M330" i="30"/>
  <c r="AD313" i="30"/>
  <c r="M410" i="30"/>
  <c r="M454" i="30"/>
  <c r="AI455" i="30"/>
  <c r="AP455" i="30"/>
  <c r="AN455" i="30"/>
  <c r="V455" i="30"/>
  <c r="M488" i="30"/>
  <c r="M501" i="30"/>
  <c r="M510" i="30"/>
  <c r="AO484" i="30"/>
  <c r="AE484" i="30"/>
  <c r="AP442" i="30"/>
  <c r="AI442" i="30"/>
  <c r="W442" i="30"/>
  <c r="M469" i="30"/>
  <c r="AP512" i="30"/>
  <c r="M415" i="30"/>
  <c r="M421" i="30"/>
  <c r="M440" i="30"/>
  <c r="AH455" i="30"/>
  <c r="AO455" i="30"/>
  <c r="X455" i="30"/>
  <c r="L496" i="30"/>
  <c r="Q496" i="30"/>
  <c r="M511" i="30"/>
  <c r="M478" i="30"/>
  <c r="AO442" i="30"/>
  <c r="S442" i="30"/>
  <c r="AD442" i="30"/>
  <c r="M476" i="30"/>
  <c r="M504" i="30"/>
  <c r="M483" i="30"/>
  <c r="AD484" i="30"/>
  <c r="P402" i="30"/>
  <c r="AC402" i="30" s="1"/>
  <c r="M395" i="30"/>
  <c r="M459" i="30"/>
  <c r="M408" i="30"/>
  <c r="R455" i="30"/>
  <c r="Y455" i="30"/>
  <c r="AM455" i="30"/>
  <c r="M460" i="30"/>
  <c r="R442" i="30"/>
  <c r="AN442" i="30"/>
  <c r="V442" i="30"/>
  <c r="AM495" i="30"/>
  <c r="T313" i="30"/>
  <c r="AI313" i="30"/>
  <c r="AH313" i="30"/>
  <c r="U340" i="30"/>
  <c r="Q388" i="30"/>
  <c r="L388" i="30"/>
  <c r="N462" i="30"/>
  <c r="AG371" i="30"/>
  <c r="AH371" i="30"/>
  <c r="U371" i="30"/>
  <c r="AO405" i="30"/>
  <c r="L464" i="30"/>
  <c r="M464" i="30" s="1"/>
  <c r="N464" i="30" s="1"/>
  <c r="O464" i="30" s="1"/>
  <c r="P464" i="30" s="1"/>
  <c r="AI464" i="30" s="1"/>
  <c r="Q464" i="30"/>
  <c r="AG455" i="30"/>
  <c r="AJ455" i="30"/>
  <c r="AE455" i="30"/>
  <c r="AM512" i="30"/>
  <c r="U512" i="30"/>
  <c r="M497" i="30"/>
  <c r="W436" i="30"/>
  <c r="Y457" i="30"/>
  <c r="U484" i="30"/>
  <c r="AP484" i="30"/>
  <c r="AN484" i="30"/>
  <c r="AG442" i="30"/>
  <c r="AJ442" i="30"/>
  <c r="AF442" i="30"/>
  <c r="AK442" i="30"/>
  <c r="M503" i="30"/>
  <c r="AO495" i="30"/>
  <c r="AE495" i="30"/>
  <c r="M334" i="30"/>
  <c r="M401" i="30"/>
  <c r="AM313" i="30"/>
  <c r="X313" i="30"/>
  <c r="Z313" i="30"/>
  <c r="AH340" i="30"/>
  <c r="Q400" i="30"/>
  <c r="L400" i="30"/>
  <c r="M400" i="30" s="1"/>
  <c r="N400" i="30" s="1"/>
  <c r="O400" i="30" s="1"/>
  <c r="P400" i="30" s="1"/>
  <c r="AO411" i="30"/>
  <c r="Z371" i="30"/>
  <c r="AJ371" i="30"/>
  <c r="AG405" i="30"/>
  <c r="AE411" i="30"/>
  <c r="AG453" i="30"/>
  <c r="AL453" i="30"/>
  <c r="T453" i="30"/>
  <c r="AB455" i="30"/>
  <c r="W455" i="30"/>
  <c r="AO512" i="30"/>
  <c r="AE512" i="30"/>
  <c r="AJ512" i="30"/>
  <c r="AA444" i="30"/>
  <c r="AJ484" i="30"/>
  <c r="AH484" i="30"/>
  <c r="AF484" i="30"/>
  <c r="AB442" i="30"/>
  <c r="X442" i="30"/>
  <c r="AC442" i="30"/>
  <c r="AM447" i="30"/>
  <c r="R512" i="30"/>
  <c r="Z512" i="30"/>
  <c r="AI495" i="30"/>
  <c r="AG495" i="30"/>
  <c r="W495" i="30"/>
  <c r="AH512" i="30"/>
  <c r="M307" i="30"/>
  <c r="M314" i="30"/>
  <c r="L342" i="30"/>
  <c r="M342" i="30" s="1"/>
  <c r="N342" i="30" s="1"/>
  <c r="O342" i="30" s="1"/>
  <c r="P342" i="30" s="1"/>
  <c r="AO342" i="30" s="1"/>
  <c r="Q342" i="30"/>
  <c r="M328" i="30"/>
  <c r="M382" i="30"/>
  <c r="AB313" i="30"/>
  <c r="AG313" i="30"/>
  <c r="R313" i="30"/>
  <c r="X340" i="30"/>
  <c r="AN371" i="30"/>
  <c r="AF371" i="30"/>
  <c r="R371" i="30"/>
  <c r="AB371" i="30"/>
  <c r="T444" i="30"/>
  <c r="M403" i="30"/>
  <c r="L432" i="30"/>
  <c r="Q432" i="30"/>
  <c r="AC455" i="30"/>
  <c r="T455" i="30"/>
  <c r="AL455" i="30"/>
  <c r="AG512" i="30"/>
  <c r="W512" i="30"/>
  <c r="AB512" i="30"/>
  <c r="AB452" i="30"/>
  <c r="M470" i="30"/>
  <c r="M485" i="30"/>
  <c r="AD444" i="30"/>
  <c r="AB484" i="30"/>
  <c r="Z484" i="30"/>
  <c r="X484" i="30"/>
  <c r="Z442" i="30"/>
  <c r="AH442" i="30"/>
  <c r="AM442" i="30"/>
  <c r="U442" i="30"/>
  <c r="AK447" i="30"/>
  <c r="AO447" i="30"/>
  <c r="AE447" i="30"/>
  <c r="M473" i="30"/>
  <c r="Y405" i="30"/>
  <c r="AN480" i="30"/>
  <c r="V480" i="30"/>
  <c r="AI480" i="30"/>
  <c r="AA495" i="30"/>
  <c r="Y495" i="30"/>
  <c r="AL495" i="30"/>
  <c r="M438" i="30"/>
  <c r="AD455" i="30"/>
  <c r="M471" i="30"/>
  <c r="M508" i="30"/>
  <c r="AE442" i="30"/>
  <c r="M505" i="30"/>
  <c r="Q465" i="30"/>
  <c r="L465" i="30"/>
  <c r="M465" i="30" s="1"/>
  <c r="N465" i="30" s="1"/>
  <c r="O465" i="30" s="1"/>
  <c r="P465" i="30" s="1"/>
  <c r="C40" i="56"/>
  <c r="C39" i="56"/>
  <c r="D38" i="56"/>
  <c r="C37" i="56"/>
  <c r="D37" i="56" s="1"/>
  <c r="C36" i="56"/>
  <c r="D36" i="56" s="1"/>
  <c r="C35" i="56"/>
  <c r="D35" i="56" s="1"/>
  <c r="D34" i="56"/>
  <c r="C33" i="56"/>
  <c r="D33" i="56" s="1"/>
  <c r="C32" i="56"/>
  <c r="D32" i="56" s="1"/>
  <c r="C31" i="56"/>
  <c r="D31" i="56" s="1"/>
  <c r="C30" i="56"/>
  <c r="D30" i="56" s="1"/>
  <c r="D29" i="56"/>
  <c r="C23" i="56"/>
  <c r="A23" i="56"/>
  <c r="C22" i="56"/>
  <c r="A22" i="56"/>
  <c r="C21" i="56"/>
  <c r="A21" i="56"/>
  <c r="C20" i="56"/>
  <c r="A20" i="56"/>
  <c r="C19" i="56"/>
  <c r="A19" i="56"/>
  <c r="C18" i="56"/>
  <c r="A18" i="56"/>
  <c r="C17" i="56"/>
  <c r="A17" i="56"/>
  <c r="C16" i="56"/>
  <c r="A16" i="56"/>
  <c r="C15" i="56"/>
  <c r="A15" i="56"/>
  <c r="C14" i="56"/>
  <c r="A14" i="56"/>
  <c r="C13" i="56"/>
  <c r="A13" i="56"/>
  <c r="C12" i="56"/>
  <c r="A12" i="56"/>
  <c r="AE52" i="30" l="1"/>
  <c r="AB498" i="30"/>
  <c r="AI498" i="30"/>
  <c r="AH498" i="30"/>
  <c r="U52" i="30"/>
  <c r="AJ52" i="30"/>
  <c r="V498" i="30"/>
  <c r="AD498" i="30"/>
  <c r="AD52" i="30"/>
  <c r="AN457" i="30"/>
  <c r="AN340" i="30"/>
  <c r="AO340" i="30"/>
  <c r="U436" i="30"/>
  <c r="AJ436" i="30"/>
  <c r="AK436" i="30"/>
  <c r="R436" i="30"/>
  <c r="AE436" i="30"/>
  <c r="Z436" i="30"/>
  <c r="AL436" i="30"/>
  <c r="T436" i="30"/>
  <c r="V436" i="30"/>
  <c r="AP436" i="30"/>
  <c r="AI436" i="30"/>
  <c r="AN436" i="30"/>
  <c r="AA436" i="30"/>
  <c r="AO436" i="30"/>
  <c r="X436" i="30"/>
  <c r="Y436" i="30"/>
  <c r="AF436" i="30"/>
  <c r="AC436" i="30"/>
  <c r="AH436" i="30"/>
  <c r="AB436" i="30"/>
  <c r="AG436" i="30"/>
  <c r="AM436" i="30"/>
  <c r="S436" i="30"/>
  <c r="AJ340" i="30"/>
  <c r="AF340" i="30"/>
  <c r="R340" i="30"/>
  <c r="AM340" i="30"/>
  <c r="AD340" i="30"/>
  <c r="Y340" i="30"/>
  <c r="W340" i="30"/>
  <c r="AL340" i="30"/>
  <c r="Z340" i="30"/>
  <c r="AC340" i="30"/>
  <c r="AG340" i="30"/>
  <c r="AB340" i="30"/>
  <c r="AK340" i="30"/>
  <c r="AI340" i="30"/>
  <c r="T340" i="30"/>
  <c r="S340" i="30"/>
  <c r="V340" i="30"/>
  <c r="AP340" i="30"/>
  <c r="AE340" i="30"/>
  <c r="AN120" i="37"/>
  <c r="AC120" i="37"/>
  <c r="X120" i="37"/>
  <c r="AK120" i="37"/>
  <c r="AL120" i="37"/>
  <c r="V52" i="30"/>
  <c r="Y498" i="30"/>
  <c r="Z498" i="30"/>
  <c r="AJ498" i="30"/>
  <c r="S52" i="30"/>
  <c r="X52" i="30"/>
  <c r="AC498" i="30"/>
  <c r="AL498" i="30"/>
  <c r="W498" i="30"/>
  <c r="AO52" i="30"/>
  <c r="AE498" i="30"/>
  <c r="AF498" i="30"/>
  <c r="AM498" i="30"/>
  <c r="T498" i="30"/>
  <c r="AG498" i="30"/>
  <c r="R52" i="30"/>
  <c r="R498" i="30"/>
  <c r="AP498" i="30"/>
  <c r="AK498" i="30"/>
  <c r="AH52" i="30"/>
  <c r="AN52" i="30"/>
  <c r="Z52" i="30"/>
  <c r="U498" i="30"/>
  <c r="AA498" i="30"/>
  <c r="AN498" i="30"/>
  <c r="W52" i="30"/>
  <c r="AI52" i="30"/>
  <c r="X498" i="30"/>
  <c r="AO498" i="30"/>
  <c r="S498" i="30"/>
  <c r="V457" i="30"/>
  <c r="AD457" i="30"/>
  <c r="W457" i="30"/>
  <c r="AM457" i="30"/>
  <c r="AA457" i="30"/>
  <c r="AG457" i="30"/>
  <c r="AP52" i="30"/>
  <c r="AC52" i="30"/>
  <c r="AB52" i="30"/>
  <c r="T52" i="30"/>
  <c r="AL457" i="30"/>
  <c r="AK457" i="30"/>
  <c r="R457" i="30"/>
  <c r="AI457" i="30"/>
  <c r="AF457" i="30"/>
  <c r="AA52" i="30"/>
  <c r="X457" i="30"/>
  <c r="Z457" i="30"/>
  <c r="AH457" i="30"/>
  <c r="AO457" i="30"/>
  <c r="AB457" i="30"/>
  <c r="S457" i="30"/>
  <c r="U457" i="30"/>
  <c r="T457" i="30"/>
  <c r="AC457" i="30"/>
  <c r="AK52" i="30"/>
  <c r="AM52" i="30"/>
  <c r="AE457" i="30"/>
  <c r="AJ457" i="30"/>
  <c r="AP457" i="30"/>
  <c r="U85" i="37"/>
  <c r="AF52" i="30"/>
  <c r="AG52" i="30"/>
  <c r="Y52" i="30"/>
  <c r="AL52" i="30"/>
  <c r="R62" i="30"/>
  <c r="AH62" i="30"/>
  <c r="U62" i="30"/>
  <c r="AD62" i="30"/>
  <c r="X62" i="30"/>
  <c r="Z62" i="30"/>
  <c r="AM62" i="30"/>
  <c r="S62" i="30"/>
  <c r="AC62" i="30"/>
  <c r="AK62" i="30"/>
  <c r="V62" i="30"/>
  <c r="AI62" i="30"/>
  <c r="AN62" i="30"/>
  <c r="Y62" i="30"/>
  <c r="AG62" i="30"/>
  <c r="W62" i="30"/>
  <c r="AO62" i="30"/>
  <c r="AA62" i="30"/>
  <c r="AP62" i="30"/>
  <c r="AE62" i="30"/>
  <c r="AJ62" i="30"/>
  <c r="T62" i="30"/>
  <c r="AL62" i="30"/>
  <c r="AF62" i="30"/>
  <c r="AB62" i="30"/>
  <c r="AC228" i="30"/>
  <c r="AE228" i="30"/>
  <c r="AK354" i="30"/>
  <c r="AI354" i="30"/>
  <c r="W228" i="30"/>
  <c r="AO228" i="30"/>
  <c r="AP354" i="30"/>
  <c r="AJ354" i="30"/>
  <c r="AM228" i="30"/>
  <c r="AD228" i="30"/>
  <c r="AF228" i="30"/>
  <c r="AP228" i="30"/>
  <c r="AL354" i="30"/>
  <c r="R228" i="30"/>
  <c r="AG228" i="30"/>
  <c r="AH354" i="30"/>
  <c r="W354" i="30"/>
  <c r="AM354" i="30"/>
  <c r="AG103" i="30"/>
  <c r="X228" i="30"/>
  <c r="AL103" i="30"/>
  <c r="AB228" i="30"/>
  <c r="S103" i="30"/>
  <c r="V507" i="30"/>
  <c r="AE354" i="30"/>
  <c r="AN228" i="30"/>
  <c r="Y228" i="30"/>
  <c r="AD354" i="30"/>
  <c r="S412" i="30"/>
  <c r="AM412" i="30"/>
  <c r="AL228" i="30"/>
  <c r="AI228" i="30"/>
  <c r="X354" i="30"/>
  <c r="AK228" i="30"/>
  <c r="V354" i="30"/>
  <c r="R354" i="30"/>
  <c r="S228" i="30"/>
  <c r="Z354" i="30"/>
  <c r="AJ228" i="30"/>
  <c r="AF354" i="30"/>
  <c r="AC354" i="30"/>
  <c r="Z228" i="30"/>
  <c r="V228" i="30"/>
  <c r="AA412" i="30"/>
  <c r="AF130" i="37"/>
  <c r="AG412" i="30"/>
  <c r="U354" i="30"/>
  <c r="T228" i="30"/>
  <c r="AH228" i="30"/>
  <c r="AA228" i="30"/>
  <c r="U228" i="30"/>
  <c r="S130" i="37"/>
  <c r="Y304" i="30"/>
  <c r="T304" i="30"/>
  <c r="AL304" i="30"/>
  <c r="AF148" i="30"/>
  <c r="AM507" i="30"/>
  <c r="W304" i="30"/>
  <c r="S304" i="30"/>
  <c r="AB507" i="30"/>
  <c r="AC148" i="30"/>
  <c r="R148" i="30"/>
  <c r="U304" i="30"/>
  <c r="AH304" i="30"/>
  <c r="X304" i="30"/>
  <c r="Z304" i="30"/>
  <c r="AH507" i="30"/>
  <c r="AI304" i="30"/>
  <c r="AF417" i="30"/>
  <c r="AB218" i="30"/>
  <c r="AO507" i="30"/>
  <c r="S148" i="30"/>
  <c r="AN304" i="30"/>
  <c r="AD304" i="30"/>
  <c r="AG304" i="30"/>
  <c r="AC507" i="30"/>
  <c r="T412" i="30"/>
  <c r="AD218" i="30"/>
  <c r="AF120" i="37"/>
  <c r="Y120" i="37"/>
  <c r="AN507" i="30"/>
  <c r="AA304" i="30"/>
  <c r="AK103" i="30"/>
  <c r="S107" i="30"/>
  <c r="AP107" i="30"/>
  <c r="AP304" i="30"/>
  <c r="AE304" i="30"/>
  <c r="AJ120" i="37"/>
  <c r="AM120" i="37"/>
  <c r="Z103" i="30"/>
  <c r="AD120" i="37"/>
  <c r="AE120" i="37"/>
  <c r="AK304" i="30"/>
  <c r="AF304" i="30"/>
  <c r="AP103" i="30"/>
  <c r="AC304" i="30"/>
  <c r="R304" i="30"/>
  <c r="AB304" i="30"/>
  <c r="AO120" i="37"/>
  <c r="AK107" i="30"/>
  <c r="T120" i="37"/>
  <c r="AO103" i="30"/>
  <c r="AJ304" i="30"/>
  <c r="AO304" i="30"/>
  <c r="AP120" i="37"/>
  <c r="S120" i="37"/>
  <c r="R120" i="37"/>
  <c r="W120" i="37"/>
  <c r="Z120" i="37"/>
  <c r="AH120" i="37"/>
  <c r="V103" i="30"/>
  <c r="AJ103" i="30"/>
  <c r="AA103" i="30"/>
  <c r="R103" i="30"/>
  <c r="AA120" i="37"/>
  <c r="AB120" i="37"/>
  <c r="AM458" i="30"/>
  <c r="T103" i="30"/>
  <c r="V304" i="30"/>
  <c r="AM304" i="30"/>
  <c r="U118" i="37"/>
  <c r="V120" i="37"/>
  <c r="AI120" i="37"/>
  <c r="AG120" i="37"/>
  <c r="S122" i="37"/>
  <c r="Y122" i="37"/>
  <c r="AB463" i="30"/>
  <c r="Y148" i="30"/>
  <c r="AI148" i="30"/>
  <c r="AC107" i="30"/>
  <c r="AB148" i="30"/>
  <c r="AA122" i="37"/>
  <c r="AA130" i="37"/>
  <c r="X122" i="37"/>
  <c r="AN148" i="30"/>
  <c r="AL148" i="30"/>
  <c r="T107" i="30"/>
  <c r="AM130" i="37"/>
  <c r="W72" i="37"/>
  <c r="AI72" i="37"/>
  <c r="N98" i="37"/>
  <c r="AO463" i="30"/>
  <c r="AG354" i="30"/>
  <c r="AJ148" i="30"/>
  <c r="AF103" i="30"/>
  <c r="AD103" i="30"/>
  <c r="AI103" i="30"/>
  <c r="AO148" i="30"/>
  <c r="AN354" i="30"/>
  <c r="Y354" i="30"/>
  <c r="AB354" i="30"/>
  <c r="AI412" i="30"/>
  <c r="AC412" i="30"/>
  <c r="AB103" i="30"/>
  <c r="W148" i="30"/>
  <c r="AP148" i="30"/>
  <c r="AO354" i="30"/>
  <c r="AH148" i="30"/>
  <c r="AD148" i="30"/>
  <c r="AE148" i="30"/>
  <c r="AK148" i="30"/>
  <c r="AN103" i="30"/>
  <c r="AM103" i="30"/>
  <c r="AH103" i="30"/>
  <c r="AA148" i="30"/>
  <c r="T354" i="30"/>
  <c r="AA354" i="30"/>
  <c r="AC103" i="30"/>
  <c r="X103" i="30"/>
  <c r="AG148" i="30"/>
  <c r="S354" i="30"/>
  <c r="U148" i="30"/>
  <c r="V148" i="30"/>
  <c r="Z148" i="30"/>
  <c r="AM148" i="30"/>
  <c r="X148" i="30"/>
  <c r="T148" i="30"/>
  <c r="U103" i="30"/>
  <c r="Y103" i="30"/>
  <c r="AH218" i="30"/>
  <c r="AE103" i="30"/>
  <c r="AM218" i="30"/>
  <c r="AO107" i="30"/>
  <c r="U107" i="30"/>
  <c r="AF107" i="30"/>
  <c r="AB107" i="30"/>
  <c r="W107" i="30"/>
  <c r="Y107" i="30"/>
  <c r="AP122" i="37"/>
  <c r="AM122" i="37"/>
  <c r="Z122" i="37"/>
  <c r="AD122" i="37"/>
  <c r="AA107" i="30"/>
  <c r="AM107" i="30"/>
  <c r="AI107" i="30"/>
  <c r="R118" i="37"/>
  <c r="W112" i="30"/>
  <c r="AD107" i="30"/>
  <c r="AE107" i="30"/>
  <c r="U122" i="37"/>
  <c r="V107" i="30"/>
  <c r="AJ107" i="30"/>
  <c r="AM486" i="30"/>
  <c r="Z107" i="30"/>
  <c r="AH107" i="30"/>
  <c r="V118" i="37"/>
  <c r="AL122" i="37"/>
  <c r="AF122" i="37"/>
  <c r="AN107" i="30"/>
  <c r="AL107" i="30"/>
  <c r="X107" i="30"/>
  <c r="T78" i="37"/>
  <c r="AJ122" i="37"/>
  <c r="V122" i="37"/>
  <c r="AN122" i="37"/>
  <c r="X130" i="37"/>
  <c r="R107" i="30"/>
  <c r="AG107" i="30"/>
  <c r="AI122" i="37"/>
  <c r="AH122" i="37"/>
  <c r="U120" i="37"/>
  <c r="T332" i="30"/>
  <c r="AM332" i="30"/>
  <c r="T507" i="30"/>
  <c r="AD112" i="30"/>
  <c r="AD507" i="30"/>
  <c r="AG332" i="30"/>
  <c r="AD486" i="30"/>
  <c r="AD332" i="30"/>
  <c r="T458" i="30"/>
  <c r="AP458" i="30"/>
  <c r="AA507" i="30"/>
  <c r="AL458" i="30"/>
  <c r="AE507" i="30"/>
  <c r="R507" i="30"/>
  <c r="W507" i="30"/>
  <c r="S458" i="30"/>
  <c r="AO332" i="30"/>
  <c r="AK507" i="30"/>
  <c r="AG458" i="30"/>
  <c r="AG507" i="30"/>
  <c r="AH486" i="30"/>
  <c r="AJ507" i="30"/>
  <c r="Z507" i="30"/>
  <c r="S507" i="30"/>
  <c r="Z332" i="30"/>
  <c r="AN489" i="30"/>
  <c r="AH332" i="30"/>
  <c r="AP507" i="30"/>
  <c r="AC332" i="30"/>
  <c r="V332" i="30"/>
  <c r="AF507" i="30"/>
  <c r="AI507" i="30"/>
  <c r="X507" i="30"/>
  <c r="U507" i="30"/>
  <c r="AL507" i="30"/>
  <c r="AJ489" i="30"/>
  <c r="AJ332" i="30"/>
  <c r="Y507" i="30"/>
  <c r="AF115" i="37"/>
  <c r="AH52" i="37"/>
  <c r="AQ44" i="37"/>
  <c r="AR44" i="37" s="1"/>
  <c r="AB52" i="37"/>
  <c r="AE78" i="37"/>
  <c r="N117" i="37"/>
  <c r="AA78" i="37"/>
  <c r="AO72" i="37"/>
  <c r="Y78" i="37"/>
  <c r="W52" i="37"/>
  <c r="AK25" i="37"/>
  <c r="AA430" i="30"/>
  <c r="AF463" i="30"/>
  <c r="AB332" i="30"/>
  <c r="Z463" i="30"/>
  <c r="AH463" i="30"/>
  <c r="AE463" i="30"/>
  <c r="AA463" i="30"/>
  <c r="AI463" i="30"/>
  <c r="R463" i="30"/>
  <c r="V463" i="30"/>
  <c r="T463" i="30"/>
  <c r="AM463" i="30"/>
  <c r="Y463" i="30"/>
  <c r="AJ463" i="30"/>
  <c r="S463" i="30"/>
  <c r="AN463" i="30"/>
  <c r="X463" i="30"/>
  <c r="AC463" i="30"/>
  <c r="AK463" i="30"/>
  <c r="W463" i="30"/>
  <c r="AL463" i="30"/>
  <c r="AG463" i="30"/>
  <c r="AD463" i="30"/>
  <c r="U463" i="30"/>
  <c r="AP463" i="30"/>
  <c r="W481" i="30"/>
  <c r="T513" i="30"/>
  <c r="U332" i="30"/>
  <c r="W332" i="30"/>
  <c r="AB118" i="37"/>
  <c r="AH38" i="37"/>
  <c r="AO130" i="37"/>
  <c r="AN130" i="37"/>
  <c r="Z130" i="37"/>
  <c r="AE122" i="37"/>
  <c r="AH130" i="37"/>
  <c r="Y332" i="30"/>
  <c r="AA332" i="30"/>
  <c r="AG130" i="37"/>
  <c r="AJ130" i="37"/>
  <c r="AE130" i="37"/>
  <c r="T130" i="37"/>
  <c r="U36" i="37"/>
  <c r="S481" i="30"/>
  <c r="AP332" i="30"/>
  <c r="Z118" i="37"/>
  <c r="T105" i="37"/>
  <c r="AD130" i="37"/>
  <c r="AC130" i="37"/>
  <c r="W130" i="37"/>
  <c r="R130" i="37"/>
  <c r="T122" i="37"/>
  <c r="R122" i="37"/>
  <c r="AJ513" i="30"/>
  <c r="AN332" i="30"/>
  <c r="AL332" i="30"/>
  <c r="AF332" i="30"/>
  <c r="AO118" i="37"/>
  <c r="AA115" i="37"/>
  <c r="AA96" i="37"/>
  <c r="AK130" i="37"/>
  <c r="AL130" i="37"/>
  <c r="AP130" i="37"/>
  <c r="AG122" i="37"/>
  <c r="AB122" i="37"/>
  <c r="AC122" i="37"/>
  <c r="W122" i="37"/>
  <c r="AK122" i="37"/>
  <c r="AI332" i="30"/>
  <c r="AK332" i="30"/>
  <c r="V130" i="37"/>
  <c r="AO122" i="37"/>
  <c r="AE513" i="30"/>
  <c r="R332" i="30"/>
  <c r="AE332" i="30"/>
  <c r="X489" i="30"/>
  <c r="X332" i="30"/>
  <c r="X36" i="37"/>
  <c r="U130" i="37"/>
  <c r="AI130" i="37"/>
  <c r="AB130" i="37"/>
  <c r="AE218" i="30"/>
  <c r="U218" i="30"/>
  <c r="R218" i="30"/>
  <c r="AK218" i="30"/>
  <c r="S218" i="30"/>
  <c r="W218" i="30"/>
  <c r="AJ218" i="30"/>
  <c r="AO218" i="30"/>
  <c r="AP218" i="30"/>
  <c r="AI218" i="30"/>
  <c r="AG218" i="30"/>
  <c r="V218" i="30"/>
  <c r="Z218" i="30"/>
  <c r="AN218" i="30"/>
  <c r="AK467" i="30"/>
  <c r="AL218" i="30"/>
  <c r="T218" i="30"/>
  <c r="AA218" i="30"/>
  <c r="AC218" i="30"/>
  <c r="Y218" i="30"/>
  <c r="X218" i="30"/>
  <c r="AL352" i="30"/>
  <c r="AD412" i="30"/>
  <c r="R412" i="30"/>
  <c r="Y412" i="30"/>
  <c r="W412" i="30"/>
  <c r="R481" i="30"/>
  <c r="AL481" i="30"/>
  <c r="AH430" i="30"/>
  <c r="AG481" i="30"/>
  <c r="AK412" i="30"/>
  <c r="AF218" i="30"/>
  <c r="AF481" i="30"/>
  <c r="AB412" i="30"/>
  <c r="V412" i="30"/>
  <c r="AE412" i="30"/>
  <c r="AF412" i="30"/>
  <c r="AN412" i="30"/>
  <c r="U412" i="30"/>
  <c r="U481" i="30"/>
  <c r="AN481" i="30"/>
  <c r="AH412" i="30"/>
  <c r="AP412" i="30"/>
  <c r="AM118" i="37"/>
  <c r="W42" i="37"/>
  <c r="AC85" i="37"/>
  <c r="AF85" i="37"/>
  <c r="AP28" i="37"/>
  <c r="AH128" i="37"/>
  <c r="AF42" i="37"/>
  <c r="R85" i="37"/>
  <c r="X85" i="37"/>
  <c r="S36" i="37"/>
  <c r="AM54" i="37"/>
  <c r="AC42" i="37"/>
  <c r="AE37" i="37"/>
  <c r="AG85" i="37"/>
  <c r="T85" i="37"/>
  <c r="W28" i="37"/>
  <c r="AJ36" i="37"/>
  <c r="AP105" i="37"/>
  <c r="T42" i="37"/>
  <c r="V42" i="37"/>
  <c r="Y37" i="37"/>
  <c r="V52" i="37"/>
  <c r="AP85" i="37"/>
  <c r="AI25" i="37"/>
  <c r="AK36" i="37"/>
  <c r="AG29" i="37"/>
  <c r="AL42" i="37"/>
  <c r="AI42" i="37"/>
  <c r="AG37" i="37"/>
  <c r="AD52" i="37"/>
  <c r="X28" i="37"/>
  <c r="AD42" i="37"/>
  <c r="AH42" i="37"/>
  <c r="AL85" i="37"/>
  <c r="AA105" i="37"/>
  <c r="AG52" i="37"/>
  <c r="AB42" i="37"/>
  <c r="Y85" i="37"/>
  <c r="AF28" i="37"/>
  <c r="R36" i="37"/>
  <c r="AB96" i="37"/>
  <c r="AP128" i="37"/>
  <c r="AP103" i="37"/>
  <c r="AE103" i="37"/>
  <c r="AH60" i="37"/>
  <c r="AJ42" i="37"/>
  <c r="R42" i="37"/>
  <c r="AA42" i="37"/>
  <c r="AM85" i="37"/>
  <c r="AD85" i="37"/>
  <c r="AJ85" i="37"/>
  <c r="AJ28" i="37"/>
  <c r="AD96" i="37"/>
  <c r="AJ78" i="37"/>
  <c r="AJ60" i="37"/>
  <c r="AB128" i="37"/>
  <c r="AN118" i="37"/>
  <c r="S103" i="37"/>
  <c r="T115" i="37"/>
  <c r="AG42" i="37"/>
  <c r="AO42" i="37"/>
  <c r="AP42" i="37"/>
  <c r="AO37" i="37"/>
  <c r="Z85" i="37"/>
  <c r="AB85" i="37"/>
  <c r="Y28" i="37"/>
  <c r="AN28" i="37"/>
  <c r="U96" i="37"/>
  <c r="W69" i="37"/>
  <c r="T25" i="37"/>
  <c r="U78" i="37"/>
  <c r="AI36" i="37"/>
  <c r="S29" i="37"/>
  <c r="AC103" i="37"/>
  <c r="AO60" i="37"/>
  <c r="Z28" i="37"/>
  <c r="Y96" i="37"/>
  <c r="AK128" i="37"/>
  <c r="AH103" i="37"/>
  <c r="U115" i="37"/>
  <c r="AH54" i="37"/>
  <c r="X60" i="37"/>
  <c r="U28" i="37"/>
  <c r="AA28" i="37"/>
  <c r="AO96" i="37"/>
  <c r="AC96" i="37"/>
  <c r="U69" i="37"/>
  <c r="AA103" i="37"/>
  <c r="Z128" i="37"/>
  <c r="U128" i="37"/>
  <c r="U103" i="37"/>
  <c r="AM115" i="37"/>
  <c r="AF54" i="37"/>
  <c r="S42" i="37"/>
  <c r="X42" i="37"/>
  <c r="AM42" i="37"/>
  <c r="U42" i="37"/>
  <c r="AK85" i="37"/>
  <c r="AH85" i="37"/>
  <c r="AA85" i="37"/>
  <c r="AG28" i="37"/>
  <c r="AM28" i="37"/>
  <c r="AL96" i="37"/>
  <c r="AN96" i="37"/>
  <c r="R69" i="37"/>
  <c r="AK103" i="37"/>
  <c r="X128" i="37"/>
  <c r="AG118" i="37"/>
  <c r="AK118" i="37"/>
  <c r="AB103" i="37"/>
  <c r="AN54" i="37"/>
  <c r="AN42" i="37"/>
  <c r="AK42" i="37"/>
  <c r="AE42" i="37"/>
  <c r="AA37" i="37"/>
  <c r="W85" i="37"/>
  <c r="AN85" i="37"/>
  <c r="S85" i="37"/>
  <c r="T28" i="37"/>
  <c r="AE28" i="37"/>
  <c r="AM96" i="37"/>
  <c r="X96" i="37"/>
  <c r="T69" i="37"/>
  <c r="AL78" i="37"/>
  <c r="AN52" i="37"/>
  <c r="AO29" i="37"/>
  <c r="S332" i="30"/>
  <c r="AQ198" i="30"/>
  <c r="AR198" i="30" s="1"/>
  <c r="Y513" i="30"/>
  <c r="AM513" i="30"/>
  <c r="AE481" i="30"/>
  <c r="AC406" i="30"/>
  <c r="AG445" i="30"/>
  <c r="AA513" i="30"/>
  <c r="AJ445" i="30"/>
  <c r="AO513" i="30"/>
  <c r="Z513" i="30"/>
  <c r="V417" i="30"/>
  <c r="AK481" i="30"/>
  <c r="AD481" i="30"/>
  <c r="AD513" i="30"/>
  <c r="AL513" i="30"/>
  <c r="AM91" i="30"/>
  <c r="S513" i="30"/>
  <c r="W417" i="30"/>
  <c r="AK513" i="30"/>
  <c r="AB513" i="30"/>
  <c r="X481" i="30"/>
  <c r="R406" i="30"/>
  <c r="X513" i="30"/>
  <c r="AO481" i="30"/>
  <c r="AC513" i="30"/>
  <c r="AG417" i="30"/>
  <c r="AC445" i="30"/>
  <c r="AP481" i="30"/>
  <c r="V481" i="30"/>
  <c r="AN406" i="30"/>
  <c r="AM406" i="30"/>
  <c r="AE91" i="30"/>
  <c r="AN445" i="30"/>
  <c r="AF445" i="30"/>
  <c r="AN513" i="30"/>
  <c r="AM481" i="30"/>
  <c r="W445" i="30"/>
  <c r="R352" i="30"/>
  <c r="AG513" i="30"/>
  <c r="AC481" i="30"/>
  <c r="X406" i="30"/>
  <c r="AF513" i="30"/>
  <c r="Z481" i="30"/>
  <c r="AM417" i="30"/>
  <c r="Y481" i="30"/>
  <c r="AB406" i="30"/>
  <c r="AA481" i="30"/>
  <c r="AB481" i="30"/>
  <c r="R513" i="30"/>
  <c r="AP513" i="30"/>
  <c r="AL445" i="30"/>
  <c r="AG406" i="30"/>
  <c r="AI513" i="30"/>
  <c r="AH513" i="30"/>
  <c r="U513" i="30"/>
  <c r="T481" i="30"/>
  <c r="V513" i="30"/>
  <c r="AJ481" i="30"/>
  <c r="AH481" i="30"/>
  <c r="Z445" i="30"/>
  <c r="T406" i="30"/>
  <c r="AI481" i="30"/>
  <c r="W513" i="30"/>
  <c r="AC417" i="30"/>
  <c r="AQ202" i="30"/>
  <c r="AR202" i="30" s="1"/>
  <c r="T112" i="30"/>
  <c r="U486" i="30"/>
  <c r="AN486" i="30"/>
  <c r="Y486" i="30"/>
  <c r="AI417" i="30"/>
  <c r="AI486" i="30"/>
  <c r="AI406" i="30"/>
  <c r="AE445" i="30"/>
  <c r="AO406" i="30"/>
  <c r="R445" i="30"/>
  <c r="AE486" i="30"/>
  <c r="AF406" i="30"/>
  <c r="S112" i="30"/>
  <c r="AE112" i="30"/>
  <c r="W486" i="30"/>
  <c r="AA445" i="30"/>
  <c r="AB417" i="30"/>
  <c r="AC112" i="30"/>
  <c r="AJ417" i="30"/>
  <c r="AM112" i="30"/>
  <c r="U406" i="30"/>
  <c r="AH417" i="30"/>
  <c r="AG112" i="30"/>
  <c r="Y112" i="30"/>
  <c r="X445" i="30"/>
  <c r="AF486" i="30"/>
  <c r="AO445" i="30"/>
  <c r="S445" i="30"/>
  <c r="AP112" i="30"/>
  <c r="Z486" i="30"/>
  <c r="S406" i="30"/>
  <c r="T445" i="30"/>
  <c r="AA486" i="30"/>
  <c r="AB445" i="30"/>
  <c r="V486" i="30"/>
  <c r="W406" i="30"/>
  <c r="AH406" i="30"/>
  <c r="V445" i="30"/>
  <c r="AL112" i="30"/>
  <c r="AO112" i="30"/>
  <c r="AH112" i="30"/>
  <c r="AD445" i="30"/>
  <c r="AP445" i="30"/>
  <c r="R417" i="30"/>
  <c r="AD91" i="30"/>
  <c r="T91" i="30"/>
  <c r="Z412" i="30"/>
  <c r="R112" i="30"/>
  <c r="V112" i="30"/>
  <c r="R486" i="30"/>
  <c r="X417" i="30"/>
  <c r="AD417" i="30"/>
  <c r="AE406" i="30"/>
  <c r="AH91" i="30"/>
  <c r="AI112" i="30"/>
  <c r="S486" i="30"/>
  <c r="AC486" i="30"/>
  <c r="Y406" i="30"/>
  <c r="AO417" i="30"/>
  <c r="AM445" i="30"/>
  <c r="V406" i="30"/>
  <c r="AJ112" i="30"/>
  <c r="AL486" i="30"/>
  <c r="T417" i="30"/>
  <c r="Z417" i="30"/>
  <c r="Z112" i="30"/>
  <c r="Z406" i="30"/>
  <c r="AG486" i="30"/>
  <c r="AF112" i="30"/>
  <c r="AK486" i="30"/>
  <c r="U445" i="30"/>
  <c r="AJ406" i="30"/>
  <c r="AH445" i="30"/>
  <c r="AN112" i="30"/>
  <c r="Y417" i="30"/>
  <c r="AA417" i="30"/>
  <c r="AI445" i="30"/>
  <c r="AA406" i="30"/>
  <c r="Y445" i="30"/>
  <c r="AO486" i="30"/>
  <c r="AN417" i="30"/>
  <c r="U417" i="30"/>
  <c r="AK417" i="30"/>
  <c r="AK445" i="30"/>
  <c r="T486" i="30"/>
  <c r="AG91" i="30"/>
  <c r="AB91" i="30"/>
  <c r="AJ486" i="30"/>
  <c r="AE417" i="30"/>
  <c r="AL417" i="30"/>
  <c r="AK406" i="30"/>
  <c r="AP417" i="30"/>
  <c r="AA112" i="30"/>
  <c r="AK112" i="30"/>
  <c r="AP486" i="30"/>
  <c r="S417" i="30"/>
  <c r="AB486" i="30"/>
  <c r="AP406" i="30"/>
  <c r="AL412" i="30"/>
  <c r="AO412" i="30"/>
  <c r="X91" i="30"/>
  <c r="S91" i="30"/>
  <c r="V91" i="30"/>
  <c r="Y91" i="30"/>
  <c r="AC489" i="30"/>
  <c r="AA489" i="30"/>
  <c r="AJ91" i="30"/>
  <c r="AP91" i="30"/>
  <c r="AK91" i="30"/>
  <c r="R91" i="30"/>
  <c r="AN91" i="30"/>
  <c r="AI489" i="30"/>
  <c r="AL406" i="30"/>
  <c r="AD406" i="30"/>
  <c r="X412" i="30"/>
  <c r="AF467" i="30"/>
  <c r="Z467" i="30"/>
  <c r="AN467" i="30"/>
  <c r="AL467" i="30"/>
  <c r="V467" i="30"/>
  <c r="W467" i="30"/>
  <c r="AJ467" i="30"/>
  <c r="AQ450" i="30"/>
  <c r="AR450" i="30" s="1"/>
  <c r="AQ490" i="30"/>
  <c r="AR490" i="30" s="1"/>
  <c r="X467" i="30"/>
  <c r="AE352" i="30"/>
  <c r="AJ352" i="30"/>
  <c r="Y352" i="30"/>
  <c r="X352" i="30"/>
  <c r="AB112" i="30"/>
  <c r="AA352" i="30"/>
  <c r="T352" i="30"/>
  <c r="V352" i="30"/>
  <c r="AD352" i="30"/>
  <c r="AB352" i="30"/>
  <c r="X486" i="30"/>
  <c r="X112" i="30"/>
  <c r="U91" i="30"/>
  <c r="AQ95" i="30"/>
  <c r="AR95" i="30" s="1"/>
  <c r="AQ257" i="30"/>
  <c r="AR257" i="30" s="1"/>
  <c r="AN352" i="30"/>
  <c r="AF352" i="30"/>
  <c r="AL91" i="30"/>
  <c r="AO91" i="30"/>
  <c r="AK352" i="30"/>
  <c r="Z91" i="30"/>
  <c r="W91" i="30"/>
  <c r="AC91" i="30"/>
  <c r="AD294" i="30"/>
  <c r="AM352" i="30"/>
  <c r="AO352" i="30"/>
  <c r="S352" i="30"/>
  <c r="W352" i="30"/>
  <c r="AH352" i="30"/>
  <c r="AG352" i="30"/>
  <c r="U352" i="30"/>
  <c r="AI352" i="30"/>
  <c r="AP352" i="30"/>
  <c r="AC352" i="30"/>
  <c r="AB430" i="30"/>
  <c r="AN430" i="30"/>
  <c r="AP430" i="30"/>
  <c r="AC467" i="30"/>
  <c r="X430" i="30"/>
  <c r="AG467" i="30"/>
  <c r="AH191" i="30"/>
  <c r="T430" i="30"/>
  <c r="AM467" i="30"/>
  <c r="AJ400" i="30"/>
  <c r="AG430" i="30"/>
  <c r="AL191" i="30"/>
  <c r="Z430" i="30"/>
  <c r="S467" i="30"/>
  <c r="R467" i="30"/>
  <c r="AB467" i="30"/>
  <c r="AE430" i="30"/>
  <c r="S430" i="30"/>
  <c r="AI467" i="30"/>
  <c r="AF430" i="30"/>
  <c r="AI430" i="30"/>
  <c r="AD191" i="30"/>
  <c r="U430" i="30"/>
  <c r="AK430" i="30"/>
  <c r="AJ430" i="30"/>
  <c r="AC430" i="30"/>
  <c r="U467" i="30"/>
  <c r="W430" i="30"/>
  <c r="V191" i="30"/>
  <c r="Y467" i="30"/>
  <c r="R430" i="30"/>
  <c r="AP467" i="30"/>
  <c r="AA467" i="30"/>
  <c r="AD430" i="30"/>
  <c r="U112" i="30"/>
  <c r="V430" i="30"/>
  <c r="Y430" i="30"/>
  <c r="AO430" i="30"/>
  <c r="AL430" i="30"/>
  <c r="AM430" i="30"/>
  <c r="AH467" i="30"/>
  <c r="T467" i="30"/>
  <c r="AD467" i="30"/>
  <c r="AE467" i="30"/>
  <c r="Z352" i="30"/>
  <c r="T489" i="30"/>
  <c r="R489" i="30"/>
  <c r="AH489" i="30"/>
  <c r="AK489" i="30"/>
  <c r="AM489" i="30"/>
  <c r="AN458" i="30"/>
  <c r="V458" i="30"/>
  <c r="S489" i="30"/>
  <c r="AB489" i="30"/>
  <c r="AL489" i="30"/>
  <c r="U489" i="30"/>
  <c r="AC458" i="30"/>
  <c r="AJ458" i="30"/>
  <c r="V489" i="30"/>
  <c r="AD489" i="30"/>
  <c r="AO458" i="30"/>
  <c r="Y458" i="30"/>
  <c r="W458" i="30"/>
  <c r="AK458" i="30"/>
  <c r="AQ56" i="30"/>
  <c r="AR56" i="30" s="1"/>
  <c r="AB458" i="30"/>
  <c r="AQ449" i="30"/>
  <c r="AR449" i="30" s="1"/>
  <c r="AO489" i="30"/>
  <c r="W489" i="30"/>
  <c r="AB400" i="30"/>
  <c r="AF458" i="30"/>
  <c r="R458" i="30"/>
  <c r="AE458" i="30"/>
  <c r="AA458" i="30"/>
  <c r="Z49" i="30"/>
  <c r="AG489" i="30"/>
  <c r="AI91" i="30"/>
  <c r="AA91" i="30"/>
  <c r="AD458" i="30"/>
  <c r="AE489" i="30"/>
  <c r="Z458" i="30"/>
  <c r="AH458" i="30"/>
  <c r="U458" i="30"/>
  <c r="X458" i="30"/>
  <c r="Y489" i="30"/>
  <c r="Z489" i="30"/>
  <c r="AP489" i="30"/>
  <c r="AF489" i="30"/>
  <c r="AI458" i="30"/>
  <c r="AJ215" i="30"/>
  <c r="AB245" i="30"/>
  <c r="Z220" i="30"/>
  <c r="V245" i="30"/>
  <c r="U245" i="30"/>
  <c r="AG400" i="30"/>
  <c r="W294" i="30"/>
  <c r="R49" i="30"/>
  <c r="T400" i="30"/>
  <c r="AD53" i="30"/>
  <c r="AH464" i="30"/>
  <c r="Z472" i="30"/>
  <c r="AG456" i="30"/>
  <c r="S135" i="30"/>
  <c r="Z161" i="30"/>
  <c r="AJ135" i="30"/>
  <c r="AA161" i="30"/>
  <c r="AH189" i="30"/>
  <c r="S105" i="37"/>
  <c r="AA38" i="37"/>
  <c r="AJ38" i="37"/>
  <c r="AN38" i="37"/>
  <c r="Z48" i="37"/>
  <c r="M88" i="37"/>
  <c r="T128" i="37"/>
  <c r="AH118" i="37"/>
  <c r="AJ118" i="37"/>
  <c r="AM105" i="37"/>
  <c r="AC105" i="37"/>
  <c r="AO105" i="37"/>
  <c r="AD54" i="37"/>
  <c r="AM38" i="37"/>
  <c r="AE38" i="37"/>
  <c r="W38" i="37"/>
  <c r="AF38" i="37"/>
  <c r="U60" i="37"/>
  <c r="AN60" i="37"/>
  <c r="AH37" i="37"/>
  <c r="R52" i="37"/>
  <c r="AP69" i="37"/>
  <c r="AO69" i="37"/>
  <c r="AI69" i="37"/>
  <c r="AJ48" i="37"/>
  <c r="V25" i="37"/>
  <c r="AF25" i="37"/>
  <c r="AA36" i="37"/>
  <c r="W29" i="37"/>
  <c r="R105" i="37"/>
  <c r="AM128" i="37"/>
  <c r="AJ105" i="37"/>
  <c r="AN105" i="37"/>
  <c r="AG105" i="37"/>
  <c r="AI38" i="37"/>
  <c r="S38" i="37"/>
  <c r="AK38" i="37"/>
  <c r="X38" i="37"/>
  <c r="S60" i="37"/>
  <c r="V60" i="37"/>
  <c r="AM69" i="37"/>
  <c r="AC69" i="37"/>
  <c r="AA69" i="37"/>
  <c r="S25" i="37"/>
  <c r="X25" i="37"/>
  <c r="AO128" i="37"/>
  <c r="AG128" i="37"/>
  <c r="AE128" i="37"/>
  <c r="AE118" i="37"/>
  <c r="AQ53" i="37"/>
  <c r="AR53" i="37" s="1"/>
  <c r="AE105" i="37"/>
  <c r="AB105" i="37"/>
  <c r="Y105" i="37"/>
  <c r="AB54" i="37"/>
  <c r="AC54" i="37"/>
  <c r="AD38" i="37"/>
  <c r="AP38" i="37"/>
  <c r="AC38" i="37"/>
  <c r="AP60" i="37"/>
  <c r="AB60" i="37"/>
  <c r="AL60" i="37"/>
  <c r="AD37" i="37"/>
  <c r="AN37" i="37"/>
  <c r="AC72" i="37"/>
  <c r="Z69" i="37"/>
  <c r="AN69" i="37"/>
  <c r="S69" i="37"/>
  <c r="AO52" i="37"/>
  <c r="AD25" i="37"/>
  <c r="AN36" i="37"/>
  <c r="AG36" i="37"/>
  <c r="AM36" i="37"/>
  <c r="AD29" i="37"/>
  <c r="AA128" i="37"/>
  <c r="S128" i="37"/>
  <c r="W128" i="37"/>
  <c r="Y118" i="37"/>
  <c r="W118" i="37"/>
  <c r="AI118" i="37"/>
  <c r="U105" i="37"/>
  <c r="AK105" i="37"/>
  <c r="AL105" i="37"/>
  <c r="AI54" i="37"/>
  <c r="AA54" i="37"/>
  <c r="V38" i="37"/>
  <c r="AB38" i="37"/>
  <c r="U38" i="37"/>
  <c r="R60" i="37"/>
  <c r="AI60" i="37"/>
  <c r="T60" i="37"/>
  <c r="R37" i="37"/>
  <c r="AJ37" i="37"/>
  <c r="AP72" i="37"/>
  <c r="AO28" i="37"/>
  <c r="AL28" i="37"/>
  <c r="T96" i="37"/>
  <c r="Z96" i="37"/>
  <c r="AL69" i="37"/>
  <c r="AH69" i="37"/>
  <c r="AF69" i="37"/>
  <c r="AP25" i="37"/>
  <c r="AB36" i="37"/>
  <c r="T36" i="37"/>
  <c r="AE36" i="37"/>
  <c r="AJ128" i="37"/>
  <c r="AN128" i="37"/>
  <c r="AD128" i="37"/>
  <c r="AP118" i="37"/>
  <c r="AD118" i="37"/>
  <c r="AA118" i="37"/>
  <c r="R103" i="37"/>
  <c r="Y103" i="37"/>
  <c r="AQ51" i="37"/>
  <c r="AR51" i="37" s="1"/>
  <c r="AJ115" i="37"/>
  <c r="Z105" i="37"/>
  <c r="W105" i="37"/>
  <c r="AD105" i="37"/>
  <c r="AQ43" i="37"/>
  <c r="AR43" i="37" s="1"/>
  <c r="Z54" i="37"/>
  <c r="R54" i="37"/>
  <c r="T38" i="37"/>
  <c r="AL38" i="37"/>
  <c r="AO38" i="37"/>
  <c r="AM60" i="37"/>
  <c r="Z60" i="37"/>
  <c r="W60" i="37"/>
  <c r="Y42" i="37"/>
  <c r="Z37" i="37"/>
  <c r="AB37" i="37"/>
  <c r="Z72" i="37"/>
  <c r="AE85" i="37"/>
  <c r="AO85" i="37"/>
  <c r="V85" i="37"/>
  <c r="AI85" i="37"/>
  <c r="AH28" i="37"/>
  <c r="AB28" i="37"/>
  <c r="AD28" i="37"/>
  <c r="AE96" i="37"/>
  <c r="V96" i="37"/>
  <c r="AD69" i="37"/>
  <c r="V69" i="37"/>
  <c r="X69" i="37"/>
  <c r="AC25" i="37"/>
  <c r="AH78" i="37"/>
  <c r="Z36" i="37"/>
  <c r="AF36" i="37"/>
  <c r="V36" i="37"/>
  <c r="AF29" i="37"/>
  <c r="Y128" i="37"/>
  <c r="R128" i="37"/>
  <c r="V128" i="37"/>
  <c r="X105" i="37"/>
  <c r="AH105" i="37"/>
  <c r="V105" i="37"/>
  <c r="R38" i="37"/>
  <c r="Z38" i="37"/>
  <c r="AG38" i="37"/>
  <c r="Y69" i="37"/>
  <c r="AG69" i="37"/>
  <c r="AJ69" i="37"/>
  <c r="AA25" i="37"/>
  <c r="N124" i="37"/>
  <c r="AI128" i="37"/>
  <c r="AF128" i="37"/>
  <c r="AL128" i="37"/>
  <c r="AF118" i="37"/>
  <c r="AC118" i="37"/>
  <c r="S118" i="37"/>
  <c r="AL103" i="37"/>
  <c r="AI103" i="37"/>
  <c r="AJ103" i="37"/>
  <c r="AM103" i="37"/>
  <c r="V115" i="37"/>
  <c r="AD115" i="37"/>
  <c r="Z115" i="37"/>
  <c r="AN115" i="37"/>
  <c r="AQ23" i="37"/>
  <c r="AR23" i="37" s="1"/>
  <c r="N97" i="37"/>
  <c r="P83" i="37"/>
  <c r="AE83" i="37" s="1"/>
  <c r="N39" i="37"/>
  <c r="N40" i="37"/>
  <c r="N121" i="37"/>
  <c r="O121" i="37" s="1"/>
  <c r="P121" i="37" s="1"/>
  <c r="AQ125" i="37"/>
  <c r="AR125" i="37" s="1"/>
  <c r="AF103" i="37"/>
  <c r="AD103" i="37"/>
  <c r="T103" i="37"/>
  <c r="W103" i="37"/>
  <c r="N113" i="37"/>
  <c r="P127" i="37"/>
  <c r="S127" i="37" s="1"/>
  <c r="AP115" i="37"/>
  <c r="AC115" i="37"/>
  <c r="Y115" i="37"/>
  <c r="X115" i="37"/>
  <c r="M84" i="37"/>
  <c r="N74" i="37"/>
  <c r="AQ50" i="37"/>
  <c r="AR50" i="37" s="1"/>
  <c r="M33" i="37"/>
  <c r="M61" i="37"/>
  <c r="AQ93" i="37"/>
  <c r="AR93" i="37" s="1"/>
  <c r="R115" i="37"/>
  <c r="AH115" i="37"/>
  <c r="O58" i="37"/>
  <c r="N119" i="37"/>
  <c r="AQ101" i="37"/>
  <c r="AR101" i="37" s="1"/>
  <c r="M67" i="37"/>
  <c r="N95" i="37"/>
  <c r="M30" i="37"/>
  <c r="N30" i="37" s="1"/>
  <c r="O30" i="37" s="1"/>
  <c r="P30" i="37" s="1"/>
  <c r="N109" i="37"/>
  <c r="N129" i="37"/>
  <c r="N86" i="37"/>
  <c r="AC128" i="37"/>
  <c r="X118" i="37"/>
  <c r="AL118" i="37"/>
  <c r="T118" i="37"/>
  <c r="N102" i="37"/>
  <c r="N68" i="37"/>
  <c r="X103" i="37"/>
  <c r="AN103" i="37"/>
  <c r="AO103" i="37"/>
  <c r="N112" i="37"/>
  <c r="AO115" i="37"/>
  <c r="AL115" i="37"/>
  <c r="W115" i="37"/>
  <c r="M107" i="37"/>
  <c r="N71" i="37"/>
  <c r="N41" i="37"/>
  <c r="M82" i="37"/>
  <c r="N126" i="37"/>
  <c r="V103" i="37"/>
  <c r="Z103" i="37"/>
  <c r="AG103" i="37"/>
  <c r="N75" i="37"/>
  <c r="N79" i="37"/>
  <c r="N89" i="37"/>
  <c r="AG115" i="37"/>
  <c r="AB115" i="37"/>
  <c r="AI115" i="37"/>
  <c r="N90" i="37"/>
  <c r="N92" i="37"/>
  <c r="AQ62" i="37"/>
  <c r="AR62" i="37" s="1"/>
  <c r="N100" i="37"/>
  <c r="AQ91" i="37"/>
  <c r="AR91" i="37" s="1"/>
  <c r="N111" i="37"/>
  <c r="O45" i="37"/>
  <c r="P45" i="37" s="1"/>
  <c r="S45" i="37" s="1"/>
  <c r="M106" i="37"/>
  <c r="N34" i="37"/>
  <c r="O34" i="37" s="1"/>
  <c r="P34" i="37" s="1"/>
  <c r="N87" i="37"/>
  <c r="N73" i="37"/>
  <c r="AE115" i="37"/>
  <c r="AK115" i="37"/>
  <c r="S115" i="37"/>
  <c r="N81" i="37"/>
  <c r="O70" i="37"/>
  <c r="M99" i="37"/>
  <c r="O80" i="37"/>
  <c r="S54" i="37"/>
  <c r="V54" i="37"/>
  <c r="AJ54" i="37"/>
  <c r="N46" i="37"/>
  <c r="N35" i="37"/>
  <c r="AA60" i="37"/>
  <c r="AF60" i="37"/>
  <c r="W37" i="37"/>
  <c r="AL37" i="37"/>
  <c r="X37" i="37"/>
  <c r="AK72" i="37"/>
  <c r="AM72" i="37"/>
  <c r="AK52" i="37"/>
  <c r="Y52" i="37"/>
  <c r="O63" i="37"/>
  <c r="N26" i="37"/>
  <c r="Z52" i="37"/>
  <c r="AB48" i="37"/>
  <c r="AA48" i="37"/>
  <c r="Y48" i="37"/>
  <c r="Y25" i="37"/>
  <c r="R25" i="37"/>
  <c r="AN25" i="37"/>
  <c r="AP78" i="37"/>
  <c r="AM78" i="37"/>
  <c r="AG78" i="37"/>
  <c r="AJ52" i="37"/>
  <c r="N59" i="37"/>
  <c r="AQ24" i="37"/>
  <c r="AR24" i="37" s="1"/>
  <c r="Z29" i="37"/>
  <c r="V29" i="37"/>
  <c r="AN29" i="37"/>
  <c r="AA29" i="37"/>
  <c r="T72" i="37"/>
  <c r="S72" i="37"/>
  <c r="AG72" i="37"/>
  <c r="N123" i="37"/>
  <c r="N104" i="37"/>
  <c r="O94" i="37"/>
  <c r="N65" i="37"/>
  <c r="AI48" i="37"/>
  <c r="V48" i="37"/>
  <c r="W48" i="37"/>
  <c r="AN48" i="37"/>
  <c r="N76" i="37"/>
  <c r="AC29" i="37"/>
  <c r="U29" i="37"/>
  <c r="X29" i="37"/>
  <c r="AF105" i="37"/>
  <c r="AI105" i="37"/>
  <c r="N57" i="37"/>
  <c r="N77" i="37"/>
  <c r="AH72" i="37"/>
  <c r="AP54" i="37"/>
  <c r="U54" i="37"/>
  <c r="AO54" i="37"/>
  <c r="S52" i="37"/>
  <c r="X52" i="37"/>
  <c r="Y38" i="37"/>
  <c r="O32" i="37"/>
  <c r="T52" i="37"/>
  <c r="AD60" i="37"/>
  <c r="AC60" i="37"/>
  <c r="Z42" i="37"/>
  <c r="AP37" i="37"/>
  <c r="V37" i="37"/>
  <c r="T37" i="37"/>
  <c r="AE72" i="37"/>
  <c r="AJ72" i="37"/>
  <c r="V72" i="37"/>
  <c r="AA52" i="37"/>
  <c r="AC52" i="37"/>
  <c r="AK28" i="37"/>
  <c r="R28" i="37"/>
  <c r="AI28" i="37"/>
  <c r="V28" i="37"/>
  <c r="AI52" i="37"/>
  <c r="AJ96" i="37"/>
  <c r="AH96" i="37"/>
  <c r="AK69" i="37"/>
  <c r="AE69" i="37"/>
  <c r="AB69" i="37"/>
  <c r="AF52" i="37"/>
  <c r="AD72" i="37"/>
  <c r="N56" i="37"/>
  <c r="N47" i="37"/>
  <c r="AL48" i="37"/>
  <c r="AP48" i="37"/>
  <c r="AK48" i="37"/>
  <c r="AF48" i="37"/>
  <c r="AL25" i="37"/>
  <c r="AH25" i="37"/>
  <c r="AM25" i="37"/>
  <c r="AI78" i="37"/>
  <c r="R78" i="37"/>
  <c r="W78" i="37"/>
  <c r="AN78" i="37"/>
  <c r="N49" i="37"/>
  <c r="Y36" i="37"/>
  <c r="AP36" i="37"/>
  <c r="W36" i="37"/>
  <c r="AL29" i="37"/>
  <c r="AE29" i="37"/>
  <c r="AJ29" i="37"/>
  <c r="AG54" i="37"/>
  <c r="N31" i="37"/>
  <c r="N66" i="37"/>
  <c r="R72" i="37"/>
  <c r="X72" i="37"/>
  <c r="U72" i="37"/>
  <c r="AM52" i="37"/>
  <c r="R48" i="37"/>
  <c r="T48" i="37"/>
  <c r="AC48" i="37"/>
  <c r="X48" i="37"/>
  <c r="Z25" i="37"/>
  <c r="U25" i="37"/>
  <c r="AJ25" i="37"/>
  <c r="AE25" i="37"/>
  <c r="AD78" i="37"/>
  <c r="Z78" i="37"/>
  <c r="AK78" i="37"/>
  <c r="AF78" i="37"/>
  <c r="AC36" i="37"/>
  <c r="AL36" i="37"/>
  <c r="Y29" i="37"/>
  <c r="R29" i="37"/>
  <c r="AB29" i="37"/>
  <c r="N64" i="37"/>
  <c r="N116" i="37"/>
  <c r="N55" i="37"/>
  <c r="X54" i="37"/>
  <c r="W54" i="37"/>
  <c r="AL54" i="37"/>
  <c r="Y54" i="37"/>
  <c r="Y60" i="37"/>
  <c r="AK60" i="37"/>
  <c r="AG60" i="37"/>
  <c r="AE60" i="37"/>
  <c r="AM37" i="37"/>
  <c r="AK37" i="37"/>
  <c r="U37" i="37"/>
  <c r="AI37" i="37"/>
  <c r="AB72" i="37"/>
  <c r="AL72" i="37"/>
  <c r="AN72" i="37"/>
  <c r="AL52" i="37"/>
  <c r="AC28" i="37"/>
  <c r="S28" i="37"/>
  <c r="R96" i="37"/>
  <c r="AP96" i="37"/>
  <c r="S96" i="37"/>
  <c r="W96" i="37"/>
  <c r="AG96" i="37"/>
  <c r="AF96" i="37"/>
  <c r="AK96" i="37"/>
  <c r="AH48" i="37"/>
  <c r="AE48" i="37"/>
  <c r="U48" i="37"/>
  <c r="AO25" i="37"/>
  <c r="AG25" i="37"/>
  <c r="AB25" i="37"/>
  <c r="W25" i="37"/>
  <c r="AB78" i="37"/>
  <c r="V78" i="37"/>
  <c r="AC78" i="37"/>
  <c r="X78" i="37"/>
  <c r="AO36" i="37"/>
  <c r="AH36" i="37"/>
  <c r="AD36" i="37"/>
  <c r="AK29" i="37"/>
  <c r="AP29" i="37"/>
  <c r="T29" i="37"/>
  <c r="Y72" i="37"/>
  <c r="N108" i="37"/>
  <c r="O27" i="37"/>
  <c r="S48" i="37"/>
  <c r="AO48" i="37"/>
  <c r="AP52" i="37"/>
  <c r="AK54" i="37"/>
  <c r="AE54" i="37"/>
  <c r="T54" i="37"/>
  <c r="O114" i="37"/>
  <c r="N110" i="37"/>
  <c r="AF37" i="37"/>
  <c r="S37" i="37"/>
  <c r="AA72" i="37"/>
  <c r="AF72" i="37"/>
  <c r="U52" i="37"/>
  <c r="AE52" i="37"/>
  <c r="AD48" i="37"/>
  <c r="AM48" i="37"/>
  <c r="AG48" i="37"/>
  <c r="S78" i="37"/>
  <c r="AO78" i="37"/>
  <c r="AM29" i="37"/>
  <c r="AH29" i="37"/>
  <c r="AI29" i="37"/>
  <c r="AI68" i="30"/>
  <c r="Y294" i="30"/>
  <c r="AB262" i="30"/>
  <c r="U135" i="30"/>
  <c r="AE53" i="30"/>
  <c r="Y245" i="30"/>
  <c r="Z54" i="30"/>
  <c r="S219" i="30"/>
  <c r="AD144" i="30"/>
  <c r="AQ437" i="30"/>
  <c r="AR437" i="30" s="1"/>
  <c r="AH54" i="30"/>
  <c r="AO464" i="30"/>
  <c r="AF294" i="30"/>
  <c r="AA294" i="30"/>
  <c r="S262" i="30"/>
  <c r="AF472" i="30"/>
  <c r="AB54" i="30"/>
  <c r="Z94" i="30"/>
  <c r="AC464" i="30"/>
  <c r="AN294" i="30"/>
  <c r="W262" i="30"/>
  <c r="AM472" i="30"/>
  <c r="AP245" i="30"/>
  <c r="T94" i="30"/>
  <c r="T254" i="30"/>
  <c r="AQ452" i="30"/>
  <c r="AR452" i="30" s="1"/>
  <c r="AE294" i="30"/>
  <c r="AG262" i="30"/>
  <c r="AL144" i="30"/>
  <c r="AM294" i="30"/>
  <c r="Y144" i="30"/>
  <c r="AK262" i="30"/>
  <c r="AG135" i="30"/>
  <c r="AN144" i="30"/>
  <c r="AN400" i="30"/>
  <c r="AF464" i="30"/>
  <c r="Y464" i="30"/>
  <c r="AL294" i="30"/>
  <c r="AE456" i="30"/>
  <c r="AO262" i="30"/>
  <c r="X262" i="30"/>
  <c r="S472" i="30"/>
  <c r="T53" i="30"/>
  <c r="AP161" i="30"/>
  <c r="V70" i="30"/>
  <c r="Y189" i="30"/>
  <c r="AI94" i="30"/>
  <c r="AK93" i="30"/>
  <c r="AC254" i="30"/>
  <c r="AE464" i="30"/>
  <c r="AG464" i="30"/>
  <c r="AD472" i="30"/>
  <c r="AO472" i="30"/>
  <c r="AF53" i="30"/>
  <c r="AK70" i="30"/>
  <c r="X93" i="30"/>
  <c r="AK254" i="30"/>
  <c r="AQ293" i="30"/>
  <c r="AR293" i="30" s="1"/>
  <c r="AD464" i="30"/>
  <c r="W464" i="30"/>
  <c r="R294" i="30"/>
  <c r="AB294" i="30"/>
  <c r="U456" i="30"/>
  <c r="AM262" i="30"/>
  <c r="AH255" i="30"/>
  <c r="AN232" i="30"/>
  <c r="R472" i="30"/>
  <c r="AB472" i="30"/>
  <c r="R98" i="30"/>
  <c r="AH70" i="30"/>
  <c r="AJ70" i="30"/>
  <c r="R54" i="30"/>
  <c r="Y215" i="30"/>
  <c r="W94" i="30"/>
  <c r="Z144" i="30"/>
  <c r="AE93" i="30"/>
  <c r="Y254" i="30"/>
  <c r="AQ346" i="30"/>
  <c r="AR346" i="30" s="1"/>
  <c r="AQ420" i="30"/>
  <c r="AR420" i="30" s="1"/>
  <c r="R464" i="30"/>
  <c r="AJ464" i="30"/>
  <c r="AA262" i="30"/>
  <c r="AP255" i="30"/>
  <c r="V472" i="30"/>
  <c r="AP472" i="30"/>
  <c r="T98" i="30"/>
  <c r="AD98" i="30"/>
  <c r="V53" i="30"/>
  <c r="X70" i="30"/>
  <c r="AO70" i="30"/>
  <c r="AK54" i="30"/>
  <c r="X219" i="30"/>
  <c r="V94" i="30"/>
  <c r="AP140" i="30"/>
  <c r="V93" i="30"/>
  <c r="X254" i="30"/>
  <c r="C24" i="56"/>
  <c r="Z255" i="30"/>
  <c r="AL232" i="30"/>
  <c r="AC70" i="30"/>
  <c r="Y70" i="30"/>
  <c r="S464" i="30"/>
  <c r="W70" i="30"/>
  <c r="AC140" i="30"/>
  <c r="AC93" i="30"/>
  <c r="AP464" i="30"/>
  <c r="AL464" i="30"/>
  <c r="AI262" i="30"/>
  <c r="AC255" i="30"/>
  <c r="X472" i="30"/>
  <c r="AN70" i="30"/>
  <c r="AI54" i="30"/>
  <c r="AK189" i="30"/>
  <c r="Y93" i="30"/>
  <c r="AK109" i="30"/>
  <c r="AM465" i="30"/>
  <c r="AH400" i="30"/>
  <c r="Z390" i="30"/>
  <c r="AE390" i="30"/>
  <c r="R456" i="30"/>
  <c r="AB456" i="30"/>
  <c r="AP262" i="30"/>
  <c r="V262" i="30"/>
  <c r="Z262" i="30"/>
  <c r="T262" i="30"/>
  <c r="V255" i="30"/>
  <c r="Z135" i="30"/>
  <c r="T135" i="30"/>
  <c r="AA98" i="30"/>
  <c r="T161" i="30"/>
  <c r="S98" i="30"/>
  <c r="AF68" i="30"/>
  <c r="Y68" i="30"/>
  <c r="AA68" i="30"/>
  <c r="AC219" i="30"/>
  <c r="R215" i="30"/>
  <c r="AP49" i="30"/>
  <c r="T140" i="30"/>
  <c r="AF140" i="30"/>
  <c r="AO93" i="30"/>
  <c r="AL93" i="30"/>
  <c r="AO220" i="30"/>
  <c r="AB465" i="30"/>
  <c r="AQ444" i="30"/>
  <c r="AR444" i="30" s="1"/>
  <c r="AB390" i="30"/>
  <c r="AC390" i="30"/>
  <c r="Y98" i="30"/>
  <c r="AG161" i="30"/>
  <c r="V68" i="30"/>
  <c r="S68" i="30"/>
  <c r="AJ219" i="30"/>
  <c r="AD49" i="30"/>
  <c r="AM140" i="30"/>
  <c r="AJ465" i="30"/>
  <c r="AQ484" i="30"/>
  <c r="AR484" i="30" s="1"/>
  <c r="X390" i="30"/>
  <c r="AI390" i="30"/>
  <c r="AP456" i="30"/>
  <c r="AH262" i="30"/>
  <c r="AC262" i="30"/>
  <c r="Y262" i="30"/>
  <c r="AH472" i="30"/>
  <c r="AD135" i="30"/>
  <c r="X135" i="30"/>
  <c r="AC98" i="30"/>
  <c r="AP53" i="30"/>
  <c r="AB161" i="30"/>
  <c r="AA114" i="30"/>
  <c r="AE70" i="30"/>
  <c r="AC54" i="30"/>
  <c r="AD68" i="30"/>
  <c r="AG68" i="30"/>
  <c r="AL245" i="30"/>
  <c r="AO219" i="30"/>
  <c r="AB189" i="30"/>
  <c r="R94" i="30"/>
  <c r="AG94" i="30"/>
  <c r="AA140" i="30"/>
  <c r="AE140" i="30"/>
  <c r="R144" i="30"/>
  <c r="U93" i="30"/>
  <c r="AJ93" i="30"/>
  <c r="AP465" i="30"/>
  <c r="AL400" i="30"/>
  <c r="R390" i="30"/>
  <c r="S390" i="30"/>
  <c r="Z294" i="30"/>
  <c r="W456" i="30"/>
  <c r="AE262" i="30"/>
  <c r="R262" i="30"/>
  <c r="AN262" i="30"/>
  <c r="X255" i="30"/>
  <c r="AG191" i="30"/>
  <c r="AI191" i="30"/>
  <c r="R135" i="30"/>
  <c r="AE135" i="30"/>
  <c r="AN98" i="30"/>
  <c r="U53" i="30"/>
  <c r="W161" i="30"/>
  <c r="S161" i="30"/>
  <c r="AP114" i="30"/>
  <c r="R68" i="30"/>
  <c r="U68" i="30"/>
  <c r="AG219" i="30"/>
  <c r="AO215" i="30"/>
  <c r="AH94" i="30"/>
  <c r="U49" i="30"/>
  <c r="AJ49" i="30"/>
  <c r="AL140" i="30"/>
  <c r="AP93" i="30"/>
  <c r="AN93" i="30"/>
  <c r="AB93" i="30"/>
  <c r="M277" i="30"/>
  <c r="V465" i="30"/>
  <c r="AQ447" i="30"/>
  <c r="AR447" i="30" s="1"/>
  <c r="Z400" i="30"/>
  <c r="S400" i="30"/>
  <c r="AH390" i="30"/>
  <c r="V456" i="30"/>
  <c r="AD262" i="30"/>
  <c r="AL262" i="30"/>
  <c r="AF262" i="30"/>
  <c r="AG266" i="30"/>
  <c r="AP135" i="30"/>
  <c r="W135" i="30"/>
  <c r="AP98" i="30"/>
  <c r="AK161" i="30"/>
  <c r="AH161" i="30"/>
  <c r="AO68" i="30"/>
  <c r="AM68" i="30"/>
  <c r="AD219" i="30"/>
  <c r="U215" i="30"/>
  <c r="AD94" i="30"/>
  <c r="AF94" i="30"/>
  <c r="AN49" i="30"/>
  <c r="T49" i="30"/>
  <c r="R140" i="30"/>
  <c r="AG93" i="30"/>
  <c r="AF93" i="30"/>
  <c r="T93" i="30"/>
  <c r="AL68" i="30"/>
  <c r="S295" i="30"/>
  <c r="AQ35" i="30"/>
  <c r="AR35" i="30" s="1"/>
  <c r="AN114" i="30"/>
  <c r="AN68" i="30"/>
  <c r="AJ68" i="30"/>
  <c r="AG465" i="30"/>
  <c r="X400" i="30"/>
  <c r="AF390" i="30"/>
  <c r="W295" i="30"/>
  <c r="AJ294" i="30"/>
  <c r="U262" i="30"/>
  <c r="AJ262" i="30"/>
  <c r="AF255" i="30"/>
  <c r="S255" i="30"/>
  <c r="AN191" i="30"/>
  <c r="U472" i="30"/>
  <c r="AL135" i="30"/>
  <c r="AO135" i="30"/>
  <c r="AO98" i="30"/>
  <c r="AB98" i="30"/>
  <c r="X53" i="30"/>
  <c r="V161" i="30"/>
  <c r="X161" i="30"/>
  <c r="X114" i="30"/>
  <c r="AL70" i="30"/>
  <c r="S70" i="30"/>
  <c r="AF54" i="30"/>
  <c r="AC68" i="30"/>
  <c r="T68" i="30"/>
  <c r="AO245" i="30"/>
  <c r="AK219" i="30"/>
  <c r="T189" i="30"/>
  <c r="W215" i="30"/>
  <c r="AJ94" i="30"/>
  <c r="AF49" i="30"/>
  <c r="S49" i="30"/>
  <c r="U140" i="30"/>
  <c r="Z93" i="30"/>
  <c r="AM93" i="30"/>
  <c r="AQ88" i="30"/>
  <c r="AR88" i="30" s="1"/>
  <c r="AP342" i="30"/>
  <c r="AG342" i="30"/>
  <c r="V342" i="30"/>
  <c r="AI342" i="30"/>
  <c r="AP448" i="30"/>
  <c r="AD448" i="30"/>
  <c r="AI448" i="30"/>
  <c r="V295" i="30"/>
  <c r="AD456" i="30"/>
  <c r="AO456" i="30"/>
  <c r="T456" i="30"/>
  <c r="AH185" i="30"/>
  <c r="AI185" i="30"/>
  <c r="AE185" i="30"/>
  <c r="AM232" i="30"/>
  <c r="AD232" i="30"/>
  <c r="AH266" i="30"/>
  <c r="W266" i="30"/>
  <c r="M145" i="30"/>
  <c r="N75" i="30"/>
  <c r="AO109" i="30"/>
  <c r="AQ73" i="30"/>
  <c r="AR73" i="30" s="1"/>
  <c r="N154" i="30"/>
  <c r="Y342" i="30"/>
  <c r="AA342" i="30"/>
  <c r="AQ411" i="30"/>
  <c r="AR411" i="30" s="1"/>
  <c r="W448" i="30"/>
  <c r="V448" i="30"/>
  <c r="AA448" i="30"/>
  <c r="AQ271" i="30"/>
  <c r="AR271" i="30" s="1"/>
  <c r="AF185" i="30"/>
  <c r="AA185" i="30"/>
  <c r="W185" i="30"/>
  <c r="AH232" i="30"/>
  <c r="AC232" i="30"/>
  <c r="M177" i="30"/>
  <c r="AF266" i="30"/>
  <c r="AC266" i="30"/>
  <c r="R185" i="30"/>
  <c r="M207" i="30"/>
  <c r="N207" i="30" s="1"/>
  <c r="O207" i="30" s="1"/>
  <c r="P207" i="30" s="1"/>
  <c r="AN342" i="30"/>
  <c r="AK342" i="30"/>
  <c r="AH342" i="30"/>
  <c r="AC342" i="30"/>
  <c r="S342" i="30"/>
  <c r="AK400" i="30"/>
  <c r="AD400" i="30"/>
  <c r="AM400" i="30"/>
  <c r="AA402" i="30"/>
  <c r="U464" i="30"/>
  <c r="Z464" i="30"/>
  <c r="AB464" i="30"/>
  <c r="AN448" i="30"/>
  <c r="AK448" i="30"/>
  <c r="S448" i="30"/>
  <c r="AL390" i="30"/>
  <c r="AP295" i="30"/>
  <c r="Y295" i="30"/>
  <c r="X294" i="30"/>
  <c r="Z456" i="30"/>
  <c r="Y456" i="30"/>
  <c r="AA456" i="30"/>
  <c r="W255" i="30"/>
  <c r="AN255" i="30"/>
  <c r="U255" i="30"/>
  <c r="AB185" i="30"/>
  <c r="S185" i="30"/>
  <c r="AL185" i="30"/>
  <c r="AF232" i="30"/>
  <c r="AJ232" i="30"/>
  <c r="AJ191" i="30"/>
  <c r="AI472" i="30"/>
  <c r="AG472" i="30"/>
  <c r="AM266" i="30"/>
  <c r="Z266" i="30"/>
  <c r="AD266" i="30"/>
  <c r="M241" i="30"/>
  <c r="M51" i="30"/>
  <c r="Y109" i="30"/>
  <c r="AD342" i="30"/>
  <c r="AM185" i="30"/>
  <c r="AO402" i="30"/>
  <c r="AM402" i="30"/>
  <c r="AF342" i="30"/>
  <c r="AM342" i="30"/>
  <c r="U342" i="30"/>
  <c r="Y400" i="30"/>
  <c r="AP400" i="30"/>
  <c r="AE400" i="30"/>
  <c r="AN464" i="30"/>
  <c r="AK464" i="30"/>
  <c r="T464" i="30"/>
  <c r="AM448" i="30"/>
  <c r="R448" i="30"/>
  <c r="AC448" i="30"/>
  <c r="AL295" i="30"/>
  <c r="AN456" i="30"/>
  <c r="AC386" i="30"/>
  <c r="R255" i="30"/>
  <c r="AB255" i="30"/>
  <c r="AI255" i="30"/>
  <c r="Z185" i="30"/>
  <c r="AO185" i="30"/>
  <c r="AD185" i="30"/>
  <c r="AE232" i="30"/>
  <c r="AB232" i="30"/>
  <c r="AO191" i="30"/>
  <c r="T191" i="30"/>
  <c r="M175" i="30"/>
  <c r="X266" i="30"/>
  <c r="AL266" i="30"/>
  <c r="N194" i="30"/>
  <c r="U109" i="30"/>
  <c r="AL448" i="30"/>
  <c r="AF402" i="30"/>
  <c r="Z342" i="30"/>
  <c r="AE342" i="30"/>
  <c r="AJ342" i="30"/>
  <c r="AC400" i="30"/>
  <c r="T402" i="30"/>
  <c r="V402" i="30"/>
  <c r="AH448" i="30"/>
  <c r="AO448" i="30"/>
  <c r="AJ448" i="30"/>
  <c r="AM295" i="30"/>
  <c r="AN295" i="30"/>
  <c r="AM456" i="30"/>
  <c r="AK456" i="30"/>
  <c r="Z386" i="30"/>
  <c r="AJ255" i="30"/>
  <c r="AM255" i="30"/>
  <c r="AA255" i="30"/>
  <c r="X185" i="30"/>
  <c r="AG185" i="30"/>
  <c r="V185" i="30"/>
  <c r="AO232" i="30"/>
  <c r="T232" i="30"/>
  <c r="AQ80" i="30"/>
  <c r="AR80" i="30" s="1"/>
  <c r="V266" i="30"/>
  <c r="M136" i="30"/>
  <c r="AN109" i="30"/>
  <c r="X448" i="30"/>
  <c r="AI266" i="30"/>
  <c r="AK266" i="30"/>
  <c r="AB266" i="30"/>
  <c r="X342" i="30"/>
  <c r="AB342" i="30"/>
  <c r="AF448" i="30"/>
  <c r="Y448" i="30"/>
  <c r="AB448" i="30"/>
  <c r="R386" i="30"/>
  <c r="AP185" i="30"/>
  <c r="Y185" i="30"/>
  <c r="AK185" i="30"/>
  <c r="AO266" i="30"/>
  <c r="U266" i="30"/>
  <c r="M249" i="30"/>
  <c r="N289" i="30"/>
  <c r="O289" i="30" s="1"/>
  <c r="P289" i="30" s="1"/>
  <c r="M61" i="30"/>
  <c r="N61" i="30" s="1"/>
  <c r="O61" i="30" s="1"/>
  <c r="P61" i="30" s="1"/>
  <c r="N99" i="30"/>
  <c r="O99" i="30" s="1"/>
  <c r="P99" i="30" s="1"/>
  <c r="M123" i="30"/>
  <c r="AD109" i="30"/>
  <c r="W342" i="30"/>
  <c r="AD402" i="30"/>
  <c r="R342" i="30"/>
  <c r="AL342" i="30"/>
  <c r="T342" i="30"/>
  <c r="R402" i="30"/>
  <c r="V400" i="30"/>
  <c r="AA400" i="30"/>
  <c r="V464" i="30"/>
  <c r="AM464" i="30"/>
  <c r="X464" i="30"/>
  <c r="AA464" i="30"/>
  <c r="Z448" i="30"/>
  <c r="T448" i="30"/>
  <c r="AK295" i="30"/>
  <c r="AQ270" i="30"/>
  <c r="AR270" i="30" s="1"/>
  <c r="AF456" i="30"/>
  <c r="AL456" i="30"/>
  <c r="AJ456" i="30"/>
  <c r="AA386" i="30"/>
  <c r="AE255" i="30"/>
  <c r="AL255" i="30"/>
  <c r="AO255" i="30"/>
  <c r="AJ185" i="30"/>
  <c r="T185" i="30"/>
  <c r="U185" i="30"/>
  <c r="S232" i="30"/>
  <c r="AE191" i="30"/>
  <c r="AE266" i="30"/>
  <c r="AJ266" i="30"/>
  <c r="M167" i="30"/>
  <c r="AF161" i="30"/>
  <c r="AE161" i="30"/>
  <c r="Y161" i="30"/>
  <c r="AM54" i="30"/>
  <c r="AG245" i="30"/>
  <c r="V219" i="30"/>
  <c r="S215" i="30"/>
  <c r="AK140" i="30"/>
  <c r="X140" i="30"/>
  <c r="R109" i="30"/>
  <c r="AP109" i="30"/>
  <c r="V109" i="30"/>
  <c r="AJ254" i="30"/>
  <c r="X220" i="30"/>
  <c r="AD189" i="30"/>
  <c r="N206" i="30"/>
  <c r="O130" i="30"/>
  <c r="N137" i="30"/>
  <c r="AI220" i="30"/>
  <c r="N121" i="30"/>
  <c r="AL161" i="30"/>
  <c r="AO161" i="30"/>
  <c r="R161" i="30"/>
  <c r="AJ54" i="30"/>
  <c r="AO54" i="30"/>
  <c r="AE68" i="30"/>
  <c r="AM245" i="30"/>
  <c r="AJ245" i="30"/>
  <c r="AP219" i="30"/>
  <c r="Y219" i="30"/>
  <c r="AC215" i="30"/>
  <c r="AK215" i="30"/>
  <c r="AL49" i="30"/>
  <c r="AJ140" i="30"/>
  <c r="V140" i="30"/>
  <c r="AO140" i="30"/>
  <c r="W140" i="30"/>
  <c r="AJ144" i="30"/>
  <c r="Z109" i="30"/>
  <c r="AM109" i="30"/>
  <c r="AI109" i="30"/>
  <c r="AI254" i="30"/>
  <c r="AC220" i="30"/>
  <c r="AK220" i="30"/>
  <c r="N138" i="30"/>
  <c r="Y135" i="30"/>
  <c r="AB135" i="30"/>
  <c r="U98" i="30"/>
  <c r="AB53" i="30"/>
  <c r="AI53" i="30"/>
  <c r="AC161" i="30"/>
  <c r="AM161" i="30"/>
  <c r="U161" i="30"/>
  <c r="AG114" i="30"/>
  <c r="AI70" i="30"/>
  <c r="AD70" i="30"/>
  <c r="V54" i="30"/>
  <c r="Y54" i="30"/>
  <c r="X68" i="30"/>
  <c r="AK68" i="30"/>
  <c r="W68" i="30"/>
  <c r="W245" i="30"/>
  <c r="AD245" i="30"/>
  <c r="AB219" i="30"/>
  <c r="W219" i="30"/>
  <c r="T215" i="30"/>
  <c r="AH215" i="30"/>
  <c r="AC49" i="30"/>
  <c r="AE49" i="30"/>
  <c r="Z140" i="30"/>
  <c r="AI140" i="30"/>
  <c r="AG140" i="30"/>
  <c r="AK144" i="30"/>
  <c r="T144" i="30"/>
  <c r="AH93" i="30"/>
  <c r="R93" i="30"/>
  <c r="W93" i="30"/>
  <c r="AI93" i="30"/>
  <c r="AE109" i="30"/>
  <c r="AA109" i="30"/>
  <c r="AO254" i="30"/>
  <c r="AG254" i="30"/>
  <c r="Y220" i="30"/>
  <c r="AG220" i="30"/>
  <c r="S140" i="30"/>
  <c r="Y140" i="30"/>
  <c r="AA93" i="30"/>
  <c r="AG109" i="30"/>
  <c r="W109" i="30"/>
  <c r="S109" i="30"/>
  <c r="AM254" i="30"/>
  <c r="AN254" i="30"/>
  <c r="AN220" i="30"/>
  <c r="S220" i="30"/>
  <c r="N209" i="30"/>
  <c r="P225" i="30"/>
  <c r="AF225" i="30" s="1"/>
  <c r="R53" i="30"/>
  <c r="T220" i="30"/>
  <c r="AJ161" i="30"/>
  <c r="AI161" i="30"/>
  <c r="AN161" i="30"/>
  <c r="AH114" i="30"/>
  <c r="AP70" i="30"/>
  <c r="AB70" i="30"/>
  <c r="AD54" i="30"/>
  <c r="T54" i="30"/>
  <c r="AN54" i="30"/>
  <c r="AP68" i="30"/>
  <c r="AH68" i="30"/>
  <c r="AB68" i="30"/>
  <c r="Z245" i="30"/>
  <c r="T219" i="30"/>
  <c r="AH219" i="30"/>
  <c r="U220" i="30"/>
  <c r="V215" i="30"/>
  <c r="AH49" i="30"/>
  <c r="AB49" i="30"/>
  <c r="AB140" i="30"/>
  <c r="AH140" i="30"/>
  <c r="AE144" i="30"/>
  <c r="AI144" i="30"/>
  <c r="S93" i="30"/>
  <c r="AC109" i="30"/>
  <c r="AL109" i="30"/>
  <c r="AE254" i="30"/>
  <c r="AF254" i="30"/>
  <c r="AF220" i="30"/>
  <c r="AB220" i="30"/>
  <c r="N482" i="30"/>
  <c r="N242" i="30"/>
  <c r="O264" i="30"/>
  <c r="N382" i="30"/>
  <c r="O382" i="30" s="1"/>
  <c r="P382" i="30" s="1"/>
  <c r="U382" i="30" s="1"/>
  <c r="T465" i="30"/>
  <c r="R465" i="30"/>
  <c r="AF465" i="30"/>
  <c r="Y465" i="30"/>
  <c r="AQ480" i="30"/>
  <c r="AR480" i="30" s="1"/>
  <c r="N443" i="30"/>
  <c r="N378" i="30"/>
  <c r="N385" i="30"/>
  <c r="N401" i="30"/>
  <c r="O401" i="30" s="1"/>
  <c r="P401" i="30" s="1"/>
  <c r="AQ405" i="30"/>
  <c r="AR405" i="30" s="1"/>
  <c r="M432" i="30"/>
  <c r="N393" i="30"/>
  <c r="N307" i="30"/>
  <c r="N506" i="30"/>
  <c r="M388" i="30"/>
  <c r="N492" i="30"/>
  <c r="N459" i="30"/>
  <c r="N389" i="30"/>
  <c r="N368" i="30"/>
  <c r="M41" i="30"/>
  <c r="N41" i="30" s="1"/>
  <c r="O41" i="30" s="1"/>
  <c r="P41" i="30" s="1"/>
  <c r="AK41" i="30" s="1"/>
  <c r="AD465" i="30"/>
  <c r="N500" i="30"/>
  <c r="N409" i="30"/>
  <c r="N511" i="30"/>
  <c r="N312" i="30"/>
  <c r="O312" i="30" s="1"/>
  <c r="P312" i="30" s="1"/>
  <c r="N197" i="30"/>
  <c r="O197" i="30" s="1"/>
  <c r="P197" i="30" s="1"/>
  <c r="AQ442" i="30"/>
  <c r="AR442" i="30" s="1"/>
  <c r="AA465" i="30"/>
  <c r="X465" i="30"/>
  <c r="N508" i="30"/>
  <c r="N485" i="30"/>
  <c r="O485" i="30" s="1"/>
  <c r="P485" i="30" s="1"/>
  <c r="AD485" i="30" s="1"/>
  <c r="AL465" i="30"/>
  <c r="AI465" i="30"/>
  <c r="AN465" i="30"/>
  <c r="N328" i="30"/>
  <c r="N476" i="30"/>
  <c r="N373" i="30"/>
  <c r="N446" i="30"/>
  <c r="O446" i="30" s="1"/>
  <c r="P446" i="30" s="1"/>
  <c r="N320" i="30"/>
  <c r="O320" i="30" s="1"/>
  <c r="P320" i="30" s="1"/>
  <c r="N335" i="30"/>
  <c r="O335" i="30" s="1"/>
  <c r="P335" i="30" s="1"/>
  <c r="N473" i="30"/>
  <c r="AC465" i="30"/>
  <c r="Z465" i="30"/>
  <c r="AE465" i="30"/>
  <c r="N397" i="30"/>
  <c r="N415" i="30"/>
  <c r="N379" i="30"/>
  <c r="N92" i="30"/>
  <c r="AH465" i="30"/>
  <c r="N505" i="30"/>
  <c r="N502" i="30"/>
  <c r="N441" i="30"/>
  <c r="N349" i="30"/>
  <c r="O349" i="30" s="1"/>
  <c r="P349" i="30" s="1"/>
  <c r="M496" i="30"/>
  <c r="N488" i="30"/>
  <c r="N265" i="30"/>
  <c r="O265" i="30" s="1"/>
  <c r="P265" i="30" s="1"/>
  <c r="N273" i="30"/>
  <c r="O273" i="30" s="1"/>
  <c r="P273" i="30" s="1"/>
  <c r="N301" i="30"/>
  <c r="S465" i="30"/>
  <c r="U465" i="30"/>
  <c r="N438" i="30"/>
  <c r="N509" i="30"/>
  <c r="AK465" i="30"/>
  <c r="W465" i="30"/>
  <c r="AO465" i="30"/>
  <c r="N493" i="30"/>
  <c r="N471" i="30"/>
  <c r="N470" i="30"/>
  <c r="N314" i="30"/>
  <c r="AQ495" i="30"/>
  <c r="AR495" i="30" s="1"/>
  <c r="N419" i="30"/>
  <c r="N377" i="30"/>
  <c r="M358" i="30"/>
  <c r="M278" i="30"/>
  <c r="AP171" i="30"/>
  <c r="AE171" i="30"/>
  <c r="AO171" i="30"/>
  <c r="AL171" i="30"/>
  <c r="AC171" i="30"/>
  <c r="R171" i="30"/>
  <c r="AD171" i="30"/>
  <c r="Y171" i="30"/>
  <c r="AK171" i="30"/>
  <c r="AG171" i="30"/>
  <c r="T171" i="30"/>
  <c r="V171" i="30"/>
  <c r="AH171" i="30"/>
  <c r="W171" i="30"/>
  <c r="S171" i="30"/>
  <c r="AI171" i="30"/>
  <c r="AJ171" i="30"/>
  <c r="AM171" i="30"/>
  <c r="AF171" i="30"/>
  <c r="AA171" i="30"/>
  <c r="AB171" i="30"/>
  <c r="U171" i="30"/>
  <c r="X171" i="30"/>
  <c r="AN171" i="30"/>
  <c r="Z171" i="30"/>
  <c r="N466" i="30"/>
  <c r="N403" i="30"/>
  <c r="AQ371" i="30"/>
  <c r="AR371" i="30" s="1"/>
  <c r="AQ313" i="30"/>
  <c r="AR313" i="30" s="1"/>
  <c r="AQ453" i="30"/>
  <c r="AR453" i="30" s="1"/>
  <c r="R400" i="30"/>
  <c r="AF400" i="30"/>
  <c r="AE402" i="30"/>
  <c r="N474" i="30"/>
  <c r="AI402" i="30"/>
  <c r="N478" i="30"/>
  <c r="N440" i="30"/>
  <c r="N359" i="30"/>
  <c r="N243" i="30"/>
  <c r="AE448" i="30"/>
  <c r="AG448" i="30"/>
  <c r="U448" i="30"/>
  <c r="N416" i="30"/>
  <c r="N398" i="30"/>
  <c r="AJ390" i="30"/>
  <c r="AM390" i="30"/>
  <c r="U390" i="30"/>
  <c r="N317" i="30"/>
  <c r="AC295" i="30"/>
  <c r="AH295" i="30"/>
  <c r="V294" i="30"/>
  <c r="AC294" i="30"/>
  <c r="AG294" i="30"/>
  <c r="S294" i="30"/>
  <c r="N339" i="30"/>
  <c r="N296" i="30"/>
  <c r="N344" i="30"/>
  <c r="AD386" i="30"/>
  <c r="N260" i="30"/>
  <c r="M216" i="30"/>
  <c r="N162" i="30"/>
  <c r="AQ105" i="30"/>
  <c r="AR105" i="30" s="1"/>
  <c r="N381" i="30"/>
  <c r="AQ96" i="30"/>
  <c r="AR96" i="30" s="1"/>
  <c r="O233" i="30"/>
  <c r="N203" i="30"/>
  <c r="N79" i="30"/>
  <c r="N497" i="30"/>
  <c r="N439" i="30"/>
  <c r="S402" i="30"/>
  <c r="U402" i="30"/>
  <c r="AK402" i="30"/>
  <c r="AN402" i="30"/>
  <c r="AJ402" i="30"/>
  <c r="AB402" i="30"/>
  <c r="W402" i="30"/>
  <c r="AG402" i="30"/>
  <c r="AH402" i="30"/>
  <c r="AP402" i="30"/>
  <c r="Y402" i="30"/>
  <c r="N475" i="30"/>
  <c r="N510" i="30"/>
  <c r="N454" i="30"/>
  <c r="N399" i="30"/>
  <c r="N303" i="30"/>
  <c r="W390" i="30"/>
  <c r="AA390" i="30"/>
  <c r="N288" i="30"/>
  <c r="N269" i="30"/>
  <c r="N383" i="30"/>
  <c r="AF295" i="30"/>
  <c r="N205" i="30"/>
  <c r="N435" i="30"/>
  <c r="N324" i="30"/>
  <c r="N321" i="30"/>
  <c r="N263" i="30"/>
  <c r="N292" i="30"/>
  <c r="N282" i="30"/>
  <c r="N285" i="30"/>
  <c r="X386" i="30"/>
  <c r="AH386" i="30"/>
  <c r="T386" i="30"/>
  <c r="AB386" i="30"/>
  <c r="AJ386" i="30"/>
  <c r="U386" i="30"/>
  <c r="S386" i="30"/>
  <c r="Y386" i="30"/>
  <c r="AM386" i="30"/>
  <c r="AL386" i="30"/>
  <c r="M196" i="30"/>
  <c r="N195" i="30"/>
  <c r="N256" i="30"/>
  <c r="N200" i="30"/>
  <c r="N142" i="30"/>
  <c r="N460" i="30"/>
  <c r="N395" i="30"/>
  <c r="N501" i="30"/>
  <c r="N491" i="30"/>
  <c r="N433" i="30"/>
  <c r="N370" i="30"/>
  <c r="N311" i="30"/>
  <c r="N404" i="30"/>
  <c r="N347" i="30"/>
  <c r="N426" i="30"/>
  <c r="N387" i="30"/>
  <c r="AA295" i="30"/>
  <c r="AE295" i="30"/>
  <c r="X295" i="30"/>
  <c r="N461" i="30"/>
  <c r="N365" i="30"/>
  <c r="N323" i="30"/>
  <c r="N363" i="30"/>
  <c r="AE386" i="30"/>
  <c r="AF386" i="30"/>
  <c r="N165" i="30"/>
  <c r="N129" i="30"/>
  <c r="O129" i="30" s="1"/>
  <c r="P129" i="30" s="1"/>
  <c r="AQ512" i="30"/>
  <c r="AR512" i="30" s="1"/>
  <c r="X402" i="30"/>
  <c r="AO400" i="30"/>
  <c r="U400" i="30"/>
  <c r="AI400" i="30"/>
  <c r="W400" i="30"/>
  <c r="N334" i="30"/>
  <c r="N408" i="30"/>
  <c r="N494" i="30"/>
  <c r="N504" i="30"/>
  <c r="N421" i="30"/>
  <c r="N468" i="30"/>
  <c r="N422" i="30"/>
  <c r="N297" i="30"/>
  <c r="O372" i="30"/>
  <c r="N253" i="30"/>
  <c r="N329" i="30"/>
  <c r="AP390" i="30"/>
  <c r="AO390" i="30"/>
  <c r="AD390" i="30"/>
  <c r="N308" i="30"/>
  <c r="AQ274" i="30"/>
  <c r="AR274" i="30" s="1"/>
  <c r="N362" i="30"/>
  <c r="AB295" i="30"/>
  <c r="AJ295" i="30"/>
  <c r="U295" i="30"/>
  <c r="AO294" i="30"/>
  <c r="AK294" i="30"/>
  <c r="T294" i="30"/>
  <c r="N201" i="30"/>
  <c r="N355" i="30"/>
  <c r="N315" i="30"/>
  <c r="N515" i="30"/>
  <c r="N353" i="30"/>
  <c r="N226" i="30"/>
  <c r="AK386" i="30"/>
  <c r="AP386" i="30"/>
  <c r="N227" i="30"/>
  <c r="N184" i="30"/>
  <c r="N163" i="30"/>
  <c r="N503" i="30"/>
  <c r="Z402" i="30"/>
  <c r="N516" i="30"/>
  <c r="N469" i="30"/>
  <c r="N499" i="30"/>
  <c r="N423" i="30"/>
  <c r="N451" i="30"/>
  <c r="N305" i="30"/>
  <c r="O343" i="30"/>
  <c r="T390" i="30"/>
  <c r="AG390" i="30"/>
  <c r="V390" i="30"/>
  <c r="N316" i="30"/>
  <c r="N281" i="30"/>
  <c r="N357" i="30"/>
  <c r="N345" i="30"/>
  <c r="T295" i="30"/>
  <c r="Z295" i="30"/>
  <c r="AO295" i="30"/>
  <c r="N268" i="30"/>
  <c r="N267" i="30"/>
  <c r="N250" i="30"/>
  <c r="N299" i="30"/>
  <c r="N322" i="30"/>
  <c r="N259" i="30"/>
  <c r="W386" i="30"/>
  <c r="AO386" i="30"/>
  <c r="N125" i="30"/>
  <c r="O125" i="30" s="1"/>
  <c r="P125" i="30" s="1"/>
  <c r="O108" i="30"/>
  <c r="P108" i="30" s="1"/>
  <c r="N487" i="30"/>
  <c r="N159" i="30"/>
  <c r="N141" i="30"/>
  <c r="N120" i="30"/>
  <c r="N396" i="30"/>
  <c r="AL402" i="30"/>
  <c r="AQ455" i="30"/>
  <c r="AR455" i="30" s="1"/>
  <c r="N479" i="30"/>
  <c r="N330" i="30"/>
  <c r="N392" i="30"/>
  <c r="N350" i="30"/>
  <c r="N302" i="30"/>
  <c r="N261" i="30"/>
  <c r="AN390" i="30"/>
  <c r="Y390" i="30"/>
  <c r="AK390" i="30"/>
  <c r="N276" i="30"/>
  <c r="N298" i="30"/>
  <c r="N290" i="30"/>
  <c r="N434" i="30"/>
  <c r="N414" i="30"/>
  <c r="N319" i="30"/>
  <c r="R295" i="30"/>
  <c r="AI295" i="30"/>
  <c r="AG295" i="30"/>
  <c r="U294" i="30"/>
  <c r="AH294" i="30"/>
  <c r="AI294" i="30"/>
  <c r="N361" i="30"/>
  <c r="N413" i="30"/>
  <c r="N326" i="30"/>
  <c r="N380" i="30"/>
  <c r="N394" i="30"/>
  <c r="AN386" i="30"/>
  <c r="AI386" i="30"/>
  <c r="N364" i="30"/>
  <c r="N246" i="30"/>
  <c r="Z181" i="30"/>
  <c r="AK181" i="30"/>
  <c r="V181" i="30"/>
  <c r="AH181" i="30"/>
  <c r="W181" i="30"/>
  <c r="AJ181" i="30"/>
  <c r="X181" i="30"/>
  <c r="AL181" i="30"/>
  <c r="AP181" i="30"/>
  <c r="AE181" i="30"/>
  <c r="AF181" i="30"/>
  <c r="S181" i="30"/>
  <c r="AM181" i="30"/>
  <c r="Y181" i="30"/>
  <c r="AA181" i="30"/>
  <c r="AG181" i="30"/>
  <c r="AI181" i="30"/>
  <c r="R181" i="30"/>
  <c r="AC181" i="30"/>
  <c r="AB181" i="30"/>
  <c r="AO181" i="30"/>
  <c r="U181" i="30"/>
  <c r="AN181" i="30"/>
  <c r="AD181" i="30"/>
  <c r="N106" i="30"/>
  <c r="N132" i="30"/>
  <c r="M128" i="30"/>
  <c r="N122" i="30"/>
  <c r="N111" i="30"/>
  <c r="N431" i="30"/>
  <c r="N425" i="30"/>
  <c r="O462" i="30"/>
  <c r="N384" i="30"/>
  <c r="N427" i="30"/>
  <c r="N483" i="30"/>
  <c r="N477" i="30"/>
  <c r="N418" i="30"/>
  <c r="N410" i="30"/>
  <c r="N391" i="30"/>
  <c r="O375" i="30"/>
  <c r="N284" i="30"/>
  <c r="N234" i="30"/>
  <c r="N424" i="30"/>
  <c r="P351" i="30"/>
  <c r="V351" i="30" s="1"/>
  <c r="M374" i="30"/>
  <c r="N369" i="30"/>
  <c r="M310" i="30"/>
  <c r="N429" i="30"/>
  <c r="N366" i="30"/>
  <c r="N356" i="30"/>
  <c r="AQ251" i="30"/>
  <c r="AR251" i="30" s="1"/>
  <c r="AG386" i="30"/>
  <c r="P238" i="30"/>
  <c r="AH238" i="30" s="1"/>
  <c r="N211" i="30"/>
  <c r="N183" i="30"/>
  <c r="N235" i="30"/>
  <c r="N428" i="30"/>
  <c r="N64" i="30"/>
  <c r="O64" i="30" s="1"/>
  <c r="P64" i="30" s="1"/>
  <c r="M58" i="30"/>
  <c r="N74" i="30"/>
  <c r="N170" i="30"/>
  <c r="N325" i="30"/>
  <c r="N258" i="30"/>
  <c r="N213" i="30"/>
  <c r="N182" i="30"/>
  <c r="N174" i="30"/>
  <c r="O133" i="30"/>
  <c r="N187" i="30"/>
  <c r="N147" i="30"/>
  <c r="N367" i="30"/>
  <c r="N113" i="30"/>
  <c r="O83" i="30"/>
  <c r="N40" i="30"/>
  <c r="S114" i="30"/>
  <c r="AE114" i="30"/>
  <c r="AK114" i="30"/>
  <c r="N46" i="30"/>
  <c r="R189" i="30"/>
  <c r="AC189" i="30"/>
  <c r="Z189" i="30"/>
  <c r="AN94" i="30"/>
  <c r="N43" i="30"/>
  <c r="N69" i="30"/>
  <c r="N100" i="30"/>
  <c r="N104" i="30"/>
  <c r="N86" i="30"/>
  <c r="N48" i="30"/>
  <c r="N146" i="30"/>
  <c r="N186" i="30"/>
  <c r="N327" i="30"/>
  <c r="N291" i="30"/>
  <c r="N272" i="30"/>
  <c r="N190" i="30"/>
  <c r="N139" i="30"/>
  <c r="N102" i="30"/>
  <c r="N84" i="30"/>
  <c r="N57" i="30"/>
  <c r="N36" i="30"/>
  <c r="N47" i="30"/>
  <c r="AJ114" i="30"/>
  <c r="R114" i="30"/>
  <c r="AC114" i="30"/>
  <c r="N76" i="30"/>
  <c r="V189" i="30"/>
  <c r="S189" i="30"/>
  <c r="AM189" i="30"/>
  <c r="N89" i="30"/>
  <c r="N37" i="30"/>
  <c r="N179" i="30"/>
  <c r="N229" i="30"/>
  <c r="N199" i="30"/>
  <c r="N169" i="30"/>
  <c r="N214" i="30"/>
  <c r="N160" i="30"/>
  <c r="Y191" i="30"/>
  <c r="AF191" i="30"/>
  <c r="AK191" i="30"/>
  <c r="AA191" i="30"/>
  <c r="N116" i="30"/>
  <c r="N236" i="30"/>
  <c r="N173" i="30"/>
  <c r="N131" i="30"/>
  <c r="N166" i="30"/>
  <c r="N81" i="30"/>
  <c r="AI98" i="30"/>
  <c r="N67" i="30"/>
  <c r="W98" i="30"/>
  <c r="N134" i="30"/>
  <c r="AO53" i="30"/>
  <c r="AK53" i="30"/>
  <c r="AA53" i="30"/>
  <c r="N90" i="30"/>
  <c r="Y114" i="30"/>
  <c r="AO114" i="30"/>
  <c r="U114" i="30"/>
  <c r="AF245" i="30"/>
  <c r="R245" i="30"/>
  <c r="AN245" i="30"/>
  <c r="AI189" i="30"/>
  <c r="U189" i="30"/>
  <c r="AE189" i="30"/>
  <c r="X215" i="30"/>
  <c r="AE215" i="30"/>
  <c r="AD215" i="30"/>
  <c r="AP94" i="30"/>
  <c r="AK94" i="30"/>
  <c r="AA94" i="30"/>
  <c r="X94" i="30"/>
  <c r="AG98" i="30"/>
  <c r="AF144" i="30"/>
  <c r="AG144" i="30"/>
  <c r="AM144" i="30"/>
  <c r="AA144" i="30"/>
  <c r="N82" i="30"/>
  <c r="AA254" i="30"/>
  <c r="W254" i="30"/>
  <c r="AL254" i="30"/>
  <c r="W220" i="30"/>
  <c r="N280" i="30"/>
  <c r="N252" i="30"/>
  <c r="N338" i="30"/>
  <c r="N360" i="30"/>
  <c r="N337" i="30"/>
  <c r="N318" i="30"/>
  <c r="N336" i="30"/>
  <c r="N237" i="30"/>
  <c r="AG255" i="30"/>
  <c r="N151" i="30"/>
  <c r="N157" i="30"/>
  <c r="N212" i="30"/>
  <c r="N152" i="30"/>
  <c r="N244" i="30"/>
  <c r="AP232" i="30"/>
  <c r="Z232" i="30"/>
  <c r="V232" i="30"/>
  <c r="AI232" i="30"/>
  <c r="O117" i="30"/>
  <c r="R191" i="30"/>
  <c r="X191" i="30"/>
  <c r="AC191" i="30"/>
  <c r="S191" i="30"/>
  <c r="AL472" i="30"/>
  <c r="AK472" i="30"/>
  <c r="AE472" i="30"/>
  <c r="N180" i="30"/>
  <c r="AP266" i="30"/>
  <c r="T266" i="30"/>
  <c r="AN266" i="30"/>
  <c r="N193" i="30"/>
  <c r="O155" i="30"/>
  <c r="N115" i="30"/>
  <c r="V135" i="30"/>
  <c r="AC135" i="30"/>
  <c r="AN135" i="30"/>
  <c r="AK98" i="30"/>
  <c r="N39" i="30"/>
  <c r="AL98" i="30"/>
  <c r="N38" i="30"/>
  <c r="Y53" i="30"/>
  <c r="Z53" i="30"/>
  <c r="S53" i="30"/>
  <c r="N118" i="30"/>
  <c r="Z114" i="30"/>
  <c r="AI114" i="30"/>
  <c r="AD114" i="30"/>
  <c r="AB114" i="30"/>
  <c r="O63" i="30"/>
  <c r="AA70" i="30"/>
  <c r="U54" i="30"/>
  <c r="AA54" i="30"/>
  <c r="X54" i="30"/>
  <c r="AC245" i="30"/>
  <c r="AH245" i="30"/>
  <c r="AK245" i="30"/>
  <c r="AF219" i="30"/>
  <c r="U219" i="30"/>
  <c r="AM219" i="30"/>
  <c r="AG189" i="30"/>
  <c r="AP189" i="30"/>
  <c r="X189" i="30"/>
  <c r="AL215" i="30"/>
  <c r="AA215" i="30"/>
  <c r="AI215" i="30"/>
  <c r="AF98" i="30"/>
  <c r="AE94" i="30"/>
  <c r="AC94" i="30"/>
  <c r="S94" i="30"/>
  <c r="N77" i="30"/>
  <c r="AG49" i="30"/>
  <c r="AK49" i="30"/>
  <c r="AI49" i="30"/>
  <c r="N153" i="30"/>
  <c r="AP144" i="30"/>
  <c r="W144" i="30"/>
  <c r="AC144" i="30"/>
  <c r="S144" i="30"/>
  <c r="AF109" i="30"/>
  <c r="AJ109" i="30"/>
  <c r="Z254" i="30"/>
  <c r="AH254" i="30"/>
  <c r="AD254" i="30"/>
  <c r="AJ220" i="30"/>
  <c r="R220" i="30"/>
  <c r="AL220" i="30"/>
  <c r="N348" i="30"/>
  <c r="AH456" i="30"/>
  <c r="X456" i="30"/>
  <c r="AI456" i="30"/>
  <c r="N407" i="30"/>
  <c r="N333" i="30"/>
  <c r="N275" i="30"/>
  <c r="O287" i="30"/>
  <c r="N514" i="30"/>
  <c r="N286" i="30"/>
  <c r="N248" i="30"/>
  <c r="N283" i="30"/>
  <c r="T255" i="30"/>
  <c r="AD255" i="30"/>
  <c r="AK255" i="30"/>
  <c r="Y255" i="30"/>
  <c r="N230" i="30"/>
  <c r="AN185" i="30"/>
  <c r="AC185" i="30"/>
  <c r="N124" i="30"/>
  <c r="N192" i="30"/>
  <c r="P217" i="30"/>
  <c r="AL217" i="30" s="1"/>
  <c r="W232" i="30"/>
  <c r="X232" i="30"/>
  <c r="AK232" i="30"/>
  <c r="AA232" i="30"/>
  <c r="N176" i="30"/>
  <c r="Z191" i="30"/>
  <c r="AM191" i="30"/>
  <c r="U191" i="30"/>
  <c r="T472" i="30"/>
  <c r="AA472" i="30"/>
  <c r="AJ472" i="30"/>
  <c r="N204" i="30"/>
  <c r="AQ150" i="30"/>
  <c r="AR150" i="30" s="1"/>
  <c r="S266" i="30"/>
  <c r="Y266" i="30"/>
  <c r="N208" i="30"/>
  <c r="N188" i="30"/>
  <c r="N178" i="30"/>
  <c r="N127" i="30"/>
  <c r="AK135" i="30"/>
  <c r="AF135" i="30"/>
  <c r="N50" i="30"/>
  <c r="Z98" i="30"/>
  <c r="AC53" i="30"/>
  <c r="AN53" i="30"/>
  <c r="AH53" i="30"/>
  <c r="AM53" i="30"/>
  <c r="AO189" i="30"/>
  <c r="AE98" i="30"/>
  <c r="AM114" i="30"/>
  <c r="W114" i="30"/>
  <c r="T114" i="30"/>
  <c r="N97" i="30"/>
  <c r="Z70" i="30"/>
  <c r="AM70" i="30"/>
  <c r="R70" i="30"/>
  <c r="N42" i="30"/>
  <c r="W54" i="30"/>
  <c r="AE54" i="30"/>
  <c r="S54" i="30"/>
  <c r="AA245" i="30"/>
  <c r="AE245" i="30"/>
  <c r="X245" i="30"/>
  <c r="AI219" i="30"/>
  <c r="Z219" i="30"/>
  <c r="AL219" i="30"/>
  <c r="AF189" i="30"/>
  <c r="AJ189" i="30"/>
  <c r="W189" i="30"/>
  <c r="AM98" i="30"/>
  <c r="AN215" i="30"/>
  <c r="AM215" i="30"/>
  <c r="Z215" i="30"/>
  <c r="AM94" i="30"/>
  <c r="U94" i="30"/>
  <c r="AO94" i="30"/>
  <c r="Y49" i="30"/>
  <c r="X49" i="30"/>
  <c r="AM49" i="30"/>
  <c r="AA49" i="30"/>
  <c r="AD140" i="30"/>
  <c r="AN140" i="30"/>
  <c r="AH144" i="30"/>
  <c r="AO144" i="30"/>
  <c r="AH109" i="30"/>
  <c r="X109" i="30"/>
  <c r="AB109" i="30"/>
  <c r="N78" i="30"/>
  <c r="N44" i="30"/>
  <c r="AP254" i="30"/>
  <c r="U254" i="30"/>
  <c r="V254" i="30"/>
  <c r="AP220" i="30"/>
  <c r="AM220" i="30"/>
  <c r="V220" i="30"/>
  <c r="N168" i="30"/>
  <c r="O210" i="30"/>
  <c r="N172" i="30"/>
  <c r="N156" i="30"/>
  <c r="N110" i="30"/>
  <c r="N87" i="30"/>
  <c r="O71" i="30"/>
  <c r="N45" i="30"/>
  <c r="AH98" i="30"/>
  <c r="N119" i="30"/>
  <c r="O66" i="30"/>
  <c r="N72" i="30"/>
  <c r="N65" i="30"/>
  <c r="N126" i="30"/>
  <c r="N55" i="30"/>
  <c r="AN219" i="30"/>
  <c r="AG215" i="30"/>
  <c r="N247" i="30"/>
  <c r="AC456" i="30"/>
  <c r="S456" i="30"/>
  <c r="N306" i="30"/>
  <c r="N376" i="30"/>
  <c r="N341" i="30"/>
  <c r="N309" i="30"/>
  <c r="N331" i="30"/>
  <c r="N222" i="30"/>
  <c r="N240" i="30"/>
  <c r="N221" i="30"/>
  <c r="R232" i="30"/>
  <c r="AG232" i="30"/>
  <c r="U232" i="30"/>
  <c r="N143" i="30"/>
  <c r="N224" i="30"/>
  <c r="AP191" i="30"/>
  <c r="W191" i="30"/>
  <c r="AB191" i="30"/>
  <c r="AN472" i="30"/>
  <c r="AC472" i="30"/>
  <c r="W472" i="30"/>
  <c r="N300" i="30"/>
  <c r="N231" i="30"/>
  <c r="N158" i="30"/>
  <c r="N149" i="30"/>
  <c r="N164" i="30"/>
  <c r="AI135" i="30"/>
  <c r="AH135" i="30"/>
  <c r="AA135" i="30"/>
  <c r="AM135" i="30"/>
  <c r="X98" i="30"/>
  <c r="V98" i="30"/>
  <c r="N101" i="30"/>
  <c r="N279" i="30"/>
  <c r="AL53" i="30"/>
  <c r="AJ53" i="30"/>
  <c r="AG53" i="30"/>
  <c r="W53" i="30"/>
  <c r="N59" i="30"/>
  <c r="R266" i="30"/>
  <c r="AL114" i="30"/>
  <c r="V114" i="30"/>
  <c r="AF114" i="30"/>
  <c r="N85" i="30"/>
  <c r="AF70" i="30"/>
  <c r="U70" i="30"/>
  <c r="AG70" i="30"/>
  <c r="AL54" i="30"/>
  <c r="AP54" i="30"/>
  <c r="AG54" i="30"/>
  <c r="N223" i="30"/>
  <c r="S245" i="30"/>
  <c r="AI245" i="30"/>
  <c r="T245" i="30"/>
  <c r="AA219" i="30"/>
  <c r="R219" i="30"/>
  <c r="AE219" i="30"/>
  <c r="AL189" i="30"/>
  <c r="AA189" i="30"/>
  <c r="AN189" i="30"/>
  <c r="AF215" i="30"/>
  <c r="AP215" i="30"/>
  <c r="AB215" i="30"/>
  <c r="AL94" i="30"/>
  <c r="AB94" i="30"/>
  <c r="Y94" i="30"/>
  <c r="AO49" i="30"/>
  <c r="V49" i="30"/>
  <c r="W49" i="30"/>
  <c r="N239" i="30"/>
  <c r="X144" i="30"/>
  <c r="U144" i="30"/>
  <c r="AB144" i="30"/>
  <c r="N60" i="30"/>
  <c r="R254" i="30"/>
  <c r="S254" i="30"/>
  <c r="AB254" i="30"/>
  <c r="AH220" i="30"/>
  <c r="AE220" i="30"/>
  <c r="AD220" i="30"/>
  <c r="AJ98" i="30"/>
  <c r="C41" i="56"/>
  <c r="C18" i="29" s="1"/>
  <c r="P8" i="20"/>
  <c r="S8" i="20" s="1"/>
  <c r="P9" i="20"/>
  <c r="S9" i="20" s="1"/>
  <c r="P10" i="20"/>
  <c r="S10" i="20" s="1"/>
  <c r="P11" i="20"/>
  <c r="S11" i="20" s="1"/>
  <c r="P12" i="20"/>
  <c r="S12" i="20" s="1"/>
  <c r="P13" i="20"/>
  <c r="S13" i="20" s="1"/>
  <c r="D3" i="38"/>
  <c r="E3" i="38"/>
  <c r="F3" i="38"/>
  <c r="G3" i="38"/>
  <c r="H3" i="38"/>
  <c r="I3" i="38"/>
  <c r="J3" i="38"/>
  <c r="K3" i="38"/>
  <c r="L3" i="38"/>
  <c r="M3" i="38"/>
  <c r="N3" i="38"/>
  <c r="O3" i="38"/>
  <c r="P3" i="38"/>
  <c r="Q3" i="38"/>
  <c r="R3" i="38"/>
  <c r="S3" i="38"/>
  <c r="T3" i="38"/>
  <c r="U3" i="38"/>
  <c r="V3" i="38"/>
  <c r="W3" i="38"/>
  <c r="X3" i="38"/>
  <c r="Y3" i="38"/>
  <c r="Z3" i="38"/>
  <c r="AA3" i="38"/>
  <c r="AB3" i="38"/>
  <c r="AC3" i="38"/>
  <c r="AD3" i="38"/>
  <c r="C3" i="38"/>
  <c r="I15" i="55"/>
  <c r="I4" i="55"/>
  <c r="I5" i="55"/>
  <c r="I6" i="55"/>
  <c r="I7" i="55"/>
  <c r="I8" i="55"/>
  <c r="I9" i="55"/>
  <c r="I10" i="55"/>
  <c r="I11" i="55"/>
  <c r="I12" i="55"/>
  <c r="I13" i="55"/>
  <c r="I14" i="55"/>
  <c r="I3" i="55"/>
  <c r="E4" i="55"/>
  <c r="F4" i="55"/>
  <c r="H4" i="55"/>
  <c r="J4" i="55"/>
  <c r="E5" i="55"/>
  <c r="F5" i="55"/>
  <c r="H5" i="55"/>
  <c r="J5" i="55"/>
  <c r="E6" i="55"/>
  <c r="F6" i="55"/>
  <c r="H6" i="55"/>
  <c r="J6" i="55"/>
  <c r="E7" i="55"/>
  <c r="F7" i="55"/>
  <c r="H7" i="55"/>
  <c r="J7" i="55"/>
  <c r="E8" i="55"/>
  <c r="F8" i="55"/>
  <c r="H8" i="55"/>
  <c r="J8" i="55"/>
  <c r="E9" i="55"/>
  <c r="F9" i="55"/>
  <c r="H9" i="55"/>
  <c r="J9" i="55"/>
  <c r="H10" i="55"/>
  <c r="J10" i="55"/>
  <c r="H11" i="55"/>
  <c r="J11" i="55"/>
  <c r="J12" i="55"/>
  <c r="J13" i="55"/>
  <c r="J14" i="55"/>
  <c r="J3" i="55"/>
  <c r="H3" i="55"/>
  <c r="F3" i="55"/>
  <c r="E3" i="55"/>
  <c r="D4" i="55"/>
  <c r="D5" i="55"/>
  <c r="D6" i="55"/>
  <c r="D7" i="55"/>
  <c r="D8" i="55"/>
  <c r="D9" i="55"/>
  <c r="D10" i="55"/>
  <c r="D11" i="55"/>
  <c r="D12" i="55"/>
  <c r="D13" i="55"/>
  <c r="D3" i="55"/>
  <c r="A18" i="30"/>
  <c r="A19" i="30"/>
  <c r="A20" i="30"/>
  <c r="A21" i="30"/>
  <c r="A22" i="30"/>
  <c r="A23" i="30"/>
  <c r="A24" i="30"/>
  <c r="A25" i="30"/>
  <c r="A26" i="30"/>
  <c r="A27" i="30"/>
  <c r="A28" i="30"/>
  <c r="A29" i="30"/>
  <c r="A30" i="30"/>
  <c r="A31" i="30"/>
  <c r="A32" i="30"/>
  <c r="A33" i="30"/>
  <c r="A34" i="30"/>
  <c r="A17" i="30"/>
  <c r="AQ436" i="30" l="1"/>
  <c r="AR436" i="30" s="1"/>
  <c r="AQ498" i="30"/>
  <c r="AR498" i="30" s="1"/>
  <c r="AQ52" i="30"/>
  <c r="AR52" i="30" s="1"/>
  <c r="AQ340" i="30"/>
  <c r="AR340" i="30" s="1"/>
  <c r="AQ457" i="30"/>
  <c r="AR457" i="30" s="1"/>
  <c r="AQ62" i="30"/>
  <c r="AR62" i="30" s="1"/>
  <c r="AQ228" i="30"/>
  <c r="AR228" i="30" s="1"/>
  <c r="V83" i="37"/>
  <c r="AQ304" i="30"/>
  <c r="AR304" i="30" s="1"/>
  <c r="AQ120" i="37"/>
  <c r="AR120" i="37" s="1"/>
  <c r="AE34" i="37"/>
  <c r="AM30" i="37"/>
  <c r="AC30" i="37"/>
  <c r="AQ107" i="30"/>
  <c r="AR107" i="30" s="1"/>
  <c r="AQ354" i="30"/>
  <c r="AR354" i="30" s="1"/>
  <c r="O98" i="37"/>
  <c r="AQ103" i="30"/>
  <c r="AR103" i="30" s="1"/>
  <c r="AB30" i="37"/>
  <c r="AQ148" i="30"/>
  <c r="AR148" i="30" s="1"/>
  <c r="AQ463" i="30"/>
  <c r="AR463" i="30" s="1"/>
  <c r="U30" i="37"/>
  <c r="AQ507" i="30"/>
  <c r="AR507" i="30" s="1"/>
  <c r="X30" i="37"/>
  <c r="AQ332" i="30"/>
  <c r="AR332" i="30" s="1"/>
  <c r="AJ34" i="37"/>
  <c r="O117" i="37"/>
  <c r="AQ122" i="37"/>
  <c r="AR122" i="37" s="1"/>
  <c r="R34" i="37"/>
  <c r="AA34" i="37"/>
  <c r="AO34" i="37"/>
  <c r="AQ130" i="37"/>
  <c r="AR130" i="37" s="1"/>
  <c r="AQ218" i="30"/>
  <c r="AR218" i="30" s="1"/>
  <c r="R289" i="30"/>
  <c r="U127" i="37"/>
  <c r="AB121" i="37"/>
  <c r="AG121" i="37"/>
  <c r="AD83" i="37"/>
  <c r="AJ127" i="37"/>
  <c r="V121" i="37"/>
  <c r="Z83" i="37"/>
  <c r="AI121" i="37"/>
  <c r="Z121" i="37"/>
  <c r="Y83" i="37"/>
  <c r="AQ85" i="37"/>
  <c r="AR85" i="37" s="1"/>
  <c r="AA121" i="37"/>
  <c r="X121" i="37"/>
  <c r="AE45" i="37"/>
  <c r="AM45" i="37"/>
  <c r="AF34" i="37"/>
  <c r="Y34" i="37"/>
  <c r="Z34" i="37"/>
  <c r="AN30" i="37"/>
  <c r="AL121" i="37"/>
  <c r="AP34" i="37"/>
  <c r="AL45" i="37"/>
  <c r="AI34" i="37"/>
  <c r="AP45" i="37"/>
  <c r="W45" i="37"/>
  <c r="AJ45" i="37"/>
  <c r="AH45" i="37"/>
  <c r="AK45" i="37"/>
  <c r="AD45" i="37"/>
  <c r="Z45" i="37"/>
  <c r="R45" i="37"/>
  <c r="AQ118" i="37"/>
  <c r="AR118" i="37" s="1"/>
  <c r="AQ37" i="37"/>
  <c r="AR37" i="37" s="1"/>
  <c r="AI45" i="37"/>
  <c r="T45" i="37"/>
  <c r="Y121" i="37"/>
  <c r="Y45" i="37"/>
  <c r="AO45" i="37"/>
  <c r="AQ69" i="37"/>
  <c r="AR69" i="37" s="1"/>
  <c r="AD34" i="37"/>
  <c r="AC45" i="37"/>
  <c r="V45" i="37"/>
  <c r="AN45" i="37"/>
  <c r="AQ513" i="30"/>
  <c r="AR513" i="30" s="1"/>
  <c r="AQ481" i="30"/>
  <c r="AR481" i="30" s="1"/>
  <c r="AL289" i="30"/>
  <c r="AJ289" i="30"/>
  <c r="Y289" i="30"/>
  <c r="AD289" i="30"/>
  <c r="AF289" i="30"/>
  <c r="AO289" i="30"/>
  <c r="AC289" i="30"/>
  <c r="AQ486" i="30"/>
  <c r="AR486" i="30" s="1"/>
  <c r="AQ417" i="30"/>
  <c r="AR417" i="30" s="1"/>
  <c r="AQ445" i="30"/>
  <c r="AR445" i="30" s="1"/>
  <c r="AQ412" i="30"/>
  <c r="AR412" i="30" s="1"/>
  <c r="AQ406" i="30"/>
  <c r="AR406" i="30" s="1"/>
  <c r="AK207" i="30"/>
  <c r="V61" i="30"/>
  <c r="AJ61" i="30"/>
  <c r="Y61" i="30"/>
  <c r="AB207" i="30"/>
  <c r="AG238" i="30"/>
  <c r="AA207" i="30"/>
  <c r="S207" i="30"/>
  <c r="AE207" i="30"/>
  <c r="AQ112" i="30"/>
  <c r="AR112" i="30" s="1"/>
  <c r="T382" i="30"/>
  <c r="AQ352" i="30"/>
  <c r="AR352" i="30" s="1"/>
  <c r="AF217" i="30"/>
  <c r="AF382" i="30"/>
  <c r="Z207" i="30"/>
  <c r="AQ91" i="30"/>
  <c r="AR91" i="30" s="1"/>
  <c r="AQ430" i="30"/>
  <c r="AR430" i="30" s="1"/>
  <c r="AQ467" i="30"/>
  <c r="AR467" i="30" s="1"/>
  <c r="AQ489" i="30"/>
  <c r="AR489" i="30" s="1"/>
  <c r="AD217" i="30"/>
  <c r="AD197" i="30"/>
  <c r="AQ458" i="30"/>
  <c r="AR458" i="30" s="1"/>
  <c r="X238" i="30"/>
  <c r="AB61" i="30"/>
  <c r="Z61" i="30"/>
  <c r="AG289" i="30"/>
  <c r="AN61" i="30"/>
  <c r="AB289" i="30"/>
  <c r="AG207" i="30"/>
  <c r="AP61" i="30"/>
  <c r="AM289" i="30"/>
  <c r="AF61" i="30"/>
  <c r="U289" i="30"/>
  <c r="R207" i="30"/>
  <c r="AI61" i="30"/>
  <c r="W207" i="30"/>
  <c r="V289" i="30"/>
  <c r="AM207" i="30"/>
  <c r="AH289" i="30"/>
  <c r="AO61" i="30"/>
  <c r="AE61" i="30"/>
  <c r="AA197" i="30"/>
  <c r="X289" i="30"/>
  <c r="T289" i="30"/>
  <c r="W289" i="30"/>
  <c r="AC61" i="30"/>
  <c r="R61" i="30"/>
  <c r="U207" i="30"/>
  <c r="V207" i="30"/>
  <c r="AA289" i="30"/>
  <c r="U61" i="30"/>
  <c r="AK289" i="30"/>
  <c r="R273" i="30"/>
  <c r="AE485" i="30"/>
  <c r="AJ197" i="30"/>
  <c r="S61" i="30"/>
  <c r="AN197" i="30"/>
  <c r="X207" i="30"/>
  <c r="W61" i="30"/>
  <c r="AC207" i="30"/>
  <c r="T61" i="30"/>
  <c r="AL207" i="30"/>
  <c r="AG61" i="30"/>
  <c r="AD61" i="30"/>
  <c r="AE289" i="30"/>
  <c r="X197" i="30"/>
  <c r="AM108" i="30"/>
  <c r="AP273" i="30"/>
  <c r="W320" i="30"/>
  <c r="AO197" i="30"/>
  <c r="AK197" i="30"/>
  <c r="AH108" i="30"/>
  <c r="AK320" i="30"/>
  <c r="X108" i="30"/>
  <c r="AP265" i="30"/>
  <c r="V312" i="30"/>
  <c r="AM61" i="30"/>
  <c r="R108" i="30"/>
  <c r="Z312" i="30"/>
  <c r="AL108" i="30"/>
  <c r="T351" i="30"/>
  <c r="Y108" i="30"/>
  <c r="AI351" i="30"/>
  <c r="S108" i="30"/>
  <c r="AL273" i="30"/>
  <c r="AM197" i="30"/>
  <c r="AP127" i="37"/>
  <c r="N88" i="37"/>
  <c r="AF121" i="37"/>
  <c r="AK83" i="37"/>
  <c r="V30" i="37"/>
  <c r="AB127" i="37"/>
  <c r="AK121" i="37"/>
  <c r="AD121" i="37"/>
  <c r="AF83" i="37"/>
  <c r="AQ38" i="37"/>
  <c r="AR38" i="37" s="1"/>
  <c r="AQ60" i="37"/>
  <c r="AR60" i="37" s="1"/>
  <c r="AQ105" i="37"/>
  <c r="AR105" i="37" s="1"/>
  <c r="AN127" i="37"/>
  <c r="AQ103" i="37"/>
  <c r="AR103" i="37" s="1"/>
  <c r="AQ128" i="37"/>
  <c r="AR128" i="37" s="1"/>
  <c r="AQ42" i="37"/>
  <c r="AR42" i="37" s="1"/>
  <c r="AH121" i="37"/>
  <c r="AM121" i="37"/>
  <c r="AL127" i="37"/>
  <c r="U121" i="37"/>
  <c r="O124" i="37"/>
  <c r="AK30" i="37"/>
  <c r="R127" i="37"/>
  <c r="AP121" i="37"/>
  <c r="AG34" i="37"/>
  <c r="AG45" i="37"/>
  <c r="AF45" i="37"/>
  <c r="AJ30" i="37"/>
  <c r="AD127" i="37"/>
  <c r="W121" i="37"/>
  <c r="AM83" i="37"/>
  <c r="AJ121" i="37"/>
  <c r="AQ36" i="37"/>
  <c r="AR36" i="37" s="1"/>
  <c r="V127" i="37"/>
  <c r="AO121" i="37"/>
  <c r="AQ52" i="37"/>
  <c r="AR52" i="37" s="1"/>
  <c r="AQ29" i="37"/>
  <c r="AR29" i="37" s="1"/>
  <c r="AQ54" i="37"/>
  <c r="AR54" i="37" s="1"/>
  <c r="O40" i="37"/>
  <c r="O116" i="37"/>
  <c r="O47" i="37"/>
  <c r="O123" i="37"/>
  <c r="O59" i="37"/>
  <c r="AQ25" i="37"/>
  <c r="AR25" i="37" s="1"/>
  <c r="P80" i="37"/>
  <c r="AC80" i="37" s="1"/>
  <c r="N99" i="37"/>
  <c r="V34" i="37"/>
  <c r="AL34" i="37"/>
  <c r="AB34" i="37"/>
  <c r="N106" i="37"/>
  <c r="N82" i="37"/>
  <c r="O71" i="37"/>
  <c r="S30" i="37"/>
  <c r="AG30" i="37"/>
  <c r="T30" i="37"/>
  <c r="P58" i="37"/>
  <c r="AF58" i="37" s="1"/>
  <c r="T127" i="37"/>
  <c r="AA127" i="37"/>
  <c r="AH83" i="37"/>
  <c r="AE127" i="37"/>
  <c r="O87" i="37"/>
  <c r="O108" i="37"/>
  <c r="O77" i="37"/>
  <c r="P63" i="37"/>
  <c r="V63" i="37" s="1"/>
  <c r="O46" i="37"/>
  <c r="O79" i="37"/>
  <c r="O86" i="37"/>
  <c r="O109" i="37"/>
  <c r="O95" i="37"/>
  <c r="AQ115" i="37"/>
  <c r="AR115" i="37" s="1"/>
  <c r="O39" i="37"/>
  <c r="T83" i="37"/>
  <c r="AA83" i="37"/>
  <c r="S83" i="37"/>
  <c r="AN83" i="37"/>
  <c r="AI83" i="37"/>
  <c r="AL83" i="37"/>
  <c r="AO83" i="37"/>
  <c r="AG83" i="37"/>
  <c r="O110" i="37"/>
  <c r="AQ96" i="37"/>
  <c r="AR96" i="37" s="1"/>
  <c r="O31" i="37"/>
  <c r="O56" i="37"/>
  <c r="P32" i="37"/>
  <c r="U34" i="37"/>
  <c r="X34" i="37"/>
  <c r="W34" i="37"/>
  <c r="O68" i="37"/>
  <c r="O129" i="37"/>
  <c r="AP30" i="37"/>
  <c r="Y30" i="37"/>
  <c r="N67" i="37"/>
  <c r="AO127" i="37"/>
  <c r="X127" i="37"/>
  <c r="Y127" i="37"/>
  <c r="AP83" i="37"/>
  <c r="X83" i="37"/>
  <c r="AE30" i="37"/>
  <c r="O76" i="37"/>
  <c r="P94" i="37"/>
  <c r="Z94" i="37" s="1"/>
  <c r="O35" i="37"/>
  <c r="P70" i="37"/>
  <c r="T70" i="37" s="1"/>
  <c r="T34" i="37"/>
  <c r="S34" i="37"/>
  <c r="AK34" i="37"/>
  <c r="AB45" i="37"/>
  <c r="R30" i="37"/>
  <c r="W30" i="37"/>
  <c r="AA30" i="37"/>
  <c r="N61" i="37"/>
  <c r="AG127" i="37"/>
  <c r="W127" i="37"/>
  <c r="Z127" i="37"/>
  <c r="AC121" i="37"/>
  <c r="T121" i="37"/>
  <c r="U83" i="37"/>
  <c r="AC83" i="37"/>
  <c r="N107" i="37"/>
  <c r="O107" i="37" s="1"/>
  <c r="P107" i="37" s="1"/>
  <c r="AQ78" i="37"/>
  <c r="AR78" i="37" s="1"/>
  <c r="O26" i="37"/>
  <c r="O81" i="37"/>
  <c r="AM34" i="37"/>
  <c r="AH34" i="37"/>
  <c r="AC34" i="37"/>
  <c r="U45" i="37"/>
  <c r="AA45" i="37"/>
  <c r="O92" i="37"/>
  <c r="O89" i="37"/>
  <c r="O75" i="37"/>
  <c r="O126" i="37"/>
  <c r="O41" i="37"/>
  <c r="Z30" i="37"/>
  <c r="AO30" i="37"/>
  <c r="AH30" i="37"/>
  <c r="N33" i="37"/>
  <c r="AH127" i="37"/>
  <c r="AI127" i="37"/>
  <c r="S121" i="37"/>
  <c r="R121" i="37"/>
  <c r="AJ83" i="37"/>
  <c r="W83" i="37"/>
  <c r="AN121" i="37"/>
  <c r="AE121" i="37"/>
  <c r="P114" i="37"/>
  <c r="AH114" i="37" s="1"/>
  <c r="P27" i="37"/>
  <c r="V27" i="37" s="1"/>
  <c r="O64" i="37"/>
  <c r="AQ72" i="37"/>
  <c r="AR72" i="37" s="1"/>
  <c r="O66" i="37"/>
  <c r="O49" i="37"/>
  <c r="AQ28" i="37"/>
  <c r="AR28" i="37" s="1"/>
  <c r="O57" i="37"/>
  <c r="O65" i="37"/>
  <c r="O90" i="37"/>
  <c r="O112" i="37"/>
  <c r="AD30" i="37"/>
  <c r="O119" i="37"/>
  <c r="AC127" i="37"/>
  <c r="AK127" i="37"/>
  <c r="O97" i="37"/>
  <c r="AN34" i="37"/>
  <c r="O55" i="37"/>
  <c r="AQ48" i="37"/>
  <c r="AR48" i="37" s="1"/>
  <c r="O104" i="37"/>
  <c r="O73" i="37"/>
  <c r="O111" i="37"/>
  <c r="O100" i="37"/>
  <c r="O102" i="37"/>
  <c r="AF30" i="37"/>
  <c r="AI30" i="37"/>
  <c r="AL30" i="37"/>
  <c r="O74" i="37"/>
  <c r="N84" i="37"/>
  <c r="AF127" i="37"/>
  <c r="AM127" i="37"/>
  <c r="O113" i="37"/>
  <c r="AB83" i="37"/>
  <c r="R83" i="37"/>
  <c r="X45" i="37"/>
  <c r="AG41" i="30"/>
  <c r="W41" i="30"/>
  <c r="AB108" i="30"/>
  <c r="AI108" i="30"/>
  <c r="AP125" i="30"/>
  <c r="W129" i="30"/>
  <c r="AE273" i="30"/>
  <c r="AM265" i="30"/>
  <c r="T320" i="30"/>
  <c r="AI197" i="30"/>
  <c r="AN312" i="30"/>
  <c r="AI41" i="30"/>
  <c r="S41" i="30"/>
  <c r="T41" i="30"/>
  <c r="AQ262" i="30"/>
  <c r="AR262" i="30" s="1"/>
  <c r="AJ99" i="30"/>
  <c r="R41" i="30"/>
  <c r="AC99" i="30"/>
  <c r="S99" i="30"/>
  <c r="U320" i="30"/>
  <c r="R312" i="30"/>
  <c r="AL41" i="30"/>
  <c r="AM41" i="30"/>
  <c r="AC41" i="30"/>
  <c r="AE351" i="30"/>
  <c r="AA108" i="30"/>
  <c r="AI125" i="30"/>
  <c r="AA320" i="30"/>
  <c r="T197" i="30"/>
  <c r="AJ312" i="30"/>
  <c r="AO41" i="30"/>
  <c r="AA41" i="30"/>
  <c r="AJ41" i="30"/>
  <c r="W225" i="30"/>
  <c r="R125" i="30"/>
  <c r="AG265" i="30"/>
  <c r="AD320" i="30"/>
  <c r="V41" i="30"/>
  <c r="AH41" i="30"/>
  <c r="X41" i="30"/>
  <c r="AK125" i="30"/>
  <c r="AO265" i="30"/>
  <c r="AF41" i="30"/>
  <c r="AP41" i="30"/>
  <c r="AB41" i="30"/>
  <c r="AN108" i="30"/>
  <c r="AA125" i="30"/>
  <c r="AL265" i="30"/>
  <c r="AH320" i="30"/>
  <c r="Y41" i="30"/>
  <c r="AE41" i="30"/>
  <c r="U41" i="30"/>
  <c r="V99" i="30"/>
  <c r="AK99" i="30"/>
  <c r="AD273" i="30"/>
  <c r="T273" i="30"/>
  <c r="Y265" i="30"/>
  <c r="AI265" i="30"/>
  <c r="AO320" i="30"/>
  <c r="Z485" i="30"/>
  <c r="AH197" i="30"/>
  <c r="AK312" i="30"/>
  <c r="AA312" i="30"/>
  <c r="X401" i="30"/>
  <c r="AQ93" i="30"/>
  <c r="AR93" i="30" s="1"/>
  <c r="AN99" i="30"/>
  <c r="AG99" i="30"/>
  <c r="W99" i="30"/>
  <c r="S273" i="30"/>
  <c r="X273" i="30"/>
  <c r="AJ265" i="30"/>
  <c r="AC265" i="30"/>
  <c r="AG401" i="30"/>
  <c r="AE401" i="30"/>
  <c r="AG485" i="30"/>
  <c r="AD312" i="30"/>
  <c r="AC312" i="30"/>
  <c r="T99" i="30"/>
  <c r="AD99" i="30"/>
  <c r="X99" i="30"/>
  <c r="AE99" i="30"/>
  <c r="AD108" i="30"/>
  <c r="Y125" i="30"/>
  <c r="AH382" i="30"/>
  <c r="Y273" i="30"/>
  <c r="W273" i="30"/>
  <c r="V265" i="30"/>
  <c r="T265" i="30"/>
  <c r="AF320" i="30"/>
  <c r="AB485" i="30"/>
  <c r="AP197" i="30"/>
  <c r="AB197" i="30"/>
  <c r="AH312" i="30"/>
  <c r="U312" i="30"/>
  <c r="Y382" i="30"/>
  <c r="T207" i="30"/>
  <c r="AA99" i="30"/>
  <c r="AB273" i="30"/>
  <c r="AA273" i="30"/>
  <c r="AA265" i="30"/>
  <c r="AF265" i="30"/>
  <c r="AL401" i="30"/>
  <c r="AO335" i="30"/>
  <c r="AN485" i="30"/>
  <c r="AO382" i="30"/>
  <c r="AP207" i="30"/>
  <c r="U99" i="30"/>
  <c r="AO99" i="30"/>
  <c r="AI99" i="30"/>
  <c r="R99" i="30"/>
  <c r="AJ401" i="30"/>
  <c r="AI382" i="30"/>
  <c r="AB99" i="30"/>
  <c r="AK401" i="30"/>
  <c r="AM99" i="30"/>
  <c r="AF99" i="30"/>
  <c r="AL99" i="30"/>
  <c r="AH99" i="30"/>
  <c r="Y99" i="30"/>
  <c r="S401" i="30"/>
  <c r="AH273" i="30"/>
  <c r="AD265" i="30"/>
  <c r="U265" i="30"/>
  <c r="AO312" i="30"/>
  <c r="T401" i="30"/>
  <c r="Y217" i="30"/>
  <c r="AC217" i="30"/>
  <c r="X64" i="30"/>
  <c r="AH351" i="30"/>
  <c r="AD125" i="30"/>
  <c r="AH129" i="30"/>
  <c r="AL446" i="30"/>
  <c r="AK335" i="30"/>
  <c r="S320" i="30"/>
  <c r="AN320" i="30"/>
  <c r="AM320" i="30"/>
  <c r="AF485" i="30"/>
  <c r="AL312" i="30"/>
  <c r="T312" i="30"/>
  <c r="AC401" i="30"/>
  <c r="S382" i="30"/>
  <c r="T225" i="30"/>
  <c r="AP64" i="30"/>
  <c r="U225" i="30"/>
  <c r="AJ217" i="30"/>
  <c r="AK217" i="30"/>
  <c r="AD64" i="30"/>
  <c r="AL351" i="30"/>
  <c r="AE125" i="30"/>
  <c r="AD129" i="30"/>
  <c r="X335" i="30"/>
  <c r="AE320" i="30"/>
  <c r="AC320" i="30"/>
  <c r="AB320" i="30"/>
  <c r="R485" i="30"/>
  <c r="AI312" i="30"/>
  <c r="AF312" i="30"/>
  <c r="AM312" i="30"/>
  <c r="AN401" i="30"/>
  <c r="AB382" i="30"/>
  <c r="AE225" i="30"/>
  <c r="AC225" i="30"/>
  <c r="AH61" i="30"/>
  <c r="N277" i="30"/>
  <c r="V64" i="30"/>
  <c r="AQ464" i="30"/>
  <c r="AR464" i="30" s="1"/>
  <c r="AQ98" i="30"/>
  <c r="AR98" i="30" s="1"/>
  <c r="AQ140" i="30"/>
  <c r="AR140" i="30" s="1"/>
  <c r="AG217" i="30"/>
  <c r="AO64" i="30"/>
  <c r="AH64" i="30"/>
  <c r="AG129" i="30"/>
  <c r="W335" i="30"/>
  <c r="Y225" i="30"/>
  <c r="AO225" i="30"/>
  <c r="AQ266" i="30"/>
  <c r="AR266" i="30" s="1"/>
  <c r="AQ53" i="30"/>
  <c r="AR53" i="30" s="1"/>
  <c r="T217" i="30"/>
  <c r="Z64" i="30"/>
  <c r="W64" i="30"/>
  <c r="AO129" i="30"/>
  <c r="AO446" i="30"/>
  <c r="AG335" i="30"/>
  <c r="AL320" i="30"/>
  <c r="AG320" i="30"/>
  <c r="AI320" i="30"/>
  <c r="X446" i="30"/>
  <c r="AD382" i="30"/>
  <c r="AA225" i="30"/>
  <c r="AK225" i="30"/>
  <c r="AA61" i="30"/>
  <c r="AQ342" i="30"/>
  <c r="AR342" i="30" s="1"/>
  <c r="Z289" i="30"/>
  <c r="AL225" i="30"/>
  <c r="AN217" i="30"/>
  <c r="AK64" i="30"/>
  <c r="R64" i="30"/>
  <c r="AM125" i="30"/>
  <c r="AJ129" i="30"/>
  <c r="AL349" i="30"/>
  <c r="AN335" i="30"/>
  <c r="AP320" i="30"/>
  <c r="V320" i="30"/>
  <c r="X320" i="30"/>
  <c r="AE446" i="30"/>
  <c r="AQ68" i="30"/>
  <c r="AR68" i="30" s="1"/>
  <c r="AQ161" i="30"/>
  <c r="AR161" i="30" s="1"/>
  <c r="Z225" i="30"/>
  <c r="X225" i="30"/>
  <c r="AI225" i="30"/>
  <c r="AP289" i="30"/>
  <c r="S225" i="30"/>
  <c r="W217" i="30"/>
  <c r="AE64" i="30"/>
  <c r="AI64" i="30"/>
  <c r="AB125" i="30"/>
  <c r="AN129" i="30"/>
  <c r="S349" i="30"/>
  <c r="AC335" i="30"/>
  <c r="Y320" i="30"/>
  <c r="Z320" i="30"/>
  <c r="AJ320" i="30"/>
  <c r="U446" i="30"/>
  <c r="S312" i="30"/>
  <c r="AE312" i="30"/>
  <c r="AB401" i="30"/>
  <c r="AN382" i="30"/>
  <c r="AM225" i="30"/>
  <c r="V225" i="30"/>
  <c r="AF207" i="30"/>
  <c r="AQ54" i="30"/>
  <c r="AR54" i="30" s="1"/>
  <c r="AQ472" i="30"/>
  <c r="AR472" i="30" s="1"/>
  <c r="AA217" i="30"/>
  <c r="Z217" i="30"/>
  <c r="O235" i="30"/>
  <c r="AI217" i="30"/>
  <c r="S217" i="30"/>
  <c r="AJ351" i="30"/>
  <c r="W351" i="30"/>
  <c r="AC351" i="30"/>
  <c r="AK351" i="30"/>
  <c r="R351" i="30"/>
  <c r="AB351" i="30"/>
  <c r="S351" i="30"/>
  <c r="AM351" i="30"/>
  <c r="U351" i="30"/>
  <c r="AA351" i="30"/>
  <c r="X351" i="30"/>
  <c r="AN351" i="30"/>
  <c r="AG351" i="30"/>
  <c r="Z351" i="30"/>
  <c r="AP351" i="30"/>
  <c r="AO351" i="30"/>
  <c r="AF351" i="30"/>
  <c r="R217" i="30"/>
  <c r="X217" i="30"/>
  <c r="O74" i="30"/>
  <c r="AC238" i="30"/>
  <c r="AO238" i="30"/>
  <c r="V238" i="30"/>
  <c r="AJ238" i="30"/>
  <c r="AI238" i="30"/>
  <c r="AB238" i="30"/>
  <c r="N496" i="30"/>
  <c r="O496" i="30" s="1"/>
  <c r="P496" i="30" s="1"/>
  <c r="O75" i="30"/>
  <c r="AQ219" i="30"/>
  <c r="AR219" i="30" s="1"/>
  <c r="N278" i="30"/>
  <c r="O209" i="30"/>
  <c r="P209" i="30" s="1"/>
  <c r="AL209" i="30" s="1"/>
  <c r="AQ232" i="30"/>
  <c r="AR232" i="30" s="1"/>
  <c r="O170" i="30"/>
  <c r="N58" i="30"/>
  <c r="O58" i="30" s="1"/>
  <c r="P58" i="30" s="1"/>
  <c r="O183" i="30"/>
  <c r="O206" i="30"/>
  <c r="P206" i="30" s="1"/>
  <c r="W206" i="30" s="1"/>
  <c r="AQ185" i="30"/>
  <c r="AR185" i="30" s="1"/>
  <c r="AQ94" i="30"/>
  <c r="AR94" i="30" s="1"/>
  <c r="AM217" i="30"/>
  <c r="AH217" i="30"/>
  <c r="AQ448" i="30"/>
  <c r="AR448" i="30" s="1"/>
  <c r="W349" i="30"/>
  <c r="N177" i="30"/>
  <c r="AK61" i="30"/>
  <c r="AA64" i="30"/>
  <c r="AB64" i="30"/>
  <c r="AN64" i="30"/>
  <c r="AE108" i="30"/>
  <c r="AO108" i="30"/>
  <c r="AK108" i="30"/>
  <c r="AL125" i="30"/>
  <c r="S125" i="30"/>
  <c r="U129" i="30"/>
  <c r="AP129" i="30"/>
  <c r="AM335" i="30"/>
  <c r="AO349" i="30"/>
  <c r="AA335" i="30"/>
  <c r="AF335" i="30"/>
  <c r="AA446" i="30"/>
  <c r="Y312" i="30"/>
  <c r="W312" i="30"/>
  <c r="X312" i="30"/>
  <c r="AD401" i="30"/>
  <c r="AN41" i="30"/>
  <c r="AI401" i="30"/>
  <c r="AF401" i="30"/>
  <c r="AA382" i="30"/>
  <c r="AM382" i="30"/>
  <c r="O242" i="30"/>
  <c r="N123" i="30"/>
  <c r="S289" i="30"/>
  <c r="N249" i="30"/>
  <c r="AI289" i="30"/>
  <c r="AD207" i="30"/>
  <c r="Z99" i="30"/>
  <c r="W446" i="30"/>
  <c r="O137" i="30"/>
  <c r="O194" i="30"/>
  <c r="N175" i="30"/>
  <c r="N241" i="30"/>
  <c r="AF129" i="30"/>
  <c r="AL129" i="30"/>
  <c r="AG349" i="30"/>
  <c r="AD446" i="30"/>
  <c r="O138" i="30"/>
  <c r="P130" i="30"/>
  <c r="AK130" i="30" s="1"/>
  <c r="N51" i="30"/>
  <c r="Y207" i="30"/>
  <c r="X61" i="30"/>
  <c r="AP99" i="30"/>
  <c r="AC64" i="30"/>
  <c r="AJ64" i="30"/>
  <c r="U64" i="30"/>
  <c r="AF108" i="30"/>
  <c r="Z108" i="30"/>
  <c r="AJ108" i="30"/>
  <c r="AH125" i="30"/>
  <c r="T125" i="30"/>
  <c r="U125" i="30"/>
  <c r="AA129" i="30"/>
  <c r="Z129" i="30"/>
  <c r="Y349" i="30"/>
  <c r="V335" i="30"/>
  <c r="AJ446" i="30"/>
  <c r="R349" i="30"/>
  <c r="AG312" i="30"/>
  <c r="AP312" i="30"/>
  <c r="AB312" i="30"/>
  <c r="AD41" i="30"/>
  <c r="Z41" i="30"/>
  <c r="AP401" i="30"/>
  <c r="AA401" i="30"/>
  <c r="AH401" i="30"/>
  <c r="W382" i="30"/>
  <c r="S485" i="30"/>
  <c r="O482" i="30"/>
  <c r="AH225" i="30"/>
  <c r="AN225" i="30"/>
  <c r="AD225" i="30"/>
  <c r="AJ225" i="30"/>
  <c r="R225" i="30"/>
  <c r="AG225" i="30"/>
  <c r="AP225" i="30"/>
  <c r="AB225" i="30"/>
  <c r="AL61" i="30"/>
  <c r="AJ207" i="30"/>
  <c r="N145" i="30"/>
  <c r="Y64" i="30"/>
  <c r="AG64" i="30"/>
  <c r="AL64" i="30"/>
  <c r="AC108" i="30"/>
  <c r="W108" i="30"/>
  <c r="AG108" i="30"/>
  <c r="AE129" i="30"/>
  <c r="V129" i="30"/>
  <c r="AF349" i="30"/>
  <c r="AJ335" i="30"/>
  <c r="R446" i="30"/>
  <c r="Z446" i="30"/>
  <c r="AO401" i="30"/>
  <c r="AM401" i="30"/>
  <c r="U401" i="30"/>
  <c r="AP382" i="30"/>
  <c r="O121" i="30"/>
  <c r="N167" i="30"/>
  <c r="N136" i="30"/>
  <c r="AN207" i="30"/>
  <c r="AO207" i="30"/>
  <c r="AH207" i="30"/>
  <c r="AN289" i="30"/>
  <c r="AM64" i="30"/>
  <c r="AF64" i="30"/>
  <c r="T64" i="30"/>
  <c r="S64" i="30"/>
  <c r="AP108" i="30"/>
  <c r="U108" i="30"/>
  <c r="V108" i="30"/>
  <c r="AJ125" i="30"/>
  <c r="AO125" i="30"/>
  <c r="R129" i="30"/>
  <c r="S129" i="30"/>
  <c r="AC129" i="30"/>
  <c r="AB349" i="30"/>
  <c r="AB335" i="30"/>
  <c r="AN446" i="30"/>
  <c r="AI446" i="30"/>
  <c r="Z401" i="30"/>
  <c r="R401" i="30"/>
  <c r="V382" i="30"/>
  <c r="AL382" i="30"/>
  <c r="P264" i="30"/>
  <c r="AB264" i="30" s="1"/>
  <c r="AI207" i="30"/>
  <c r="O154" i="30"/>
  <c r="O60" i="30"/>
  <c r="P60" i="30" s="1"/>
  <c r="O286" i="30"/>
  <c r="O279" i="30"/>
  <c r="O300" i="30"/>
  <c r="O240" i="30"/>
  <c r="O222" i="30"/>
  <c r="O247" i="30"/>
  <c r="O55" i="30"/>
  <c r="AQ70" i="30"/>
  <c r="AR70" i="30" s="1"/>
  <c r="O178" i="30"/>
  <c r="O188" i="30"/>
  <c r="AQ255" i="30"/>
  <c r="AR255" i="30" s="1"/>
  <c r="P287" i="30"/>
  <c r="X287" i="30" s="1"/>
  <c r="O275" i="30"/>
  <c r="O193" i="30"/>
  <c r="O318" i="30"/>
  <c r="O360" i="30"/>
  <c r="O102" i="30"/>
  <c r="O510" i="30"/>
  <c r="O45" i="30"/>
  <c r="O160" i="30"/>
  <c r="O391" i="30"/>
  <c r="P391" i="30" s="1"/>
  <c r="AB391" i="30" s="1"/>
  <c r="O309" i="30"/>
  <c r="O341" i="30"/>
  <c r="O78" i="30"/>
  <c r="O38" i="30"/>
  <c r="O39" i="30"/>
  <c r="O180" i="30"/>
  <c r="O338" i="30"/>
  <c r="O166" i="30"/>
  <c r="O131" i="30"/>
  <c r="O116" i="30"/>
  <c r="O483" i="30"/>
  <c r="P483" i="30" s="1"/>
  <c r="X483" i="30" s="1"/>
  <c r="O141" i="30"/>
  <c r="O423" i="30"/>
  <c r="O475" i="30"/>
  <c r="O393" i="30"/>
  <c r="O87" i="30"/>
  <c r="O248" i="30"/>
  <c r="P248" i="30" s="1"/>
  <c r="O164" i="30"/>
  <c r="O72" i="30"/>
  <c r="O110" i="30"/>
  <c r="O44" i="30"/>
  <c r="AQ215" i="30"/>
  <c r="AR215" i="30" s="1"/>
  <c r="O127" i="30"/>
  <c r="O124" i="30"/>
  <c r="O283" i="30"/>
  <c r="AQ220" i="30"/>
  <c r="AR220" i="30" s="1"/>
  <c r="O82" i="30"/>
  <c r="O40" i="30"/>
  <c r="O367" i="30"/>
  <c r="O203" i="30"/>
  <c r="O85" i="30"/>
  <c r="O158" i="30"/>
  <c r="P158" i="30" s="1"/>
  <c r="X158" i="30" s="1"/>
  <c r="O46" i="30"/>
  <c r="P46" i="30" s="1"/>
  <c r="AO46" i="30" s="1"/>
  <c r="O149" i="30"/>
  <c r="O231" i="30"/>
  <c r="O333" i="30"/>
  <c r="O152" i="30"/>
  <c r="O237" i="30"/>
  <c r="O337" i="30"/>
  <c r="O280" i="30"/>
  <c r="O179" i="30"/>
  <c r="O57" i="30"/>
  <c r="O479" i="30"/>
  <c r="P479" i="30" s="1"/>
  <c r="AD479" i="30" s="1"/>
  <c r="O499" i="30"/>
  <c r="O353" i="30"/>
  <c r="O311" i="30"/>
  <c r="O292" i="30"/>
  <c r="N216" i="30"/>
  <c r="O216" i="30" s="1"/>
  <c r="P216" i="30" s="1"/>
  <c r="AL216" i="30" s="1"/>
  <c r="AQ171" i="30"/>
  <c r="AR171" i="30" s="1"/>
  <c r="O126" i="30"/>
  <c r="O422" i="30"/>
  <c r="P422" i="30" s="1"/>
  <c r="O223" i="30"/>
  <c r="O306" i="30"/>
  <c r="P66" i="30"/>
  <c r="O119" i="30"/>
  <c r="O156" i="30"/>
  <c r="O42" i="30"/>
  <c r="AP217" i="30"/>
  <c r="O514" i="30"/>
  <c r="AQ144" i="30"/>
  <c r="AR144" i="30" s="1"/>
  <c r="O77" i="30"/>
  <c r="AQ135" i="30"/>
  <c r="AR135" i="30" s="1"/>
  <c r="O212" i="30"/>
  <c r="AQ114" i="30"/>
  <c r="AR114" i="30" s="1"/>
  <c r="AQ390" i="30"/>
  <c r="AR390" i="30" s="1"/>
  <c r="AQ386" i="30"/>
  <c r="AR386" i="30" s="1"/>
  <c r="AQ402" i="30"/>
  <c r="AR402" i="30" s="1"/>
  <c r="O118" i="30"/>
  <c r="P118" i="30" s="1"/>
  <c r="O396" i="30"/>
  <c r="P396" i="30" s="1"/>
  <c r="V396" i="30" s="1"/>
  <c r="AQ49" i="30"/>
  <c r="AR49" i="30" s="1"/>
  <c r="AQ254" i="30"/>
  <c r="AR254" i="30" s="1"/>
  <c r="O59" i="30"/>
  <c r="O143" i="30"/>
  <c r="O331" i="30"/>
  <c r="AQ456" i="30"/>
  <c r="AR456" i="30" s="1"/>
  <c r="P210" i="30"/>
  <c r="AD210" i="30" s="1"/>
  <c r="AQ109" i="30"/>
  <c r="AR109" i="30" s="1"/>
  <c r="O208" i="30"/>
  <c r="O204" i="30"/>
  <c r="O176" i="30"/>
  <c r="AB217" i="30"/>
  <c r="AE217" i="30"/>
  <c r="AO217" i="30"/>
  <c r="U217" i="30"/>
  <c r="V217" i="30"/>
  <c r="O153" i="30"/>
  <c r="P63" i="30"/>
  <c r="O173" i="30"/>
  <c r="O84" i="30"/>
  <c r="O291" i="30"/>
  <c r="O146" i="30"/>
  <c r="O421" i="30"/>
  <c r="O370" i="30"/>
  <c r="AQ294" i="30"/>
  <c r="AR294" i="30" s="1"/>
  <c r="O192" i="30"/>
  <c r="P192" i="30" s="1"/>
  <c r="O100" i="30"/>
  <c r="O477" i="30"/>
  <c r="O239" i="30"/>
  <c r="P239" i="30" s="1"/>
  <c r="O101" i="30"/>
  <c r="O224" i="30"/>
  <c r="O221" i="30"/>
  <c r="O376" i="30"/>
  <c r="O65" i="30"/>
  <c r="P71" i="30"/>
  <c r="AH71" i="30" s="1"/>
  <c r="O172" i="30"/>
  <c r="O168" i="30"/>
  <c r="O97" i="30"/>
  <c r="O50" i="30"/>
  <c r="O157" i="30"/>
  <c r="O134" i="30"/>
  <c r="O199" i="30"/>
  <c r="O327" i="30"/>
  <c r="O86" i="30"/>
  <c r="O285" i="30"/>
  <c r="P285" i="30" s="1"/>
  <c r="X285" i="30" s="1"/>
  <c r="AQ191" i="30"/>
  <c r="AR191" i="30" s="1"/>
  <c r="O151" i="30"/>
  <c r="O336" i="30"/>
  <c r="O36" i="30"/>
  <c r="O48" i="30"/>
  <c r="O43" i="30"/>
  <c r="O325" i="30"/>
  <c r="Y238" i="30"/>
  <c r="AF238" i="30"/>
  <c r="Z238" i="30"/>
  <c r="O380" i="30"/>
  <c r="O319" i="30"/>
  <c r="O434" i="30"/>
  <c r="O276" i="30"/>
  <c r="O120" i="30"/>
  <c r="AE238" i="30"/>
  <c r="U238" i="30"/>
  <c r="O281" i="30"/>
  <c r="O163" i="30"/>
  <c r="O184" i="30"/>
  <c r="O362" i="30"/>
  <c r="O395" i="30"/>
  <c r="AF125" i="30"/>
  <c r="N196" i="30"/>
  <c r="O383" i="30"/>
  <c r="O303" i="30"/>
  <c r="AM238" i="30"/>
  <c r="AQ400" i="30"/>
  <c r="AR400" i="30" s="1"/>
  <c r="O471" i="30"/>
  <c r="AC273" i="30"/>
  <c r="AN273" i="30"/>
  <c r="AK273" i="30"/>
  <c r="O488" i="30"/>
  <c r="AD349" i="30"/>
  <c r="X349" i="30"/>
  <c r="AE349" i="30"/>
  <c r="O92" i="30"/>
  <c r="Y335" i="30"/>
  <c r="R335" i="30"/>
  <c r="AP335" i="30"/>
  <c r="S446" i="30"/>
  <c r="AP446" i="30"/>
  <c r="AG446" i="30"/>
  <c r="AK485" i="30"/>
  <c r="W485" i="30"/>
  <c r="V485" i="30"/>
  <c r="T108" i="30"/>
  <c r="AL197" i="30"/>
  <c r="Z197" i="30"/>
  <c r="Y197" i="30"/>
  <c r="O500" i="30"/>
  <c r="O459" i="30"/>
  <c r="O506" i="30"/>
  <c r="O307" i="30"/>
  <c r="O443" i="30"/>
  <c r="R320" i="30"/>
  <c r="O356" i="30"/>
  <c r="O429" i="30"/>
  <c r="O290" i="30"/>
  <c r="O259" i="30"/>
  <c r="O250" i="30"/>
  <c r="O316" i="30"/>
  <c r="O297" i="30"/>
  <c r="O504" i="30"/>
  <c r="O323" i="30"/>
  <c r="O501" i="30"/>
  <c r="O200" i="30"/>
  <c r="O256" i="30"/>
  <c r="O195" i="30"/>
  <c r="O466" i="30"/>
  <c r="O493" i="30"/>
  <c r="O409" i="30"/>
  <c r="AK349" i="30"/>
  <c r="O69" i="30"/>
  <c r="P83" i="30"/>
  <c r="AO83" i="30" s="1"/>
  <c r="P133" i="30"/>
  <c r="O174" i="30"/>
  <c r="O182" i="30"/>
  <c r="O213" i="30"/>
  <c r="O428" i="30"/>
  <c r="O211" i="30"/>
  <c r="O366" i="30"/>
  <c r="O234" i="30"/>
  <c r="O427" i="30"/>
  <c r="P462" i="30"/>
  <c r="S462" i="30" s="1"/>
  <c r="O246" i="30"/>
  <c r="AQ295" i="30"/>
  <c r="AR295" i="30" s="1"/>
  <c r="O414" i="30"/>
  <c r="O330" i="30"/>
  <c r="O487" i="30"/>
  <c r="O516" i="30"/>
  <c r="O201" i="30"/>
  <c r="O494" i="30"/>
  <c r="O408" i="30"/>
  <c r="O165" i="30"/>
  <c r="O491" i="30"/>
  <c r="O282" i="30"/>
  <c r="O263" i="30"/>
  <c r="O205" i="30"/>
  <c r="O288" i="30"/>
  <c r="O454" i="30"/>
  <c r="O317" i="30"/>
  <c r="O243" i="30"/>
  <c r="O438" i="30"/>
  <c r="AM349" i="30"/>
  <c r="V349" i="30"/>
  <c r="Z349" i="30"/>
  <c r="O502" i="30"/>
  <c r="O476" i="30"/>
  <c r="AA485" i="30"/>
  <c r="AM485" i="30"/>
  <c r="Y485" i="30"/>
  <c r="O508" i="30"/>
  <c r="O230" i="30"/>
  <c r="O348" i="30"/>
  <c r="P155" i="30"/>
  <c r="AB155" i="30" s="1"/>
  <c r="P117" i="30"/>
  <c r="AI117" i="30" s="1"/>
  <c r="AQ245" i="30"/>
  <c r="AR245" i="30" s="1"/>
  <c r="O90" i="30"/>
  <c r="O214" i="30"/>
  <c r="O229" i="30"/>
  <c r="O76" i="30"/>
  <c r="O272" i="30"/>
  <c r="O104" i="30"/>
  <c r="O187" i="30"/>
  <c r="AD238" i="30"/>
  <c r="AA238" i="30"/>
  <c r="O369" i="30"/>
  <c r="AD351" i="30"/>
  <c r="Y351" i="30"/>
  <c r="O284" i="30"/>
  <c r="O326" i="30"/>
  <c r="O361" i="30"/>
  <c r="O261" i="30"/>
  <c r="X125" i="30"/>
  <c r="V125" i="30"/>
  <c r="AC125" i="30"/>
  <c r="O322" i="30"/>
  <c r="O305" i="30"/>
  <c r="O451" i="30"/>
  <c r="O227" i="30"/>
  <c r="O329" i="30"/>
  <c r="P372" i="30"/>
  <c r="AM372" i="30" s="1"/>
  <c r="O334" i="30"/>
  <c r="AB129" i="30"/>
  <c r="X129" i="30"/>
  <c r="Y129" i="30"/>
  <c r="O365" i="30"/>
  <c r="O433" i="30"/>
  <c r="O460" i="30"/>
  <c r="O324" i="30"/>
  <c r="O435" i="30"/>
  <c r="P233" i="30"/>
  <c r="AB233" i="30" s="1"/>
  <c r="O344" i="30"/>
  <c r="O474" i="30"/>
  <c r="O403" i="30"/>
  <c r="O419" i="30"/>
  <c r="O470" i="30"/>
  <c r="AG273" i="30"/>
  <c r="AM273" i="30"/>
  <c r="V273" i="30"/>
  <c r="W265" i="30"/>
  <c r="AK265" i="30"/>
  <c r="S265" i="30"/>
  <c r="AH349" i="30"/>
  <c r="AN349" i="30"/>
  <c r="AA349" i="30"/>
  <c r="U335" i="30"/>
  <c r="AD335" i="30"/>
  <c r="T335" i="30"/>
  <c r="AF446" i="30"/>
  <c r="AH446" i="30"/>
  <c r="O373" i="30"/>
  <c r="X485" i="30"/>
  <c r="U485" i="30"/>
  <c r="AL485" i="30"/>
  <c r="U197" i="30"/>
  <c r="S197" i="30"/>
  <c r="R197" i="30"/>
  <c r="N388" i="30"/>
  <c r="Z125" i="30"/>
  <c r="O385" i="30"/>
  <c r="AI485" i="30"/>
  <c r="AQ465" i="30"/>
  <c r="AR465" i="30" s="1"/>
  <c r="X382" i="30"/>
  <c r="AC382" i="30"/>
  <c r="AE265" i="30"/>
  <c r="O81" i="30"/>
  <c r="O236" i="30"/>
  <c r="O139" i="30"/>
  <c r="O186" i="30"/>
  <c r="AQ189" i="30"/>
  <c r="AR189" i="30" s="1"/>
  <c r="N310" i="30"/>
  <c r="N128" i="30"/>
  <c r="O394" i="30"/>
  <c r="O267" i="30"/>
  <c r="O345" i="30"/>
  <c r="O515" i="30"/>
  <c r="O355" i="30"/>
  <c r="O308" i="30"/>
  <c r="O468" i="30"/>
  <c r="AK129" i="30"/>
  <c r="AL238" i="30"/>
  <c r="O426" i="30"/>
  <c r="O142" i="30"/>
  <c r="O269" i="30"/>
  <c r="O439" i="30"/>
  <c r="O79" i="30"/>
  <c r="O381" i="30"/>
  <c r="O296" i="30"/>
  <c r="O339" i="30"/>
  <c r="N358" i="30"/>
  <c r="Z273" i="30"/>
  <c r="U273" i="30"/>
  <c r="AF273" i="30"/>
  <c r="AH265" i="30"/>
  <c r="Z265" i="30"/>
  <c r="AN265" i="30"/>
  <c r="AP349" i="30"/>
  <c r="AJ349" i="30"/>
  <c r="T349" i="30"/>
  <c r="O441" i="30"/>
  <c r="O505" i="30"/>
  <c r="T446" i="30"/>
  <c r="AI335" i="30"/>
  <c r="AH335" i="30"/>
  <c r="AE335" i="30"/>
  <c r="AM446" i="30"/>
  <c r="AB446" i="30"/>
  <c r="O328" i="30"/>
  <c r="AC485" i="30"/>
  <c r="AO485" i="30"/>
  <c r="T485" i="30"/>
  <c r="AF197" i="30"/>
  <c r="AC197" i="30"/>
  <c r="AE197" i="30"/>
  <c r="O389" i="30"/>
  <c r="O492" i="30"/>
  <c r="Y401" i="30"/>
  <c r="V401" i="30"/>
  <c r="W401" i="30"/>
  <c r="T238" i="30"/>
  <c r="O378" i="30"/>
  <c r="AK382" i="30"/>
  <c r="AE382" i="30"/>
  <c r="AG382" i="30"/>
  <c r="P375" i="30"/>
  <c r="AC375" i="30" s="1"/>
  <c r="O410" i="30"/>
  <c r="O418" i="30"/>
  <c r="O384" i="30"/>
  <c r="O122" i="30"/>
  <c r="O132" i="30"/>
  <c r="AQ181" i="30"/>
  <c r="AR181" i="30" s="1"/>
  <c r="O364" i="30"/>
  <c r="O413" i="30"/>
  <c r="O298" i="30"/>
  <c r="O302" i="30"/>
  <c r="O392" i="30"/>
  <c r="O357" i="30"/>
  <c r="P343" i="30"/>
  <c r="AE343" i="30" s="1"/>
  <c r="O503" i="30"/>
  <c r="AK238" i="30"/>
  <c r="O226" i="30"/>
  <c r="O363" i="30"/>
  <c r="O461" i="30"/>
  <c r="O497" i="30"/>
  <c r="R238" i="30"/>
  <c r="O162" i="30"/>
  <c r="O509" i="30"/>
  <c r="O301" i="30"/>
  <c r="O379" i="30"/>
  <c r="O415" i="30"/>
  <c r="O397" i="30"/>
  <c r="O368" i="30"/>
  <c r="AC446" i="30"/>
  <c r="O407" i="30"/>
  <c r="O115" i="30"/>
  <c r="O244" i="30"/>
  <c r="O252" i="30"/>
  <c r="O67" i="30"/>
  <c r="O169" i="30"/>
  <c r="O37" i="30"/>
  <c r="O89" i="30"/>
  <c r="O47" i="30"/>
  <c r="O190" i="30"/>
  <c r="O113" i="30"/>
  <c r="O147" i="30"/>
  <c r="O258" i="30"/>
  <c r="S238" i="30"/>
  <c r="AP238" i="30"/>
  <c r="N374" i="30"/>
  <c r="O424" i="30"/>
  <c r="O425" i="30"/>
  <c r="O431" i="30"/>
  <c r="O111" i="30"/>
  <c r="O106" i="30"/>
  <c r="O350" i="30"/>
  <c r="O159" i="30"/>
  <c r="AG125" i="30"/>
  <c r="W125" i="30"/>
  <c r="AN125" i="30"/>
  <c r="O299" i="30"/>
  <c r="O268" i="30"/>
  <c r="O469" i="30"/>
  <c r="O315" i="30"/>
  <c r="O253" i="30"/>
  <c r="AI129" i="30"/>
  <c r="AM129" i="30"/>
  <c r="T129" i="30"/>
  <c r="AN238" i="30"/>
  <c r="O387" i="30"/>
  <c r="O347" i="30"/>
  <c r="O404" i="30"/>
  <c r="W238" i="30"/>
  <c r="O321" i="30"/>
  <c r="O399" i="30"/>
  <c r="O260" i="30"/>
  <c r="O398" i="30"/>
  <c r="O416" i="30"/>
  <c r="O359" i="30"/>
  <c r="O440" i="30"/>
  <c r="O478" i="30"/>
  <c r="O377" i="30"/>
  <c r="O314" i="30"/>
  <c r="AO273" i="30"/>
  <c r="AJ273" i="30"/>
  <c r="AI273" i="30"/>
  <c r="AB265" i="30"/>
  <c r="X265" i="30"/>
  <c r="R265" i="30"/>
  <c r="U349" i="30"/>
  <c r="AI349" i="30"/>
  <c r="AC349" i="30"/>
  <c r="O473" i="30"/>
  <c r="AL335" i="30"/>
  <c r="Z335" i="30"/>
  <c r="S335" i="30"/>
  <c r="V446" i="30"/>
  <c r="Y446" i="30"/>
  <c r="AK446" i="30"/>
  <c r="AH485" i="30"/>
  <c r="AJ485" i="30"/>
  <c r="AP485" i="30"/>
  <c r="V197" i="30"/>
  <c r="W197" i="30"/>
  <c r="AG197" i="30"/>
  <c r="O511" i="30"/>
  <c r="N432" i="30"/>
  <c r="Z382" i="30"/>
  <c r="AJ382" i="30"/>
  <c r="R382" i="30"/>
  <c r="D41" i="56"/>
  <c r="W94" i="37" l="1"/>
  <c r="AG80" i="37"/>
  <c r="P98" i="37"/>
  <c r="AK98" i="37" s="1"/>
  <c r="W80" i="37"/>
  <c r="AE80" i="37"/>
  <c r="AM58" i="37"/>
  <c r="Y58" i="37"/>
  <c r="AD58" i="37"/>
  <c r="AM63" i="37"/>
  <c r="AO60" i="30"/>
  <c r="AC94" i="37"/>
  <c r="P117" i="37"/>
  <c r="T117" i="37" s="1"/>
  <c r="AP94" i="37"/>
  <c r="AO94" i="37"/>
  <c r="AI462" i="30"/>
  <c r="AA70" i="37"/>
  <c r="AB114" i="37"/>
  <c r="T114" i="37"/>
  <c r="U63" i="37"/>
  <c r="AA58" i="30"/>
  <c r="AH63" i="37"/>
  <c r="V114" i="37"/>
  <c r="AI58" i="37"/>
  <c r="AP63" i="37"/>
  <c r="S63" i="37"/>
  <c r="W114" i="37"/>
  <c r="AG58" i="30"/>
  <c r="AJ114" i="37"/>
  <c r="AP114" i="37"/>
  <c r="AQ45" i="37"/>
  <c r="AR45" i="37" s="1"/>
  <c r="AN114" i="37"/>
  <c r="AI114" i="37"/>
  <c r="AP80" i="37"/>
  <c r="AQ121" i="37"/>
  <c r="AR121" i="37" s="1"/>
  <c r="W107" i="37"/>
  <c r="R58" i="37"/>
  <c r="AN58" i="37"/>
  <c r="AI58" i="30"/>
  <c r="W248" i="30"/>
  <c r="AH118" i="30"/>
  <c r="Z462" i="30"/>
  <c r="Z60" i="30"/>
  <c r="V83" i="30"/>
  <c r="V287" i="30"/>
  <c r="AI60" i="30"/>
  <c r="AE60" i="30"/>
  <c r="AB118" i="30"/>
  <c r="AD216" i="30"/>
  <c r="Y118" i="30"/>
  <c r="AE422" i="30"/>
  <c r="AD422" i="30"/>
  <c r="AC216" i="30"/>
  <c r="U46" i="30"/>
  <c r="AO496" i="30"/>
  <c r="AN60" i="30"/>
  <c r="AG216" i="30"/>
  <c r="W479" i="30"/>
  <c r="T375" i="30"/>
  <c r="AH60" i="30"/>
  <c r="AC391" i="30"/>
  <c r="V118" i="30"/>
  <c r="U396" i="30"/>
  <c r="AF60" i="30"/>
  <c r="V422" i="30"/>
  <c r="AF479" i="30"/>
  <c r="Z479" i="30"/>
  <c r="AO479" i="30"/>
  <c r="AG479" i="30"/>
  <c r="W483" i="30"/>
  <c r="S479" i="30"/>
  <c r="AP479" i="30"/>
  <c r="R391" i="30"/>
  <c r="AQ207" i="30"/>
  <c r="AR207" i="30" s="1"/>
  <c r="AO130" i="30"/>
  <c r="AI158" i="30"/>
  <c r="AE479" i="30"/>
  <c r="AJ479" i="30"/>
  <c r="AD130" i="30"/>
  <c r="AM343" i="30"/>
  <c r="R479" i="30"/>
  <c r="T479" i="30"/>
  <c r="S158" i="30"/>
  <c r="R483" i="30"/>
  <c r="AI130" i="30"/>
  <c r="U479" i="30"/>
  <c r="AB479" i="30"/>
  <c r="AL479" i="30"/>
  <c r="AH158" i="30"/>
  <c r="AL483" i="30"/>
  <c r="AO264" i="30"/>
  <c r="AB130" i="30"/>
  <c r="AN479" i="30"/>
  <c r="AI479" i="30"/>
  <c r="AH479" i="30"/>
  <c r="U158" i="30"/>
  <c r="AF483" i="30"/>
  <c r="AL264" i="30"/>
  <c r="AN130" i="30"/>
  <c r="S248" i="30"/>
  <c r="AC60" i="30"/>
  <c r="Z422" i="30"/>
  <c r="X216" i="30"/>
  <c r="AK60" i="30"/>
  <c r="S422" i="30"/>
  <c r="AB216" i="30"/>
  <c r="AG496" i="30"/>
  <c r="R422" i="30"/>
  <c r="U422" i="30"/>
  <c r="Z216" i="30"/>
  <c r="T422" i="30"/>
  <c r="AP216" i="30"/>
  <c r="V372" i="30"/>
  <c r="AP422" i="30"/>
  <c r="AG422" i="30"/>
  <c r="U496" i="30"/>
  <c r="AD107" i="37"/>
  <c r="AK114" i="37"/>
  <c r="AF114" i="37"/>
  <c r="AQ34" i="37"/>
  <c r="AR34" i="37" s="1"/>
  <c r="AB63" i="37"/>
  <c r="T63" i="37"/>
  <c r="T80" i="37"/>
  <c r="P124" i="37"/>
  <c r="AI124" i="37" s="1"/>
  <c r="AH107" i="37"/>
  <c r="AO114" i="37"/>
  <c r="Y107" i="37"/>
  <c r="AD114" i="37"/>
  <c r="S114" i="37"/>
  <c r="AA107" i="37"/>
  <c r="AL80" i="37"/>
  <c r="AC114" i="37"/>
  <c r="AL114" i="37"/>
  <c r="AM107" i="37"/>
  <c r="AQ127" i="37"/>
  <c r="AR127" i="37" s="1"/>
  <c r="V94" i="37"/>
  <c r="AI80" i="37"/>
  <c r="O88" i="37"/>
  <c r="Y114" i="37"/>
  <c r="AE107" i="37"/>
  <c r="AL107" i="37"/>
  <c r="U80" i="37"/>
  <c r="X63" i="37"/>
  <c r="AC107" i="37"/>
  <c r="AK32" i="37"/>
  <c r="S32" i="37"/>
  <c r="Y32" i="37"/>
  <c r="R32" i="37"/>
  <c r="AD32" i="37"/>
  <c r="AI32" i="37"/>
  <c r="AP32" i="37"/>
  <c r="AC32" i="37"/>
  <c r="AA32" i="37"/>
  <c r="U32" i="37"/>
  <c r="AH32" i="37"/>
  <c r="AM32" i="37"/>
  <c r="W32" i="37"/>
  <c r="P108" i="37"/>
  <c r="AA108" i="37" s="1"/>
  <c r="U107" i="37"/>
  <c r="R27" i="37"/>
  <c r="AG114" i="37"/>
  <c r="AA114" i="37"/>
  <c r="U114" i="37"/>
  <c r="O33" i="37"/>
  <c r="Y70" i="37"/>
  <c r="AO107" i="37"/>
  <c r="AP107" i="37"/>
  <c r="T107" i="37"/>
  <c r="O61" i="37"/>
  <c r="AC63" i="37"/>
  <c r="U94" i="37"/>
  <c r="P129" i="37"/>
  <c r="AP129" i="37" s="1"/>
  <c r="Z32" i="37"/>
  <c r="AM27" i="37"/>
  <c r="P86" i="37"/>
  <c r="AO86" i="37" s="1"/>
  <c r="P46" i="37"/>
  <c r="AC46" i="37" s="1"/>
  <c r="P87" i="37"/>
  <c r="Z87" i="37" s="1"/>
  <c r="V80" i="37"/>
  <c r="U27" i="37"/>
  <c r="P81" i="37"/>
  <c r="AI81" i="37" s="1"/>
  <c r="P68" i="37"/>
  <c r="AA68" i="37" s="1"/>
  <c r="AF63" i="37"/>
  <c r="AI63" i="37"/>
  <c r="AJ63" i="37"/>
  <c r="AK63" i="37"/>
  <c r="AE63" i="37"/>
  <c r="AO63" i="37"/>
  <c r="AL63" i="37"/>
  <c r="W63" i="37"/>
  <c r="AG63" i="37"/>
  <c r="AN63" i="37"/>
  <c r="P77" i="37"/>
  <c r="AO77" i="37" s="1"/>
  <c r="P71" i="37"/>
  <c r="T71" i="37" s="1"/>
  <c r="O106" i="37"/>
  <c r="AG70" i="37"/>
  <c r="O99" i="37"/>
  <c r="X114" i="37"/>
  <c r="AF107" i="37"/>
  <c r="P74" i="37"/>
  <c r="AK74" i="37" s="1"/>
  <c r="P100" i="37"/>
  <c r="AN100" i="37" s="1"/>
  <c r="AQ83" i="37"/>
  <c r="AR83" i="37" s="1"/>
  <c r="P55" i="37"/>
  <c r="X55" i="37" s="1"/>
  <c r="P112" i="37"/>
  <c r="AA112" i="37" s="1"/>
  <c r="AK27" i="37"/>
  <c r="AN70" i="37"/>
  <c r="P26" i="37"/>
  <c r="AB26" i="37" s="1"/>
  <c r="AE32" i="37"/>
  <c r="AI107" i="37"/>
  <c r="X107" i="37"/>
  <c r="AF27" i="37"/>
  <c r="AJ32" i="37"/>
  <c r="P39" i="37"/>
  <c r="AK39" i="37" s="1"/>
  <c r="P95" i="37"/>
  <c r="V95" i="37" s="1"/>
  <c r="Z63" i="37"/>
  <c r="R114" i="37"/>
  <c r="AN80" i="37"/>
  <c r="AD80" i="37"/>
  <c r="AN32" i="37"/>
  <c r="AE114" i="37"/>
  <c r="P73" i="37"/>
  <c r="AB73" i="37" s="1"/>
  <c r="P113" i="37"/>
  <c r="T113" i="37" s="1"/>
  <c r="O84" i="37"/>
  <c r="P119" i="37"/>
  <c r="Y119" i="37" s="1"/>
  <c r="P66" i="37"/>
  <c r="AP66" i="37" s="1"/>
  <c r="AC27" i="37"/>
  <c r="P41" i="37"/>
  <c r="AI41" i="37" s="1"/>
  <c r="P126" i="37"/>
  <c r="AO126" i="37" s="1"/>
  <c r="P89" i="37"/>
  <c r="R89" i="37" s="1"/>
  <c r="AK70" i="37"/>
  <c r="Z107" i="37"/>
  <c r="AG107" i="37"/>
  <c r="X94" i="37"/>
  <c r="R94" i="37"/>
  <c r="AM94" i="37"/>
  <c r="S94" i="37"/>
  <c r="AJ94" i="37"/>
  <c r="AK94" i="37"/>
  <c r="AF94" i="37"/>
  <c r="Y94" i="37"/>
  <c r="AA94" i="37"/>
  <c r="AN94" i="37"/>
  <c r="T94" i="37"/>
  <c r="AG94" i="37"/>
  <c r="AB94" i="37"/>
  <c r="AH94" i="37"/>
  <c r="AL94" i="37"/>
  <c r="AD94" i="37"/>
  <c r="T32" i="37"/>
  <c r="O67" i="37"/>
  <c r="AL32" i="37"/>
  <c r="P31" i="37"/>
  <c r="AJ31" i="37" s="1"/>
  <c r="R63" i="37"/>
  <c r="P59" i="37"/>
  <c r="AP59" i="37" s="1"/>
  <c r="AE94" i="37"/>
  <c r="AJ70" i="37"/>
  <c r="P90" i="37"/>
  <c r="Y90" i="37" s="1"/>
  <c r="AJ27" i="37"/>
  <c r="AO27" i="37"/>
  <c r="P111" i="37"/>
  <c r="AG111" i="37" s="1"/>
  <c r="AB32" i="37"/>
  <c r="T27" i="37"/>
  <c r="P57" i="37"/>
  <c r="AI57" i="37" s="1"/>
  <c r="W27" i="37"/>
  <c r="AN107" i="37"/>
  <c r="AA27" i="37"/>
  <c r="V107" i="37"/>
  <c r="AJ107" i="37"/>
  <c r="AQ30" i="37"/>
  <c r="AR30" i="37" s="1"/>
  <c r="AI94" i="37"/>
  <c r="S27" i="37"/>
  <c r="V32" i="37"/>
  <c r="AE27" i="37"/>
  <c r="P109" i="37"/>
  <c r="S109" i="37" s="1"/>
  <c r="P79" i="37"/>
  <c r="AD79" i="37" s="1"/>
  <c r="AA63" i="37"/>
  <c r="AP27" i="37"/>
  <c r="X80" i="37"/>
  <c r="P123" i="37"/>
  <c r="U123" i="37" s="1"/>
  <c r="P40" i="37"/>
  <c r="T40" i="37" s="1"/>
  <c r="AM114" i="37"/>
  <c r="P64" i="37"/>
  <c r="X64" i="37" s="1"/>
  <c r="P97" i="37"/>
  <c r="AO97" i="37" s="1"/>
  <c r="AI27" i="37"/>
  <c r="P65" i="37"/>
  <c r="AE65" i="37" s="1"/>
  <c r="Z27" i="37"/>
  <c r="AB27" i="37"/>
  <c r="P92" i="37"/>
  <c r="AM92" i="37" s="1"/>
  <c r="AL27" i="37"/>
  <c r="S107" i="37"/>
  <c r="AK107" i="37"/>
  <c r="AF70" i="37"/>
  <c r="AO70" i="37"/>
  <c r="AM70" i="37"/>
  <c r="AH70" i="37"/>
  <c r="AE70" i="37"/>
  <c r="AI70" i="37"/>
  <c r="R70" i="37"/>
  <c r="S70" i="37"/>
  <c r="Z70" i="37"/>
  <c r="X70" i="37"/>
  <c r="W70" i="37"/>
  <c r="V70" i="37"/>
  <c r="U70" i="37"/>
  <c r="AC70" i="37"/>
  <c r="AB70" i="37"/>
  <c r="AD70" i="37"/>
  <c r="AL70" i="37"/>
  <c r="AP70" i="37"/>
  <c r="P35" i="37"/>
  <c r="AE35" i="37" s="1"/>
  <c r="P76" i="37"/>
  <c r="AB76" i="37" s="1"/>
  <c r="Y27" i="37"/>
  <c r="X32" i="37"/>
  <c r="P56" i="37"/>
  <c r="AH56" i="37" s="1"/>
  <c r="AD27" i="37"/>
  <c r="P110" i="37"/>
  <c r="X110" i="37" s="1"/>
  <c r="O82" i="37"/>
  <c r="X27" i="37"/>
  <c r="P47" i="37"/>
  <c r="AG47" i="37" s="1"/>
  <c r="P116" i="37"/>
  <c r="AC116" i="37" s="1"/>
  <c r="AN27" i="37"/>
  <c r="P49" i="37"/>
  <c r="AG49" i="37" s="1"/>
  <c r="P102" i="37"/>
  <c r="AB102" i="37" s="1"/>
  <c r="P104" i="37"/>
  <c r="AP104" i="37" s="1"/>
  <c r="AH27" i="37"/>
  <c r="P75" i="37"/>
  <c r="AE75" i="37" s="1"/>
  <c r="Z114" i="37"/>
  <c r="R107" i="37"/>
  <c r="AB107" i="37"/>
  <c r="AF32" i="37"/>
  <c r="AN68" i="37"/>
  <c r="AO32" i="37"/>
  <c r="AG27" i="37"/>
  <c r="Y63" i="37"/>
  <c r="V58" i="37"/>
  <c r="T58" i="37"/>
  <c r="X58" i="37"/>
  <c r="AG58" i="37"/>
  <c r="AK58" i="37"/>
  <c r="AO58" i="37"/>
  <c r="AB58" i="37"/>
  <c r="Z58" i="37"/>
  <c r="AA58" i="37"/>
  <c r="AP58" i="37"/>
  <c r="AH58" i="37"/>
  <c r="U58" i="37"/>
  <c r="S58" i="37"/>
  <c r="AJ58" i="37"/>
  <c r="AC58" i="37"/>
  <c r="W58" i="37"/>
  <c r="AE58" i="37"/>
  <c r="AL58" i="37"/>
  <c r="AO80" i="37"/>
  <c r="S80" i="37"/>
  <c r="AA80" i="37"/>
  <c r="AB80" i="37"/>
  <c r="AM80" i="37"/>
  <c r="AH80" i="37"/>
  <c r="Y80" i="37"/>
  <c r="R80" i="37"/>
  <c r="AJ80" i="37"/>
  <c r="AK80" i="37"/>
  <c r="Z80" i="37"/>
  <c r="AF80" i="37"/>
  <c r="AD63" i="37"/>
  <c r="AG32" i="37"/>
  <c r="Y58" i="30"/>
  <c r="AB58" i="30"/>
  <c r="AJ58" i="30"/>
  <c r="AM60" i="30"/>
  <c r="AG60" i="30"/>
  <c r="AQ61" i="30"/>
  <c r="AR61" i="30" s="1"/>
  <c r="AQ41" i="30"/>
  <c r="AR41" i="30" s="1"/>
  <c r="AH58" i="30"/>
  <c r="W58" i="30"/>
  <c r="Z58" i="30"/>
  <c r="R58" i="30"/>
  <c r="S58" i="30"/>
  <c r="AD58" i="30"/>
  <c r="AD60" i="30"/>
  <c r="W60" i="30"/>
  <c r="AA60" i="30"/>
  <c r="S60" i="30"/>
  <c r="AF58" i="30"/>
  <c r="X58" i="30"/>
  <c r="V58" i="30"/>
  <c r="T60" i="30"/>
  <c r="X60" i="30"/>
  <c r="AC58" i="30"/>
  <c r="T58" i="30"/>
  <c r="AC496" i="30"/>
  <c r="AE496" i="30"/>
  <c r="AA496" i="30"/>
  <c r="AF372" i="30"/>
  <c r="AK496" i="30"/>
  <c r="W46" i="30"/>
  <c r="AM248" i="30"/>
  <c r="V248" i="30"/>
  <c r="Y46" i="30"/>
  <c r="AL248" i="30"/>
  <c r="AF422" i="30"/>
  <c r="W422" i="30"/>
  <c r="U216" i="30"/>
  <c r="R216" i="30"/>
  <c r="V158" i="30"/>
  <c r="AL60" i="30"/>
  <c r="AF496" i="30"/>
  <c r="V496" i="30"/>
  <c r="AH496" i="30"/>
  <c r="T496" i="30"/>
  <c r="AL496" i="30"/>
  <c r="AF248" i="30"/>
  <c r="X496" i="30"/>
  <c r="R496" i="30"/>
  <c r="AB372" i="30"/>
  <c r="AA285" i="30"/>
  <c r="Z192" i="30"/>
  <c r="AF216" i="30"/>
  <c r="X46" i="30"/>
  <c r="AG158" i="30"/>
  <c r="S496" i="30"/>
  <c r="AB496" i="30"/>
  <c r="AN285" i="30"/>
  <c r="AA46" i="30"/>
  <c r="AM496" i="30"/>
  <c r="Z496" i="30"/>
  <c r="W285" i="30"/>
  <c r="AO239" i="30"/>
  <c r="AA422" i="30"/>
  <c r="AM216" i="30"/>
  <c r="R158" i="30"/>
  <c r="AP391" i="30"/>
  <c r="V60" i="30"/>
  <c r="AJ496" i="30"/>
  <c r="AQ289" i="30"/>
  <c r="AR289" i="30" s="1"/>
  <c r="AQ312" i="30"/>
  <c r="AR312" i="30" s="1"/>
  <c r="AQ99" i="30"/>
  <c r="AR99" i="30" s="1"/>
  <c r="AP496" i="30"/>
  <c r="AH285" i="30"/>
  <c r="AE248" i="30"/>
  <c r="AD496" i="30"/>
  <c r="X248" i="30"/>
  <c r="AA287" i="30"/>
  <c r="AD206" i="30"/>
  <c r="Y496" i="30"/>
  <c r="AD462" i="30"/>
  <c r="T462" i="30"/>
  <c r="AB117" i="30"/>
  <c r="AG462" i="30"/>
  <c r="AQ320" i="30"/>
  <c r="AR320" i="30" s="1"/>
  <c r="AK287" i="30"/>
  <c r="AI396" i="30"/>
  <c r="AM287" i="30"/>
  <c r="AB248" i="30"/>
  <c r="Y158" i="30"/>
  <c r="AC264" i="30"/>
  <c r="AA209" i="30"/>
  <c r="AL462" i="30"/>
  <c r="AK462" i="30"/>
  <c r="AD239" i="30"/>
  <c r="AM396" i="30"/>
  <c r="AP287" i="30"/>
  <c r="AM264" i="30"/>
  <c r="U206" i="30"/>
  <c r="AQ446" i="30"/>
  <c r="AR446" i="30" s="1"/>
  <c r="R343" i="30"/>
  <c r="T239" i="30"/>
  <c r="AD192" i="30"/>
  <c r="AA396" i="30"/>
  <c r="AG118" i="30"/>
  <c r="AI422" i="30"/>
  <c r="AB422" i="30"/>
  <c r="AA216" i="30"/>
  <c r="X479" i="30"/>
  <c r="AA158" i="30"/>
  <c r="AP248" i="30"/>
  <c r="AO391" i="30"/>
  <c r="R287" i="30"/>
  <c r="AF264" i="30"/>
  <c r="AN206" i="30"/>
  <c r="Z209" i="30"/>
  <c r="AN462" i="30"/>
  <c r="AA239" i="30"/>
  <c r="Z396" i="30"/>
  <c r="AP158" i="30"/>
  <c r="AG391" i="30"/>
  <c r="AC248" i="30"/>
  <c r="AD391" i="30"/>
  <c r="AB287" i="30"/>
  <c r="U264" i="30"/>
  <c r="U130" i="30"/>
  <c r="Z206" i="30"/>
  <c r="Y209" i="30"/>
  <c r="W117" i="30"/>
  <c r="AP396" i="30"/>
  <c r="Y206" i="30"/>
  <c r="W209" i="30"/>
  <c r="AB462" i="30"/>
  <c r="AA462" i="30"/>
  <c r="AH462" i="30"/>
  <c r="W396" i="30"/>
  <c r="AN209" i="30"/>
  <c r="AH83" i="30"/>
  <c r="S396" i="30"/>
  <c r="AF209" i="30"/>
  <c r="AO58" i="30"/>
  <c r="O277" i="30"/>
  <c r="AP285" i="30"/>
  <c r="R239" i="30"/>
  <c r="AC118" i="30"/>
  <c r="AH46" i="30"/>
  <c r="AH483" i="30"/>
  <c r="AN391" i="30"/>
  <c r="V391" i="30"/>
  <c r="T287" i="30"/>
  <c r="Z287" i="30"/>
  <c r="AJ60" i="30"/>
  <c r="V206" i="30"/>
  <c r="R206" i="30"/>
  <c r="S206" i="30"/>
  <c r="U58" i="30"/>
  <c r="AD209" i="30"/>
  <c r="R209" i="30"/>
  <c r="X209" i="30"/>
  <c r="U239" i="30"/>
  <c r="AJ118" i="30"/>
  <c r="AM46" i="30"/>
  <c r="AQ125" i="30"/>
  <c r="AR125" i="30" s="1"/>
  <c r="AL206" i="30"/>
  <c r="AM285" i="30"/>
  <c r="Y285" i="30"/>
  <c r="Y239" i="30"/>
  <c r="AG396" i="30"/>
  <c r="AM118" i="30"/>
  <c r="AE71" i="30"/>
  <c r="AK216" i="30"/>
  <c r="AK158" i="30"/>
  <c r="T483" i="30"/>
  <c r="X391" i="30"/>
  <c r="AI287" i="30"/>
  <c r="AH287" i="30"/>
  <c r="Y60" i="30"/>
  <c r="AE206" i="30"/>
  <c r="AH206" i="30"/>
  <c r="AM58" i="30"/>
  <c r="AB209" i="30"/>
  <c r="S209" i="30"/>
  <c r="AN58" i="30"/>
  <c r="AQ273" i="30"/>
  <c r="AR273" i="30" s="1"/>
  <c r="AJ285" i="30"/>
  <c r="AC285" i="30"/>
  <c r="AB239" i="30"/>
  <c r="AO118" i="30"/>
  <c r="AL396" i="30"/>
  <c r="U118" i="30"/>
  <c r="AJ216" i="30"/>
  <c r="AE483" i="30"/>
  <c r="T391" i="30"/>
  <c r="AH391" i="30"/>
  <c r="W287" i="30"/>
  <c r="S287" i="30"/>
  <c r="AF206" i="30"/>
  <c r="AA206" i="30"/>
  <c r="AP58" i="30"/>
  <c r="AG209" i="30"/>
  <c r="AI209" i="30"/>
  <c r="T209" i="30"/>
  <c r="AO343" i="30"/>
  <c r="AB71" i="30"/>
  <c r="AK118" i="30"/>
  <c r="Z483" i="30"/>
  <c r="AF391" i="30"/>
  <c r="AJ391" i="30"/>
  <c r="AF287" i="30"/>
  <c r="AE287" i="30"/>
  <c r="T206" i="30"/>
  <c r="AI206" i="30"/>
  <c r="AE58" i="30"/>
  <c r="U209" i="30"/>
  <c r="AH209" i="30"/>
  <c r="AC209" i="30"/>
  <c r="AA375" i="30"/>
  <c r="AO71" i="30"/>
  <c r="AE118" i="30"/>
  <c r="AB46" i="30"/>
  <c r="AJ483" i="30"/>
  <c r="AI391" i="30"/>
  <c r="AM391" i="30"/>
  <c r="AJ287" i="30"/>
  <c r="AQ64" i="30"/>
  <c r="AR64" i="30" s="1"/>
  <c r="AC206" i="30"/>
  <c r="AG206" i="30"/>
  <c r="AK58" i="30"/>
  <c r="AP209" i="30"/>
  <c r="AJ209" i="30"/>
  <c r="V209" i="30"/>
  <c r="AK155" i="30"/>
  <c r="AM155" i="30"/>
  <c r="AG63" i="30"/>
  <c r="AD63" i="30"/>
  <c r="T63" i="30"/>
  <c r="W63" i="30"/>
  <c r="AF63" i="30"/>
  <c r="AI63" i="30"/>
  <c r="AP63" i="30"/>
  <c r="AJ63" i="30"/>
  <c r="W372" i="30"/>
  <c r="AJ155" i="30"/>
  <c r="W462" i="30"/>
  <c r="AF462" i="30"/>
  <c r="P376" i="30"/>
  <c r="AB376" i="30" s="1"/>
  <c r="P87" i="30"/>
  <c r="AD87" i="30" s="1"/>
  <c r="O241" i="30"/>
  <c r="AI83" i="30"/>
  <c r="AP375" i="30"/>
  <c r="AJ83" i="30"/>
  <c r="T343" i="30"/>
  <c r="Z375" i="30"/>
  <c r="AQ485" i="30"/>
  <c r="AR485" i="30" s="1"/>
  <c r="AO372" i="30"/>
  <c r="AP155" i="30"/>
  <c r="S155" i="30"/>
  <c r="AQ129" i="30"/>
  <c r="AR129" i="30" s="1"/>
  <c r="AQ401" i="30"/>
  <c r="AR401" i="30" s="1"/>
  <c r="R372" i="30"/>
  <c r="S372" i="30"/>
  <c r="AQ351" i="30"/>
  <c r="AR351" i="30" s="1"/>
  <c r="AE155" i="30"/>
  <c r="X155" i="30"/>
  <c r="AN83" i="30"/>
  <c r="P242" i="30"/>
  <c r="Z155" i="30"/>
  <c r="AL155" i="30"/>
  <c r="AH372" i="30"/>
  <c r="AH155" i="30"/>
  <c r="AA155" i="30"/>
  <c r="Y462" i="30"/>
  <c r="AP83" i="30"/>
  <c r="O177" i="30"/>
  <c r="P177" i="30" s="1"/>
  <c r="U83" i="30"/>
  <c r="AL372" i="30"/>
  <c r="X83" i="30"/>
  <c r="AO155" i="30"/>
  <c r="T155" i="30"/>
  <c r="AC462" i="30"/>
  <c r="Z63" i="30"/>
  <c r="P121" i="30"/>
  <c r="AO121" i="30" s="1"/>
  <c r="AQ349" i="30"/>
  <c r="AR349" i="30" s="1"/>
  <c r="U155" i="30"/>
  <c r="Y155" i="30"/>
  <c r="AA83" i="30"/>
  <c r="Y83" i="30"/>
  <c r="AA63" i="30"/>
  <c r="P482" i="30"/>
  <c r="AJ482" i="30" s="1"/>
  <c r="AN71" i="30"/>
  <c r="O136" i="30"/>
  <c r="P138" i="30"/>
  <c r="V138" i="30" s="1"/>
  <c r="P235" i="30"/>
  <c r="AN235" i="30" s="1"/>
  <c r="P154" i="30"/>
  <c r="AH154" i="30" s="1"/>
  <c r="AK264" i="30"/>
  <c r="P170" i="30"/>
  <c r="P74" i="30"/>
  <c r="AM74" i="30" s="1"/>
  <c r="AB206" i="30"/>
  <c r="AF192" i="30"/>
  <c r="AJ158" i="30"/>
  <c r="AC158" i="30"/>
  <c r="AN158" i="30"/>
  <c r="U60" i="30"/>
  <c r="AI248" i="30"/>
  <c r="O167" i="30"/>
  <c r="V264" i="30"/>
  <c r="T130" i="30"/>
  <c r="O175" i="30"/>
  <c r="P137" i="30"/>
  <c r="AF137" i="30" s="1"/>
  <c r="O123" i="30"/>
  <c r="AE264" i="30"/>
  <c r="O278" i="30"/>
  <c r="P75" i="30"/>
  <c r="AJ75" i="30" s="1"/>
  <c r="AI285" i="30"/>
  <c r="AD285" i="30"/>
  <c r="T192" i="30"/>
  <c r="AL118" i="30"/>
  <c r="AH422" i="30"/>
  <c r="AN422" i="30"/>
  <c r="Y422" i="30"/>
  <c r="AE158" i="30"/>
  <c r="AB158" i="30"/>
  <c r="T158" i="30"/>
  <c r="Y264" i="30"/>
  <c r="AL192" i="30"/>
  <c r="O145" i="30"/>
  <c r="R130" i="30"/>
  <c r="AF130" i="30"/>
  <c r="AH130" i="30"/>
  <c r="AL130" i="30"/>
  <c r="W130" i="30"/>
  <c r="AG130" i="30"/>
  <c r="AE130" i="30"/>
  <c r="AP130" i="30"/>
  <c r="AA130" i="30"/>
  <c r="S130" i="30"/>
  <c r="X130" i="30"/>
  <c r="AJ130" i="30"/>
  <c r="V130" i="30"/>
  <c r="P194" i="30"/>
  <c r="AD194" i="30" s="1"/>
  <c r="AH264" i="30"/>
  <c r="AM130" i="30"/>
  <c r="AN496" i="30"/>
  <c r="V285" i="30"/>
  <c r="Z285" i="30"/>
  <c r="AC192" i="30"/>
  <c r="AF396" i="30"/>
  <c r="X118" i="30"/>
  <c r="AF118" i="30"/>
  <c r="AO422" i="30"/>
  <c r="AK422" i="30"/>
  <c r="AC422" i="30"/>
  <c r="AH216" i="30"/>
  <c r="T216" i="30"/>
  <c r="AK479" i="30"/>
  <c r="AM479" i="30"/>
  <c r="V479" i="30"/>
  <c r="AB60" i="30"/>
  <c r="Z46" i="30"/>
  <c r="AL158" i="30"/>
  <c r="Z158" i="30"/>
  <c r="AP60" i="30"/>
  <c r="R60" i="30"/>
  <c r="X264" i="30"/>
  <c r="AG264" i="30"/>
  <c r="Y130" i="30"/>
  <c r="O51" i="30"/>
  <c r="Z130" i="30"/>
  <c r="AO206" i="30"/>
  <c r="AP206" i="30"/>
  <c r="X206" i="30"/>
  <c r="AE209" i="30"/>
  <c r="AM209" i="30"/>
  <c r="AK209" i="30"/>
  <c r="AO209" i="30"/>
  <c r="AI496" i="30"/>
  <c r="W496" i="30"/>
  <c r="AQ108" i="30"/>
  <c r="AR108" i="30" s="1"/>
  <c r="AB192" i="30"/>
  <c r="AI118" i="30"/>
  <c r="S118" i="30"/>
  <c r="AL71" i="30"/>
  <c r="AM422" i="30"/>
  <c r="AL422" i="30"/>
  <c r="X422" i="30"/>
  <c r="Y479" i="30"/>
  <c r="W158" i="30"/>
  <c r="AD158" i="30"/>
  <c r="AG248" i="30"/>
  <c r="U248" i="30"/>
  <c r="S264" i="30"/>
  <c r="Z264" i="30"/>
  <c r="AD264" i="30"/>
  <c r="AP264" i="30"/>
  <c r="W264" i="30"/>
  <c r="AI264" i="30"/>
  <c r="AJ264" i="30"/>
  <c r="AN264" i="30"/>
  <c r="T264" i="30"/>
  <c r="AA264" i="30"/>
  <c r="R264" i="30"/>
  <c r="AQ225" i="30"/>
  <c r="AR225" i="30" s="1"/>
  <c r="AC130" i="30"/>
  <c r="O249" i="30"/>
  <c r="AM206" i="30"/>
  <c r="AK206" i="30"/>
  <c r="AJ206" i="30"/>
  <c r="P183" i="30"/>
  <c r="AL58" i="30"/>
  <c r="P373" i="30"/>
  <c r="AH373" i="30" s="1"/>
  <c r="P37" i="30"/>
  <c r="AO37" i="30" s="1"/>
  <c r="P244" i="30"/>
  <c r="R244" i="30" s="1"/>
  <c r="AQ217" i="30"/>
  <c r="AR217" i="30" s="1"/>
  <c r="P298" i="30"/>
  <c r="Z298" i="30" s="1"/>
  <c r="P199" i="30"/>
  <c r="P477" i="30"/>
  <c r="AD477" i="30" s="1"/>
  <c r="P499" i="30"/>
  <c r="AI499" i="30" s="1"/>
  <c r="P110" i="30"/>
  <c r="AF110" i="30" s="1"/>
  <c r="P111" i="30"/>
  <c r="P339" i="30"/>
  <c r="AK339" i="30" s="1"/>
  <c r="O128" i="30"/>
  <c r="P76" i="30"/>
  <c r="AJ76" i="30" s="1"/>
  <c r="Y133" i="30"/>
  <c r="AP133" i="30"/>
  <c r="S133" i="30"/>
  <c r="U133" i="30"/>
  <c r="W133" i="30"/>
  <c r="AD133" i="30"/>
  <c r="AE133" i="30"/>
  <c r="AI133" i="30"/>
  <c r="T133" i="30"/>
  <c r="AJ133" i="30"/>
  <c r="AA133" i="30"/>
  <c r="X133" i="30"/>
  <c r="AG133" i="30"/>
  <c r="AM133" i="30"/>
  <c r="AB133" i="30"/>
  <c r="AL133" i="30"/>
  <c r="AF133" i="30"/>
  <c r="Z133" i="30"/>
  <c r="AC133" i="30"/>
  <c r="AH133" i="30"/>
  <c r="AK133" i="30"/>
  <c r="V133" i="30"/>
  <c r="AN133" i="30"/>
  <c r="R133" i="30"/>
  <c r="AO133" i="30"/>
  <c r="P134" i="30"/>
  <c r="P361" i="30"/>
  <c r="X361" i="30" s="1"/>
  <c r="P168" i="30"/>
  <c r="AF168" i="30" s="1"/>
  <c r="R210" i="30"/>
  <c r="S210" i="30"/>
  <c r="AP210" i="30"/>
  <c r="AE210" i="30"/>
  <c r="Z210" i="30"/>
  <c r="Y210" i="30"/>
  <c r="AL210" i="30"/>
  <c r="T210" i="30"/>
  <c r="AA210" i="30"/>
  <c r="AH210" i="30"/>
  <c r="W210" i="30"/>
  <c r="AM210" i="30"/>
  <c r="X210" i="30"/>
  <c r="AO210" i="30"/>
  <c r="AI210" i="30"/>
  <c r="U210" i="30"/>
  <c r="V210" i="30"/>
  <c r="AG210" i="30"/>
  <c r="AK210" i="30"/>
  <c r="AF210" i="30"/>
  <c r="AN210" i="30"/>
  <c r="AC210" i="30"/>
  <c r="AJ210" i="30"/>
  <c r="AB210" i="30"/>
  <c r="P127" i="30"/>
  <c r="X127" i="30" s="1"/>
  <c r="P398" i="30"/>
  <c r="AB398" i="30" s="1"/>
  <c r="P256" i="30"/>
  <c r="V256" i="30" s="1"/>
  <c r="P459" i="30"/>
  <c r="AG459" i="30" s="1"/>
  <c r="P378" i="30"/>
  <c r="AB378" i="30" s="1"/>
  <c r="P142" i="30"/>
  <c r="AD142" i="30" s="1"/>
  <c r="P331" i="30"/>
  <c r="AN331" i="30" s="1"/>
  <c r="P253" i="30"/>
  <c r="AO253" i="30" s="1"/>
  <c r="P473" i="30"/>
  <c r="Y473" i="30" s="1"/>
  <c r="P404" i="30"/>
  <c r="AF404" i="30" s="1"/>
  <c r="O388" i="30"/>
  <c r="P508" i="30"/>
  <c r="AH508" i="30" s="1"/>
  <c r="P408" i="30"/>
  <c r="Y408" i="30" s="1"/>
  <c r="V66" i="30"/>
  <c r="Y66" i="30"/>
  <c r="AG66" i="30"/>
  <c r="AK66" i="30"/>
  <c r="AP66" i="30"/>
  <c r="AC66" i="30"/>
  <c r="AF66" i="30"/>
  <c r="AI66" i="30"/>
  <c r="R66" i="30"/>
  <c r="AL66" i="30"/>
  <c r="AB66" i="30"/>
  <c r="AN66" i="30"/>
  <c r="AA66" i="30"/>
  <c r="Z66" i="30"/>
  <c r="S66" i="30"/>
  <c r="U66" i="30"/>
  <c r="AJ66" i="30"/>
  <c r="AO66" i="30"/>
  <c r="AD66" i="30"/>
  <c r="T66" i="30"/>
  <c r="AH66" i="30"/>
  <c r="W66" i="30"/>
  <c r="AM66" i="30"/>
  <c r="X66" i="30"/>
  <c r="AE66" i="30"/>
  <c r="P164" i="30"/>
  <c r="AL164" i="30" s="1"/>
  <c r="O374" i="30"/>
  <c r="P47" i="30"/>
  <c r="AC47" i="30" s="1"/>
  <c r="P89" i="30"/>
  <c r="AL89" i="30" s="1"/>
  <c r="O432" i="30"/>
  <c r="P440" i="30"/>
  <c r="W440" i="30" s="1"/>
  <c r="P260" i="30"/>
  <c r="AD260" i="30" s="1"/>
  <c r="P431" i="30"/>
  <c r="Y375" i="30"/>
  <c r="P169" i="30"/>
  <c r="AB169" i="30" s="1"/>
  <c r="P67" i="30"/>
  <c r="W67" i="30" s="1"/>
  <c r="Y343" i="30"/>
  <c r="AD343" i="30"/>
  <c r="AN343" i="30"/>
  <c r="AJ343" i="30"/>
  <c r="X343" i="30"/>
  <c r="V343" i="30"/>
  <c r="S343" i="30"/>
  <c r="P357" i="30"/>
  <c r="X357" i="30" s="1"/>
  <c r="AF375" i="30"/>
  <c r="P79" i="30"/>
  <c r="P394" i="30"/>
  <c r="W394" i="30" s="1"/>
  <c r="AM375" i="30"/>
  <c r="R233" i="30"/>
  <c r="AA233" i="30"/>
  <c r="U233" i="30"/>
  <c r="AL233" i="30"/>
  <c r="AC233" i="30"/>
  <c r="AF233" i="30"/>
  <c r="Z233" i="30"/>
  <c r="AG233" i="30"/>
  <c r="AH233" i="30"/>
  <c r="X233" i="30"/>
  <c r="V233" i="30"/>
  <c r="AK233" i="30"/>
  <c r="AP233" i="30"/>
  <c r="Y233" i="30"/>
  <c r="AO233" i="30"/>
  <c r="W233" i="30"/>
  <c r="AI233" i="30"/>
  <c r="AD233" i="30"/>
  <c r="AN233" i="30"/>
  <c r="T233" i="30"/>
  <c r="AM233" i="30"/>
  <c r="S233" i="30"/>
  <c r="AJ233" i="30"/>
  <c r="P326" i="30"/>
  <c r="AE326" i="30" s="1"/>
  <c r="P272" i="30"/>
  <c r="P229" i="30"/>
  <c r="AM229" i="30" s="1"/>
  <c r="P454" i="30"/>
  <c r="AB454" i="30" s="1"/>
  <c r="P182" i="30"/>
  <c r="AB182" i="30" s="1"/>
  <c r="P316" i="30"/>
  <c r="AE316" i="30" s="1"/>
  <c r="P250" i="30"/>
  <c r="AA250" i="30" s="1"/>
  <c r="P443" i="30"/>
  <c r="AL443" i="30" s="1"/>
  <c r="AQ335" i="30"/>
  <c r="AR335" i="30" s="1"/>
  <c r="P184" i="30"/>
  <c r="AH184" i="30" s="1"/>
  <c r="AP343" i="30"/>
  <c r="P380" i="30"/>
  <c r="AK380" i="30" s="1"/>
  <c r="AF83" i="30"/>
  <c r="AE285" i="30"/>
  <c r="T285" i="30"/>
  <c r="AF285" i="30"/>
  <c r="P50" i="30"/>
  <c r="S50" i="30" s="1"/>
  <c r="P97" i="30"/>
  <c r="AE97" i="30" s="1"/>
  <c r="P65" i="30"/>
  <c r="AM65" i="30" s="1"/>
  <c r="V239" i="30"/>
  <c r="Z239" i="30"/>
  <c r="AF239" i="30"/>
  <c r="AF343" i="30"/>
  <c r="X192" i="30"/>
  <c r="AG192" i="30"/>
  <c r="P421" i="30"/>
  <c r="AP421" i="30" s="1"/>
  <c r="AB396" i="30"/>
  <c r="R396" i="30"/>
  <c r="AH396" i="30"/>
  <c r="V462" i="30"/>
  <c r="AN216" i="30"/>
  <c r="P353" i="30"/>
  <c r="AP353" i="30" s="1"/>
  <c r="T71" i="30"/>
  <c r="AA248" i="30"/>
  <c r="AP71" i="30"/>
  <c r="V46" i="30"/>
  <c r="R248" i="30"/>
  <c r="T248" i="30"/>
  <c r="V483" i="30"/>
  <c r="AG483" i="30"/>
  <c r="S483" i="30"/>
  <c r="P309" i="30"/>
  <c r="AF309" i="30" s="1"/>
  <c r="P193" i="30"/>
  <c r="S193" i="30" s="1"/>
  <c r="AN248" i="30"/>
  <c r="P247" i="30"/>
  <c r="R247" i="30" s="1"/>
  <c r="AM158" i="30"/>
  <c r="P286" i="30"/>
  <c r="AF286" i="30" s="1"/>
  <c r="AP118" i="30"/>
  <c r="AJ422" i="30"/>
  <c r="AA192" i="30"/>
  <c r="P424" i="30"/>
  <c r="AF424" i="30" s="1"/>
  <c r="P258" i="30"/>
  <c r="AB258" i="30" s="1"/>
  <c r="P252" i="30"/>
  <c r="AF252" i="30" s="1"/>
  <c r="P415" i="30"/>
  <c r="X415" i="30" s="1"/>
  <c r="P301" i="30"/>
  <c r="S301" i="30" s="1"/>
  <c r="P226" i="30"/>
  <c r="AM226" i="30" s="1"/>
  <c r="P503" i="30"/>
  <c r="Z503" i="30" s="1"/>
  <c r="P364" i="30"/>
  <c r="W364" i="30" s="1"/>
  <c r="AG375" i="30"/>
  <c r="AD375" i="30"/>
  <c r="AJ375" i="30"/>
  <c r="AH375" i="30"/>
  <c r="AL375" i="30"/>
  <c r="U375" i="30"/>
  <c r="AN375" i="30"/>
  <c r="AB375" i="30"/>
  <c r="P505" i="30"/>
  <c r="AJ505" i="30" s="1"/>
  <c r="P269" i="30"/>
  <c r="AK269" i="30" s="1"/>
  <c r="P426" i="30"/>
  <c r="R426" i="30" s="1"/>
  <c r="P81" i="30"/>
  <c r="T81" i="30" s="1"/>
  <c r="P470" i="30"/>
  <c r="P435" i="30"/>
  <c r="P322" i="30"/>
  <c r="AE322" i="30" s="1"/>
  <c r="P187" i="30"/>
  <c r="AB187" i="30" s="1"/>
  <c r="P243" i="30"/>
  <c r="AJ243" i="30" s="1"/>
  <c r="P494" i="30"/>
  <c r="V494" i="30" s="1"/>
  <c r="X375" i="30"/>
  <c r="P429" i="30"/>
  <c r="AD429" i="30" s="1"/>
  <c r="P506" i="30"/>
  <c r="AO506" i="30" s="1"/>
  <c r="P395" i="30"/>
  <c r="T395" i="30" s="1"/>
  <c r="P163" i="30"/>
  <c r="AK163" i="30" s="1"/>
  <c r="AK343" i="30"/>
  <c r="P43" i="30"/>
  <c r="AM43" i="30" s="1"/>
  <c r="P157" i="30"/>
  <c r="U157" i="30" s="1"/>
  <c r="P172" i="30"/>
  <c r="AE172" i="30" s="1"/>
  <c r="P100" i="30"/>
  <c r="AI100" i="30" s="1"/>
  <c r="V375" i="30"/>
  <c r="P77" i="30"/>
  <c r="AB77" i="30" s="1"/>
  <c r="P223" i="30"/>
  <c r="AJ223" i="30" s="1"/>
  <c r="P280" i="30"/>
  <c r="AC280" i="30" s="1"/>
  <c r="P152" i="30"/>
  <c r="X152" i="30" s="1"/>
  <c r="AK71" i="30"/>
  <c r="P231" i="30"/>
  <c r="AP231" i="30" s="1"/>
  <c r="P149" i="30"/>
  <c r="Z149" i="30" s="1"/>
  <c r="P283" i="30"/>
  <c r="AG283" i="30" s="1"/>
  <c r="P124" i="30"/>
  <c r="V124" i="30" s="1"/>
  <c r="AA71" i="30"/>
  <c r="AH192" i="30"/>
  <c r="P78" i="30"/>
  <c r="AB78" i="30" s="1"/>
  <c r="AH248" i="30"/>
  <c r="P102" i="30"/>
  <c r="AJ102" i="30" s="1"/>
  <c r="AD118" i="30"/>
  <c r="P188" i="30"/>
  <c r="AJ188" i="30" s="1"/>
  <c r="AO158" i="30"/>
  <c r="P397" i="30"/>
  <c r="AO397" i="30" s="1"/>
  <c r="P162" i="30"/>
  <c r="AI162" i="30" s="1"/>
  <c r="P267" i="30"/>
  <c r="AI267" i="30" s="1"/>
  <c r="O310" i="30"/>
  <c r="P324" i="30"/>
  <c r="R324" i="30" s="1"/>
  <c r="P451" i="30"/>
  <c r="P305" i="30"/>
  <c r="R305" i="30" s="1"/>
  <c r="P284" i="30"/>
  <c r="AC284" i="30" s="1"/>
  <c r="P369" i="30"/>
  <c r="AD369" i="30" s="1"/>
  <c r="P214" i="30"/>
  <c r="R214" i="30" s="1"/>
  <c r="P90" i="30"/>
  <c r="AG90" i="30" s="1"/>
  <c r="P288" i="30"/>
  <c r="AK288" i="30" s="1"/>
  <c r="P165" i="30"/>
  <c r="AC165" i="30" s="1"/>
  <c r="P201" i="30"/>
  <c r="AH201" i="30" s="1"/>
  <c r="P516" i="30"/>
  <c r="AF516" i="30" s="1"/>
  <c r="P330" i="30"/>
  <c r="AA330" i="30" s="1"/>
  <c r="AO375" i="30"/>
  <c r="P366" i="30"/>
  <c r="Z366" i="30" s="1"/>
  <c r="P428" i="30"/>
  <c r="AI428" i="30" s="1"/>
  <c r="P466" i="30"/>
  <c r="P200" i="30"/>
  <c r="P323" i="30"/>
  <c r="W323" i="30" s="1"/>
  <c r="P290" i="30"/>
  <c r="Y290" i="30" s="1"/>
  <c r="O196" i="30"/>
  <c r="P362" i="30"/>
  <c r="AN362" i="30" s="1"/>
  <c r="P281" i="30"/>
  <c r="Y281" i="30" s="1"/>
  <c r="P36" i="30"/>
  <c r="AA36" i="30" s="1"/>
  <c r="P336" i="30"/>
  <c r="AM336" i="30" s="1"/>
  <c r="P224" i="30"/>
  <c r="T224" i="30" s="1"/>
  <c r="P101" i="30"/>
  <c r="AO101" i="30" s="1"/>
  <c r="AH239" i="30"/>
  <c r="S239" i="30"/>
  <c r="P84" i="30"/>
  <c r="Z84" i="30" s="1"/>
  <c r="P176" i="30"/>
  <c r="V176" i="30" s="1"/>
  <c r="P204" i="30"/>
  <c r="W204" i="30" s="1"/>
  <c r="P143" i="30"/>
  <c r="AJ143" i="30" s="1"/>
  <c r="Z71" i="30"/>
  <c r="P119" i="30"/>
  <c r="AK119" i="30" s="1"/>
  <c r="P179" i="30"/>
  <c r="P237" i="30"/>
  <c r="AH237" i="30" s="1"/>
  <c r="U192" i="30"/>
  <c r="AP46" i="30"/>
  <c r="AN46" i="30"/>
  <c r="AF46" i="30"/>
  <c r="AK192" i="30"/>
  <c r="U71" i="30"/>
  <c r="Z248" i="30"/>
  <c r="P393" i="30"/>
  <c r="Y393" i="30" s="1"/>
  <c r="P423" i="30"/>
  <c r="AH423" i="30" s="1"/>
  <c r="AD483" i="30"/>
  <c r="AI483" i="30"/>
  <c r="AM483" i="30"/>
  <c r="S46" i="30"/>
  <c r="P39" i="30"/>
  <c r="AL39" i="30" s="1"/>
  <c r="W192" i="30"/>
  <c r="AG46" i="30"/>
  <c r="P318" i="30"/>
  <c r="AA318" i="30" s="1"/>
  <c r="P178" i="30"/>
  <c r="AA178" i="30" s="1"/>
  <c r="P222" i="30"/>
  <c r="AD222" i="30" s="1"/>
  <c r="S71" i="30"/>
  <c r="P377" i="30"/>
  <c r="AO377" i="30" s="1"/>
  <c r="AQ382" i="30"/>
  <c r="AR382" i="30" s="1"/>
  <c r="P399" i="30"/>
  <c r="AH399" i="30" s="1"/>
  <c r="P299" i="30"/>
  <c r="AJ299" i="30" s="1"/>
  <c r="P113" i="30"/>
  <c r="P379" i="30"/>
  <c r="AQ238" i="30"/>
  <c r="AR238" i="30" s="1"/>
  <c r="P497" i="30"/>
  <c r="U497" i="30" s="1"/>
  <c r="P461" i="30"/>
  <c r="S461" i="30" s="1"/>
  <c r="P302" i="30"/>
  <c r="AB302" i="30" s="1"/>
  <c r="P328" i="30"/>
  <c r="AA328" i="30" s="1"/>
  <c r="P381" i="30"/>
  <c r="W381" i="30" s="1"/>
  <c r="P468" i="30"/>
  <c r="T468" i="30" s="1"/>
  <c r="AA343" i="30"/>
  <c r="S375" i="30"/>
  <c r="P419" i="30"/>
  <c r="AN419" i="30" s="1"/>
  <c r="P433" i="30"/>
  <c r="AJ433" i="30" s="1"/>
  <c r="P227" i="30"/>
  <c r="AI227" i="30" s="1"/>
  <c r="AH343" i="30"/>
  <c r="P261" i="30"/>
  <c r="AK261" i="30" s="1"/>
  <c r="AC117" i="30"/>
  <c r="AO117" i="30"/>
  <c r="AF117" i="30"/>
  <c r="AK117" i="30"/>
  <c r="V117" i="30"/>
  <c r="Y117" i="30"/>
  <c r="AH117" i="30"/>
  <c r="AP117" i="30"/>
  <c r="AG117" i="30"/>
  <c r="AL117" i="30"/>
  <c r="AE117" i="30"/>
  <c r="S117" i="30"/>
  <c r="AN117" i="30"/>
  <c r="X117" i="30"/>
  <c r="Z117" i="30"/>
  <c r="AD117" i="30"/>
  <c r="AJ117" i="30"/>
  <c r="R117" i="30"/>
  <c r="U117" i="30"/>
  <c r="T117" i="30"/>
  <c r="AA117" i="30"/>
  <c r="AM117" i="30"/>
  <c r="P502" i="30"/>
  <c r="AE502" i="30" s="1"/>
  <c r="P438" i="30"/>
  <c r="AB438" i="30" s="1"/>
  <c r="P317" i="30"/>
  <c r="AD317" i="30" s="1"/>
  <c r="P263" i="30"/>
  <c r="AC263" i="30" s="1"/>
  <c r="P491" i="30"/>
  <c r="AD491" i="30" s="1"/>
  <c r="W343" i="30"/>
  <c r="P487" i="30"/>
  <c r="AK487" i="30" s="1"/>
  <c r="P414" i="30"/>
  <c r="AJ414" i="30" s="1"/>
  <c r="AE375" i="30"/>
  <c r="P259" i="30"/>
  <c r="T259" i="30" s="1"/>
  <c r="P500" i="30"/>
  <c r="AE500" i="30" s="1"/>
  <c r="AN239" i="30"/>
  <c r="AL239" i="30"/>
  <c r="Y192" i="30"/>
  <c r="R192" i="30"/>
  <c r="P291" i="30"/>
  <c r="Y291" i="30" s="1"/>
  <c r="AI71" i="30"/>
  <c r="X396" i="30"/>
  <c r="AE396" i="30"/>
  <c r="AD396" i="30"/>
  <c r="P306" i="30"/>
  <c r="Z306" i="30" s="1"/>
  <c r="AL46" i="30"/>
  <c r="AK239" i="30"/>
  <c r="P333" i="30"/>
  <c r="AC333" i="30" s="1"/>
  <c r="AK46" i="30"/>
  <c r="AC46" i="30"/>
  <c r="P82" i="30"/>
  <c r="AD82" i="30" s="1"/>
  <c r="Y248" i="30"/>
  <c r="AO483" i="30"/>
  <c r="AB483" i="30"/>
  <c r="AP483" i="30"/>
  <c r="P116" i="30"/>
  <c r="X116" i="30" s="1"/>
  <c r="P38" i="30"/>
  <c r="AN38" i="30" s="1"/>
  <c r="AA391" i="30"/>
  <c r="AK391" i="30"/>
  <c r="AP192" i="30"/>
  <c r="AO216" i="30"/>
  <c r="P321" i="30"/>
  <c r="AF321" i="30" s="1"/>
  <c r="P159" i="30"/>
  <c r="AB159" i="30" s="1"/>
  <c r="P387" i="30"/>
  <c r="AM387" i="30" s="1"/>
  <c r="AI375" i="30"/>
  <c r="P147" i="30"/>
  <c r="P363" i="30"/>
  <c r="AB363" i="30" s="1"/>
  <c r="AB343" i="30"/>
  <c r="P413" i="30"/>
  <c r="T413" i="30" s="1"/>
  <c r="P132" i="30"/>
  <c r="R132" i="30" s="1"/>
  <c r="P384" i="30"/>
  <c r="Y384" i="30" s="1"/>
  <c r="P308" i="30"/>
  <c r="AF308" i="30" s="1"/>
  <c r="AC343" i="30"/>
  <c r="P186" i="30"/>
  <c r="V186" i="30" s="1"/>
  <c r="P236" i="30"/>
  <c r="AQ197" i="30"/>
  <c r="AR197" i="30" s="1"/>
  <c r="P344" i="30"/>
  <c r="AP344" i="30" s="1"/>
  <c r="P460" i="30"/>
  <c r="AF460" i="30" s="1"/>
  <c r="P334" i="30"/>
  <c r="AG343" i="30"/>
  <c r="P104" i="30"/>
  <c r="AK104" i="30" s="1"/>
  <c r="AI343" i="30"/>
  <c r="R462" i="30"/>
  <c r="X462" i="30"/>
  <c r="AO462" i="30"/>
  <c r="AP462" i="30"/>
  <c r="AM462" i="30"/>
  <c r="U462" i="30"/>
  <c r="P427" i="30"/>
  <c r="AL427" i="30" s="1"/>
  <c r="P234" i="30"/>
  <c r="AL234" i="30" s="1"/>
  <c r="P213" i="30"/>
  <c r="AI213" i="30" s="1"/>
  <c r="P174" i="30"/>
  <c r="AD174" i="30" s="1"/>
  <c r="R83" i="30"/>
  <c r="T83" i="30"/>
  <c r="Z83" i="30"/>
  <c r="S83" i="30"/>
  <c r="AG83" i="30"/>
  <c r="AM83" i="30"/>
  <c r="AK83" i="30"/>
  <c r="AC83" i="30"/>
  <c r="W83" i="30"/>
  <c r="AE83" i="30"/>
  <c r="AL83" i="30"/>
  <c r="AD83" i="30"/>
  <c r="AB83" i="30"/>
  <c r="P501" i="30"/>
  <c r="U501" i="30" s="1"/>
  <c r="P297" i="30"/>
  <c r="AP297" i="30" s="1"/>
  <c r="AJ462" i="30"/>
  <c r="P383" i="30"/>
  <c r="AI383" i="30" s="1"/>
  <c r="P319" i="30"/>
  <c r="AE319" i="30" s="1"/>
  <c r="AE462" i="30"/>
  <c r="W375" i="30"/>
  <c r="P48" i="30"/>
  <c r="Y48" i="30" s="1"/>
  <c r="AO285" i="30"/>
  <c r="S285" i="30"/>
  <c r="AB285" i="30"/>
  <c r="P86" i="30"/>
  <c r="Z86" i="30" s="1"/>
  <c r="AE192" i="30"/>
  <c r="AD71" i="30"/>
  <c r="R71" i="30"/>
  <c r="Y71" i="30"/>
  <c r="W71" i="30"/>
  <c r="AM71" i="30"/>
  <c r="V71" i="30"/>
  <c r="AJ71" i="30"/>
  <c r="AP239" i="30"/>
  <c r="X239" i="30"/>
  <c r="AN192" i="30"/>
  <c r="V192" i="30"/>
  <c r="P370" i="30"/>
  <c r="AA370" i="30" s="1"/>
  <c r="P153" i="30"/>
  <c r="AB153" i="30" s="1"/>
  <c r="AC71" i="30"/>
  <c r="T396" i="30"/>
  <c r="AN396" i="30"/>
  <c r="AO396" i="30"/>
  <c r="AA118" i="30"/>
  <c r="R118" i="30"/>
  <c r="AN118" i="30"/>
  <c r="P212" i="30"/>
  <c r="AP212" i="30" s="1"/>
  <c r="AJ192" i="30"/>
  <c r="P126" i="30"/>
  <c r="AH126" i="30" s="1"/>
  <c r="S216" i="30"/>
  <c r="AI216" i="30"/>
  <c r="V216" i="30"/>
  <c r="P57" i="30"/>
  <c r="Y57" i="30" s="1"/>
  <c r="AJ46" i="30"/>
  <c r="AI46" i="30"/>
  <c r="P367" i="30"/>
  <c r="AK367" i="30" s="1"/>
  <c r="P40" i="30"/>
  <c r="AO248" i="30"/>
  <c r="AJ248" i="30"/>
  <c r="P141" i="30"/>
  <c r="AB141" i="30" s="1"/>
  <c r="Y483" i="30"/>
  <c r="AC483" i="30"/>
  <c r="U483" i="30"/>
  <c r="P131" i="30"/>
  <c r="AA131" i="30" s="1"/>
  <c r="P338" i="30"/>
  <c r="AG338" i="30" s="1"/>
  <c r="P180" i="30"/>
  <c r="AF180" i="30" s="1"/>
  <c r="W391" i="30"/>
  <c r="Y391" i="30"/>
  <c r="Z391" i="30"/>
  <c r="P360" i="30"/>
  <c r="AN360" i="30" s="1"/>
  <c r="AG287" i="30"/>
  <c r="Y287" i="30"/>
  <c r="AL287" i="30"/>
  <c r="AN287" i="30"/>
  <c r="AO287" i="30"/>
  <c r="U287" i="30"/>
  <c r="AC287" i="30"/>
  <c r="AD287" i="30"/>
  <c r="AO192" i="30"/>
  <c r="X71" i="30"/>
  <c r="AC396" i="30"/>
  <c r="AL285" i="30"/>
  <c r="AC479" i="30"/>
  <c r="R46" i="30"/>
  <c r="P511" i="30"/>
  <c r="AK511" i="30" s="1"/>
  <c r="P359" i="30"/>
  <c r="Y359" i="30" s="1"/>
  <c r="P478" i="30"/>
  <c r="AH478" i="30" s="1"/>
  <c r="P416" i="30"/>
  <c r="AG416" i="30" s="1"/>
  <c r="P347" i="30"/>
  <c r="U347" i="30" s="1"/>
  <c r="P315" i="30"/>
  <c r="AM315" i="30" s="1"/>
  <c r="P268" i="30"/>
  <c r="V268" i="30" s="1"/>
  <c r="P350" i="30"/>
  <c r="R350" i="30" s="1"/>
  <c r="P106" i="30"/>
  <c r="S106" i="30" s="1"/>
  <c r="P115" i="30"/>
  <c r="AD115" i="30" s="1"/>
  <c r="P407" i="30"/>
  <c r="W407" i="30" s="1"/>
  <c r="P368" i="30"/>
  <c r="AI368" i="30" s="1"/>
  <c r="P509" i="30"/>
  <c r="U343" i="30"/>
  <c r="P392" i="30"/>
  <c r="AI392" i="30" s="1"/>
  <c r="P418" i="30"/>
  <c r="AK418" i="30" s="1"/>
  <c r="P492" i="30"/>
  <c r="AF492" i="30" s="1"/>
  <c r="P474" i="30"/>
  <c r="AF474" i="30" s="1"/>
  <c r="AE233" i="30"/>
  <c r="P365" i="30"/>
  <c r="Z365" i="30" s="1"/>
  <c r="AE372" i="30"/>
  <c r="AN372" i="30"/>
  <c r="AC372" i="30"/>
  <c r="Z372" i="30"/>
  <c r="AP372" i="30"/>
  <c r="T372" i="30"/>
  <c r="Y372" i="30"/>
  <c r="AD372" i="30"/>
  <c r="AI372" i="30"/>
  <c r="X372" i="30"/>
  <c r="AK372" i="30"/>
  <c r="U372" i="30"/>
  <c r="AJ372" i="30"/>
  <c r="AG372" i="30"/>
  <c r="AA372" i="30"/>
  <c r="Z343" i="30"/>
  <c r="AG155" i="30"/>
  <c r="W155" i="30"/>
  <c r="AN155" i="30"/>
  <c r="AF155" i="30"/>
  <c r="AD155" i="30"/>
  <c r="AC155" i="30"/>
  <c r="V155" i="30"/>
  <c r="R155" i="30"/>
  <c r="AI155" i="30"/>
  <c r="P348" i="30"/>
  <c r="R348" i="30" s="1"/>
  <c r="P476" i="30"/>
  <c r="AE476" i="30" s="1"/>
  <c r="P205" i="30"/>
  <c r="AH205" i="30" s="1"/>
  <c r="AL343" i="30"/>
  <c r="P69" i="30"/>
  <c r="AC69" i="30" s="1"/>
  <c r="P409" i="30"/>
  <c r="Z409" i="30" s="1"/>
  <c r="P493" i="30"/>
  <c r="AD493" i="30" s="1"/>
  <c r="P504" i="30"/>
  <c r="P307" i="30"/>
  <c r="P488" i="30"/>
  <c r="Y488" i="30" s="1"/>
  <c r="P471" i="30"/>
  <c r="AF471" i="30" s="1"/>
  <c r="P303" i="30"/>
  <c r="AA303" i="30" s="1"/>
  <c r="P120" i="30"/>
  <c r="AH120" i="30" s="1"/>
  <c r="P276" i="30"/>
  <c r="AM276" i="30" s="1"/>
  <c r="R375" i="30"/>
  <c r="P325" i="30"/>
  <c r="AD325" i="30" s="1"/>
  <c r="P151" i="30"/>
  <c r="AD151" i="30" s="1"/>
  <c r="U285" i="30"/>
  <c r="AG285" i="30"/>
  <c r="AK285" i="30"/>
  <c r="P327" i="30"/>
  <c r="T327" i="30" s="1"/>
  <c r="AM192" i="30"/>
  <c r="P221" i="30"/>
  <c r="AG221" i="30" s="1"/>
  <c r="W239" i="30"/>
  <c r="AM239" i="30"/>
  <c r="AC239" i="30"/>
  <c r="S192" i="30"/>
  <c r="AI192" i="30"/>
  <c r="P146" i="30"/>
  <c r="AC146" i="30" s="1"/>
  <c r="P173" i="30"/>
  <c r="V63" i="30"/>
  <c r="AE63" i="30"/>
  <c r="Y63" i="30"/>
  <c r="U63" i="30"/>
  <c r="AN63" i="30"/>
  <c r="AM63" i="30"/>
  <c r="X63" i="30"/>
  <c r="S63" i="30"/>
  <c r="R63" i="30"/>
  <c r="AB63" i="30"/>
  <c r="AC63" i="30"/>
  <c r="AO63" i="30"/>
  <c r="AH63" i="30"/>
  <c r="AL63" i="30"/>
  <c r="AK63" i="30"/>
  <c r="AJ396" i="30"/>
  <c r="AK396" i="30"/>
  <c r="Y396" i="30"/>
  <c r="W118" i="30"/>
  <c r="T118" i="30"/>
  <c r="Z118" i="30"/>
  <c r="R285" i="30"/>
  <c r="P42" i="30"/>
  <c r="AG42" i="30" s="1"/>
  <c r="AE216" i="30"/>
  <c r="Y216" i="30"/>
  <c r="W216" i="30"/>
  <c r="P292" i="30"/>
  <c r="AJ292" i="30" s="1"/>
  <c r="P311" i="30"/>
  <c r="AE311" i="30" s="1"/>
  <c r="AA479" i="30"/>
  <c r="AG239" i="30"/>
  <c r="T46" i="30"/>
  <c r="AD46" i="30"/>
  <c r="P203" i="30"/>
  <c r="AF203" i="30" s="1"/>
  <c r="AE239" i="30"/>
  <c r="P44" i="30"/>
  <c r="T44" i="30" s="1"/>
  <c r="AD248" i="30"/>
  <c r="AK248" i="30"/>
  <c r="P475" i="30"/>
  <c r="AG475" i="30" s="1"/>
  <c r="AA483" i="30"/>
  <c r="AK483" i="30"/>
  <c r="AN483" i="30"/>
  <c r="P166" i="30"/>
  <c r="AE46" i="30"/>
  <c r="AL391" i="30"/>
  <c r="S391" i="30"/>
  <c r="AE391" i="30"/>
  <c r="P510" i="30"/>
  <c r="AK510" i="30" s="1"/>
  <c r="AN318" i="30"/>
  <c r="P275" i="30"/>
  <c r="W275" i="30" s="1"/>
  <c r="AF71" i="30"/>
  <c r="P55" i="30"/>
  <c r="AK55" i="30" s="1"/>
  <c r="P240" i="30"/>
  <c r="Y240" i="30" s="1"/>
  <c r="P279" i="30"/>
  <c r="AO279" i="30" s="1"/>
  <c r="U391" i="30"/>
  <c r="AF158" i="30"/>
  <c r="P341" i="30"/>
  <c r="Z341" i="30" s="1"/>
  <c r="P160" i="30"/>
  <c r="AK160" i="30" s="1"/>
  <c r="AQ265" i="30"/>
  <c r="AR265" i="30" s="1"/>
  <c r="P314" i="30"/>
  <c r="S314" i="30" s="1"/>
  <c r="P469" i="30"/>
  <c r="AF469" i="30" s="1"/>
  <c r="P425" i="30"/>
  <c r="X425" i="30" s="1"/>
  <c r="P190" i="30"/>
  <c r="AK190" i="30" s="1"/>
  <c r="P122" i="30"/>
  <c r="AB122" i="30" s="1"/>
  <c r="P410" i="30"/>
  <c r="AL410" i="30" s="1"/>
  <c r="P389" i="30"/>
  <c r="AL389" i="30" s="1"/>
  <c r="P441" i="30"/>
  <c r="AH441" i="30" s="1"/>
  <c r="O358" i="30"/>
  <c r="P296" i="30"/>
  <c r="AI296" i="30" s="1"/>
  <c r="P439" i="30"/>
  <c r="W439" i="30" s="1"/>
  <c r="P355" i="30"/>
  <c r="P515" i="30"/>
  <c r="X515" i="30" s="1"/>
  <c r="P345" i="30"/>
  <c r="AE345" i="30" s="1"/>
  <c r="P139" i="30"/>
  <c r="AO139" i="30" s="1"/>
  <c r="P385" i="30"/>
  <c r="V385" i="30" s="1"/>
  <c r="P403" i="30"/>
  <c r="AJ403" i="30" s="1"/>
  <c r="P329" i="30"/>
  <c r="AC329" i="30" s="1"/>
  <c r="AK375" i="30"/>
  <c r="P230" i="30"/>
  <c r="AM230" i="30" s="1"/>
  <c r="P282" i="30"/>
  <c r="Y282" i="30" s="1"/>
  <c r="P246" i="30"/>
  <c r="AH246" i="30" s="1"/>
  <c r="P211" i="30"/>
  <c r="AE211" i="30" s="1"/>
  <c r="P195" i="30"/>
  <c r="AE195" i="30" s="1"/>
  <c r="P356" i="30"/>
  <c r="AJ356" i="30" s="1"/>
  <c r="P92" i="30"/>
  <c r="U92" i="30" s="1"/>
  <c r="P434" i="30"/>
  <c r="AF434" i="30" s="1"/>
  <c r="P208" i="30"/>
  <c r="AA208" i="30" s="1"/>
  <c r="P59" i="30"/>
  <c r="AN59" i="30" s="1"/>
  <c r="P514" i="30"/>
  <c r="T514" i="30" s="1"/>
  <c r="P156" i="30"/>
  <c r="R156" i="30" s="1"/>
  <c r="AG71" i="30"/>
  <c r="P337" i="30"/>
  <c r="P85" i="30"/>
  <c r="AL85" i="30" s="1"/>
  <c r="AJ239" i="30"/>
  <c r="P72" i="30"/>
  <c r="AE72" i="30" s="1"/>
  <c r="P45" i="30"/>
  <c r="AH45" i="30" s="1"/>
  <c r="P300" i="30"/>
  <c r="AK300" i="30" s="1"/>
  <c r="AI239" i="30"/>
  <c r="R108" i="37" l="1"/>
  <c r="X71" i="37"/>
  <c r="AE71" i="37"/>
  <c r="AA71" i="37"/>
  <c r="S98" i="37"/>
  <c r="AM100" i="37"/>
  <c r="AB100" i="37"/>
  <c r="AI98" i="37"/>
  <c r="T98" i="37"/>
  <c r="AD357" i="30"/>
  <c r="AB71" i="37"/>
  <c r="AC71" i="37"/>
  <c r="AF71" i="37"/>
  <c r="AM95" i="37"/>
  <c r="Z68" i="37"/>
  <c r="AM81" i="37"/>
  <c r="AP98" i="37"/>
  <c r="Z108" i="37"/>
  <c r="T35" i="37"/>
  <c r="AJ108" i="37"/>
  <c r="T108" i="37"/>
  <c r="X108" i="37"/>
  <c r="AG108" i="37"/>
  <c r="S66" i="37"/>
  <c r="AO108" i="37"/>
  <c r="AD108" i="37"/>
  <c r="AE108" i="37"/>
  <c r="V108" i="37"/>
  <c r="AI108" i="37"/>
  <c r="AL108" i="37"/>
  <c r="AP108" i="37"/>
  <c r="W108" i="37"/>
  <c r="AK108" i="37"/>
  <c r="Z74" i="37"/>
  <c r="U108" i="37"/>
  <c r="AC108" i="37"/>
  <c r="Y108" i="37"/>
  <c r="AH108" i="37"/>
  <c r="AL98" i="37"/>
  <c r="AF74" i="37"/>
  <c r="AM98" i="37"/>
  <c r="AB98" i="37"/>
  <c r="AG98" i="37"/>
  <c r="AD98" i="37"/>
  <c r="U98" i="37"/>
  <c r="AE98" i="37"/>
  <c r="X98" i="37"/>
  <c r="W98" i="37"/>
  <c r="R98" i="37"/>
  <c r="AO98" i="37"/>
  <c r="AJ98" i="37"/>
  <c r="AN98" i="37"/>
  <c r="AH98" i="37"/>
  <c r="V98" i="37"/>
  <c r="Z98" i="37"/>
  <c r="AC98" i="37"/>
  <c r="AA98" i="37"/>
  <c r="AD49" i="37"/>
  <c r="Z71" i="37"/>
  <c r="X74" i="37"/>
  <c r="Y98" i="37"/>
  <c r="AF98" i="37"/>
  <c r="S364" i="30"/>
  <c r="AE73" i="37"/>
  <c r="AG75" i="37"/>
  <c r="AP111" i="37"/>
  <c r="W31" i="37"/>
  <c r="AA73" i="37"/>
  <c r="AD100" i="37"/>
  <c r="AH100" i="37"/>
  <c r="AG73" i="37"/>
  <c r="AC364" i="30"/>
  <c r="Y73" i="37"/>
  <c r="AG100" i="37"/>
  <c r="Y74" i="37"/>
  <c r="V326" i="30"/>
  <c r="AE111" i="37"/>
  <c r="Y66" i="37"/>
  <c r="V100" i="37"/>
  <c r="Z100" i="37"/>
  <c r="AG41" i="37"/>
  <c r="AM73" i="37"/>
  <c r="AI74" i="37"/>
  <c r="AI231" i="30"/>
  <c r="AJ231" i="30"/>
  <c r="X57" i="37"/>
  <c r="AN108" i="37"/>
  <c r="AF113" i="37"/>
  <c r="AL71" i="37"/>
  <c r="AI90" i="37"/>
  <c r="W117" i="37"/>
  <c r="U117" i="37"/>
  <c r="AN117" i="37"/>
  <c r="AD117" i="37"/>
  <c r="AJ117" i="37"/>
  <c r="AO117" i="37"/>
  <c r="AC117" i="37"/>
  <c r="AF117" i="37"/>
  <c r="AA117" i="37"/>
  <c r="AI117" i="37"/>
  <c r="Y117" i="37"/>
  <c r="S117" i="37"/>
  <c r="AE117" i="37"/>
  <c r="AP117" i="37"/>
  <c r="X117" i="37"/>
  <c r="AB117" i="37"/>
  <c r="R117" i="37"/>
  <c r="AG117" i="37"/>
  <c r="AK117" i="37"/>
  <c r="AH117" i="37"/>
  <c r="AL117" i="37"/>
  <c r="V117" i="37"/>
  <c r="AM117" i="37"/>
  <c r="Z117" i="37"/>
  <c r="AH39" i="37"/>
  <c r="W100" i="30"/>
  <c r="AO100" i="30"/>
  <c r="AK76" i="37"/>
  <c r="V74" i="37"/>
  <c r="Y97" i="37"/>
  <c r="W64" i="37"/>
  <c r="AK126" i="37"/>
  <c r="U73" i="37"/>
  <c r="W223" i="30"/>
  <c r="AH73" i="37"/>
  <c r="AK123" i="37"/>
  <c r="X100" i="37"/>
  <c r="AP113" i="37"/>
  <c r="U126" i="37"/>
  <c r="V73" i="37"/>
  <c r="AF223" i="30"/>
  <c r="AP126" i="37"/>
  <c r="AL76" i="37"/>
  <c r="AF90" i="37"/>
  <c r="AJ126" i="37"/>
  <c r="W73" i="37"/>
  <c r="AC39" i="37"/>
  <c r="W74" i="37"/>
  <c r="AB82" i="30"/>
  <c r="S362" i="30"/>
  <c r="AD126" i="37"/>
  <c r="AF73" i="37"/>
  <c r="S126" i="37"/>
  <c r="S73" i="37"/>
  <c r="AI126" i="37"/>
  <c r="AG112" i="37"/>
  <c r="V269" i="30"/>
  <c r="AE364" i="30"/>
  <c r="AG306" i="30"/>
  <c r="AI84" i="30"/>
  <c r="AI306" i="30"/>
  <c r="AD306" i="30"/>
  <c r="AN92" i="37"/>
  <c r="AH65" i="37"/>
  <c r="AG57" i="37"/>
  <c r="AH90" i="37"/>
  <c r="R41" i="37"/>
  <c r="AE119" i="37"/>
  <c r="X26" i="37"/>
  <c r="Y55" i="37"/>
  <c r="AP68" i="37"/>
  <c r="W86" i="37"/>
  <c r="AD124" i="37"/>
  <c r="AN57" i="37"/>
  <c r="S57" i="37"/>
  <c r="AH57" i="37"/>
  <c r="AL90" i="37"/>
  <c r="AH41" i="37"/>
  <c r="U68" i="37"/>
  <c r="AK68" i="37"/>
  <c r="AE41" i="37"/>
  <c r="AJ73" i="37"/>
  <c r="Z73" i="37"/>
  <c r="T100" i="37"/>
  <c r="AG55" i="37"/>
  <c r="AM90" i="37"/>
  <c r="X111" i="37"/>
  <c r="AB90" i="37"/>
  <c r="AA126" i="37"/>
  <c r="AP41" i="37"/>
  <c r="AC73" i="37"/>
  <c r="AD73" i="37"/>
  <c r="W100" i="37"/>
  <c r="T90" i="37"/>
  <c r="AO57" i="37"/>
  <c r="W92" i="37"/>
  <c r="AK57" i="37"/>
  <c r="AK90" i="37"/>
  <c r="S68" i="37"/>
  <c r="AP57" i="37"/>
  <c r="Y68" i="37"/>
  <c r="AH92" i="37"/>
  <c r="R57" i="37"/>
  <c r="AP90" i="37"/>
  <c r="R73" i="37"/>
  <c r="AN73" i="37"/>
  <c r="AJ55" i="37"/>
  <c r="V71" i="37"/>
  <c r="AI68" i="37"/>
  <c r="T57" i="37"/>
  <c r="AG65" i="37"/>
  <c r="AE92" i="37"/>
  <c r="AD65" i="37"/>
  <c r="AB40" i="37"/>
  <c r="AB57" i="37"/>
  <c r="AJ90" i="37"/>
  <c r="AD119" i="37"/>
  <c r="AL126" i="37"/>
  <c r="AM41" i="37"/>
  <c r="AO73" i="37"/>
  <c r="AI73" i="37"/>
  <c r="W55" i="37"/>
  <c r="U71" i="37"/>
  <c r="AJ68" i="37"/>
  <c r="AG124" i="37"/>
  <c r="X75" i="37"/>
  <c r="AO109" i="37"/>
  <c r="W112" i="37"/>
  <c r="X31" i="37"/>
  <c r="AH31" i="37"/>
  <c r="AL89" i="37"/>
  <c r="AC26" i="37"/>
  <c r="AJ26" i="37"/>
  <c r="AP73" i="37"/>
  <c r="T75" i="37"/>
  <c r="AH64" i="37"/>
  <c r="V109" i="37"/>
  <c r="AN31" i="37"/>
  <c r="AK31" i="37"/>
  <c r="AM89" i="37"/>
  <c r="S41" i="37"/>
  <c r="AF112" i="37"/>
  <c r="Y113" i="37"/>
  <c r="AB49" i="37"/>
  <c r="AI26" i="37"/>
  <c r="AE31" i="37"/>
  <c r="AK89" i="37"/>
  <c r="U112" i="37"/>
  <c r="AI75" i="37"/>
  <c r="Y75" i="37"/>
  <c r="AO35" i="37"/>
  <c r="R92" i="37"/>
  <c r="AD123" i="37"/>
  <c r="AK64" i="37"/>
  <c r="W49" i="37"/>
  <c r="AG31" i="37"/>
  <c r="AB89" i="37"/>
  <c r="Z126" i="37"/>
  <c r="AM126" i="37"/>
  <c r="X41" i="37"/>
  <c r="AE66" i="37"/>
  <c r="AC31" i="37"/>
  <c r="W26" i="37"/>
  <c r="AK55" i="37"/>
  <c r="AB74" i="37"/>
  <c r="Y71" i="37"/>
  <c r="AC68" i="37"/>
  <c r="AC57" i="37"/>
  <c r="AL75" i="37"/>
  <c r="AP26" i="37"/>
  <c r="S75" i="37"/>
  <c r="AC104" i="37"/>
  <c r="S123" i="37"/>
  <c r="AA31" i="37"/>
  <c r="AP89" i="37"/>
  <c r="AF41" i="37"/>
  <c r="S95" i="37"/>
  <c r="AG90" i="37"/>
  <c r="T26" i="37"/>
  <c r="AO112" i="37"/>
  <c r="AM74" i="37"/>
  <c r="S71" i="37"/>
  <c r="U66" i="37"/>
  <c r="AK75" i="37"/>
  <c r="Z31" i="37"/>
  <c r="T89" i="37"/>
  <c r="T112" i="37"/>
  <c r="AK26" i="37"/>
  <c r="V26" i="37"/>
  <c r="X112" i="37"/>
  <c r="AJ81" i="37"/>
  <c r="AF57" i="37"/>
  <c r="AL74" i="37"/>
  <c r="AC64" i="37"/>
  <c r="R116" i="37"/>
  <c r="AD75" i="37"/>
  <c r="AB75" i="37"/>
  <c r="AN116" i="37"/>
  <c r="AK92" i="37"/>
  <c r="AF31" i="37"/>
  <c r="AJ57" i="37"/>
  <c r="AK111" i="37"/>
  <c r="Y31" i="37"/>
  <c r="AK112" i="37"/>
  <c r="AA89" i="37"/>
  <c r="AC126" i="37"/>
  <c r="AD41" i="37"/>
  <c r="Z41" i="37"/>
  <c r="AI39" i="37"/>
  <c r="U26" i="37"/>
  <c r="Y112" i="37"/>
  <c r="R100" i="37"/>
  <c r="AD71" i="37"/>
  <c r="W81" i="37"/>
  <c r="AO364" i="30"/>
  <c r="AD364" i="30"/>
  <c r="AG364" i="30"/>
  <c r="T82" i="30"/>
  <c r="U237" i="30"/>
  <c r="X364" i="30"/>
  <c r="AA237" i="30"/>
  <c r="AA326" i="30"/>
  <c r="AN394" i="30"/>
  <c r="Z364" i="30"/>
  <c r="AP364" i="30"/>
  <c r="AO237" i="30"/>
  <c r="Y329" i="30"/>
  <c r="AJ164" i="30"/>
  <c r="T87" i="30"/>
  <c r="AN87" i="30"/>
  <c r="S157" i="30"/>
  <c r="AC419" i="30"/>
  <c r="AF364" i="30"/>
  <c r="U127" i="30"/>
  <c r="AA339" i="30"/>
  <c r="AF157" i="30"/>
  <c r="AB157" i="30"/>
  <c r="AA157" i="30"/>
  <c r="AH227" i="30"/>
  <c r="AM222" i="30"/>
  <c r="AM157" i="30"/>
  <c r="AE368" i="30"/>
  <c r="AI87" i="30"/>
  <c r="AA101" i="30"/>
  <c r="AC394" i="30"/>
  <c r="U291" i="30"/>
  <c r="AO429" i="30"/>
  <c r="Z429" i="30"/>
  <c r="AP250" i="30"/>
  <c r="AA100" i="30"/>
  <c r="AC429" i="30"/>
  <c r="AM261" i="30"/>
  <c r="AA461" i="30"/>
  <c r="AE291" i="30"/>
  <c r="Z100" i="30"/>
  <c r="Y394" i="30"/>
  <c r="T100" i="30"/>
  <c r="AB174" i="30"/>
  <c r="AH100" i="30"/>
  <c r="AJ100" i="30"/>
  <c r="AG394" i="30"/>
  <c r="AK429" i="30"/>
  <c r="S415" i="30"/>
  <c r="AN415" i="30"/>
  <c r="S231" i="30"/>
  <c r="AG250" i="30"/>
  <c r="AD461" i="30"/>
  <c r="AJ415" i="30"/>
  <c r="V415" i="30"/>
  <c r="AN286" i="30"/>
  <c r="AF328" i="30"/>
  <c r="AM419" i="30"/>
  <c r="AP157" i="30"/>
  <c r="T157" i="30"/>
  <c r="U67" i="30"/>
  <c r="AC433" i="30"/>
  <c r="AE157" i="30"/>
  <c r="AA419" i="30"/>
  <c r="AE468" i="30"/>
  <c r="Z162" i="30"/>
  <c r="AE348" i="30"/>
  <c r="W157" i="30"/>
  <c r="W419" i="30"/>
  <c r="AH419" i="30"/>
  <c r="AD302" i="30"/>
  <c r="AC101" i="30"/>
  <c r="W357" i="30"/>
  <c r="AC357" i="30"/>
  <c r="AP162" i="30"/>
  <c r="AH186" i="30"/>
  <c r="AH357" i="30"/>
  <c r="AH258" i="30"/>
  <c r="W318" i="30"/>
  <c r="Y252" i="30"/>
  <c r="X252" i="30"/>
  <c r="S252" i="30"/>
  <c r="AH157" i="30"/>
  <c r="AK392" i="30"/>
  <c r="V157" i="30"/>
  <c r="AP494" i="30"/>
  <c r="AD404" i="30"/>
  <c r="AP282" i="30"/>
  <c r="V247" i="30"/>
  <c r="T318" i="30"/>
  <c r="AC252" i="30"/>
  <c r="Z177" i="30"/>
  <c r="AO423" i="30"/>
  <c r="V394" i="30"/>
  <c r="AH473" i="30"/>
  <c r="AP256" i="30"/>
  <c r="AI177" i="30"/>
  <c r="V425" i="30"/>
  <c r="R368" i="30"/>
  <c r="AI419" i="30"/>
  <c r="R468" i="30"/>
  <c r="AE415" i="30"/>
  <c r="Z473" i="30"/>
  <c r="AO256" i="30"/>
  <c r="Y177" i="30"/>
  <c r="V44" i="30"/>
  <c r="X281" i="30"/>
  <c r="AL44" i="30"/>
  <c r="AP252" i="30"/>
  <c r="AL252" i="30"/>
  <c r="T101" i="30"/>
  <c r="AG184" i="30"/>
  <c r="AL403" i="30"/>
  <c r="AH421" i="30"/>
  <c r="AB101" i="30"/>
  <c r="AA438" i="30"/>
  <c r="AL149" i="30"/>
  <c r="AG497" i="30"/>
  <c r="AK438" i="30"/>
  <c r="AK419" i="30"/>
  <c r="AI497" i="30"/>
  <c r="AP404" i="30"/>
  <c r="AL177" i="30"/>
  <c r="T460" i="30"/>
  <c r="AN376" i="30"/>
  <c r="AI414" i="30"/>
  <c r="AK229" i="30"/>
  <c r="AP237" i="30"/>
  <c r="AJ224" i="30"/>
  <c r="AE395" i="30"/>
  <c r="AP497" i="30"/>
  <c r="X237" i="30"/>
  <c r="X499" i="30"/>
  <c r="T119" i="30"/>
  <c r="AE119" i="30"/>
  <c r="AL97" i="30"/>
  <c r="Y288" i="30"/>
  <c r="AJ468" i="30"/>
  <c r="AK101" i="30"/>
  <c r="AP503" i="30"/>
  <c r="V482" i="30"/>
  <c r="AH97" i="30"/>
  <c r="S497" i="30"/>
  <c r="S97" i="30"/>
  <c r="AM497" i="30"/>
  <c r="Y309" i="30"/>
  <c r="AA280" i="30"/>
  <c r="R138" i="30"/>
  <c r="T482" i="30"/>
  <c r="AC177" i="30"/>
  <c r="W497" i="30"/>
  <c r="AI333" i="30"/>
  <c r="U503" i="30"/>
  <c r="AN65" i="30"/>
  <c r="AJ318" i="30"/>
  <c r="Y333" i="30"/>
  <c r="U284" i="30"/>
  <c r="Y318" i="30"/>
  <c r="AJ67" i="30"/>
  <c r="AG494" i="30"/>
  <c r="AA97" i="30"/>
  <c r="AK341" i="30"/>
  <c r="AE116" i="30"/>
  <c r="V423" i="30"/>
  <c r="X333" i="30"/>
  <c r="AB421" i="30"/>
  <c r="AE184" i="30"/>
  <c r="U494" i="30"/>
  <c r="AI226" i="30"/>
  <c r="AJ226" i="30"/>
  <c r="AK423" i="30"/>
  <c r="AN223" i="30"/>
  <c r="V421" i="30"/>
  <c r="AC454" i="30"/>
  <c r="AE357" i="30"/>
  <c r="AD497" i="30"/>
  <c r="AK503" i="30"/>
  <c r="AL497" i="30"/>
  <c r="S503" i="30"/>
  <c r="Y364" i="30"/>
  <c r="AH164" i="30"/>
  <c r="AD37" i="30"/>
  <c r="X226" i="30"/>
  <c r="AD226" i="30"/>
  <c r="R503" i="30"/>
  <c r="AL116" i="30"/>
  <c r="AB223" i="30"/>
  <c r="AN357" i="30"/>
  <c r="X301" i="30"/>
  <c r="AE503" i="30"/>
  <c r="AB423" i="30"/>
  <c r="V357" i="30"/>
  <c r="AF494" i="30"/>
  <c r="W503" i="30"/>
  <c r="T423" i="30"/>
  <c r="U305" i="30"/>
  <c r="AE341" i="30"/>
  <c r="Z226" i="30"/>
  <c r="AD116" i="30"/>
  <c r="AD421" i="30"/>
  <c r="W43" i="30"/>
  <c r="W491" i="30"/>
  <c r="AM223" i="30"/>
  <c r="Y421" i="30"/>
  <c r="AJ280" i="30"/>
  <c r="AF357" i="30"/>
  <c r="AC425" i="30"/>
  <c r="U286" i="30"/>
  <c r="U491" i="30"/>
  <c r="U87" i="30"/>
  <c r="Z280" i="30"/>
  <c r="R421" i="30"/>
  <c r="AM84" i="30"/>
  <c r="AF122" i="30"/>
  <c r="AB282" i="30"/>
  <c r="T329" i="30"/>
  <c r="AD503" i="30"/>
  <c r="W425" i="30"/>
  <c r="X341" i="30"/>
  <c r="T286" i="30"/>
  <c r="AG280" i="30"/>
  <c r="AD261" i="30"/>
  <c r="W454" i="30"/>
  <c r="V424" i="30"/>
  <c r="AD124" i="30"/>
  <c r="AI65" i="30"/>
  <c r="AG97" i="30"/>
  <c r="AK184" i="30"/>
  <c r="W229" i="30"/>
  <c r="R226" i="30"/>
  <c r="AM260" i="30"/>
  <c r="AA423" i="30"/>
  <c r="AN149" i="30"/>
  <c r="AL223" i="30"/>
  <c r="AF394" i="30"/>
  <c r="AP119" i="30"/>
  <c r="AG357" i="30"/>
  <c r="AF503" i="30"/>
  <c r="W494" i="30"/>
  <c r="AI503" i="30"/>
  <c r="W423" i="30"/>
  <c r="AH341" i="30"/>
  <c r="R423" i="30"/>
  <c r="AE280" i="30"/>
  <c r="AC67" i="30"/>
  <c r="AG413" i="30"/>
  <c r="V410" i="30"/>
  <c r="AE425" i="30"/>
  <c r="AM309" i="30"/>
  <c r="AO280" i="30"/>
  <c r="T223" i="30"/>
  <c r="AP84" i="30"/>
  <c r="AE376" i="30"/>
  <c r="AF413" i="30"/>
  <c r="AE261" i="30"/>
  <c r="AM368" i="30"/>
  <c r="U97" i="30"/>
  <c r="T201" i="30"/>
  <c r="V104" i="30"/>
  <c r="AN423" i="30"/>
  <c r="AC97" i="30"/>
  <c r="AM357" i="30"/>
  <c r="V503" i="30"/>
  <c r="Z243" i="30"/>
  <c r="AM503" i="30"/>
  <c r="AA424" i="30"/>
  <c r="V126" i="30"/>
  <c r="AQ483" i="30"/>
  <c r="AR483" i="30" s="1"/>
  <c r="R359" i="30"/>
  <c r="AG393" i="30"/>
  <c r="AC426" i="30"/>
  <c r="AF399" i="30"/>
  <c r="AA369" i="30"/>
  <c r="AK426" i="30"/>
  <c r="AG160" i="30"/>
  <c r="AL146" i="30"/>
  <c r="S44" i="30"/>
  <c r="AG323" i="30"/>
  <c r="AK336" i="30"/>
  <c r="AJ303" i="30"/>
  <c r="AD426" i="30"/>
  <c r="U426" i="30"/>
  <c r="AO393" i="30"/>
  <c r="AE82" i="30"/>
  <c r="AE362" i="30"/>
  <c r="AM438" i="30"/>
  <c r="Y227" i="30"/>
  <c r="W328" i="30"/>
  <c r="AM284" i="30"/>
  <c r="AC497" i="30"/>
  <c r="AK482" i="30"/>
  <c r="AL369" i="30"/>
  <c r="AM323" i="30"/>
  <c r="R369" i="30"/>
  <c r="Z315" i="30"/>
  <c r="AF393" i="30"/>
  <c r="S162" i="30"/>
  <c r="AF369" i="30"/>
  <c r="AN468" i="30"/>
  <c r="AH369" i="30"/>
  <c r="AC227" i="30"/>
  <c r="V468" i="30"/>
  <c r="T284" i="30"/>
  <c r="AP429" i="30"/>
  <c r="AE505" i="30"/>
  <c r="T184" i="30"/>
  <c r="AA138" i="30"/>
  <c r="AM131" i="30"/>
  <c r="AK350" i="30"/>
  <c r="U471" i="30"/>
  <c r="AI324" i="30"/>
  <c r="R188" i="30"/>
  <c r="AI426" i="30"/>
  <c r="Z227" i="30"/>
  <c r="AG468" i="30"/>
  <c r="AA288" i="30"/>
  <c r="S284" i="30"/>
  <c r="Z127" i="30"/>
  <c r="AN323" i="30"/>
  <c r="AC323" i="30"/>
  <c r="AQ422" i="30"/>
  <c r="AR422" i="30" s="1"/>
  <c r="AL426" i="30"/>
  <c r="AI393" i="30"/>
  <c r="AK393" i="30"/>
  <c r="AP205" i="30"/>
  <c r="AA188" i="30"/>
  <c r="T403" i="30"/>
  <c r="S425" i="30"/>
  <c r="T393" i="30"/>
  <c r="AM395" i="30"/>
  <c r="W362" i="30"/>
  <c r="AM305" i="30"/>
  <c r="AM426" i="30"/>
  <c r="X119" i="30"/>
  <c r="AB426" i="30"/>
  <c r="X164" i="30"/>
  <c r="AB244" i="30"/>
  <c r="R482" i="30"/>
  <c r="V172" i="30"/>
  <c r="AG55" i="30"/>
  <c r="Y78" i="30"/>
  <c r="AH303" i="30"/>
  <c r="AF214" i="30"/>
  <c r="AD330" i="30"/>
  <c r="Z268" i="30"/>
  <c r="AJ359" i="30"/>
  <c r="AE78" i="30"/>
  <c r="AC172" i="30"/>
  <c r="AG104" i="30"/>
  <c r="AG322" i="30"/>
  <c r="AJ247" i="30"/>
  <c r="Y223" i="30"/>
  <c r="T328" i="30"/>
  <c r="AK89" i="30"/>
  <c r="AB36" i="30"/>
  <c r="AC89" i="30"/>
  <c r="AJ244" i="30"/>
  <c r="AB86" i="30"/>
  <c r="AE478" i="30"/>
  <c r="AF55" i="30"/>
  <c r="AO322" i="30"/>
  <c r="AL359" i="30"/>
  <c r="AL104" i="30"/>
  <c r="AI78" i="30"/>
  <c r="AA223" i="30"/>
  <c r="AC491" i="30"/>
  <c r="AJ214" i="30"/>
  <c r="AF497" i="30"/>
  <c r="AG223" i="30"/>
  <c r="AF36" i="30"/>
  <c r="AN89" i="30"/>
  <c r="AM339" i="30"/>
  <c r="R477" i="30"/>
  <c r="AG244" i="30"/>
  <c r="U482" i="30"/>
  <c r="AL235" i="30"/>
  <c r="AN39" i="30"/>
  <c r="AF172" i="30"/>
  <c r="R330" i="30"/>
  <c r="S89" i="30"/>
  <c r="AC330" i="30"/>
  <c r="AM443" i="30"/>
  <c r="T357" i="30"/>
  <c r="AE404" i="30"/>
  <c r="AN361" i="30"/>
  <c r="X339" i="30"/>
  <c r="AB235" i="30"/>
  <c r="AN322" i="30"/>
  <c r="T258" i="30"/>
  <c r="AK78" i="30"/>
  <c r="AG291" i="30"/>
  <c r="AL336" i="30"/>
  <c r="AK201" i="30"/>
  <c r="W89" i="30"/>
  <c r="AN336" i="30"/>
  <c r="V89" i="30"/>
  <c r="AL38" i="30"/>
  <c r="AH290" i="30"/>
  <c r="AJ39" i="30"/>
  <c r="X309" i="30"/>
  <c r="V426" i="30"/>
  <c r="AG503" i="30"/>
  <c r="AA426" i="30"/>
  <c r="AA316" i="30"/>
  <c r="AP89" i="30"/>
  <c r="T164" i="30"/>
  <c r="AA404" i="30"/>
  <c r="AK127" i="30"/>
  <c r="S482" i="30"/>
  <c r="AH177" i="30"/>
  <c r="U441" i="30"/>
  <c r="AB336" i="30"/>
  <c r="Y326" i="30"/>
  <c r="R478" i="30"/>
  <c r="AH247" i="30"/>
  <c r="AB160" i="30"/>
  <c r="AD326" i="30"/>
  <c r="V309" i="30"/>
  <c r="R377" i="30"/>
  <c r="AL157" i="30"/>
  <c r="AN506" i="30"/>
  <c r="AF426" i="30"/>
  <c r="AI89" i="30"/>
  <c r="AD89" i="30"/>
  <c r="AJ404" i="30"/>
  <c r="AL127" i="30"/>
  <c r="AN244" i="30"/>
  <c r="AA194" i="30"/>
  <c r="AN482" i="30"/>
  <c r="AM177" i="30"/>
  <c r="AE124" i="37"/>
  <c r="AH124" i="37"/>
  <c r="T124" i="37"/>
  <c r="AC124" i="37"/>
  <c r="U124" i="37"/>
  <c r="AJ124" i="37"/>
  <c r="S124" i="37"/>
  <c r="Z124" i="37"/>
  <c r="Y81" i="37"/>
  <c r="AO59" i="37"/>
  <c r="AL81" i="37"/>
  <c r="U81" i="37"/>
  <c r="P88" i="37"/>
  <c r="AD88" i="37" s="1"/>
  <c r="AO124" i="37"/>
  <c r="AN124" i="37"/>
  <c r="AN64" i="37"/>
  <c r="AE104" i="37"/>
  <c r="AA116" i="37"/>
  <c r="AP76" i="37"/>
  <c r="X35" i="37"/>
  <c r="AD90" i="37"/>
  <c r="AB92" i="37"/>
  <c r="AL92" i="37"/>
  <c r="AP65" i="37"/>
  <c r="AG64" i="37"/>
  <c r="AP123" i="37"/>
  <c r="AG123" i="37"/>
  <c r="W59" i="37"/>
  <c r="T109" i="37"/>
  <c r="AE113" i="37"/>
  <c r="U90" i="37"/>
  <c r="AE59" i="37"/>
  <c r="AM66" i="37"/>
  <c r="AG89" i="37"/>
  <c r="AJ89" i="37"/>
  <c r="AI66" i="37"/>
  <c r="AE55" i="37"/>
  <c r="V112" i="37"/>
  <c r="AD55" i="37"/>
  <c r="AE100" i="37"/>
  <c r="R74" i="37"/>
  <c r="AG81" i="37"/>
  <c r="AK81" i="37"/>
  <c r="AE81" i="37"/>
  <c r="AD46" i="37"/>
  <c r="AH68" i="37"/>
  <c r="R124" i="37"/>
  <c r="Y124" i="37"/>
  <c r="AM104" i="37"/>
  <c r="AQ58" i="37"/>
  <c r="AR58" i="37" s="1"/>
  <c r="AG74" i="37"/>
  <c r="AF104" i="37"/>
  <c r="AI102" i="37"/>
  <c r="AK113" i="37"/>
  <c r="Z116" i="37"/>
  <c r="V76" i="37"/>
  <c r="AF76" i="37"/>
  <c r="AP74" i="37"/>
  <c r="AO123" i="37"/>
  <c r="AE123" i="37"/>
  <c r="AJ109" i="37"/>
  <c r="AN81" i="37"/>
  <c r="Z59" i="37"/>
  <c r="U64" i="37"/>
  <c r="AN66" i="37"/>
  <c r="W66" i="37"/>
  <c r="AC74" i="37"/>
  <c r="AB81" i="37"/>
  <c r="V81" i="37"/>
  <c r="AF46" i="37"/>
  <c r="Z81" i="37"/>
  <c r="AB124" i="37"/>
  <c r="AP124" i="37"/>
  <c r="V119" i="37"/>
  <c r="AJ104" i="37"/>
  <c r="Y102" i="37"/>
  <c r="AK49" i="37"/>
  <c r="AB116" i="37"/>
  <c r="Y76" i="37"/>
  <c r="AD76" i="37"/>
  <c r="AG35" i="37"/>
  <c r="AD92" i="37"/>
  <c r="V92" i="37"/>
  <c r="AP49" i="37"/>
  <c r="AB119" i="37"/>
  <c r="W123" i="37"/>
  <c r="AA123" i="37"/>
  <c r="X109" i="37"/>
  <c r="AB66" i="37"/>
  <c r="AA92" i="37"/>
  <c r="AB59" i="37"/>
  <c r="AO74" i="37"/>
  <c r="AI89" i="37"/>
  <c r="AG119" i="37"/>
  <c r="V113" i="37"/>
  <c r="R112" i="37"/>
  <c r="AM119" i="37"/>
  <c r="AN74" i="37"/>
  <c r="AB104" i="37"/>
  <c r="T81" i="37"/>
  <c r="AD81" i="37"/>
  <c r="AP55" i="37"/>
  <c r="AP46" i="37"/>
  <c r="T65" i="37"/>
  <c r="V124" i="37"/>
  <c r="AK124" i="37"/>
  <c r="W76" i="37"/>
  <c r="Y64" i="37"/>
  <c r="AD64" i="37"/>
  <c r="W97" i="37"/>
  <c r="AF119" i="37"/>
  <c r="X104" i="37"/>
  <c r="S102" i="37"/>
  <c r="AH49" i="37"/>
  <c r="AD116" i="37"/>
  <c r="AM76" i="37"/>
  <c r="U76" i="37"/>
  <c r="AL35" i="37"/>
  <c r="Z92" i="37"/>
  <c r="AG92" i="37"/>
  <c r="V90" i="37"/>
  <c r="AH123" i="37"/>
  <c r="T123" i="37"/>
  <c r="Z79" i="37"/>
  <c r="AE109" i="37"/>
  <c r="AN75" i="37"/>
  <c r="W90" i="37"/>
  <c r="AM59" i="37"/>
  <c r="S97" i="37"/>
  <c r="T66" i="37"/>
  <c r="V89" i="37"/>
  <c r="W89" i="37"/>
  <c r="U119" i="37"/>
  <c r="R113" i="37"/>
  <c r="Z95" i="37"/>
  <c r="AI76" i="37"/>
  <c r="S112" i="37"/>
  <c r="AB55" i="37"/>
  <c r="R66" i="37"/>
  <c r="AB64" i="37"/>
  <c r="AA74" i="37"/>
  <c r="AL66" i="37"/>
  <c r="AJ71" i="37"/>
  <c r="AC81" i="37"/>
  <c r="AA81" i="37"/>
  <c r="AA46" i="37"/>
  <c r="Z65" i="37"/>
  <c r="AJ74" i="37"/>
  <c r="AF124" i="37"/>
  <c r="AL124" i="37"/>
  <c r="S87" i="37"/>
  <c r="AM49" i="37"/>
  <c r="T64" i="37"/>
  <c r="T119" i="37"/>
  <c r="T104" i="37"/>
  <c r="AO104" i="37"/>
  <c r="AF102" i="37"/>
  <c r="R49" i="37"/>
  <c r="AJ116" i="37"/>
  <c r="AO76" i="37"/>
  <c r="AC76" i="37"/>
  <c r="S35" i="37"/>
  <c r="AC92" i="37"/>
  <c r="U92" i="37"/>
  <c r="AL65" i="37"/>
  <c r="AJ97" i="37"/>
  <c r="AJ123" i="37"/>
  <c r="AF123" i="37"/>
  <c r="V79" i="37"/>
  <c r="Z109" i="37"/>
  <c r="AA90" i="37"/>
  <c r="T59" i="37"/>
  <c r="Y89" i="37"/>
  <c r="X89" i="37"/>
  <c r="X126" i="37"/>
  <c r="AB126" i="37"/>
  <c r="AK119" i="37"/>
  <c r="AD113" i="37"/>
  <c r="AI100" i="37"/>
  <c r="AJ95" i="37"/>
  <c r="AD112" i="37"/>
  <c r="R55" i="37"/>
  <c r="X102" i="37"/>
  <c r="AH74" i="37"/>
  <c r="U74" i="37"/>
  <c r="AG71" i="37"/>
  <c r="AA55" i="37"/>
  <c r="S81" i="37"/>
  <c r="R81" i="37"/>
  <c r="AM46" i="37"/>
  <c r="X124" i="37"/>
  <c r="W124" i="37"/>
  <c r="S74" i="37"/>
  <c r="T74" i="37"/>
  <c r="V104" i="37"/>
  <c r="AI104" i="37"/>
  <c r="AG102" i="37"/>
  <c r="T116" i="37"/>
  <c r="Z76" i="37"/>
  <c r="S76" i="37"/>
  <c r="Y49" i="37"/>
  <c r="AC65" i="37"/>
  <c r="AP97" i="37"/>
  <c r="AN40" i="37"/>
  <c r="X123" i="37"/>
  <c r="AB95" i="37"/>
  <c r="X79" i="37"/>
  <c r="R119" i="37"/>
  <c r="R65" i="37"/>
  <c r="AD59" i="37"/>
  <c r="W119" i="37"/>
  <c r="AB113" i="37"/>
  <c r="AN95" i="37"/>
  <c r="AD74" i="37"/>
  <c r="AE74" i="37"/>
  <c r="R104" i="37"/>
  <c r="AO81" i="37"/>
  <c r="AP81" i="37"/>
  <c r="AN119" i="37"/>
  <c r="AI46" i="37"/>
  <c r="AA124" i="37"/>
  <c r="AM124" i="37"/>
  <c r="AF47" i="37"/>
  <c r="AB47" i="37"/>
  <c r="X47" i="37"/>
  <c r="Z47" i="37"/>
  <c r="AP47" i="37"/>
  <c r="AH47" i="37"/>
  <c r="AE56" i="37"/>
  <c r="AD56" i="37"/>
  <c r="AJ56" i="37"/>
  <c r="AA56" i="37"/>
  <c r="AE86" i="37"/>
  <c r="AJ86" i="37"/>
  <c r="AK86" i="37"/>
  <c r="AA86" i="37"/>
  <c r="R86" i="37"/>
  <c r="AI86" i="37"/>
  <c r="T86" i="37"/>
  <c r="U86" i="37"/>
  <c r="Z86" i="37"/>
  <c r="AL86" i="37"/>
  <c r="AM86" i="37"/>
  <c r="Y86" i="37"/>
  <c r="AN86" i="37"/>
  <c r="AP86" i="37"/>
  <c r="AH86" i="37"/>
  <c r="V129" i="37"/>
  <c r="W129" i="37"/>
  <c r="Y129" i="37"/>
  <c r="Z129" i="37"/>
  <c r="AD129" i="37"/>
  <c r="AI129" i="37"/>
  <c r="AM129" i="37"/>
  <c r="AN129" i="37"/>
  <c r="AJ129" i="37"/>
  <c r="AA129" i="37"/>
  <c r="U129" i="37"/>
  <c r="AI116" i="37"/>
  <c r="AQ107" i="37"/>
  <c r="AR107" i="37" s="1"/>
  <c r="AF75" i="37"/>
  <c r="Z75" i="37"/>
  <c r="AN104" i="37"/>
  <c r="Y104" i="37"/>
  <c r="R102" i="37"/>
  <c r="AC102" i="37"/>
  <c r="AO49" i="37"/>
  <c r="V116" i="37"/>
  <c r="AH116" i="37"/>
  <c r="R47" i="37"/>
  <c r="AJ47" i="37"/>
  <c r="AC110" i="37"/>
  <c r="W56" i="37"/>
  <c r="AF64" i="37"/>
  <c r="AG76" i="37"/>
  <c r="X76" i="37"/>
  <c r="AA35" i="37"/>
  <c r="Y35" i="37"/>
  <c r="T92" i="37"/>
  <c r="AJ92" i="37"/>
  <c r="R64" i="37"/>
  <c r="AI65" i="37"/>
  <c r="AA49" i="37"/>
  <c r="AG97" i="37"/>
  <c r="AO79" i="37"/>
  <c r="AM109" i="37"/>
  <c r="R109" i="37"/>
  <c r="W109" i="37"/>
  <c r="AC109" i="37"/>
  <c r="AF109" i="37"/>
  <c r="AG109" i="37"/>
  <c r="U109" i="37"/>
  <c r="AA109" i="37"/>
  <c r="AK109" i="37"/>
  <c r="AB109" i="37"/>
  <c r="AL109" i="37"/>
  <c r="Y109" i="37"/>
  <c r="AN109" i="37"/>
  <c r="AD109" i="37"/>
  <c r="V65" i="37"/>
  <c r="T97" i="37"/>
  <c r="S111" i="37"/>
  <c r="W65" i="37"/>
  <c r="S59" i="37"/>
  <c r="AK59" i="37"/>
  <c r="S110" i="37"/>
  <c r="S31" i="37"/>
  <c r="AI31" i="37"/>
  <c r="AD31" i="37"/>
  <c r="AB31" i="37"/>
  <c r="AL31" i="37"/>
  <c r="AP31" i="37"/>
  <c r="AE89" i="37"/>
  <c r="Z89" i="37"/>
  <c r="AH89" i="37"/>
  <c r="AH126" i="37"/>
  <c r="R126" i="37"/>
  <c r="V126" i="37"/>
  <c r="AF126" i="37"/>
  <c r="AE126" i="37"/>
  <c r="V41" i="37"/>
  <c r="W41" i="37"/>
  <c r="S104" i="37"/>
  <c r="W113" i="37"/>
  <c r="AI95" i="37"/>
  <c r="V39" i="37"/>
  <c r="AI77" i="37"/>
  <c r="AF26" i="37"/>
  <c r="Y26" i="37"/>
  <c r="AA26" i="37"/>
  <c r="AN26" i="37"/>
  <c r="AM26" i="37"/>
  <c r="AH26" i="37"/>
  <c r="AE26" i="37"/>
  <c r="AL26" i="37"/>
  <c r="S26" i="37"/>
  <c r="AD26" i="37"/>
  <c r="Z66" i="37"/>
  <c r="AC97" i="37"/>
  <c r="V55" i="37"/>
  <c r="U100" i="37"/>
  <c r="AC100" i="37"/>
  <c r="AI49" i="37"/>
  <c r="AN71" i="37"/>
  <c r="AO71" i="37"/>
  <c r="AI71" i="37"/>
  <c r="AM71" i="37"/>
  <c r="AP71" i="37"/>
  <c r="AK71" i="37"/>
  <c r="W71" i="37"/>
  <c r="AA77" i="37"/>
  <c r="AB56" i="37"/>
  <c r="AM68" i="37"/>
  <c r="AE76" i="37"/>
  <c r="AE90" i="37"/>
  <c r="V49" i="37"/>
  <c r="AC79" i="37"/>
  <c r="U46" i="37"/>
  <c r="AB86" i="37"/>
  <c r="AC86" i="37"/>
  <c r="Z56" i="37"/>
  <c r="AH129" i="37"/>
  <c r="S129" i="37"/>
  <c r="AN76" i="37"/>
  <c r="Z57" i="37"/>
  <c r="Z64" i="37"/>
  <c r="AA113" i="37"/>
  <c r="AQ32" i="37"/>
  <c r="AR32" i="37" s="1"/>
  <c r="AG26" i="37"/>
  <c r="AC49" i="37"/>
  <c r="Y79" i="37"/>
  <c r="AG126" i="37"/>
  <c r="AA41" i="37"/>
  <c r="AQ80" i="37"/>
  <c r="AR80" i="37" s="1"/>
  <c r="P82" i="37"/>
  <c r="AJ82" i="37" s="1"/>
  <c r="AQ70" i="37"/>
  <c r="AR70" i="37" s="1"/>
  <c r="R59" i="37"/>
  <c r="AL59" i="37"/>
  <c r="U59" i="37"/>
  <c r="AI56" i="37"/>
  <c r="AQ94" i="37"/>
  <c r="AR94" i="37" s="1"/>
  <c r="AC56" i="37"/>
  <c r="S64" i="37"/>
  <c r="P84" i="37"/>
  <c r="AB84" i="37" s="1"/>
  <c r="T49" i="37"/>
  <c r="AQ114" i="37"/>
  <c r="AR114" i="37" s="1"/>
  <c r="S39" i="37"/>
  <c r="AN39" i="37"/>
  <c r="Z39" i="37"/>
  <c r="T39" i="37"/>
  <c r="AE39" i="37"/>
  <c r="AA39" i="37"/>
  <c r="U39" i="37"/>
  <c r="AO39" i="37"/>
  <c r="R39" i="37"/>
  <c r="AF39" i="37"/>
  <c r="W39" i="37"/>
  <c r="AL39" i="37"/>
  <c r="AG39" i="37"/>
  <c r="AB39" i="37"/>
  <c r="S49" i="37"/>
  <c r="AN111" i="37"/>
  <c r="AE64" i="37"/>
  <c r="AC111" i="37"/>
  <c r="AE47" i="37"/>
  <c r="X86" i="37"/>
  <c r="AF129" i="37"/>
  <c r="AQ27" i="37"/>
  <c r="AR27" i="37" s="1"/>
  <c r="AN90" i="37"/>
  <c r="AM112" i="37"/>
  <c r="AB110" i="37"/>
  <c r="AI110" i="37"/>
  <c r="AD110" i="37"/>
  <c r="AE110" i="37"/>
  <c r="AM110" i="37"/>
  <c r="AA47" i="37"/>
  <c r="AL56" i="37"/>
  <c r="AO102" i="37"/>
  <c r="AJ102" i="37"/>
  <c r="AK102" i="37"/>
  <c r="W47" i="37"/>
  <c r="AF110" i="37"/>
  <c r="AI47" i="37"/>
  <c r="AC129" i="37"/>
  <c r="AM75" i="37"/>
  <c r="AJ75" i="37"/>
  <c r="AH75" i="37"/>
  <c r="R75" i="37"/>
  <c r="W75" i="37"/>
  <c r="AO75" i="37"/>
  <c r="AL104" i="37"/>
  <c r="AH104" i="37"/>
  <c r="Z104" i="37"/>
  <c r="AK104" i="37"/>
  <c r="AA102" i="37"/>
  <c r="AP116" i="37"/>
  <c r="AG116" i="37"/>
  <c r="Y47" i="37"/>
  <c r="AL82" i="37"/>
  <c r="T76" i="37"/>
  <c r="R76" i="37"/>
  <c r="AI35" i="37"/>
  <c r="U35" i="37"/>
  <c r="Y92" i="37"/>
  <c r="X92" i="37"/>
  <c r="AB65" i="37"/>
  <c r="AH97" i="37"/>
  <c r="AL64" i="37"/>
  <c r="V77" i="37"/>
  <c r="AF79" i="37"/>
  <c r="AA104" i="37"/>
  <c r="AI111" i="37"/>
  <c r="AL116" i="37"/>
  <c r="AN59" i="37"/>
  <c r="AH59" i="37"/>
  <c r="U31" i="37"/>
  <c r="V31" i="37"/>
  <c r="AH76" i="37"/>
  <c r="U89" i="37"/>
  <c r="AF89" i="37"/>
  <c r="W126" i="37"/>
  <c r="Y126" i="37"/>
  <c r="T41" i="37"/>
  <c r="AL41" i="37"/>
  <c r="AB41" i="37"/>
  <c r="AO113" i="37"/>
  <c r="S113" i="37"/>
  <c r="AO116" i="37"/>
  <c r="AP110" i="37"/>
  <c r="AO95" i="37"/>
  <c r="AJ39" i="37"/>
  <c r="T110" i="37"/>
  <c r="AM35" i="37"/>
  <c r="S92" i="37"/>
  <c r="V57" i="37"/>
  <c r="AF55" i="37"/>
  <c r="T55" i="37"/>
  <c r="AP100" i="37"/>
  <c r="AO31" i="37"/>
  <c r="U77" i="37"/>
  <c r="X90" i="37"/>
  <c r="AA64" i="37"/>
  <c r="AP109" i="37"/>
  <c r="AA57" i="37"/>
  <c r="AJ64" i="37"/>
  <c r="AE46" i="37"/>
  <c r="AN46" i="37"/>
  <c r="AD86" i="37"/>
  <c r="S77" i="37"/>
  <c r="AE129" i="37"/>
  <c r="V35" i="37"/>
  <c r="AF108" i="37"/>
  <c r="AM64" i="37"/>
  <c r="AK73" i="37"/>
  <c r="AB108" i="37"/>
  <c r="AK110" i="37"/>
  <c r="AC75" i="37"/>
  <c r="Z90" i="37"/>
  <c r="Z102" i="37"/>
  <c r="AP102" i="37"/>
  <c r="AO56" i="37"/>
  <c r="U116" i="37"/>
  <c r="W116" i="37"/>
  <c r="T47" i="37"/>
  <c r="U56" i="37"/>
  <c r="AC35" i="37"/>
  <c r="Z35" i="37"/>
  <c r="AJ35" i="37"/>
  <c r="AN65" i="37"/>
  <c r="AJ65" i="37"/>
  <c r="AA97" i="37"/>
  <c r="AE40" i="37"/>
  <c r="AF40" i="37"/>
  <c r="AH40" i="37"/>
  <c r="AP40" i="37"/>
  <c r="AI40" i="37"/>
  <c r="AK40" i="37"/>
  <c r="AA40" i="37"/>
  <c r="X40" i="37"/>
  <c r="AM40" i="37"/>
  <c r="AJ40" i="37"/>
  <c r="AC40" i="37"/>
  <c r="Z40" i="37"/>
  <c r="W40" i="37"/>
  <c r="U40" i="37"/>
  <c r="R40" i="37"/>
  <c r="S40" i="37"/>
  <c r="AL40" i="37"/>
  <c r="V40" i="37"/>
  <c r="AG40" i="37"/>
  <c r="AO40" i="37"/>
  <c r="AD40" i="37"/>
  <c r="Y40" i="37"/>
  <c r="W102" i="37"/>
  <c r="U79" i="37"/>
  <c r="U97" i="37"/>
  <c r="R111" i="37"/>
  <c r="AO65" i="37"/>
  <c r="V59" i="37"/>
  <c r="X59" i="37"/>
  <c r="Z77" i="37"/>
  <c r="AH35" i="37"/>
  <c r="AO89" i="37"/>
  <c r="AC89" i="37"/>
  <c r="AC41" i="37"/>
  <c r="U41" i="37"/>
  <c r="AO41" i="37"/>
  <c r="AC113" i="37"/>
  <c r="AL113" i="37"/>
  <c r="V47" i="37"/>
  <c r="AC77" i="37"/>
  <c r="AF95" i="37"/>
  <c r="AD39" i="37"/>
  <c r="W110" i="37"/>
  <c r="AA75" i="37"/>
  <c r="AM65" i="37"/>
  <c r="AM55" i="37"/>
  <c r="AL55" i="37"/>
  <c r="S55" i="37"/>
  <c r="AN55" i="37"/>
  <c r="Z55" i="37"/>
  <c r="AO55" i="37"/>
  <c r="AI55" i="37"/>
  <c r="Y100" i="37"/>
  <c r="AF77" i="37"/>
  <c r="V68" i="37"/>
  <c r="T68" i="37"/>
  <c r="AL68" i="37"/>
  <c r="AE68" i="37"/>
  <c r="W68" i="37"/>
  <c r="AO68" i="37"/>
  <c r="AD68" i="37"/>
  <c r="AB68" i="37"/>
  <c r="AG68" i="37"/>
  <c r="AF68" i="37"/>
  <c r="X68" i="37"/>
  <c r="V97" i="37"/>
  <c r="Z49" i="37"/>
  <c r="V102" i="37"/>
  <c r="Y59" i="37"/>
  <c r="AB129" i="37"/>
  <c r="AG46" i="37"/>
  <c r="AK46" i="37"/>
  <c r="V86" i="37"/>
  <c r="Z110" i="37"/>
  <c r="AA110" i="37"/>
  <c r="AG129" i="37"/>
  <c r="AA111" i="37"/>
  <c r="R90" i="37"/>
  <c r="AD57" i="37"/>
  <c r="AI64" i="37"/>
  <c r="AL100" i="37"/>
  <c r="S108" i="37"/>
  <c r="X73" i="37"/>
  <c r="AA100" i="37"/>
  <c r="S89" i="37"/>
  <c r="AE116" i="37"/>
  <c r="AB111" i="37"/>
  <c r="AM56" i="37"/>
  <c r="AN110" i="37"/>
  <c r="AK56" i="37"/>
  <c r="AI59" i="37"/>
  <c r="AI79" i="37"/>
  <c r="X49" i="37"/>
  <c r="AG110" i="37"/>
  <c r="V75" i="37"/>
  <c r="R97" i="37"/>
  <c r="U104" i="37"/>
  <c r="AH102" i="37"/>
  <c r="AD35" i="37"/>
  <c r="X116" i="37"/>
  <c r="AO47" i="37"/>
  <c r="AN102" i="37"/>
  <c r="X56" i="37"/>
  <c r="AJ76" i="37"/>
  <c r="AA76" i="37"/>
  <c r="AN35" i="37"/>
  <c r="R35" i="37"/>
  <c r="AF92" i="37"/>
  <c r="AI92" i="37"/>
  <c r="AL102" i="37"/>
  <c r="AA65" i="37"/>
  <c r="AF65" i="37"/>
  <c r="AL97" i="37"/>
  <c r="AF49" i="37"/>
  <c r="AK47" i="37"/>
  <c r="AB123" i="37"/>
  <c r="AC123" i="37"/>
  <c r="AI123" i="37"/>
  <c r="AN123" i="37"/>
  <c r="Z123" i="37"/>
  <c r="Y123" i="37"/>
  <c r="R123" i="37"/>
  <c r="AM123" i="37"/>
  <c r="AL123" i="37"/>
  <c r="V123" i="37"/>
  <c r="AI109" i="37"/>
  <c r="AP56" i="37"/>
  <c r="AL57" i="37"/>
  <c r="AM57" i="37"/>
  <c r="Y57" i="37"/>
  <c r="W57" i="37"/>
  <c r="AE57" i="37"/>
  <c r="AL111" i="37"/>
  <c r="AH111" i="37"/>
  <c r="S47" i="37"/>
  <c r="AA59" i="37"/>
  <c r="AJ59" i="37"/>
  <c r="AQ63" i="37"/>
  <c r="AR63" i="37" s="1"/>
  <c r="T31" i="37"/>
  <c r="AM31" i="37"/>
  <c r="AO92" i="37"/>
  <c r="AN89" i="37"/>
  <c r="AD89" i="37"/>
  <c r="AP75" i="37"/>
  <c r="T126" i="37"/>
  <c r="AN126" i="37"/>
  <c r="AK41" i="37"/>
  <c r="Y41" i="37"/>
  <c r="AF66" i="37"/>
  <c r="X66" i="37"/>
  <c r="AK66" i="37"/>
  <c r="AA66" i="37"/>
  <c r="AC66" i="37"/>
  <c r="AH66" i="37"/>
  <c r="V66" i="37"/>
  <c r="AO66" i="37"/>
  <c r="AD66" i="37"/>
  <c r="AC119" i="37"/>
  <c r="AP119" i="37"/>
  <c r="Z119" i="37"/>
  <c r="X119" i="37"/>
  <c r="AI119" i="37"/>
  <c r="AL119" i="37"/>
  <c r="AH119" i="37"/>
  <c r="S119" i="37"/>
  <c r="AM113" i="37"/>
  <c r="AG113" i="37"/>
  <c r="U47" i="37"/>
  <c r="AK100" i="37"/>
  <c r="AM39" i="37"/>
  <c r="U55" i="37"/>
  <c r="Z111" i="37"/>
  <c r="R26" i="37"/>
  <c r="AO26" i="37"/>
  <c r="AO64" i="37"/>
  <c r="Z112" i="37"/>
  <c r="AJ112" i="37"/>
  <c r="AB112" i="37"/>
  <c r="AN112" i="37"/>
  <c r="AE112" i="37"/>
  <c r="AI112" i="37"/>
  <c r="AL112" i="37"/>
  <c r="AH112" i="37"/>
  <c r="AC112" i="37"/>
  <c r="AC55" i="37"/>
  <c r="AG104" i="37"/>
  <c r="Y65" i="37"/>
  <c r="P106" i="37"/>
  <c r="AD106" i="37" s="1"/>
  <c r="AH71" i="37"/>
  <c r="T77" i="37"/>
  <c r="AO110" i="37"/>
  <c r="R68" i="37"/>
  <c r="W104" i="37"/>
  <c r="AH81" i="37"/>
  <c r="X81" i="37"/>
  <c r="AF81" i="37"/>
  <c r="W87" i="37"/>
  <c r="AJ66" i="37"/>
  <c r="W46" i="37"/>
  <c r="AG86" i="37"/>
  <c r="U110" i="37"/>
  <c r="AK129" i="37"/>
  <c r="AH55" i="37"/>
  <c r="AP112" i="37"/>
  <c r="Z26" i="37"/>
  <c r="P33" i="37"/>
  <c r="AD33" i="37" s="1"/>
  <c r="AG66" i="37"/>
  <c r="AO119" i="37"/>
  <c r="AM108" i="37"/>
  <c r="AF59" i="37"/>
  <c r="AL47" i="37"/>
  <c r="AA119" i="37"/>
  <c r="AD104" i="37"/>
  <c r="AH109" i="37"/>
  <c r="AN47" i="37"/>
  <c r="AP77" i="37"/>
  <c r="AH110" i="37"/>
  <c r="AC47" i="37"/>
  <c r="V110" i="37"/>
  <c r="AN56" i="37"/>
  <c r="AK35" i="37"/>
  <c r="AB35" i="37"/>
  <c r="S79" i="37"/>
  <c r="AK79" i="37"/>
  <c r="AN79" i="37"/>
  <c r="AG79" i="37"/>
  <c r="T79" i="37"/>
  <c r="AH79" i="37"/>
  <c r="AB79" i="37"/>
  <c r="AE79" i="37"/>
  <c r="R79" i="37"/>
  <c r="AJ79" i="37"/>
  <c r="W79" i="37"/>
  <c r="AM79" i="37"/>
  <c r="AP79" i="37"/>
  <c r="AL79" i="37"/>
  <c r="Y56" i="37"/>
  <c r="AD111" i="37"/>
  <c r="V111" i="37"/>
  <c r="U111" i="37"/>
  <c r="AO111" i="37"/>
  <c r="W111" i="37"/>
  <c r="AD47" i="37"/>
  <c r="P67" i="37"/>
  <c r="U67" i="37" s="1"/>
  <c r="AE102" i="37"/>
  <c r="U49" i="37"/>
  <c r="AD97" i="37"/>
  <c r="AL129" i="37"/>
  <c r="Y39" i="37"/>
  <c r="S56" i="37"/>
  <c r="T102" i="37"/>
  <c r="W77" i="37"/>
  <c r="P99" i="37"/>
  <c r="AB99" i="37" s="1"/>
  <c r="AO90" i="37"/>
  <c r="AG77" i="37"/>
  <c r="Y110" i="37"/>
  <c r="AI97" i="37"/>
  <c r="Y87" i="37"/>
  <c r="AG87" i="37"/>
  <c r="AE87" i="37"/>
  <c r="AO87" i="37"/>
  <c r="AH87" i="37"/>
  <c r="AA87" i="37"/>
  <c r="AP87" i="37"/>
  <c r="AI87" i="37"/>
  <c r="AK87" i="37"/>
  <c r="AF87" i="37"/>
  <c r="AD87" i="37"/>
  <c r="R87" i="37"/>
  <c r="U87" i="37"/>
  <c r="AB87" i="37"/>
  <c r="AJ87" i="37"/>
  <c r="AN87" i="37"/>
  <c r="V87" i="37"/>
  <c r="AM87" i="37"/>
  <c r="AC87" i="37"/>
  <c r="X87" i="37"/>
  <c r="T87" i="37"/>
  <c r="AL87" i="37"/>
  <c r="S86" i="37"/>
  <c r="V64" i="37"/>
  <c r="T129" i="37"/>
  <c r="X129" i="37"/>
  <c r="T56" i="37"/>
  <c r="P61" i="37"/>
  <c r="AF61" i="37" s="1"/>
  <c r="AM111" i="37"/>
  <c r="AJ49" i="37"/>
  <c r="R71" i="37"/>
  <c r="T73" i="37"/>
  <c r="AM102" i="37"/>
  <c r="AG56" i="37"/>
  <c r="Y77" i="37"/>
  <c r="X77" i="37"/>
  <c r="AL77" i="37"/>
  <c r="AD77" i="37"/>
  <c r="AJ77" i="37"/>
  <c r="AH77" i="37"/>
  <c r="AM77" i="37"/>
  <c r="AE77" i="37"/>
  <c r="R77" i="37"/>
  <c r="AN77" i="37"/>
  <c r="AK77" i="37"/>
  <c r="U102" i="37"/>
  <c r="AD102" i="37"/>
  <c r="AK116" i="37"/>
  <c r="Y116" i="37"/>
  <c r="S116" i="37"/>
  <c r="AM116" i="37"/>
  <c r="AM47" i="37"/>
  <c r="AL110" i="37"/>
  <c r="R56" i="37"/>
  <c r="AP35" i="37"/>
  <c r="W35" i="37"/>
  <c r="X65" i="37"/>
  <c r="AK65" i="37"/>
  <c r="AK97" i="37"/>
  <c r="Z97" i="37"/>
  <c r="AF97" i="37"/>
  <c r="AN97" i="37"/>
  <c r="AA79" i="37"/>
  <c r="AJ110" i="37"/>
  <c r="AL49" i="37"/>
  <c r="AB97" i="37"/>
  <c r="AF111" i="37"/>
  <c r="U75" i="37"/>
  <c r="AG59" i="37"/>
  <c r="AC59" i="37"/>
  <c r="R110" i="37"/>
  <c r="Y111" i="37"/>
  <c r="AJ41" i="37"/>
  <c r="AN41" i="37"/>
  <c r="U65" i="37"/>
  <c r="X97" i="37"/>
  <c r="AH113" i="37"/>
  <c r="AJ113" i="37"/>
  <c r="U113" i="37"/>
  <c r="AI113" i="37"/>
  <c r="AN113" i="37"/>
  <c r="Z113" i="37"/>
  <c r="AC90" i="37"/>
  <c r="S65" i="37"/>
  <c r="T111" i="37"/>
  <c r="AC95" i="37"/>
  <c r="AA95" i="37"/>
  <c r="AE95" i="37"/>
  <c r="W95" i="37"/>
  <c r="AH95" i="37"/>
  <c r="R95" i="37"/>
  <c r="Y95" i="37"/>
  <c r="X95" i="37"/>
  <c r="U95" i="37"/>
  <c r="AK95" i="37"/>
  <c r="AP95" i="37"/>
  <c r="AD95" i="37"/>
  <c r="T95" i="37"/>
  <c r="AG95" i="37"/>
  <c r="AL95" i="37"/>
  <c r="AP39" i="37"/>
  <c r="AF56" i="37"/>
  <c r="S90" i="37"/>
  <c r="AP64" i="37"/>
  <c r="AE97" i="37"/>
  <c r="AJ111" i="37"/>
  <c r="AO100" i="37"/>
  <c r="AJ100" i="37"/>
  <c r="AF100" i="37"/>
  <c r="S100" i="37"/>
  <c r="AB77" i="37"/>
  <c r="V56" i="37"/>
  <c r="AE49" i="37"/>
  <c r="AL73" i="37"/>
  <c r="AF116" i="37"/>
  <c r="AJ46" i="37"/>
  <c r="AL46" i="37"/>
  <c r="T46" i="37"/>
  <c r="S46" i="37"/>
  <c r="AB46" i="37"/>
  <c r="AH46" i="37"/>
  <c r="AO46" i="37"/>
  <c r="X46" i="37"/>
  <c r="V46" i="37"/>
  <c r="Z46" i="37"/>
  <c r="R46" i="37"/>
  <c r="Y46" i="37"/>
  <c r="AF86" i="37"/>
  <c r="AN49" i="37"/>
  <c r="R129" i="37"/>
  <c r="AO129" i="37"/>
  <c r="U57" i="37"/>
  <c r="AJ119" i="37"/>
  <c r="X39" i="37"/>
  <c r="AP92" i="37"/>
  <c r="X113" i="37"/>
  <c r="R31" i="37"/>
  <c r="AF35" i="37"/>
  <c r="AM97" i="37"/>
  <c r="U85" i="30"/>
  <c r="AD50" i="30"/>
  <c r="AK84" i="30"/>
  <c r="AG82" i="30"/>
  <c r="AI37" i="30"/>
  <c r="U38" i="30"/>
  <c r="AD77" i="30"/>
  <c r="X37" i="30"/>
  <c r="S37" i="30"/>
  <c r="V50" i="30"/>
  <c r="AJ37" i="30"/>
  <c r="R74" i="30"/>
  <c r="AH37" i="30"/>
  <c r="AP38" i="30"/>
  <c r="V84" i="30"/>
  <c r="U37" i="30"/>
  <c r="AE37" i="30"/>
  <c r="S152" i="30"/>
  <c r="AG243" i="30"/>
  <c r="AN288" i="30"/>
  <c r="AM282" i="30"/>
  <c r="AH403" i="30"/>
  <c r="AA441" i="30"/>
  <c r="Y55" i="30"/>
  <c r="AF302" i="30"/>
  <c r="W65" i="30"/>
  <c r="AH119" i="30"/>
  <c r="AN172" i="30"/>
  <c r="AC153" i="30"/>
  <c r="Z65" i="30"/>
  <c r="AI471" i="30"/>
  <c r="V116" i="30"/>
  <c r="R376" i="30"/>
  <c r="AM250" i="30"/>
  <c r="AO214" i="30"/>
  <c r="X186" i="30"/>
  <c r="V377" i="30"/>
  <c r="T159" i="30"/>
  <c r="AB38" i="30"/>
  <c r="AH172" i="30"/>
  <c r="AA227" i="30"/>
  <c r="AD419" i="30"/>
  <c r="AP419" i="30"/>
  <c r="S424" i="30"/>
  <c r="AJ377" i="30"/>
  <c r="AO119" i="30"/>
  <c r="AP336" i="30"/>
  <c r="U288" i="30"/>
  <c r="W252" i="30"/>
  <c r="AJ426" i="30"/>
  <c r="AJ506" i="30"/>
  <c r="AO426" i="30"/>
  <c r="S505" i="30"/>
  <c r="W424" i="30"/>
  <c r="AI357" i="30"/>
  <c r="AA229" i="30"/>
  <c r="AF164" i="30"/>
  <c r="AA508" i="30"/>
  <c r="AF378" i="30"/>
  <c r="AH127" i="30"/>
  <c r="AB339" i="30"/>
  <c r="AJ499" i="30"/>
  <c r="AI244" i="30"/>
  <c r="AA37" i="30"/>
  <c r="Z37" i="30"/>
  <c r="AG482" i="30"/>
  <c r="AC482" i="30"/>
  <c r="W177" i="30"/>
  <c r="AE177" i="30"/>
  <c r="AK177" i="30"/>
  <c r="R424" i="30"/>
  <c r="AJ424" i="30"/>
  <c r="AM403" i="30"/>
  <c r="AO441" i="30"/>
  <c r="AM44" i="30"/>
  <c r="X172" i="30"/>
  <c r="V119" i="30"/>
  <c r="AO172" i="30"/>
  <c r="T186" i="30"/>
  <c r="Y471" i="30"/>
  <c r="AL478" i="30"/>
  <c r="AB511" i="30"/>
  <c r="AA376" i="30"/>
  <c r="AM172" i="30"/>
  <c r="AA383" i="30"/>
  <c r="AO344" i="30"/>
  <c r="AK186" i="30"/>
  <c r="AK363" i="30"/>
  <c r="X424" i="30"/>
  <c r="AM243" i="30"/>
  <c r="W399" i="30"/>
  <c r="AI377" i="30"/>
  <c r="X149" i="30"/>
  <c r="AD119" i="30"/>
  <c r="V288" i="30"/>
  <c r="AL172" i="30"/>
  <c r="V505" i="30"/>
  <c r="AN424" i="30"/>
  <c r="AC378" i="30"/>
  <c r="AH74" i="30"/>
  <c r="AD74" i="30"/>
  <c r="AP177" i="30"/>
  <c r="AB177" i="30"/>
  <c r="X177" i="30"/>
  <c r="W373" i="30"/>
  <c r="V356" i="30"/>
  <c r="AF301" i="30"/>
  <c r="AH454" i="30"/>
  <c r="AI424" i="30"/>
  <c r="AH315" i="30"/>
  <c r="R511" i="30"/>
  <c r="AG116" i="30"/>
  <c r="Y376" i="30"/>
  <c r="AA377" i="30"/>
  <c r="T454" i="30"/>
  <c r="AC81" i="30"/>
  <c r="AK378" i="30"/>
  <c r="Z244" i="30"/>
  <c r="AN37" i="30"/>
  <c r="X373" i="30"/>
  <c r="S177" i="30"/>
  <c r="AN177" i="30"/>
  <c r="R177" i="30"/>
  <c r="AA511" i="30"/>
  <c r="AJ378" i="30"/>
  <c r="AN403" i="30"/>
  <c r="AK172" i="30"/>
  <c r="Y259" i="30"/>
  <c r="AA132" i="30"/>
  <c r="AH301" i="30"/>
  <c r="AA403" i="30"/>
  <c r="AG296" i="30"/>
  <c r="AF505" i="30"/>
  <c r="AA151" i="30"/>
  <c r="AJ350" i="30"/>
  <c r="W492" i="30"/>
  <c r="AB315" i="30"/>
  <c r="V397" i="30"/>
  <c r="AC511" i="30"/>
  <c r="U77" i="30"/>
  <c r="S376" i="30"/>
  <c r="T424" i="30"/>
  <c r="AH81" i="30"/>
  <c r="AP387" i="30"/>
  <c r="Y116" i="30"/>
  <c r="AB65" i="30"/>
  <c r="AF376" i="30"/>
  <c r="AF43" i="30"/>
  <c r="AB119" i="30"/>
  <c r="AL290" i="30"/>
  <c r="AO366" i="30"/>
  <c r="U214" i="30"/>
  <c r="AI172" i="30"/>
  <c r="Y164" i="30"/>
  <c r="AM378" i="30"/>
  <c r="AI398" i="30"/>
  <c r="W168" i="30"/>
  <c r="AG76" i="30"/>
  <c r="AO373" i="30"/>
  <c r="W74" i="30"/>
  <c r="U74" i="30"/>
  <c r="AO177" i="30"/>
  <c r="AG177" i="30"/>
  <c r="T177" i="30"/>
  <c r="AJ74" i="30"/>
  <c r="S119" i="30"/>
  <c r="Y363" i="30"/>
  <c r="AF65" i="30"/>
  <c r="AH511" i="30"/>
  <c r="AH59" i="30"/>
  <c r="AA302" i="30"/>
  <c r="S403" i="30"/>
  <c r="AO296" i="30"/>
  <c r="AO424" i="30"/>
  <c r="AK469" i="30"/>
  <c r="AD81" i="30"/>
  <c r="AK311" i="30"/>
  <c r="AK77" i="30"/>
  <c r="AO376" i="30"/>
  <c r="AG151" i="30"/>
  <c r="R302" i="30"/>
  <c r="AL243" i="30"/>
  <c r="AB492" i="30"/>
  <c r="R315" i="30"/>
  <c r="AL511" i="30"/>
  <c r="AA65" i="30"/>
  <c r="Z376" i="30"/>
  <c r="AH43" i="30"/>
  <c r="AH234" i="30"/>
  <c r="AA317" i="30"/>
  <c r="AJ169" i="30"/>
  <c r="Z387" i="30"/>
  <c r="W116" i="30"/>
  <c r="AC119" i="30"/>
  <c r="AJ376" i="30"/>
  <c r="AB502" i="30"/>
  <c r="AA433" i="30"/>
  <c r="AG419" i="30"/>
  <c r="S377" i="30"/>
  <c r="R65" i="30"/>
  <c r="AF281" i="30"/>
  <c r="S290" i="30"/>
  <c r="AJ366" i="30"/>
  <c r="AM214" i="30"/>
  <c r="AJ305" i="30"/>
  <c r="AA172" i="30"/>
  <c r="X81" i="30"/>
  <c r="AI378" i="30"/>
  <c r="AL168" i="30"/>
  <c r="AJ110" i="30"/>
  <c r="R373" i="30"/>
  <c r="AC74" i="30"/>
  <c r="AP74" i="30"/>
  <c r="AJ177" i="30"/>
  <c r="U177" i="30"/>
  <c r="V177" i="30"/>
  <c r="AE45" i="30"/>
  <c r="AO230" i="30"/>
  <c r="AE403" i="30"/>
  <c r="W345" i="30"/>
  <c r="AL77" i="30"/>
  <c r="U81" i="30"/>
  <c r="AF511" i="30"/>
  <c r="T366" i="30"/>
  <c r="AB186" i="30"/>
  <c r="AJ172" i="30"/>
  <c r="X77" i="30"/>
  <c r="Y172" i="30"/>
  <c r="AG502" i="30"/>
  <c r="Y424" i="30"/>
  <c r="AG377" i="30"/>
  <c r="S172" i="30"/>
  <c r="AB366" i="30"/>
  <c r="AG172" i="30"/>
  <c r="T172" i="30"/>
  <c r="Y81" i="30"/>
  <c r="AO454" i="30"/>
  <c r="AI142" i="30"/>
  <c r="Z378" i="30"/>
  <c r="S373" i="30"/>
  <c r="T74" i="30"/>
  <c r="AB120" i="30"/>
  <c r="Y120" i="30"/>
  <c r="U120" i="30"/>
  <c r="AI120" i="30"/>
  <c r="V120" i="30"/>
  <c r="AK120" i="30"/>
  <c r="AQ287" i="30"/>
  <c r="AR287" i="30" s="1"/>
  <c r="AO324" i="30"/>
  <c r="S324" i="30"/>
  <c r="Y87" i="30"/>
  <c r="W87" i="30"/>
  <c r="V87" i="30"/>
  <c r="AM87" i="30"/>
  <c r="AH87" i="30"/>
  <c r="AE87" i="30"/>
  <c r="X87" i="30"/>
  <c r="AB87" i="30"/>
  <c r="AH170" i="30"/>
  <c r="AI170" i="30"/>
  <c r="U42" i="30"/>
  <c r="AF42" i="30"/>
  <c r="Y42" i="30"/>
  <c r="AP106" i="30"/>
  <c r="V106" i="30"/>
  <c r="W106" i="30"/>
  <c r="AD106" i="30"/>
  <c r="AG106" i="30"/>
  <c r="V85" i="30"/>
  <c r="T156" i="30"/>
  <c r="AF208" i="30"/>
  <c r="AJ345" i="30"/>
  <c r="AD282" i="30"/>
  <c r="AP403" i="30"/>
  <c r="Z403" i="30"/>
  <c r="AI345" i="30"/>
  <c r="Y296" i="30"/>
  <c r="AG471" i="30"/>
  <c r="AK471" i="30"/>
  <c r="S471" i="30"/>
  <c r="V471" i="30"/>
  <c r="AD471" i="30"/>
  <c r="AO471" i="30"/>
  <c r="AP471" i="30"/>
  <c r="AK174" i="30"/>
  <c r="AO174" i="30"/>
  <c r="AC174" i="30"/>
  <c r="X306" i="30"/>
  <c r="AE306" i="30"/>
  <c r="V306" i="30"/>
  <c r="AP306" i="30"/>
  <c r="AP152" i="30"/>
  <c r="AA152" i="30"/>
  <c r="V152" i="30"/>
  <c r="AL152" i="30"/>
  <c r="AH152" i="30"/>
  <c r="AG152" i="30"/>
  <c r="Z152" i="30"/>
  <c r="U152" i="30"/>
  <c r="T152" i="30"/>
  <c r="AC152" i="30"/>
  <c r="AI152" i="30"/>
  <c r="AN152" i="30"/>
  <c r="AN301" i="30"/>
  <c r="U301" i="30"/>
  <c r="R301" i="30"/>
  <c r="V301" i="30"/>
  <c r="AL301" i="30"/>
  <c r="AA301" i="30"/>
  <c r="AI301" i="30"/>
  <c r="AM156" i="30"/>
  <c r="W296" i="30"/>
  <c r="AM441" i="30"/>
  <c r="X441" i="30"/>
  <c r="AE441" i="30"/>
  <c r="AD275" i="30"/>
  <c r="V275" i="30"/>
  <c r="X275" i="30"/>
  <c r="AP348" i="30"/>
  <c r="AH348" i="30"/>
  <c r="AM348" i="30"/>
  <c r="AE461" i="30"/>
  <c r="Y461" i="30"/>
  <c r="X461" i="30"/>
  <c r="AH461" i="30"/>
  <c r="AM461" i="30"/>
  <c r="AN75" i="30"/>
  <c r="AC75" i="30"/>
  <c r="W75" i="30"/>
  <c r="S75" i="30"/>
  <c r="AF75" i="30"/>
  <c r="R75" i="30"/>
  <c r="AN179" i="30"/>
  <c r="V179" i="30"/>
  <c r="AL179" i="30"/>
  <c r="R143" i="30"/>
  <c r="AM143" i="30"/>
  <c r="AN124" i="30"/>
  <c r="AJ124" i="30"/>
  <c r="AE124" i="30"/>
  <c r="T124" i="30"/>
  <c r="AM111" i="30"/>
  <c r="Z111" i="30"/>
  <c r="V111" i="30"/>
  <c r="Y111" i="30"/>
  <c r="V307" i="30"/>
  <c r="AC307" i="30"/>
  <c r="AD307" i="30"/>
  <c r="AO307" i="30"/>
  <c r="AN263" i="30"/>
  <c r="AO263" i="30"/>
  <c r="AL195" i="30"/>
  <c r="AD329" i="30"/>
  <c r="AC403" i="30"/>
  <c r="AL296" i="30"/>
  <c r="P358" i="30"/>
  <c r="AK358" i="30" s="1"/>
  <c r="U425" i="30"/>
  <c r="Z425" i="30"/>
  <c r="AB425" i="30"/>
  <c r="V55" i="30"/>
  <c r="AD55" i="30"/>
  <c r="AO55" i="30"/>
  <c r="V327" i="30"/>
  <c r="AH268" i="30"/>
  <c r="Y268" i="30"/>
  <c r="AJ268" i="30"/>
  <c r="AI268" i="30"/>
  <c r="W57" i="30"/>
  <c r="AN86" i="30"/>
  <c r="AP86" i="30"/>
  <c r="AL86" i="30"/>
  <c r="Z222" i="30"/>
  <c r="AK222" i="30"/>
  <c r="Y222" i="30"/>
  <c r="AO224" i="30"/>
  <c r="AE224" i="30"/>
  <c r="AN224" i="30"/>
  <c r="W353" i="30"/>
  <c r="AN353" i="30"/>
  <c r="S353" i="30"/>
  <c r="AM353" i="30"/>
  <c r="AF353" i="30"/>
  <c r="AO353" i="30"/>
  <c r="AA79" i="30"/>
  <c r="AH79" i="30"/>
  <c r="AJ79" i="30"/>
  <c r="Z79" i="30"/>
  <c r="AK79" i="30"/>
  <c r="AI79" i="30"/>
  <c r="AN431" i="30"/>
  <c r="AK431" i="30"/>
  <c r="AF195" i="30"/>
  <c r="X282" i="30"/>
  <c r="AL329" i="30"/>
  <c r="T139" i="30"/>
  <c r="AA296" i="30"/>
  <c r="AI441" i="30"/>
  <c r="W389" i="30"/>
  <c r="U124" i="30"/>
  <c r="AB179" i="30"/>
  <c r="AM173" i="30"/>
  <c r="AP173" i="30"/>
  <c r="Y307" i="30"/>
  <c r="AK40" i="30"/>
  <c r="AP40" i="30"/>
  <c r="S334" i="30"/>
  <c r="W334" i="30"/>
  <c r="AA165" i="30"/>
  <c r="AD165" i="30"/>
  <c r="AB165" i="30"/>
  <c r="AF165" i="30"/>
  <c r="AJ165" i="30"/>
  <c r="R269" i="30"/>
  <c r="AD269" i="30"/>
  <c r="U258" i="30"/>
  <c r="AP258" i="30"/>
  <c r="AC258" i="30"/>
  <c r="AA258" i="30"/>
  <c r="AE300" i="30"/>
  <c r="R300" i="30"/>
  <c r="AG195" i="30"/>
  <c r="AB329" i="30"/>
  <c r="AG139" i="30"/>
  <c r="AF439" i="30"/>
  <c r="AC179" i="30"/>
  <c r="AB327" i="30"/>
  <c r="AA327" i="30"/>
  <c r="AM327" i="30"/>
  <c r="Y327" i="30"/>
  <c r="AE120" i="30"/>
  <c r="AN307" i="30"/>
  <c r="AN106" i="30"/>
  <c r="R124" i="30"/>
  <c r="AE57" i="30"/>
  <c r="AC57" i="30"/>
  <c r="T57" i="30"/>
  <c r="X57" i="30"/>
  <c r="AF57" i="30"/>
  <c r="AG299" i="30"/>
  <c r="AA299" i="30"/>
  <c r="AB299" i="30"/>
  <c r="W299" i="30"/>
  <c r="AH451" i="30"/>
  <c r="U451" i="30"/>
  <c r="AD451" i="30"/>
  <c r="AO451" i="30"/>
  <c r="AB102" i="30"/>
  <c r="T102" i="30"/>
  <c r="AI102" i="30"/>
  <c r="AB149" i="30"/>
  <c r="AG149" i="30"/>
  <c r="Y149" i="30"/>
  <c r="AP149" i="30"/>
  <c r="AM149" i="30"/>
  <c r="AE149" i="30"/>
  <c r="AJ149" i="30"/>
  <c r="U149" i="30"/>
  <c r="AO149" i="30"/>
  <c r="AI149" i="30"/>
  <c r="AC149" i="30"/>
  <c r="AO492" i="30"/>
  <c r="T359" i="30"/>
  <c r="S511" i="30"/>
  <c r="AA363" i="30"/>
  <c r="AB100" i="30"/>
  <c r="AB81" i="30"/>
  <c r="AH438" i="30"/>
  <c r="W227" i="30"/>
  <c r="X419" i="30"/>
  <c r="T419" i="30"/>
  <c r="X97" i="30"/>
  <c r="AE214" i="30"/>
  <c r="Y284" i="30"/>
  <c r="AI280" i="30"/>
  <c r="AG81" i="30"/>
  <c r="AI229" i="30"/>
  <c r="Z89" i="30"/>
  <c r="Y404" i="30"/>
  <c r="AN404" i="30"/>
  <c r="AA473" i="30"/>
  <c r="AA378" i="30"/>
  <c r="AJ256" i="30"/>
  <c r="AI127" i="30"/>
  <c r="R168" i="30"/>
  <c r="AE76" i="30"/>
  <c r="AN499" i="30"/>
  <c r="T477" i="30"/>
  <c r="U244" i="30"/>
  <c r="AP37" i="30"/>
  <c r="AK37" i="30"/>
  <c r="T373" i="30"/>
  <c r="AH138" i="30"/>
  <c r="AQ496" i="30"/>
  <c r="AR496" i="30" s="1"/>
  <c r="U138" i="30"/>
  <c r="Z252" i="30"/>
  <c r="AN76" i="30"/>
  <c r="AF499" i="30"/>
  <c r="W477" i="30"/>
  <c r="Z138" i="30"/>
  <c r="AN303" i="30"/>
  <c r="X368" i="30"/>
  <c r="AF363" i="30"/>
  <c r="X492" i="30"/>
  <c r="V368" i="30"/>
  <c r="X359" i="30"/>
  <c r="AJ159" i="30"/>
  <c r="AP291" i="30"/>
  <c r="AF419" i="30"/>
  <c r="AB419" i="30"/>
  <c r="R419" i="30"/>
  <c r="AF290" i="30"/>
  <c r="R81" i="30"/>
  <c r="AN252" i="30"/>
  <c r="S454" i="30"/>
  <c r="X89" i="30"/>
  <c r="AL404" i="30"/>
  <c r="W473" i="30"/>
  <c r="AB253" i="30"/>
  <c r="AP76" i="30"/>
  <c r="AE499" i="30"/>
  <c r="Y477" i="30"/>
  <c r="AO235" i="30"/>
  <c r="AO138" i="30"/>
  <c r="AI121" i="30"/>
  <c r="AB280" i="30"/>
  <c r="AN81" i="30"/>
  <c r="AB252" i="30"/>
  <c r="AI454" i="30"/>
  <c r="X404" i="30"/>
  <c r="AM404" i="30"/>
  <c r="AL473" i="30"/>
  <c r="Z459" i="30"/>
  <c r="Y76" i="30"/>
  <c r="AM499" i="30"/>
  <c r="U499" i="30"/>
  <c r="AF477" i="30"/>
  <c r="AJ235" i="30"/>
  <c r="AD235" i="30"/>
  <c r="X138" i="30"/>
  <c r="AE121" i="30"/>
  <c r="AQ58" i="30"/>
  <c r="AR58" i="30" s="1"/>
  <c r="AQ158" i="30"/>
  <c r="AR158" i="30" s="1"/>
  <c r="AO146" i="30"/>
  <c r="AI151" i="30"/>
  <c r="AO368" i="30"/>
  <c r="AJ315" i="30"/>
  <c r="AG511" i="30"/>
  <c r="U383" i="30"/>
  <c r="V387" i="30"/>
  <c r="R38" i="30"/>
  <c r="AI429" i="30"/>
  <c r="Y419" i="30"/>
  <c r="U419" i="30"/>
  <c r="Z497" i="30"/>
  <c r="AK399" i="30"/>
  <c r="AK280" i="30"/>
  <c r="AM454" i="30"/>
  <c r="AK366" i="30"/>
  <c r="AL288" i="30"/>
  <c r="Z305" i="30"/>
  <c r="AC506" i="30"/>
  <c r="AE81" i="30"/>
  <c r="AD252" i="30"/>
  <c r="AL454" i="30"/>
  <c r="AB394" i="30"/>
  <c r="AB89" i="30"/>
  <c r="AI404" i="30"/>
  <c r="AC404" i="30"/>
  <c r="AN473" i="30"/>
  <c r="AP331" i="30"/>
  <c r="AH378" i="30"/>
  <c r="AF459" i="30"/>
  <c r="AO127" i="30"/>
  <c r="V76" i="30"/>
  <c r="AO499" i="30"/>
  <c r="Z499" i="30"/>
  <c r="AJ477" i="30"/>
  <c r="AA244" i="30"/>
  <c r="R37" i="30"/>
  <c r="W37" i="30"/>
  <c r="Z373" i="30"/>
  <c r="AI235" i="30"/>
  <c r="U235" i="30"/>
  <c r="AG138" i="30"/>
  <c r="W482" i="30"/>
  <c r="R121" i="30"/>
  <c r="S368" i="30"/>
  <c r="AN429" i="30"/>
  <c r="AI438" i="30"/>
  <c r="S419" i="30"/>
  <c r="AI81" i="30"/>
  <c r="AJ284" i="30"/>
  <c r="V81" i="30"/>
  <c r="AG252" i="30"/>
  <c r="AA454" i="30"/>
  <c r="Y89" i="30"/>
  <c r="AA499" i="30"/>
  <c r="V404" i="30"/>
  <c r="AH404" i="30"/>
  <c r="R473" i="30"/>
  <c r="T378" i="30"/>
  <c r="Y459" i="30"/>
  <c r="AA76" i="30"/>
  <c r="W499" i="30"/>
  <c r="AK499" i="30"/>
  <c r="AO477" i="30"/>
  <c r="AC235" i="30"/>
  <c r="AH121" i="30"/>
  <c r="AO221" i="30"/>
  <c r="W365" i="30"/>
  <c r="T113" i="30"/>
  <c r="AC113" i="30"/>
  <c r="S113" i="30"/>
  <c r="AD113" i="30"/>
  <c r="Y113" i="30"/>
  <c r="R314" i="30"/>
  <c r="AP221" i="30"/>
  <c r="AB146" i="30"/>
  <c r="Y303" i="30"/>
  <c r="AL205" i="30"/>
  <c r="AA365" i="30"/>
  <c r="R113" i="30"/>
  <c r="AP268" i="30"/>
  <c r="AM268" i="30"/>
  <c r="AL160" i="30"/>
  <c r="AB231" i="30"/>
  <c r="AA153" i="30"/>
  <c r="AB383" i="30"/>
  <c r="AB368" i="30"/>
  <c r="AP104" i="30"/>
  <c r="Z104" i="30"/>
  <c r="AA159" i="30"/>
  <c r="AC261" i="30"/>
  <c r="AB261" i="30"/>
  <c r="AH328" i="30"/>
  <c r="AP328" i="30"/>
  <c r="AL328" i="30"/>
  <c r="AD328" i="30"/>
  <c r="Z328" i="30"/>
  <c r="AC328" i="30"/>
  <c r="V328" i="30"/>
  <c r="U328" i="30"/>
  <c r="AN328" i="30"/>
  <c r="AI328" i="30"/>
  <c r="Z237" i="30"/>
  <c r="AK237" i="30"/>
  <c r="AB237" i="30"/>
  <c r="T237" i="30"/>
  <c r="AC237" i="30"/>
  <c r="AF435" i="30"/>
  <c r="T435" i="30"/>
  <c r="AG431" i="30"/>
  <c r="AC431" i="30"/>
  <c r="S431" i="30"/>
  <c r="AE431" i="30"/>
  <c r="AO431" i="30"/>
  <c r="AI431" i="30"/>
  <c r="T431" i="30"/>
  <c r="W431" i="30"/>
  <c r="V431" i="30"/>
  <c r="AA314" i="30"/>
  <c r="AM69" i="30"/>
  <c r="V146" i="30"/>
  <c r="Z303" i="30"/>
  <c r="AJ205" i="30"/>
  <c r="AC365" i="30"/>
  <c r="W460" i="30"/>
  <c r="AG268" i="30"/>
  <c r="S268" i="30"/>
  <c r="S514" i="30"/>
  <c r="R153" i="30"/>
  <c r="W383" i="30"/>
  <c r="AD501" i="30"/>
  <c r="AC104" i="30"/>
  <c r="Y104" i="30"/>
  <c r="S413" i="30"/>
  <c r="AN413" i="30"/>
  <c r="Z159" i="30"/>
  <c r="AK82" i="30"/>
  <c r="AK502" i="30"/>
  <c r="Y502" i="30"/>
  <c r="X502" i="30"/>
  <c r="AM328" i="30"/>
  <c r="AJ201" i="30"/>
  <c r="Y201" i="30"/>
  <c r="W201" i="30"/>
  <c r="R201" i="30"/>
  <c r="AN201" i="30"/>
  <c r="AM201" i="30"/>
  <c r="X201" i="30"/>
  <c r="AF201" i="30"/>
  <c r="Z201" i="30"/>
  <c r="AE201" i="30"/>
  <c r="AA431" i="30"/>
  <c r="AK272" i="30"/>
  <c r="AH272" i="30"/>
  <c r="AE272" i="30"/>
  <c r="T178" i="30"/>
  <c r="R178" i="30"/>
  <c r="AN178" i="30"/>
  <c r="AB178" i="30"/>
  <c r="Z178" i="30"/>
  <c r="AP178" i="30"/>
  <c r="AF221" i="30"/>
  <c r="R282" i="30"/>
  <c r="T221" i="30"/>
  <c r="AM431" i="30"/>
  <c r="AB356" i="30"/>
  <c r="AI282" i="30"/>
  <c r="AD392" i="30"/>
  <c r="T296" i="30"/>
  <c r="AI122" i="30"/>
  <c r="AP314" i="30"/>
  <c r="AL55" i="30"/>
  <c r="R44" i="30"/>
  <c r="AQ479" i="30"/>
  <c r="AR479" i="30" s="1"/>
  <c r="Z514" i="30"/>
  <c r="AA146" i="30"/>
  <c r="AO327" i="30"/>
  <c r="AF132" i="30"/>
  <c r="X303" i="30"/>
  <c r="AK205" i="30"/>
  <c r="AB365" i="30"/>
  <c r="R492" i="30"/>
  <c r="U268" i="30"/>
  <c r="AF268" i="30"/>
  <c r="R160" i="30"/>
  <c r="S57" i="30"/>
  <c r="V153" i="30"/>
  <c r="Z370" i="30"/>
  <c r="AN383" i="30"/>
  <c r="AL501" i="30"/>
  <c r="AD104" i="30"/>
  <c r="R104" i="30"/>
  <c r="AH415" i="30"/>
  <c r="AF431" i="30"/>
  <c r="X159" i="30"/>
  <c r="AE159" i="30"/>
  <c r="AI178" i="30"/>
  <c r="V82" i="30"/>
  <c r="AC291" i="30"/>
  <c r="AF415" i="30"/>
  <c r="AJ328" i="30"/>
  <c r="AI362" i="30"/>
  <c r="Y362" i="30"/>
  <c r="AF362" i="30"/>
  <c r="AA362" i="30"/>
  <c r="Z362" i="30"/>
  <c r="W395" i="30"/>
  <c r="AI395" i="30"/>
  <c r="X395" i="30"/>
  <c r="R395" i="30"/>
  <c r="AH395" i="30"/>
  <c r="AA395" i="30"/>
  <c r="AK395" i="30"/>
  <c r="AO395" i="30"/>
  <c r="X376" i="30"/>
  <c r="AM376" i="30"/>
  <c r="AP376" i="30"/>
  <c r="W376" i="30"/>
  <c r="AK376" i="30"/>
  <c r="AI376" i="30"/>
  <c r="T376" i="30"/>
  <c r="AH376" i="30"/>
  <c r="U376" i="30"/>
  <c r="AD376" i="30"/>
  <c r="AC376" i="30"/>
  <c r="AG376" i="30"/>
  <c r="V376" i="30"/>
  <c r="AG199" i="30"/>
  <c r="W199" i="30"/>
  <c r="AL199" i="30"/>
  <c r="AP199" i="30"/>
  <c r="S199" i="30"/>
  <c r="AO199" i="30"/>
  <c r="AJ199" i="30"/>
  <c r="AI199" i="30"/>
  <c r="V199" i="30"/>
  <c r="AM199" i="30"/>
  <c r="AN199" i="30"/>
  <c r="AH199" i="30"/>
  <c r="X199" i="30"/>
  <c r="T199" i="30"/>
  <c r="Z199" i="30"/>
  <c r="AM45" i="30"/>
  <c r="Y514" i="30"/>
  <c r="AL356" i="30"/>
  <c r="AE282" i="30"/>
  <c r="AL469" i="30"/>
  <c r="AB296" i="30"/>
  <c r="AC122" i="30"/>
  <c r="Z469" i="30"/>
  <c r="AE314" i="30"/>
  <c r="AA55" i="30"/>
  <c r="AD146" i="30"/>
  <c r="T501" i="30"/>
  <c r="S327" i="30"/>
  <c r="AM297" i="30"/>
  <c r="AK303" i="30"/>
  <c r="AF205" i="30"/>
  <c r="AB476" i="30"/>
  <c r="AE365" i="30"/>
  <c r="AM492" i="30"/>
  <c r="AP431" i="30"/>
  <c r="S350" i="30"/>
  <c r="AE268" i="30"/>
  <c r="W268" i="30"/>
  <c r="AC359" i="30"/>
  <c r="AH57" i="30"/>
  <c r="T212" i="30"/>
  <c r="U370" i="30"/>
  <c r="T383" i="30"/>
  <c r="AF501" i="30"/>
  <c r="R213" i="30"/>
  <c r="U104" i="30"/>
  <c r="AI104" i="30"/>
  <c r="AG460" i="30"/>
  <c r="AP186" i="30"/>
  <c r="AM186" i="30"/>
  <c r="S186" i="30"/>
  <c r="AM415" i="30"/>
  <c r="AG159" i="30"/>
  <c r="AH159" i="30"/>
  <c r="AG227" i="30"/>
  <c r="V227" i="30"/>
  <c r="U227" i="30"/>
  <c r="AK227" i="30"/>
  <c r="AP227" i="30"/>
  <c r="AB328" i="30"/>
  <c r="Y494" i="30"/>
  <c r="Z494" i="30"/>
  <c r="AH494" i="30"/>
  <c r="AE494" i="30"/>
  <c r="AJ494" i="30"/>
  <c r="AC494" i="30"/>
  <c r="AB494" i="30"/>
  <c r="R494" i="30"/>
  <c r="AQ209" i="30"/>
  <c r="AR209" i="30" s="1"/>
  <c r="S122" i="30"/>
  <c r="AH469" i="30"/>
  <c r="AD314" i="30"/>
  <c r="W303" i="30"/>
  <c r="AA205" i="30"/>
  <c r="AG365" i="30"/>
  <c r="V474" i="30"/>
  <c r="W392" i="30"/>
  <c r="U350" i="30"/>
  <c r="AJ416" i="30"/>
  <c r="S367" i="30"/>
  <c r="X212" i="30"/>
  <c r="W297" i="30"/>
  <c r="V501" i="30"/>
  <c r="W213" i="30"/>
  <c r="AO104" i="30"/>
  <c r="AM104" i="30"/>
  <c r="V460" i="30"/>
  <c r="Y159" i="30"/>
  <c r="AL159" i="30"/>
  <c r="AG113" i="30"/>
  <c r="AJ82" i="30"/>
  <c r="AA82" i="30"/>
  <c r="AI82" i="30"/>
  <c r="X82" i="30"/>
  <c r="AO261" i="30"/>
  <c r="S328" i="30"/>
  <c r="R243" i="30"/>
  <c r="AF243" i="30"/>
  <c r="W243" i="30"/>
  <c r="S243" i="30"/>
  <c r="AI243" i="30"/>
  <c r="AD243" i="30"/>
  <c r="U243" i="30"/>
  <c r="AP243" i="30"/>
  <c r="AH250" i="30"/>
  <c r="V250" i="30"/>
  <c r="AD250" i="30"/>
  <c r="R250" i="30"/>
  <c r="AA230" i="30"/>
  <c r="AG314" i="30"/>
  <c r="AD178" i="30"/>
  <c r="AJ365" i="30"/>
  <c r="AL416" i="30"/>
  <c r="AC178" i="30"/>
  <c r="AC212" i="30"/>
  <c r="AH297" i="30"/>
  <c r="AC501" i="30"/>
  <c r="AA213" i="30"/>
  <c r="S104" i="30"/>
  <c r="R159" i="30"/>
  <c r="AL291" i="30"/>
  <c r="AA291" i="30"/>
  <c r="AB291" i="30"/>
  <c r="AH261" i="30"/>
  <c r="AO328" i="30"/>
  <c r="S222" i="30"/>
  <c r="T222" i="30"/>
  <c r="AD39" i="30"/>
  <c r="AH39" i="30"/>
  <c r="V101" i="30"/>
  <c r="AL101" i="30"/>
  <c r="AM101" i="30"/>
  <c r="AN101" i="30"/>
  <c r="Y194" i="30"/>
  <c r="U194" i="30"/>
  <c r="AK194" i="30"/>
  <c r="AE194" i="30"/>
  <c r="AC194" i="30"/>
  <c r="AP194" i="30"/>
  <c r="AG194" i="30"/>
  <c r="AN194" i="30"/>
  <c r="T194" i="30"/>
  <c r="AF194" i="30"/>
  <c r="Z194" i="30"/>
  <c r="AJ194" i="30"/>
  <c r="AB194" i="30"/>
  <c r="X194" i="30"/>
  <c r="S194" i="30"/>
  <c r="AO194" i="30"/>
  <c r="AI194" i="30"/>
  <c r="R194" i="30"/>
  <c r="W194" i="30"/>
  <c r="V178" i="30"/>
  <c r="AH212" i="30"/>
  <c r="AC297" i="30"/>
  <c r="V213" i="30"/>
  <c r="AJ104" i="30"/>
  <c r="AN104" i="30"/>
  <c r="AB104" i="30"/>
  <c r="AJ460" i="30"/>
  <c r="AL460" i="30"/>
  <c r="AK159" i="30"/>
  <c r="AI159" i="30"/>
  <c r="AF159" i="30"/>
  <c r="AM159" i="30"/>
  <c r="AO159" i="30"/>
  <c r="Y500" i="30"/>
  <c r="AJ500" i="30"/>
  <c r="AM113" i="30"/>
  <c r="AH178" i="30"/>
  <c r="T231" i="30"/>
  <c r="AM231" i="30"/>
  <c r="AG415" i="30"/>
  <c r="Y415" i="30"/>
  <c r="AO415" i="30"/>
  <c r="AA199" i="30"/>
  <c r="AA137" i="30"/>
  <c r="U137" i="30"/>
  <c r="T137" i="30"/>
  <c r="AL137" i="30"/>
  <c r="X137" i="30"/>
  <c r="AN137" i="30"/>
  <c r="AI137" i="30"/>
  <c r="S137" i="30"/>
  <c r="V137" i="30"/>
  <c r="AC38" i="30"/>
  <c r="Y438" i="30"/>
  <c r="S468" i="30"/>
  <c r="AO497" i="30"/>
  <c r="AP399" i="30"/>
  <c r="X377" i="30"/>
  <c r="Y65" i="30"/>
  <c r="Y336" i="30"/>
  <c r="AG366" i="30"/>
  <c r="AI369" i="30"/>
  <c r="R258" i="30"/>
  <c r="R429" i="30"/>
  <c r="S81" i="30"/>
  <c r="AH426" i="30"/>
  <c r="AG505" i="30"/>
  <c r="AB424" i="30"/>
  <c r="S229" i="30"/>
  <c r="AL505" i="30"/>
  <c r="AJ89" i="30"/>
  <c r="T89" i="30"/>
  <c r="S164" i="30"/>
  <c r="X142" i="30"/>
  <c r="AJ168" i="30"/>
  <c r="AH76" i="30"/>
  <c r="R76" i="30"/>
  <c r="AJ339" i="30"/>
  <c r="S339" i="30"/>
  <c r="AO111" i="30"/>
  <c r="AI477" i="30"/>
  <c r="AK477" i="30"/>
  <c r="AA373" i="30"/>
  <c r="AE373" i="30"/>
  <c r="AP75" i="30"/>
  <c r="AO482" i="30"/>
  <c r="AM482" i="30"/>
  <c r="X482" i="30"/>
  <c r="V121" i="30"/>
  <c r="AC87" i="30"/>
  <c r="U179" i="30"/>
  <c r="AJ336" i="30"/>
  <c r="AF322" i="30"/>
  <c r="AH324" i="30"/>
  <c r="AD505" i="30"/>
  <c r="AL258" i="30"/>
  <c r="AD353" i="30"/>
  <c r="R229" i="30"/>
  <c r="T253" i="30"/>
  <c r="AN142" i="30"/>
  <c r="AN168" i="30"/>
  <c r="AC76" i="30"/>
  <c r="Z76" i="30"/>
  <c r="AP339" i="30"/>
  <c r="AN339" i="30"/>
  <c r="AK111" i="30"/>
  <c r="AQ60" i="30"/>
  <c r="AR60" i="30" s="1"/>
  <c r="U121" i="30"/>
  <c r="AK121" i="30"/>
  <c r="AG87" i="30"/>
  <c r="AD179" i="30"/>
  <c r="AE84" i="30"/>
  <c r="AD336" i="30"/>
  <c r="AE288" i="30"/>
  <c r="AH214" i="30"/>
  <c r="AD305" i="30"/>
  <c r="AE324" i="30"/>
  <c r="AB506" i="30"/>
  <c r="T322" i="30"/>
  <c r="R505" i="30"/>
  <c r="Y258" i="30"/>
  <c r="T309" i="30"/>
  <c r="AL353" i="30"/>
  <c r="AL229" i="30"/>
  <c r="AE89" i="30"/>
  <c r="AC164" i="30"/>
  <c r="AN477" i="30"/>
  <c r="AK253" i="30"/>
  <c r="T142" i="30"/>
  <c r="Y168" i="30"/>
  <c r="U76" i="30"/>
  <c r="AB76" i="30"/>
  <c r="X76" i="30"/>
  <c r="AE339" i="30"/>
  <c r="AO339" i="30"/>
  <c r="AF111" i="30"/>
  <c r="AG477" i="30"/>
  <c r="AJ373" i="30"/>
  <c r="AD75" i="30"/>
  <c r="AO75" i="30"/>
  <c r="AA482" i="30"/>
  <c r="Y482" i="30"/>
  <c r="AN121" i="30"/>
  <c r="S121" i="30"/>
  <c r="R87" i="30"/>
  <c r="AM179" i="30"/>
  <c r="AD324" i="30"/>
  <c r="Y377" i="30"/>
  <c r="AF100" i="30"/>
  <c r="Z179" i="30"/>
  <c r="AH84" i="30"/>
  <c r="AH336" i="30"/>
  <c r="AD288" i="30"/>
  <c r="AP214" i="30"/>
  <c r="AK305" i="30"/>
  <c r="AK324" i="30"/>
  <c r="AL65" i="30"/>
  <c r="U223" i="30"/>
  <c r="AM506" i="30"/>
  <c r="V322" i="30"/>
  <c r="Z81" i="30"/>
  <c r="Z426" i="30"/>
  <c r="U505" i="30"/>
  <c r="W258" i="30"/>
  <c r="AO309" i="30"/>
  <c r="AB224" i="30"/>
  <c r="T65" i="30"/>
  <c r="AC229" i="30"/>
  <c r="AN229" i="30"/>
  <c r="AA89" i="30"/>
  <c r="Z258" i="30"/>
  <c r="X408" i="30"/>
  <c r="R142" i="30"/>
  <c r="AG168" i="30"/>
  <c r="AB168" i="30"/>
  <c r="T76" i="30"/>
  <c r="AM76" i="30"/>
  <c r="AD76" i="30"/>
  <c r="AH339" i="30"/>
  <c r="W339" i="30"/>
  <c r="AC111" i="30"/>
  <c r="S477" i="30"/>
  <c r="V373" i="30"/>
  <c r="T75" i="30"/>
  <c r="Y75" i="30"/>
  <c r="AE75" i="30"/>
  <c r="AH482" i="30"/>
  <c r="AF482" i="30"/>
  <c r="AB121" i="30"/>
  <c r="AM121" i="30"/>
  <c r="AA87" i="30"/>
  <c r="AP330" i="30"/>
  <c r="U324" i="30"/>
  <c r="X322" i="30"/>
  <c r="W226" i="30"/>
  <c r="U65" i="30"/>
  <c r="X65" i="30"/>
  <c r="AK443" i="30"/>
  <c r="X229" i="30"/>
  <c r="T229" i="30"/>
  <c r="AB408" i="30"/>
  <c r="AF87" i="30"/>
  <c r="P277" i="30"/>
  <c r="W277" i="30" s="1"/>
  <c r="Y505" i="30"/>
  <c r="AB229" i="30"/>
  <c r="AF89" i="30"/>
  <c r="AK76" i="30"/>
  <c r="AI76" i="30"/>
  <c r="AI339" i="30"/>
  <c r="AJ111" i="30"/>
  <c r="X477" i="30"/>
  <c r="AA477" i="30"/>
  <c r="AC373" i="30"/>
  <c r="AG373" i="30"/>
  <c r="AI75" i="30"/>
  <c r="AL75" i="30"/>
  <c r="AL482" i="30"/>
  <c r="AI482" i="30"/>
  <c r="AP482" i="30"/>
  <c r="AI72" i="30"/>
  <c r="AH337" i="30"/>
  <c r="AL337" i="30"/>
  <c r="Y59" i="30"/>
  <c r="AI92" i="30"/>
  <c r="AB211" i="30"/>
  <c r="Y325" i="30"/>
  <c r="AM381" i="30"/>
  <c r="AI509" i="30"/>
  <c r="AF509" i="30"/>
  <c r="AB188" i="30"/>
  <c r="AB156" i="30"/>
  <c r="AL156" i="30"/>
  <c r="AG59" i="30"/>
  <c r="Z59" i="30"/>
  <c r="X92" i="30"/>
  <c r="AC356" i="30"/>
  <c r="AM356" i="30"/>
  <c r="S211" i="30"/>
  <c r="AN139" i="30"/>
  <c r="AH345" i="30"/>
  <c r="V296" i="30"/>
  <c r="AN296" i="30"/>
  <c r="Z122" i="30"/>
  <c r="AI190" i="30"/>
  <c r="AO425" i="30"/>
  <c r="Y425" i="30"/>
  <c r="AI469" i="30"/>
  <c r="AG469" i="30"/>
  <c r="V314" i="30"/>
  <c r="AC160" i="30"/>
  <c r="Z160" i="30"/>
  <c r="V160" i="30"/>
  <c r="R240" i="30"/>
  <c r="Z55" i="30"/>
  <c r="AI55" i="30"/>
  <c r="AK44" i="30"/>
  <c r="AI59" i="30"/>
  <c r="W151" i="30"/>
  <c r="T325" i="30"/>
  <c r="AN120" i="30"/>
  <c r="X120" i="30"/>
  <c r="AF303" i="30"/>
  <c r="AO303" i="30"/>
  <c r="R307" i="30"/>
  <c r="AH307" i="30"/>
  <c r="AF409" i="30"/>
  <c r="AC418" i="30"/>
  <c r="R205" i="30"/>
  <c r="AJ348" i="30"/>
  <c r="T365" i="30"/>
  <c r="AK474" i="30"/>
  <c r="Z492" i="30"/>
  <c r="AO106" i="30"/>
  <c r="W350" i="30"/>
  <c r="T268" i="30"/>
  <c r="AC315" i="30"/>
  <c r="R416" i="30"/>
  <c r="AP359" i="30"/>
  <c r="T188" i="30"/>
  <c r="R367" i="30"/>
  <c r="AM126" i="30"/>
  <c r="AJ126" i="30"/>
  <c r="AN174" i="30"/>
  <c r="W282" i="30"/>
  <c r="T132" i="30"/>
  <c r="AO387" i="30"/>
  <c r="AO126" i="30"/>
  <c r="AK433" i="30"/>
  <c r="W302" i="30"/>
  <c r="V302" i="30"/>
  <c r="AP302" i="30"/>
  <c r="R399" i="30"/>
  <c r="AE143" i="30"/>
  <c r="V143" i="30"/>
  <c r="AN143" i="30"/>
  <c r="U143" i="30"/>
  <c r="AP143" i="30"/>
  <c r="AD143" i="30"/>
  <c r="AG143" i="30"/>
  <c r="AF143" i="30"/>
  <c r="T143" i="30"/>
  <c r="AM162" i="30"/>
  <c r="AC162" i="30"/>
  <c r="X162" i="30"/>
  <c r="AN162" i="30"/>
  <c r="AD162" i="30"/>
  <c r="V162" i="30"/>
  <c r="AE162" i="30"/>
  <c r="AB162" i="30"/>
  <c r="AA162" i="30"/>
  <c r="Y162" i="30"/>
  <c r="AH162" i="30"/>
  <c r="U162" i="30"/>
  <c r="W162" i="30"/>
  <c r="AK162" i="30"/>
  <c r="AJ162" i="30"/>
  <c r="AC269" i="30"/>
  <c r="AO269" i="30"/>
  <c r="AJ269" i="30"/>
  <c r="AG269" i="30"/>
  <c r="T269" i="30"/>
  <c r="AM269" i="30"/>
  <c r="AA269" i="30"/>
  <c r="AL269" i="30"/>
  <c r="W269" i="30"/>
  <c r="AN48" i="30"/>
  <c r="AF48" i="30"/>
  <c r="AJ397" i="30"/>
  <c r="Y397" i="30"/>
  <c r="T397" i="30"/>
  <c r="AN397" i="30"/>
  <c r="AP397" i="30"/>
  <c r="AG397" i="30"/>
  <c r="AB397" i="30"/>
  <c r="AL397" i="30"/>
  <c r="AD397" i="30"/>
  <c r="R397" i="30"/>
  <c r="AA397" i="30"/>
  <c r="AM397" i="30"/>
  <c r="AJ134" i="30"/>
  <c r="AM134" i="30"/>
  <c r="AO134" i="30"/>
  <c r="AN134" i="30"/>
  <c r="AH134" i="30"/>
  <c r="AA134" i="30"/>
  <c r="AE134" i="30"/>
  <c r="T134" i="30"/>
  <c r="T59" i="30"/>
  <c r="AM434" i="30"/>
  <c r="AD195" i="30"/>
  <c r="V418" i="30"/>
  <c r="AG403" i="30"/>
  <c r="X403" i="30"/>
  <c r="AI139" i="30"/>
  <c r="AB345" i="30"/>
  <c r="AF296" i="30"/>
  <c r="AC296" i="30"/>
  <c r="AN410" i="30"/>
  <c r="AP122" i="30"/>
  <c r="AD425" i="30"/>
  <c r="X469" i="30"/>
  <c r="AO314" i="30"/>
  <c r="AF314" i="30"/>
  <c r="AB55" i="30"/>
  <c r="U55" i="30"/>
  <c r="AI44" i="30"/>
  <c r="AK514" i="30"/>
  <c r="X221" i="30"/>
  <c r="AE151" i="30"/>
  <c r="AM325" i="30"/>
  <c r="AG303" i="30"/>
  <c r="AE303" i="30"/>
  <c r="T488" i="30"/>
  <c r="T307" i="30"/>
  <c r="AI307" i="30"/>
  <c r="Y263" i="30"/>
  <c r="AO476" i="30"/>
  <c r="AM476" i="30"/>
  <c r="T348" i="30"/>
  <c r="AQ372" i="30"/>
  <c r="AR372" i="30" s="1"/>
  <c r="AE492" i="30"/>
  <c r="T492" i="30"/>
  <c r="AH350" i="30"/>
  <c r="AK268" i="30"/>
  <c r="R268" i="30"/>
  <c r="AH416" i="30"/>
  <c r="AF131" i="30"/>
  <c r="Z131" i="30"/>
  <c r="AM40" i="30"/>
  <c r="AJ367" i="30"/>
  <c r="AO212" i="30"/>
  <c r="AA212" i="30"/>
  <c r="AM212" i="30"/>
  <c r="AC221" i="30"/>
  <c r="AP434" i="30"/>
  <c r="X213" i="30"/>
  <c r="AG213" i="30"/>
  <c r="Z213" i="30"/>
  <c r="AK213" i="30"/>
  <c r="AO213" i="30"/>
  <c r="AL213" i="30"/>
  <c r="AA387" i="30"/>
  <c r="R321" i="30"/>
  <c r="Y160" i="30"/>
  <c r="AM433" i="30"/>
  <c r="AG379" i="30"/>
  <c r="AL379" i="30"/>
  <c r="AK451" i="30"/>
  <c r="AA451" i="30"/>
  <c r="AI451" i="30"/>
  <c r="R77" i="30"/>
  <c r="AI77" i="30"/>
  <c r="AH77" i="30"/>
  <c r="AE77" i="30"/>
  <c r="AJ77" i="30"/>
  <c r="Y77" i="30"/>
  <c r="AG77" i="30"/>
  <c r="S77" i="30"/>
  <c r="AO77" i="30"/>
  <c r="AC77" i="30"/>
  <c r="Z77" i="30"/>
  <c r="AF77" i="30"/>
  <c r="AL286" i="30"/>
  <c r="AE286" i="30"/>
  <c r="X380" i="30"/>
  <c r="S380" i="30"/>
  <c r="AL380" i="30"/>
  <c r="AO380" i="30"/>
  <c r="AM380" i="30"/>
  <c r="AB380" i="30"/>
  <c r="AP380" i="30"/>
  <c r="AJ380" i="30"/>
  <c r="Z211" i="30"/>
  <c r="W211" i="30"/>
  <c r="X211" i="30"/>
  <c r="U211" i="30"/>
  <c r="R381" i="30"/>
  <c r="AJ381" i="30"/>
  <c r="AN381" i="30"/>
  <c r="AL381" i="30"/>
  <c r="AP156" i="30"/>
  <c r="AM59" i="30"/>
  <c r="AB434" i="30"/>
  <c r="Z195" i="30"/>
  <c r="AO211" i="30"/>
  <c r="S246" i="30"/>
  <c r="AF403" i="30"/>
  <c r="R403" i="30"/>
  <c r="AL139" i="30"/>
  <c r="AK345" i="30"/>
  <c r="U296" i="30"/>
  <c r="AJ296" i="30"/>
  <c r="AK410" i="30"/>
  <c r="AD122" i="30"/>
  <c r="R425" i="30"/>
  <c r="AC469" i="30"/>
  <c r="AM314" i="30"/>
  <c r="U314" i="30"/>
  <c r="AN341" i="30"/>
  <c r="AL341" i="30"/>
  <c r="AA341" i="30"/>
  <c r="AE55" i="30"/>
  <c r="W55" i="30"/>
  <c r="AQ391" i="30"/>
  <c r="AR391" i="30" s="1"/>
  <c r="Z44" i="30"/>
  <c r="AJ173" i="30"/>
  <c r="AF397" i="30"/>
  <c r="Z221" i="30"/>
  <c r="AM151" i="30"/>
  <c r="AL325" i="30"/>
  <c r="AK259" i="30"/>
  <c r="AK488" i="30"/>
  <c r="AP307" i="30"/>
  <c r="AG307" i="30"/>
  <c r="AL69" i="30"/>
  <c r="R509" i="30"/>
  <c r="Y350" i="30"/>
  <c r="V350" i="30"/>
  <c r="R347" i="30"/>
  <c r="AE416" i="30"/>
  <c r="AM180" i="30"/>
  <c r="V40" i="30"/>
  <c r="AH367" i="30"/>
  <c r="Z174" i="30"/>
  <c r="AF174" i="30"/>
  <c r="AE174" i="30"/>
  <c r="W174" i="30"/>
  <c r="AO381" i="30"/>
  <c r="X387" i="30"/>
  <c r="T321" i="30"/>
  <c r="AN433" i="30"/>
  <c r="AE397" i="30"/>
  <c r="AM399" i="30"/>
  <c r="AL399" i="30"/>
  <c r="V399" i="30"/>
  <c r="AN399" i="30"/>
  <c r="AJ399" i="30"/>
  <c r="AI399" i="30"/>
  <c r="T399" i="30"/>
  <c r="X399" i="30"/>
  <c r="AD399" i="30"/>
  <c r="AE399" i="30"/>
  <c r="Y399" i="30"/>
  <c r="U399" i="30"/>
  <c r="AC90" i="30"/>
  <c r="AN90" i="30"/>
  <c r="AJ90" i="30"/>
  <c r="AD90" i="30"/>
  <c r="W90" i="30"/>
  <c r="X90" i="30"/>
  <c r="AL90" i="30"/>
  <c r="U90" i="30"/>
  <c r="V90" i="30"/>
  <c r="AG102" i="30"/>
  <c r="AN102" i="30"/>
  <c r="S102" i="30"/>
  <c r="AO102" i="30"/>
  <c r="X102" i="30"/>
  <c r="V102" i="30"/>
  <c r="AD102" i="30"/>
  <c r="AH102" i="30"/>
  <c r="AM67" i="30"/>
  <c r="T67" i="30"/>
  <c r="AO67" i="30"/>
  <c r="AI67" i="30"/>
  <c r="Y67" i="30"/>
  <c r="AB67" i="30"/>
  <c r="R67" i="30"/>
  <c r="AA67" i="30"/>
  <c r="AP67" i="30"/>
  <c r="AD67" i="30"/>
  <c r="V67" i="30"/>
  <c r="AH67" i="30"/>
  <c r="AF67" i="30"/>
  <c r="Z67" i="30"/>
  <c r="AG67" i="30"/>
  <c r="X67" i="30"/>
  <c r="AF242" i="30"/>
  <c r="AN242" i="30"/>
  <c r="R242" i="30"/>
  <c r="Z242" i="30"/>
  <c r="V242" i="30"/>
  <c r="AL242" i="30"/>
  <c r="AG242" i="30"/>
  <c r="AA242" i="30"/>
  <c r="AJ242" i="30"/>
  <c r="AC242" i="30"/>
  <c r="T242" i="30"/>
  <c r="AE242" i="30"/>
  <c r="AM242" i="30"/>
  <c r="W242" i="30"/>
  <c r="AP242" i="30"/>
  <c r="S242" i="30"/>
  <c r="Y242" i="30"/>
  <c r="U242" i="30"/>
  <c r="AO242" i="30"/>
  <c r="X242" i="30"/>
  <c r="AD242" i="30"/>
  <c r="AH242" i="30"/>
  <c r="AK242" i="30"/>
  <c r="AI242" i="30"/>
  <c r="AB242" i="30"/>
  <c r="W72" i="30"/>
  <c r="AG72" i="30"/>
  <c r="T72" i="30"/>
  <c r="AB236" i="30"/>
  <c r="Z236" i="30"/>
  <c r="AM132" i="30"/>
  <c r="U132" i="30"/>
  <c r="AB132" i="30"/>
  <c r="Y132" i="30"/>
  <c r="AD132" i="30"/>
  <c r="AA147" i="30"/>
  <c r="AD147" i="30"/>
  <c r="W147" i="30"/>
  <c r="Z147" i="30"/>
  <c r="AL188" i="30"/>
  <c r="Y188" i="30"/>
  <c r="AH188" i="30"/>
  <c r="AO188" i="30"/>
  <c r="AH85" i="30"/>
  <c r="R337" i="30"/>
  <c r="Y156" i="30"/>
  <c r="U514" i="30"/>
  <c r="AF514" i="30"/>
  <c r="AG208" i="30"/>
  <c r="AO208" i="30"/>
  <c r="AF72" i="30"/>
  <c r="AF337" i="30"/>
  <c r="Z156" i="30"/>
  <c r="X59" i="30"/>
  <c r="AD434" i="30"/>
  <c r="AK356" i="30"/>
  <c r="S195" i="30"/>
  <c r="AC211" i="30"/>
  <c r="AP246" i="30"/>
  <c r="AK282" i="30"/>
  <c r="R329" i="30"/>
  <c r="AK329" i="30"/>
  <c r="AK403" i="30"/>
  <c r="AI403" i="30"/>
  <c r="W385" i="30"/>
  <c r="AJ139" i="30"/>
  <c r="AC345" i="30"/>
  <c r="AH296" i="30"/>
  <c r="AK296" i="30"/>
  <c r="AF441" i="30"/>
  <c r="AE122" i="30"/>
  <c r="AH425" i="30"/>
  <c r="AJ425" i="30"/>
  <c r="V469" i="30"/>
  <c r="AC314" i="30"/>
  <c r="T314" i="30"/>
  <c r="AP55" i="30"/>
  <c r="AC188" i="30"/>
  <c r="AA44" i="30"/>
  <c r="AH173" i="30"/>
  <c r="AM221" i="30"/>
  <c r="AK151" i="30"/>
  <c r="Z325" i="30"/>
  <c r="X345" i="30"/>
  <c r="U303" i="30"/>
  <c r="V488" i="30"/>
  <c r="U307" i="30"/>
  <c r="AF307" i="30"/>
  <c r="AA69" i="30"/>
  <c r="S348" i="30"/>
  <c r="AP365" i="30"/>
  <c r="U492" i="30"/>
  <c r="AN418" i="30"/>
  <c r="S392" i="30"/>
  <c r="R392" i="30"/>
  <c r="W509" i="30"/>
  <c r="AI106" i="30"/>
  <c r="AC350" i="30"/>
  <c r="T350" i="30"/>
  <c r="X268" i="30"/>
  <c r="AC268" i="30"/>
  <c r="T315" i="30"/>
  <c r="Z347" i="30"/>
  <c r="W511" i="30"/>
  <c r="U511" i="30"/>
  <c r="AO511" i="30"/>
  <c r="X180" i="30"/>
  <c r="AI40" i="30"/>
  <c r="AG212" i="30"/>
  <c r="W48" i="30"/>
  <c r="AH213" i="30"/>
  <c r="X433" i="30"/>
  <c r="X314" i="30"/>
  <c r="X321" i="30"/>
  <c r="AJ259" i="30"/>
  <c r="AI491" i="30"/>
  <c r="AK491" i="30"/>
  <c r="AF491" i="30"/>
  <c r="AH491" i="30"/>
  <c r="Z399" i="30"/>
  <c r="AN281" i="30"/>
  <c r="R281" i="30"/>
  <c r="AK281" i="30"/>
  <c r="T281" i="30"/>
  <c r="AI281" i="30"/>
  <c r="W281" i="30"/>
  <c r="AG281" i="30"/>
  <c r="AA281" i="30"/>
  <c r="S281" i="30"/>
  <c r="AB281" i="30"/>
  <c r="AB72" i="30"/>
  <c r="Z337" i="30"/>
  <c r="AF59" i="30"/>
  <c r="U59" i="30"/>
  <c r="AO434" i="30"/>
  <c r="AJ211" i="30"/>
  <c r="AD246" i="30"/>
  <c r="AF385" i="30"/>
  <c r="T345" i="30"/>
  <c r="AP296" i="30"/>
  <c r="Z296" i="30"/>
  <c r="S296" i="30"/>
  <c r="AP410" i="30"/>
  <c r="S410" i="30"/>
  <c r="AL300" i="30"/>
  <c r="AP203" i="30"/>
  <c r="S292" i="30"/>
  <c r="AJ325" i="30"/>
  <c r="AM307" i="30"/>
  <c r="U69" i="30"/>
  <c r="Z356" i="30"/>
  <c r="AF410" i="30"/>
  <c r="AL418" i="30"/>
  <c r="AN509" i="30"/>
  <c r="V407" i="30"/>
  <c r="AP350" i="30"/>
  <c r="AI350" i="30"/>
  <c r="X416" i="30"/>
  <c r="V416" i="30"/>
  <c r="AG341" i="30"/>
  <c r="U180" i="30"/>
  <c r="AF40" i="30"/>
  <c r="U367" i="30"/>
  <c r="Y367" i="30"/>
  <c r="AD367" i="30"/>
  <c r="AB48" i="30"/>
  <c r="AI308" i="30"/>
  <c r="AP308" i="30"/>
  <c r="AE321" i="30"/>
  <c r="AH259" i="30"/>
  <c r="AP263" i="30"/>
  <c r="T433" i="30"/>
  <c r="Y433" i="30"/>
  <c r="U433" i="30"/>
  <c r="AI433" i="30"/>
  <c r="S433" i="30"/>
  <c r="AE433" i="30"/>
  <c r="R433" i="30"/>
  <c r="AL433" i="30"/>
  <c r="AD433" i="30"/>
  <c r="AI200" i="30"/>
  <c r="Y200" i="30"/>
  <c r="R200" i="30"/>
  <c r="AJ200" i="30"/>
  <c r="S200" i="30"/>
  <c r="AC470" i="30"/>
  <c r="AM470" i="30"/>
  <c r="AB470" i="30"/>
  <c r="AH470" i="30"/>
  <c r="AD470" i="30"/>
  <c r="S247" i="30"/>
  <c r="AP247" i="30"/>
  <c r="AB247" i="30"/>
  <c r="Y247" i="30"/>
  <c r="AM247" i="30"/>
  <c r="AO247" i="30"/>
  <c r="AA247" i="30"/>
  <c r="AL247" i="30"/>
  <c r="U247" i="30"/>
  <c r="AK247" i="30"/>
  <c r="W247" i="30"/>
  <c r="X247" i="30"/>
  <c r="AC337" i="30"/>
  <c r="AM319" i="30"/>
  <c r="AA319" i="30"/>
  <c r="R72" i="30"/>
  <c r="AK337" i="30"/>
  <c r="AE59" i="30"/>
  <c r="AJ59" i="30"/>
  <c r="S434" i="30"/>
  <c r="V92" i="30"/>
  <c r="V211" i="30"/>
  <c r="Z246" i="30"/>
  <c r="W139" i="30"/>
  <c r="R139" i="30"/>
  <c r="AM300" i="30"/>
  <c r="AM203" i="30"/>
  <c r="AF292" i="30"/>
  <c r="V276" i="30"/>
  <c r="AC493" i="30"/>
  <c r="AG132" i="30"/>
  <c r="T418" i="30"/>
  <c r="AC509" i="30"/>
  <c r="AM190" i="30"/>
  <c r="AB350" i="30"/>
  <c r="AO350" i="30"/>
  <c r="AH321" i="30"/>
  <c r="AO180" i="30"/>
  <c r="AI48" i="30"/>
  <c r="AJ319" i="30"/>
  <c r="AN387" i="30"/>
  <c r="AG387" i="30"/>
  <c r="AB387" i="30"/>
  <c r="AE387" i="30"/>
  <c r="Y387" i="30"/>
  <c r="AD387" i="30"/>
  <c r="W387" i="30"/>
  <c r="V300" i="30"/>
  <c r="AO333" i="30"/>
  <c r="AL333" i="30"/>
  <c r="AM333" i="30"/>
  <c r="X487" i="30"/>
  <c r="AM487" i="30"/>
  <c r="T487" i="30"/>
  <c r="AA487" i="30"/>
  <c r="AO466" i="30"/>
  <c r="AP466" i="30"/>
  <c r="AN466" i="30"/>
  <c r="AD466" i="30"/>
  <c r="S466" i="30"/>
  <c r="AI466" i="30"/>
  <c r="R466" i="30"/>
  <c r="X466" i="30"/>
  <c r="Z466" i="30"/>
  <c r="S59" i="30"/>
  <c r="X190" i="30"/>
  <c r="AD40" i="30"/>
  <c r="AJ40" i="30"/>
  <c r="AB40" i="30"/>
  <c r="AQ216" i="30"/>
  <c r="AR216" i="30" s="1"/>
  <c r="X48" i="30"/>
  <c r="AD319" i="30"/>
  <c r="AK397" i="30"/>
  <c r="T425" i="30"/>
  <c r="X132" i="30"/>
  <c r="AB321" i="30"/>
  <c r="AK321" i="30"/>
  <c r="AC321" i="30"/>
  <c r="AL321" i="30"/>
  <c r="V321" i="30"/>
  <c r="AA321" i="30"/>
  <c r="W321" i="30"/>
  <c r="AM321" i="30"/>
  <c r="AN321" i="30"/>
  <c r="AI321" i="30"/>
  <c r="AJ321" i="30"/>
  <c r="AJ300" i="30"/>
  <c r="Z85" i="30"/>
  <c r="Z259" i="30"/>
  <c r="AO259" i="30"/>
  <c r="AL259" i="30"/>
  <c r="AP259" i="30"/>
  <c r="S259" i="30"/>
  <c r="AC259" i="30"/>
  <c r="S263" i="30"/>
  <c r="AF263" i="30"/>
  <c r="AH263" i="30"/>
  <c r="V263" i="30"/>
  <c r="AI263" i="30"/>
  <c r="S399" i="30"/>
  <c r="AI143" i="30"/>
  <c r="S428" i="30"/>
  <c r="AO428" i="30"/>
  <c r="AJ428" i="30"/>
  <c r="Y428" i="30"/>
  <c r="AH428" i="30"/>
  <c r="AM428" i="30"/>
  <c r="X428" i="30"/>
  <c r="Z428" i="30"/>
  <c r="AG162" i="30"/>
  <c r="AN269" i="30"/>
  <c r="AK246" i="30"/>
  <c r="AG318" i="30"/>
  <c r="W306" i="30"/>
  <c r="Z500" i="30"/>
  <c r="AK468" i="30"/>
  <c r="AB113" i="30"/>
  <c r="U113" i="30"/>
  <c r="AP377" i="30"/>
  <c r="AL377" i="30"/>
  <c r="AM124" i="30"/>
  <c r="AP179" i="30"/>
  <c r="AI179" i="30"/>
  <c r="AD84" i="30"/>
  <c r="AH36" i="30"/>
  <c r="AG290" i="30"/>
  <c r="AE323" i="30"/>
  <c r="W330" i="30"/>
  <c r="AH165" i="30"/>
  <c r="AC369" i="30"/>
  <c r="AH284" i="30"/>
  <c r="R284" i="30"/>
  <c r="AB324" i="30"/>
  <c r="AB124" i="30"/>
  <c r="AD280" i="30"/>
  <c r="AC43" i="30"/>
  <c r="U226" i="30"/>
  <c r="U322" i="30"/>
  <c r="AH505" i="30"/>
  <c r="AN505" i="30"/>
  <c r="Z505" i="30"/>
  <c r="Y301" i="30"/>
  <c r="X258" i="30"/>
  <c r="T97" i="30"/>
  <c r="AQ239" i="30"/>
  <c r="AR239" i="30" s="1"/>
  <c r="AH229" i="30"/>
  <c r="Y229" i="30"/>
  <c r="U229" i="30"/>
  <c r="AH326" i="30"/>
  <c r="T394" i="30"/>
  <c r="AD79" i="30"/>
  <c r="AN226" i="30"/>
  <c r="X431" i="30"/>
  <c r="Y431" i="30"/>
  <c r="AG164" i="30"/>
  <c r="AK164" i="30"/>
  <c r="AM164" i="30"/>
  <c r="AI164" i="30"/>
  <c r="AN164" i="30"/>
  <c r="AO164" i="30"/>
  <c r="AE164" i="30"/>
  <c r="W253" i="30"/>
  <c r="AE253" i="30"/>
  <c r="Y253" i="30"/>
  <c r="AL253" i="30"/>
  <c r="AO142" i="30"/>
  <c r="Z142" i="30"/>
  <c r="AK459" i="30"/>
  <c r="AE459" i="30"/>
  <c r="AC256" i="30"/>
  <c r="AF127" i="30"/>
  <c r="AA127" i="30"/>
  <c r="V361" i="30"/>
  <c r="AG361" i="30"/>
  <c r="AH361" i="30"/>
  <c r="S361" i="30"/>
  <c r="AP43" i="30"/>
  <c r="AB110" i="30"/>
  <c r="AO183" i="30"/>
  <c r="W183" i="30"/>
  <c r="AG183" i="30"/>
  <c r="AK183" i="30"/>
  <c r="AJ183" i="30"/>
  <c r="V183" i="30"/>
  <c r="AA183" i="30"/>
  <c r="AI183" i="30"/>
  <c r="Z183" i="30"/>
  <c r="X183" i="30"/>
  <c r="AF183" i="30"/>
  <c r="AH183" i="30"/>
  <c r="AL183" i="30"/>
  <c r="AB183" i="30"/>
  <c r="R183" i="30"/>
  <c r="Y183" i="30"/>
  <c r="U183" i="30"/>
  <c r="AC183" i="30"/>
  <c r="AN183" i="30"/>
  <c r="AD183" i="30"/>
  <c r="AM183" i="30"/>
  <c r="AE183" i="30"/>
  <c r="AP183" i="30"/>
  <c r="S183" i="30"/>
  <c r="T183" i="30"/>
  <c r="V393" i="30"/>
  <c r="AG165" i="30"/>
  <c r="AL186" i="30"/>
  <c r="V159" i="30"/>
  <c r="U159" i="30"/>
  <c r="S159" i="30"/>
  <c r="AB318" i="30"/>
  <c r="AO306" i="30"/>
  <c r="AE100" i="30"/>
  <c r="X165" i="30"/>
  <c r="W500" i="30"/>
  <c r="AL317" i="30"/>
  <c r="AE438" i="30"/>
  <c r="AM502" i="30"/>
  <c r="X261" i="30"/>
  <c r="AI322" i="30"/>
  <c r="AJ227" i="30"/>
  <c r="AF227" i="30"/>
  <c r="AC468" i="30"/>
  <c r="AA468" i="30"/>
  <c r="X328" i="30"/>
  <c r="R328" i="30"/>
  <c r="Y328" i="30"/>
  <c r="AA113" i="30"/>
  <c r="AJ113" i="30"/>
  <c r="AN377" i="30"/>
  <c r="T377" i="30"/>
  <c r="AC423" i="30"/>
  <c r="AD284" i="30"/>
  <c r="AN231" i="30"/>
  <c r="AD237" i="30"/>
  <c r="T179" i="30"/>
  <c r="AK179" i="30"/>
  <c r="AB204" i="30"/>
  <c r="AB84" i="30"/>
  <c r="Z224" i="30"/>
  <c r="AC36" i="30"/>
  <c r="U362" i="30"/>
  <c r="AO165" i="30"/>
  <c r="R290" i="30"/>
  <c r="Y323" i="30"/>
  <c r="V330" i="30"/>
  <c r="AB201" i="30"/>
  <c r="R165" i="30"/>
  <c r="AK369" i="30"/>
  <c r="AA284" i="30"/>
  <c r="W284" i="30"/>
  <c r="AH305" i="30"/>
  <c r="AJ324" i="30"/>
  <c r="Y267" i="30"/>
  <c r="W124" i="30"/>
  <c r="AA149" i="30"/>
  <c r="AE231" i="30"/>
  <c r="AE152" i="30"/>
  <c r="T280" i="30"/>
  <c r="AG43" i="30"/>
  <c r="AL494" i="30"/>
  <c r="T243" i="30"/>
  <c r="AA322" i="30"/>
  <c r="AP426" i="30"/>
  <c r="AK505" i="30"/>
  <c r="AM505" i="30"/>
  <c r="W505" i="30"/>
  <c r="AO301" i="30"/>
  <c r="AH252" i="30"/>
  <c r="AF258" i="30"/>
  <c r="V258" i="30"/>
  <c r="AP97" i="30"/>
  <c r="X184" i="30"/>
  <c r="AD229" i="30"/>
  <c r="AP229" i="30"/>
  <c r="AE229" i="30"/>
  <c r="Z326" i="30"/>
  <c r="S394" i="30"/>
  <c r="W79" i="30"/>
  <c r="AQ343" i="30"/>
  <c r="AR343" i="30" s="1"/>
  <c r="W169" i="30"/>
  <c r="AH169" i="30"/>
  <c r="AL431" i="30"/>
  <c r="AP424" i="30"/>
  <c r="W164" i="30"/>
  <c r="U164" i="30"/>
  <c r="Z508" i="30"/>
  <c r="Y331" i="30"/>
  <c r="AB142" i="30"/>
  <c r="AK142" i="30"/>
  <c r="AE378" i="30"/>
  <c r="AD459" i="30"/>
  <c r="AH459" i="30"/>
  <c r="R256" i="30"/>
  <c r="V398" i="30"/>
  <c r="AK398" i="30"/>
  <c r="AH398" i="30"/>
  <c r="X398" i="30"/>
  <c r="U398" i="30"/>
  <c r="V127" i="30"/>
  <c r="Z110" i="30"/>
  <c r="AD231" i="30"/>
  <c r="AQ206" i="30"/>
  <c r="AR206" i="30" s="1"/>
  <c r="X154" i="30"/>
  <c r="AI124" i="30"/>
  <c r="U231" i="30"/>
  <c r="AI290" i="30"/>
  <c r="AI165" i="30"/>
  <c r="AB369" i="30"/>
  <c r="AB284" i="30"/>
  <c r="AI284" i="30"/>
  <c r="Y124" i="30"/>
  <c r="X231" i="30"/>
  <c r="AH280" i="30"/>
  <c r="U43" i="30"/>
  <c r="Z394" i="30"/>
  <c r="AP187" i="30"/>
  <c r="Y322" i="30"/>
  <c r="AO226" i="30"/>
  <c r="AA226" i="30"/>
  <c r="Y423" i="30"/>
  <c r="AJ97" i="30"/>
  <c r="AL184" i="30"/>
  <c r="W182" i="30"/>
  <c r="R394" i="30"/>
  <c r="R260" i="30"/>
  <c r="AF508" i="30"/>
  <c r="AB331" i="30"/>
  <c r="U142" i="30"/>
  <c r="V142" i="30"/>
  <c r="AN459" i="30"/>
  <c r="X256" i="30"/>
  <c r="AP395" i="30"/>
  <c r="AD127" i="30"/>
  <c r="AM127" i="30"/>
  <c r="AB127" i="30"/>
  <c r="T127" i="30"/>
  <c r="R127" i="30"/>
  <c r="Y127" i="30"/>
  <c r="AN127" i="30"/>
  <c r="S127" i="30"/>
  <c r="AC127" i="30"/>
  <c r="AG127" i="30"/>
  <c r="AQ130" i="30"/>
  <c r="AR130" i="30" s="1"/>
  <c r="AP415" i="30"/>
  <c r="AJ322" i="30"/>
  <c r="P388" i="30"/>
  <c r="AF388" i="30" s="1"/>
  <c r="AJ459" i="30"/>
  <c r="V459" i="30"/>
  <c r="AO459" i="30"/>
  <c r="T459" i="30"/>
  <c r="AB459" i="30"/>
  <c r="S459" i="30"/>
  <c r="AL459" i="30"/>
  <c r="AM459" i="30"/>
  <c r="AI459" i="30"/>
  <c r="W459" i="30"/>
  <c r="V100" i="30"/>
  <c r="AE110" i="30"/>
  <c r="AH110" i="30"/>
  <c r="T110" i="30"/>
  <c r="AA110" i="30"/>
  <c r="S110" i="30"/>
  <c r="W110" i="30"/>
  <c r="U110" i="30"/>
  <c r="AL110" i="30"/>
  <c r="AB306" i="30"/>
  <c r="AI468" i="30"/>
  <c r="R415" i="30"/>
  <c r="AE113" i="30"/>
  <c r="AF377" i="30"/>
  <c r="AE377" i="30"/>
  <c r="X318" i="30"/>
  <c r="S179" i="30"/>
  <c r="X100" i="30"/>
  <c r="Y413" i="30"/>
  <c r="AP290" i="30"/>
  <c r="AM165" i="30"/>
  <c r="Z165" i="30"/>
  <c r="AG284" i="30"/>
  <c r="AE284" i="30"/>
  <c r="AA324" i="30"/>
  <c r="S124" i="30"/>
  <c r="AH243" i="30"/>
  <c r="AP322" i="30"/>
  <c r="Z322" i="30"/>
  <c r="AA505" i="30"/>
  <c r="AP505" i="30"/>
  <c r="AL226" i="30"/>
  <c r="T415" i="30"/>
  <c r="AK252" i="30"/>
  <c r="AJ258" i="30"/>
  <c r="AM97" i="30"/>
  <c r="S223" i="30"/>
  <c r="AG65" i="30"/>
  <c r="AP184" i="30"/>
  <c r="AJ229" i="30"/>
  <c r="V229" i="30"/>
  <c r="X494" i="30"/>
  <c r="AO79" i="30"/>
  <c r="AB431" i="30"/>
  <c r="AH89" i="30"/>
  <c r="AM89" i="30"/>
  <c r="R89" i="30"/>
  <c r="AP164" i="30"/>
  <c r="AD164" i="30"/>
  <c r="T508" i="30"/>
  <c r="Z331" i="30"/>
  <c r="AL142" i="30"/>
  <c r="AM142" i="30"/>
  <c r="R378" i="30"/>
  <c r="V378" i="30"/>
  <c r="X378" i="30"/>
  <c r="Y378" i="30"/>
  <c r="AD378" i="30"/>
  <c r="S378" i="30"/>
  <c r="AN378" i="30"/>
  <c r="AP378" i="30"/>
  <c r="AG378" i="30"/>
  <c r="AL378" i="30"/>
  <c r="R459" i="30"/>
  <c r="AI256" i="30"/>
  <c r="AJ127" i="30"/>
  <c r="AP127" i="30"/>
  <c r="AE154" i="30"/>
  <c r="AJ413" i="30"/>
  <c r="AD460" i="30"/>
  <c r="AE186" i="30"/>
  <c r="W159" i="30"/>
  <c r="AN159" i="30"/>
  <c r="T38" i="30"/>
  <c r="AE393" i="30"/>
  <c r="W280" i="30"/>
  <c r="AA306" i="30"/>
  <c r="AA500" i="30"/>
  <c r="AO438" i="30"/>
  <c r="AA415" i="30"/>
  <c r="U261" i="30"/>
  <c r="AO227" i="30"/>
  <c r="S226" i="30"/>
  <c r="AN497" i="30"/>
  <c r="AG328" i="30"/>
  <c r="AK328" i="30"/>
  <c r="AE328" i="30"/>
  <c r="AK377" i="30"/>
  <c r="W377" i="30"/>
  <c r="AG101" i="30"/>
  <c r="AF179" i="30"/>
  <c r="W165" i="30"/>
  <c r="AN84" i="30"/>
  <c r="AM100" i="30"/>
  <c r="AC201" i="30"/>
  <c r="U165" i="30"/>
  <c r="AP284" i="30"/>
  <c r="AD413" i="30"/>
  <c r="AN324" i="30"/>
  <c r="AK124" i="30"/>
  <c r="Y152" i="30"/>
  <c r="S100" i="30"/>
  <c r="AD157" i="30"/>
  <c r="Z506" i="30"/>
  <c r="V243" i="30"/>
  <c r="W322" i="30"/>
  <c r="R322" i="30"/>
  <c r="AO81" i="30"/>
  <c r="W426" i="30"/>
  <c r="AI505" i="30"/>
  <c r="T505" i="30"/>
  <c r="AJ364" i="30"/>
  <c r="AN364" i="30"/>
  <c r="S258" i="30"/>
  <c r="AC424" i="30"/>
  <c r="AD184" i="30"/>
  <c r="W250" i="30"/>
  <c r="AO494" i="30"/>
  <c r="AO229" i="30"/>
  <c r="AG229" i="30"/>
  <c r="AM394" i="30"/>
  <c r="AF79" i="30"/>
  <c r="AJ431" i="30"/>
  <c r="Z431" i="30"/>
  <c r="U89" i="30"/>
  <c r="AD47" i="30"/>
  <c r="R164" i="30"/>
  <c r="Z164" i="30"/>
  <c r="AC408" i="30"/>
  <c r="AC253" i="30"/>
  <c r="W142" i="30"/>
  <c r="U378" i="30"/>
  <c r="AP459" i="30"/>
  <c r="AE256" i="30"/>
  <c r="AE127" i="30"/>
  <c r="W127" i="30"/>
  <c r="S168" i="30"/>
  <c r="U168" i="30"/>
  <c r="AE168" i="30"/>
  <c r="AP168" i="30"/>
  <c r="AC168" i="30"/>
  <c r="AK168" i="30"/>
  <c r="AA168" i="30"/>
  <c r="W290" i="30"/>
  <c r="AA290" i="30"/>
  <c r="AN508" i="30"/>
  <c r="S508" i="30"/>
  <c r="AK508" i="30"/>
  <c r="X508" i="30"/>
  <c r="AC331" i="30"/>
  <c r="AD331" i="30"/>
  <c r="T331" i="30"/>
  <c r="AH331" i="30"/>
  <c r="AH142" i="30"/>
  <c r="AJ142" i="30"/>
  <c r="AG142" i="30"/>
  <c r="Y142" i="30"/>
  <c r="S142" i="30"/>
  <c r="AP142" i="30"/>
  <c r="AA142" i="30"/>
  <c r="AF142" i="30"/>
  <c r="AC142" i="30"/>
  <c r="AE142" i="30"/>
  <c r="X459" i="30"/>
  <c r="U459" i="30"/>
  <c r="AN256" i="30"/>
  <c r="AA256" i="30"/>
  <c r="T256" i="30"/>
  <c r="AG256" i="30"/>
  <c r="AK256" i="30"/>
  <c r="AH256" i="30"/>
  <c r="Y256" i="30"/>
  <c r="AB256" i="30"/>
  <c r="AM110" i="30"/>
  <c r="AK298" i="30"/>
  <c r="AI298" i="30"/>
  <c r="P249" i="30"/>
  <c r="R249" i="30" s="1"/>
  <c r="T154" i="30"/>
  <c r="AN154" i="30"/>
  <c r="AA154" i="30"/>
  <c r="AM154" i="30"/>
  <c r="Y154" i="30"/>
  <c r="AC154" i="30"/>
  <c r="AO154" i="30"/>
  <c r="AK154" i="30"/>
  <c r="AF154" i="30"/>
  <c r="AG154" i="30"/>
  <c r="AB154" i="30"/>
  <c r="R154" i="30"/>
  <c r="AD154" i="30"/>
  <c r="AI154" i="30"/>
  <c r="Z154" i="30"/>
  <c r="S154" i="30"/>
  <c r="W154" i="30"/>
  <c r="AJ154" i="30"/>
  <c r="U154" i="30"/>
  <c r="AP154" i="30"/>
  <c r="V154" i="30"/>
  <c r="AL154" i="30"/>
  <c r="P278" i="30"/>
  <c r="AB278" i="30" s="1"/>
  <c r="U170" i="30"/>
  <c r="Z170" i="30"/>
  <c r="AD170" i="30"/>
  <c r="AM170" i="30"/>
  <c r="Y170" i="30"/>
  <c r="S170" i="30"/>
  <c r="AC170" i="30"/>
  <c r="AP170" i="30"/>
  <c r="X170" i="30"/>
  <c r="T170" i="30"/>
  <c r="R170" i="30"/>
  <c r="AL170" i="30"/>
  <c r="AE170" i="30"/>
  <c r="AB170" i="30"/>
  <c r="AN170" i="30"/>
  <c r="AK170" i="30"/>
  <c r="AO170" i="30"/>
  <c r="AG170" i="30"/>
  <c r="AD482" i="30"/>
  <c r="AA111" i="30"/>
  <c r="AA170" i="30"/>
  <c r="P123" i="30"/>
  <c r="AG123" i="30" s="1"/>
  <c r="AJ138" i="30"/>
  <c r="AL138" i="30"/>
  <c r="AD138" i="30"/>
  <c r="W138" i="30"/>
  <c r="AM138" i="30"/>
  <c r="AP138" i="30"/>
  <c r="AK138" i="30"/>
  <c r="AN138" i="30"/>
  <c r="AB138" i="30"/>
  <c r="AE138" i="30"/>
  <c r="W121" i="30"/>
  <c r="Z121" i="30"/>
  <c r="AK87" i="30"/>
  <c r="AP87" i="30"/>
  <c r="AF170" i="30"/>
  <c r="P175" i="30"/>
  <c r="Y175" i="30" s="1"/>
  <c r="Y138" i="30"/>
  <c r="P136" i="30"/>
  <c r="S136" i="30" s="1"/>
  <c r="X121" i="30"/>
  <c r="AL121" i="30"/>
  <c r="AO87" i="30"/>
  <c r="W111" i="30"/>
  <c r="V477" i="30"/>
  <c r="AL477" i="30"/>
  <c r="U199" i="30"/>
  <c r="Y199" i="30"/>
  <c r="AK199" i="30"/>
  <c r="AB373" i="30"/>
  <c r="W244" i="30"/>
  <c r="AH244" i="30"/>
  <c r="AL373" i="30"/>
  <c r="AN373" i="30"/>
  <c r="P51" i="30"/>
  <c r="R51" i="30" s="1"/>
  <c r="AC138" i="30"/>
  <c r="T121" i="30"/>
  <c r="AJ121" i="30"/>
  <c r="AD121" i="30"/>
  <c r="AJ87" i="30"/>
  <c r="W404" i="30"/>
  <c r="T404" i="30"/>
  <c r="AE473" i="30"/>
  <c r="U473" i="30"/>
  <c r="AL76" i="30"/>
  <c r="AF76" i="30"/>
  <c r="X111" i="30"/>
  <c r="U477" i="30"/>
  <c r="AE477" i="30"/>
  <c r="AF199" i="30"/>
  <c r="AE199" i="30"/>
  <c r="AD199" i="30"/>
  <c r="AK244" i="30"/>
  <c r="AC244" i="30"/>
  <c r="AG37" i="30"/>
  <c r="V37" i="30"/>
  <c r="AD373" i="30"/>
  <c r="AP373" i="30"/>
  <c r="AC51" i="30"/>
  <c r="AH194" i="30"/>
  <c r="V194" i="30"/>
  <c r="AL194" i="30"/>
  <c r="P145" i="30"/>
  <c r="AM145" i="30" s="1"/>
  <c r="S138" i="30"/>
  <c r="AH75" i="30"/>
  <c r="V75" i="30"/>
  <c r="U75" i="30"/>
  <c r="X75" i="30"/>
  <c r="AB75" i="30"/>
  <c r="AA75" i="30"/>
  <c r="Z75" i="30"/>
  <c r="AM75" i="30"/>
  <c r="AG75" i="30"/>
  <c r="AK75" i="30"/>
  <c r="AO137" i="30"/>
  <c r="AD137" i="30"/>
  <c r="AB137" i="30"/>
  <c r="AJ137" i="30"/>
  <c r="AC137" i="30"/>
  <c r="AG137" i="30"/>
  <c r="AE137" i="30"/>
  <c r="AM137" i="30"/>
  <c r="Y137" i="30"/>
  <c r="AK137" i="30"/>
  <c r="Z137" i="30"/>
  <c r="R137" i="30"/>
  <c r="AH137" i="30"/>
  <c r="W137" i="30"/>
  <c r="AP137" i="30"/>
  <c r="P167" i="30"/>
  <c r="AE167" i="30" s="1"/>
  <c r="AG74" i="30"/>
  <c r="AN74" i="30"/>
  <c r="S74" i="30"/>
  <c r="AL74" i="30"/>
  <c r="AO74" i="30"/>
  <c r="V74" i="30"/>
  <c r="AF74" i="30"/>
  <c r="Z74" i="30"/>
  <c r="AI74" i="30"/>
  <c r="X74" i="30"/>
  <c r="AK74" i="30"/>
  <c r="AE74" i="30"/>
  <c r="AB74" i="30"/>
  <c r="Y74" i="30"/>
  <c r="AA74" i="30"/>
  <c r="Z235" i="30"/>
  <c r="AG235" i="30"/>
  <c r="Y235" i="30"/>
  <c r="V235" i="30"/>
  <c r="T235" i="30"/>
  <c r="AP235" i="30"/>
  <c r="AE235" i="30"/>
  <c r="AK235" i="30"/>
  <c r="W235" i="30"/>
  <c r="R235" i="30"/>
  <c r="S235" i="30"/>
  <c r="X235" i="30"/>
  <c r="AF235" i="30"/>
  <c r="AA235" i="30"/>
  <c r="AH235" i="30"/>
  <c r="AM235" i="30"/>
  <c r="AF138" i="30"/>
  <c r="AE482" i="30"/>
  <c r="Z482" i="30"/>
  <c r="AB482" i="30"/>
  <c r="AC121" i="30"/>
  <c r="AA121" i="30"/>
  <c r="AF121" i="30"/>
  <c r="AA177" i="30"/>
  <c r="AF177" i="30"/>
  <c r="AD177" i="30"/>
  <c r="AM194" i="30"/>
  <c r="P241" i="30"/>
  <c r="AG241" i="30" s="1"/>
  <c r="S87" i="30"/>
  <c r="AL376" i="30"/>
  <c r="U111" i="30"/>
  <c r="T111" i="30"/>
  <c r="AM477" i="30"/>
  <c r="AC477" i="30"/>
  <c r="Z477" i="30"/>
  <c r="R199" i="30"/>
  <c r="AC199" i="30"/>
  <c r="AB199" i="30"/>
  <c r="AM244" i="30"/>
  <c r="AF373" i="30"/>
  <c r="AM373" i="30"/>
  <c r="V170" i="30"/>
  <c r="AQ264" i="30"/>
  <c r="AR264" i="30" s="1"/>
  <c r="W170" i="30"/>
  <c r="AJ170" i="30"/>
  <c r="T138" i="30"/>
  <c r="AI138" i="30"/>
  <c r="AP121" i="30"/>
  <c r="AG121" i="30"/>
  <c r="Y121" i="30"/>
  <c r="AL87" i="30"/>
  <c r="Z87" i="30"/>
  <c r="R355" i="30"/>
  <c r="AL355" i="30"/>
  <c r="W355" i="30"/>
  <c r="AC355" i="30"/>
  <c r="AI355" i="30"/>
  <c r="AG389" i="30"/>
  <c r="AB389" i="30"/>
  <c r="V166" i="30"/>
  <c r="AP166" i="30"/>
  <c r="U166" i="30"/>
  <c r="Y166" i="30"/>
  <c r="AK166" i="30"/>
  <c r="AF166" i="30"/>
  <c r="AM166" i="30"/>
  <c r="X166" i="30"/>
  <c r="AI166" i="30"/>
  <c r="AJ166" i="30"/>
  <c r="AH166" i="30"/>
  <c r="AG166" i="30"/>
  <c r="AN166" i="30"/>
  <c r="R166" i="30"/>
  <c r="AE166" i="30"/>
  <c r="S166" i="30"/>
  <c r="AL166" i="30"/>
  <c r="W166" i="30"/>
  <c r="Z115" i="30"/>
  <c r="U115" i="30"/>
  <c r="AN115" i="30"/>
  <c r="AJ115" i="30"/>
  <c r="T115" i="30"/>
  <c r="AP115" i="30"/>
  <c r="AM115" i="30"/>
  <c r="AE115" i="30"/>
  <c r="AC115" i="30"/>
  <c r="AG115" i="30"/>
  <c r="Y115" i="30"/>
  <c r="S115" i="30"/>
  <c r="S176" i="30"/>
  <c r="AF176" i="30"/>
  <c r="AC176" i="30"/>
  <c r="AK176" i="30"/>
  <c r="S267" i="30"/>
  <c r="AD267" i="30"/>
  <c r="W267" i="30"/>
  <c r="AM267" i="30"/>
  <c r="AH267" i="30"/>
  <c r="AQ396" i="30"/>
  <c r="AR396" i="30" s="1"/>
  <c r="U47" i="30"/>
  <c r="AK204" i="30"/>
  <c r="AF45" i="30"/>
  <c r="S45" i="30"/>
  <c r="T45" i="30"/>
  <c r="AJ45" i="30"/>
  <c r="AO45" i="30"/>
  <c r="AA45" i="30"/>
  <c r="AG45" i="30"/>
  <c r="X45" i="30"/>
  <c r="AK45" i="30"/>
  <c r="AI45" i="30"/>
  <c r="AD45" i="30"/>
  <c r="R45" i="30"/>
  <c r="V45" i="30"/>
  <c r="AL45" i="30"/>
  <c r="AE156" i="30"/>
  <c r="AO156" i="30"/>
  <c r="AH156" i="30"/>
  <c r="AD156" i="30"/>
  <c r="T208" i="30"/>
  <c r="AB92" i="30"/>
  <c r="Y92" i="30"/>
  <c r="AO246" i="30"/>
  <c r="AJ246" i="30"/>
  <c r="AL246" i="30"/>
  <c r="AN246" i="30"/>
  <c r="V246" i="30"/>
  <c r="U246" i="30"/>
  <c r="T246" i="30"/>
  <c r="R379" i="30"/>
  <c r="AL385" i="30"/>
  <c r="S515" i="30"/>
  <c r="Y355" i="30"/>
  <c r="Y439" i="30"/>
  <c r="T439" i="30"/>
  <c r="AJ441" i="30"/>
  <c r="AL441" i="30"/>
  <c r="AD441" i="30"/>
  <c r="AD389" i="30"/>
  <c r="Y389" i="30"/>
  <c r="AO190" i="30"/>
  <c r="AH190" i="30"/>
  <c r="AN469" i="30"/>
  <c r="AA469" i="30"/>
  <c r="AJ160" i="30"/>
  <c r="AE279" i="30"/>
  <c r="AJ279" i="30"/>
  <c r="W279" i="30"/>
  <c r="V279" i="30"/>
  <c r="AG279" i="30"/>
  <c r="Z279" i="30"/>
  <c r="AB279" i="30"/>
  <c r="AF279" i="30"/>
  <c r="AD279" i="30"/>
  <c r="AA279" i="30"/>
  <c r="S279" i="30"/>
  <c r="AN279" i="30"/>
  <c r="T279" i="30"/>
  <c r="AI279" i="30"/>
  <c r="AC279" i="30"/>
  <c r="AP279" i="30"/>
  <c r="AK279" i="30"/>
  <c r="AH279" i="30"/>
  <c r="AL279" i="30"/>
  <c r="X279" i="30"/>
  <c r="U279" i="30"/>
  <c r="Y279" i="30"/>
  <c r="R279" i="30"/>
  <c r="AM240" i="30"/>
  <c r="V240" i="30"/>
  <c r="Z240" i="30"/>
  <c r="AO240" i="30"/>
  <c r="T240" i="30"/>
  <c r="AE240" i="30"/>
  <c r="AC240" i="30"/>
  <c r="AG240" i="30"/>
  <c r="AN240" i="30"/>
  <c r="AF240" i="30"/>
  <c r="AL240" i="30"/>
  <c r="AB240" i="30"/>
  <c r="U240" i="30"/>
  <c r="W240" i="30"/>
  <c r="AD240" i="30"/>
  <c r="AJ240" i="30"/>
  <c r="S240" i="30"/>
  <c r="AA240" i="30"/>
  <c r="AK240" i="30"/>
  <c r="AI240" i="30"/>
  <c r="AH240" i="30"/>
  <c r="AD337" i="30"/>
  <c r="U156" i="30"/>
  <c r="AH42" i="30"/>
  <c r="AP204" i="30"/>
  <c r="U146" i="30"/>
  <c r="Y146" i="30"/>
  <c r="Z146" i="30"/>
  <c r="AF146" i="30"/>
  <c r="AM146" i="30"/>
  <c r="AE146" i="30"/>
  <c r="AP146" i="30"/>
  <c r="AK146" i="30"/>
  <c r="R146" i="30"/>
  <c r="AG146" i="30"/>
  <c r="T146" i="30"/>
  <c r="AI146" i="30"/>
  <c r="AJ146" i="30"/>
  <c r="X146" i="30"/>
  <c r="S221" i="30"/>
  <c r="AH221" i="30"/>
  <c r="V221" i="30"/>
  <c r="AA221" i="30"/>
  <c r="AJ221" i="30"/>
  <c r="AI221" i="30"/>
  <c r="R50" i="30"/>
  <c r="AK325" i="30"/>
  <c r="S325" i="30"/>
  <c r="AG325" i="30"/>
  <c r="AN325" i="30"/>
  <c r="AC325" i="30"/>
  <c r="AI325" i="30"/>
  <c r="AP325" i="30"/>
  <c r="AB325" i="30"/>
  <c r="AO325" i="30"/>
  <c r="W325" i="30"/>
  <c r="X325" i="30"/>
  <c r="R325" i="30"/>
  <c r="R276" i="30"/>
  <c r="AF120" i="30"/>
  <c r="AJ120" i="30"/>
  <c r="Z120" i="30"/>
  <c r="R120" i="30"/>
  <c r="AM120" i="30"/>
  <c r="AO120" i="30"/>
  <c r="AL120" i="30"/>
  <c r="T120" i="30"/>
  <c r="Z488" i="30"/>
  <c r="AF493" i="30"/>
  <c r="AB205" i="30"/>
  <c r="AM205" i="30"/>
  <c r="AN205" i="30"/>
  <c r="AC205" i="30"/>
  <c r="U205" i="30"/>
  <c r="Z205" i="30"/>
  <c r="V205" i="30"/>
  <c r="S205" i="30"/>
  <c r="AE205" i="30"/>
  <c r="AD205" i="30"/>
  <c r="X205" i="30"/>
  <c r="AG205" i="30"/>
  <c r="AK379" i="30"/>
  <c r="W476" i="30"/>
  <c r="AQ155" i="30"/>
  <c r="AR155" i="30" s="1"/>
  <c r="AI329" i="30"/>
  <c r="S365" i="30"/>
  <c r="AA435" i="30"/>
  <c r="AP379" i="30"/>
  <c r="AG492" i="30"/>
  <c r="AP492" i="30"/>
  <c r="X418" i="30"/>
  <c r="AC392" i="30"/>
  <c r="AA509" i="30"/>
  <c r="S509" i="30"/>
  <c r="AM509" i="30"/>
  <c r="AB509" i="30"/>
  <c r="Y509" i="30"/>
  <c r="AK509" i="30"/>
  <c r="AG509" i="30"/>
  <c r="AL509" i="30"/>
  <c r="AP509" i="30"/>
  <c r="Z509" i="30"/>
  <c r="AJ368" i="30"/>
  <c r="W368" i="30"/>
  <c r="AN368" i="30"/>
  <c r="U368" i="30"/>
  <c r="Z368" i="30"/>
  <c r="AL115" i="30"/>
  <c r="AM106" i="30"/>
  <c r="AL106" i="30"/>
  <c r="AJ106" i="30"/>
  <c r="AE347" i="30"/>
  <c r="AC347" i="30"/>
  <c r="T478" i="30"/>
  <c r="Y511" i="30"/>
  <c r="S359" i="30"/>
  <c r="AG359" i="30"/>
  <c r="AK359" i="30"/>
  <c r="W359" i="30"/>
  <c r="AI511" i="30"/>
  <c r="Z300" i="30"/>
  <c r="U45" i="30"/>
  <c r="W341" i="30"/>
  <c r="W131" i="30"/>
  <c r="AC139" i="30"/>
  <c r="S72" i="30"/>
  <c r="AO72" i="30"/>
  <c r="AB221" i="30"/>
  <c r="AL514" i="30"/>
  <c r="AQ118" i="30"/>
  <c r="AR118" i="30" s="1"/>
  <c r="AQ71" i="30"/>
  <c r="AR71" i="30" s="1"/>
  <c r="T86" i="30"/>
  <c r="AK86" i="30"/>
  <c r="AF86" i="30"/>
  <c r="AJ86" i="30"/>
  <c r="AD86" i="30"/>
  <c r="AO86" i="30"/>
  <c r="AG86" i="30"/>
  <c r="AA86" i="30"/>
  <c r="AI86" i="30"/>
  <c r="S86" i="30"/>
  <c r="AE86" i="30"/>
  <c r="R86" i="30"/>
  <c r="V86" i="30"/>
  <c r="W86" i="30"/>
  <c r="AH86" i="30"/>
  <c r="AC86" i="30"/>
  <c r="U86" i="30"/>
  <c r="AA48" i="30"/>
  <c r="AO48" i="30"/>
  <c r="S319" i="30"/>
  <c r="R319" i="30"/>
  <c r="AG383" i="30"/>
  <c r="AH383" i="30"/>
  <c r="AO383" i="30"/>
  <c r="AF383" i="30"/>
  <c r="AK383" i="30"/>
  <c r="AJ383" i="30"/>
  <c r="AD383" i="30"/>
  <c r="X383" i="30"/>
  <c r="AL383" i="30"/>
  <c r="S383" i="30"/>
  <c r="AC383" i="30"/>
  <c r="AM383" i="30"/>
  <c r="AE383" i="30"/>
  <c r="W356" i="30"/>
  <c r="AI234" i="30"/>
  <c r="X427" i="30"/>
  <c r="AD384" i="30"/>
  <c r="AC410" i="30"/>
  <c r="Y334" i="30"/>
  <c r="AM334" i="30"/>
  <c r="AO460" i="30"/>
  <c r="AG344" i="30"/>
  <c r="AO403" i="30"/>
  <c r="AD139" i="30"/>
  <c r="AD186" i="30"/>
  <c r="AC186" i="30"/>
  <c r="Y345" i="30"/>
  <c r="T308" i="30"/>
  <c r="AN132" i="30"/>
  <c r="AK132" i="30"/>
  <c r="AL132" i="30"/>
  <c r="S132" i="30"/>
  <c r="AJ132" i="30"/>
  <c r="AI363" i="30"/>
  <c r="AL363" i="30"/>
  <c r="AP363" i="30"/>
  <c r="AJ363" i="30"/>
  <c r="AE363" i="30"/>
  <c r="AH363" i="30"/>
  <c r="W363" i="30"/>
  <c r="X363" i="30"/>
  <c r="T363" i="30"/>
  <c r="AD363" i="30"/>
  <c r="AC363" i="30"/>
  <c r="AM363" i="30"/>
  <c r="R363" i="30"/>
  <c r="AO363" i="30"/>
  <c r="AK147" i="30"/>
  <c r="AA300" i="30"/>
  <c r="U160" i="30"/>
  <c r="AB39" i="30"/>
  <c r="U393" i="30"/>
  <c r="W337" i="30"/>
  <c r="S299" i="30"/>
  <c r="AG514" i="30"/>
  <c r="R208" i="30"/>
  <c r="AF291" i="30"/>
  <c r="AI291" i="30"/>
  <c r="S291" i="30"/>
  <c r="AN291" i="30"/>
  <c r="R291" i="30"/>
  <c r="T291" i="30"/>
  <c r="W291" i="30"/>
  <c r="AH291" i="30"/>
  <c r="AO291" i="30"/>
  <c r="AK291" i="30"/>
  <c r="R434" i="30"/>
  <c r="V500" i="30"/>
  <c r="T414" i="30"/>
  <c r="AE487" i="30"/>
  <c r="Y317" i="30"/>
  <c r="U502" i="30"/>
  <c r="AL502" i="30"/>
  <c r="AJ502" i="30"/>
  <c r="AF502" i="30"/>
  <c r="AN502" i="30"/>
  <c r="AP502" i="30"/>
  <c r="S502" i="30"/>
  <c r="AO502" i="30"/>
  <c r="T502" i="30"/>
  <c r="AA502" i="30"/>
  <c r="AD502" i="30"/>
  <c r="W502" i="30"/>
  <c r="Y261" i="30"/>
  <c r="AK515" i="30"/>
  <c r="T381" i="30"/>
  <c r="AF381" i="30"/>
  <c r="AB461" i="30"/>
  <c r="AD379" i="30"/>
  <c r="X113" i="30"/>
  <c r="AF113" i="30"/>
  <c r="AL113" i="30"/>
  <c r="AO113" i="30"/>
  <c r="AI113" i="30"/>
  <c r="AN299" i="30"/>
  <c r="AE299" i="30"/>
  <c r="AG126" i="30"/>
  <c r="AJ193" i="30"/>
  <c r="AI39" i="30"/>
  <c r="AI156" i="30"/>
  <c r="AC59" i="30"/>
  <c r="AH143" i="30"/>
  <c r="Z204" i="30"/>
  <c r="X176" i="30"/>
  <c r="AB176" i="30"/>
  <c r="W84" i="30"/>
  <c r="R296" i="30"/>
  <c r="AG336" i="30"/>
  <c r="T36" i="30"/>
  <c r="AL36" i="30"/>
  <c r="W429" i="30"/>
  <c r="AH362" i="30"/>
  <c r="AD362" i="30"/>
  <c r="AJ362" i="30"/>
  <c r="AB362" i="30"/>
  <c r="AO362" i="30"/>
  <c r="AM362" i="30"/>
  <c r="AC362" i="30"/>
  <c r="X362" i="30"/>
  <c r="T362" i="30"/>
  <c r="R362" i="30"/>
  <c r="P196" i="30"/>
  <c r="X196" i="30" s="1"/>
  <c r="AD345" i="30"/>
  <c r="AC246" i="30"/>
  <c r="Z288" i="30"/>
  <c r="AK90" i="30"/>
  <c r="AE90" i="30"/>
  <c r="AN214" i="30"/>
  <c r="AD214" i="30"/>
  <c r="S369" i="30"/>
  <c r="AE267" i="30"/>
  <c r="X305" i="30"/>
  <c r="AA305" i="30"/>
  <c r="S451" i="30"/>
  <c r="AN329" i="30"/>
  <c r="AP324" i="30"/>
  <c r="AN267" i="30"/>
  <c r="AL267" i="30"/>
  <c r="AL345" i="30"/>
  <c r="U102" i="30"/>
  <c r="AK102" i="30"/>
  <c r="AP78" i="30"/>
  <c r="W348" i="30"/>
  <c r="AC223" i="30"/>
  <c r="S341" i="30"/>
  <c r="Z172" i="30"/>
  <c r="W172" i="30"/>
  <c r="U172" i="30"/>
  <c r="Y43" i="30"/>
  <c r="AN43" i="30"/>
  <c r="AF418" i="30"/>
  <c r="U163" i="30"/>
  <c r="AD163" i="30"/>
  <c r="T347" i="30"/>
  <c r="T506" i="30"/>
  <c r="AO187" i="30"/>
  <c r="W187" i="30"/>
  <c r="AI132" i="30"/>
  <c r="AF329" i="30"/>
  <c r="V470" i="30"/>
  <c r="Z470" i="30"/>
  <c r="Y515" i="30"/>
  <c r="AE269" i="30"/>
  <c r="S269" i="30"/>
  <c r="U269" i="30"/>
  <c r="AH503" i="30"/>
  <c r="X503" i="30"/>
  <c r="AL503" i="30"/>
  <c r="AO503" i="30"/>
  <c r="AA503" i="30"/>
  <c r="V226" i="30"/>
  <c r="AH226" i="30"/>
  <c r="T226" i="30"/>
  <c r="AC226" i="30"/>
  <c r="AP226" i="30"/>
  <c r="AB226" i="30"/>
  <c r="Y226" i="30"/>
  <c r="Z301" i="30"/>
  <c r="AC415" i="30"/>
  <c r="W415" i="30"/>
  <c r="Z415" i="30"/>
  <c r="AI252" i="30"/>
  <c r="AA252" i="30"/>
  <c r="AE252" i="30"/>
  <c r="AD424" i="30"/>
  <c r="AG424" i="30"/>
  <c r="AE188" i="30"/>
  <c r="AA309" i="30"/>
  <c r="R341" i="30"/>
  <c r="AB172" i="30"/>
  <c r="AB514" i="30"/>
  <c r="U176" i="30"/>
  <c r="AN421" i="30"/>
  <c r="AO421" i="30"/>
  <c r="AC421" i="30"/>
  <c r="W421" i="30"/>
  <c r="AM421" i="30"/>
  <c r="T421" i="30"/>
  <c r="AI421" i="30"/>
  <c r="AG421" i="30"/>
  <c r="AJ421" i="30"/>
  <c r="AF421" i="30"/>
  <c r="U421" i="30"/>
  <c r="AL421" i="30"/>
  <c r="S421" i="30"/>
  <c r="X421" i="30"/>
  <c r="Z421" i="30"/>
  <c r="AK421" i="30"/>
  <c r="AA421" i="30"/>
  <c r="AE421" i="30"/>
  <c r="AG157" i="30"/>
  <c r="X379" i="30"/>
  <c r="AG380" i="30"/>
  <c r="Y184" i="30"/>
  <c r="V509" i="30"/>
  <c r="X443" i="30"/>
  <c r="AG392" i="30"/>
  <c r="AC182" i="30"/>
  <c r="AP428" i="30"/>
  <c r="AN454" i="30"/>
  <c r="Z454" i="30"/>
  <c r="AG454" i="30"/>
  <c r="Y454" i="30"/>
  <c r="V454" i="30"/>
  <c r="AP454" i="30"/>
  <c r="AE454" i="30"/>
  <c r="AF454" i="30"/>
  <c r="X454" i="30"/>
  <c r="AD454" i="30"/>
  <c r="AL272" i="30"/>
  <c r="S272" i="30"/>
  <c r="X326" i="30"/>
  <c r="W326" i="30"/>
  <c r="AK394" i="30"/>
  <c r="AP394" i="30"/>
  <c r="AA394" i="30"/>
  <c r="X394" i="30"/>
  <c r="AH394" i="30"/>
  <c r="AO394" i="30"/>
  <c r="AI394" i="30"/>
  <c r="AJ394" i="30"/>
  <c r="U394" i="30"/>
  <c r="AN426" i="30"/>
  <c r="S79" i="30"/>
  <c r="Z357" i="30"/>
  <c r="AL357" i="30"/>
  <c r="U357" i="30"/>
  <c r="AO357" i="30"/>
  <c r="R357" i="30"/>
  <c r="AK357" i="30"/>
  <c r="S357" i="30"/>
  <c r="Y357" i="30"/>
  <c r="AJ357" i="30"/>
  <c r="Y503" i="30"/>
  <c r="AD169" i="30"/>
  <c r="T169" i="30"/>
  <c r="U321" i="30"/>
  <c r="W260" i="30"/>
  <c r="AF359" i="30"/>
  <c r="AH47" i="30"/>
  <c r="AG47" i="30"/>
  <c r="AL190" i="30"/>
  <c r="AM152" i="30"/>
  <c r="AE36" i="30"/>
  <c r="AE408" i="30"/>
  <c r="U408" i="30"/>
  <c r="AN408" i="30"/>
  <c r="AF282" i="30"/>
  <c r="W508" i="30"/>
  <c r="AC508" i="30"/>
  <c r="AG355" i="30"/>
  <c r="AC473" i="30"/>
  <c r="AD473" i="30"/>
  <c r="X473" i="30"/>
  <c r="S253" i="30"/>
  <c r="AG253" i="30"/>
  <c r="AI253" i="30"/>
  <c r="V331" i="30"/>
  <c r="AI331" i="30"/>
  <c r="S331" i="30"/>
  <c r="W398" i="30"/>
  <c r="AE398" i="30"/>
  <c r="AF398" i="30"/>
  <c r="AH414" i="30"/>
  <c r="AO361" i="30"/>
  <c r="W361" i="30"/>
  <c r="U361" i="30"/>
  <c r="Z350" i="30"/>
  <c r="AB166" i="30"/>
  <c r="AL134" i="30"/>
  <c r="AF134" i="30"/>
  <c r="U134" i="30"/>
  <c r="V362" i="30"/>
  <c r="AG226" i="30"/>
  <c r="AH379" i="30"/>
  <c r="X426" i="30"/>
  <c r="AF339" i="30"/>
  <c r="Z339" i="30"/>
  <c r="Y339" i="30"/>
  <c r="S111" i="30"/>
  <c r="R111" i="30"/>
  <c r="AI111" i="30"/>
  <c r="AF341" i="30"/>
  <c r="AO110" i="30"/>
  <c r="AI110" i="30"/>
  <c r="AN110" i="30"/>
  <c r="AL499" i="30"/>
  <c r="AC499" i="30"/>
  <c r="AH499" i="30"/>
  <c r="T205" i="30"/>
  <c r="AC298" i="30"/>
  <c r="Y298" i="30"/>
  <c r="AJ298" i="30"/>
  <c r="U363" i="30"/>
  <c r="S244" i="30"/>
  <c r="AF244" i="30"/>
  <c r="AM279" i="30"/>
  <c r="AD291" i="30"/>
  <c r="AA385" i="30"/>
  <c r="AB385" i="30"/>
  <c r="AM385" i="30"/>
  <c r="AJ236" i="30"/>
  <c r="AP236" i="30"/>
  <c r="AF236" i="30"/>
  <c r="AI236" i="30"/>
  <c r="AN236" i="30"/>
  <c r="AA236" i="30"/>
  <c r="R236" i="30"/>
  <c r="AC236" i="30"/>
  <c r="X236" i="30"/>
  <c r="Y236" i="30"/>
  <c r="U236" i="30"/>
  <c r="T236" i="30"/>
  <c r="AL236" i="30"/>
  <c r="U515" i="30"/>
  <c r="X163" i="30"/>
  <c r="Z379" i="30"/>
  <c r="V187" i="30"/>
  <c r="T187" i="30"/>
  <c r="AD187" i="30"/>
  <c r="Z187" i="30"/>
  <c r="AI435" i="30"/>
  <c r="V435" i="30"/>
  <c r="AC435" i="30"/>
  <c r="AL435" i="30"/>
  <c r="AM435" i="30"/>
  <c r="X440" i="30"/>
  <c r="AH440" i="30"/>
  <c r="AC440" i="30"/>
  <c r="V440" i="30"/>
  <c r="U440" i="30"/>
  <c r="AK440" i="30"/>
  <c r="AI440" i="30"/>
  <c r="AF440" i="30"/>
  <c r="AG440" i="30"/>
  <c r="R440" i="30"/>
  <c r="AP440" i="30"/>
  <c r="AO440" i="30"/>
  <c r="S440" i="30"/>
  <c r="AP92" i="30"/>
  <c r="AH389" i="30"/>
  <c r="AF190" i="30"/>
  <c r="AI409" i="30"/>
  <c r="W409" i="30"/>
  <c r="AP409" i="30"/>
  <c r="AD409" i="30"/>
  <c r="V409" i="30"/>
  <c r="AE409" i="30"/>
  <c r="S409" i="30"/>
  <c r="AL409" i="30"/>
  <c r="U409" i="30"/>
  <c r="T409" i="30"/>
  <c r="AA409" i="30"/>
  <c r="AB409" i="30"/>
  <c r="AK409" i="30"/>
  <c r="AJ409" i="30"/>
  <c r="AG409" i="30"/>
  <c r="AF384" i="30"/>
  <c r="W115" i="30"/>
  <c r="AM347" i="30"/>
  <c r="R439" i="30"/>
  <c r="X160" i="30"/>
  <c r="Y45" i="30"/>
  <c r="AE208" i="30"/>
  <c r="AH48" i="30"/>
  <c r="U48" i="30"/>
  <c r="R48" i="30"/>
  <c r="AL48" i="30"/>
  <c r="T48" i="30"/>
  <c r="AJ48" i="30"/>
  <c r="AE48" i="30"/>
  <c r="AG48" i="30"/>
  <c r="AK234" i="30"/>
  <c r="U427" i="30"/>
  <c r="T272" i="30"/>
  <c r="AE334" i="30"/>
  <c r="V334" i="30"/>
  <c r="AK334" i="30"/>
  <c r="AN460" i="30"/>
  <c r="AC460" i="30"/>
  <c r="U460" i="30"/>
  <c r="AI460" i="30"/>
  <c r="AK460" i="30"/>
  <c r="X460" i="30"/>
  <c r="AM460" i="30"/>
  <c r="S460" i="30"/>
  <c r="AF344" i="30"/>
  <c r="S236" i="30"/>
  <c r="AG308" i="30"/>
  <c r="V389" i="30"/>
  <c r="Z47" i="30"/>
  <c r="AJ147" i="30"/>
  <c r="AB355" i="30"/>
  <c r="AE440" i="30"/>
  <c r="AI316" i="30"/>
  <c r="AP337" i="30"/>
  <c r="AE514" i="30"/>
  <c r="V59" i="30"/>
  <c r="AB208" i="30"/>
  <c r="AO435" i="30"/>
  <c r="T410" i="30"/>
  <c r="AD500" i="30"/>
  <c r="AN500" i="30"/>
  <c r="AM500" i="30"/>
  <c r="AP500" i="30"/>
  <c r="AL500" i="30"/>
  <c r="AC500" i="30"/>
  <c r="T500" i="30"/>
  <c r="AO500" i="30"/>
  <c r="S500" i="30"/>
  <c r="AK500" i="30"/>
  <c r="AB500" i="30"/>
  <c r="AH500" i="30"/>
  <c r="AO414" i="30"/>
  <c r="V487" i="30"/>
  <c r="W487" i="30"/>
  <c r="AF487" i="30"/>
  <c r="Y487" i="30"/>
  <c r="AN487" i="30"/>
  <c r="AI487" i="30"/>
  <c r="R487" i="30"/>
  <c r="AL487" i="30"/>
  <c r="AH487" i="30"/>
  <c r="AD487" i="30"/>
  <c r="AO487" i="30"/>
  <c r="AJ487" i="30"/>
  <c r="AG487" i="30"/>
  <c r="U487" i="30"/>
  <c r="AG317" i="30"/>
  <c r="U435" i="30"/>
  <c r="AH355" i="30"/>
  <c r="Z381" i="30"/>
  <c r="X381" i="30"/>
  <c r="W314" i="30"/>
  <c r="AM302" i="30"/>
  <c r="AK461" i="30"/>
  <c r="AC379" i="30"/>
  <c r="AG441" i="30"/>
  <c r="AD299" i="30"/>
  <c r="Y299" i="30"/>
  <c r="Y47" i="30"/>
  <c r="AD221" i="30"/>
  <c r="W222" i="30"/>
  <c r="AC222" i="30"/>
  <c r="X222" i="30"/>
  <c r="U222" i="30"/>
  <c r="AE222" i="30"/>
  <c r="AO222" i="30"/>
  <c r="AN222" i="30"/>
  <c r="R222" i="30"/>
  <c r="AL222" i="30"/>
  <c r="AH222" i="30"/>
  <c r="AA222" i="30"/>
  <c r="AJ222" i="30"/>
  <c r="AF222" i="30"/>
  <c r="AI222" i="30"/>
  <c r="AP222" i="30"/>
  <c r="V222" i="30"/>
  <c r="AG222" i="30"/>
  <c r="AK193" i="30"/>
  <c r="AH160" i="30"/>
  <c r="U39" i="30"/>
  <c r="U72" i="30"/>
  <c r="V514" i="30"/>
  <c r="AE204" i="30"/>
  <c r="Y176" i="30"/>
  <c r="AH176" i="30"/>
  <c r="AK224" i="30"/>
  <c r="AD224" i="30"/>
  <c r="W224" i="30"/>
  <c r="AP224" i="30"/>
  <c r="V224" i="30"/>
  <c r="S224" i="30"/>
  <c r="U224" i="30"/>
  <c r="AA224" i="30"/>
  <c r="AH224" i="30"/>
  <c r="AL224" i="30"/>
  <c r="R224" i="30"/>
  <c r="X224" i="30"/>
  <c r="AO36" i="30"/>
  <c r="AD36" i="30"/>
  <c r="AA410" i="30"/>
  <c r="AL282" i="30"/>
  <c r="U356" i="30"/>
  <c r="X323" i="30"/>
  <c r="AH323" i="30"/>
  <c r="AF323" i="30"/>
  <c r="AD323" i="30"/>
  <c r="AP323" i="30"/>
  <c r="AO323" i="30"/>
  <c r="AJ323" i="30"/>
  <c r="V323" i="30"/>
  <c r="Z323" i="30"/>
  <c r="AL323" i="30"/>
  <c r="AB323" i="30"/>
  <c r="T323" i="30"/>
  <c r="AK323" i="30"/>
  <c r="R323" i="30"/>
  <c r="AM330" i="30"/>
  <c r="AI330" i="30"/>
  <c r="AO330" i="30"/>
  <c r="AE330" i="30"/>
  <c r="S330" i="30"/>
  <c r="Z330" i="30"/>
  <c r="AN330" i="30"/>
  <c r="AB330" i="30"/>
  <c r="AF330" i="30"/>
  <c r="AL330" i="30"/>
  <c r="Y330" i="30"/>
  <c r="T90" i="30"/>
  <c r="Z90" i="30"/>
  <c r="AM90" i="30"/>
  <c r="AI90" i="30"/>
  <c r="W214" i="30"/>
  <c r="Y214" i="30"/>
  <c r="Z214" i="30"/>
  <c r="AI214" i="30"/>
  <c r="AA214" i="30"/>
  <c r="AC214" i="30"/>
  <c r="Z369" i="30"/>
  <c r="AP369" i="30"/>
  <c r="AN369" i="30"/>
  <c r="AO369" i="30"/>
  <c r="AE369" i="30"/>
  <c r="X369" i="30"/>
  <c r="AN305" i="30"/>
  <c r="AB305" i="30"/>
  <c r="AC305" i="30"/>
  <c r="AO305" i="30"/>
  <c r="S305" i="30"/>
  <c r="AI305" i="30"/>
  <c r="R451" i="30"/>
  <c r="AB267" i="30"/>
  <c r="R267" i="30"/>
  <c r="T515" i="30"/>
  <c r="AO389" i="30"/>
  <c r="AB190" i="30"/>
  <c r="V188" i="30"/>
  <c r="Z78" i="30"/>
  <c r="Y231" i="30"/>
  <c r="Z231" i="30"/>
  <c r="AH231" i="30"/>
  <c r="AA231" i="30"/>
  <c r="V231" i="30"/>
  <c r="AL231" i="30"/>
  <c r="W231" i="30"/>
  <c r="AO231" i="30"/>
  <c r="AH223" i="30"/>
  <c r="AO223" i="30"/>
  <c r="AK223" i="30"/>
  <c r="Z223" i="30"/>
  <c r="AI223" i="30"/>
  <c r="AD223" i="30"/>
  <c r="R223" i="30"/>
  <c r="X223" i="30"/>
  <c r="Y100" i="30"/>
  <c r="AL100" i="30"/>
  <c r="AC100" i="30"/>
  <c r="U100" i="30"/>
  <c r="AP100" i="30"/>
  <c r="R100" i="30"/>
  <c r="S43" i="30"/>
  <c r="X43" i="30"/>
  <c r="Y122" i="30"/>
  <c r="R163" i="30"/>
  <c r="V363" i="30"/>
  <c r="W506" i="30"/>
  <c r="R506" i="30"/>
  <c r="AD506" i="30"/>
  <c r="AF506" i="30"/>
  <c r="AK506" i="30"/>
  <c r="V506" i="30"/>
  <c r="Y506" i="30"/>
  <c r="AE506" i="30"/>
  <c r="AM429" i="30"/>
  <c r="X429" i="30"/>
  <c r="AJ429" i="30"/>
  <c r="AE429" i="30"/>
  <c r="V429" i="30"/>
  <c r="AB429" i="30"/>
  <c r="Y429" i="30"/>
  <c r="T429" i="30"/>
  <c r="AF429" i="30"/>
  <c r="AG429" i="30"/>
  <c r="AA429" i="30"/>
  <c r="AI187" i="30"/>
  <c r="AC187" i="30"/>
  <c r="AO329" i="30"/>
  <c r="X435" i="30"/>
  <c r="AE359" i="30"/>
  <c r="AA470" i="30"/>
  <c r="AF470" i="30"/>
  <c r="AF515" i="30"/>
  <c r="AA439" i="30"/>
  <c r="AL364" i="30"/>
  <c r="R364" i="30"/>
  <c r="AM364" i="30"/>
  <c r="AB364" i="30"/>
  <c r="V364" i="30"/>
  <c r="AB301" i="30"/>
  <c r="AP301" i="30"/>
  <c r="AJ301" i="30"/>
  <c r="AM301" i="30"/>
  <c r="S188" i="30"/>
  <c r="AM409" i="30"/>
  <c r="Z309" i="30"/>
  <c r="T39" i="30"/>
  <c r="AN282" i="30"/>
  <c r="AK72" i="30"/>
  <c r="V223" i="30"/>
  <c r="AN514" i="30"/>
  <c r="AK59" i="30"/>
  <c r="AH101" i="30"/>
  <c r="Y97" i="30"/>
  <c r="AN97" i="30"/>
  <c r="AI97" i="30"/>
  <c r="AO97" i="30"/>
  <c r="AF97" i="30"/>
  <c r="W97" i="30"/>
  <c r="AD97" i="30"/>
  <c r="AK97" i="30"/>
  <c r="V97" i="30"/>
  <c r="AO157" i="30"/>
  <c r="AC184" i="30"/>
  <c r="AO184" i="30"/>
  <c r="AB184" i="30"/>
  <c r="AI184" i="30"/>
  <c r="AF184" i="30"/>
  <c r="U184" i="30"/>
  <c r="AJ184" i="30"/>
  <c r="AM184" i="30"/>
  <c r="W184" i="30"/>
  <c r="AA184" i="30"/>
  <c r="AA443" i="30"/>
  <c r="AI250" i="30"/>
  <c r="T250" i="30"/>
  <c r="S250" i="30"/>
  <c r="AN250" i="30"/>
  <c r="AK250" i="30"/>
  <c r="AC250" i="30"/>
  <c r="X250" i="30"/>
  <c r="AE250" i="30"/>
  <c r="AB250" i="30"/>
  <c r="AF250" i="30"/>
  <c r="AL250" i="30"/>
  <c r="Z250" i="30"/>
  <c r="U323" i="30"/>
  <c r="AI182" i="30"/>
  <c r="Y410" i="30"/>
  <c r="R384" i="30"/>
  <c r="U272" i="30"/>
  <c r="AO272" i="30"/>
  <c r="AN326" i="30"/>
  <c r="AL326" i="30"/>
  <c r="AB451" i="30"/>
  <c r="AK302" i="30"/>
  <c r="AE79" i="30"/>
  <c r="Y79" i="30"/>
  <c r="V79" i="30"/>
  <c r="X79" i="30"/>
  <c r="AL79" i="30"/>
  <c r="AC79" i="30"/>
  <c r="AM410" i="30"/>
  <c r="S169" i="30"/>
  <c r="AF169" i="30"/>
  <c r="AB139" i="30"/>
  <c r="X260" i="30"/>
  <c r="V260" i="30"/>
  <c r="AL440" i="30"/>
  <c r="AB415" i="30"/>
  <c r="S47" i="30"/>
  <c r="P374" i="30"/>
  <c r="V374" i="30" s="1"/>
  <c r="T434" i="30"/>
  <c r="V408" i="30"/>
  <c r="W408" i="30"/>
  <c r="AH408" i="30"/>
  <c r="AM508" i="30"/>
  <c r="AP508" i="30"/>
  <c r="AI119" i="30"/>
  <c r="AF90" i="30"/>
  <c r="AL398" i="30"/>
  <c r="Z398" i="30"/>
  <c r="AP398" i="30"/>
  <c r="AA345" i="30"/>
  <c r="AG506" i="30"/>
  <c r="AE361" i="30"/>
  <c r="AL361" i="30"/>
  <c r="AC361" i="30"/>
  <c r="AH269" i="30"/>
  <c r="AH299" i="30"/>
  <c r="AA72" i="30"/>
  <c r="AD134" i="30"/>
  <c r="V134" i="30"/>
  <c r="AK322" i="30"/>
  <c r="AD509" i="30"/>
  <c r="Z45" i="30"/>
  <c r="AH174" i="30"/>
  <c r="AM298" i="30"/>
  <c r="W298" i="30"/>
  <c r="X298" i="30"/>
  <c r="Y38" i="30"/>
  <c r="AP110" i="30"/>
  <c r="W347" i="30"/>
  <c r="AD347" i="30"/>
  <c r="AG347" i="30"/>
  <c r="AH347" i="30"/>
  <c r="X439" i="30"/>
  <c r="Z384" i="30"/>
  <c r="W384" i="30"/>
  <c r="AC384" i="30"/>
  <c r="AO384" i="30"/>
  <c r="AB384" i="30"/>
  <c r="X384" i="30"/>
  <c r="AK384" i="30"/>
  <c r="AP384" i="30"/>
  <c r="T384" i="30"/>
  <c r="AP516" i="30"/>
  <c r="AO516" i="30"/>
  <c r="AL516" i="30"/>
  <c r="AC516" i="30"/>
  <c r="U516" i="30"/>
  <c r="S516" i="30"/>
  <c r="AH516" i="30"/>
  <c r="AA516" i="30"/>
  <c r="V516" i="30"/>
  <c r="AN516" i="30"/>
  <c r="AE516" i="30"/>
  <c r="AO283" i="30"/>
  <c r="Y283" i="30"/>
  <c r="AA283" i="30"/>
  <c r="V283" i="30"/>
  <c r="AI283" i="30"/>
  <c r="AD283" i="30"/>
  <c r="AM283" i="30"/>
  <c r="AJ283" i="30"/>
  <c r="U283" i="30"/>
  <c r="V163" i="30"/>
  <c r="AE163" i="30"/>
  <c r="AN163" i="30"/>
  <c r="AP163" i="30"/>
  <c r="AB163" i="30"/>
  <c r="AI163" i="30"/>
  <c r="S163" i="30"/>
  <c r="Z163" i="30"/>
  <c r="V47" i="30"/>
  <c r="T47" i="30"/>
  <c r="P128" i="30"/>
  <c r="AB128" i="30" s="1"/>
  <c r="AC230" i="30"/>
  <c r="AD230" i="30"/>
  <c r="AE230" i="30"/>
  <c r="S230" i="30"/>
  <c r="V230" i="30"/>
  <c r="T355" i="30"/>
  <c r="AE439" i="30"/>
  <c r="AC389" i="30"/>
  <c r="AF160" i="30"/>
  <c r="S160" i="30"/>
  <c r="X283" i="30"/>
  <c r="AQ375" i="30"/>
  <c r="AR375" i="30" s="1"/>
  <c r="AI488" i="30"/>
  <c r="AN488" i="30"/>
  <c r="AC488" i="30"/>
  <c r="S488" i="30"/>
  <c r="AH488" i="30"/>
  <c r="AM488" i="30"/>
  <c r="AD488" i="30"/>
  <c r="AJ488" i="30"/>
  <c r="AL488" i="30"/>
  <c r="W488" i="30"/>
  <c r="AG488" i="30"/>
  <c r="AE488" i="30"/>
  <c r="AP488" i="30"/>
  <c r="AD85" i="30"/>
  <c r="AE85" i="30"/>
  <c r="X85" i="30"/>
  <c r="AN85" i="30"/>
  <c r="AP85" i="30"/>
  <c r="AA85" i="30"/>
  <c r="AO85" i="30"/>
  <c r="AF85" i="30"/>
  <c r="AG85" i="30"/>
  <c r="S85" i="30"/>
  <c r="AJ85" i="30"/>
  <c r="AK85" i="30"/>
  <c r="T85" i="30"/>
  <c r="AI85" i="30"/>
  <c r="AJ156" i="30"/>
  <c r="AG176" i="30"/>
  <c r="Y230" i="30"/>
  <c r="Z389" i="30"/>
  <c r="AD166" i="30"/>
  <c r="Z475" i="30"/>
  <c r="AL475" i="30"/>
  <c r="X475" i="30"/>
  <c r="Y475" i="30"/>
  <c r="AF475" i="30"/>
  <c r="AN475" i="30"/>
  <c r="AE475" i="30"/>
  <c r="AJ475" i="30"/>
  <c r="AO475" i="30"/>
  <c r="W475" i="30"/>
  <c r="R475" i="30"/>
  <c r="AD475" i="30"/>
  <c r="AM475" i="30"/>
  <c r="AA475" i="30"/>
  <c r="S475" i="30"/>
  <c r="AB475" i="30"/>
  <c r="T475" i="30"/>
  <c r="AI475" i="30"/>
  <c r="AP475" i="30"/>
  <c r="U475" i="30"/>
  <c r="V475" i="30"/>
  <c r="AH475" i="30"/>
  <c r="AK475" i="30"/>
  <c r="AC475" i="30"/>
  <c r="AB45" i="30"/>
  <c r="S283" i="30"/>
  <c r="U488" i="30"/>
  <c r="AK316" i="30"/>
  <c r="Y409" i="30"/>
  <c r="AK69" i="30"/>
  <c r="AJ69" i="30"/>
  <c r="AP69" i="30"/>
  <c r="T69" i="30"/>
  <c r="Z69" i="30"/>
  <c r="AB69" i="30"/>
  <c r="AO69" i="30"/>
  <c r="S69" i="30"/>
  <c r="AN69" i="30"/>
  <c r="V69" i="30"/>
  <c r="Y69" i="30"/>
  <c r="AG69" i="30"/>
  <c r="W69" i="30"/>
  <c r="X69" i="30"/>
  <c r="AI69" i="30"/>
  <c r="AD69" i="30"/>
  <c r="AF69" i="30"/>
  <c r="X365" i="30"/>
  <c r="AO365" i="30"/>
  <c r="AN365" i="30"/>
  <c r="U365" i="30"/>
  <c r="AL365" i="30"/>
  <c r="AI365" i="30"/>
  <c r="AK365" i="30"/>
  <c r="V365" i="30"/>
  <c r="Y492" i="30"/>
  <c r="AC492" i="30"/>
  <c r="S492" i="30"/>
  <c r="AA492" i="30"/>
  <c r="V492" i="30"/>
  <c r="T392" i="30"/>
  <c r="AA392" i="30"/>
  <c r="AE392" i="30"/>
  <c r="U392" i="30"/>
  <c r="AF392" i="30"/>
  <c r="Y392" i="30"/>
  <c r="AP392" i="30"/>
  <c r="AB392" i="30"/>
  <c r="AO392" i="30"/>
  <c r="Z392" i="30"/>
  <c r="AM392" i="30"/>
  <c r="X392" i="30"/>
  <c r="AL392" i="30"/>
  <c r="AA115" i="30"/>
  <c r="AM169" i="30"/>
  <c r="T106" i="30"/>
  <c r="X106" i="30"/>
  <c r="AE106" i="30"/>
  <c r="S347" i="30"/>
  <c r="AF347" i="30"/>
  <c r="AJ260" i="30"/>
  <c r="AD478" i="30"/>
  <c r="AN511" i="30"/>
  <c r="X511" i="30"/>
  <c r="AP511" i="30"/>
  <c r="Y360" i="30"/>
  <c r="AF360" i="30"/>
  <c r="AK360" i="30"/>
  <c r="AI360" i="30"/>
  <c r="AP360" i="30"/>
  <c r="AB360" i="30"/>
  <c r="AA360" i="30"/>
  <c r="T360" i="30"/>
  <c r="AO360" i="30"/>
  <c r="AG360" i="30"/>
  <c r="Z360" i="30"/>
  <c r="V360" i="30"/>
  <c r="S360" i="30"/>
  <c r="AL360" i="30"/>
  <c r="AJ360" i="30"/>
  <c r="W360" i="30"/>
  <c r="AC360" i="30"/>
  <c r="R360" i="30"/>
  <c r="AE360" i="30"/>
  <c r="X360" i="30"/>
  <c r="AM360" i="30"/>
  <c r="AH360" i="30"/>
  <c r="AD360" i="30"/>
  <c r="U360" i="30"/>
  <c r="T160" i="30"/>
  <c r="Y131" i="30"/>
  <c r="X72" i="30"/>
  <c r="X337" i="30"/>
  <c r="Z208" i="30"/>
  <c r="U327" i="30"/>
  <c r="Y246" i="30"/>
  <c r="AK48" i="30"/>
  <c r="Z48" i="30"/>
  <c r="AI319" i="30"/>
  <c r="AC319" i="30"/>
  <c r="T317" i="30"/>
  <c r="AJ297" i="30"/>
  <c r="V297" i="30"/>
  <c r="AN297" i="30"/>
  <c r="AL297" i="30"/>
  <c r="AK297" i="30"/>
  <c r="AO297" i="30"/>
  <c r="AB297" i="30"/>
  <c r="AG297" i="30"/>
  <c r="AA297" i="30"/>
  <c r="Z297" i="30"/>
  <c r="T297" i="30"/>
  <c r="S297" i="30"/>
  <c r="U297" i="30"/>
  <c r="AE297" i="30"/>
  <c r="R297" i="30"/>
  <c r="X297" i="30"/>
  <c r="AD297" i="30"/>
  <c r="Y297" i="30"/>
  <c r="AQ83" i="30"/>
  <c r="AR83" i="30" s="1"/>
  <c r="AE234" i="30"/>
  <c r="AD427" i="30"/>
  <c r="Z516" i="30"/>
  <c r="AO282" i="30"/>
  <c r="AD334" i="30"/>
  <c r="AL334" i="30"/>
  <c r="AJ334" i="30"/>
  <c r="AP460" i="30"/>
  <c r="AE460" i="30"/>
  <c r="AO236" i="30"/>
  <c r="AG186" i="30"/>
  <c r="R186" i="30"/>
  <c r="AA186" i="30"/>
  <c r="U186" i="30"/>
  <c r="AI186" i="30"/>
  <c r="Z186" i="30"/>
  <c r="R515" i="30"/>
  <c r="AM308" i="30"/>
  <c r="AO439" i="30"/>
  <c r="Y385" i="30"/>
  <c r="AM413" i="30"/>
  <c r="AN190" i="30"/>
  <c r="AO147" i="30"/>
  <c r="AA440" i="30"/>
  <c r="AF283" i="30"/>
  <c r="V333" i="30"/>
  <c r="AF333" i="30"/>
  <c r="R333" i="30"/>
  <c r="W333" i="30"/>
  <c r="AH333" i="30"/>
  <c r="AB333" i="30"/>
  <c r="AG333" i="30"/>
  <c r="AA333" i="30"/>
  <c r="AK333" i="30"/>
  <c r="AN333" i="30"/>
  <c r="U333" i="30"/>
  <c r="S333" i="30"/>
  <c r="AJ333" i="30"/>
  <c r="AE333" i="30"/>
  <c r="T333" i="30"/>
  <c r="AP333" i="30"/>
  <c r="Z333" i="30"/>
  <c r="AJ337" i="30"/>
  <c r="AH514" i="30"/>
  <c r="R204" i="30"/>
  <c r="AC368" i="30"/>
  <c r="W246" i="30"/>
  <c r="AF379" i="30"/>
  <c r="U500" i="30"/>
  <c r="AD368" i="30"/>
  <c r="AO410" i="30"/>
  <c r="R414" i="30"/>
  <c r="AB487" i="30"/>
  <c r="AI211" i="30"/>
  <c r="AJ491" i="30"/>
  <c r="X491" i="30"/>
  <c r="AN491" i="30"/>
  <c r="Y491" i="30"/>
  <c r="AM491" i="30"/>
  <c r="AP491" i="30"/>
  <c r="S491" i="30"/>
  <c r="Z491" i="30"/>
  <c r="AA491" i="30"/>
  <c r="AB491" i="30"/>
  <c r="AO491" i="30"/>
  <c r="AE491" i="30"/>
  <c r="AG491" i="30"/>
  <c r="AM439" i="30"/>
  <c r="AQ117" i="30"/>
  <c r="AR117" i="30" s="1"/>
  <c r="Z132" i="30"/>
  <c r="AA261" i="30"/>
  <c r="W261" i="30"/>
  <c r="AI261" i="30"/>
  <c r="AN261" i="30"/>
  <c r="T261" i="30"/>
  <c r="S261" i="30"/>
  <c r="V261" i="30"/>
  <c r="AP139" i="30"/>
  <c r="AM355" i="30"/>
  <c r="AP381" i="30"/>
  <c r="AC381" i="30"/>
  <c r="U509" i="30"/>
  <c r="Y302" i="30"/>
  <c r="AF461" i="30"/>
  <c r="AB379" i="30"/>
  <c r="V299" i="30"/>
  <c r="AI299" i="30"/>
  <c r="AO341" i="30"/>
  <c r="AG39" i="30"/>
  <c r="AM85" i="30"/>
  <c r="AJ514" i="30"/>
  <c r="AO143" i="30"/>
  <c r="Y143" i="30"/>
  <c r="AC143" i="30"/>
  <c r="AL204" i="30"/>
  <c r="AJ176" i="30"/>
  <c r="AD176" i="30"/>
  <c r="T84" i="30"/>
  <c r="AF84" i="30"/>
  <c r="U84" i="30"/>
  <c r="Y84" i="30"/>
  <c r="X84" i="30"/>
  <c r="AO84" i="30"/>
  <c r="AL84" i="30"/>
  <c r="S101" i="30"/>
  <c r="Z336" i="30"/>
  <c r="X336" i="30"/>
  <c r="V336" i="30"/>
  <c r="AI336" i="30"/>
  <c r="AF336" i="30"/>
  <c r="AE336" i="30"/>
  <c r="U336" i="30"/>
  <c r="AC336" i="30"/>
  <c r="AO336" i="30"/>
  <c r="AA336" i="30"/>
  <c r="V36" i="30"/>
  <c r="W36" i="30"/>
  <c r="AL122" i="30"/>
  <c r="AH200" i="30"/>
  <c r="V200" i="30"/>
  <c r="AA200" i="30"/>
  <c r="X200" i="30"/>
  <c r="AK200" i="30"/>
  <c r="AP200" i="30"/>
  <c r="U200" i="30"/>
  <c r="AF200" i="30"/>
  <c r="AM200" i="30"/>
  <c r="W200" i="30"/>
  <c r="AE200" i="30"/>
  <c r="AN200" i="30"/>
  <c r="AB200" i="30"/>
  <c r="AL200" i="30"/>
  <c r="T330" i="30"/>
  <c r="T516" i="30"/>
  <c r="AP288" i="30"/>
  <c r="AH288" i="30"/>
  <c r="X288" i="30"/>
  <c r="AG288" i="30"/>
  <c r="W288" i="30"/>
  <c r="AO288" i="30"/>
  <c r="AF288" i="30"/>
  <c r="R288" i="30"/>
  <c r="AJ288" i="30"/>
  <c r="T288" i="30"/>
  <c r="AH90" i="30"/>
  <c r="AB90" i="30"/>
  <c r="AG214" i="30"/>
  <c r="T214" i="30"/>
  <c r="AF139" i="30"/>
  <c r="AG369" i="30"/>
  <c r="Z345" i="30"/>
  <c r="AL305" i="30"/>
  <c r="T451" i="30"/>
  <c r="AN451" i="30"/>
  <c r="Y324" i="30"/>
  <c r="AF324" i="30"/>
  <c r="T324" i="30"/>
  <c r="AL324" i="30"/>
  <c r="X267" i="30"/>
  <c r="U267" i="30"/>
  <c r="AE515" i="30"/>
  <c r="AB410" i="30"/>
  <c r="W188" i="30"/>
  <c r="AM102" i="30"/>
  <c r="R102" i="30"/>
  <c r="AA102" i="30"/>
  <c r="AE102" i="30"/>
  <c r="AP102" i="30"/>
  <c r="Z102" i="30"/>
  <c r="AL102" i="30"/>
  <c r="AD78" i="30"/>
  <c r="AL72" i="30"/>
  <c r="U410" i="30"/>
  <c r="AG156" i="30"/>
  <c r="AK208" i="30"/>
  <c r="AN157" i="30"/>
  <c r="Z157" i="30"/>
  <c r="AI157" i="30"/>
  <c r="R157" i="30"/>
  <c r="AJ157" i="30"/>
  <c r="Y157" i="30"/>
  <c r="X157" i="30"/>
  <c r="AC157" i="30"/>
  <c r="AE43" i="30"/>
  <c r="T43" i="30"/>
  <c r="T364" i="30"/>
  <c r="AC163" i="30"/>
  <c r="AM163" i="30"/>
  <c r="AP506" i="30"/>
  <c r="AH506" i="30"/>
  <c r="AH410" i="30"/>
  <c r="AJ187" i="30"/>
  <c r="X187" i="30"/>
  <c r="AD435" i="30"/>
  <c r="AP435" i="30"/>
  <c r="AB403" i="30"/>
  <c r="W470" i="30"/>
  <c r="AP470" i="30"/>
  <c r="AJ355" i="30"/>
  <c r="W301" i="30"/>
  <c r="U424" i="30"/>
  <c r="AK424" i="30"/>
  <c r="AE424" i="30"/>
  <c r="AD286" i="30"/>
  <c r="W286" i="30"/>
  <c r="AH286" i="30"/>
  <c r="X286" i="30"/>
  <c r="Y286" i="30"/>
  <c r="AB286" i="30"/>
  <c r="AP286" i="30"/>
  <c r="AM286" i="30"/>
  <c r="R286" i="30"/>
  <c r="AC286" i="30"/>
  <c r="V286" i="30"/>
  <c r="S286" i="30"/>
  <c r="AJ286" i="30"/>
  <c r="AI286" i="30"/>
  <c r="AG286" i="30"/>
  <c r="AK286" i="30"/>
  <c r="AO286" i="30"/>
  <c r="AA286" i="30"/>
  <c r="Z286" i="30"/>
  <c r="AO160" i="30"/>
  <c r="S309" i="30"/>
  <c r="AF126" i="30"/>
  <c r="X393" i="30"/>
  <c r="AD172" i="30"/>
  <c r="R85" i="30"/>
  <c r="AK143" i="30"/>
  <c r="AE160" i="30"/>
  <c r="AP101" i="30"/>
  <c r="AK50" i="30"/>
  <c r="R47" i="30"/>
  <c r="AF380" i="30"/>
  <c r="AD380" i="30"/>
  <c r="V380" i="30"/>
  <c r="AE380" i="30"/>
  <c r="U380" i="30"/>
  <c r="AI380" i="30"/>
  <c r="R380" i="30"/>
  <c r="AH380" i="30"/>
  <c r="AN380" i="30"/>
  <c r="W380" i="30"/>
  <c r="AC380" i="30"/>
  <c r="R184" i="30"/>
  <c r="AC443" i="30"/>
  <c r="AJ250" i="30"/>
  <c r="S316" i="30"/>
  <c r="AL182" i="30"/>
  <c r="AE132" i="30"/>
  <c r="AG363" i="30"/>
  <c r="AA379" i="30"/>
  <c r="AA272" i="30"/>
  <c r="W272" i="30"/>
  <c r="AM211" i="30"/>
  <c r="AB326" i="30"/>
  <c r="AJ326" i="30"/>
  <c r="AJ451" i="30"/>
  <c r="AN379" i="30"/>
  <c r="V267" i="30"/>
  <c r="AB79" i="30"/>
  <c r="AP79" i="30"/>
  <c r="AI515" i="30"/>
  <c r="AI364" i="30"/>
  <c r="AD301" i="30"/>
  <c r="AE169" i="30"/>
  <c r="AG169" i="30"/>
  <c r="Y190" i="30"/>
  <c r="AB260" i="30"/>
  <c r="AO260" i="30"/>
  <c r="T440" i="30"/>
  <c r="P432" i="30"/>
  <c r="U432" i="30" s="1"/>
  <c r="AA47" i="30"/>
  <c r="AK47" i="30"/>
  <c r="AI359" i="30"/>
  <c r="AQ66" i="30"/>
  <c r="AR66" i="30" s="1"/>
  <c r="AF408" i="30"/>
  <c r="T408" i="30"/>
  <c r="AM408" i="30"/>
  <c r="AI502" i="30"/>
  <c r="AI508" i="30"/>
  <c r="AB508" i="30"/>
  <c r="AN392" i="30"/>
  <c r="AB473" i="30"/>
  <c r="T473" i="30"/>
  <c r="AF473" i="30"/>
  <c r="AA253" i="30"/>
  <c r="AD253" i="30"/>
  <c r="AJ253" i="30"/>
  <c r="AO331" i="30"/>
  <c r="AL331" i="30"/>
  <c r="AA331" i="30"/>
  <c r="X514" i="30"/>
  <c r="R398" i="30"/>
  <c r="T398" i="30"/>
  <c r="Y398" i="30"/>
  <c r="AI188" i="30"/>
  <c r="AH429" i="30"/>
  <c r="Y361" i="30"/>
  <c r="AD361" i="30"/>
  <c r="AM361" i="30"/>
  <c r="R190" i="30"/>
  <c r="W237" i="30"/>
  <c r="AK134" i="30"/>
  <c r="S134" i="30"/>
  <c r="AP134" i="30"/>
  <c r="S323" i="30"/>
  <c r="AA329" i="30"/>
  <c r="AN253" i="30"/>
  <c r="AA246" i="30"/>
  <c r="AF261" i="30"/>
  <c r="AA298" i="30"/>
  <c r="AL298" i="30"/>
  <c r="AB298" i="30"/>
  <c r="R516" i="30"/>
  <c r="AK141" i="30"/>
  <c r="AB477" i="30"/>
  <c r="AH276" i="30"/>
  <c r="AC276" i="30"/>
  <c r="AB276" i="30"/>
  <c r="AN276" i="30"/>
  <c r="S276" i="30"/>
  <c r="AK276" i="30"/>
  <c r="AP276" i="30"/>
  <c r="Y276" i="30"/>
  <c r="AI276" i="30"/>
  <c r="T276" i="30"/>
  <c r="AD276" i="30"/>
  <c r="AE276" i="30"/>
  <c r="X276" i="30"/>
  <c r="W276" i="30"/>
  <c r="Z276" i="30"/>
  <c r="AO276" i="30"/>
  <c r="AG276" i="30"/>
  <c r="AH504" i="30"/>
  <c r="U504" i="30"/>
  <c r="T504" i="30"/>
  <c r="AP504" i="30"/>
  <c r="V504" i="30"/>
  <c r="AN504" i="30"/>
  <c r="AI504" i="30"/>
  <c r="AK504" i="30"/>
  <c r="AG504" i="30"/>
  <c r="AC504" i="30"/>
  <c r="Y504" i="30"/>
  <c r="R504" i="30"/>
  <c r="AA504" i="30"/>
  <c r="X504" i="30"/>
  <c r="AM504" i="30"/>
  <c r="AO504" i="30"/>
  <c r="AL504" i="30"/>
  <c r="AF504" i="30"/>
  <c r="S504" i="30"/>
  <c r="AH334" i="30"/>
  <c r="S344" i="30"/>
  <c r="AC344" i="30"/>
  <c r="U344" i="30"/>
  <c r="X344" i="30"/>
  <c r="AI344" i="30"/>
  <c r="AB344" i="30"/>
  <c r="AE344" i="30"/>
  <c r="AJ344" i="30"/>
  <c r="Y344" i="30"/>
  <c r="Z344" i="30"/>
  <c r="AH344" i="30"/>
  <c r="AD344" i="30"/>
  <c r="AL344" i="30"/>
  <c r="W344" i="30"/>
  <c r="T344" i="30"/>
  <c r="AN344" i="30"/>
  <c r="R317" i="30"/>
  <c r="W317" i="30"/>
  <c r="X317" i="30"/>
  <c r="AB317" i="30"/>
  <c r="AC317" i="30"/>
  <c r="U317" i="30"/>
  <c r="AP317" i="30"/>
  <c r="AO317" i="30"/>
  <c r="S317" i="30"/>
  <c r="AJ317" i="30"/>
  <c r="AM317" i="30"/>
  <c r="AE355" i="30"/>
  <c r="Z92" i="30"/>
  <c r="AK355" i="30"/>
  <c r="AP385" i="30"/>
  <c r="AI385" i="30"/>
  <c r="AH515" i="30"/>
  <c r="U439" i="30"/>
  <c r="AG204" i="30"/>
  <c r="AJ493" i="30"/>
  <c r="AK493" i="30"/>
  <c r="T493" i="30"/>
  <c r="AM493" i="30"/>
  <c r="AA493" i="30"/>
  <c r="S493" i="30"/>
  <c r="V493" i="30"/>
  <c r="W493" i="30"/>
  <c r="AN493" i="30"/>
  <c r="U493" i="30"/>
  <c r="Y493" i="30"/>
  <c r="AG493" i="30"/>
  <c r="AL493" i="30"/>
  <c r="AB493" i="30"/>
  <c r="AP493" i="30"/>
  <c r="AE493" i="30"/>
  <c r="R493" i="30"/>
  <c r="AI493" i="30"/>
  <c r="AJ208" i="30"/>
  <c r="AM92" i="30"/>
  <c r="V115" i="30"/>
  <c r="AO515" i="30"/>
  <c r="AB439" i="30"/>
  <c r="AK441" i="30"/>
  <c r="T190" i="30"/>
  <c r="AJ275" i="30"/>
  <c r="AF275" i="30"/>
  <c r="AH275" i="30"/>
  <c r="AI275" i="30"/>
  <c r="AL275" i="30"/>
  <c r="AM275" i="30"/>
  <c r="Z275" i="30"/>
  <c r="AG275" i="30"/>
  <c r="AO275" i="30"/>
  <c r="AK275" i="30"/>
  <c r="R275" i="30"/>
  <c r="T275" i="30"/>
  <c r="AA275" i="30"/>
  <c r="U275" i="30"/>
  <c r="AP275" i="30"/>
  <c r="AC275" i="30"/>
  <c r="AN275" i="30"/>
  <c r="AE275" i="30"/>
  <c r="Y275" i="30"/>
  <c r="AN156" i="30"/>
  <c r="X42" i="30"/>
  <c r="AQ63" i="30"/>
  <c r="AR63" i="30" s="1"/>
  <c r="AE173" i="30"/>
  <c r="AO173" i="30"/>
  <c r="AL173" i="30"/>
  <c r="S173" i="30"/>
  <c r="AI173" i="30"/>
  <c r="T173" i="30"/>
  <c r="W173" i="30"/>
  <c r="V173" i="30"/>
  <c r="AN173" i="30"/>
  <c r="AF173" i="30"/>
  <c r="AG173" i="30"/>
  <c r="U173" i="30"/>
  <c r="AC173" i="30"/>
  <c r="AA173" i="30"/>
  <c r="AK173" i="30"/>
  <c r="Y173" i="30"/>
  <c r="X173" i="30"/>
  <c r="R173" i="30"/>
  <c r="AB173" i="30"/>
  <c r="AM384" i="30"/>
  <c r="R283" i="30"/>
  <c r="AF156" i="30"/>
  <c r="AB59" i="30"/>
  <c r="AN208" i="30"/>
  <c r="AJ434" i="30"/>
  <c r="AH92" i="30"/>
  <c r="AA356" i="30"/>
  <c r="AA195" i="30"/>
  <c r="AL211" i="30"/>
  <c r="AN385" i="30"/>
  <c r="V139" i="30"/>
  <c r="AN345" i="30"/>
  <c r="AO355" i="30"/>
  <c r="AK439" i="30"/>
  <c r="AI439" i="30"/>
  <c r="Z190" i="30"/>
  <c r="Y469" i="30"/>
  <c r="AB314" i="30"/>
  <c r="Z166" i="30"/>
  <c r="AO166" i="30"/>
  <c r="AN44" i="30"/>
  <c r="AL283" i="30"/>
  <c r="AI203" i="30"/>
  <c r="AN203" i="30"/>
  <c r="T203" i="30"/>
  <c r="R203" i="30"/>
  <c r="AB203" i="30"/>
  <c r="S203" i="30"/>
  <c r="AD203" i="30"/>
  <c r="Y203" i="30"/>
  <c r="AO203" i="30"/>
  <c r="U203" i="30"/>
  <c r="AH203" i="30"/>
  <c r="AC203" i="30"/>
  <c r="AA203" i="30"/>
  <c r="AG203" i="30"/>
  <c r="Z203" i="30"/>
  <c r="X203" i="30"/>
  <c r="AE203" i="30"/>
  <c r="AJ203" i="30"/>
  <c r="W203" i="30"/>
  <c r="V203" i="30"/>
  <c r="AL203" i="30"/>
  <c r="AK203" i="30"/>
  <c r="AJ311" i="30"/>
  <c r="AB341" i="30"/>
  <c r="AB42" i="30"/>
  <c r="V42" i="30"/>
  <c r="AH146" i="30"/>
  <c r="U221" i="30"/>
  <c r="AH327" i="30"/>
  <c r="AJ151" i="30"/>
  <c r="AH325" i="30"/>
  <c r="AF325" i="30"/>
  <c r="U276" i="30"/>
  <c r="AA120" i="30"/>
  <c r="AD120" i="30"/>
  <c r="AC303" i="30"/>
  <c r="AP303" i="30"/>
  <c r="R303" i="30"/>
  <c r="S303" i="30"/>
  <c r="V303" i="30"/>
  <c r="T303" i="30"/>
  <c r="AI303" i="30"/>
  <c r="AL303" i="30"/>
  <c r="AM303" i="30"/>
  <c r="AM471" i="30"/>
  <c r="Z471" i="30"/>
  <c r="AA471" i="30"/>
  <c r="AC471" i="30"/>
  <c r="T471" i="30"/>
  <c r="AB471" i="30"/>
  <c r="R471" i="30"/>
  <c r="AH471" i="30"/>
  <c r="AE471" i="30"/>
  <c r="X471" i="30"/>
  <c r="W471" i="30"/>
  <c r="AN471" i="30"/>
  <c r="AL471" i="30"/>
  <c r="AA488" i="30"/>
  <c r="AC409" i="30"/>
  <c r="AE504" i="30"/>
  <c r="X493" i="30"/>
  <c r="AO409" i="30"/>
  <c r="AH69" i="30"/>
  <c r="AM182" i="30"/>
  <c r="AJ516" i="30"/>
  <c r="AO205" i="30"/>
  <c r="AP230" i="30"/>
  <c r="AO348" i="30"/>
  <c r="Y365" i="30"/>
  <c r="AD365" i="30"/>
  <c r="AH474" i="30"/>
  <c r="AH230" i="30"/>
  <c r="AO345" i="30"/>
  <c r="AK492" i="30"/>
  <c r="AN492" i="30"/>
  <c r="AC385" i="30"/>
  <c r="W122" i="30"/>
  <c r="AE509" i="30"/>
  <c r="Y368" i="30"/>
  <c r="Y407" i="30"/>
  <c r="AC407" i="30"/>
  <c r="AB407" i="30"/>
  <c r="X407" i="30"/>
  <c r="AJ407" i="30"/>
  <c r="AE407" i="30"/>
  <c r="Z407" i="30"/>
  <c r="AF407" i="30"/>
  <c r="T407" i="30"/>
  <c r="AI407" i="30"/>
  <c r="AM407" i="30"/>
  <c r="AD407" i="30"/>
  <c r="AH407" i="30"/>
  <c r="AL407" i="30"/>
  <c r="AO407" i="30"/>
  <c r="AA407" i="30"/>
  <c r="R407" i="30"/>
  <c r="U407" i="30"/>
  <c r="AK407" i="30"/>
  <c r="AP407" i="30"/>
  <c r="S407" i="30"/>
  <c r="AN407" i="30"/>
  <c r="AG407" i="30"/>
  <c r="R115" i="30"/>
  <c r="AI410" i="30"/>
  <c r="AC106" i="30"/>
  <c r="U106" i="30"/>
  <c r="Y106" i="30"/>
  <c r="AA350" i="30"/>
  <c r="AD350" i="30"/>
  <c r="AL268" i="30"/>
  <c r="AD268" i="30"/>
  <c r="AO268" i="30"/>
  <c r="AN268" i="30"/>
  <c r="AK315" i="30"/>
  <c r="AJ347" i="30"/>
  <c r="AP347" i="30"/>
  <c r="S260" i="30"/>
  <c r="AC416" i="30"/>
  <c r="Z416" i="30"/>
  <c r="S416" i="30"/>
  <c r="AI416" i="30"/>
  <c r="U416" i="30"/>
  <c r="AK416" i="30"/>
  <c r="AA416" i="30"/>
  <c r="AB416" i="30"/>
  <c r="AF416" i="30"/>
  <c r="AO416" i="30"/>
  <c r="Y416" i="30"/>
  <c r="W416" i="30"/>
  <c r="AP416" i="30"/>
  <c r="AN416" i="30"/>
  <c r="AM416" i="30"/>
  <c r="Z478" i="30"/>
  <c r="U359" i="30"/>
  <c r="AD359" i="30"/>
  <c r="V511" i="30"/>
  <c r="AE511" i="30"/>
  <c r="AP160" i="30"/>
  <c r="AN180" i="30"/>
  <c r="W180" i="30"/>
  <c r="AD180" i="30"/>
  <c r="AI180" i="30"/>
  <c r="T180" i="30"/>
  <c r="AA180" i="30"/>
  <c r="V180" i="30"/>
  <c r="AK180" i="30"/>
  <c r="AL180" i="30"/>
  <c r="AG180" i="30"/>
  <c r="AJ180" i="30"/>
  <c r="AH180" i="30"/>
  <c r="Y180" i="30"/>
  <c r="R180" i="30"/>
  <c r="AP180" i="30"/>
  <c r="S180" i="30"/>
  <c r="Z180" i="30"/>
  <c r="AC180" i="30"/>
  <c r="AB180" i="30"/>
  <c r="AE180" i="30"/>
  <c r="AB131" i="30"/>
  <c r="AL367" i="30"/>
  <c r="AM57" i="30"/>
  <c r="AD57" i="30"/>
  <c r="Z57" i="30"/>
  <c r="U57" i="30"/>
  <c r="V57" i="30"/>
  <c r="AG57" i="30"/>
  <c r="AO57" i="30"/>
  <c r="AN57" i="30"/>
  <c r="AK57" i="30"/>
  <c r="AA57" i="30"/>
  <c r="AB57" i="30"/>
  <c r="AI57" i="30"/>
  <c r="R57" i="30"/>
  <c r="AJ57" i="30"/>
  <c r="AP57" i="30"/>
  <c r="AC208" i="30"/>
  <c r="AH153" i="30"/>
  <c r="AD153" i="30"/>
  <c r="X153" i="30"/>
  <c r="AG153" i="30"/>
  <c r="AK153" i="30"/>
  <c r="AM153" i="30"/>
  <c r="AE153" i="30"/>
  <c r="AO153" i="30"/>
  <c r="AJ153" i="30"/>
  <c r="T153" i="30"/>
  <c r="U153" i="30"/>
  <c r="W153" i="30"/>
  <c r="Z153" i="30"/>
  <c r="Y153" i="30"/>
  <c r="AN153" i="30"/>
  <c r="AF153" i="30"/>
  <c r="AL153" i="30"/>
  <c r="AP153" i="30"/>
  <c r="AI153" i="30"/>
  <c r="S153" i="30"/>
  <c r="X86" i="30"/>
  <c r="AM48" i="30"/>
  <c r="S48" i="30"/>
  <c r="AF319" i="30"/>
  <c r="AO319" i="30"/>
  <c r="AN195" i="30"/>
  <c r="AP383" i="30"/>
  <c r="AF316" i="30"/>
  <c r="AO501" i="30"/>
  <c r="AE501" i="30"/>
  <c r="AJ501" i="30"/>
  <c r="AN501" i="30"/>
  <c r="R501" i="30"/>
  <c r="W501" i="30"/>
  <c r="S501" i="30"/>
  <c r="X501" i="30"/>
  <c r="AH501" i="30"/>
  <c r="AM501" i="30"/>
  <c r="AG501" i="30"/>
  <c r="AK501" i="30"/>
  <c r="AB501" i="30"/>
  <c r="Z501" i="30"/>
  <c r="Y501" i="30"/>
  <c r="AA501" i="30"/>
  <c r="AP501" i="30"/>
  <c r="AI501" i="30"/>
  <c r="T213" i="30"/>
  <c r="AE213" i="30"/>
  <c r="AD213" i="30"/>
  <c r="AC213" i="30"/>
  <c r="U213" i="30"/>
  <c r="AM213" i="30"/>
  <c r="AP213" i="30"/>
  <c r="S213" i="30"/>
  <c r="Y213" i="30"/>
  <c r="AN213" i="30"/>
  <c r="AJ213" i="30"/>
  <c r="AB213" i="30"/>
  <c r="AB427" i="30"/>
  <c r="AQ462" i="30"/>
  <c r="AR462" i="30" s="1"/>
  <c r="AG384" i="30"/>
  <c r="AP334" i="30"/>
  <c r="U334" i="30"/>
  <c r="AN334" i="30"/>
  <c r="AA460" i="30"/>
  <c r="Y460" i="30"/>
  <c r="AN435" i="30"/>
  <c r="AM344" i="30"/>
  <c r="AH236" i="30"/>
  <c r="AJ186" i="30"/>
  <c r="Y186" i="30"/>
  <c r="AC302" i="30"/>
  <c r="W515" i="30"/>
  <c r="U308" i="30"/>
  <c r="W132" i="30"/>
  <c r="AO413" i="30"/>
  <c r="Z363" i="30"/>
  <c r="AF147" i="30"/>
  <c r="AL147" i="30"/>
  <c r="V122" i="30"/>
  <c r="AK387" i="30"/>
  <c r="S387" i="30"/>
  <c r="AC387" i="30"/>
  <c r="AI387" i="30"/>
  <c r="AF387" i="30"/>
  <c r="AJ387" i="30"/>
  <c r="AB222" i="30"/>
  <c r="AP261" i="30"/>
  <c r="AJ50" i="30"/>
  <c r="AC224" i="30"/>
  <c r="AA204" i="30"/>
  <c r="Z291" i="30"/>
  <c r="AQ192" i="30"/>
  <c r="AR192" i="30" s="1"/>
  <c r="AM224" i="30"/>
  <c r="AC434" i="30"/>
  <c r="AI500" i="30"/>
  <c r="AP356" i="30"/>
  <c r="T368" i="30"/>
  <c r="AM414" i="30"/>
  <c r="AP487" i="30"/>
  <c r="V491" i="30"/>
  <c r="AO195" i="30"/>
  <c r="AI317" i="30"/>
  <c r="W438" i="30"/>
  <c r="Z438" i="30"/>
  <c r="U438" i="30"/>
  <c r="V438" i="30"/>
  <c r="AP438" i="30"/>
  <c r="S438" i="30"/>
  <c r="AL438" i="30"/>
  <c r="T438" i="30"/>
  <c r="AG438" i="30"/>
  <c r="R438" i="30"/>
  <c r="AN438" i="30"/>
  <c r="AJ438" i="30"/>
  <c r="AF438" i="30"/>
  <c r="X438" i="30"/>
  <c r="Z502" i="30"/>
  <c r="AJ261" i="30"/>
  <c r="AM227" i="30"/>
  <c r="AB227" i="30"/>
  <c r="AN227" i="30"/>
  <c r="AD227" i="30"/>
  <c r="T227" i="30"/>
  <c r="AE227" i="30"/>
  <c r="R227" i="30"/>
  <c r="AI381" i="30"/>
  <c r="AE419" i="30"/>
  <c r="AO419" i="30"/>
  <c r="AL419" i="30"/>
  <c r="AJ419" i="30"/>
  <c r="AH381" i="30"/>
  <c r="S381" i="30"/>
  <c r="U302" i="30"/>
  <c r="Z461" i="30"/>
  <c r="AE379" i="30"/>
  <c r="AK113" i="30"/>
  <c r="W113" i="30"/>
  <c r="U299" i="30"/>
  <c r="AC299" i="30"/>
  <c r="AH377" i="30"/>
  <c r="AD377" i="30"/>
  <c r="AC126" i="30"/>
  <c r="AO178" i="30"/>
  <c r="AK178" i="30"/>
  <c r="U178" i="30"/>
  <c r="AE178" i="30"/>
  <c r="AL178" i="30"/>
  <c r="AM178" i="30"/>
  <c r="S178" i="30"/>
  <c r="AF178" i="30"/>
  <c r="Y178" i="30"/>
  <c r="AG178" i="30"/>
  <c r="X178" i="30"/>
  <c r="W178" i="30"/>
  <c r="AJ178" i="30"/>
  <c r="AJ341" i="30"/>
  <c r="AF39" i="30"/>
  <c r="AG423" i="30"/>
  <c r="Z423" i="30"/>
  <c r="AM423" i="30"/>
  <c r="AE423" i="30"/>
  <c r="AF423" i="30"/>
  <c r="AD423" i="30"/>
  <c r="S423" i="30"/>
  <c r="AL423" i="30"/>
  <c r="AI423" i="30"/>
  <c r="X423" i="30"/>
  <c r="U423" i="30"/>
  <c r="AJ119" i="30"/>
  <c r="AL143" i="30"/>
  <c r="X143" i="30"/>
  <c r="AN176" i="30"/>
  <c r="AA176" i="30"/>
  <c r="AC84" i="30"/>
  <c r="R101" i="30"/>
  <c r="S336" i="30"/>
  <c r="Y36" i="30"/>
  <c r="Z36" i="30"/>
  <c r="AK36" i="30"/>
  <c r="AF246" i="30"/>
  <c r="AO281" i="30"/>
  <c r="AD281" i="30"/>
  <c r="AM281" i="30"/>
  <c r="AJ281" i="30"/>
  <c r="AP281" i="30"/>
  <c r="AC281" i="30"/>
  <c r="AE281" i="30"/>
  <c r="AH281" i="30"/>
  <c r="AL281" i="30"/>
  <c r="Z281" i="30"/>
  <c r="AK362" i="30"/>
  <c r="AI347" i="30"/>
  <c r="AK290" i="30"/>
  <c r="AD290" i="30"/>
  <c r="AE290" i="30"/>
  <c r="Z290" i="30"/>
  <c r="AM290" i="30"/>
  <c r="AO290" i="30"/>
  <c r="AB290" i="30"/>
  <c r="AJ290" i="30"/>
  <c r="X290" i="30"/>
  <c r="U290" i="30"/>
  <c r="AN290" i="30"/>
  <c r="Z200" i="30"/>
  <c r="AF466" i="30"/>
  <c r="W466" i="30"/>
  <c r="V466" i="30"/>
  <c r="T466" i="30"/>
  <c r="AJ466" i="30"/>
  <c r="AB466" i="30"/>
  <c r="AE466" i="30"/>
  <c r="AG466" i="30"/>
  <c r="AL466" i="30"/>
  <c r="U466" i="30"/>
  <c r="AM466" i="30"/>
  <c r="Y466" i="30"/>
  <c r="AK466" i="30"/>
  <c r="AA466" i="30"/>
  <c r="U428" i="30"/>
  <c r="Y366" i="30"/>
  <c r="AK330" i="30"/>
  <c r="AG516" i="30"/>
  <c r="AE165" i="30"/>
  <c r="S165" i="30"/>
  <c r="AP165" i="30"/>
  <c r="AL165" i="30"/>
  <c r="T165" i="30"/>
  <c r="Y165" i="30"/>
  <c r="V165" i="30"/>
  <c r="AK165" i="30"/>
  <c r="AB288" i="30"/>
  <c r="S90" i="30"/>
  <c r="Y90" i="30"/>
  <c r="V214" i="30"/>
  <c r="AB214" i="30"/>
  <c r="R187" i="30"/>
  <c r="AM369" i="30"/>
  <c r="V284" i="30"/>
  <c r="AN284" i="30"/>
  <c r="X284" i="30"/>
  <c r="AF284" i="30"/>
  <c r="AL284" i="30"/>
  <c r="AO284" i="30"/>
  <c r="AF305" i="30"/>
  <c r="Y305" i="30"/>
  <c r="AF451" i="30"/>
  <c r="X451" i="30"/>
  <c r="AG324" i="30"/>
  <c r="Z324" i="30"/>
  <c r="S435" i="30"/>
  <c r="Z267" i="30"/>
  <c r="AO267" i="30"/>
  <c r="AN355" i="30"/>
  <c r="AK364" i="30"/>
  <c r="U397" i="30"/>
  <c r="AG188" i="30"/>
  <c r="AC102" i="30"/>
  <c r="AC78" i="30"/>
  <c r="AH124" i="30"/>
  <c r="AO124" i="30"/>
  <c r="AF124" i="30"/>
  <c r="AC124" i="30"/>
  <c r="AL124" i="30"/>
  <c r="AG124" i="30"/>
  <c r="X124" i="30"/>
  <c r="AP124" i="30"/>
  <c r="Z124" i="30"/>
  <c r="S149" i="30"/>
  <c r="AF149" i="30"/>
  <c r="AD149" i="30"/>
  <c r="R149" i="30"/>
  <c r="AH149" i="30"/>
  <c r="V149" i="30"/>
  <c r="AK152" i="30"/>
  <c r="AJ152" i="30"/>
  <c r="AF152" i="30"/>
  <c r="R152" i="30"/>
  <c r="AO152" i="30"/>
  <c r="W152" i="30"/>
  <c r="AD152" i="30"/>
  <c r="AL208" i="30"/>
  <c r="AM160" i="30"/>
  <c r="AJ43" i="30"/>
  <c r="AI43" i="30"/>
  <c r="X434" i="30"/>
  <c r="AH163" i="30"/>
  <c r="AG163" i="30"/>
  <c r="AJ395" i="30"/>
  <c r="AL395" i="30"/>
  <c r="S395" i="30"/>
  <c r="AG395" i="30"/>
  <c r="AN395" i="30"/>
  <c r="AC395" i="30"/>
  <c r="Z395" i="30"/>
  <c r="Y395" i="30"/>
  <c r="AD395" i="30"/>
  <c r="V395" i="30"/>
  <c r="U395" i="30"/>
  <c r="AB395" i="30"/>
  <c r="AL506" i="30"/>
  <c r="AI506" i="30"/>
  <c r="U429" i="30"/>
  <c r="U387" i="30"/>
  <c r="Y243" i="30"/>
  <c r="AN243" i="30"/>
  <c r="AE243" i="30"/>
  <c r="AK243" i="30"/>
  <c r="AA243" i="30"/>
  <c r="X243" i="30"/>
  <c r="AO243" i="30"/>
  <c r="AE187" i="30"/>
  <c r="AG187" i="30"/>
  <c r="W435" i="30"/>
  <c r="AK435" i="30"/>
  <c r="S470" i="30"/>
  <c r="AI470" i="30"/>
  <c r="T470" i="30"/>
  <c r="AA81" i="30"/>
  <c r="AK81" i="30"/>
  <c r="AF81" i="30"/>
  <c r="AP81" i="30"/>
  <c r="AL81" i="30"/>
  <c r="AI269" i="30"/>
  <c r="Y269" i="30"/>
  <c r="T503" i="30"/>
  <c r="AE226" i="30"/>
  <c r="AG301" i="30"/>
  <c r="AL415" i="30"/>
  <c r="AJ252" i="30"/>
  <c r="AO252" i="30"/>
  <c r="AE258" i="30"/>
  <c r="AI258" i="30"/>
  <c r="Z424" i="30"/>
  <c r="AD160" i="30"/>
  <c r="AN309" i="30"/>
  <c r="AJ393" i="30"/>
  <c r="U119" i="30"/>
  <c r="AE221" i="30"/>
  <c r="Z97" i="30"/>
  <c r="AG84" i="30"/>
  <c r="AG100" i="30"/>
  <c r="AF224" i="30"/>
  <c r="AP65" i="30"/>
  <c r="AO65" i="30"/>
  <c r="AC65" i="30"/>
  <c r="AJ65" i="30"/>
  <c r="AD65" i="30"/>
  <c r="S65" i="30"/>
  <c r="AH65" i="30"/>
  <c r="AK65" i="30"/>
  <c r="AE65" i="30"/>
  <c r="AP50" i="30"/>
  <c r="AF182" i="30"/>
  <c r="Y380" i="30"/>
  <c r="AE434" i="30"/>
  <c r="AN184" i="30"/>
  <c r="AB504" i="30"/>
  <c r="R443" i="30"/>
  <c r="AJ443" i="30"/>
  <c r="Y250" i="30"/>
  <c r="AK182" i="30"/>
  <c r="V182" i="30"/>
  <c r="X246" i="30"/>
  <c r="AD200" i="30"/>
  <c r="U454" i="30"/>
  <c r="W397" i="30"/>
  <c r="AI272" i="30"/>
  <c r="AN272" i="30"/>
  <c r="AI366" i="30"/>
  <c r="AM326" i="30"/>
  <c r="R326" i="30"/>
  <c r="AH397" i="30"/>
  <c r="AD394" i="30"/>
  <c r="AB357" i="30"/>
  <c r="R79" i="30"/>
  <c r="AN79" i="30"/>
  <c r="AD403" i="30"/>
  <c r="AH364" i="30"/>
  <c r="U415" i="30"/>
  <c r="AL169" i="30"/>
  <c r="V169" i="30"/>
  <c r="AK258" i="30"/>
  <c r="AG260" i="30"/>
  <c r="Z260" i="30"/>
  <c r="Z440" i="30"/>
  <c r="AD511" i="30"/>
  <c r="AP47" i="30"/>
  <c r="X47" i="30"/>
  <c r="AI300" i="30"/>
  <c r="AJ504" i="30"/>
  <c r="AI408" i="30"/>
  <c r="AK408" i="30"/>
  <c r="Z408" i="30"/>
  <c r="AG508" i="30"/>
  <c r="AE508" i="30"/>
  <c r="V508" i="30"/>
  <c r="AE305" i="30"/>
  <c r="AC503" i="30"/>
  <c r="Z404" i="30"/>
  <c r="AB404" i="30"/>
  <c r="U404" i="30"/>
  <c r="AI473" i="30"/>
  <c r="S473" i="30"/>
  <c r="V473" i="30"/>
  <c r="AF253" i="30"/>
  <c r="V253" i="30"/>
  <c r="AP253" i="30"/>
  <c r="R331" i="30"/>
  <c r="AF331" i="30"/>
  <c r="W331" i="30"/>
  <c r="S187" i="30"/>
  <c r="R176" i="30"/>
  <c r="S256" i="30"/>
  <c r="Z256" i="30"/>
  <c r="AF256" i="30"/>
  <c r="AN298" i="30"/>
  <c r="AO398" i="30"/>
  <c r="AC398" i="30"/>
  <c r="AJ398" i="30"/>
  <c r="AF102" i="30"/>
  <c r="AM168" i="30"/>
  <c r="V168" i="30"/>
  <c r="Z168" i="30"/>
  <c r="AB361" i="30"/>
  <c r="AA361" i="30"/>
  <c r="AJ361" i="30"/>
  <c r="Y441" i="30"/>
  <c r="AM398" i="30"/>
  <c r="W208" i="30"/>
  <c r="AB134" i="30"/>
  <c r="AC134" i="30"/>
  <c r="R134" i="30"/>
  <c r="Y403" i="30"/>
  <c r="Z377" i="30"/>
  <c r="AO76" i="30"/>
  <c r="AK149" i="30"/>
  <c r="S487" i="30"/>
  <c r="AL339" i="30"/>
  <c r="AD339" i="30"/>
  <c r="R339" i="30"/>
  <c r="AG122" i="30"/>
  <c r="AL111" i="30"/>
  <c r="AD111" i="30"/>
  <c r="AN111" i="30"/>
  <c r="AC110" i="30"/>
  <c r="AD110" i="30"/>
  <c r="AK110" i="30"/>
  <c r="AG331" i="30"/>
  <c r="AD499" i="30"/>
  <c r="V499" i="30"/>
  <c r="AP223" i="30"/>
  <c r="T267" i="30"/>
  <c r="U298" i="30"/>
  <c r="AE298" i="30"/>
  <c r="AO298" i="30"/>
  <c r="AC348" i="30"/>
  <c r="AE366" i="30"/>
  <c r="AP244" i="30"/>
  <c r="AE244" i="30"/>
  <c r="Y244" i="30"/>
  <c r="AL37" i="30"/>
  <c r="AF37" i="30"/>
  <c r="Y37" i="30"/>
  <c r="AG258" i="30"/>
  <c r="AC393" i="30"/>
  <c r="AI373" i="30"/>
  <c r="AO359" i="30"/>
  <c r="AG234" i="30"/>
  <c r="AA234" i="30"/>
  <c r="R234" i="30"/>
  <c r="Z234" i="30"/>
  <c r="S234" i="30"/>
  <c r="AJ234" i="30"/>
  <c r="AO234" i="30"/>
  <c r="AC234" i="30"/>
  <c r="Y234" i="30"/>
  <c r="AP234" i="30"/>
  <c r="T234" i="30"/>
  <c r="U234" i="30"/>
  <c r="AB234" i="30"/>
  <c r="AM234" i="30"/>
  <c r="X204" i="30"/>
  <c r="AM204" i="30"/>
  <c r="AN204" i="30"/>
  <c r="AC204" i="30"/>
  <c r="AH204" i="30"/>
  <c r="AI204" i="30"/>
  <c r="Y204" i="30"/>
  <c r="AL193" i="30"/>
  <c r="X193" i="30"/>
  <c r="AP193" i="30"/>
  <c r="V193" i="30"/>
  <c r="Z193" i="30"/>
  <c r="AM193" i="30"/>
  <c r="AD193" i="30"/>
  <c r="AC193" i="30"/>
  <c r="R193" i="30"/>
  <c r="AA193" i="30"/>
  <c r="Y193" i="30"/>
  <c r="R316" i="30"/>
  <c r="AG316" i="30"/>
  <c r="Z316" i="30"/>
  <c r="U316" i="30"/>
  <c r="AJ316" i="30"/>
  <c r="AC316" i="30"/>
  <c r="AD316" i="30"/>
  <c r="AN316" i="30"/>
  <c r="X316" i="30"/>
  <c r="AP316" i="30"/>
  <c r="W316" i="30"/>
  <c r="AH316" i="30"/>
  <c r="AL316" i="30"/>
  <c r="V316" i="30"/>
  <c r="AB316" i="30"/>
  <c r="AB435" i="30"/>
  <c r="AK115" i="30"/>
  <c r="V208" i="30"/>
  <c r="AD190" i="30"/>
  <c r="AA476" i="30"/>
  <c r="AK476" i="30"/>
  <c r="V476" i="30"/>
  <c r="X476" i="30"/>
  <c r="AD476" i="30"/>
  <c r="T476" i="30"/>
  <c r="AF476" i="30"/>
  <c r="S476" i="30"/>
  <c r="AL476" i="30"/>
  <c r="U476" i="30"/>
  <c r="Y476" i="30"/>
  <c r="AC476" i="30"/>
  <c r="AP476" i="30"/>
  <c r="AH476" i="30"/>
  <c r="AI476" i="30"/>
  <c r="AN476" i="30"/>
  <c r="W160" i="30"/>
  <c r="Y72" i="30"/>
  <c r="AM72" i="30"/>
  <c r="V72" i="30"/>
  <c r="Z72" i="30"/>
  <c r="AP72" i="30"/>
  <c r="AN72" i="30"/>
  <c r="S337" i="30"/>
  <c r="AI337" i="30"/>
  <c r="U337" i="30"/>
  <c r="AB337" i="30"/>
  <c r="AG92" i="30"/>
  <c r="AI195" i="30"/>
  <c r="V195" i="30"/>
  <c r="AP195" i="30"/>
  <c r="AB195" i="30"/>
  <c r="AJ195" i="30"/>
  <c r="R195" i="30"/>
  <c r="AM195" i="30"/>
  <c r="AH195" i="30"/>
  <c r="U195" i="30"/>
  <c r="W195" i="30"/>
  <c r="AE246" i="30"/>
  <c r="S329" i="30"/>
  <c r="AE329" i="30"/>
  <c r="W329" i="30"/>
  <c r="AG385" i="30"/>
  <c r="U385" i="30"/>
  <c r="U139" i="30"/>
  <c r="AM139" i="30"/>
  <c r="AA139" i="30"/>
  <c r="AP355" i="30"/>
  <c r="AJ439" i="30"/>
  <c r="AP441" i="30"/>
  <c r="AI389" i="30"/>
  <c r="AP190" i="30"/>
  <c r="U469" i="30"/>
  <c r="AJ469" i="30"/>
  <c r="AO469" i="30"/>
  <c r="X292" i="30"/>
  <c r="AH292" i="30"/>
  <c r="AL292" i="30"/>
  <c r="AP292" i="30"/>
  <c r="Z292" i="30"/>
  <c r="R292" i="30"/>
  <c r="V292" i="30"/>
  <c r="W292" i="30"/>
  <c r="AM292" i="30"/>
  <c r="AC292" i="30"/>
  <c r="T292" i="30"/>
  <c r="Y292" i="30"/>
  <c r="AN292" i="30"/>
  <c r="AO292" i="30"/>
  <c r="AD292" i="30"/>
  <c r="AE292" i="30"/>
  <c r="U292" i="30"/>
  <c r="AI292" i="30"/>
  <c r="AK292" i="30"/>
  <c r="AB292" i="30"/>
  <c r="AG292" i="30"/>
  <c r="AA292" i="30"/>
  <c r="R42" i="30"/>
  <c r="AE176" i="30"/>
  <c r="AL276" i="30"/>
  <c r="R476" i="30"/>
  <c r="AE418" i="30"/>
  <c r="Z418" i="30"/>
  <c r="AJ418" i="30"/>
  <c r="W418" i="30"/>
  <c r="Y418" i="30"/>
  <c r="U418" i="30"/>
  <c r="AG418" i="30"/>
  <c r="AO418" i="30"/>
  <c r="AA418" i="30"/>
  <c r="AB418" i="30"/>
  <c r="R418" i="30"/>
  <c r="AI418" i="30"/>
  <c r="AP418" i="30"/>
  <c r="AH418" i="30"/>
  <c r="AP59" i="30"/>
  <c r="S92" i="30"/>
  <c r="AM246" i="30"/>
  <c r="U230" i="30"/>
  <c r="X329" i="30"/>
  <c r="S385" i="30"/>
  <c r="AF345" i="30"/>
  <c r="AD515" i="30"/>
  <c r="V441" i="30"/>
  <c r="Z441" i="30"/>
  <c r="AK389" i="30"/>
  <c r="AP389" i="30"/>
  <c r="R122" i="30"/>
  <c r="V190" i="30"/>
  <c r="AK314" i="30"/>
  <c r="AN314" i="30"/>
  <c r="V341" i="30"/>
  <c r="Y85" i="30"/>
  <c r="AN193" i="30"/>
  <c r="AB44" i="30"/>
  <c r="AC85" i="30"/>
  <c r="T341" i="30"/>
  <c r="AH72" i="30"/>
  <c r="X156" i="30"/>
  <c r="W514" i="30"/>
  <c r="AI514" i="30"/>
  <c r="AD514" i="30"/>
  <c r="AA514" i="30"/>
  <c r="AO514" i="30"/>
  <c r="AP514" i="30"/>
  <c r="AC514" i="30"/>
  <c r="R514" i="30"/>
  <c r="AM514" i="30"/>
  <c r="AA59" i="30"/>
  <c r="AO59" i="30"/>
  <c r="X208" i="30"/>
  <c r="AE139" i="30"/>
  <c r="AI434" i="30"/>
  <c r="Z413" i="30"/>
  <c r="AJ92" i="30"/>
  <c r="AD92" i="30"/>
  <c r="AI356" i="30"/>
  <c r="AK195" i="30"/>
  <c r="T211" i="30"/>
  <c r="AA211" i="30"/>
  <c r="R246" i="30"/>
  <c r="V282" i="30"/>
  <c r="Z282" i="30"/>
  <c r="U282" i="30"/>
  <c r="AH282" i="30"/>
  <c r="AC282" i="30"/>
  <c r="AB230" i="30"/>
  <c r="U122" i="30"/>
  <c r="Z329" i="30"/>
  <c r="W403" i="30"/>
  <c r="U403" i="30"/>
  <c r="AE385" i="30"/>
  <c r="AJ385" i="30"/>
  <c r="Z139" i="30"/>
  <c r="AP345" i="30"/>
  <c r="S345" i="30"/>
  <c r="AM515" i="30"/>
  <c r="AD355" i="30"/>
  <c r="AC439" i="30"/>
  <c r="Z439" i="30"/>
  <c r="AD296" i="30"/>
  <c r="X296" i="30"/>
  <c r="W358" i="30"/>
  <c r="AB441" i="30"/>
  <c r="AN441" i="30"/>
  <c r="S441" i="30"/>
  <c r="R389" i="30"/>
  <c r="AF389" i="30"/>
  <c r="X389" i="30"/>
  <c r="AE410" i="30"/>
  <c r="W410" i="30"/>
  <c r="Z410" i="30"/>
  <c r="AG410" i="30"/>
  <c r="AJ122" i="30"/>
  <c r="AJ190" i="30"/>
  <c r="AK425" i="30"/>
  <c r="AP425" i="30"/>
  <c r="AI425" i="30"/>
  <c r="AL425" i="30"/>
  <c r="AD469" i="30"/>
  <c r="Y314" i="30"/>
  <c r="AH314" i="30"/>
  <c r="AI314" i="30"/>
  <c r="AC341" i="30"/>
  <c r="AP240" i="30"/>
  <c r="AJ55" i="30"/>
  <c r="X55" i="30"/>
  <c r="AN55" i="30"/>
  <c r="R55" i="30"/>
  <c r="AM55" i="30"/>
  <c r="AH55" i="30"/>
  <c r="T55" i="30"/>
  <c r="S55" i="30"/>
  <c r="AC55" i="30"/>
  <c r="AI193" i="30"/>
  <c r="AH392" i="30"/>
  <c r="AM341" i="30"/>
  <c r="T166" i="30"/>
  <c r="U44" i="30"/>
  <c r="AO44" i="30"/>
  <c r="W85" i="30"/>
  <c r="AC42" i="30"/>
  <c r="AD173" i="30"/>
  <c r="S146" i="30"/>
  <c r="W221" i="30"/>
  <c r="AJ327" i="30"/>
  <c r="AH151" i="30"/>
  <c r="AA325" i="30"/>
  <c r="V325" i="30"/>
  <c r="AA276" i="30"/>
  <c r="AP120" i="30"/>
  <c r="AG120" i="30"/>
  <c r="AD303" i="30"/>
  <c r="AB303" i="30"/>
  <c r="AJ471" i="30"/>
  <c r="R488" i="30"/>
  <c r="AK368" i="30"/>
  <c r="AL307" i="30"/>
  <c r="AK307" i="30"/>
  <c r="X307" i="30"/>
  <c r="AB307" i="30"/>
  <c r="AA307" i="30"/>
  <c r="Z307" i="30"/>
  <c r="S307" i="30"/>
  <c r="AE307" i="30"/>
  <c r="AJ307" i="30"/>
  <c r="W307" i="30"/>
  <c r="Z504" i="30"/>
  <c r="AH493" i="30"/>
  <c r="R409" i="30"/>
  <c r="R69" i="30"/>
  <c r="AB516" i="30"/>
  <c r="Y205" i="30"/>
  <c r="AF317" i="30"/>
  <c r="AJ476" i="30"/>
  <c r="AA348" i="30"/>
  <c r="R272" i="30"/>
  <c r="AM365" i="30"/>
  <c r="AH365" i="30"/>
  <c r="AH139" i="30"/>
  <c r="AA515" i="30"/>
  <c r="AJ314" i="30"/>
  <c r="AJ492" i="30"/>
  <c r="AL492" i="30"/>
  <c r="AJ410" i="30"/>
  <c r="X509" i="30"/>
  <c r="AG368" i="30"/>
  <c r="AB115" i="30"/>
  <c r="AI115" i="30"/>
  <c r="AI47" i="30"/>
  <c r="AA425" i="30"/>
  <c r="AK106" i="30"/>
  <c r="R106" i="30"/>
  <c r="AG350" i="30"/>
  <c r="AB268" i="30"/>
  <c r="AA268" i="30"/>
  <c r="W469" i="30"/>
  <c r="AO347" i="30"/>
  <c r="AL347" i="30"/>
  <c r="T416" i="30"/>
  <c r="AB359" i="30"/>
  <c r="AM359" i="30"/>
  <c r="AH359" i="30"/>
  <c r="AM511" i="30"/>
  <c r="AJ511" i="30"/>
  <c r="AF193" i="30"/>
  <c r="AL40" i="30"/>
  <c r="W40" i="30"/>
  <c r="R40" i="30"/>
  <c r="Z40" i="30"/>
  <c r="X40" i="30"/>
  <c r="AN40" i="30"/>
  <c r="S40" i="30"/>
  <c r="U40" i="30"/>
  <c r="AE40" i="30"/>
  <c r="AA40" i="30"/>
  <c r="T40" i="30"/>
  <c r="AH40" i="30"/>
  <c r="AG40" i="30"/>
  <c r="AO40" i="30"/>
  <c r="AC40" i="30"/>
  <c r="Y40" i="30"/>
  <c r="AD333" i="30"/>
  <c r="AM337" i="30"/>
  <c r="AL57" i="30"/>
  <c r="T126" i="30"/>
  <c r="AD126" i="30"/>
  <c r="X126" i="30"/>
  <c r="AI126" i="30"/>
  <c r="R126" i="30"/>
  <c r="AP126" i="30"/>
  <c r="AE126" i="30"/>
  <c r="AN126" i="30"/>
  <c r="S126" i="30"/>
  <c r="Z126" i="30"/>
  <c r="U126" i="30"/>
  <c r="AA126" i="30"/>
  <c r="AK126" i="30"/>
  <c r="Y126" i="30"/>
  <c r="W126" i="30"/>
  <c r="AB126" i="30"/>
  <c r="T204" i="30"/>
  <c r="AD370" i="30"/>
  <c r="AK370" i="30"/>
  <c r="X370" i="30"/>
  <c r="AN370" i="30"/>
  <c r="AJ370" i="30"/>
  <c r="Y370" i="30"/>
  <c r="AM370" i="30"/>
  <c r="AL370" i="30"/>
  <c r="AO370" i="30"/>
  <c r="AF370" i="30"/>
  <c r="R370" i="30"/>
  <c r="V370" i="30"/>
  <c r="AB370" i="30"/>
  <c r="AG370" i="30"/>
  <c r="AH370" i="30"/>
  <c r="AI370" i="30"/>
  <c r="W370" i="30"/>
  <c r="AP370" i="30"/>
  <c r="T370" i="30"/>
  <c r="S370" i="30"/>
  <c r="AC370" i="30"/>
  <c r="AE370" i="30"/>
  <c r="AI101" i="30"/>
  <c r="AM86" i="30"/>
  <c r="AD48" i="30"/>
  <c r="AC48" i="30"/>
  <c r="AL319" i="30"/>
  <c r="AI516" i="30"/>
  <c r="R383" i="30"/>
  <c r="V383" i="30"/>
  <c r="AF297" i="30"/>
  <c r="AA323" i="30"/>
  <c r="Y174" i="30"/>
  <c r="AF213" i="30"/>
  <c r="AG356" i="30"/>
  <c r="AF234" i="30"/>
  <c r="AN427" i="30"/>
  <c r="AH122" i="30"/>
  <c r="W413" i="30"/>
  <c r="AG230" i="30"/>
  <c r="AF104" i="30"/>
  <c r="X104" i="30"/>
  <c r="AE104" i="30"/>
  <c r="T104" i="30"/>
  <c r="AH104" i="30"/>
  <c r="W104" i="30"/>
  <c r="AA104" i="30"/>
  <c r="T334" i="30"/>
  <c r="AI334" i="30"/>
  <c r="Z460" i="30"/>
  <c r="R460" i="30"/>
  <c r="AL439" i="30"/>
  <c r="R344" i="30"/>
  <c r="AA368" i="30"/>
  <c r="AK236" i="30"/>
  <c r="AN186" i="30"/>
  <c r="W186" i="30"/>
  <c r="S384" i="30"/>
  <c r="V355" i="30"/>
  <c r="X308" i="30"/>
  <c r="AH384" i="30"/>
  <c r="AC132" i="30"/>
  <c r="AN363" i="30"/>
  <c r="AL368" i="30"/>
  <c r="AM147" i="30"/>
  <c r="AF299" i="30"/>
  <c r="R387" i="30"/>
  <c r="AL387" i="30"/>
  <c r="AN347" i="30"/>
  <c r="AC159" i="30"/>
  <c r="AD159" i="30"/>
  <c r="AP159" i="30"/>
  <c r="AG321" i="30"/>
  <c r="Y321" i="30"/>
  <c r="R116" i="30"/>
  <c r="AA116" i="30"/>
  <c r="AP116" i="30"/>
  <c r="AF116" i="30"/>
  <c r="U116" i="30"/>
  <c r="AO116" i="30"/>
  <c r="S116" i="30"/>
  <c r="AN116" i="30"/>
  <c r="AC116" i="30"/>
  <c r="Z116" i="30"/>
  <c r="AM116" i="30"/>
  <c r="AK116" i="30"/>
  <c r="AJ116" i="30"/>
  <c r="AH116" i="30"/>
  <c r="T116" i="30"/>
  <c r="AI116" i="30"/>
  <c r="AB116" i="30"/>
  <c r="AD72" i="30"/>
  <c r="Y82" i="30"/>
  <c r="AP82" i="30"/>
  <c r="AH82" i="30"/>
  <c r="AN82" i="30"/>
  <c r="AC82" i="30"/>
  <c r="Z82" i="30"/>
  <c r="AM82" i="30"/>
  <c r="AO82" i="30"/>
  <c r="AF82" i="30"/>
  <c r="R82" i="30"/>
  <c r="S82" i="30"/>
  <c r="U82" i="30"/>
  <c r="W82" i="30"/>
  <c r="AL82" i="30"/>
  <c r="AK231" i="30"/>
  <c r="AN221" i="30"/>
  <c r="AJ306" i="30"/>
  <c r="AC306" i="30"/>
  <c r="T306" i="30"/>
  <c r="AF306" i="30"/>
  <c r="Y306" i="30"/>
  <c r="U306" i="30"/>
  <c r="R306" i="30"/>
  <c r="S306" i="30"/>
  <c r="AM306" i="30"/>
  <c r="AH306" i="30"/>
  <c r="AL306" i="30"/>
  <c r="AN306" i="30"/>
  <c r="Y221" i="30"/>
  <c r="AI176" i="30"/>
  <c r="X291" i="30"/>
  <c r="AK434" i="30"/>
  <c r="T491" i="30"/>
  <c r="AG500" i="30"/>
  <c r="R500" i="30"/>
  <c r="AN259" i="30"/>
  <c r="AA259" i="30"/>
  <c r="U259" i="30"/>
  <c r="AG259" i="30"/>
  <c r="W259" i="30"/>
  <c r="R259" i="30"/>
  <c r="V259" i="30"/>
  <c r="AM259" i="30"/>
  <c r="X259" i="30"/>
  <c r="AB259" i="30"/>
  <c r="AF259" i="30"/>
  <c r="AI259" i="30"/>
  <c r="AE259" i="30"/>
  <c r="AD259" i="30"/>
  <c r="AC487" i="30"/>
  <c r="X516" i="30"/>
  <c r="AL491" i="30"/>
  <c r="T282" i="30"/>
  <c r="X263" i="30"/>
  <c r="Z263" i="30"/>
  <c r="AJ263" i="30"/>
  <c r="AA263" i="30"/>
  <c r="U263" i="30"/>
  <c r="AE263" i="30"/>
  <c r="W263" i="30"/>
  <c r="AD263" i="30"/>
  <c r="AB263" i="30"/>
  <c r="AG263" i="30"/>
  <c r="AL263" i="30"/>
  <c r="R263" i="30"/>
  <c r="T263" i="30"/>
  <c r="AK263" i="30"/>
  <c r="AM263" i="30"/>
  <c r="Z317" i="30"/>
  <c r="AC438" i="30"/>
  <c r="V502" i="30"/>
  <c r="AC502" i="30"/>
  <c r="AF230" i="30"/>
  <c r="AM236" i="30"/>
  <c r="AG261" i="30"/>
  <c r="AL261" i="30"/>
  <c r="AO299" i="30"/>
  <c r="X227" i="30"/>
  <c r="AL227" i="30"/>
  <c r="AG433" i="30"/>
  <c r="Z435" i="30"/>
  <c r="V419" i="30"/>
  <c r="Z419" i="30"/>
  <c r="T509" i="30"/>
  <c r="AL468" i="30"/>
  <c r="AH468" i="30"/>
  <c r="U468" i="30"/>
  <c r="AF468" i="30"/>
  <c r="W468" i="30"/>
  <c r="AP468" i="30"/>
  <c r="AB468" i="30"/>
  <c r="AD468" i="30"/>
  <c r="Z468" i="30"/>
  <c r="AO468" i="30"/>
  <c r="Y468" i="30"/>
  <c r="X468" i="30"/>
  <c r="AE381" i="30"/>
  <c r="AL461" i="30"/>
  <c r="V497" i="30"/>
  <c r="AH497" i="30"/>
  <c r="Y497" i="30"/>
  <c r="X497" i="30"/>
  <c r="AA497" i="30"/>
  <c r="AE497" i="30"/>
  <c r="T497" i="30"/>
  <c r="AK497" i="30"/>
  <c r="AB497" i="30"/>
  <c r="AE47" i="30"/>
  <c r="AP113" i="30"/>
  <c r="AN113" i="30"/>
  <c r="AM425" i="30"/>
  <c r="AK299" i="30"/>
  <c r="AG399" i="30"/>
  <c r="AA399" i="30"/>
  <c r="AC399" i="30"/>
  <c r="AO399" i="30"/>
  <c r="AB399" i="30"/>
  <c r="AB377" i="30"/>
  <c r="AC377" i="30"/>
  <c r="AN100" i="30"/>
  <c r="AF188" i="30"/>
  <c r="S318" i="30"/>
  <c r="AF318" i="30"/>
  <c r="R318" i="30"/>
  <c r="AO318" i="30"/>
  <c r="AL318" i="30"/>
  <c r="AD318" i="30"/>
  <c r="U318" i="30"/>
  <c r="AH318" i="30"/>
  <c r="Z318" i="30"/>
  <c r="AM318" i="30"/>
  <c r="V318" i="30"/>
  <c r="AP318" i="30"/>
  <c r="AI318" i="30"/>
  <c r="AE318" i="30"/>
  <c r="AK318" i="30"/>
  <c r="AC318" i="30"/>
  <c r="AP45" i="30"/>
  <c r="X39" i="30"/>
  <c r="AK283" i="30"/>
  <c r="AM237" i="30"/>
  <c r="AF237" i="30"/>
  <c r="AL237" i="30"/>
  <c r="V237" i="30"/>
  <c r="AG237" i="30"/>
  <c r="AJ237" i="30"/>
  <c r="Y237" i="30"/>
  <c r="AI237" i="30"/>
  <c r="R237" i="30"/>
  <c r="AE237" i="30"/>
  <c r="S237" i="30"/>
  <c r="AN237" i="30"/>
  <c r="AJ179" i="30"/>
  <c r="AO179" i="30"/>
  <c r="W179" i="30"/>
  <c r="AG179" i="30"/>
  <c r="Y179" i="30"/>
  <c r="R179" i="30"/>
  <c r="AH179" i="30"/>
  <c r="AE179" i="30"/>
  <c r="AA179" i="30"/>
  <c r="Z119" i="30"/>
  <c r="W143" i="30"/>
  <c r="Z143" i="30"/>
  <c r="Y208" i="30"/>
  <c r="V204" i="30"/>
  <c r="AP176" i="30"/>
  <c r="W176" i="30"/>
  <c r="R84" i="30"/>
  <c r="W101" i="30"/>
  <c r="W336" i="30"/>
  <c r="S36" i="30"/>
  <c r="AP36" i="30"/>
  <c r="AL434" i="30"/>
  <c r="U281" i="30"/>
  <c r="AP362" i="30"/>
  <c r="AC466" i="30"/>
  <c r="T290" i="30"/>
  <c r="AO200" i="30"/>
  <c r="AH466" i="30"/>
  <c r="AJ509" i="30"/>
  <c r="AA428" i="30"/>
  <c r="AJ330" i="30"/>
  <c r="AM516" i="30"/>
  <c r="AL201" i="30"/>
  <c r="AO201" i="30"/>
  <c r="AP201" i="30"/>
  <c r="V201" i="30"/>
  <c r="S201" i="30"/>
  <c r="U201" i="30"/>
  <c r="AI201" i="30"/>
  <c r="AD201" i="30"/>
  <c r="AA201" i="30"/>
  <c r="AN165" i="30"/>
  <c r="AC195" i="30"/>
  <c r="AI288" i="30"/>
  <c r="R90" i="30"/>
  <c r="AP90" i="30"/>
  <c r="AL214" i="30"/>
  <c r="X214" i="30"/>
  <c r="T369" i="30"/>
  <c r="U369" i="30"/>
  <c r="AK284" i="30"/>
  <c r="Z284" i="30"/>
  <c r="S418" i="30"/>
  <c r="AP305" i="30"/>
  <c r="W305" i="30"/>
  <c r="AL451" i="30"/>
  <c r="AM324" i="30"/>
  <c r="V324" i="30"/>
  <c r="X269" i="30"/>
  <c r="P310" i="30"/>
  <c r="S310" i="30" s="1"/>
  <c r="AA267" i="30"/>
  <c r="AF267" i="30"/>
  <c r="X355" i="30"/>
  <c r="AO162" i="30"/>
  <c r="T162" i="30"/>
  <c r="R162" i="30"/>
  <c r="AF162" i="30"/>
  <c r="AL162" i="30"/>
  <c r="AO78" i="30"/>
  <c r="W102" i="30"/>
  <c r="AN160" i="30"/>
  <c r="T78" i="30"/>
  <c r="AG50" i="30"/>
  <c r="AP283" i="30"/>
  <c r="T149" i="30"/>
  <c r="AC231" i="30"/>
  <c r="AB152" i="30"/>
  <c r="AE337" i="30"/>
  <c r="AP280" i="30"/>
  <c r="X280" i="30"/>
  <c r="V280" i="30"/>
  <c r="Y280" i="30"/>
  <c r="AF280" i="30"/>
  <c r="S280" i="30"/>
  <c r="AM280" i="30"/>
  <c r="AN280" i="30"/>
  <c r="R280" i="30"/>
  <c r="AA77" i="30"/>
  <c r="W77" i="30"/>
  <c r="AP77" i="30"/>
  <c r="AM77" i="30"/>
  <c r="AN77" i="30"/>
  <c r="T77" i="30"/>
  <c r="R43" i="30"/>
  <c r="U434" i="30"/>
  <c r="AL163" i="30"/>
  <c r="Y163" i="30"/>
  <c r="AF395" i="30"/>
  <c r="AJ497" i="30"/>
  <c r="S506" i="30"/>
  <c r="X506" i="30"/>
  <c r="AL429" i="30"/>
  <c r="S494" i="30"/>
  <c r="AM494" i="30"/>
  <c r="T494" i="30"/>
  <c r="AN494" i="30"/>
  <c r="AK494" i="30"/>
  <c r="AD494" i="30"/>
  <c r="AA494" i="30"/>
  <c r="AI494" i="30"/>
  <c r="AC243" i="30"/>
  <c r="AN187" i="30"/>
  <c r="AF187" i="30"/>
  <c r="S322" i="30"/>
  <c r="R435" i="30"/>
  <c r="Y435" i="30"/>
  <c r="AJ470" i="30"/>
  <c r="Y470" i="30"/>
  <c r="AJ81" i="30"/>
  <c r="AD410" i="30"/>
  <c r="AG426" i="30"/>
  <c r="AB269" i="30"/>
  <c r="Z269" i="30"/>
  <c r="AO505" i="30"/>
  <c r="AB505" i="30"/>
  <c r="AC505" i="30"/>
  <c r="X505" i="30"/>
  <c r="AN503" i="30"/>
  <c r="AF226" i="30"/>
  <c r="AK301" i="30"/>
  <c r="AK415" i="30"/>
  <c r="V252" i="30"/>
  <c r="AM252" i="30"/>
  <c r="AN258" i="30"/>
  <c r="AH424" i="30"/>
  <c r="Z247" i="30"/>
  <c r="AE247" i="30"/>
  <c r="AC247" i="30"/>
  <c r="AI247" i="30"/>
  <c r="AG247" i="30"/>
  <c r="AF247" i="30"/>
  <c r="AD247" i="30"/>
  <c r="AN247" i="30"/>
  <c r="T247" i="30"/>
  <c r="AG193" i="30"/>
  <c r="AA124" i="30"/>
  <c r="W149" i="30"/>
  <c r="AA337" i="30"/>
  <c r="AH353" i="30"/>
  <c r="AJ353" i="30"/>
  <c r="V353" i="30"/>
  <c r="Z353" i="30"/>
  <c r="AG353" i="30"/>
  <c r="AE353" i="30"/>
  <c r="U353" i="30"/>
  <c r="R353" i="30"/>
  <c r="X353" i="30"/>
  <c r="AK353" i="30"/>
  <c r="Y353" i="30"/>
  <c r="T353" i="30"/>
  <c r="AA353" i="30"/>
  <c r="AI353" i="30"/>
  <c r="AB353" i="30"/>
  <c r="AC353" i="30"/>
  <c r="V65" i="30"/>
  <c r="AP208" i="30"/>
  <c r="AA84" i="30"/>
  <c r="AK100" i="30"/>
  <c r="AI224" i="30"/>
  <c r="R172" i="30"/>
  <c r="AB515" i="30"/>
  <c r="T428" i="30"/>
  <c r="AA380" i="30"/>
  <c r="Z184" i="30"/>
  <c r="AC200" i="30"/>
  <c r="S443" i="30"/>
  <c r="AO250" i="30"/>
  <c r="AM316" i="30"/>
  <c r="AO182" i="30"/>
  <c r="AC290" i="30"/>
  <c r="V290" i="30"/>
  <c r="R454" i="30"/>
  <c r="AF368" i="30"/>
  <c r="Z229" i="30"/>
  <c r="AF229" i="30"/>
  <c r="AF272" i="30"/>
  <c r="AJ369" i="30"/>
  <c r="U326" i="30"/>
  <c r="W81" i="30"/>
  <c r="AE394" i="30"/>
  <c r="AB503" i="30"/>
  <c r="U79" i="30"/>
  <c r="T79" i="30"/>
  <c r="AE301" i="30"/>
  <c r="AA357" i="30"/>
  <c r="AN67" i="30"/>
  <c r="AL67" i="30"/>
  <c r="AE67" i="30"/>
  <c r="AK67" i="30"/>
  <c r="S67" i="30"/>
  <c r="AP169" i="30"/>
  <c r="R431" i="30"/>
  <c r="U431" i="30"/>
  <c r="AH431" i="30"/>
  <c r="AD431" i="30"/>
  <c r="AF260" i="30"/>
  <c r="AD440" i="30"/>
  <c r="AG89" i="30"/>
  <c r="AO89" i="30"/>
  <c r="AF47" i="30"/>
  <c r="W47" i="30"/>
  <c r="AB164" i="30"/>
  <c r="AA164" i="30"/>
  <c r="V164" i="30"/>
  <c r="AD59" i="30"/>
  <c r="AG200" i="30"/>
  <c r="AD408" i="30"/>
  <c r="AG408" i="30"/>
  <c r="AP408" i="30"/>
  <c r="AD508" i="30"/>
  <c r="R508" i="30"/>
  <c r="U508" i="30"/>
  <c r="W324" i="30"/>
  <c r="AG404" i="30"/>
  <c r="AO404" i="30"/>
  <c r="S404" i="30"/>
  <c r="AO473" i="30"/>
  <c r="AJ473" i="30"/>
  <c r="AM473" i="30"/>
  <c r="AH253" i="30"/>
  <c r="U253" i="30"/>
  <c r="Z253" i="30"/>
  <c r="U331" i="30"/>
  <c r="AJ331" i="30"/>
  <c r="AE331" i="30"/>
  <c r="AO378" i="30"/>
  <c r="W378" i="30"/>
  <c r="AA459" i="30"/>
  <c r="AC459" i="30"/>
  <c r="AM256" i="30"/>
  <c r="AL256" i="30"/>
  <c r="U256" i="30"/>
  <c r="AF425" i="30"/>
  <c r="AN398" i="30"/>
  <c r="S398" i="30"/>
  <c r="AG398" i="30"/>
  <c r="X168" i="30"/>
  <c r="AI168" i="30"/>
  <c r="T168" i="30"/>
  <c r="Z361" i="30"/>
  <c r="AK361" i="30"/>
  <c r="AI384" i="30"/>
  <c r="AD416" i="30"/>
  <c r="R221" i="30"/>
  <c r="Y134" i="30"/>
  <c r="X134" i="30"/>
  <c r="Z134" i="30"/>
  <c r="AQ133" i="30"/>
  <c r="AR133" i="30" s="1"/>
  <c r="AE428" i="30"/>
  <c r="Z385" i="30"/>
  <c r="S120" i="30"/>
  <c r="S76" i="30"/>
  <c r="W76" i="30"/>
  <c r="AK306" i="30"/>
  <c r="AK230" i="30"/>
  <c r="U339" i="30"/>
  <c r="AG339" i="30"/>
  <c r="T339" i="30"/>
  <c r="R497" i="30"/>
  <c r="AE111" i="30"/>
  <c r="AP111" i="30"/>
  <c r="AG111" i="30"/>
  <c r="X110" i="30"/>
  <c r="V110" i="30"/>
  <c r="AG110" i="30"/>
  <c r="AG499" i="30"/>
  <c r="AP499" i="30"/>
  <c r="R499" i="30"/>
  <c r="AA143" i="30"/>
  <c r="AH477" i="30"/>
  <c r="AP477" i="30"/>
  <c r="AP515" i="30"/>
  <c r="R298" i="30"/>
  <c r="AF298" i="30"/>
  <c r="AH298" i="30"/>
  <c r="S288" i="30"/>
  <c r="X244" i="30"/>
  <c r="T244" i="30"/>
  <c r="V244" i="30"/>
  <c r="AM37" i="30"/>
  <c r="AC37" i="30"/>
  <c r="AB37" i="30"/>
  <c r="Y373" i="30"/>
  <c r="U373" i="30"/>
  <c r="AK373" i="30"/>
  <c r="AO508" i="30"/>
  <c r="AB499" i="30"/>
  <c r="X334" i="30"/>
  <c r="AC334" i="30"/>
  <c r="AO334" i="30"/>
  <c r="AB347" i="30"/>
  <c r="U379" i="30"/>
  <c r="AM379" i="30"/>
  <c r="AO379" i="30"/>
  <c r="AI379" i="30"/>
  <c r="W379" i="30"/>
  <c r="T379" i="30"/>
  <c r="U204" i="30"/>
  <c r="AB50" i="30"/>
  <c r="AO50" i="30"/>
  <c r="AA50" i="30"/>
  <c r="AC50" i="30"/>
  <c r="X50" i="30"/>
  <c r="AE50" i="30"/>
  <c r="AF50" i="30"/>
  <c r="AM50" i="30"/>
  <c r="Z50" i="30"/>
  <c r="AI50" i="30"/>
  <c r="AN50" i="30"/>
  <c r="AE443" i="30"/>
  <c r="Y443" i="30"/>
  <c r="AN443" i="30"/>
  <c r="V443" i="30"/>
  <c r="AO443" i="30"/>
  <c r="T443" i="30"/>
  <c r="AH443" i="30"/>
  <c r="W443" i="30"/>
  <c r="AD443" i="30"/>
  <c r="Z443" i="30"/>
  <c r="AI443" i="30"/>
  <c r="AA182" i="30"/>
  <c r="U182" i="30"/>
  <c r="AP182" i="30"/>
  <c r="AJ182" i="30"/>
  <c r="X182" i="30"/>
  <c r="AG182" i="30"/>
  <c r="S182" i="30"/>
  <c r="AD182" i="30"/>
  <c r="Z182" i="30"/>
  <c r="AN182" i="30"/>
  <c r="V272" i="30"/>
  <c r="AB272" i="30"/>
  <c r="Z272" i="30"/>
  <c r="AG272" i="30"/>
  <c r="AD272" i="30"/>
  <c r="R169" i="30"/>
  <c r="AN169" i="30"/>
  <c r="U169" i="30"/>
  <c r="AA169" i="30"/>
  <c r="Z169" i="30"/>
  <c r="AH260" i="30"/>
  <c r="AC260" i="30"/>
  <c r="Y260" i="30"/>
  <c r="T260" i="30"/>
  <c r="AI260" i="30"/>
  <c r="AP260" i="30"/>
  <c r="AE260" i="30"/>
  <c r="U355" i="30"/>
  <c r="AE389" i="30"/>
  <c r="AA190" i="30"/>
  <c r="S190" i="30"/>
  <c r="U190" i="30"/>
  <c r="W193" i="30"/>
  <c r="AQ285" i="30"/>
  <c r="AR285" i="30" s="1"/>
  <c r="AF276" i="30"/>
  <c r="V317" i="30"/>
  <c r="AO488" i="30"/>
  <c r="X488" i="30"/>
  <c r="W504" i="30"/>
  <c r="Z476" i="30"/>
  <c r="AF115" i="30"/>
  <c r="AH106" i="30"/>
  <c r="Z106" i="30"/>
  <c r="X347" i="30"/>
  <c r="V347" i="30"/>
  <c r="AN440" i="30"/>
  <c r="W478" i="30"/>
  <c r="AA478" i="30"/>
  <c r="AK478" i="30"/>
  <c r="U478" i="30"/>
  <c r="Y478" i="30"/>
  <c r="AN478" i="30"/>
  <c r="AC478" i="30"/>
  <c r="AF478" i="30"/>
  <c r="X478" i="30"/>
  <c r="AM478" i="30"/>
  <c r="V478" i="30"/>
  <c r="AO478" i="30"/>
  <c r="AG478" i="30"/>
  <c r="AP478" i="30"/>
  <c r="S478" i="30"/>
  <c r="AJ478" i="30"/>
  <c r="AB478" i="30"/>
  <c r="AI478" i="30"/>
  <c r="AQ46" i="30"/>
  <c r="AR46" i="30" s="1"/>
  <c r="W45" i="30"/>
  <c r="T193" i="30"/>
  <c r="W190" i="30"/>
  <c r="AL338" i="30"/>
  <c r="AE338" i="30"/>
  <c r="AJ338" i="30"/>
  <c r="AM338" i="30"/>
  <c r="S338" i="30"/>
  <c r="X338" i="30"/>
  <c r="AN338" i="30"/>
  <c r="AO338" i="30"/>
  <c r="V338" i="30"/>
  <c r="R338" i="30"/>
  <c r="AH338" i="30"/>
  <c r="T338" i="30"/>
  <c r="AI338" i="30"/>
  <c r="AF338" i="30"/>
  <c r="AC338" i="30"/>
  <c r="AD338" i="30"/>
  <c r="W338" i="30"/>
  <c r="Z338" i="30"/>
  <c r="AP338" i="30"/>
  <c r="Y338" i="30"/>
  <c r="AA338" i="30"/>
  <c r="AK338" i="30"/>
  <c r="AB338" i="30"/>
  <c r="U338" i="30"/>
  <c r="V131" i="30"/>
  <c r="T131" i="30"/>
  <c r="AK131" i="30"/>
  <c r="X131" i="30"/>
  <c r="AJ131" i="30"/>
  <c r="AC131" i="30"/>
  <c r="AG131" i="30"/>
  <c r="AH131" i="30"/>
  <c r="R131" i="30"/>
  <c r="AO131" i="30"/>
  <c r="AD131" i="30"/>
  <c r="AP131" i="30"/>
  <c r="AN131" i="30"/>
  <c r="AL131" i="30"/>
  <c r="S131" i="30"/>
  <c r="AE131" i="30"/>
  <c r="AI131" i="30"/>
  <c r="Z141" i="30"/>
  <c r="AN141" i="30"/>
  <c r="S141" i="30"/>
  <c r="AD141" i="30"/>
  <c r="AE141" i="30"/>
  <c r="AO141" i="30"/>
  <c r="AH141" i="30"/>
  <c r="T141" i="30"/>
  <c r="X141" i="30"/>
  <c r="W141" i="30"/>
  <c r="AG141" i="30"/>
  <c r="AM141" i="30"/>
  <c r="AP141" i="30"/>
  <c r="AF141" i="30"/>
  <c r="AJ141" i="30"/>
  <c r="AA141" i="30"/>
  <c r="AI141" i="30"/>
  <c r="AL141" i="30"/>
  <c r="AC141" i="30"/>
  <c r="R141" i="30"/>
  <c r="Y141" i="30"/>
  <c r="V141" i="30"/>
  <c r="U141" i="30"/>
  <c r="AN283" i="30"/>
  <c r="AK156" i="30"/>
  <c r="AO204" i="30"/>
  <c r="Y50" i="30"/>
  <c r="AN319" i="30"/>
  <c r="X319" i="30"/>
  <c r="AG319" i="30"/>
  <c r="T319" i="30"/>
  <c r="Y319" i="30"/>
  <c r="V319" i="30"/>
  <c r="W319" i="30"/>
  <c r="AK319" i="30"/>
  <c r="AP319" i="30"/>
  <c r="U319" i="30"/>
  <c r="AH319" i="30"/>
  <c r="Z319" i="30"/>
  <c r="W234" i="30"/>
  <c r="AD234" i="30"/>
  <c r="R427" i="30"/>
  <c r="AA427" i="30"/>
  <c r="AM427" i="30"/>
  <c r="AP427" i="30"/>
  <c r="AE427" i="30"/>
  <c r="W427" i="30"/>
  <c r="AF427" i="30"/>
  <c r="AH427" i="30"/>
  <c r="AO427" i="30"/>
  <c r="AC427" i="30"/>
  <c r="Z427" i="30"/>
  <c r="S427" i="30"/>
  <c r="T427" i="30"/>
  <c r="AK427" i="30"/>
  <c r="AI427" i="30"/>
  <c r="AG427" i="30"/>
  <c r="Y427" i="30"/>
  <c r="AJ427" i="30"/>
  <c r="AI246" i="30"/>
  <c r="W230" i="30"/>
  <c r="U187" i="30"/>
  <c r="AF334" i="30"/>
  <c r="R334" i="30"/>
  <c r="Z334" i="30"/>
  <c r="AK344" i="30"/>
  <c r="AD236" i="30"/>
  <c r="S355" i="30"/>
  <c r="AC308" i="30"/>
  <c r="AL308" i="30"/>
  <c r="Z308" i="30"/>
  <c r="AB308" i="30"/>
  <c r="Y308" i="30"/>
  <c r="AD308" i="30"/>
  <c r="W308" i="30"/>
  <c r="AK308" i="30"/>
  <c r="AE308" i="30"/>
  <c r="AJ308" i="30"/>
  <c r="S308" i="30"/>
  <c r="AO308" i="30"/>
  <c r="AN308" i="30"/>
  <c r="R308" i="30"/>
  <c r="AH308" i="30"/>
  <c r="AE296" i="30"/>
  <c r="U384" i="30"/>
  <c r="AH413" i="30"/>
  <c r="AC413" i="30"/>
  <c r="R413" i="30"/>
  <c r="AK413" i="30"/>
  <c r="AE413" i="30"/>
  <c r="V413" i="30"/>
  <c r="AA413" i="30"/>
  <c r="AI413" i="30"/>
  <c r="X413" i="30"/>
  <c r="AB413" i="30"/>
  <c r="U413" i="30"/>
  <c r="AL413" i="30"/>
  <c r="T147" i="30"/>
  <c r="AH147" i="30"/>
  <c r="AP147" i="30"/>
  <c r="AG147" i="30"/>
  <c r="S147" i="30"/>
  <c r="U147" i="30"/>
  <c r="V147" i="30"/>
  <c r="R147" i="30"/>
  <c r="AN147" i="30"/>
  <c r="X147" i="30"/>
  <c r="AC147" i="30"/>
  <c r="AI147" i="30"/>
  <c r="AE147" i="30"/>
  <c r="Y147" i="30"/>
  <c r="AB469" i="30"/>
  <c r="AO193" i="30"/>
  <c r="W441" i="30"/>
  <c r="AC267" i="30"/>
  <c r="Y440" i="30"/>
  <c r="AP414" i="30"/>
  <c r="V414" i="30"/>
  <c r="AN414" i="30"/>
  <c r="W414" i="30"/>
  <c r="AG414" i="30"/>
  <c r="Z414" i="30"/>
  <c r="Y414" i="30"/>
  <c r="S414" i="30"/>
  <c r="AF414" i="30"/>
  <c r="AB414" i="30"/>
  <c r="X414" i="30"/>
  <c r="AE414" i="30"/>
  <c r="AD414" i="30"/>
  <c r="AC414" i="30"/>
  <c r="AK414" i="30"/>
  <c r="AA414" i="30"/>
  <c r="AL414" i="30"/>
  <c r="AE317" i="30"/>
  <c r="AI230" i="30"/>
  <c r="AP329" i="30"/>
  <c r="AK381" i="30"/>
  <c r="AA381" i="30"/>
  <c r="AG381" i="30"/>
  <c r="U381" i="30"/>
  <c r="AB381" i="30"/>
  <c r="Y381" i="30"/>
  <c r="AD381" i="30"/>
  <c r="AM389" i="30"/>
  <c r="AJ302" i="30"/>
  <c r="AL302" i="30"/>
  <c r="AH302" i="30"/>
  <c r="T302" i="30"/>
  <c r="Z302" i="30"/>
  <c r="AG302" i="30"/>
  <c r="S302" i="30"/>
  <c r="X302" i="30"/>
  <c r="AN302" i="30"/>
  <c r="AE302" i="30"/>
  <c r="AI302" i="30"/>
  <c r="AI461" i="30"/>
  <c r="V461" i="30"/>
  <c r="AC461" i="30"/>
  <c r="AN461" i="30"/>
  <c r="R461" i="30"/>
  <c r="AP461" i="30"/>
  <c r="AG461" i="30"/>
  <c r="U461" i="30"/>
  <c r="W461" i="30"/>
  <c r="AJ461" i="30"/>
  <c r="T461" i="30"/>
  <c r="AO461" i="30"/>
  <c r="Y379" i="30"/>
  <c r="AG190" i="30"/>
  <c r="Z299" i="30"/>
  <c r="R299" i="30"/>
  <c r="X299" i="30"/>
  <c r="AM299" i="30"/>
  <c r="AP299" i="30"/>
  <c r="AL299" i="30"/>
  <c r="X300" i="30"/>
  <c r="AI160" i="30"/>
  <c r="Z39" i="30"/>
  <c r="AP39" i="30"/>
  <c r="AM39" i="30"/>
  <c r="S39" i="30"/>
  <c r="R39" i="30"/>
  <c r="AE39" i="30"/>
  <c r="AA39" i="30"/>
  <c r="AO39" i="30"/>
  <c r="Y39" i="30"/>
  <c r="AC39" i="30"/>
  <c r="AK39" i="30"/>
  <c r="W39" i="30"/>
  <c r="S393" i="30"/>
  <c r="AP393" i="30"/>
  <c r="AA393" i="30"/>
  <c r="Z393" i="30"/>
  <c r="W393" i="30"/>
  <c r="AD393" i="30"/>
  <c r="AN393" i="30"/>
  <c r="AM393" i="30"/>
  <c r="AH393" i="30"/>
  <c r="AL393" i="30"/>
  <c r="R393" i="30"/>
  <c r="W283" i="30"/>
  <c r="V337" i="30"/>
  <c r="AD208" i="30"/>
  <c r="AJ204" i="30"/>
  <c r="AO176" i="30"/>
  <c r="Z176" i="30"/>
  <c r="AE101" i="30"/>
  <c r="Z101" i="30"/>
  <c r="AF101" i="30"/>
  <c r="AD101" i="30"/>
  <c r="X101" i="30"/>
  <c r="U101" i="30"/>
  <c r="AJ101" i="30"/>
  <c r="Y101" i="30"/>
  <c r="AJ36" i="30"/>
  <c r="AG36" i="30"/>
  <c r="AI36" i="30"/>
  <c r="X36" i="30"/>
  <c r="AM36" i="30"/>
  <c r="U36" i="30"/>
  <c r="W516" i="30"/>
  <c r="S282" i="30"/>
  <c r="X230" i="30"/>
  <c r="Y451" i="30"/>
  <c r="AP451" i="30"/>
  <c r="AG451" i="30"/>
  <c r="AE451" i="30"/>
  <c r="W451" i="30"/>
  <c r="AM451" i="30"/>
  <c r="Z451" i="30"/>
  <c r="X410" i="30"/>
  <c r="AK267" i="30"/>
  <c r="AP267" i="30"/>
  <c r="AA156" i="30"/>
  <c r="AN188" i="30"/>
  <c r="AK188" i="30"/>
  <c r="Z188" i="30"/>
  <c r="AD188" i="30"/>
  <c r="AP188" i="30"/>
  <c r="AM188" i="30"/>
  <c r="U188" i="30"/>
  <c r="X188" i="30"/>
  <c r="AA359" i="30"/>
  <c r="AJ78" i="30"/>
  <c r="AM78" i="30"/>
  <c r="R78" i="30"/>
  <c r="AG78" i="30"/>
  <c r="AH78" i="30"/>
  <c r="AL78" i="30"/>
  <c r="V78" i="30"/>
  <c r="AF78" i="30"/>
  <c r="AA78" i="30"/>
  <c r="AN78" i="30"/>
  <c r="S78" i="30"/>
  <c r="U78" i="30"/>
  <c r="W78" i="30"/>
  <c r="X78" i="30"/>
  <c r="AE283" i="30"/>
  <c r="AG337" i="30"/>
  <c r="AH182" i="30"/>
  <c r="AH50" i="30"/>
  <c r="AB43" i="30"/>
  <c r="AK43" i="30"/>
  <c r="AO43" i="30"/>
  <c r="AD43" i="30"/>
  <c r="AL43" i="30"/>
  <c r="AO163" i="30"/>
  <c r="T163" i="30"/>
  <c r="AO132" i="30"/>
  <c r="AA282" i="30"/>
  <c r="R230" i="30"/>
  <c r="AM187" i="30"/>
  <c r="Y187" i="30"/>
  <c r="AH435" i="30"/>
  <c r="AE435" i="30"/>
  <c r="AE470" i="30"/>
  <c r="R470" i="30"/>
  <c r="X470" i="30"/>
  <c r="AO470" i="30"/>
  <c r="U470" i="30"/>
  <c r="AN470" i="30"/>
  <c r="AL470" i="30"/>
  <c r="AJ72" i="30"/>
  <c r="AN45" i="30"/>
  <c r="AB193" i="30"/>
  <c r="AE309" i="30"/>
  <c r="AK309" i="30"/>
  <c r="W309" i="30"/>
  <c r="AP309" i="30"/>
  <c r="AH309" i="30"/>
  <c r="AD309" i="30"/>
  <c r="AC309" i="30"/>
  <c r="AJ309" i="30"/>
  <c r="AI309" i="30"/>
  <c r="AL309" i="30"/>
  <c r="R309" i="30"/>
  <c r="U309" i="30"/>
  <c r="AG309" i="30"/>
  <c r="AH283" i="30"/>
  <c r="AG231" i="30"/>
  <c r="AO337" i="30"/>
  <c r="V156" i="30"/>
  <c r="Y195" i="30"/>
  <c r="AJ291" i="30"/>
  <c r="W50" i="30"/>
  <c r="Y139" i="30"/>
  <c r="AF443" i="30"/>
  <c r="U443" i="30"/>
  <c r="AO316" i="30"/>
  <c r="AE182" i="30"/>
  <c r="Y182" i="30"/>
  <c r="U330" i="30"/>
  <c r="AG282" i="30"/>
  <c r="AL230" i="30"/>
  <c r="AC272" i="30"/>
  <c r="Y272" i="30"/>
  <c r="X272" i="30"/>
  <c r="AA384" i="30"/>
  <c r="AG326" i="30"/>
  <c r="T326" i="30"/>
  <c r="AK326" i="30"/>
  <c r="AF326" i="30"/>
  <c r="AC326" i="30"/>
  <c r="AO326" i="30"/>
  <c r="AP326" i="30"/>
  <c r="S326" i="30"/>
  <c r="AG329" i="30"/>
  <c r="S139" i="30"/>
  <c r="X169" i="30"/>
  <c r="Y169" i="30"/>
  <c r="AO169" i="30"/>
  <c r="AL424" i="30"/>
  <c r="AN425" i="30"/>
  <c r="AA260" i="30"/>
  <c r="AL260" i="30"/>
  <c r="AJ440" i="30"/>
  <c r="AN47" i="30"/>
  <c r="AJ47" i="30"/>
  <c r="AM47" i="30"/>
  <c r="AP423" i="30"/>
  <c r="AN409" i="30"/>
  <c r="R408" i="30"/>
  <c r="AA408" i="30"/>
  <c r="AL408" i="30"/>
  <c r="AD415" i="30"/>
  <c r="R469" i="30"/>
  <c r="U280" i="30"/>
  <c r="AH330" i="30"/>
  <c r="T361" i="30"/>
  <c r="AI361" i="30"/>
  <c r="AP413" i="30"/>
  <c r="Y337" i="30"/>
  <c r="AG201" i="30"/>
  <c r="AA308" i="30"/>
  <c r="AJ84" i="30"/>
  <c r="W369" i="30"/>
  <c r="AC301" i="30"/>
  <c r="Y347" i="30"/>
  <c r="T336" i="30"/>
  <c r="AG439" i="30"/>
  <c r="V298" i="30"/>
  <c r="AD298" i="30"/>
  <c r="T298" i="30"/>
  <c r="X179" i="30"/>
  <c r="AM468" i="30"/>
  <c r="AB283" i="30"/>
  <c r="S298" i="30"/>
  <c r="X331" i="30"/>
  <c r="Z515" i="30"/>
  <c r="AG515" i="30"/>
  <c r="V515" i="30"/>
  <c r="AN515" i="30"/>
  <c r="AL515" i="30"/>
  <c r="Z355" i="30"/>
  <c r="W163" i="30"/>
  <c r="AD516" i="30"/>
  <c r="AI208" i="30"/>
  <c r="S208" i="30"/>
  <c r="AM208" i="30"/>
  <c r="U208" i="30"/>
  <c r="AE92" i="30"/>
  <c r="T92" i="30"/>
  <c r="AO92" i="30"/>
  <c r="AA92" i="30"/>
  <c r="AN92" i="30"/>
  <c r="R92" i="30"/>
  <c r="AF92" i="30"/>
  <c r="AL92" i="30"/>
  <c r="AK92" i="30"/>
  <c r="AO385" i="30"/>
  <c r="AD385" i="30"/>
  <c r="R385" i="30"/>
  <c r="AC515" i="30"/>
  <c r="AN439" i="30"/>
  <c r="V439" i="30"/>
  <c r="T389" i="30"/>
  <c r="AN389" i="30"/>
  <c r="AC166" i="30"/>
  <c r="AL42" i="30"/>
  <c r="AK42" i="30"/>
  <c r="S42" i="30"/>
  <c r="AD42" i="30"/>
  <c r="W42" i="30"/>
  <c r="AM42" i="30"/>
  <c r="Z42" i="30"/>
  <c r="AO42" i="30"/>
  <c r="AA42" i="30"/>
  <c r="AN42" i="30"/>
  <c r="T42" i="30"/>
  <c r="AI42" i="30"/>
  <c r="AE42" i="30"/>
  <c r="AJ42" i="30"/>
  <c r="AG443" i="30"/>
  <c r="AO493" i="30"/>
  <c r="AH409" i="30"/>
  <c r="AA187" i="30"/>
  <c r="AK516" i="30"/>
  <c r="AN384" i="30"/>
  <c r="AF355" i="30"/>
  <c r="AO115" i="30"/>
  <c r="AE190" i="30"/>
  <c r="Y300" i="30"/>
  <c r="W300" i="30"/>
  <c r="T300" i="30"/>
  <c r="AO300" i="30"/>
  <c r="AN300" i="30"/>
  <c r="AD300" i="30"/>
  <c r="AC300" i="30"/>
  <c r="U300" i="30"/>
  <c r="AG300" i="30"/>
  <c r="S300" i="30"/>
  <c r="AC72" i="30"/>
  <c r="AB106" i="30"/>
  <c r="AN337" i="30"/>
  <c r="W156" i="30"/>
  <c r="AC156" i="30"/>
  <c r="AL59" i="30"/>
  <c r="W59" i="30"/>
  <c r="R59" i="30"/>
  <c r="Y434" i="30"/>
  <c r="AN434" i="30"/>
  <c r="W434" i="30"/>
  <c r="AG434" i="30"/>
  <c r="AA434" i="30"/>
  <c r="V434" i="30"/>
  <c r="AC92" i="30"/>
  <c r="W92" i="30"/>
  <c r="S356" i="30"/>
  <c r="AH356" i="30"/>
  <c r="X356" i="30"/>
  <c r="T356" i="30"/>
  <c r="AF356" i="30"/>
  <c r="AE356" i="30"/>
  <c r="AO356" i="30"/>
  <c r="Y356" i="30"/>
  <c r="R356" i="30"/>
  <c r="AN356" i="30"/>
  <c r="T195" i="30"/>
  <c r="AD211" i="30"/>
  <c r="AH211" i="30"/>
  <c r="R211" i="30"/>
  <c r="AK211" i="30"/>
  <c r="AF211" i="30"/>
  <c r="AG211" i="30"/>
  <c r="AN211" i="30"/>
  <c r="Y211" i="30"/>
  <c r="AG246" i="30"/>
  <c r="Z230" i="30"/>
  <c r="U329" i="30"/>
  <c r="AH385" i="30"/>
  <c r="T385" i="30"/>
  <c r="X385" i="30"/>
  <c r="X139" i="30"/>
  <c r="AG345" i="30"/>
  <c r="R345" i="30"/>
  <c r="AM345" i="30"/>
  <c r="V345" i="30"/>
  <c r="U345" i="30"/>
  <c r="AJ515" i="30"/>
  <c r="AA355" i="30"/>
  <c r="AD439" i="30"/>
  <c r="AP439" i="30"/>
  <c r="R441" i="30"/>
  <c r="AC441" i="30"/>
  <c r="T441" i="30"/>
  <c r="AA389" i="30"/>
  <c r="S389" i="30"/>
  <c r="U389" i="30"/>
  <c r="AK122" i="30"/>
  <c r="T122" i="30"/>
  <c r="AC190" i="30"/>
  <c r="AP469" i="30"/>
  <c r="T469" i="30"/>
  <c r="AI341" i="30"/>
  <c r="AP341" i="30"/>
  <c r="X240" i="30"/>
  <c r="AB275" i="30"/>
  <c r="AB510" i="30"/>
  <c r="AG510" i="30"/>
  <c r="Y510" i="30"/>
  <c r="U510" i="30"/>
  <c r="AL510" i="30"/>
  <c r="AA510" i="30"/>
  <c r="AM510" i="30"/>
  <c r="AO510" i="30"/>
  <c r="AH510" i="30"/>
  <c r="AI510" i="30"/>
  <c r="AF510" i="30"/>
  <c r="Z510" i="30"/>
  <c r="AP510" i="30"/>
  <c r="AD510" i="30"/>
  <c r="AE510" i="30"/>
  <c r="X510" i="30"/>
  <c r="S510" i="30"/>
  <c r="W510" i="30"/>
  <c r="R510" i="30"/>
  <c r="V510" i="30"/>
  <c r="AJ510" i="30"/>
  <c r="T510" i="30"/>
  <c r="AN510" i="30"/>
  <c r="AC510" i="30"/>
  <c r="AA166" i="30"/>
  <c r="AG44" i="30"/>
  <c r="AJ44" i="30"/>
  <c r="X44" i="30"/>
  <c r="AH44" i="30"/>
  <c r="AD44" i="30"/>
  <c r="AF44" i="30"/>
  <c r="AP44" i="30"/>
  <c r="W44" i="30"/>
  <c r="AE44" i="30"/>
  <c r="Y44" i="30"/>
  <c r="AC44" i="30"/>
  <c r="V427" i="30"/>
  <c r="AF311" i="30"/>
  <c r="AM311" i="30"/>
  <c r="AB311" i="30"/>
  <c r="V311" i="30"/>
  <c r="AH311" i="30"/>
  <c r="R311" i="30"/>
  <c r="W311" i="30"/>
  <c r="AP311" i="30"/>
  <c r="U311" i="30"/>
  <c r="Y311" i="30"/>
  <c r="AC311" i="30"/>
  <c r="AG311" i="30"/>
  <c r="AN311" i="30"/>
  <c r="AD311" i="30"/>
  <c r="AO311" i="30"/>
  <c r="Z311" i="30"/>
  <c r="T311" i="30"/>
  <c r="AA311" i="30"/>
  <c r="AI311" i="30"/>
  <c r="X311" i="30"/>
  <c r="S311" i="30"/>
  <c r="AL311" i="30"/>
  <c r="AP42" i="30"/>
  <c r="AH208" i="30"/>
  <c r="Z173" i="30"/>
  <c r="W146" i="30"/>
  <c r="AN146" i="30"/>
  <c r="AK221" i="30"/>
  <c r="AN327" i="30"/>
  <c r="AG327" i="30"/>
  <c r="AL327" i="30"/>
  <c r="AP327" i="30"/>
  <c r="AC327" i="30"/>
  <c r="AK327" i="30"/>
  <c r="AE327" i="30"/>
  <c r="AD327" i="30"/>
  <c r="R327" i="30"/>
  <c r="AI327" i="30"/>
  <c r="X327" i="30"/>
  <c r="W327" i="30"/>
  <c r="Z327" i="30"/>
  <c r="AF327" i="30"/>
  <c r="Y151" i="30"/>
  <c r="Z151" i="30"/>
  <c r="AC151" i="30"/>
  <c r="T151" i="30"/>
  <c r="AP151" i="30"/>
  <c r="X151" i="30"/>
  <c r="AO151" i="30"/>
  <c r="R151" i="30"/>
  <c r="U151" i="30"/>
  <c r="AL151" i="30"/>
  <c r="AF151" i="30"/>
  <c r="V151" i="30"/>
  <c r="AB151" i="30"/>
  <c r="AE325" i="30"/>
  <c r="U325" i="30"/>
  <c r="AH434" i="30"/>
  <c r="AJ276" i="30"/>
  <c r="AC120" i="30"/>
  <c r="W120" i="30"/>
  <c r="AL384" i="30"/>
  <c r="AF488" i="30"/>
  <c r="AB488" i="30"/>
  <c r="AD356" i="30"/>
  <c r="AD504" i="30"/>
  <c r="Z493" i="30"/>
  <c r="X409" i="30"/>
  <c r="AE69" i="30"/>
  <c r="V384" i="30"/>
  <c r="AI205" i="30"/>
  <c r="W205" i="30"/>
  <c r="AO509" i="30"/>
  <c r="AG476" i="30"/>
  <c r="AI348" i="30"/>
  <c r="AL348" i="30"/>
  <c r="AG348" i="30"/>
  <c r="AD348" i="30"/>
  <c r="Y348" i="30"/>
  <c r="AF348" i="30"/>
  <c r="U348" i="30"/>
  <c r="Z348" i="30"/>
  <c r="AN348" i="30"/>
  <c r="AB348" i="30"/>
  <c r="V348" i="30"/>
  <c r="AK348" i="30"/>
  <c r="X348" i="30"/>
  <c r="R365" i="30"/>
  <c r="AF365" i="30"/>
  <c r="AJ282" i="30"/>
  <c r="AC474" i="30"/>
  <c r="W474" i="30"/>
  <c r="Z474" i="30"/>
  <c r="AN474" i="30"/>
  <c r="AB474" i="30"/>
  <c r="AP474" i="30"/>
  <c r="AE474" i="30"/>
  <c r="AJ474" i="30"/>
  <c r="X474" i="30"/>
  <c r="S474" i="30"/>
  <c r="R474" i="30"/>
  <c r="AG474" i="30"/>
  <c r="AA474" i="30"/>
  <c r="AM474" i="30"/>
  <c r="AI474" i="30"/>
  <c r="AD474" i="30"/>
  <c r="T474" i="30"/>
  <c r="AO474" i="30"/>
  <c r="U474" i="30"/>
  <c r="AL474" i="30"/>
  <c r="Y474" i="30"/>
  <c r="AH492" i="30"/>
  <c r="AD492" i="30"/>
  <c r="AI492" i="30"/>
  <c r="AD418" i="30"/>
  <c r="V392" i="30"/>
  <c r="AH509" i="30"/>
  <c r="AP368" i="30"/>
  <c r="AH115" i="30"/>
  <c r="X115" i="30"/>
  <c r="AM122" i="30"/>
  <c r="AA106" i="30"/>
  <c r="AF106" i="30"/>
  <c r="AN350" i="30"/>
  <c r="X350" i="30"/>
  <c r="AM350" i="30"/>
  <c r="AE350" i="30"/>
  <c r="AF350" i="30"/>
  <c r="AN315" i="30"/>
  <c r="AL315" i="30"/>
  <c r="AP315" i="30"/>
  <c r="AE315" i="30"/>
  <c r="W315" i="30"/>
  <c r="AA315" i="30"/>
  <c r="AF315" i="30"/>
  <c r="Y315" i="30"/>
  <c r="V315" i="30"/>
  <c r="X315" i="30"/>
  <c r="S315" i="30"/>
  <c r="AI315" i="30"/>
  <c r="U315" i="30"/>
  <c r="AO315" i="30"/>
  <c r="AD315" i="30"/>
  <c r="AG315" i="30"/>
  <c r="AA347" i="30"/>
  <c r="AK347" i="30"/>
  <c r="AB440" i="30"/>
  <c r="Z314" i="30"/>
  <c r="Z359" i="30"/>
  <c r="AN359" i="30"/>
  <c r="T511" i="30"/>
  <c r="Z511" i="30"/>
  <c r="AP300" i="30"/>
  <c r="AE193" i="30"/>
  <c r="U131" i="30"/>
  <c r="AC283" i="30"/>
  <c r="Z367" i="30"/>
  <c r="AC367" i="30"/>
  <c r="W367" i="30"/>
  <c r="AN367" i="30"/>
  <c r="AE367" i="30"/>
  <c r="V367" i="30"/>
  <c r="AF367" i="30"/>
  <c r="AA367" i="30"/>
  <c r="AB367" i="30"/>
  <c r="AI367" i="30"/>
  <c r="AO367" i="30"/>
  <c r="X367" i="30"/>
  <c r="T367" i="30"/>
  <c r="AM367" i="30"/>
  <c r="AP367" i="30"/>
  <c r="AG367" i="30"/>
  <c r="AL50" i="30"/>
  <c r="V212" i="30"/>
  <c r="AE212" i="30"/>
  <c r="AJ212" i="30"/>
  <c r="AD212" i="30"/>
  <c r="AI212" i="30"/>
  <c r="W212" i="30"/>
  <c r="U212" i="30"/>
  <c r="Y212" i="30"/>
  <c r="AB212" i="30"/>
  <c r="S212" i="30"/>
  <c r="AL212" i="30"/>
  <c r="Z212" i="30"/>
  <c r="AK212" i="30"/>
  <c r="R212" i="30"/>
  <c r="AN212" i="30"/>
  <c r="AF212" i="30"/>
  <c r="AM176" i="30"/>
  <c r="Y86" i="30"/>
  <c r="S151" i="30"/>
  <c r="V48" i="30"/>
  <c r="AP48" i="30"/>
  <c r="AH132" i="30"/>
  <c r="AB319" i="30"/>
  <c r="Z434" i="30"/>
  <c r="Y383" i="30"/>
  <c r="Z383" i="30"/>
  <c r="AI297" i="30"/>
  <c r="AL174" i="30"/>
  <c r="U174" i="30"/>
  <c r="T174" i="30"/>
  <c r="S174" i="30"/>
  <c r="R174" i="30"/>
  <c r="AM174" i="30"/>
  <c r="X174" i="30"/>
  <c r="V174" i="30"/>
  <c r="AI174" i="30"/>
  <c r="AA174" i="30"/>
  <c r="AP174" i="30"/>
  <c r="AG174" i="30"/>
  <c r="AJ174" i="30"/>
  <c r="V234" i="30"/>
  <c r="X234" i="30"/>
  <c r="U414" i="30"/>
  <c r="AJ329" i="30"/>
  <c r="AG334" i="30"/>
  <c r="AA334" i="30"/>
  <c r="AB334" i="30"/>
  <c r="AH460" i="30"/>
  <c r="AB460" i="30"/>
  <c r="AA344" i="30"/>
  <c r="V344" i="30"/>
  <c r="V236" i="30"/>
  <c r="AE236" i="30"/>
  <c r="AF186" i="30"/>
  <c r="AO186" i="30"/>
  <c r="V308" i="30"/>
  <c r="AJ384" i="30"/>
  <c r="AP132" i="30"/>
  <c r="S363" i="30"/>
  <c r="AB147" i="30"/>
  <c r="S469" i="30"/>
  <c r="T387" i="30"/>
  <c r="AH387" i="30"/>
  <c r="S439" i="30"/>
  <c r="AG425" i="30"/>
  <c r="Z321" i="30"/>
  <c r="S321" i="30"/>
  <c r="AO321" i="30"/>
  <c r="AD321" i="30"/>
  <c r="AP321" i="30"/>
  <c r="AH300" i="30"/>
  <c r="AH193" i="30"/>
  <c r="AC45" i="30"/>
  <c r="Y341" i="30"/>
  <c r="V38" i="30"/>
  <c r="AF38" i="30"/>
  <c r="AA38" i="30"/>
  <c r="X38" i="30"/>
  <c r="AG38" i="30"/>
  <c r="AI38" i="30"/>
  <c r="AO38" i="30"/>
  <c r="AD38" i="30"/>
  <c r="W38" i="30"/>
  <c r="AM38" i="30"/>
  <c r="AH38" i="30"/>
  <c r="AK38" i="30"/>
  <c r="AJ38" i="30"/>
  <c r="AE38" i="30"/>
  <c r="Z38" i="30"/>
  <c r="S38" i="30"/>
  <c r="AB393" i="30"/>
  <c r="AL221" i="30"/>
  <c r="AM291" i="30"/>
  <c r="V291" i="30"/>
  <c r="X195" i="30"/>
  <c r="AF500" i="30"/>
  <c r="X500" i="30"/>
  <c r="Y316" i="30"/>
  <c r="AO122" i="30"/>
  <c r="AJ392" i="30"/>
  <c r="Z487" i="30"/>
  <c r="R491" i="30"/>
  <c r="AH317" i="30"/>
  <c r="AN317" i="30"/>
  <c r="AD438" i="30"/>
  <c r="AH502" i="30"/>
  <c r="R502" i="30"/>
  <c r="AH187" i="30"/>
  <c r="Z261" i="30"/>
  <c r="R261" i="30"/>
  <c r="T305" i="30"/>
  <c r="S227" i="30"/>
  <c r="V329" i="30"/>
  <c r="Z433" i="30"/>
  <c r="AO433" i="30"/>
  <c r="AF433" i="30"/>
  <c r="V433" i="30"/>
  <c r="AH433" i="30"/>
  <c r="AP433" i="30"/>
  <c r="W433" i="30"/>
  <c r="AB433" i="30"/>
  <c r="V403" i="30"/>
  <c r="AO302" i="30"/>
  <c r="AH439" i="30"/>
  <c r="V381" i="30"/>
  <c r="AK385" i="30"/>
  <c r="AJ379" i="30"/>
  <c r="V379" i="30"/>
  <c r="AH113" i="30"/>
  <c r="V113" i="30"/>
  <c r="Z113" i="30"/>
  <c r="X122" i="30"/>
  <c r="T299" i="30"/>
  <c r="AM469" i="30"/>
  <c r="V359" i="30"/>
  <c r="AM377" i="30"/>
  <c r="U377" i="30"/>
  <c r="AB300" i="30"/>
  <c r="V39" i="30"/>
  <c r="AA160" i="30"/>
  <c r="T337" i="30"/>
  <c r="AE223" i="30"/>
  <c r="AM119" i="30"/>
  <c r="AG119" i="30"/>
  <c r="AN119" i="30"/>
  <c r="Y119" i="30"/>
  <c r="AF119" i="30"/>
  <c r="AA119" i="30"/>
  <c r="AL119" i="30"/>
  <c r="W119" i="30"/>
  <c r="R119" i="30"/>
  <c r="W236" i="30"/>
  <c r="AB143" i="30"/>
  <c r="S143" i="30"/>
  <c r="S204" i="30"/>
  <c r="AD204" i="30"/>
  <c r="AL176" i="30"/>
  <c r="T176" i="30"/>
  <c r="S84" i="30"/>
  <c r="AD100" i="30"/>
  <c r="Y224" i="30"/>
  <c r="AK157" i="30"/>
  <c r="R336" i="30"/>
  <c r="R36" i="30"/>
  <c r="AN36" i="30"/>
  <c r="V43" i="30"/>
  <c r="X330" i="30"/>
  <c r="AG362" i="30"/>
  <c r="AL362" i="30"/>
  <c r="AI323" i="30"/>
  <c r="T200" i="30"/>
  <c r="AC428" i="30"/>
  <c r="AD428" i="30"/>
  <c r="AF428" i="30"/>
  <c r="W428" i="30"/>
  <c r="AN428" i="30"/>
  <c r="AL428" i="30"/>
  <c r="AG428" i="30"/>
  <c r="V428" i="30"/>
  <c r="AB428" i="30"/>
  <c r="R428" i="30"/>
  <c r="AK428" i="30"/>
  <c r="AF366" i="30"/>
  <c r="AN366" i="30"/>
  <c r="X366" i="30"/>
  <c r="AA366" i="30"/>
  <c r="AM366" i="30"/>
  <c r="S366" i="30"/>
  <c r="W366" i="30"/>
  <c r="V366" i="30"/>
  <c r="R366" i="30"/>
  <c r="AP366" i="30"/>
  <c r="AH366" i="30"/>
  <c r="AL366" i="30"/>
  <c r="U366" i="30"/>
  <c r="AD366" i="30"/>
  <c r="AC366" i="30"/>
  <c r="AG330" i="30"/>
  <c r="Y516" i="30"/>
  <c r="AM288" i="30"/>
  <c r="AC288" i="30"/>
  <c r="T230" i="30"/>
  <c r="AA90" i="30"/>
  <c r="AO90" i="30"/>
  <c r="S214" i="30"/>
  <c r="AK214" i="30"/>
  <c r="V369" i="30"/>
  <c r="Y369" i="30"/>
  <c r="V132" i="30"/>
  <c r="AG305" i="30"/>
  <c r="V305" i="30"/>
  <c r="AC451" i="30"/>
  <c r="AC324" i="30"/>
  <c r="X324" i="30"/>
  <c r="AA122" i="30"/>
  <c r="AG267" i="30"/>
  <c r="AJ267" i="30"/>
  <c r="AI397" i="30"/>
  <c r="AC397" i="30"/>
  <c r="S397" i="30"/>
  <c r="Y102" i="30"/>
  <c r="AD341" i="30"/>
  <c r="T283" i="30"/>
  <c r="R231" i="30"/>
  <c r="AN260" i="30"/>
  <c r="AP172" i="30"/>
  <c r="AA43" i="30"/>
  <c r="Z43" i="30"/>
  <c r="AA163" i="30"/>
  <c r="AJ163" i="30"/>
  <c r="AF163" i="30"/>
  <c r="AH329" i="30"/>
  <c r="U506" i="30"/>
  <c r="AA506" i="30"/>
  <c r="S429" i="30"/>
  <c r="AB246" i="30"/>
  <c r="AB243" i="30"/>
  <c r="AN230" i="30"/>
  <c r="AL187" i="30"/>
  <c r="AK187" i="30"/>
  <c r="AC322" i="30"/>
  <c r="AH322" i="30"/>
  <c r="AL322" i="30"/>
  <c r="AB322" i="30"/>
  <c r="AM322" i="30"/>
  <c r="AD322" i="30"/>
  <c r="AG435" i="30"/>
  <c r="AJ435" i="30"/>
  <c r="AK470" i="30"/>
  <c r="AG470" i="30"/>
  <c r="X397" i="30"/>
  <c r="AM81" i="30"/>
  <c r="AA364" i="30"/>
  <c r="Y426" i="30"/>
  <c r="T426" i="30"/>
  <c r="AE426" i="30"/>
  <c r="S426" i="30"/>
  <c r="AP269" i="30"/>
  <c r="AF269" i="30"/>
  <c r="U364" i="30"/>
  <c r="AJ503" i="30"/>
  <c r="AK226" i="30"/>
  <c r="T301" i="30"/>
  <c r="AI415" i="30"/>
  <c r="R252" i="30"/>
  <c r="T252" i="30"/>
  <c r="AM258" i="30"/>
  <c r="AO258" i="30"/>
  <c r="AD258" i="30"/>
  <c r="AM424" i="30"/>
  <c r="AF300" i="30"/>
  <c r="T50" i="30"/>
  <c r="U193" i="30"/>
  <c r="AB309" i="30"/>
  <c r="U341" i="30"/>
  <c r="AJ423" i="30"/>
  <c r="AQ248" i="30"/>
  <c r="AR248" i="30" s="1"/>
  <c r="Z283" i="30"/>
  <c r="AF231" i="30"/>
  <c r="AL280" i="30"/>
  <c r="AB97" i="30"/>
  <c r="AF204" i="30"/>
  <c r="AE384" i="30"/>
  <c r="R97" i="30"/>
  <c r="U50" i="30"/>
  <c r="Z380" i="30"/>
  <c r="T380" i="30"/>
  <c r="S184" i="30"/>
  <c r="V184" i="30"/>
  <c r="AP443" i="30"/>
  <c r="AB443" i="30"/>
  <c r="U250" i="30"/>
  <c r="T316" i="30"/>
  <c r="R182" i="30"/>
  <c r="T182" i="30"/>
  <c r="AJ454" i="30"/>
  <c r="AK454" i="30"/>
  <c r="AJ230" i="30"/>
  <c r="AM272" i="30"/>
  <c r="AP272" i="30"/>
  <c r="AJ272" i="30"/>
  <c r="AN122" i="30"/>
  <c r="AI326" i="30"/>
  <c r="AL350" i="30"/>
  <c r="AM329" i="30"/>
  <c r="AQ233" i="30"/>
  <c r="AR233" i="30" s="1"/>
  <c r="AM418" i="30"/>
  <c r="AL394" i="30"/>
  <c r="AM79" i="30"/>
  <c r="AG79" i="30"/>
  <c r="S379" i="30"/>
  <c r="AP357" i="30"/>
  <c r="AI169" i="30"/>
  <c r="AC169" i="30"/>
  <c r="AK169" i="30"/>
  <c r="AE469" i="30"/>
  <c r="AK260" i="30"/>
  <c r="U260" i="30"/>
  <c r="AM440" i="30"/>
  <c r="AB47" i="30"/>
  <c r="AO47" i="30"/>
  <c r="AL47" i="30"/>
  <c r="AG224" i="30"/>
  <c r="AN234" i="30"/>
  <c r="S408" i="30"/>
  <c r="AJ408" i="30"/>
  <c r="AO408" i="30"/>
  <c r="AL508" i="30"/>
  <c r="Y508" i="30"/>
  <c r="AJ508" i="30"/>
  <c r="AK139" i="30"/>
  <c r="U252" i="30"/>
  <c r="AK404" i="30"/>
  <c r="R404" i="30"/>
  <c r="AP473" i="30"/>
  <c r="AK473" i="30"/>
  <c r="AG473" i="30"/>
  <c r="X253" i="30"/>
  <c r="AM253" i="30"/>
  <c r="R253" i="30"/>
  <c r="AM331" i="30"/>
  <c r="AK331" i="30"/>
  <c r="W256" i="30"/>
  <c r="AD256" i="30"/>
  <c r="AD398" i="30"/>
  <c r="AA398" i="30"/>
  <c r="V77" i="30"/>
  <c r="AL126" i="30"/>
  <c r="AQ210" i="30"/>
  <c r="AR210" i="30" s="1"/>
  <c r="AD168" i="30"/>
  <c r="AH168" i="30"/>
  <c r="AO168" i="30"/>
  <c r="R361" i="30"/>
  <c r="AF361" i="30"/>
  <c r="AP361" i="30"/>
  <c r="V451" i="30"/>
  <c r="Z397" i="30"/>
  <c r="AJ389" i="30"/>
  <c r="AG134" i="30"/>
  <c r="AI134" i="30"/>
  <c r="W134" i="30"/>
  <c r="AN151" i="30"/>
  <c r="AK317" i="30"/>
  <c r="AM296" i="30"/>
  <c r="V281" i="30"/>
  <c r="AG236" i="30"/>
  <c r="V339" i="30"/>
  <c r="AC339" i="30"/>
  <c r="AH368" i="30"/>
  <c r="AB111" i="30"/>
  <c r="AH111" i="30"/>
  <c r="S275" i="30"/>
  <c r="R110" i="30"/>
  <c r="Y110" i="30"/>
  <c r="Y499" i="30"/>
  <c r="T499" i="30"/>
  <c r="S499" i="30"/>
  <c r="AP211" i="30"/>
  <c r="AG298" i="30"/>
  <c r="AP298" i="30"/>
  <c r="S156" i="30"/>
  <c r="R410" i="30"/>
  <c r="AO244" i="30"/>
  <c r="AL244" i="30"/>
  <c r="AD244" i="30"/>
  <c r="T37" i="30"/>
  <c r="AL314" i="30"/>
  <c r="AB85" i="30"/>
  <c r="B29" i="29"/>
  <c r="B28" i="29"/>
  <c r="B27" i="29"/>
  <c r="AP7" i="31"/>
  <c r="AP8" i="31"/>
  <c r="AP9" i="31"/>
  <c r="AP10" i="31"/>
  <c r="AP11" i="31"/>
  <c r="AP12" i="31"/>
  <c r="AP13" i="31"/>
  <c r="AP14" i="31"/>
  <c r="AP15" i="31"/>
  <c r="AP16" i="31"/>
  <c r="AP17" i="31"/>
  <c r="AP18" i="31"/>
  <c r="AP19" i="31"/>
  <c r="AP20" i="31"/>
  <c r="AP21" i="31"/>
  <c r="AP22" i="31"/>
  <c r="AP23" i="31"/>
  <c r="I10" i="31"/>
  <c r="J10" i="31" s="1"/>
  <c r="K10" i="31" s="1"/>
  <c r="L10" i="31" s="1"/>
  <c r="M10" i="31" s="1"/>
  <c r="N10" i="31" s="1"/>
  <c r="I11" i="31"/>
  <c r="J11" i="31" s="1"/>
  <c r="K11" i="31" s="1"/>
  <c r="L11" i="31" s="1"/>
  <c r="M11" i="31" s="1"/>
  <c r="N11" i="31" s="1"/>
  <c r="I12" i="31"/>
  <c r="J12" i="31" s="1"/>
  <c r="K12" i="31" s="1"/>
  <c r="L12" i="31" s="1"/>
  <c r="M12" i="31" s="1"/>
  <c r="N12" i="31" s="1"/>
  <c r="I13" i="31"/>
  <c r="J13" i="31" s="1"/>
  <c r="K13" i="31" s="1"/>
  <c r="L13" i="31" s="1"/>
  <c r="M13" i="31" s="1"/>
  <c r="N13" i="31" s="1"/>
  <c r="I14" i="31"/>
  <c r="J14" i="31" s="1"/>
  <c r="K14" i="31" s="1"/>
  <c r="L14" i="31" s="1"/>
  <c r="M14" i="31" s="1"/>
  <c r="N14" i="31" s="1"/>
  <c r="I15" i="31"/>
  <c r="J15" i="31" s="1"/>
  <c r="K15" i="31" s="1"/>
  <c r="L15" i="31" s="1"/>
  <c r="M15" i="31" s="1"/>
  <c r="N15" i="31" s="1"/>
  <c r="I16" i="31"/>
  <c r="J16" i="31" s="1"/>
  <c r="K16" i="31" s="1"/>
  <c r="L16" i="31" s="1"/>
  <c r="M16" i="31" s="1"/>
  <c r="N16" i="31" s="1"/>
  <c r="I17" i="31"/>
  <c r="J17" i="31" s="1"/>
  <c r="I18" i="31"/>
  <c r="J18" i="31" s="1"/>
  <c r="K18" i="31" s="1"/>
  <c r="L18" i="31" s="1"/>
  <c r="M18" i="31" s="1"/>
  <c r="N18" i="31" s="1"/>
  <c r="I19" i="31"/>
  <c r="I20" i="31"/>
  <c r="J20" i="31" s="1"/>
  <c r="K20" i="31" s="1"/>
  <c r="L20" i="31" s="1"/>
  <c r="M20" i="31" s="1"/>
  <c r="N20" i="31" s="1"/>
  <c r="I9" i="31"/>
  <c r="H13" i="37"/>
  <c r="K13" i="37" s="1"/>
  <c r="I13" i="37"/>
  <c r="S10" i="31" l="1"/>
  <c r="AA10" i="31" s="1"/>
  <c r="AI10" i="31" s="1"/>
  <c r="AK82" i="37"/>
  <c r="Q10" i="31"/>
  <c r="W82" i="37"/>
  <c r="V14" i="31"/>
  <c r="AD14" i="31" s="1"/>
  <c r="AL14" i="31" s="1"/>
  <c r="R10" i="31"/>
  <c r="Z10" i="31" s="1"/>
  <c r="AH10" i="31" s="1"/>
  <c r="U18" i="31"/>
  <c r="S18" i="31"/>
  <c r="AA18" i="31" s="1"/>
  <c r="AI18" i="31" s="1"/>
  <c r="P14" i="31"/>
  <c r="X14" i="31" s="1"/>
  <c r="AF14" i="31" s="1"/>
  <c r="O14" i="31"/>
  <c r="W14" i="31" s="1"/>
  <c r="AE14" i="31" s="1"/>
  <c r="AM14" i="31" s="1"/>
  <c r="R82" i="37"/>
  <c r="AC82" i="37"/>
  <c r="AB82" i="37"/>
  <c r="AM84" i="37"/>
  <c r="AI88" i="37"/>
  <c r="AQ98" i="37"/>
  <c r="AR98" i="37" s="1"/>
  <c r="K17" i="31"/>
  <c r="L17" i="31" s="1"/>
  <c r="T18" i="31"/>
  <c r="AB18" i="31" s="1"/>
  <c r="AJ18" i="31" s="1"/>
  <c r="R16" i="31"/>
  <c r="Z16" i="31" s="1"/>
  <c r="AH16" i="31" s="1"/>
  <c r="W88" i="37"/>
  <c r="W99" i="37"/>
  <c r="Q16" i="31"/>
  <c r="O18" i="31"/>
  <c r="W18" i="31" s="1"/>
  <c r="AE18" i="31" s="1"/>
  <c r="AM18" i="31" s="1"/>
  <c r="U12" i="31"/>
  <c r="AC12" i="31" s="1"/>
  <c r="AK12" i="31" s="1"/>
  <c r="T12" i="31"/>
  <c r="T11" i="31"/>
  <c r="AB11" i="31" s="1"/>
  <c r="AJ11" i="31" s="1"/>
  <c r="U16" i="31"/>
  <c r="AC16" i="31" s="1"/>
  <c r="AK16" i="31" s="1"/>
  <c r="U14" i="31"/>
  <c r="AC14" i="31" s="1"/>
  <c r="AK14" i="31" s="1"/>
  <c r="S12" i="31"/>
  <c r="AA12" i="31" s="1"/>
  <c r="AI12" i="31" s="1"/>
  <c r="AD82" i="37"/>
  <c r="V88" i="37"/>
  <c r="S16" i="31"/>
  <c r="AA16" i="31" s="1"/>
  <c r="AI16" i="31" s="1"/>
  <c r="J19" i="31"/>
  <c r="K19" i="31" s="1"/>
  <c r="V18" i="31"/>
  <c r="AD18" i="31" s="1"/>
  <c r="AL18" i="31" s="1"/>
  <c r="T16" i="31"/>
  <c r="AB16" i="31" s="1"/>
  <c r="AJ16" i="31" s="1"/>
  <c r="T14" i="31"/>
  <c r="AB14" i="31" s="1"/>
  <c r="AJ14" i="31" s="1"/>
  <c r="R12" i="31"/>
  <c r="Z12" i="31" s="1"/>
  <c r="AH12" i="31" s="1"/>
  <c r="AG82" i="37"/>
  <c r="X82" i="37"/>
  <c r="AG88" i="37"/>
  <c r="AK61" i="37"/>
  <c r="AI82" i="37"/>
  <c r="AQ117" i="37"/>
  <c r="AR117" i="37" s="1"/>
  <c r="Z82" i="37"/>
  <c r="AJ99" i="37"/>
  <c r="AH82" i="37"/>
  <c r="AN82" i="37"/>
  <c r="U88" i="37"/>
  <c r="AH88" i="37"/>
  <c r="AJ33" i="37"/>
  <c r="AA82" i="37"/>
  <c r="AL88" i="37"/>
  <c r="AL33" i="37"/>
  <c r="R88" i="37"/>
  <c r="AQ81" i="37"/>
  <c r="AR81" i="37" s="1"/>
  <c r="AC106" i="37"/>
  <c r="Z61" i="37"/>
  <c r="Y106" i="37"/>
  <c r="S88" i="37"/>
  <c r="AO88" i="37"/>
  <c r="AQ74" i="37"/>
  <c r="AR74" i="37" s="1"/>
  <c r="AQ57" i="37"/>
  <c r="AR57" i="37" s="1"/>
  <c r="T106" i="37"/>
  <c r="T88" i="37"/>
  <c r="AN88" i="37"/>
  <c r="R33" i="37"/>
  <c r="AA61" i="37"/>
  <c r="Y88" i="37"/>
  <c r="U61" i="37"/>
  <c r="AE88" i="37"/>
  <c r="AK88" i="37"/>
  <c r="U106" i="37"/>
  <c r="AN61" i="37"/>
  <c r="AA88" i="37"/>
  <c r="U128" i="30"/>
  <c r="AE128" i="30"/>
  <c r="T196" i="30"/>
  <c r="U196" i="30"/>
  <c r="AN128" i="30"/>
  <c r="R432" i="30"/>
  <c r="AI136" i="30"/>
  <c r="T277" i="30"/>
  <c r="AJ358" i="30"/>
  <c r="AK128" i="30"/>
  <c r="AP136" i="30"/>
  <c r="AM358" i="30"/>
  <c r="T358" i="30"/>
  <c r="AQ177" i="30"/>
  <c r="AR177" i="30" s="1"/>
  <c r="R123" i="30"/>
  <c r="AH136" i="30"/>
  <c r="AO358" i="30"/>
  <c r="AH358" i="30"/>
  <c r="AA128" i="30"/>
  <c r="AD358" i="30"/>
  <c r="W123" i="30"/>
  <c r="Y128" i="30"/>
  <c r="V128" i="30"/>
  <c r="T123" i="30"/>
  <c r="V123" i="30"/>
  <c r="T128" i="30"/>
  <c r="Z128" i="30"/>
  <c r="X123" i="30"/>
  <c r="X358" i="30"/>
  <c r="AP128" i="30"/>
  <c r="AD128" i="30"/>
  <c r="AF128" i="30"/>
  <c r="AF358" i="30"/>
  <c r="AL358" i="30"/>
  <c r="AM128" i="30"/>
  <c r="AL128" i="30"/>
  <c r="AG128" i="30"/>
  <c r="AC358" i="30"/>
  <c r="AQ65" i="37"/>
  <c r="AR65" i="37" s="1"/>
  <c r="AA84" i="37"/>
  <c r="AQ92" i="37"/>
  <c r="AR92" i="37" s="1"/>
  <c r="AQ49" i="37"/>
  <c r="AR49" i="37" s="1"/>
  <c r="AQ73" i="37"/>
  <c r="AR73" i="37" s="1"/>
  <c r="S106" i="37"/>
  <c r="AQ35" i="37"/>
  <c r="AR35" i="37" s="1"/>
  <c r="AQ89" i="37"/>
  <c r="AR89" i="37" s="1"/>
  <c r="AE84" i="37"/>
  <c r="AQ55" i="37"/>
  <c r="AR55" i="37" s="1"/>
  <c r="Z84" i="37"/>
  <c r="Y84" i="37"/>
  <c r="X84" i="37"/>
  <c r="AQ71" i="37"/>
  <c r="AR71" i="37" s="1"/>
  <c r="AP106" i="37"/>
  <c r="AQ119" i="37"/>
  <c r="AR119" i="37" s="1"/>
  <c r="AQ66" i="37"/>
  <c r="AR66" i="37" s="1"/>
  <c r="AC84" i="37"/>
  <c r="X88" i="37"/>
  <c r="AM88" i="37"/>
  <c r="T84" i="37"/>
  <c r="S84" i="37"/>
  <c r="AN84" i="37"/>
  <c r="AQ41" i="37"/>
  <c r="AR41" i="37" s="1"/>
  <c r="AE67" i="37"/>
  <c r="AN106" i="37"/>
  <c r="AQ108" i="37"/>
  <c r="AR108" i="37" s="1"/>
  <c r="R84" i="37"/>
  <c r="AD84" i="37"/>
  <c r="U84" i="37"/>
  <c r="V84" i="37"/>
  <c r="Z88" i="37"/>
  <c r="AP88" i="37"/>
  <c r="AQ46" i="37"/>
  <c r="AR46" i="37" s="1"/>
  <c r="AQ113" i="37"/>
  <c r="AR113" i="37" s="1"/>
  <c r="R67" i="37"/>
  <c r="AF84" i="37"/>
  <c r="AQ104" i="37"/>
  <c r="AR104" i="37" s="1"/>
  <c r="AK84" i="37"/>
  <c r="AF67" i="37"/>
  <c r="AH84" i="37"/>
  <c r="AQ124" i="37"/>
  <c r="AR124" i="37" s="1"/>
  <c r="AB88" i="37"/>
  <c r="AJ88" i="37"/>
  <c r="AQ112" i="37"/>
  <c r="AR112" i="37" s="1"/>
  <c r="AQ100" i="37"/>
  <c r="AR100" i="37" s="1"/>
  <c r="AM67" i="37"/>
  <c r="AQ116" i="37"/>
  <c r="AR116" i="37" s="1"/>
  <c r="S61" i="37"/>
  <c r="AH67" i="37"/>
  <c r="W61" i="37"/>
  <c r="AQ39" i="37"/>
  <c r="AR39" i="37" s="1"/>
  <c r="AC88" i="37"/>
  <c r="AF88" i="37"/>
  <c r="R61" i="37"/>
  <c r="AN99" i="37"/>
  <c r="R99" i="37"/>
  <c r="T67" i="37"/>
  <c r="AB106" i="37"/>
  <c r="Y67" i="37"/>
  <c r="AQ40" i="37"/>
  <c r="AR40" i="37" s="1"/>
  <c r="T61" i="37"/>
  <c r="AG67" i="37"/>
  <c r="T82" i="37"/>
  <c r="AQ126" i="37"/>
  <c r="AR126" i="37" s="1"/>
  <c r="AQ109" i="37"/>
  <c r="AR109" i="37" s="1"/>
  <c r="AI99" i="37"/>
  <c r="AQ123" i="37"/>
  <c r="AR123" i="37" s="1"/>
  <c r="AI61" i="37"/>
  <c r="AQ75" i="37"/>
  <c r="AR75" i="37" s="1"/>
  <c r="AB67" i="37"/>
  <c r="AQ59" i="37"/>
  <c r="AR59" i="37" s="1"/>
  <c r="S82" i="37"/>
  <c r="U82" i="37"/>
  <c r="AF82" i="37"/>
  <c r="AQ47" i="37"/>
  <c r="AR47" i="37" s="1"/>
  <c r="AP82" i="37"/>
  <c r="AQ31" i="37"/>
  <c r="AR31" i="37" s="1"/>
  <c r="AM61" i="37"/>
  <c r="X99" i="37"/>
  <c r="AP67" i="37"/>
  <c r="AK33" i="37"/>
  <c r="R106" i="37"/>
  <c r="AQ26" i="37"/>
  <c r="AR26" i="37" s="1"/>
  <c r="AQ90" i="37"/>
  <c r="AR90" i="37" s="1"/>
  <c r="AQ76" i="37"/>
  <c r="AR76" i="37" s="1"/>
  <c r="AP84" i="37"/>
  <c r="AO84" i="37"/>
  <c r="AJ84" i="37"/>
  <c r="AI84" i="37"/>
  <c r="AG84" i="37"/>
  <c r="AQ86" i="37"/>
  <c r="AR86" i="37" s="1"/>
  <c r="W84" i="37"/>
  <c r="AQ77" i="37"/>
  <c r="AR77" i="37" s="1"/>
  <c r="AB61" i="37"/>
  <c r="Z67" i="37"/>
  <c r="AQ79" i="37"/>
  <c r="AR79" i="37" s="1"/>
  <c r="AN33" i="37"/>
  <c r="Z106" i="37"/>
  <c r="AM106" i="37"/>
  <c r="AO106" i="37"/>
  <c r="AE106" i="37"/>
  <c r="AF106" i="37"/>
  <c r="AH106" i="37"/>
  <c r="AJ106" i="37"/>
  <c r="X106" i="37"/>
  <c r="AL106" i="37"/>
  <c r="AA106" i="37"/>
  <c r="W106" i="37"/>
  <c r="V106" i="37"/>
  <c r="AG106" i="37"/>
  <c r="AK106" i="37"/>
  <c r="Y82" i="37"/>
  <c r="U99" i="37"/>
  <c r="AF99" i="37"/>
  <c r="Y99" i="37"/>
  <c r="AP99" i="37"/>
  <c r="T99" i="37"/>
  <c r="Z99" i="37"/>
  <c r="AC99" i="37"/>
  <c r="AK99" i="37"/>
  <c r="AO99" i="37"/>
  <c r="AQ129" i="37"/>
  <c r="AR129" i="37" s="1"/>
  <c r="AQ110" i="37"/>
  <c r="AR110" i="37" s="1"/>
  <c r="AE61" i="37"/>
  <c r="AE99" i="37"/>
  <c r="V67" i="37"/>
  <c r="AI106" i="37"/>
  <c r="V99" i="37"/>
  <c r="AQ111" i="37"/>
  <c r="AR111" i="37" s="1"/>
  <c r="AM82" i="37"/>
  <c r="AL84" i="37"/>
  <c r="AE82" i="37"/>
  <c r="AL99" i="37"/>
  <c r="AK67" i="37"/>
  <c r="AQ95" i="37"/>
  <c r="AR95" i="37" s="1"/>
  <c r="AQ56" i="37"/>
  <c r="AR56" i="37" s="1"/>
  <c r="AG61" i="37"/>
  <c r="AO61" i="37"/>
  <c r="AJ61" i="37"/>
  <c r="Y61" i="37"/>
  <c r="AD61" i="37"/>
  <c r="AH61" i="37"/>
  <c r="AQ87" i="37"/>
  <c r="AR87" i="37" s="1"/>
  <c r="AM99" i="37"/>
  <c r="AD67" i="37"/>
  <c r="AO67" i="37"/>
  <c r="AC67" i="37"/>
  <c r="AA67" i="37"/>
  <c r="W67" i="37"/>
  <c r="S67" i="37"/>
  <c r="AQ68" i="37"/>
  <c r="AR68" i="37" s="1"/>
  <c r="AJ67" i="37"/>
  <c r="AQ97" i="37"/>
  <c r="AR97" i="37" s="1"/>
  <c r="AD99" i="37"/>
  <c r="AG99" i="37"/>
  <c r="AO82" i="37"/>
  <c r="V61" i="37"/>
  <c r="AI67" i="37"/>
  <c r="AQ64" i="37"/>
  <c r="AR64" i="37" s="1"/>
  <c r="AC61" i="37"/>
  <c r="AP61" i="37"/>
  <c r="AH99" i="37"/>
  <c r="S99" i="37"/>
  <c r="AN67" i="37"/>
  <c r="X33" i="37"/>
  <c r="AF33" i="37"/>
  <c r="AA33" i="37"/>
  <c r="AO33" i="37"/>
  <c r="U33" i="37"/>
  <c r="AM33" i="37"/>
  <c r="AH33" i="37"/>
  <c r="W33" i="37"/>
  <c r="AI33" i="37"/>
  <c r="T33" i="37"/>
  <c r="AC33" i="37"/>
  <c r="Y33" i="37"/>
  <c r="V33" i="37"/>
  <c r="AE33" i="37"/>
  <c r="AB33" i="37"/>
  <c r="AP33" i="37"/>
  <c r="S33" i="37"/>
  <c r="AG33" i="37"/>
  <c r="Z33" i="37"/>
  <c r="X67" i="37"/>
  <c r="AL67" i="37"/>
  <c r="AL61" i="37"/>
  <c r="V82" i="37"/>
  <c r="X61" i="37"/>
  <c r="AQ102" i="37"/>
  <c r="AR102" i="37" s="1"/>
  <c r="AA99" i="37"/>
  <c r="AM51" i="30"/>
  <c r="S51" i="30"/>
  <c r="AL51" i="30"/>
  <c r="AN51" i="30"/>
  <c r="Y51" i="30"/>
  <c r="AI51" i="30"/>
  <c r="W51" i="30"/>
  <c r="AP388" i="30"/>
  <c r="AO123" i="30"/>
  <c r="AP123" i="30"/>
  <c r="AQ376" i="30"/>
  <c r="AR376" i="30" s="1"/>
  <c r="AQ328" i="30"/>
  <c r="AR328" i="30" s="1"/>
  <c r="AA388" i="30"/>
  <c r="AM388" i="30"/>
  <c r="AK175" i="30"/>
  <c r="AC123" i="30"/>
  <c r="AA51" i="30"/>
  <c r="AQ205" i="30"/>
  <c r="AR205" i="30" s="1"/>
  <c r="T388" i="30"/>
  <c r="AP51" i="30"/>
  <c r="AK51" i="30"/>
  <c r="U136" i="30"/>
  <c r="AF249" i="30"/>
  <c r="AD374" i="30"/>
  <c r="AB374" i="30"/>
  <c r="AI374" i="30"/>
  <c r="AC175" i="30"/>
  <c r="T278" i="30"/>
  <c r="S175" i="30"/>
  <c r="AO277" i="30"/>
  <c r="AQ373" i="30"/>
  <c r="AR373" i="30" s="1"/>
  <c r="AH374" i="30"/>
  <c r="AN278" i="30"/>
  <c r="R374" i="30"/>
  <c r="AQ214" i="30"/>
  <c r="AR214" i="30" s="1"/>
  <c r="AL123" i="30"/>
  <c r="AA278" i="30"/>
  <c r="AQ76" i="30"/>
  <c r="AR76" i="30" s="1"/>
  <c r="T374" i="30"/>
  <c r="X374" i="30"/>
  <c r="W175" i="30"/>
  <c r="X278" i="30"/>
  <c r="AI358" i="30"/>
  <c r="Y358" i="30"/>
  <c r="R358" i="30"/>
  <c r="V358" i="30"/>
  <c r="U358" i="30"/>
  <c r="S358" i="30"/>
  <c r="AG358" i="30"/>
  <c r="AP358" i="30"/>
  <c r="AB358" i="30"/>
  <c r="AE358" i="30"/>
  <c r="Z358" i="30"/>
  <c r="AA358" i="30"/>
  <c r="AN358" i="30"/>
  <c r="AE374" i="30"/>
  <c r="AQ104" i="30"/>
  <c r="AR104" i="30" s="1"/>
  <c r="R278" i="30"/>
  <c r="AJ277" i="30"/>
  <c r="X277" i="30"/>
  <c r="Z277" i="30"/>
  <c r="Y374" i="30"/>
  <c r="AL175" i="30"/>
  <c r="AI278" i="30"/>
  <c r="AJ249" i="30"/>
  <c r="AN277" i="30"/>
  <c r="Y277" i="30"/>
  <c r="AQ81" i="30"/>
  <c r="AR81" i="30" s="1"/>
  <c r="AQ494" i="30"/>
  <c r="AR494" i="30" s="1"/>
  <c r="X310" i="30"/>
  <c r="AP432" i="30"/>
  <c r="AP175" i="30"/>
  <c r="AJ123" i="30"/>
  <c r="AF278" i="30"/>
  <c r="AK278" i="30"/>
  <c r="AO278" i="30"/>
  <c r="AQ127" i="30"/>
  <c r="AR127" i="30" s="1"/>
  <c r="AA432" i="30"/>
  <c r="AF310" i="30"/>
  <c r="AE432" i="30"/>
  <c r="AC278" i="30"/>
  <c r="V278" i="30"/>
  <c r="Y278" i="30"/>
  <c r="AP196" i="30"/>
  <c r="Z432" i="30"/>
  <c r="AQ392" i="30"/>
  <c r="AR392" i="30" s="1"/>
  <c r="AD278" i="30"/>
  <c r="AQ194" i="30"/>
  <c r="AR194" i="30" s="1"/>
  <c r="AP278" i="30"/>
  <c r="AG278" i="30"/>
  <c r="U278" i="30"/>
  <c r="AQ154" i="30"/>
  <c r="AR154" i="30" s="1"/>
  <c r="AQ459" i="30"/>
  <c r="AR459" i="30" s="1"/>
  <c r="AC277" i="30"/>
  <c r="AL432" i="30"/>
  <c r="AC196" i="30"/>
  <c r="Y432" i="30"/>
  <c r="AM196" i="30"/>
  <c r="AN432" i="30"/>
  <c r="AB196" i="30"/>
  <c r="AQ75" i="30"/>
  <c r="AR75" i="30" s="1"/>
  <c r="AQ121" i="30"/>
  <c r="AR121" i="30" s="1"/>
  <c r="AN123" i="30"/>
  <c r="AH278" i="30"/>
  <c r="AE278" i="30"/>
  <c r="S278" i="30"/>
  <c r="AQ466" i="30"/>
  <c r="AR466" i="30" s="1"/>
  <c r="AF277" i="30"/>
  <c r="AQ165" i="30"/>
  <c r="AR165" i="30" s="1"/>
  <c r="AQ511" i="30"/>
  <c r="AR511" i="30" s="1"/>
  <c r="T432" i="30"/>
  <c r="AQ482" i="30"/>
  <c r="AR482" i="30" s="1"/>
  <c r="Z278" i="30"/>
  <c r="AJ175" i="30"/>
  <c r="U123" i="30"/>
  <c r="AL278" i="30"/>
  <c r="AM278" i="30"/>
  <c r="AQ142" i="30"/>
  <c r="AR142" i="30" s="1"/>
  <c r="AL277" i="30"/>
  <c r="V277" i="30"/>
  <c r="AQ469" i="30"/>
  <c r="AR469" i="30" s="1"/>
  <c r="AQ243" i="30"/>
  <c r="AR243" i="30" s="1"/>
  <c r="AQ395" i="30"/>
  <c r="AR395" i="30" s="1"/>
  <c r="AQ416" i="30"/>
  <c r="AR416" i="30" s="1"/>
  <c r="AN196" i="30"/>
  <c r="AQ159" i="30"/>
  <c r="AR159" i="30" s="1"/>
  <c r="AG196" i="30"/>
  <c r="AQ87" i="30"/>
  <c r="AR87" i="30" s="1"/>
  <c r="AQ74" i="30"/>
  <c r="AR74" i="30" s="1"/>
  <c r="AQ138" i="30"/>
  <c r="AR138" i="30" s="1"/>
  <c r="AQ199" i="30"/>
  <c r="AR199" i="30" s="1"/>
  <c r="AH123" i="30"/>
  <c r="AJ278" i="30"/>
  <c r="W278" i="30"/>
  <c r="AE277" i="30"/>
  <c r="AD277" i="30"/>
  <c r="AH277" i="30"/>
  <c r="R277" i="30"/>
  <c r="S277" i="30"/>
  <c r="AP277" i="30"/>
  <c r="U277" i="30"/>
  <c r="AM277" i="30"/>
  <c r="AG277" i="30"/>
  <c r="AI277" i="30"/>
  <c r="AK277" i="30"/>
  <c r="AA277" i="30"/>
  <c r="AB277" i="30"/>
  <c r="AQ260" i="30"/>
  <c r="AR260" i="30" s="1"/>
  <c r="AQ378" i="30"/>
  <c r="AR378" i="30" s="1"/>
  <c r="AQ307" i="30"/>
  <c r="AR307" i="30" s="1"/>
  <c r="AQ72" i="30"/>
  <c r="AR72" i="30" s="1"/>
  <c r="AQ415" i="30"/>
  <c r="AR415" i="30" s="1"/>
  <c r="AQ368" i="30"/>
  <c r="AR368" i="30" s="1"/>
  <c r="AQ477" i="30"/>
  <c r="AR477" i="30" s="1"/>
  <c r="AO388" i="30"/>
  <c r="AJ388" i="30"/>
  <c r="AQ305" i="30"/>
  <c r="AR305" i="30" s="1"/>
  <c r="W374" i="30"/>
  <c r="W241" i="30"/>
  <c r="Z241" i="30"/>
  <c r="Y241" i="30"/>
  <c r="AB241" i="30"/>
  <c r="AC241" i="30"/>
  <c r="AH241" i="30"/>
  <c r="AA241" i="30"/>
  <c r="AO241" i="30"/>
  <c r="AK241" i="30"/>
  <c r="S241" i="30"/>
  <c r="AI241" i="30"/>
  <c r="AE241" i="30"/>
  <c r="R241" i="30"/>
  <c r="U241" i="30"/>
  <c r="AD241" i="30"/>
  <c r="AL241" i="30"/>
  <c r="AM241" i="30"/>
  <c r="AJ241" i="30"/>
  <c r="X241" i="30"/>
  <c r="V241" i="30"/>
  <c r="AN241" i="30"/>
  <c r="T241" i="30"/>
  <c r="AF241" i="30"/>
  <c r="AB175" i="30"/>
  <c r="AO175" i="30"/>
  <c r="AA175" i="30"/>
  <c r="AI175" i="30"/>
  <c r="AG175" i="30"/>
  <c r="AH175" i="30"/>
  <c r="Z175" i="30"/>
  <c r="AM175" i="30"/>
  <c r="AF175" i="30"/>
  <c r="V175" i="30"/>
  <c r="R175" i="30"/>
  <c r="AB249" i="30"/>
  <c r="AC249" i="30"/>
  <c r="AG249" i="30"/>
  <c r="AQ425" i="30"/>
  <c r="AR425" i="30" s="1"/>
  <c r="AQ397" i="30"/>
  <c r="AR397" i="30" s="1"/>
  <c r="AQ282" i="30"/>
  <c r="AR282" i="30" s="1"/>
  <c r="AL388" i="30"/>
  <c r="AQ156" i="30"/>
  <c r="AR156" i="30" s="1"/>
  <c r="Z388" i="30"/>
  <c r="AQ261" i="30"/>
  <c r="AR261" i="30" s="1"/>
  <c r="AQ491" i="30"/>
  <c r="AR491" i="30" s="1"/>
  <c r="AQ139" i="30"/>
  <c r="AR139" i="30" s="1"/>
  <c r="AQ89" i="30"/>
  <c r="AR89" i="30" s="1"/>
  <c r="AQ431" i="30"/>
  <c r="AR431" i="30" s="1"/>
  <c r="AQ201" i="30"/>
  <c r="AR201" i="30" s="1"/>
  <c r="AQ281" i="30"/>
  <c r="AR281" i="30" s="1"/>
  <c r="AQ468" i="30"/>
  <c r="AR468" i="30" s="1"/>
  <c r="AQ306" i="30"/>
  <c r="AR306" i="30" s="1"/>
  <c r="AQ256" i="30"/>
  <c r="AR256" i="30" s="1"/>
  <c r="AC388" i="30"/>
  <c r="AQ178" i="30"/>
  <c r="AR178" i="30" s="1"/>
  <c r="AQ213" i="30"/>
  <c r="AR213" i="30" s="1"/>
  <c r="AQ359" i="30"/>
  <c r="AR359" i="30" s="1"/>
  <c r="AD388" i="30"/>
  <c r="AQ160" i="30"/>
  <c r="AR160" i="30" s="1"/>
  <c r="AI388" i="30"/>
  <c r="AQ394" i="30"/>
  <c r="AR394" i="30" s="1"/>
  <c r="AQ421" i="30"/>
  <c r="AR421" i="30" s="1"/>
  <c r="AQ226" i="30"/>
  <c r="AR226" i="30" s="1"/>
  <c r="U175" i="30"/>
  <c r="AE175" i="30"/>
  <c r="AM123" i="30"/>
  <c r="S123" i="30"/>
  <c r="AQ170" i="30"/>
  <c r="AR170" i="30" s="1"/>
  <c r="X249" i="30"/>
  <c r="AI249" i="30"/>
  <c r="V249" i="30"/>
  <c r="X388" i="30"/>
  <c r="AQ410" i="30"/>
  <c r="AR410" i="30" s="1"/>
  <c r="AQ473" i="30"/>
  <c r="AR473" i="30" s="1"/>
  <c r="W388" i="30"/>
  <c r="AQ426" i="30"/>
  <c r="AR426" i="30" s="1"/>
  <c r="AQ322" i="30"/>
  <c r="AR322" i="30" s="1"/>
  <c r="AQ200" i="30"/>
  <c r="AR200" i="30" s="1"/>
  <c r="AQ337" i="30"/>
  <c r="AR337" i="30" s="1"/>
  <c r="AQ433" i="30"/>
  <c r="AR433" i="30" s="1"/>
  <c r="AQ314" i="30"/>
  <c r="AR314" i="30" s="1"/>
  <c r="AQ350" i="30"/>
  <c r="AR350" i="30" s="1"/>
  <c r="AQ327" i="30"/>
  <c r="AR327" i="30" s="1"/>
  <c r="AQ441" i="30"/>
  <c r="AR441" i="30" s="1"/>
  <c r="AQ345" i="30"/>
  <c r="AR345" i="30" s="1"/>
  <c r="AQ478" i="30"/>
  <c r="AR478" i="30" s="1"/>
  <c r="AQ347" i="30"/>
  <c r="AR347" i="30" s="1"/>
  <c r="AQ164" i="30"/>
  <c r="AR164" i="30" s="1"/>
  <c r="AQ179" i="30"/>
  <c r="AR179" i="30" s="1"/>
  <c r="AQ268" i="30"/>
  <c r="AR268" i="30" s="1"/>
  <c r="Y388" i="30"/>
  <c r="AQ290" i="30"/>
  <c r="AR290" i="30" s="1"/>
  <c r="AQ423" i="30"/>
  <c r="AR423" i="30" s="1"/>
  <c r="AQ381" i="30"/>
  <c r="AR381" i="30" s="1"/>
  <c r="S388" i="30"/>
  <c r="AO128" i="30"/>
  <c r="AD175" i="30"/>
  <c r="AA249" i="30"/>
  <c r="AP249" i="30"/>
  <c r="T249" i="30"/>
  <c r="AQ183" i="30"/>
  <c r="AR183" i="30" s="1"/>
  <c r="U388" i="30"/>
  <c r="AN388" i="30"/>
  <c r="AQ67" i="30"/>
  <c r="AR67" i="30" s="1"/>
  <c r="AQ229" i="30"/>
  <c r="AR229" i="30" s="1"/>
  <c r="AQ247" i="30"/>
  <c r="AR247" i="30" s="1"/>
  <c r="AQ269" i="30"/>
  <c r="AR269" i="30" s="1"/>
  <c r="AQ44" i="30"/>
  <c r="AR44" i="30" s="1"/>
  <c r="V388" i="30"/>
  <c r="AQ124" i="30"/>
  <c r="AR124" i="30" s="1"/>
  <c r="AQ153" i="30"/>
  <c r="AR153" i="30" s="1"/>
  <c r="AQ235" i="30"/>
  <c r="AR235" i="30" s="1"/>
  <c r="AQ137" i="30"/>
  <c r="AR137" i="30" s="1"/>
  <c r="S249" i="30"/>
  <c r="AL249" i="30"/>
  <c r="AD249" i="30"/>
  <c r="AK388" i="30"/>
  <c r="AE249" i="30"/>
  <c r="AQ258" i="30"/>
  <c r="AR258" i="30" s="1"/>
  <c r="AQ37" i="30"/>
  <c r="AR37" i="30" s="1"/>
  <c r="AQ301" i="30"/>
  <c r="AR301" i="30" s="1"/>
  <c r="AQ39" i="30"/>
  <c r="AR39" i="30" s="1"/>
  <c r="AQ168" i="30"/>
  <c r="AR168" i="30" s="1"/>
  <c r="AQ503" i="30"/>
  <c r="AR503" i="30" s="1"/>
  <c r="AQ505" i="30"/>
  <c r="AR505" i="30" s="1"/>
  <c r="AQ509" i="30"/>
  <c r="AR509" i="30" s="1"/>
  <c r="AQ329" i="30"/>
  <c r="AR329" i="30" s="1"/>
  <c r="AA167" i="30"/>
  <c r="AO145" i="30"/>
  <c r="AJ51" i="30"/>
  <c r="AD51" i="30"/>
  <c r="AF51" i="30"/>
  <c r="AH51" i="30"/>
  <c r="Z51" i="30"/>
  <c r="U51" i="30"/>
  <c r="AB51" i="30"/>
  <c r="T51" i="30"/>
  <c r="X51" i="30"/>
  <c r="AE51" i="30"/>
  <c r="AO51" i="30"/>
  <c r="V51" i="30"/>
  <c r="AG51" i="30"/>
  <c r="AN175" i="30"/>
  <c r="AE123" i="30"/>
  <c r="AM249" i="30"/>
  <c r="AO249" i="30"/>
  <c r="U249" i="30"/>
  <c r="AQ242" i="30"/>
  <c r="AR242" i="30" s="1"/>
  <c r="AI145" i="30"/>
  <c r="AH145" i="30"/>
  <c r="W145" i="30"/>
  <c r="V145" i="30"/>
  <c r="AD145" i="30"/>
  <c r="AB145" i="30"/>
  <c r="AA145" i="30"/>
  <c r="S145" i="30"/>
  <c r="AF145" i="30"/>
  <c r="Y145" i="30"/>
  <c r="AK145" i="30"/>
  <c r="AP145" i="30"/>
  <c r="AC145" i="30"/>
  <c r="Z145" i="30"/>
  <c r="AJ145" i="30"/>
  <c r="AG145" i="30"/>
  <c r="U145" i="30"/>
  <c r="AN145" i="30"/>
  <c r="T145" i="30"/>
  <c r="AE145" i="30"/>
  <c r="X145" i="30"/>
  <c r="AQ429" i="30"/>
  <c r="AR429" i="30" s="1"/>
  <c r="AQ132" i="30"/>
  <c r="AR132" i="30" s="1"/>
  <c r="AQ143" i="30"/>
  <c r="AR143" i="30" s="1"/>
  <c r="AQ300" i="30"/>
  <c r="AR300" i="30" s="1"/>
  <c r="AQ113" i="30"/>
  <c r="AR113" i="30" s="1"/>
  <c r="AQ321" i="30"/>
  <c r="AR321" i="30" s="1"/>
  <c r="AQ367" i="30"/>
  <c r="AR367" i="30" s="1"/>
  <c r="AQ240" i="30"/>
  <c r="AR240" i="30" s="1"/>
  <c r="AQ424" i="30"/>
  <c r="AR424" i="30" s="1"/>
  <c r="AQ403" i="30"/>
  <c r="AR403" i="30" s="1"/>
  <c r="AQ492" i="30"/>
  <c r="AR492" i="30" s="1"/>
  <c r="AQ244" i="30"/>
  <c r="AR244" i="30" s="1"/>
  <c r="R388" i="30"/>
  <c r="AQ369" i="30"/>
  <c r="AR369" i="30" s="1"/>
  <c r="AA196" i="30"/>
  <c r="R145" i="30"/>
  <c r="AO136" i="30"/>
  <c r="T136" i="30"/>
  <c r="AL136" i="30"/>
  <c r="Y136" i="30"/>
  <c r="Z136" i="30"/>
  <c r="V136" i="30"/>
  <c r="AN136" i="30"/>
  <c r="AJ136" i="30"/>
  <c r="W136" i="30"/>
  <c r="AG136" i="30"/>
  <c r="AA136" i="30"/>
  <c r="X136" i="30"/>
  <c r="AD136" i="30"/>
  <c r="AM136" i="30"/>
  <c r="AC136" i="30"/>
  <c r="AK136" i="30"/>
  <c r="R136" i="30"/>
  <c r="AE136" i="30"/>
  <c r="AF136" i="30"/>
  <c r="AB136" i="30"/>
  <c r="X175" i="30"/>
  <c r="AF123" i="30"/>
  <c r="Z123" i="30"/>
  <c r="AD123" i="30"/>
  <c r="AI123" i="30"/>
  <c r="AA123" i="30"/>
  <c r="AK123" i="30"/>
  <c r="Y123" i="30"/>
  <c r="AB123" i="30"/>
  <c r="AK249" i="30"/>
  <c r="Z249" i="30"/>
  <c r="AH249" i="30"/>
  <c r="AH388" i="30"/>
  <c r="Y249" i="30"/>
  <c r="AQ250" i="30"/>
  <c r="AR250" i="30" s="1"/>
  <c r="AQ366" i="30"/>
  <c r="AR366" i="30" s="1"/>
  <c r="AQ377" i="30"/>
  <c r="AR377" i="30" s="1"/>
  <c r="AQ38" i="30"/>
  <c r="AR38" i="30" s="1"/>
  <c r="AQ315" i="30"/>
  <c r="AR315" i="30" s="1"/>
  <c r="AQ348" i="30"/>
  <c r="AR348" i="30" s="1"/>
  <c r="AQ302" i="30"/>
  <c r="AR302" i="30" s="1"/>
  <c r="AG388" i="30"/>
  <c r="AQ65" i="30"/>
  <c r="AR65" i="30" s="1"/>
  <c r="AQ77" i="30"/>
  <c r="AR77" i="30" s="1"/>
  <c r="AQ399" i="30"/>
  <c r="AR399" i="30" s="1"/>
  <c r="AQ419" i="30"/>
  <c r="AR419" i="30" s="1"/>
  <c r="AQ284" i="30"/>
  <c r="AR284" i="30" s="1"/>
  <c r="AQ324" i="30"/>
  <c r="AR324" i="30" s="1"/>
  <c r="AQ330" i="30"/>
  <c r="AR330" i="30" s="1"/>
  <c r="AQ188" i="30"/>
  <c r="AR188" i="30" s="1"/>
  <c r="AB388" i="30"/>
  <c r="AL196" i="30"/>
  <c r="AP241" i="30"/>
  <c r="R167" i="30"/>
  <c r="AL167" i="30"/>
  <c r="AF167" i="30"/>
  <c r="Z167" i="30"/>
  <c r="AH167" i="30"/>
  <c r="AO167" i="30"/>
  <c r="AP167" i="30"/>
  <c r="W167" i="30"/>
  <c r="AK167" i="30"/>
  <c r="AG167" i="30"/>
  <c r="AN167" i="30"/>
  <c r="X167" i="30"/>
  <c r="AC167" i="30"/>
  <c r="Y167" i="30"/>
  <c r="AM167" i="30"/>
  <c r="U167" i="30"/>
  <c r="AJ167" i="30"/>
  <c r="AB167" i="30"/>
  <c r="V167" i="30"/>
  <c r="AD167" i="30"/>
  <c r="S167" i="30"/>
  <c r="T167" i="30"/>
  <c r="AI167" i="30"/>
  <c r="AL145" i="30"/>
  <c r="T175" i="30"/>
  <c r="W249" i="30"/>
  <c r="AN249" i="30"/>
  <c r="AE388" i="30"/>
  <c r="AQ253" i="30"/>
  <c r="AR253" i="30" s="1"/>
  <c r="AQ97" i="30"/>
  <c r="AR97" i="30" s="1"/>
  <c r="AQ336" i="30"/>
  <c r="AR336" i="30" s="1"/>
  <c r="AQ502" i="30"/>
  <c r="AR502" i="30" s="1"/>
  <c r="AQ311" i="30"/>
  <c r="AR311" i="30" s="1"/>
  <c r="AQ510" i="30"/>
  <c r="AR510" i="30" s="1"/>
  <c r="AQ78" i="30"/>
  <c r="AR78" i="30" s="1"/>
  <c r="AQ131" i="30"/>
  <c r="AR131" i="30" s="1"/>
  <c r="AQ353" i="30"/>
  <c r="AR353" i="30" s="1"/>
  <c r="AL310" i="30"/>
  <c r="AN310" i="30"/>
  <c r="U310" i="30"/>
  <c r="AJ310" i="30"/>
  <c r="AM310" i="30"/>
  <c r="V310" i="30"/>
  <c r="AP310" i="30"/>
  <c r="AG310" i="30"/>
  <c r="R310" i="30"/>
  <c r="Y310" i="30"/>
  <c r="AB310" i="30"/>
  <c r="W310" i="30"/>
  <c r="AK310" i="30"/>
  <c r="AI310" i="30"/>
  <c r="AD310" i="30"/>
  <c r="AE310" i="30"/>
  <c r="AA310" i="30"/>
  <c r="AQ344" i="30"/>
  <c r="AR344" i="30" s="1"/>
  <c r="AQ383" i="30"/>
  <c r="AR383" i="30" s="1"/>
  <c r="AQ514" i="30"/>
  <c r="AR514" i="30" s="1"/>
  <c r="AQ234" i="30"/>
  <c r="AR234" i="30" s="1"/>
  <c r="AQ180" i="30"/>
  <c r="AR180" i="30" s="1"/>
  <c r="AQ407" i="30"/>
  <c r="AR407" i="30" s="1"/>
  <c r="AQ275" i="30"/>
  <c r="AR275" i="30" s="1"/>
  <c r="AQ360" i="30"/>
  <c r="AR360" i="30" s="1"/>
  <c r="AQ163" i="30"/>
  <c r="AR163" i="30" s="1"/>
  <c r="AQ224" i="30"/>
  <c r="AR224" i="30" s="1"/>
  <c r="R128" i="30"/>
  <c r="AI196" i="30"/>
  <c r="AQ319" i="30"/>
  <c r="AR319" i="30" s="1"/>
  <c r="AQ116" i="30"/>
  <c r="AR116" i="30" s="1"/>
  <c r="AQ126" i="30"/>
  <c r="AR126" i="30" s="1"/>
  <c r="AQ42" i="30"/>
  <c r="AR42" i="30" s="1"/>
  <c r="AQ227" i="30"/>
  <c r="AR227" i="30" s="1"/>
  <c r="AQ115" i="30"/>
  <c r="AR115" i="30" s="1"/>
  <c r="AQ184" i="30"/>
  <c r="AR184" i="30" s="1"/>
  <c r="AQ364" i="30"/>
  <c r="AR364" i="30" s="1"/>
  <c r="AQ451" i="30"/>
  <c r="AR451" i="30" s="1"/>
  <c r="AQ111" i="30"/>
  <c r="AR111" i="30" s="1"/>
  <c r="AQ296" i="30"/>
  <c r="AR296" i="30" s="1"/>
  <c r="AQ291" i="30"/>
  <c r="AR291" i="30" s="1"/>
  <c r="AQ363" i="30"/>
  <c r="AR363" i="30" s="1"/>
  <c r="AQ86" i="30"/>
  <c r="AR86" i="30" s="1"/>
  <c r="AQ276" i="30"/>
  <c r="AR276" i="30" s="1"/>
  <c r="Z310" i="30"/>
  <c r="AQ110" i="30"/>
  <c r="AR110" i="30" s="1"/>
  <c r="AQ92" i="30"/>
  <c r="AR92" i="30" s="1"/>
  <c r="AQ172" i="30"/>
  <c r="AR172" i="30" s="1"/>
  <c r="AQ435" i="30"/>
  <c r="AR435" i="30" s="1"/>
  <c r="AQ237" i="30"/>
  <c r="AR237" i="30" s="1"/>
  <c r="AQ387" i="30"/>
  <c r="AR387" i="30" s="1"/>
  <c r="AQ460" i="30"/>
  <c r="AR460" i="30" s="1"/>
  <c r="AQ370" i="30"/>
  <c r="AR370" i="30" s="1"/>
  <c r="AQ246" i="30"/>
  <c r="AR246" i="30" s="1"/>
  <c r="AQ292" i="30"/>
  <c r="AR292" i="30" s="1"/>
  <c r="AQ316" i="30"/>
  <c r="AR316" i="30" s="1"/>
  <c r="AQ134" i="30"/>
  <c r="AR134" i="30" s="1"/>
  <c r="AQ331" i="30"/>
  <c r="AR331" i="30" s="1"/>
  <c r="AQ79" i="30"/>
  <c r="AR79" i="30" s="1"/>
  <c r="AQ57" i="30"/>
  <c r="AR57" i="30" s="1"/>
  <c r="AQ303" i="30"/>
  <c r="AR303" i="30" s="1"/>
  <c r="AQ504" i="30"/>
  <c r="AR504" i="30" s="1"/>
  <c r="AQ102" i="30"/>
  <c r="AR102" i="30" s="1"/>
  <c r="AQ288" i="30"/>
  <c r="AR288" i="30" s="1"/>
  <c r="AQ515" i="30"/>
  <c r="AR515" i="30" s="1"/>
  <c r="AF196" i="30"/>
  <c r="AD196" i="30"/>
  <c r="Y196" i="30"/>
  <c r="AE196" i="30"/>
  <c r="AH196" i="30"/>
  <c r="R196" i="30"/>
  <c r="W196" i="30"/>
  <c r="AO196" i="30"/>
  <c r="AQ325" i="30"/>
  <c r="AR325" i="30" s="1"/>
  <c r="AQ146" i="30"/>
  <c r="AR146" i="30" s="1"/>
  <c r="AQ252" i="30"/>
  <c r="AR252" i="30" s="1"/>
  <c r="AQ508" i="30"/>
  <c r="AR508" i="30" s="1"/>
  <c r="AQ162" i="30"/>
  <c r="AR162" i="30" s="1"/>
  <c r="AQ318" i="30"/>
  <c r="AR318" i="30" s="1"/>
  <c r="AQ488" i="30"/>
  <c r="AR488" i="30" s="1"/>
  <c r="AQ122" i="30"/>
  <c r="AR122" i="30" s="1"/>
  <c r="AQ418" i="30"/>
  <c r="AR418" i="30" s="1"/>
  <c r="AQ173" i="30"/>
  <c r="AR173" i="30" s="1"/>
  <c r="AQ493" i="30"/>
  <c r="AR493" i="30" s="1"/>
  <c r="AQ516" i="30"/>
  <c r="AR516" i="30" s="1"/>
  <c r="AQ190" i="30"/>
  <c r="AR190" i="30" s="1"/>
  <c r="AQ85" i="30"/>
  <c r="AR85" i="30" s="1"/>
  <c r="AQ286" i="30"/>
  <c r="AR286" i="30" s="1"/>
  <c r="AQ384" i="30"/>
  <c r="AR384" i="30" s="1"/>
  <c r="AQ223" i="30"/>
  <c r="AR223" i="30" s="1"/>
  <c r="AQ323" i="30"/>
  <c r="AR323" i="30" s="1"/>
  <c r="AQ341" i="30"/>
  <c r="AR341" i="30" s="1"/>
  <c r="Z196" i="30"/>
  <c r="AQ362" i="30"/>
  <c r="AR362" i="30" s="1"/>
  <c r="AQ434" i="30"/>
  <c r="AR434" i="30" s="1"/>
  <c r="AQ379" i="30"/>
  <c r="AR379" i="30" s="1"/>
  <c r="AQ355" i="30"/>
  <c r="AR355" i="30" s="1"/>
  <c r="AQ169" i="30"/>
  <c r="AR169" i="30" s="1"/>
  <c r="AQ119" i="30"/>
  <c r="AR119" i="30" s="1"/>
  <c r="AQ365" i="30"/>
  <c r="AR365" i="30" s="1"/>
  <c r="AQ151" i="30"/>
  <c r="AR151" i="30" s="1"/>
  <c r="AQ356" i="30"/>
  <c r="AR356" i="30" s="1"/>
  <c r="AQ385" i="30"/>
  <c r="AR385" i="30" s="1"/>
  <c r="AQ309" i="30"/>
  <c r="AR309" i="30" s="1"/>
  <c r="AQ299" i="30"/>
  <c r="AR299" i="30" s="1"/>
  <c r="AQ141" i="30"/>
  <c r="AR141" i="30" s="1"/>
  <c r="AQ499" i="30"/>
  <c r="AR499" i="30" s="1"/>
  <c r="T310" i="30"/>
  <c r="AQ69" i="30"/>
  <c r="AR69" i="30" s="1"/>
  <c r="AQ443" i="30"/>
  <c r="AR443" i="30" s="1"/>
  <c r="AQ149" i="30"/>
  <c r="AR149" i="30" s="1"/>
  <c r="AQ398" i="30"/>
  <c r="AR398" i="30" s="1"/>
  <c r="AD432" i="30"/>
  <c r="AF432" i="30"/>
  <c r="AG432" i="30"/>
  <c r="V432" i="30"/>
  <c r="AH432" i="30"/>
  <c r="AI432" i="30"/>
  <c r="AO432" i="30"/>
  <c r="AM432" i="30"/>
  <c r="S432" i="30"/>
  <c r="AK432" i="30"/>
  <c r="AC432" i="30"/>
  <c r="AB432" i="30"/>
  <c r="W432" i="30"/>
  <c r="AQ157" i="30"/>
  <c r="AR157" i="30" s="1"/>
  <c r="AI128" i="30"/>
  <c r="AJ374" i="30"/>
  <c r="AO374" i="30"/>
  <c r="AM374" i="30"/>
  <c r="AN374" i="30"/>
  <c r="AF374" i="30"/>
  <c r="AC374" i="30"/>
  <c r="AP374" i="30"/>
  <c r="AA374" i="30"/>
  <c r="AK374" i="30"/>
  <c r="Z374" i="30"/>
  <c r="AG374" i="30"/>
  <c r="AL374" i="30"/>
  <c r="U374" i="30"/>
  <c r="AQ100" i="30"/>
  <c r="AR100" i="30" s="1"/>
  <c r="AQ487" i="30"/>
  <c r="AR487" i="30" s="1"/>
  <c r="AQ48" i="30"/>
  <c r="AR48" i="30" s="1"/>
  <c r="AJ196" i="30"/>
  <c r="X432" i="30"/>
  <c r="AQ182" i="30"/>
  <c r="AR182" i="30" s="1"/>
  <c r="AQ174" i="30"/>
  <c r="AR174" i="30" s="1"/>
  <c r="AQ59" i="30"/>
  <c r="AR59" i="30" s="1"/>
  <c r="AQ308" i="30"/>
  <c r="AR308" i="30" s="1"/>
  <c r="AQ427" i="30"/>
  <c r="AR427" i="30" s="1"/>
  <c r="AQ497" i="30"/>
  <c r="AR497" i="30" s="1"/>
  <c r="AC310" i="30"/>
  <c r="AQ500" i="30"/>
  <c r="AR500" i="30" s="1"/>
  <c r="AQ409" i="30"/>
  <c r="AR409" i="30" s="1"/>
  <c r="AQ389" i="30"/>
  <c r="AR389" i="30" s="1"/>
  <c r="AQ195" i="30"/>
  <c r="AR195" i="30" s="1"/>
  <c r="AQ193" i="30"/>
  <c r="AR193" i="30" s="1"/>
  <c r="AQ471" i="30"/>
  <c r="AR471" i="30" s="1"/>
  <c r="AQ203" i="30"/>
  <c r="AR203" i="30" s="1"/>
  <c r="AQ47" i="30"/>
  <c r="AR47" i="30" s="1"/>
  <c r="AQ475" i="30"/>
  <c r="AR475" i="30" s="1"/>
  <c r="X128" i="30"/>
  <c r="AC128" i="30"/>
  <c r="W128" i="30"/>
  <c r="AJ128" i="30"/>
  <c r="AQ506" i="30"/>
  <c r="AR506" i="30" s="1"/>
  <c r="AQ222" i="30"/>
  <c r="AR222" i="30" s="1"/>
  <c r="AQ439" i="30"/>
  <c r="AR439" i="30" s="1"/>
  <c r="AQ236" i="30"/>
  <c r="AR236" i="30" s="1"/>
  <c r="AK196" i="30"/>
  <c r="AQ120" i="30"/>
  <c r="AR120" i="30" s="1"/>
  <c r="AQ279" i="30"/>
  <c r="AR279" i="30" s="1"/>
  <c r="AQ45" i="30"/>
  <c r="AR45" i="30" s="1"/>
  <c r="S128" i="30"/>
  <c r="AQ361" i="30"/>
  <c r="AR361" i="30" s="1"/>
  <c r="AQ428" i="30"/>
  <c r="AR428" i="30" s="1"/>
  <c r="AQ404" i="30"/>
  <c r="AR404" i="30" s="1"/>
  <c r="AQ231" i="30"/>
  <c r="AR231" i="30" s="1"/>
  <c r="AQ408" i="30"/>
  <c r="AR408" i="30" s="1"/>
  <c r="AQ230" i="30"/>
  <c r="AR230" i="30" s="1"/>
  <c r="AQ147" i="30"/>
  <c r="AR147" i="30" s="1"/>
  <c r="AQ454" i="30"/>
  <c r="AR454" i="30" s="1"/>
  <c r="AQ280" i="30"/>
  <c r="AR280" i="30" s="1"/>
  <c r="AO310" i="30"/>
  <c r="AQ84" i="30"/>
  <c r="AR84" i="30" s="1"/>
  <c r="AQ82" i="30"/>
  <c r="AR82" i="30" s="1"/>
  <c r="AQ40" i="30"/>
  <c r="AR40" i="30" s="1"/>
  <c r="AQ106" i="30"/>
  <c r="AR106" i="30" s="1"/>
  <c r="AQ272" i="30"/>
  <c r="AR272" i="30" s="1"/>
  <c r="AQ476" i="30"/>
  <c r="AR476" i="30" s="1"/>
  <c r="AQ176" i="30"/>
  <c r="AR176" i="30" s="1"/>
  <c r="AQ152" i="30"/>
  <c r="AR152" i="30" s="1"/>
  <c r="AQ101" i="30"/>
  <c r="AR101" i="30" s="1"/>
  <c r="AQ438" i="30"/>
  <c r="AR438" i="30" s="1"/>
  <c r="AQ501" i="30"/>
  <c r="AR501" i="30" s="1"/>
  <c r="AQ317" i="30"/>
  <c r="AR317" i="30" s="1"/>
  <c r="AQ380" i="30"/>
  <c r="AR380" i="30" s="1"/>
  <c r="AQ204" i="30"/>
  <c r="AR204" i="30" s="1"/>
  <c r="AQ357" i="30"/>
  <c r="AR357" i="30" s="1"/>
  <c r="V196" i="30"/>
  <c r="AQ208" i="30"/>
  <c r="AR208" i="30" s="1"/>
  <c r="AQ50" i="30"/>
  <c r="AR50" i="30" s="1"/>
  <c r="AQ36" i="30"/>
  <c r="AR36" i="30" s="1"/>
  <c r="AQ212" i="30"/>
  <c r="AR212" i="30" s="1"/>
  <c r="AQ474" i="30"/>
  <c r="AR474" i="30" s="1"/>
  <c r="AQ211" i="30"/>
  <c r="AR211" i="30" s="1"/>
  <c r="AQ470" i="30"/>
  <c r="AR470" i="30" s="1"/>
  <c r="AQ393" i="30"/>
  <c r="AR393" i="30" s="1"/>
  <c r="AQ461" i="30"/>
  <c r="AR461" i="30" s="1"/>
  <c r="AQ413" i="30"/>
  <c r="AR413" i="30" s="1"/>
  <c r="AQ334" i="30"/>
  <c r="AR334" i="30" s="1"/>
  <c r="AQ338" i="30"/>
  <c r="AR338" i="30" s="1"/>
  <c r="AQ298" i="30"/>
  <c r="AR298" i="30" s="1"/>
  <c r="AQ221" i="30"/>
  <c r="AR221" i="30" s="1"/>
  <c r="AQ43" i="30"/>
  <c r="AR43" i="30" s="1"/>
  <c r="AH310" i="30"/>
  <c r="AQ90" i="30"/>
  <c r="AR90" i="30" s="1"/>
  <c r="AQ263" i="30"/>
  <c r="AR263" i="30" s="1"/>
  <c r="AQ259" i="30"/>
  <c r="AR259" i="30" s="1"/>
  <c r="AQ55" i="30"/>
  <c r="AR55" i="30" s="1"/>
  <c r="AQ339" i="30"/>
  <c r="AR339" i="30" s="1"/>
  <c r="AQ326" i="30"/>
  <c r="AR326" i="30" s="1"/>
  <c r="AQ187" i="30"/>
  <c r="AR187" i="30" s="1"/>
  <c r="AQ283" i="30"/>
  <c r="AR283" i="30" s="1"/>
  <c r="AJ432" i="30"/>
  <c r="AQ414" i="30"/>
  <c r="AR414" i="30" s="1"/>
  <c r="AQ333" i="30"/>
  <c r="AR333" i="30" s="1"/>
  <c r="AQ186" i="30"/>
  <c r="AR186" i="30" s="1"/>
  <c r="AQ297" i="30"/>
  <c r="AR297" i="30" s="1"/>
  <c r="AQ267" i="30"/>
  <c r="AR267" i="30" s="1"/>
  <c r="AQ440" i="30"/>
  <c r="AR440" i="30" s="1"/>
  <c r="AH128" i="30"/>
  <c r="S196" i="30"/>
  <c r="AQ166" i="30"/>
  <c r="AR166" i="30" s="1"/>
  <c r="S374" i="30"/>
  <c r="O13" i="31"/>
  <c r="W13" i="31" s="1"/>
  <c r="AE13" i="31" s="1"/>
  <c r="AM13" i="31" s="1"/>
  <c r="Q15" i="31"/>
  <c r="Y15" i="31" s="1"/>
  <c r="AG15" i="31" s="1"/>
  <c r="Q13" i="31"/>
  <c r="Y13" i="31" s="1"/>
  <c r="AG13" i="31" s="1"/>
  <c r="O15" i="31"/>
  <c r="W15" i="31" s="1"/>
  <c r="AE15" i="31" s="1"/>
  <c r="AM15" i="31" s="1"/>
  <c r="V13" i="31"/>
  <c r="AD13" i="31" s="1"/>
  <c r="AL13" i="31" s="1"/>
  <c r="P15" i="31"/>
  <c r="X15" i="31" s="1"/>
  <c r="AF15" i="31" s="1"/>
  <c r="S15" i="31"/>
  <c r="AA15" i="31" s="1"/>
  <c r="AI15" i="31" s="1"/>
  <c r="R11" i="31"/>
  <c r="Z11" i="31" s="1"/>
  <c r="AH11" i="31" s="1"/>
  <c r="Q20" i="31"/>
  <c r="Y20" i="31" s="1"/>
  <c r="AG20" i="31" s="1"/>
  <c r="U13" i="31"/>
  <c r="AC13" i="31" s="1"/>
  <c r="AK13" i="31" s="1"/>
  <c r="P11" i="31"/>
  <c r="X11" i="31" s="1"/>
  <c r="AF11" i="31" s="1"/>
  <c r="T13" i="31"/>
  <c r="AB13" i="31" s="1"/>
  <c r="AJ13" i="31" s="1"/>
  <c r="O11" i="31"/>
  <c r="W11" i="31" s="1"/>
  <c r="AE11" i="31" s="1"/>
  <c r="AM11" i="31" s="1"/>
  <c r="O10" i="31"/>
  <c r="W10" i="31" s="1"/>
  <c r="AE10" i="31" s="1"/>
  <c r="AM10" i="31" s="1"/>
  <c r="U20" i="31"/>
  <c r="AC20" i="31" s="1"/>
  <c r="AK20" i="31" s="1"/>
  <c r="R18" i="31"/>
  <c r="Z18" i="31" s="1"/>
  <c r="AH18" i="31" s="1"/>
  <c r="Y16" i="31"/>
  <c r="AG16" i="31" s="1"/>
  <c r="P16" i="31"/>
  <c r="X16" i="31" s="1"/>
  <c r="AF16" i="31" s="1"/>
  <c r="U15" i="31"/>
  <c r="AC15" i="31" s="1"/>
  <c r="AK15" i="31" s="1"/>
  <c r="S14" i="31"/>
  <c r="AA14" i="31" s="1"/>
  <c r="AI14" i="31" s="1"/>
  <c r="S13" i="31"/>
  <c r="AA13" i="31" s="1"/>
  <c r="AI13" i="31" s="1"/>
  <c r="AB12" i="31"/>
  <c r="AJ12" i="31" s="1"/>
  <c r="P12" i="31"/>
  <c r="X12" i="31" s="1"/>
  <c r="AF12" i="31" s="1"/>
  <c r="V11" i="31"/>
  <c r="AD11" i="31" s="1"/>
  <c r="AL11" i="31" s="1"/>
  <c r="V10" i="31"/>
  <c r="AD10" i="31" s="1"/>
  <c r="AL10" i="31" s="1"/>
  <c r="R20" i="31"/>
  <c r="Z20" i="31" s="1"/>
  <c r="AH20" i="31" s="1"/>
  <c r="R15" i="31"/>
  <c r="Z15" i="31" s="1"/>
  <c r="AH15" i="31" s="1"/>
  <c r="S11" i="31"/>
  <c r="AA11" i="31" s="1"/>
  <c r="AI11" i="31" s="1"/>
  <c r="P20" i="31"/>
  <c r="X20" i="31" s="1"/>
  <c r="AF20" i="31" s="1"/>
  <c r="Q11" i="31"/>
  <c r="Y11" i="31" s="1"/>
  <c r="AG11" i="31" s="1"/>
  <c r="O20" i="31"/>
  <c r="W20" i="31" s="1"/>
  <c r="AE20" i="31" s="1"/>
  <c r="AM20" i="31" s="1"/>
  <c r="V15" i="31"/>
  <c r="AD15" i="31" s="1"/>
  <c r="AL15" i="31" s="1"/>
  <c r="Q12" i="31"/>
  <c r="Y12" i="31" s="1"/>
  <c r="AG12" i="31" s="1"/>
  <c r="T20" i="31"/>
  <c r="AB20" i="31" s="1"/>
  <c r="AJ20" i="31" s="1"/>
  <c r="AC18" i="31"/>
  <c r="AK18" i="31" s="1"/>
  <c r="Q18" i="31"/>
  <c r="Y18" i="31" s="1"/>
  <c r="AG18" i="31" s="1"/>
  <c r="O16" i="31"/>
  <c r="W16" i="31" s="1"/>
  <c r="AE16" i="31" s="1"/>
  <c r="AM16" i="31" s="1"/>
  <c r="T15" i="31"/>
  <c r="AB15" i="31" s="1"/>
  <c r="R14" i="31"/>
  <c r="Z14" i="31" s="1"/>
  <c r="AH14" i="31" s="1"/>
  <c r="R13" i="31"/>
  <c r="Z13" i="31" s="1"/>
  <c r="AH13" i="31" s="1"/>
  <c r="O12" i="31"/>
  <c r="U11" i="31"/>
  <c r="AC11" i="31" s="1"/>
  <c r="AK11" i="31" s="1"/>
  <c r="U10" i="31"/>
  <c r="AC10" i="31" s="1"/>
  <c r="AK10" i="31" s="1"/>
  <c r="P13" i="31"/>
  <c r="X13" i="31" s="1"/>
  <c r="AF13" i="31" s="1"/>
  <c r="Y10" i="31"/>
  <c r="AG10" i="31" s="1"/>
  <c r="P10" i="31"/>
  <c r="X10" i="31" s="1"/>
  <c r="AF10" i="31" s="1"/>
  <c r="V20" i="31"/>
  <c r="AD20" i="31" s="1"/>
  <c r="AL20" i="31" s="1"/>
  <c r="S20" i="31"/>
  <c r="AA20" i="31" s="1"/>
  <c r="AI20" i="31" s="1"/>
  <c r="P18" i="31"/>
  <c r="X18" i="31" s="1"/>
  <c r="AF18" i="31" s="1"/>
  <c r="V16" i="31"/>
  <c r="AD16" i="31" s="1"/>
  <c r="AL16" i="31" s="1"/>
  <c r="Q14" i="31"/>
  <c r="Y14" i="31" s="1"/>
  <c r="AG14" i="31" s="1"/>
  <c r="V12" i="31"/>
  <c r="AD12" i="31" s="1"/>
  <c r="AL12" i="31" s="1"/>
  <c r="T10" i="31"/>
  <c r="AB10" i="31" s="1"/>
  <c r="AJ10" i="31" s="1"/>
  <c r="I18" i="30"/>
  <c r="I19" i="30"/>
  <c r="I20" i="30"/>
  <c r="I21" i="30"/>
  <c r="I22" i="30"/>
  <c r="I23" i="30"/>
  <c r="I24" i="30"/>
  <c r="I25" i="30"/>
  <c r="I26" i="30"/>
  <c r="I27" i="30"/>
  <c r="I28" i="30"/>
  <c r="I29" i="30"/>
  <c r="I30" i="30"/>
  <c r="I31" i="30"/>
  <c r="I32" i="30"/>
  <c r="I33" i="30"/>
  <c r="I34" i="30"/>
  <c r="G23" i="30"/>
  <c r="G24" i="30"/>
  <c r="G25" i="30"/>
  <c r="G26" i="30"/>
  <c r="G27" i="30"/>
  <c r="G28" i="30"/>
  <c r="G29" i="30"/>
  <c r="G30" i="30"/>
  <c r="G31" i="30"/>
  <c r="G32" i="30"/>
  <c r="G33" i="30"/>
  <c r="G34" i="30"/>
  <c r="F20" i="30"/>
  <c r="F21" i="30"/>
  <c r="F22" i="30"/>
  <c r="F23" i="30"/>
  <c r="F24" i="30"/>
  <c r="F25" i="30"/>
  <c r="F26" i="30"/>
  <c r="F27" i="30"/>
  <c r="F28" i="30"/>
  <c r="F29" i="30"/>
  <c r="F30" i="30"/>
  <c r="F31" i="30"/>
  <c r="F32" i="30"/>
  <c r="F33" i="30"/>
  <c r="F34" i="30"/>
  <c r="D18" i="30"/>
  <c r="D19" i="30"/>
  <c r="D20" i="30"/>
  <c r="D21" i="30"/>
  <c r="D22" i="30"/>
  <c r="D23" i="30"/>
  <c r="D24" i="30"/>
  <c r="D25" i="30"/>
  <c r="D26" i="30"/>
  <c r="D27" i="30"/>
  <c r="D28" i="30"/>
  <c r="D29" i="30"/>
  <c r="D30" i="30"/>
  <c r="D31" i="30"/>
  <c r="D32" i="30"/>
  <c r="D33" i="30"/>
  <c r="D34" i="30"/>
  <c r="D17" i="30"/>
  <c r="A14" i="24"/>
  <c r="C14" i="24" s="1"/>
  <c r="A15" i="24"/>
  <c r="C15" i="24" s="1"/>
  <c r="A16" i="24"/>
  <c r="C16" i="24" s="1"/>
  <c r="A17" i="24"/>
  <c r="C17" i="24" s="1"/>
  <c r="A18" i="24"/>
  <c r="A19" i="24"/>
  <c r="A13" i="24"/>
  <c r="L19" i="31" l="1"/>
  <c r="AN18" i="31"/>
  <c r="AO18" i="31" s="1"/>
  <c r="M17" i="31"/>
  <c r="AQ88" i="37"/>
  <c r="AR88" i="37" s="1"/>
  <c r="AQ82" i="37"/>
  <c r="AR82" i="37" s="1"/>
  <c r="AQ67" i="37"/>
  <c r="AR67" i="37" s="1"/>
  <c r="AQ84" i="37"/>
  <c r="AR84" i="37" s="1"/>
  <c r="AQ33" i="37"/>
  <c r="AR33" i="37" s="1"/>
  <c r="AQ106" i="37"/>
  <c r="AR106" i="37" s="1"/>
  <c r="AQ99" i="37"/>
  <c r="AR99" i="37" s="1"/>
  <c r="AQ61" i="37"/>
  <c r="AR61" i="37" s="1"/>
  <c r="AQ278" i="30"/>
  <c r="AR278" i="30" s="1"/>
  <c r="AQ358" i="30"/>
  <c r="AR358" i="30" s="1"/>
  <c r="AQ277" i="30"/>
  <c r="AR277" i="30" s="1"/>
  <c r="AQ249" i="30"/>
  <c r="AR249" i="30" s="1"/>
  <c r="AQ123" i="30"/>
  <c r="AR123" i="30" s="1"/>
  <c r="AQ51" i="30"/>
  <c r="AR51" i="30" s="1"/>
  <c r="AQ388" i="30"/>
  <c r="AR388" i="30" s="1"/>
  <c r="AQ374" i="30"/>
  <c r="AR374" i="30" s="1"/>
  <c r="AQ167" i="30"/>
  <c r="AR167" i="30" s="1"/>
  <c r="AQ175" i="30"/>
  <c r="AR175" i="30" s="1"/>
  <c r="AQ145" i="30"/>
  <c r="AR145" i="30" s="1"/>
  <c r="AQ432" i="30"/>
  <c r="AR432" i="30" s="1"/>
  <c r="AQ136" i="30"/>
  <c r="AR136" i="30" s="1"/>
  <c r="AQ241" i="30"/>
  <c r="AR241" i="30" s="1"/>
  <c r="AQ196" i="30"/>
  <c r="AR196" i="30" s="1"/>
  <c r="AQ128" i="30"/>
  <c r="AR128" i="30" s="1"/>
  <c r="AQ310" i="30"/>
  <c r="AR310" i="30" s="1"/>
  <c r="AN20" i="31"/>
  <c r="AO20" i="31" s="1"/>
  <c r="AJ15" i="31"/>
  <c r="AN15" i="31" s="1"/>
  <c r="AO15" i="31" s="1"/>
  <c r="AN14" i="31"/>
  <c r="AO14" i="31" s="1"/>
  <c r="AN10" i="31"/>
  <c r="AO10" i="31" s="1"/>
  <c r="AN13" i="31"/>
  <c r="AO13" i="31" s="1"/>
  <c r="AN11" i="31"/>
  <c r="AO11" i="31" s="1"/>
  <c r="W12" i="31"/>
  <c r="AE12" i="31" s="1"/>
  <c r="AM12" i="31" s="1"/>
  <c r="AN16" i="31"/>
  <c r="AO16" i="31" s="1"/>
  <c r="I14" i="37"/>
  <c r="I15" i="37"/>
  <c r="I16" i="37"/>
  <c r="I17" i="37"/>
  <c r="I18" i="37"/>
  <c r="I19" i="37"/>
  <c r="AS19" i="37" s="1"/>
  <c r="I20" i="37"/>
  <c r="I21" i="37"/>
  <c r="AS21" i="37" s="1"/>
  <c r="I22" i="37"/>
  <c r="H17" i="37"/>
  <c r="K17" i="37" s="1"/>
  <c r="H16" i="37"/>
  <c r="K16" i="37" s="1"/>
  <c r="H18" i="37"/>
  <c r="K18" i="37" s="1"/>
  <c r="H19" i="37"/>
  <c r="K19" i="37" s="1"/>
  <c r="H20" i="37"/>
  <c r="K20" i="37" s="1"/>
  <c r="H21" i="37"/>
  <c r="K21" i="37" s="1"/>
  <c r="H22" i="37"/>
  <c r="K22" i="37" s="1"/>
  <c r="H14" i="37"/>
  <c r="K14" i="37" s="1"/>
  <c r="H15" i="37"/>
  <c r="K15" i="37" s="1"/>
  <c r="G14" i="37"/>
  <c r="G15" i="37"/>
  <c r="G16" i="37"/>
  <c r="G17" i="37"/>
  <c r="G18" i="37"/>
  <c r="G19" i="37"/>
  <c r="G20" i="37"/>
  <c r="G21" i="37"/>
  <c r="G22" i="37"/>
  <c r="G13" i="37"/>
  <c r="AS13" i="37" s="1"/>
  <c r="A14" i="37"/>
  <c r="A15" i="37"/>
  <c r="A16" i="37"/>
  <c r="A17" i="37"/>
  <c r="A18" i="37"/>
  <c r="A19" i="37"/>
  <c r="A20" i="37"/>
  <c r="A21" i="37"/>
  <c r="A22" i="37"/>
  <c r="D14" i="37"/>
  <c r="E14" i="37"/>
  <c r="F14" i="37"/>
  <c r="D15" i="37"/>
  <c r="E15" i="37"/>
  <c r="F15" i="37"/>
  <c r="D16" i="37"/>
  <c r="E16" i="37"/>
  <c r="F16" i="37"/>
  <c r="D17" i="37"/>
  <c r="E17" i="37"/>
  <c r="F17" i="37"/>
  <c r="D18" i="37"/>
  <c r="E18" i="37"/>
  <c r="F18" i="37"/>
  <c r="D19" i="37"/>
  <c r="E19" i="37"/>
  <c r="F19" i="37"/>
  <c r="D20" i="37"/>
  <c r="E20" i="37"/>
  <c r="F20" i="37"/>
  <c r="D21" i="37"/>
  <c r="E21" i="37"/>
  <c r="F21" i="37"/>
  <c r="D22" i="37"/>
  <c r="E22" i="37"/>
  <c r="F22" i="37"/>
  <c r="F13" i="37"/>
  <c r="E13" i="37"/>
  <c r="D13" i="37"/>
  <c r="A13" i="37"/>
  <c r="I12" i="37"/>
  <c r="E12" i="37"/>
  <c r="C12" i="37"/>
  <c r="C17" i="30"/>
  <c r="I17" i="30"/>
  <c r="I517" i="30" s="1"/>
  <c r="E8" i="33"/>
  <c r="P4" i="20" s="1"/>
  <c r="S4" i="20" s="1"/>
  <c r="G17" i="30"/>
  <c r="C18" i="30"/>
  <c r="G18" i="30"/>
  <c r="C19" i="30"/>
  <c r="H19" i="30" s="1"/>
  <c r="K19" i="30" s="1"/>
  <c r="C20" i="30"/>
  <c r="H20" i="30" s="1"/>
  <c r="K20" i="30" s="1"/>
  <c r="C21" i="30"/>
  <c r="H21" i="30" s="1"/>
  <c r="K21" i="30" s="1"/>
  <c r="C22" i="30"/>
  <c r="H22" i="30" s="1"/>
  <c r="K22" i="30" s="1"/>
  <c r="C23" i="30"/>
  <c r="H23" i="30" s="1"/>
  <c r="K23" i="30" s="1"/>
  <c r="C24" i="30"/>
  <c r="H24" i="30" s="1"/>
  <c r="K24" i="30" s="1"/>
  <c r="C25" i="30"/>
  <c r="H25" i="30" s="1"/>
  <c r="K25" i="30" s="1"/>
  <c r="C26" i="30"/>
  <c r="H26" i="30" s="1"/>
  <c r="K26" i="30" s="1"/>
  <c r="C27" i="30"/>
  <c r="H27" i="30" s="1"/>
  <c r="K27" i="30" s="1"/>
  <c r="C28" i="30"/>
  <c r="H28" i="30" s="1"/>
  <c r="K28" i="30" s="1"/>
  <c r="C29" i="30"/>
  <c r="H29" i="30" s="1"/>
  <c r="K29" i="30" s="1"/>
  <c r="C30" i="30"/>
  <c r="H30" i="30" s="1"/>
  <c r="K30" i="30" s="1"/>
  <c r="C31" i="30"/>
  <c r="H31" i="30" s="1"/>
  <c r="K31" i="30" s="1"/>
  <c r="C32" i="30"/>
  <c r="H32" i="30" s="1"/>
  <c r="K32" i="30" s="1"/>
  <c r="C33" i="30"/>
  <c r="H33" i="30" s="1"/>
  <c r="K33" i="30" s="1"/>
  <c r="C34" i="30"/>
  <c r="H34" i="30" s="1"/>
  <c r="K34" i="30" s="1"/>
  <c r="G19" i="30"/>
  <c r="AS19" i="30" s="1"/>
  <c r="G20" i="30"/>
  <c r="AS32" i="30"/>
  <c r="AS33" i="30"/>
  <c r="G21" i="30"/>
  <c r="G22" i="30"/>
  <c r="AS24" i="30"/>
  <c r="AS25" i="30"/>
  <c r="AP6" i="31"/>
  <c r="I6" i="31"/>
  <c r="F18" i="30"/>
  <c r="F19" i="30"/>
  <c r="F17" i="30"/>
  <c r="D33" i="25"/>
  <c r="D34" i="25"/>
  <c r="D37" i="25"/>
  <c r="D38" i="25"/>
  <c r="D39" i="25"/>
  <c r="D40" i="25"/>
  <c r="D41" i="25"/>
  <c r="D42" i="25"/>
  <c r="D43" i="25"/>
  <c r="D27" i="24"/>
  <c r="D28" i="24"/>
  <c r="D29" i="24"/>
  <c r="D30" i="24"/>
  <c r="D31" i="24"/>
  <c r="D32" i="24"/>
  <c r="D33" i="24"/>
  <c r="C20" i="24"/>
  <c r="D31" i="23"/>
  <c r="D32" i="23"/>
  <c r="D33" i="23"/>
  <c r="D34" i="23"/>
  <c r="D35" i="23"/>
  <c r="D36" i="23"/>
  <c r="A24" i="23"/>
  <c r="C24" i="23" s="1"/>
  <c r="C25" i="23" s="1"/>
  <c r="D24" i="22"/>
  <c r="D26" i="22"/>
  <c r="D27" i="22"/>
  <c r="D28" i="22"/>
  <c r="D30" i="22"/>
  <c r="D31" i="22"/>
  <c r="A13" i="22"/>
  <c r="C13" i="22" s="1"/>
  <c r="A14" i="22"/>
  <c r="C14" i="22" s="1"/>
  <c r="A15" i="22"/>
  <c r="C15" i="22" s="1"/>
  <c r="A16" i="22"/>
  <c r="C16" i="22" s="1"/>
  <c r="A17" i="22"/>
  <c r="C17" i="22" s="1"/>
  <c r="C38" i="28"/>
  <c r="D38" i="28" s="1"/>
  <c r="C39" i="28"/>
  <c r="C40" i="28"/>
  <c r="A14" i="27"/>
  <c r="C14" i="27" s="1"/>
  <c r="A13" i="27"/>
  <c r="C13" i="27" s="1"/>
  <c r="A15" i="27"/>
  <c r="C15" i="27" s="1"/>
  <c r="A16" i="27"/>
  <c r="C16" i="27" s="1"/>
  <c r="A17" i="27"/>
  <c r="C17" i="27" s="1"/>
  <c r="A18" i="27"/>
  <c r="C18" i="27" s="1"/>
  <c r="A19" i="27"/>
  <c r="C19" i="27" s="1"/>
  <c r="A12" i="27"/>
  <c r="D26" i="27"/>
  <c r="D27" i="27"/>
  <c r="D30" i="27"/>
  <c r="D31" i="27"/>
  <c r="D32" i="27"/>
  <c r="D33" i="27"/>
  <c r="C21" i="28"/>
  <c r="C22" i="28"/>
  <c r="C23" i="28"/>
  <c r="A13" i="28"/>
  <c r="A14" i="28"/>
  <c r="A15" i="28"/>
  <c r="A16" i="28"/>
  <c r="A17" i="28"/>
  <c r="A18" i="28"/>
  <c r="A19" i="28"/>
  <c r="A20" i="28"/>
  <c r="A21" i="28"/>
  <c r="A22" i="28"/>
  <c r="A23" i="28"/>
  <c r="A12" i="28"/>
  <c r="C12" i="28"/>
  <c r="C13" i="28"/>
  <c r="C14" i="28"/>
  <c r="C15" i="28"/>
  <c r="C16" i="28"/>
  <c r="C17" i="28"/>
  <c r="C18" i="28"/>
  <c r="C19" i="28"/>
  <c r="C20" i="28"/>
  <c r="D29" i="28"/>
  <c r="C30" i="28"/>
  <c r="C31" i="28"/>
  <c r="D31" i="28" s="1"/>
  <c r="C32" i="28"/>
  <c r="D32" i="28" s="1"/>
  <c r="C33" i="28"/>
  <c r="D33" i="28" s="1"/>
  <c r="C34" i="28"/>
  <c r="D34" i="28" s="1"/>
  <c r="C35" i="28"/>
  <c r="D35" i="28" s="1"/>
  <c r="C36" i="28"/>
  <c r="D36" i="28" s="1"/>
  <c r="C37" i="28"/>
  <c r="D37" i="28" s="1"/>
  <c r="I7" i="31"/>
  <c r="I8" i="31"/>
  <c r="I21" i="31"/>
  <c r="I22" i="31"/>
  <c r="I23" i="31"/>
  <c r="AA7" i="32"/>
  <c r="AA8" i="32"/>
  <c r="H5" i="31"/>
  <c r="B5" i="31"/>
  <c r="F24" i="31"/>
  <c r="I16" i="30"/>
  <c r="H16" i="30"/>
  <c r="D16" i="30"/>
  <c r="C16" i="30"/>
  <c r="E18" i="30"/>
  <c r="E19" i="30"/>
  <c r="E20" i="30"/>
  <c r="E21" i="30"/>
  <c r="E22" i="30"/>
  <c r="E23" i="30"/>
  <c r="E24" i="30"/>
  <c r="E25" i="30"/>
  <c r="E26" i="30"/>
  <c r="E27" i="30"/>
  <c r="E28" i="30"/>
  <c r="E29" i="30"/>
  <c r="E30" i="30"/>
  <c r="E31" i="30"/>
  <c r="E32" i="30"/>
  <c r="E33" i="30"/>
  <c r="E34" i="30"/>
  <c r="E17" i="30"/>
  <c r="E16" i="30"/>
  <c r="H19" i="29"/>
  <c r="C20" i="19"/>
  <c r="C19" i="22" l="1"/>
  <c r="D30" i="23"/>
  <c r="AS17" i="37"/>
  <c r="N17" i="31"/>
  <c r="U17" i="31" s="1"/>
  <c r="AC17" i="31" s="1"/>
  <c r="AK17" i="31" s="1"/>
  <c r="J6" i="31"/>
  <c r="K6" i="31" s="1"/>
  <c r="L6" i="31" s="1"/>
  <c r="M6" i="31" s="1"/>
  <c r="N6" i="31" s="1"/>
  <c r="M19" i="31"/>
  <c r="AS22" i="37"/>
  <c r="AS14" i="37"/>
  <c r="AS6" i="37" s="1"/>
  <c r="AD11" i="38" s="1"/>
  <c r="Q19" i="37"/>
  <c r="H17" i="30"/>
  <c r="J22" i="31"/>
  <c r="K22" i="31" s="1"/>
  <c r="L22" i="31" s="1"/>
  <c r="M22" i="31" s="1"/>
  <c r="N22" i="31" s="1"/>
  <c r="R22" i="31"/>
  <c r="Z22" i="31" s="1"/>
  <c r="AH22" i="31" s="1"/>
  <c r="Q22" i="37"/>
  <c r="J8" i="31"/>
  <c r="K8" i="31" s="1"/>
  <c r="L8" i="31" s="1"/>
  <c r="M8" i="31" s="1"/>
  <c r="N8" i="31" s="1"/>
  <c r="AN12" i="31"/>
  <c r="AO12" i="31" s="1"/>
  <c r="AS22" i="30"/>
  <c r="P5" i="20"/>
  <c r="P6" i="20"/>
  <c r="P7" i="20"/>
  <c r="N15" i="14"/>
  <c r="Q15" i="14" s="1"/>
  <c r="AS15" i="37"/>
  <c r="J23" i="31"/>
  <c r="K23" i="31" s="1"/>
  <c r="L23" i="31" s="1"/>
  <c r="M23" i="31" s="1"/>
  <c r="N23" i="31" s="1"/>
  <c r="Q18" i="37"/>
  <c r="AS18" i="37"/>
  <c r="J21" i="31"/>
  <c r="K21" i="31" s="1"/>
  <c r="L21" i="31" s="1"/>
  <c r="M21" i="31" s="1"/>
  <c r="N21" i="31" s="1"/>
  <c r="J7" i="31"/>
  <c r="K7" i="31" s="1"/>
  <c r="L7" i="31" s="1"/>
  <c r="M7" i="31" s="1"/>
  <c r="N7" i="31" s="1"/>
  <c r="C24" i="28"/>
  <c r="AP24" i="31"/>
  <c r="J9" i="31"/>
  <c r="AS18" i="30"/>
  <c r="AS16" i="37"/>
  <c r="AS26" i="30"/>
  <c r="AS34" i="30"/>
  <c r="AS23" i="30"/>
  <c r="AS7" i="30" s="1"/>
  <c r="AD7" i="38" s="1"/>
  <c r="AS30" i="30"/>
  <c r="AS29" i="30"/>
  <c r="AS21" i="30"/>
  <c r="AS17" i="30"/>
  <c r="AS27" i="30"/>
  <c r="AS20" i="30"/>
  <c r="L22" i="30"/>
  <c r="G30" i="23"/>
  <c r="AS31" i="30"/>
  <c r="L21" i="30"/>
  <c r="M21" i="30" s="1"/>
  <c r="N21" i="30" s="1"/>
  <c r="O21" i="30" s="1"/>
  <c r="P21" i="30" s="1"/>
  <c r="AS28" i="30"/>
  <c r="C16" i="29"/>
  <c r="L20" i="30"/>
  <c r="L19" i="30"/>
  <c r="G517" i="30"/>
  <c r="N12" i="14"/>
  <c r="Q12" i="14" s="1"/>
  <c r="C41" i="28"/>
  <c r="C17" i="29" s="1"/>
  <c r="AS20" i="37"/>
  <c r="Q20" i="37"/>
  <c r="I131" i="37"/>
  <c r="D30" i="28"/>
  <c r="Q13" i="20"/>
  <c r="Q21" i="37"/>
  <c r="G131" i="37"/>
  <c r="Q13" i="37"/>
  <c r="Q16" i="37"/>
  <c r="Q8" i="20"/>
  <c r="N227" i="14"/>
  <c r="Q227" i="14" s="1"/>
  <c r="N226" i="14"/>
  <c r="Q226" i="14" s="1"/>
  <c r="N14" i="14"/>
  <c r="Q14" i="14" s="1"/>
  <c r="N223" i="14"/>
  <c r="Q223" i="14" s="1"/>
  <c r="N10" i="14"/>
  <c r="Q10" i="14" s="1"/>
  <c r="N220" i="14"/>
  <c r="Q220" i="14" s="1"/>
  <c r="N5" i="14"/>
  <c r="Q5" i="14" s="1"/>
  <c r="N209" i="14"/>
  <c r="Q209" i="14" s="1"/>
  <c r="N217" i="14"/>
  <c r="Q217" i="14" s="1"/>
  <c r="N123" i="14"/>
  <c r="Q123" i="14" s="1"/>
  <c r="N4" i="14"/>
  <c r="Q4" i="14" s="1"/>
  <c r="N503" i="14"/>
  <c r="Q503" i="14" s="1"/>
  <c r="N215" i="14"/>
  <c r="Q215" i="14" s="1"/>
  <c r="N122" i="14"/>
  <c r="Q122" i="14" s="1"/>
  <c r="N204" i="14"/>
  <c r="Q204" i="14" s="1"/>
  <c r="N502" i="14"/>
  <c r="Q502" i="14" s="1"/>
  <c r="N212" i="14"/>
  <c r="Q212" i="14" s="1"/>
  <c r="N18" i="14"/>
  <c r="Q18" i="14" s="1"/>
  <c r="N228" i="14"/>
  <c r="Q228" i="14" s="1"/>
  <c r="N210" i="14"/>
  <c r="Q210" i="14" s="1"/>
  <c r="N6" i="14"/>
  <c r="Q6" i="14" s="1"/>
  <c r="N20" i="14"/>
  <c r="Q20" i="14" s="1"/>
  <c r="N200" i="14"/>
  <c r="Q200" i="14" s="1"/>
  <c r="N218" i="14"/>
  <c r="Q218" i="14" s="1"/>
  <c r="N231" i="14"/>
  <c r="Q231" i="14" s="1"/>
  <c r="Q9" i="20"/>
  <c r="N7" i="14"/>
  <c r="Q7" i="14" s="1"/>
  <c r="N21" i="14"/>
  <c r="Q21" i="14" s="1"/>
  <c r="N207" i="14"/>
  <c r="Q207" i="14" s="1"/>
  <c r="N219" i="14"/>
  <c r="Q219" i="14" s="1"/>
  <c r="N233" i="14"/>
  <c r="Q233" i="14" s="1"/>
  <c r="Q10" i="20"/>
  <c r="N13" i="14"/>
  <c r="Q13" i="14" s="1"/>
  <c r="N211" i="14"/>
  <c r="Q211" i="14" s="1"/>
  <c r="N225" i="14"/>
  <c r="Q225" i="14" s="1"/>
  <c r="Q33" i="30"/>
  <c r="D44" i="25"/>
  <c r="Q32" i="30"/>
  <c r="H18" i="30"/>
  <c r="C21" i="27"/>
  <c r="N232" i="14"/>
  <c r="Q232" i="14" s="1"/>
  <c r="N224" i="14"/>
  <c r="Q224" i="14" s="1"/>
  <c r="N216" i="14"/>
  <c r="Q216" i="14" s="1"/>
  <c r="N208" i="14"/>
  <c r="Q208" i="14" s="1"/>
  <c r="N19" i="14"/>
  <c r="Q19" i="14" s="1"/>
  <c r="N11" i="14"/>
  <c r="Q11" i="14" s="1"/>
  <c r="N205" i="14"/>
  <c r="Q205" i="14" s="1"/>
  <c r="Q12" i="20"/>
  <c r="N230" i="14"/>
  <c r="Q230" i="14" s="1"/>
  <c r="N222" i="14"/>
  <c r="Q222" i="14" s="1"/>
  <c r="N214" i="14"/>
  <c r="Q214" i="14" s="1"/>
  <c r="N206" i="14"/>
  <c r="Q206" i="14" s="1"/>
  <c r="N17" i="14"/>
  <c r="Q17" i="14" s="1"/>
  <c r="N9" i="14"/>
  <c r="Q9" i="14" s="1"/>
  <c r="N203" i="14"/>
  <c r="Q203" i="14" s="1"/>
  <c r="Q11" i="20"/>
  <c r="N229" i="14"/>
  <c r="Q229" i="14" s="1"/>
  <c r="N221" i="14"/>
  <c r="Q221" i="14" s="1"/>
  <c r="N213" i="14"/>
  <c r="Q213" i="14" s="1"/>
  <c r="N201" i="14"/>
  <c r="Q201" i="14" s="1"/>
  <c r="N16" i="14"/>
  <c r="Q16" i="14" s="1"/>
  <c r="N8" i="14"/>
  <c r="Q8" i="14" s="1"/>
  <c r="N202" i="14"/>
  <c r="Q202" i="14" s="1"/>
  <c r="C35" i="27"/>
  <c r="C15" i="29" s="1"/>
  <c r="C33" i="22"/>
  <c r="C34" i="24"/>
  <c r="D37" i="23"/>
  <c r="D34" i="27"/>
  <c r="D29" i="22"/>
  <c r="R17" i="31" l="1"/>
  <c r="Z17" i="31" s="1"/>
  <c r="AH17" i="31" s="1"/>
  <c r="Q17" i="31"/>
  <c r="Y17" i="31" s="1"/>
  <c r="AG17" i="31" s="1"/>
  <c r="U22" i="31"/>
  <c r="AC22" i="31" s="1"/>
  <c r="AK22" i="31" s="1"/>
  <c r="O22" i="31"/>
  <c r="W22" i="31" s="1"/>
  <c r="AE22" i="31" s="1"/>
  <c r="AM22" i="31" s="1"/>
  <c r="Q8" i="31"/>
  <c r="Y8" i="31" s="1"/>
  <c r="P23" i="31"/>
  <c r="V17" i="31"/>
  <c r="AD17" i="31" s="1"/>
  <c r="AL17" i="31" s="1"/>
  <c r="V22" i="31"/>
  <c r="AD22" i="31" s="1"/>
  <c r="AL22" i="31" s="1"/>
  <c r="P22" i="31"/>
  <c r="X22" i="31" s="1"/>
  <c r="AF22" i="31" s="1"/>
  <c r="P6" i="31"/>
  <c r="X6" i="31" s="1"/>
  <c r="AF6" i="31" s="1"/>
  <c r="O6" i="31"/>
  <c r="W6" i="31" s="1"/>
  <c r="AE6" i="31" s="1"/>
  <c r="AM6" i="31" s="1"/>
  <c r="O8" i="31"/>
  <c r="W8" i="31" s="1"/>
  <c r="AE8" i="31" s="1"/>
  <c r="AM8" i="31" s="1"/>
  <c r="O17" i="31"/>
  <c r="T17" i="31"/>
  <c r="AB17" i="31" s="1"/>
  <c r="AJ17" i="31" s="1"/>
  <c r="AS10" i="30"/>
  <c r="U8" i="31"/>
  <c r="AC8" i="31" s="1"/>
  <c r="AK8" i="31" s="1"/>
  <c r="Q22" i="31"/>
  <c r="Y22" i="31" s="1"/>
  <c r="AG22" i="31" s="1"/>
  <c r="T22" i="31"/>
  <c r="AB22" i="31" s="1"/>
  <c r="AJ22" i="31" s="1"/>
  <c r="P19" i="31"/>
  <c r="N19" i="31"/>
  <c r="V19" i="31" s="1"/>
  <c r="AD19" i="31" s="1"/>
  <c r="AL19" i="31" s="1"/>
  <c r="T8" i="31"/>
  <c r="AB8" i="31" s="1"/>
  <c r="AJ8" i="31" s="1"/>
  <c r="P17" i="31"/>
  <c r="X17" i="31" s="1"/>
  <c r="AF17" i="31" s="1"/>
  <c r="S17" i="31"/>
  <c r="AA17" i="31" s="1"/>
  <c r="AI17" i="31" s="1"/>
  <c r="C12" i="29"/>
  <c r="D12" i="29" s="1"/>
  <c r="D33" i="22"/>
  <c r="V8" i="31"/>
  <c r="AD8" i="31" s="1"/>
  <c r="AL8" i="31" s="1"/>
  <c r="S8" i="31"/>
  <c r="P7" i="31"/>
  <c r="X7" i="31" s="1"/>
  <c r="AF7" i="31" s="1"/>
  <c r="R13" i="20"/>
  <c r="U13" i="20" s="1"/>
  <c r="T13" i="20"/>
  <c r="R9" i="20"/>
  <c r="U9" i="20" s="1"/>
  <c r="T9" i="20"/>
  <c r="R11" i="20"/>
  <c r="U11" i="20" s="1"/>
  <c r="T11" i="20"/>
  <c r="R12" i="20"/>
  <c r="U12" i="20" s="1"/>
  <c r="T12" i="20"/>
  <c r="R10" i="20"/>
  <c r="U10" i="20" s="1"/>
  <c r="T10" i="20"/>
  <c r="R8" i="20"/>
  <c r="U8" i="20" s="1"/>
  <c r="T8" i="20"/>
  <c r="Q5" i="20"/>
  <c r="S5" i="20"/>
  <c r="E47" i="56" s="1"/>
  <c r="E33" i="29" s="1"/>
  <c r="Q7" i="20"/>
  <c r="S7" i="20"/>
  <c r="Q6" i="20"/>
  <c r="S6" i="20"/>
  <c r="AS5" i="37"/>
  <c r="K18" i="30"/>
  <c r="Q18" i="30" s="1"/>
  <c r="K17" i="30"/>
  <c r="L17" i="30" s="1"/>
  <c r="M17" i="30" s="1"/>
  <c r="L18" i="37"/>
  <c r="M18" i="37" s="1"/>
  <c r="E41" i="27"/>
  <c r="E30" i="29" s="1"/>
  <c r="F39" i="22"/>
  <c r="E28" i="29" s="1"/>
  <c r="E55" i="25"/>
  <c r="E40" i="24"/>
  <c r="E48" i="23"/>
  <c r="O15" i="14"/>
  <c r="AS8" i="30"/>
  <c r="AD8" i="38" s="1"/>
  <c r="L19" i="37"/>
  <c r="M19" i="37" s="1"/>
  <c r="AS9" i="30"/>
  <c r="AD9" i="38" s="1"/>
  <c r="AS5" i="30"/>
  <c r="AD5" i="38" s="1"/>
  <c r="AS6" i="30"/>
  <c r="AD6" i="38" s="1"/>
  <c r="S7" i="31"/>
  <c r="AA7" i="31" s="1"/>
  <c r="AI7" i="31" s="1"/>
  <c r="Q7" i="31"/>
  <c r="Y7" i="31" s="1"/>
  <c r="AG7" i="31" s="1"/>
  <c r="O23" i="31"/>
  <c r="W23" i="31" s="1"/>
  <c r="AE23" i="31" s="1"/>
  <c r="AM23" i="31" s="1"/>
  <c r="L15" i="37"/>
  <c r="M15" i="37" s="1"/>
  <c r="Q15" i="37"/>
  <c r="Q5" i="37" s="1"/>
  <c r="B10" i="38" s="1"/>
  <c r="T7" i="31"/>
  <c r="AB7" i="31" s="1"/>
  <c r="AJ7" i="31" s="1"/>
  <c r="T23" i="31"/>
  <c r="AB23" i="31" s="1"/>
  <c r="AJ23" i="31" s="1"/>
  <c r="AA8" i="31"/>
  <c r="AI8" i="31" s="1"/>
  <c r="AG8" i="31"/>
  <c r="O7" i="31"/>
  <c r="S22" i="31"/>
  <c r="AA22" i="31" s="1"/>
  <c r="AI22" i="31" s="1"/>
  <c r="X23" i="31"/>
  <c r="AF23" i="31" s="1"/>
  <c r="R8" i="31"/>
  <c r="Z8" i="31" s="1"/>
  <c r="AH8" i="31" s="1"/>
  <c r="R7" i="31"/>
  <c r="Z7" i="31" s="1"/>
  <c r="AH7" i="31" s="1"/>
  <c r="U23" i="31"/>
  <c r="AC23" i="31" s="1"/>
  <c r="AK23" i="31" s="1"/>
  <c r="V23" i="31"/>
  <c r="AD23" i="31" s="1"/>
  <c r="AL23" i="31" s="1"/>
  <c r="L17" i="37"/>
  <c r="M17" i="37" s="1"/>
  <c r="Q17" i="37"/>
  <c r="P8" i="31"/>
  <c r="X8" i="31" s="1"/>
  <c r="AF8" i="31" s="1"/>
  <c r="U7" i="31"/>
  <c r="AC7" i="31" s="1"/>
  <c r="AK7" i="31" s="1"/>
  <c r="V7" i="31"/>
  <c r="AD7" i="31" s="1"/>
  <c r="AL7" i="31" s="1"/>
  <c r="R23" i="31"/>
  <c r="Z23" i="31" s="1"/>
  <c r="AH23" i="31" s="1"/>
  <c r="L14" i="37"/>
  <c r="M14" i="37" s="1"/>
  <c r="Q14" i="37"/>
  <c r="Q6" i="37" s="1"/>
  <c r="B11" i="38" s="1"/>
  <c r="L22" i="37"/>
  <c r="M22" i="37" s="1"/>
  <c r="Q23" i="31"/>
  <c r="Y23" i="31" s="1"/>
  <c r="AG23" i="31" s="1"/>
  <c r="S23" i="31"/>
  <c r="AA23" i="31" s="1"/>
  <c r="AI23" i="31" s="1"/>
  <c r="Q22" i="30"/>
  <c r="Q21" i="30"/>
  <c r="D15" i="29"/>
  <c r="D49" i="25"/>
  <c r="C14" i="29"/>
  <c r="L34" i="30"/>
  <c r="M34" i="30" s="1"/>
  <c r="N34" i="30" s="1"/>
  <c r="O34" i="30" s="1"/>
  <c r="P34" i="30" s="1"/>
  <c r="AL34" i="30" s="1"/>
  <c r="Q34" i="30"/>
  <c r="L23" i="30"/>
  <c r="M23" i="30" s="1"/>
  <c r="N23" i="30" s="1"/>
  <c r="O23" i="30" s="1"/>
  <c r="Q23" i="30"/>
  <c r="L25" i="30"/>
  <c r="M25" i="30" s="1"/>
  <c r="Q25" i="30"/>
  <c r="L31" i="30"/>
  <c r="M31" i="30" s="1"/>
  <c r="N31" i="30" s="1"/>
  <c r="O31" i="30" s="1"/>
  <c r="Q31" i="30"/>
  <c r="L24" i="30"/>
  <c r="M24" i="30" s="1"/>
  <c r="Q24" i="30"/>
  <c r="L28" i="30"/>
  <c r="M28" i="30" s="1"/>
  <c r="Q28" i="30"/>
  <c r="L27" i="30"/>
  <c r="M27" i="30" s="1"/>
  <c r="Q27" i="30"/>
  <c r="L26" i="30"/>
  <c r="M26" i="30" s="1"/>
  <c r="Q26" i="30"/>
  <c r="L29" i="30"/>
  <c r="M29" i="30" s="1"/>
  <c r="N29" i="30" s="1"/>
  <c r="O29" i="30" s="1"/>
  <c r="P29" i="30" s="1"/>
  <c r="Q29" i="30"/>
  <c r="L30" i="30"/>
  <c r="M30" i="30" s="1"/>
  <c r="Q30" i="30"/>
  <c r="Q20" i="30"/>
  <c r="Q19" i="30"/>
  <c r="D35" i="27"/>
  <c r="T21" i="31"/>
  <c r="AB21" i="31" s="1"/>
  <c r="AJ21" i="31" s="1"/>
  <c r="R21" i="31"/>
  <c r="Z21" i="31" s="1"/>
  <c r="AH21" i="31" s="1"/>
  <c r="P21" i="31"/>
  <c r="X21" i="31" s="1"/>
  <c r="AF21" i="31" s="1"/>
  <c r="O21" i="31"/>
  <c r="S21" i="31"/>
  <c r="AA21" i="31" s="1"/>
  <c r="AI21" i="31" s="1"/>
  <c r="V21" i="31"/>
  <c r="AD21" i="31" s="1"/>
  <c r="AL21" i="31" s="1"/>
  <c r="Q21" i="31"/>
  <c r="Y21" i="31" s="1"/>
  <c r="AG21" i="31" s="1"/>
  <c r="U21" i="31"/>
  <c r="AC21" i="31" s="1"/>
  <c r="AK21" i="31" s="1"/>
  <c r="AS525" i="30"/>
  <c r="AS524" i="30"/>
  <c r="D17" i="29"/>
  <c r="D42" i="23"/>
  <c r="AS526" i="30"/>
  <c r="O4" i="14"/>
  <c r="Q4" i="20"/>
  <c r="T4" i="20" s="1"/>
  <c r="V6" i="31"/>
  <c r="AD6" i="31" s="1"/>
  <c r="AL6" i="31" s="1"/>
  <c r="T6" i="31"/>
  <c r="AB6" i="31" s="1"/>
  <c r="AJ6" i="31" s="1"/>
  <c r="U6" i="31"/>
  <c r="AC6" i="31" s="1"/>
  <c r="AK6" i="31" s="1"/>
  <c r="S6" i="31"/>
  <c r="AA6" i="31" s="1"/>
  <c r="AI6" i="31" s="1"/>
  <c r="R6" i="31"/>
  <c r="Z6" i="31" s="1"/>
  <c r="AH6" i="31" s="1"/>
  <c r="Q6" i="31"/>
  <c r="Y6" i="31" s="1"/>
  <c r="AG6" i="31" s="1"/>
  <c r="AH34" i="31"/>
  <c r="S34" i="31"/>
  <c r="AI34" i="31"/>
  <c r="T34" i="31"/>
  <c r="X34" i="31"/>
  <c r="AK34" i="31"/>
  <c r="AG34" i="31"/>
  <c r="AM34" i="31"/>
  <c r="AJ34" i="31"/>
  <c r="Y34" i="31"/>
  <c r="AB34" i="31"/>
  <c r="AD34" i="31"/>
  <c r="V34" i="31"/>
  <c r="AE34" i="31"/>
  <c r="Q34" i="31"/>
  <c r="Z34" i="31"/>
  <c r="W34" i="31"/>
  <c r="U34" i="31"/>
  <c r="R34" i="31"/>
  <c r="AL34" i="31"/>
  <c r="AF34" i="31"/>
  <c r="O34" i="31"/>
  <c r="P34" i="31"/>
  <c r="AA34" i="31"/>
  <c r="AC34" i="31"/>
  <c r="AS523" i="30"/>
  <c r="AS521" i="30"/>
  <c r="K9" i="31"/>
  <c r="AS522" i="30"/>
  <c r="AS520" i="30"/>
  <c r="Y21" i="30"/>
  <c r="O202" i="14"/>
  <c r="R202" i="14" s="1"/>
  <c r="O207" i="14"/>
  <c r="O213" i="14"/>
  <c r="R213" i="14" s="1"/>
  <c r="O221" i="14"/>
  <c r="O17" i="14"/>
  <c r="O224" i="14"/>
  <c r="O225" i="14"/>
  <c r="O219" i="14"/>
  <c r="O218" i="14"/>
  <c r="O503" i="14"/>
  <c r="O223" i="14"/>
  <c r="O209" i="14"/>
  <c r="O206" i="14"/>
  <c r="O205" i="14"/>
  <c r="O21" i="14"/>
  <c r="O20" i="14"/>
  <c r="O212" i="14"/>
  <c r="O229" i="14"/>
  <c r="O200" i="14"/>
  <c r="O214" i="14"/>
  <c r="O11" i="14"/>
  <c r="O13" i="14"/>
  <c r="O7" i="14"/>
  <c r="O6" i="14"/>
  <c r="O502" i="14"/>
  <c r="O123" i="14"/>
  <c r="O5" i="14"/>
  <c r="O232" i="14"/>
  <c r="O217" i="14"/>
  <c r="O220" i="14"/>
  <c r="R220" i="14" s="1"/>
  <c r="O226" i="14"/>
  <c r="R226" i="14" s="1"/>
  <c r="O8" i="14"/>
  <c r="O19" i="14"/>
  <c r="R19" i="14" s="1"/>
  <c r="O16" i="14"/>
  <c r="O230" i="14"/>
  <c r="O204" i="14"/>
  <c r="O227" i="14"/>
  <c r="O12" i="14"/>
  <c r="O222" i="14"/>
  <c r="O201" i="14"/>
  <c r="O203" i="14"/>
  <c r="O208" i="14"/>
  <c r="O210" i="14"/>
  <c r="O122" i="14"/>
  <c r="O211" i="14"/>
  <c r="O18" i="14"/>
  <c r="O9" i="14"/>
  <c r="O216" i="14"/>
  <c r="O233" i="14"/>
  <c r="O231" i="14"/>
  <c r="O228" i="14"/>
  <c r="O215" i="14"/>
  <c r="O10" i="14"/>
  <c r="O14" i="14"/>
  <c r="L20" i="37"/>
  <c r="M20" i="37" s="1"/>
  <c r="N20" i="37" s="1"/>
  <c r="O20" i="37" s="1"/>
  <c r="P20" i="37" s="1"/>
  <c r="AK20" i="37" s="1"/>
  <c r="L21" i="37"/>
  <c r="M21" i="37" s="1"/>
  <c r="N21" i="37" s="1"/>
  <c r="O21" i="37" s="1"/>
  <c r="P21" i="37" s="1"/>
  <c r="D41" i="28"/>
  <c r="D18" i="29"/>
  <c r="AS517" i="30"/>
  <c r="L16" i="37"/>
  <c r="L13" i="37"/>
  <c r="U21" i="30"/>
  <c r="AA21" i="30"/>
  <c r="AS140" i="37"/>
  <c r="AS131" i="37"/>
  <c r="R21" i="30"/>
  <c r="Z21" i="30"/>
  <c r="AE21" i="30"/>
  <c r="AG21" i="30"/>
  <c r="AN21" i="30"/>
  <c r="X21" i="30"/>
  <c r="AJ21" i="30"/>
  <c r="AK21" i="30"/>
  <c r="C13" i="29"/>
  <c r="D16" i="29"/>
  <c r="D34" i="24"/>
  <c r="L33" i="30"/>
  <c r="M33" i="30" s="1"/>
  <c r="N33" i="30" s="1"/>
  <c r="O33" i="30" s="1"/>
  <c r="P33" i="30" s="1"/>
  <c r="L32" i="30"/>
  <c r="M32" i="30" s="1"/>
  <c r="N32" i="30" s="1"/>
  <c r="O32" i="30" s="1"/>
  <c r="P32" i="30" s="1"/>
  <c r="M20" i="30"/>
  <c r="T21" i="30"/>
  <c r="AL21" i="30"/>
  <c r="AI21" i="30"/>
  <c r="AM21" i="30"/>
  <c r="AF21" i="30"/>
  <c r="AP21" i="30"/>
  <c r="AD21" i="30"/>
  <c r="S21" i="30"/>
  <c r="W21" i="30"/>
  <c r="AH21" i="30"/>
  <c r="V21" i="30"/>
  <c r="M19" i="30"/>
  <c r="AO21" i="30"/>
  <c r="AC21" i="30"/>
  <c r="M22" i="30"/>
  <c r="AB21" i="30"/>
  <c r="E31" i="29" l="1"/>
  <c r="R19" i="31"/>
  <c r="Z19" i="31" s="1"/>
  <c r="AH19" i="31" s="1"/>
  <c r="Q6" i="30"/>
  <c r="B6" i="38" s="1"/>
  <c r="Q17" i="30"/>
  <c r="Q5" i="30" s="1"/>
  <c r="B5" i="38" s="1"/>
  <c r="W17" i="31"/>
  <c r="AE17" i="31" s="1"/>
  <c r="AM17" i="31" s="1"/>
  <c r="AS7" i="37"/>
  <c r="AD10" i="38"/>
  <c r="Q19" i="31"/>
  <c r="Y19" i="31" s="1"/>
  <c r="AG19" i="31" s="1"/>
  <c r="O19" i="31"/>
  <c r="S19" i="31"/>
  <c r="AA19" i="31" s="1"/>
  <c r="AI19" i="31" s="1"/>
  <c r="U19" i="31"/>
  <c r="AC19" i="31" s="1"/>
  <c r="AK19" i="31" s="1"/>
  <c r="T19" i="31"/>
  <c r="AB19" i="31" s="1"/>
  <c r="AJ19" i="31" s="1"/>
  <c r="X19" i="31"/>
  <c r="AF19" i="31" s="1"/>
  <c r="D13" i="29"/>
  <c r="D14" i="29"/>
  <c r="C19" i="29"/>
  <c r="D19" i="29" s="1"/>
  <c r="Q8" i="30"/>
  <c r="B8" i="38" s="1"/>
  <c r="Q7" i="30"/>
  <c r="B7" i="38" s="1"/>
  <c r="Q9" i="30"/>
  <c r="B9" i="38" s="1"/>
  <c r="AN8" i="31"/>
  <c r="AO8" i="31" s="1"/>
  <c r="Q525" i="30"/>
  <c r="E47" i="28"/>
  <c r="R6" i="20"/>
  <c r="U6" i="20" s="1"/>
  <c r="T6" i="20"/>
  <c r="R7" i="20"/>
  <c r="U7" i="20" s="1"/>
  <c r="T7" i="20"/>
  <c r="R5" i="20"/>
  <c r="U5" i="20" s="1"/>
  <c r="T5" i="20"/>
  <c r="L45" i="56" s="1"/>
  <c r="I33" i="29" s="1"/>
  <c r="L18" i="30"/>
  <c r="M18" i="30" s="1"/>
  <c r="N18" i="30" s="1"/>
  <c r="O18" i="30" s="1"/>
  <c r="P18" i="30" s="1"/>
  <c r="P203" i="14"/>
  <c r="S203" i="14" s="1"/>
  <c r="R203" i="14"/>
  <c r="P502" i="14"/>
  <c r="S502" i="14" s="1"/>
  <c r="R502" i="14"/>
  <c r="P228" i="14"/>
  <c r="S228" i="14" s="1"/>
  <c r="R228" i="14"/>
  <c r="P210" i="14"/>
  <c r="S210" i="14" s="1"/>
  <c r="R210" i="14"/>
  <c r="P230" i="14"/>
  <c r="S230" i="14" s="1"/>
  <c r="R230" i="14"/>
  <c r="P200" i="14"/>
  <c r="S200" i="14" s="1"/>
  <c r="R200" i="14"/>
  <c r="P223" i="14"/>
  <c r="S223" i="14" s="1"/>
  <c r="R223" i="14"/>
  <c r="P231" i="14"/>
  <c r="S231" i="14" s="1"/>
  <c r="R231" i="14"/>
  <c r="P208" i="14"/>
  <c r="S208" i="14" s="1"/>
  <c r="R208" i="14"/>
  <c r="P123" i="14"/>
  <c r="S123" i="14" s="1"/>
  <c r="R123" i="14"/>
  <c r="P229" i="14"/>
  <c r="S229" i="14" s="1"/>
  <c r="R229" i="14"/>
  <c r="P503" i="14"/>
  <c r="S503" i="14" s="1"/>
  <c r="R503" i="14"/>
  <c r="P207" i="14"/>
  <c r="S207" i="14" s="1"/>
  <c r="R207" i="14"/>
  <c r="P216" i="14"/>
  <c r="S216" i="14" s="1"/>
  <c r="R216" i="14"/>
  <c r="P201" i="14"/>
  <c r="S201" i="14" s="1"/>
  <c r="R201" i="14"/>
  <c r="P219" i="14"/>
  <c r="S219" i="14" s="1"/>
  <c r="R219" i="14"/>
  <c r="P222" i="14"/>
  <c r="S222" i="14" s="1"/>
  <c r="R222" i="14"/>
  <c r="P225" i="14"/>
  <c r="S225" i="14" s="1"/>
  <c r="R225" i="14"/>
  <c r="P205" i="14"/>
  <c r="S205" i="14" s="1"/>
  <c r="R205" i="14"/>
  <c r="P224" i="14"/>
  <c r="S224" i="14" s="1"/>
  <c r="R224" i="14"/>
  <c r="P233" i="14"/>
  <c r="S233" i="14" s="1"/>
  <c r="R233" i="14"/>
  <c r="P212" i="14"/>
  <c r="S212" i="14" s="1"/>
  <c r="R212" i="14"/>
  <c r="P218" i="14"/>
  <c r="S218" i="14" s="1"/>
  <c r="R218" i="14"/>
  <c r="P211" i="14"/>
  <c r="S211" i="14" s="1"/>
  <c r="R211" i="14"/>
  <c r="P227" i="14"/>
  <c r="S227" i="14" s="1"/>
  <c r="R227" i="14"/>
  <c r="P217" i="14"/>
  <c r="S217" i="14" s="1"/>
  <c r="R217" i="14"/>
  <c r="P206" i="14"/>
  <c r="S206" i="14" s="1"/>
  <c r="R206" i="14"/>
  <c r="P215" i="14"/>
  <c r="S215" i="14" s="1"/>
  <c r="R215" i="14"/>
  <c r="P122" i="14"/>
  <c r="S122" i="14" s="1"/>
  <c r="R122" i="14"/>
  <c r="P204" i="14"/>
  <c r="S204" i="14" s="1"/>
  <c r="R204" i="14"/>
  <c r="P232" i="14"/>
  <c r="S232" i="14" s="1"/>
  <c r="R232" i="14"/>
  <c r="P214" i="14"/>
  <c r="S214" i="14" s="1"/>
  <c r="R214" i="14"/>
  <c r="P209" i="14"/>
  <c r="S209" i="14" s="1"/>
  <c r="R209" i="14"/>
  <c r="P221" i="14"/>
  <c r="S221" i="14" s="1"/>
  <c r="R221" i="14"/>
  <c r="K517" i="30"/>
  <c r="Q143" i="37"/>
  <c r="AL9" i="37"/>
  <c r="AD9" i="37"/>
  <c r="V9" i="37"/>
  <c r="AP9" i="37"/>
  <c r="AK9" i="37"/>
  <c r="AC9" i="37"/>
  <c r="U9" i="37"/>
  <c r="R9" i="37"/>
  <c r="AJ9" i="37"/>
  <c r="AB9" i="37"/>
  <c r="T9" i="37"/>
  <c r="AH9" i="37"/>
  <c r="AI9" i="37"/>
  <c r="AA9" i="37"/>
  <c r="S9" i="37"/>
  <c r="Z9" i="37"/>
  <c r="AO9" i="37"/>
  <c r="AG9" i="37"/>
  <c r="Y9" i="37"/>
  <c r="Q9" i="37"/>
  <c r="AE9" i="37"/>
  <c r="AN9" i="37"/>
  <c r="AF9" i="37"/>
  <c r="X9" i="37"/>
  <c r="AM9" i="37"/>
  <c r="W9" i="37"/>
  <c r="E55" i="28"/>
  <c r="N17" i="30"/>
  <c r="E29" i="29"/>
  <c r="P9" i="14"/>
  <c r="S9" i="14" s="1"/>
  <c r="R9" i="14"/>
  <c r="P7" i="14"/>
  <c r="S7" i="14" s="1"/>
  <c r="R7" i="14"/>
  <c r="P21" i="14"/>
  <c r="S21" i="14" s="1"/>
  <c r="R21" i="14"/>
  <c r="P15" i="14"/>
  <c r="S15" i="14" s="1"/>
  <c r="R15" i="14"/>
  <c r="P5" i="14"/>
  <c r="S5" i="14" s="1"/>
  <c r="R5" i="14"/>
  <c r="P16" i="14"/>
  <c r="S16" i="14" s="1"/>
  <c r="R16" i="14"/>
  <c r="P8" i="14"/>
  <c r="S8" i="14" s="1"/>
  <c r="R8" i="14"/>
  <c r="P20" i="14"/>
  <c r="S20" i="14" s="1"/>
  <c r="R20" i="14"/>
  <c r="P6" i="14"/>
  <c r="S6" i="14" s="1"/>
  <c r="R6" i="14"/>
  <c r="P14" i="14"/>
  <c r="S14" i="14" s="1"/>
  <c r="R14" i="14"/>
  <c r="P18" i="14"/>
  <c r="S18" i="14" s="1"/>
  <c r="R18" i="14"/>
  <c r="P12" i="14"/>
  <c r="S12" i="14" s="1"/>
  <c r="R12" i="14"/>
  <c r="P13" i="14"/>
  <c r="S13" i="14" s="1"/>
  <c r="R13" i="14"/>
  <c r="P10" i="14"/>
  <c r="S10" i="14" s="1"/>
  <c r="R10" i="14"/>
  <c r="P11" i="14"/>
  <c r="S11" i="14" s="1"/>
  <c r="R11" i="14"/>
  <c r="P17" i="14"/>
  <c r="S17" i="14" s="1"/>
  <c r="R17" i="14"/>
  <c r="P4" i="14"/>
  <c r="S4" i="14" s="1"/>
  <c r="E50" i="23" s="1"/>
  <c r="G27" i="29" s="1"/>
  <c r="R4" i="14"/>
  <c r="E27" i="29"/>
  <c r="Q140" i="37"/>
  <c r="V20" i="37"/>
  <c r="AS11" i="30"/>
  <c r="Q529" i="30"/>
  <c r="AO13" i="30"/>
  <c r="AG13" i="30"/>
  <c r="Y13" i="30"/>
  <c r="Q13" i="30"/>
  <c r="AN13" i="30"/>
  <c r="AF13" i="30"/>
  <c r="X13" i="30"/>
  <c r="AM13" i="30"/>
  <c r="AE13" i="30"/>
  <c r="W13" i="30"/>
  <c r="AL13" i="30"/>
  <c r="AD13" i="30"/>
  <c r="V13" i="30"/>
  <c r="AK13" i="30"/>
  <c r="AC13" i="30"/>
  <c r="U13" i="30"/>
  <c r="AJ13" i="30"/>
  <c r="AB13" i="30"/>
  <c r="T13" i="30"/>
  <c r="AI13" i="30"/>
  <c r="AA13" i="30"/>
  <c r="S13" i="30"/>
  <c r="AP13" i="30"/>
  <c r="AH13" i="30"/>
  <c r="Z13" i="30"/>
  <c r="R13" i="30"/>
  <c r="AC29" i="30"/>
  <c r="Y29" i="30"/>
  <c r="T29" i="30"/>
  <c r="AD29" i="30"/>
  <c r="U29" i="30"/>
  <c r="S29" i="30"/>
  <c r="V29" i="30"/>
  <c r="AH29" i="30"/>
  <c r="AF29" i="30"/>
  <c r="W29" i="30"/>
  <c r="AE29" i="30"/>
  <c r="AK29" i="30"/>
  <c r="AN22" i="31"/>
  <c r="AO22" i="31" s="1"/>
  <c r="AN23" i="31"/>
  <c r="AO23" i="31" s="1"/>
  <c r="W7" i="31"/>
  <c r="AE7" i="31" s="1"/>
  <c r="AM7" i="31" s="1"/>
  <c r="Q131" i="37"/>
  <c r="Q523" i="30"/>
  <c r="AP29" i="30"/>
  <c r="AA29" i="30"/>
  <c r="R29" i="30"/>
  <c r="AL29" i="30"/>
  <c r="Q521" i="30"/>
  <c r="AN29" i="30"/>
  <c r="AI29" i="30"/>
  <c r="AJ29" i="30"/>
  <c r="AG29" i="30"/>
  <c r="Q522" i="30"/>
  <c r="AO29" i="30"/>
  <c r="AM29" i="30"/>
  <c r="X29" i="30"/>
  <c r="Z29" i="30"/>
  <c r="AB29" i="30"/>
  <c r="Q524" i="30"/>
  <c r="AJ20" i="37"/>
  <c r="AN20" i="37"/>
  <c r="R4" i="20"/>
  <c r="U4" i="20" s="1"/>
  <c r="W21" i="31"/>
  <c r="AE21" i="31" s="1"/>
  <c r="AM21" i="31" s="1"/>
  <c r="Y21" i="37"/>
  <c r="AP20" i="37"/>
  <c r="AD21" i="37"/>
  <c r="AC20" i="37"/>
  <c r="AI20" i="37"/>
  <c r="AA20" i="37"/>
  <c r="W20" i="37"/>
  <c r="AG20" i="37"/>
  <c r="X20" i="37"/>
  <c r="AD20" i="37"/>
  <c r="AO20" i="37"/>
  <c r="U20" i="37"/>
  <c r="P226" i="14"/>
  <c r="S226" i="14" s="1"/>
  <c r="P220" i="14"/>
  <c r="S220" i="14" s="1"/>
  <c r="P202" i="14"/>
  <c r="S202" i="14" s="1"/>
  <c r="AS141" i="37"/>
  <c r="X21" i="37"/>
  <c r="R21" i="37"/>
  <c r="W21" i="37"/>
  <c r="AO21" i="37"/>
  <c r="T21" i="37"/>
  <c r="AP21" i="37"/>
  <c r="AH21" i="37"/>
  <c r="S21" i="37"/>
  <c r="AB20" i="37"/>
  <c r="AN21" i="37"/>
  <c r="Y20" i="37"/>
  <c r="AF21" i="37"/>
  <c r="AC21" i="37"/>
  <c r="L9" i="31"/>
  <c r="AS527" i="30"/>
  <c r="M13" i="37"/>
  <c r="AB21" i="37"/>
  <c r="AJ21" i="37"/>
  <c r="AL20" i="37"/>
  <c r="AH20" i="37"/>
  <c r="Z20" i="37"/>
  <c r="AN6" i="31"/>
  <c r="AK21" i="37"/>
  <c r="AG21" i="37"/>
  <c r="V21" i="37"/>
  <c r="AM20" i="37"/>
  <c r="AE20" i="37"/>
  <c r="T20" i="37"/>
  <c r="AF20" i="37"/>
  <c r="R20" i="37"/>
  <c r="S20" i="37"/>
  <c r="P213" i="14"/>
  <c r="S213" i="14" s="1"/>
  <c r="AH34" i="30"/>
  <c r="AC34" i="30"/>
  <c r="P19" i="14"/>
  <c r="S19" i="14" s="1"/>
  <c r="R34" i="30"/>
  <c r="AF33" i="30"/>
  <c r="T34" i="30"/>
  <c r="Y34" i="30"/>
  <c r="V34" i="30"/>
  <c r="AI34" i="30"/>
  <c r="AP34" i="30"/>
  <c r="AM34" i="30"/>
  <c r="AK34" i="30"/>
  <c r="U34" i="30"/>
  <c r="N19" i="37"/>
  <c r="AP143" i="37"/>
  <c r="AH143" i="37"/>
  <c r="Z143" i="37"/>
  <c r="R143" i="37"/>
  <c r="AK143" i="37"/>
  <c r="AB143" i="37"/>
  <c r="S143" i="37"/>
  <c r="AO143" i="37"/>
  <c r="AF143" i="37"/>
  <c r="W143" i="37"/>
  <c r="AN143" i="37"/>
  <c r="AC143" i="37"/>
  <c r="AD143" i="37"/>
  <c r="Y143" i="37"/>
  <c r="AA143" i="37"/>
  <c r="AM143" i="37"/>
  <c r="AJ143" i="37"/>
  <c r="V143" i="37"/>
  <c r="AI143" i="37"/>
  <c r="U143" i="37"/>
  <c r="AE143" i="37"/>
  <c r="T143" i="37"/>
  <c r="X143" i="37"/>
  <c r="AG143" i="37"/>
  <c r="AL143" i="37"/>
  <c r="N22" i="37"/>
  <c r="N18" i="37"/>
  <c r="N14" i="37"/>
  <c r="M16" i="37"/>
  <c r="N15" i="37"/>
  <c r="AF34" i="30"/>
  <c r="AG34" i="30"/>
  <c r="W34" i="30"/>
  <c r="Z34" i="30"/>
  <c r="AN34" i="30"/>
  <c r="S34" i="30"/>
  <c r="AB34" i="30"/>
  <c r="AE34" i="30"/>
  <c r="AH33" i="30"/>
  <c r="AI21" i="37"/>
  <c r="AL21" i="37"/>
  <c r="AA21" i="37"/>
  <c r="AD34" i="30"/>
  <c r="Y33" i="30"/>
  <c r="X34" i="30"/>
  <c r="AG529" i="30"/>
  <c r="AP529" i="30"/>
  <c r="V529" i="30"/>
  <c r="S529" i="30"/>
  <c r="AD529" i="30"/>
  <c r="AO529" i="30"/>
  <c r="T529" i="30"/>
  <c r="AF529" i="30"/>
  <c r="AE529" i="30"/>
  <c r="AB529" i="30"/>
  <c r="AN529" i="30"/>
  <c r="Y529" i="30"/>
  <c r="U529" i="30"/>
  <c r="AC529" i="30"/>
  <c r="AA529" i="30"/>
  <c r="R529" i="30"/>
  <c r="AK529" i="30"/>
  <c r="AJ529" i="30"/>
  <c r="AL529" i="30"/>
  <c r="AM529" i="30"/>
  <c r="X529" i="30"/>
  <c r="AH529" i="30"/>
  <c r="W529" i="30"/>
  <c r="Z529" i="30"/>
  <c r="AI529" i="30"/>
  <c r="AO34" i="30"/>
  <c r="AM21" i="37"/>
  <c r="AE21" i="37"/>
  <c r="Z21" i="37"/>
  <c r="U21" i="37"/>
  <c r="AA34" i="30"/>
  <c r="N17" i="37"/>
  <c r="AJ34" i="30"/>
  <c r="N28" i="30"/>
  <c r="AL33" i="30"/>
  <c r="AK33" i="30"/>
  <c r="N27" i="30"/>
  <c r="V33" i="30"/>
  <c r="U33" i="30"/>
  <c r="AG33" i="30"/>
  <c r="AB33" i="30"/>
  <c r="AQ21" i="30"/>
  <c r="AR21" i="30" s="1"/>
  <c r="AN33" i="30"/>
  <c r="AA33" i="30"/>
  <c r="X33" i="30"/>
  <c r="S33" i="30"/>
  <c r="R33" i="30"/>
  <c r="AO33" i="30"/>
  <c r="AJ33" i="30"/>
  <c r="AP33" i="30"/>
  <c r="AE33" i="30"/>
  <c r="AC33" i="30"/>
  <c r="AD33" i="30"/>
  <c r="AM33" i="30"/>
  <c r="T33" i="30"/>
  <c r="Z33" i="30"/>
  <c r="W33" i="30"/>
  <c r="AI33" i="30"/>
  <c r="AF32" i="30"/>
  <c r="AM32" i="30"/>
  <c r="AB32" i="30"/>
  <c r="X32" i="30"/>
  <c r="AE32" i="30"/>
  <c r="T32" i="30"/>
  <c r="AP32" i="30"/>
  <c r="W32" i="30"/>
  <c r="AL32" i="30"/>
  <c r="AH32" i="30"/>
  <c r="AK32" i="30"/>
  <c r="AD32" i="30"/>
  <c r="R32" i="30"/>
  <c r="AC32" i="30"/>
  <c r="V32" i="30"/>
  <c r="AO32" i="30"/>
  <c r="U32" i="30"/>
  <c r="AI32" i="30"/>
  <c r="Z32" i="30"/>
  <c r="AG32" i="30"/>
  <c r="AA32" i="30"/>
  <c r="AN32" i="30"/>
  <c r="Y32" i="30"/>
  <c r="AJ32" i="30"/>
  <c r="S32" i="30"/>
  <c r="N20" i="30"/>
  <c r="P23" i="30"/>
  <c r="AM23" i="30" s="1"/>
  <c r="N30" i="30"/>
  <c r="N19" i="30"/>
  <c r="N24" i="30"/>
  <c r="N25" i="30"/>
  <c r="N22" i="30"/>
  <c r="P31" i="30"/>
  <c r="AI31" i="30" s="1"/>
  <c r="N26" i="30"/>
  <c r="E32" i="29" l="1"/>
  <c r="E35" i="29" s="1"/>
  <c r="AB18" i="30"/>
  <c r="AM18" i="30"/>
  <c r="AE18" i="30"/>
  <c r="V18" i="30"/>
  <c r="AP18" i="30"/>
  <c r="AH18" i="30"/>
  <c r="Q520" i="30"/>
  <c r="AI18" i="30"/>
  <c r="Q517" i="30"/>
  <c r="AO18" i="30"/>
  <c r="AD12" i="38"/>
  <c r="N15" i="38" s="1"/>
  <c r="AL18" i="30"/>
  <c r="T18" i="30"/>
  <c r="AC18" i="30"/>
  <c r="E54" i="23"/>
  <c r="I27" i="29" s="1"/>
  <c r="AJ18" i="30"/>
  <c r="S18" i="30"/>
  <c r="R18" i="30"/>
  <c r="AN18" i="30"/>
  <c r="X18" i="30"/>
  <c r="AF18" i="30"/>
  <c r="W18" i="30"/>
  <c r="AA18" i="30"/>
  <c r="Z18" i="30"/>
  <c r="W19" i="31"/>
  <c r="AE19" i="31" s="1"/>
  <c r="AM19" i="31" s="1"/>
  <c r="AN17" i="31"/>
  <c r="AO17" i="31" s="1"/>
  <c r="Y18" i="30"/>
  <c r="AD18" i="30"/>
  <c r="U18" i="30"/>
  <c r="AG18" i="30"/>
  <c r="Q51" i="25"/>
  <c r="E49" i="56"/>
  <c r="G33" i="29" s="1"/>
  <c r="E49" i="28"/>
  <c r="G32" i="29" s="1"/>
  <c r="E53" i="28"/>
  <c r="I32" i="29" s="1"/>
  <c r="M517" i="30"/>
  <c r="AK18" i="30"/>
  <c r="L517" i="30"/>
  <c r="L47" i="56"/>
  <c r="O17" i="30"/>
  <c r="N517" i="30"/>
  <c r="E46" i="24"/>
  <c r="I29" i="29" s="1"/>
  <c r="K55" i="25"/>
  <c r="I31" i="29" s="1"/>
  <c r="E47" i="27"/>
  <c r="I30" i="29" s="1"/>
  <c r="F45" i="22"/>
  <c r="I28" i="29" s="1"/>
  <c r="K51" i="25"/>
  <c r="G31" i="29" s="1"/>
  <c r="E43" i="27"/>
  <c r="G30" i="29" s="1"/>
  <c r="E42" i="24"/>
  <c r="G29" i="29" s="1"/>
  <c r="F41" i="22"/>
  <c r="G28" i="29" s="1"/>
  <c r="E49" i="27"/>
  <c r="E48" i="24"/>
  <c r="E56" i="23"/>
  <c r="F47" i="22"/>
  <c r="AN7" i="31"/>
  <c r="AQ29" i="30"/>
  <c r="AN21" i="31"/>
  <c r="AO21" i="31" s="1"/>
  <c r="AQ20" i="37"/>
  <c r="AR20" i="37" s="1"/>
  <c r="M9" i="31"/>
  <c r="AO6" i="31"/>
  <c r="N13" i="37"/>
  <c r="AO23" i="30"/>
  <c r="V23" i="30"/>
  <c r="AK23" i="30"/>
  <c r="AL23" i="30"/>
  <c r="AF23" i="30"/>
  <c r="AB23" i="30"/>
  <c r="AQ21" i="37"/>
  <c r="AR21" i="37" s="1"/>
  <c r="O22" i="37"/>
  <c r="P22" i="37" s="1"/>
  <c r="AQ34" i="30"/>
  <c r="AR34" i="30" s="1"/>
  <c r="O28" i="30"/>
  <c r="O15" i="37"/>
  <c r="N16" i="37"/>
  <c r="O18" i="37"/>
  <c r="O17" i="37"/>
  <c r="O14" i="37"/>
  <c r="O19" i="37"/>
  <c r="V31" i="30"/>
  <c r="AP31" i="30"/>
  <c r="AJ31" i="30"/>
  <c r="AM31" i="30"/>
  <c r="AE31" i="30"/>
  <c r="AF31" i="30"/>
  <c r="AL31" i="30"/>
  <c r="AC31" i="30"/>
  <c r="AD31" i="30"/>
  <c r="T31" i="30"/>
  <c r="X31" i="30"/>
  <c r="AN31" i="30"/>
  <c r="U31" i="30"/>
  <c r="R31" i="30"/>
  <c r="Y31" i="30"/>
  <c r="AB31" i="30"/>
  <c r="W31" i="30"/>
  <c r="AC23" i="30"/>
  <c r="O27" i="30"/>
  <c r="AQ33" i="30"/>
  <c r="AR33" i="30" s="1"/>
  <c r="AQ32" i="30"/>
  <c r="O19" i="30"/>
  <c r="O30" i="30"/>
  <c r="O25" i="30"/>
  <c r="O24" i="30"/>
  <c r="AD23" i="30"/>
  <c r="AI23" i="30"/>
  <c r="X23" i="30"/>
  <c r="AA31" i="30"/>
  <c r="AG31" i="30"/>
  <c r="S31" i="30"/>
  <c r="AK31" i="30"/>
  <c r="AO31" i="30"/>
  <c r="O22" i="30"/>
  <c r="W23" i="30"/>
  <c r="AE23" i="30"/>
  <c r="Z23" i="30"/>
  <c r="O20" i="30"/>
  <c r="AJ23" i="30"/>
  <c r="R23" i="30"/>
  <c r="AP23" i="30"/>
  <c r="Z31" i="30"/>
  <c r="AH31" i="30"/>
  <c r="S23" i="30"/>
  <c r="AA23" i="30"/>
  <c r="AN23" i="30"/>
  <c r="AH23" i="30"/>
  <c r="U23" i="30"/>
  <c r="O26" i="30"/>
  <c r="AG23" i="30"/>
  <c r="T23" i="30"/>
  <c r="Y23" i="30"/>
  <c r="I15" i="38" l="1"/>
  <c r="E15" i="38"/>
  <c r="AB15" i="38"/>
  <c r="O15" i="38"/>
  <c r="J15" i="38"/>
  <c r="Y15" i="38"/>
  <c r="T15" i="38"/>
  <c r="R15" i="38"/>
  <c r="F15" i="38"/>
  <c r="AN19" i="31"/>
  <c r="AO19" i="31" s="1"/>
  <c r="H15" i="38"/>
  <c r="Z15" i="38"/>
  <c r="Q15" i="38"/>
  <c r="U15" i="38"/>
  <c r="C15" i="38"/>
  <c r="X15" i="38"/>
  <c r="S15" i="38"/>
  <c r="D15" i="38"/>
  <c r="G15" i="38"/>
  <c r="AA15" i="38"/>
  <c r="K15" i="38"/>
  <c r="W15" i="38"/>
  <c r="L15" i="38"/>
  <c r="V15" i="38"/>
  <c r="M15" i="38"/>
  <c r="P15" i="38"/>
  <c r="AQ18" i="30"/>
  <c r="AR18" i="30" s="1"/>
  <c r="AO7" i="31"/>
  <c r="B12" i="38"/>
  <c r="P17" i="30"/>
  <c r="AC17" i="30" s="1"/>
  <c r="O517" i="30"/>
  <c r="I35" i="29"/>
  <c r="AR29" i="30"/>
  <c r="AD22" i="37"/>
  <c r="AN22" i="37"/>
  <c r="AM22" i="37"/>
  <c r="G35" i="29"/>
  <c r="O13" i="37"/>
  <c r="N9" i="31"/>
  <c r="Q9" i="31" s="1"/>
  <c r="Y9" i="31" s="1"/>
  <c r="AG9" i="31" s="1"/>
  <c r="AA22" i="37"/>
  <c r="AC22" i="37"/>
  <c r="P19" i="37"/>
  <c r="Y19" i="37" s="1"/>
  <c r="AL22" i="37"/>
  <c r="O16" i="37"/>
  <c r="P28" i="30"/>
  <c r="V28" i="30" s="1"/>
  <c r="AE22" i="37"/>
  <c r="AB22" i="37"/>
  <c r="W22" i="37"/>
  <c r="AF22" i="37"/>
  <c r="P14" i="37"/>
  <c r="AC14" i="37" s="1"/>
  <c r="AP22" i="37"/>
  <c r="U22" i="37"/>
  <c r="V22" i="37"/>
  <c r="AO22" i="37"/>
  <c r="AH22" i="37"/>
  <c r="S22" i="37"/>
  <c r="AK22" i="37"/>
  <c r="P18" i="37"/>
  <c r="Y18" i="37" s="1"/>
  <c r="R22" i="37"/>
  <c r="Z22" i="37"/>
  <c r="T22" i="37"/>
  <c r="X22" i="37"/>
  <c r="AI22" i="37"/>
  <c r="P17" i="37"/>
  <c r="R17" i="37" s="1"/>
  <c r="P15" i="37"/>
  <c r="X15" i="37" s="1"/>
  <c r="AG22" i="37"/>
  <c r="AJ22" i="37"/>
  <c r="Y22" i="37"/>
  <c r="P27" i="30"/>
  <c r="V27" i="30" s="1"/>
  <c r="AQ31" i="30"/>
  <c r="AR31" i="30" s="1"/>
  <c r="AR32" i="30"/>
  <c r="P20" i="30"/>
  <c r="AF20" i="30" s="1"/>
  <c r="P25" i="30"/>
  <c r="X25" i="30" s="1"/>
  <c r="P22" i="30"/>
  <c r="S22" i="30" s="1"/>
  <c r="P24" i="30"/>
  <c r="AC24" i="30" s="1"/>
  <c r="P26" i="30"/>
  <c r="AO26" i="30" s="1"/>
  <c r="P19" i="30"/>
  <c r="AD19" i="30" s="1"/>
  <c r="P30" i="30"/>
  <c r="S30" i="30" s="1"/>
  <c r="AQ23" i="30"/>
  <c r="AN17" i="30" l="1"/>
  <c r="Z17" i="30"/>
  <c r="AL17" i="30"/>
  <c r="AM17" i="30"/>
  <c r="AI17" i="30"/>
  <c r="P517" i="30"/>
  <c r="AJ17" i="30"/>
  <c r="X17" i="30"/>
  <c r="V17" i="30"/>
  <c r="S17" i="30"/>
  <c r="AH17" i="30"/>
  <c r="AF17" i="30"/>
  <c r="AE17" i="30"/>
  <c r="AB17" i="30"/>
  <c r="AO17" i="30"/>
  <c r="AD17" i="30"/>
  <c r="AK17" i="30"/>
  <c r="AP17" i="30"/>
  <c r="Y17" i="30"/>
  <c r="R17" i="30"/>
  <c r="U17" i="30"/>
  <c r="W17" i="30"/>
  <c r="AA17" i="30"/>
  <c r="T17" i="30"/>
  <c r="AG17" i="30"/>
  <c r="AR23" i="30"/>
  <c r="S9" i="31"/>
  <c r="AA9" i="31" s="1"/>
  <c r="AI9" i="31" s="1"/>
  <c r="O9" i="31"/>
  <c r="O24" i="31" s="1"/>
  <c r="B6" i="32" s="1"/>
  <c r="V9" i="31"/>
  <c r="AD9" i="31" s="1"/>
  <c r="AL9" i="31" s="1"/>
  <c r="U9" i="31"/>
  <c r="AC9" i="31" s="1"/>
  <c r="AK9" i="31" s="1"/>
  <c r="T9" i="31"/>
  <c r="AB9" i="31" s="1"/>
  <c r="AJ9" i="31" s="1"/>
  <c r="R9" i="31"/>
  <c r="Z9" i="31" s="1"/>
  <c r="AH9" i="31" s="1"/>
  <c r="P9" i="31"/>
  <c r="X9" i="31" s="1"/>
  <c r="AF9" i="31" s="1"/>
  <c r="AO18" i="37"/>
  <c r="AJ19" i="37"/>
  <c r="R15" i="37"/>
  <c r="V14" i="37"/>
  <c r="AL14" i="37"/>
  <c r="Y14" i="37"/>
  <c r="AO14" i="37"/>
  <c r="V15" i="37"/>
  <c r="AG15" i="37"/>
  <c r="AL15" i="37"/>
  <c r="W15" i="37"/>
  <c r="T14" i="37"/>
  <c r="AO19" i="37"/>
  <c r="T19" i="37"/>
  <c r="AL19" i="37"/>
  <c r="AM19" i="37"/>
  <c r="AE19" i="37"/>
  <c r="R19" i="37"/>
  <c r="AH19" i="37"/>
  <c r="AB19" i="37"/>
  <c r="R14" i="37"/>
  <c r="AP14" i="37"/>
  <c r="AE14" i="37"/>
  <c r="S14" i="37"/>
  <c r="AF14" i="37"/>
  <c r="Z14" i="37"/>
  <c r="U14" i="37"/>
  <c r="W14" i="37"/>
  <c r="Z19" i="37"/>
  <c r="P13" i="37"/>
  <c r="R13" i="37" s="1"/>
  <c r="U26" i="30"/>
  <c r="AN20" i="30"/>
  <c r="Z20" i="30"/>
  <c r="AJ26" i="30"/>
  <c r="AA26" i="30"/>
  <c r="AG26" i="30"/>
  <c r="AC26" i="30"/>
  <c r="AE25" i="30"/>
  <c r="X28" i="30"/>
  <c r="AG20" i="30"/>
  <c r="AC20" i="30"/>
  <c r="AD25" i="30"/>
  <c r="AA19" i="30"/>
  <c r="AC25" i="30"/>
  <c r="AD27" i="30"/>
  <c r="W28" i="30"/>
  <c r="R25" i="30"/>
  <c r="AP27" i="30"/>
  <c r="W26" i="30"/>
  <c r="AI26" i="30"/>
  <c r="AH27" i="30"/>
  <c r="AE27" i="30"/>
  <c r="AN27" i="30"/>
  <c r="AA27" i="30"/>
  <c r="AP20" i="30"/>
  <c r="AJ20" i="30"/>
  <c r="AN26" i="30"/>
  <c r="W20" i="30"/>
  <c r="Y20" i="30"/>
  <c r="Y27" i="30"/>
  <c r="AC27" i="30"/>
  <c r="AO22" i="30"/>
  <c r="S27" i="30"/>
  <c r="R27" i="30"/>
  <c r="R28" i="30"/>
  <c r="AP17" i="37"/>
  <c r="AO17" i="37"/>
  <c r="T18" i="37"/>
  <c r="AD15" i="37"/>
  <c r="AE15" i="37"/>
  <c r="Y17" i="37"/>
  <c r="AC15" i="37"/>
  <c r="X18" i="37"/>
  <c r="AN18" i="37"/>
  <c r="AN19" i="37"/>
  <c r="U19" i="37"/>
  <c r="W19" i="30"/>
  <c r="AN25" i="30"/>
  <c r="V19" i="30"/>
  <c r="S19" i="30"/>
  <c r="AK26" i="30"/>
  <c r="Y26" i="30"/>
  <c r="AE20" i="30"/>
  <c r="W27" i="30"/>
  <c r="AI27" i="30"/>
  <c r="AO28" i="30"/>
  <c r="U15" i="37"/>
  <c r="W18" i="37"/>
  <c r="AH14" i="37"/>
  <c r="AA14" i="37"/>
  <c r="AP19" i="37"/>
  <c r="P16" i="37"/>
  <c r="X16" i="37" s="1"/>
  <c r="X5" i="37" s="1"/>
  <c r="I10" i="38" s="1"/>
  <c r="V19" i="37"/>
  <c r="AI19" i="37"/>
  <c r="T17" i="37"/>
  <c r="S17" i="37"/>
  <c r="AD17" i="37"/>
  <c r="AN17" i="37"/>
  <c r="AI17" i="37"/>
  <c r="U17" i="37"/>
  <c r="AM17" i="37"/>
  <c r="AK17" i="37"/>
  <c r="AA17" i="37"/>
  <c r="AF17" i="37"/>
  <c r="AG17" i="37"/>
  <c r="X17" i="37"/>
  <c r="AE17" i="37"/>
  <c r="AL17" i="37"/>
  <c r="V17" i="37"/>
  <c r="AJ17" i="37"/>
  <c r="Z17" i="37"/>
  <c r="AB17" i="37"/>
  <c r="R18" i="37"/>
  <c r="AP18" i="37"/>
  <c r="U18" i="37"/>
  <c r="AH18" i="37"/>
  <c r="AM18" i="37"/>
  <c r="V18" i="37"/>
  <c r="AG18" i="37"/>
  <c r="AJ18" i="37"/>
  <c r="AB18" i="37"/>
  <c r="AE18" i="37"/>
  <c r="AP15" i="37"/>
  <c r="AN15" i="37"/>
  <c r="S15" i="37"/>
  <c r="T15" i="37"/>
  <c r="AF15" i="37"/>
  <c r="AB15" i="37"/>
  <c r="Z18" i="37"/>
  <c r="X19" i="30"/>
  <c r="Y15" i="37"/>
  <c r="AI15" i="37"/>
  <c r="AC18" i="37"/>
  <c r="AJ19" i="30"/>
  <c r="AC19" i="30"/>
  <c r="AF19" i="30"/>
  <c r="AP19" i="30"/>
  <c r="AN28" i="30"/>
  <c r="W17" i="37"/>
  <c r="AA18" i="37"/>
  <c r="AK18" i="37"/>
  <c r="AG28" i="30"/>
  <c r="W19" i="37"/>
  <c r="AC19" i="37"/>
  <c r="AG19" i="37"/>
  <c r="Z15" i="37"/>
  <c r="Z19" i="30"/>
  <c r="T19" i="30"/>
  <c r="R19" i="30"/>
  <c r="W25" i="30"/>
  <c r="AL20" i="30"/>
  <c r="AB27" i="30"/>
  <c r="AK28" i="30"/>
  <c r="AO15" i="37"/>
  <c r="AM15" i="37"/>
  <c r="AH17" i="37"/>
  <c r="AQ22" i="37"/>
  <c r="AR22" i="37" s="1"/>
  <c r="T28" i="30"/>
  <c r="AL18" i="37"/>
  <c r="AD18" i="37"/>
  <c r="AM14" i="37"/>
  <c r="AK14" i="37"/>
  <c r="AA19" i="37"/>
  <c r="X19" i="37"/>
  <c r="AK19" i="37"/>
  <c r="AD28" i="30"/>
  <c r="Z28" i="30"/>
  <c r="AH28" i="30"/>
  <c r="AB28" i="30"/>
  <c r="AJ28" i="30"/>
  <c r="AA28" i="30"/>
  <c r="AE28" i="30"/>
  <c r="U28" i="30"/>
  <c r="AL28" i="30"/>
  <c r="AF28" i="30"/>
  <c r="AM28" i="30"/>
  <c r="AP28" i="30"/>
  <c r="AI28" i="30"/>
  <c r="AC28" i="30"/>
  <c r="AF18" i="37"/>
  <c r="AF25" i="30"/>
  <c r="AB19" i="30"/>
  <c r="AH15" i="37"/>
  <c r="AJ15" i="37"/>
  <c r="AK19" i="30"/>
  <c r="U25" i="30"/>
  <c r="AG27" i="30"/>
  <c r="AK15" i="37"/>
  <c r="AA15" i="37"/>
  <c r="AC17" i="37"/>
  <c r="S19" i="37"/>
  <c r="S28" i="30"/>
  <c r="S18" i="37"/>
  <c r="AI18" i="37"/>
  <c r="X14" i="37"/>
  <c r="AN14" i="37"/>
  <c r="AB14" i="37"/>
  <c r="AG14" i="37"/>
  <c r="AJ14" i="37"/>
  <c r="AI14" i="37"/>
  <c r="AD14" i="37"/>
  <c r="Y28" i="30"/>
  <c r="AF19" i="37"/>
  <c r="AD19" i="37"/>
  <c r="U20" i="30"/>
  <c r="AL27" i="30"/>
  <c r="AJ27" i="30"/>
  <c r="Z27" i="30"/>
  <c r="AM27" i="30"/>
  <c r="AO27" i="30"/>
  <c r="X27" i="30"/>
  <c r="U27" i="30"/>
  <c r="AF27" i="30"/>
  <c r="T27" i="30"/>
  <c r="AK27" i="30"/>
  <c r="AF26" i="30"/>
  <c r="R20" i="30"/>
  <c r="AH19" i="30"/>
  <c r="AA25" i="30"/>
  <c r="V20" i="30"/>
  <c r="U19" i="30"/>
  <c r="R26" i="30"/>
  <c r="AA20" i="30"/>
  <c r="AK20" i="30"/>
  <c r="S26" i="30"/>
  <c r="AF24" i="30"/>
  <c r="AJ24" i="30"/>
  <c r="AP24" i="30"/>
  <c r="AE24" i="30"/>
  <c r="AA24" i="30"/>
  <c r="Y24" i="30"/>
  <c r="W24" i="30"/>
  <c r="AO24" i="30"/>
  <c r="Z24" i="30"/>
  <c r="AG24" i="30"/>
  <c r="X24" i="30"/>
  <c r="AK24" i="30"/>
  <c r="AB24" i="30"/>
  <c r="AL24" i="30"/>
  <c r="AN24" i="30"/>
  <c r="AM22" i="30"/>
  <c r="V22" i="30"/>
  <c r="T24" i="30"/>
  <c r="Z22" i="30"/>
  <c r="AP22" i="30"/>
  <c r="AA22" i="30"/>
  <c r="X22" i="30"/>
  <c r="AG30" i="30"/>
  <c r="R24" i="30"/>
  <c r="AJ22" i="30"/>
  <c r="Y22" i="30"/>
  <c r="U22" i="30"/>
  <c r="AD24" i="30"/>
  <c r="AD22" i="30"/>
  <c r="T22" i="30"/>
  <c r="Y19" i="30"/>
  <c r="AE19" i="30"/>
  <c r="AG19" i="30"/>
  <c r="AN19" i="30"/>
  <c r="AM19" i="30"/>
  <c r="AO19" i="30"/>
  <c r="AP26" i="30"/>
  <c r="AE26" i="30"/>
  <c r="X26" i="30"/>
  <c r="AD26" i="30"/>
  <c r="V26" i="30"/>
  <c r="V8" i="30" s="1"/>
  <c r="G8" i="38" s="1"/>
  <c r="AM26" i="30"/>
  <c r="AL26" i="30"/>
  <c r="Z26" i="30"/>
  <c r="AI24" i="30"/>
  <c r="AG22" i="30"/>
  <c r="AC22" i="30"/>
  <c r="AE22" i="30"/>
  <c r="AI19" i="30"/>
  <c r="S25" i="30"/>
  <c r="T25" i="30"/>
  <c r="AI25" i="30"/>
  <c r="AG25" i="30"/>
  <c r="AL25" i="30"/>
  <c r="AB25" i="30"/>
  <c r="AM25" i="30"/>
  <c r="AP25" i="30"/>
  <c r="AK25" i="30"/>
  <c r="AJ25" i="30"/>
  <c r="Z25" i="30"/>
  <c r="AH25" i="30"/>
  <c r="Y25" i="30"/>
  <c r="AO25" i="30"/>
  <c r="AB20" i="30"/>
  <c r="X20" i="30"/>
  <c r="T20" i="30"/>
  <c r="AM20" i="30"/>
  <c r="AH20" i="30"/>
  <c r="S20" i="30"/>
  <c r="S6" i="30" s="1"/>
  <c r="D6" i="38" s="1"/>
  <c r="AI20" i="30"/>
  <c r="AD20" i="30"/>
  <c r="AC30" i="30"/>
  <c r="V30" i="30"/>
  <c r="X30" i="30"/>
  <c r="AI30" i="30"/>
  <c r="AM30" i="30"/>
  <c r="Y30" i="30"/>
  <c r="AA30" i="30"/>
  <c r="T30" i="30"/>
  <c r="R30" i="30"/>
  <c r="AB30" i="30"/>
  <c r="AH30" i="30"/>
  <c r="AP30" i="30"/>
  <c r="AJ30" i="30"/>
  <c r="AN30" i="30"/>
  <c r="W30" i="30"/>
  <c r="Z30" i="30"/>
  <c r="AF30" i="30"/>
  <c r="AL30" i="30"/>
  <c r="U30" i="30"/>
  <c r="AE30" i="30"/>
  <c r="AK30" i="30"/>
  <c r="AO30" i="30"/>
  <c r="AD30" i="30"/>
  <c r="V24" i="30"/>
  <c r="W22" i="30"/>
  <c r="AI22" i="30"/>
  <c r="AB22" i="30"/>
  <c r="AM24" i="30"/>
  <c r="AK22" i="30"/>
  <c r="AL22" i="30"/>
  <c r="AN22" i="30"/>
  <c r="U24" i="30"/>
  <c r="AB26" i="30"/>
  <c r="AL19" i="30"/>
  <c r="T26" i="30"/>
  <c r="AH24" i="30"/>
  <c r="S24" i="30"/>
  <c r="AF22" i="30"/>
  <c r="AH22" i="30"/>
  <c r="R22" i="30"/>
  <c r="V25" i="30"/>
  <c r="AO20" i="30"/>
  <c r="AH26" i="30"/>
  <c r="S9" i="30" l="1"/>
  <c r="D9" i="38" s="1"/>
  <c r="AG5" i="30"/>
  <c r="R5" i="38" s="1"/>
  <c r="R6" i="37"/>
  <c r="C11" i="38" s="1"/>
  <c r="AM7" i="30"/>
  <c r="X7" i="38" s="1"/>
  <c r="AM5" i="30"/>
  <c r="X5" i="38" s="1"/>
  <c r="AD5" i="30"/>
  <c r="O5" i="38" s="1"/>
  <c r="Y9" i="30"/>
  <c r="J9" i="38" s="1"/>
  <c r="AK9" i="30"/>
  <c r="V9" i="38" s="1"/>
  <c r="AJ9" i="30"/>
  <c r="U9" i="38" s="1"/>
  <c r="AE9" i="30"/>
  <c r="P9" i="38" s="1"/>
  <c r="U9" i="30"/>
  <c r="F9" i="38" s="1"/>
  <c r="AC9" i="30"/>
  <c r="N9" i="38" s="1"/>
  <c r="R9" i="30"/>
  <c r="C9" i="38" s="1"/>
  <c r="Z9" i="30"/>
  <c r="K9" i="38" s="1"/>
  <c r="T9" i="30"/>
  <c r="E9" i="38" s="1"/>
  <c r="AG9" i="30"/>
  <c r="R9" i="38" s="1"/>
  <c r="AL9" i="30"/>
  <c r="W9" i="38" s="1"/>
  <c r="AD9" i="30"/>
  <c r="O9" i="38" s="1"/>
  <c r="AA9" i="30"/>
  <c r="L9" i="38" s="1"/>
  <c r="V9" i="30"/>
  <c r="G9" i="38" s="1"/>
  <c r="AF9" i="30"/>
  <c r="Q9" i="38" s="1"/>
  <c r="AB9" i="30"/>
  <c r="M9" i="38" s="1"/>
  <c r="X7" i="30"/>
  <c r="I7" i="38" s="1"/>
  <c r="AC7" i="30"/>
  <c r="N7" i="38" s="1"/>
  <c r="AF6" i="30"/>
  <c r="Q6" i="38" s="1"/>
  <c r="X5" i="30"/>
  <c r="I5" i="38" s="1"/>
  <c r="AC5" i="30"/>
  <c r="N5" i="38" s="1"/>
  <c r="T5" i="30"/>
  <c r="E5" i="38" s="1"/>
  <c r="AH5" i="30"/>
  <c r="S5" i="38" s="1"/>
  <c r="AL5" i="30"/>
  <c r="W5" i="38" s="1"/>
  <c r="Y5" i="30"/>
  <c r="J5" i="38" s="1"/>
  <c r="S5" i="30"/>
  <c r="D5" i="38" s="1"/>
  <c r="AM6" i="30"/>
  <c r="X6" i="38" s="1"/>
  <c r="AQ17" i="30"/>
  <c r="AR17" i="30" s="1"/>
  <c r="AB5" i="30"/>
  <c r="M5" i="38" s="1"/>
  <c r="AJ5" i="30"/>
  <c r="U5" i="38" s="1"/>
  <c r="Z5" i="30"/>
  <c r="K5" i="38" s="1"/>
  <c r="AA5" i="30"/>
  <c r="L5" i="38" s="1"/>
  <c r="AK5" i="30"/>
  <c r="V5" i="38" s="1"/>
  <c r="AE5" i="30"/>
  <c r="P5" i="38" s="1"/>
  <c r="AF5" i="30"/>
  <c r="Q5" i="38" s="1"/>
  <c r="V5" i="30"/>
  <c r="G5" i="38" s="1"/>
  <c r="U5" i="30"/>
  <c r="F5" i="38" s="1"/>
  <c r="R5" i="30"/>
  <c r="C5" i="38" s="1"/>
  <c r="AM9" i="30"/>
  <c r="X9" i="38" s="1"/>
  <c r="AH9" i="30"/>
  <c r="S9" i="38" s="1"/>
  <c r="X9" i="30"/>
  <c r="I9" i="38" s="1"/>
  <c r="AF7" i="30"/>
  <c r="Q7" i="38" s="1"/>
  <c r="R8" i="30"/>
  <c r="C8" i="38" s="1"/>
  <c r="R7" i="30"/>
  <c r="C7" i="38" s="1"/>
  <c r="S7" i="30"/>
  <c r="D7" i="38" s="1"/>
  <c r="AB8" i="30"/>
  <c r="M8" i="38" s="1"/>
  <c r="AP8" i="30"/>
  <c r="AA8" i="38" s="1"/>
  <c r="AE7" i="30"/>
  <c r="P7" i="38" s="1"/>
  <c r="AO6" i="30"/>
  <c r="Z6" i="38" s="1"/>
  <c r="W8" i="30"/>
  <c r="H8" i="38" s="1"/>
  <c r="T8" i="30"/>
  <c r="E8" i="38" s="1"/>
  <c r="AD6" i="30"/>
  <c r="O6" i="38" s="1"/>
  <c r="AN7" i="30"/>
  <c r="Y7" i="38" s="1"/>
  <c r="W7" i="30"/>
  <c r="H7" i="38" s="1"/>
  <c r="AH6" i="30"/>
  <c r="S6" i="38" s="1"/>
  <c r="Z8" i="30"/>
  <c r="K8" i="38" s="1"/>
  <c r="AA8" i="30"/>
  <c r="L8" i="38" s="1"/>
  <c r="AH7" i="30"/>
  <c r="S7" i="38" s="1"/>
  <c r="AL8" i="30"/>
  <c r="W8" i="38" s="1"/>
  <c r="AP7" i="30"/>
  <c r="AA7" i="38" s="1"/>
  <c r="V6" i="30"/>
  <c r="G6" i="38" s="1"/>
  <c r="W6" i="30"/>
  <c r="H6" i="38" s="1"/>
  <c r="AI8" i="30"/>
  <c r="T8" i="38" s="1"/>
  <c r="AJ8" i="30"/>
  <c r="U8" i="38" s="1"/>
  <c r="T6" i="30"/>
  <c r="E6" i="38" s="1"/>
  <c r="AM8" i="30"/>
  <c r="X8" i="38" s="1"/>
  <c r="AG7" i="30"/>
  <c r="R7" i="38" s="1"/>
  <c r="AN8" i="30"/>
  <c r="Y8" i="38" s="1"/>
  <c r="AC6" i="30"/>
  <c r="N6" i="38" s="1"/>
  <c r="X6" i="30"/>
  <c r="I6" i="38" s="1"/>
  <c r="AO8" i="30"/>
  <c r="Z8" i="38" s="1"/>
  <c r="AH8" i="30"/>
  <c r="S8" i="38" s="1"/>
  <c r="AD8" i="30"/>
  <c r="O8" i="38" s="1"/>
  <c r="S8" i="30"/>
  <c r="D8" i="38" s="1"/>
  <c r="AP5" i="30"/>
  <c r="AA5" i="38" s="1"/>
  <c r="AP9" i="30"/>
  <c r="AA9" i="38" s="1"/>
  <c r="Z7" i="30"/>
  <c r="K7" i="38" s="1"/>
  <c r="AJ6" i="30"/>
  <c r="U6" i="38" s="1"/>
  <c r="AG6" i="30"/>
  <c r="R6" i="38" s="1"/>
  <c r="AN6" i="30"/>
  <c r="Y6" i="38" s="1"/>
  <c r="T7" i="30"/>
  <c r="E7" i="38" s="1"/>
  <c r="AJ7" i="30"/>
  <c r="U7" i="38" s="1"/>
  <c r="AO7" i="30"/>
  <c r="Z7" i="38" s="1"/>
  <c r="R6" i="30"/>
  <c r="C6" i="38" s="1"/>
  <c r="AP6" i="30"/>
  <c r="AA6" i="38" s="1"/>
  <c r="U8" i="30"/>
  <c r="F8" i="38" s="1"/>
  <c r="AB6" i="30"/>
  <c r="M6" i="38" s="1"/>
  <c r="V7" i="30"/>
  <c r="G7" i="38" s="1"/>
  <c r="AK6" i="30"/>
  <c r="V6" i="38" s="1"/>
  <c r="AF8" i="30"/>
  <c r="Q8" i="38" s="1"/>
  <c r="AI9" i="30"/>
  <c r="T9" i="38" s="1"/>
  <c r="AI5" i="30"/>
  <c r="T5" i="38" s="1"/>
  <c r="Z6" i="30"/>
  <c r="K6" i="38" s="1"/>
  <c r="U7" i="30"/>
  <c r="F7" i="38" s="1"/>
  <c r="X8" i="30"/>
  <c r="I8" i="38" s="1"/>
  <c r="W9" i="30"/>
  <c r="H9" i="38" s="1"/>
  <c r="W5" i="30"/>
  <c r="H5" i="38" s="1"/>
  <c r="AI6" i="30"/>
  <c r="T6" i="38" s="1"/>
  <c r="AE8" i="30"/>
  <c r="P8" i="38" s="1"/>
  <c r="AL7" i="30"/>
  <c r="W7" i="38" s="1"/>
  <c r="Y7" i="30"/>
  <c r="J7" i="38" s="1"/>
  <c r="AA6" i="30"/>
  <c r="L6" i="38" s="1"/>
  <c r="AL6" i="30"/>
  <c r="W6" i="38" s="1"/>
  <c r="AE6" i="30"/>
  <c r="P6" i="38" s="1"/>
  <c r="AC8" i="30"/>
  <c r="N8" i="38" s="1"/>
  <c r="AO9" i="30"/>
  <c r="Z9" i="38" s="1"/>
  <c r="AO5" i="30"/>
  <c r="Z5" i="38" s="1"/>
  <c r="AN9" i="30"/>
  <c r="Y9" i="38" s="1"/>
  <c r="AN5" i="30"/>
  <c r="Y5" i="38" s="1"/>
  <c r="AI7" i="30"/>
  <c r="T7" i="38" s="1"/>
  <c r="AB7" i="30"/>
  <c r="M7" i="38" s="1"/>
  <c r="AA7" i="30"/>
  <c r="L7" i="38" s="1"/>
  <c r="Y8" i="30"/>
  <c r="J8" i="38" s="1"/>
  <c r="AG8" i="30"/>
  <c r="R8" i="38" s="1"/>
  <c r="AD7" i="30"/>
  <c r="O7" i="38" s="1"/>
  <c r="AK7" i="30"/>
  <c r="V7" i="38" s="1"/>
  <c r="U6" i="30"/>
  <c r="F6" i="38" s="1"/>
  <c r="AK8" i="30"/>
  <c r="V8" i="38" s="1"/>
  <c r="Y6" i="30"/>
  <c r="J6" i="38" s="1"/>
  <c r="W9" i="31"/>
  <c r="AE9" i="31" s="1"/>
  <c r="AM9" i="31" s="1"/>
  <c r="AM24" i="31" s="1"/>
  <c r="Z6" i="32" s="1"/>
  <c r="U523" i="30"/>
  <c r="AI523" i="30"/>
  <c r="AO523" i="30"/>
  <c r="Y523" i="30"/>
  <c r="AF524" i="30"/>
  <c r="W523" i="30"/>
  <c r="AA524" i="30"/>
  <c r="AD524" i="30"/>
  <c r="AJ524" i="30"/>
  <c r="R524" i="30"/>
  <c r="AM523" i="30"/>
  <c r="AK523" i="30"/>
  <c r="AF523" i="30"/>
  <c r="AG523" i="30"/>
  <c r="Z523" i="30"/>
  <c r="AL523" i="30"/>
  <c r="Y524" i="30"/>
  <c r="AN523" i="30"/>
  <c r="AC523" i="30"/>
  <c r="V523" i="30"/>
  <c r="AE523" i="30"/>
  <c r="T523" i="30"/>
  <c r="R523" i="30"/>
  <c r="AJ523" i="30"/>
  <c r="AB523" i="30"/>
  <c r="AD523" i="30"/>
  <c r="X523" i="30"/>
  <c r="AH523" i="30"/>
  <c r="S523" i="30"/>
  <c r="AA523" i="30"/>
  <c r="AP523" i="30"/>
  <c r="R24" i="31"/>
  <c r="E6" i="32" s="1"/>
  <c r="U24" i="31"/>
  <c r="H6" i="32" s="1"/>
  <c r="AA24" i="31"/>
  <c r="N6" i="32" s="1"/>
  <c r="AI24" i="31"/>
  <c r="V6" i="32" s="1"/>
  <c r="T24" i="31"/>
  <c r="G6" i="32" s="1"/>
  <c r="X24" i="31"/>
  <c r="K6" i="32" s="1"/>
  <c r="V24" i="31"/>
  <c r="I6" i="32" s="1"/>
  <c r="AK24" i="31"/>
  <c r="X6" i="32" s="1"/>
  <c r="AD24" i="31"/>
  <c r="Q6" i="32" s="1"/>
  <c r="AL24" i="31"/>
  <c r="Y6" i="32" s="1"/>
  <c r="Q24" i="31"/>
  <c r="D6" i="32" s="1"/>
  <c r="AG13" i="37"/>
  <c r="AG6" i="37" s="1"/>
  <c r="R11" i="38" s="1"/>
  <c r="X13" i="37"/>
  <c r="X6" i="37" s="1"/>
  <c r="I11" i="38" s="1"/>
  <c r="U16" i="37"/>
  <c r="U5" i="37" s="1"/>
  <c r="F10" i="38" s="1"/>
  <c r="AN16" i="37"/>
  <c r="AN5" i="37" s="1"/>
  <c r="Y10" i="38" s="1"/>
  <c r="AM13" i="37"/>
  <c r="AM6" i="37" s="1"/>
  <c r="X11" i="38" s="1"/>
  <c r="U524" i="30"/>
  <c r="AM524" i="30"/>
  <c r="AC525" i="30"/>
  <c r="AQ19" i="37"/>
  <c r="AR19" i="37" s="1"/>
  <c r="AQ17" i="37"/>
  <c r="AR17" i="37" s="1"/>
  <c r="AF24" i="31"/>
  <c r="S6" i="32" s="1"/>
  <c r="AH24" i="31"/>
  <c r="U6" i="32" s="1"/>
  <c r="AB522" i="30"/>
  <c r="AI13" i="37"/>
  <c r="AI6" i="37" s="1"/>
  <c r="T11" i="38" s="1"/>
  <c r="U13" i="37"/>
  <c r="U6" i="37" s="1"/>
  <c r="F11" i="38" s="1"/>
  <c r="S13" i="37"/>
  <c r="S6" i="37" s="1"/>
  <c r="D11" i="38" s="1"/>
  <c r="AK13" i="37"/>
  <c r="AK6" i="37" s="1"/>
  <c r="V11" i="38" s="1"/>
  <c r="AJ13" i="37"/>
  <c r="AJ6" i="37" s="1"/>
  <c r="U11" i="38" s="1"/>
  <c r="AO13" i="37"/>
  <c r="AO6" i="37" s="1"/>
  <c r="Z11" i="38" s="1"/>
  <c r="W13" i="37"/>
  <c r="W6" i="37" s="1"/>
  <c r="H11" i="38" s="1"/>
  <c r="V13" i="37"/>
  <c r="V6" i="37" s="1"/>
  <c r="G11" i="38" s="1"/>
  <c r="AB13" i="37"/>
  <c r="AB6" i="37" s="1"/>
  <c r="M11" i="38" s="1"/>
  <c r="AH13" i="37"/>
  <c r="AH6" i="37" s="1"/>
  <c r="S11" i="38" s="1"/>
  <c r="AC13" i="37"/>
  <c r="AC6" i="37" s="1"/>
  <c r="N11" i="38" s="1"/>
  <c r="AP13" i="37"/>
  <c r="AP6" i="37" s="1"/>
  <c r="AA11" i="38" s="1"/>
  <c r="AN13" i="37"/>
  <c r="AN6" i="37" s="1"/>
  <c r="Y11" i="38" s="1"/>
  <c r="Y13" i="37"/>
  <c r="Y6" i="37" s="1"/>
  <c r="J11" i="38" s="1"/>
  <c r="AD13" i="37"/>
  <c r="AD6" i="37" s="1"/>
  <c r="O11" i="38" s="1"/>
  <c r="AL13" i="37"/>
  <c r="AL6" i="37" s="1"/>
  <c r="W11" i="38" s="1"/>
  <c r="AE13" i="37"/>
  <c r="AE6" i="37" s="1"/>
  <c r="P11" i="38" s="1"/>
  <c r="Z13" i="37"/>
  <c r="Z6" i="37" s="1"/>
  <c r="K11" i="38" s="1"/>
  <c r="T13" i="37"/>
  <c r="T6" i="37" s="1"/>
  <c r="E11" i="38" s="1"/>
  <c r="AF13" i="37"/>
  <c r="AF6" i="37" s="1"/>
  <c r="Q11" i="38" s="1"/>
  <c r="AA13" i="37"/>
  <c r="AA6" i="37" s="1"/>
  <c r="L11" i="38" s="1"/>
  <c r="Z24" i="31"/>
  <c r="M6" i="32" s="1"/>
  <c r="S24" i="31"/>
  <c r="F6" i="32" s="1"/>
  <c r="P24" i="31"/>
  <c r="C6" i="32" s="1"/>
  <c r="AP524" i="30"/>
  <c r="AC522" i="30"/>
  <c r="AC24" i="31"/>
  <c r="P6" i="32" s="1"/>
  <c r="AB24" i="31"/>
  <c r="O6" i="32" s="1"/>
  <c r="AJ24" i="31"/>
  <c r="W6" i="32" s="1"/>
  <c r="AP522" i="30"/>
  <c r="AM522" i="30"/>
  <c r="Z524" i="30"/>
  <c r="V524" i="30"/>
  <c r="AL522" i="30"/>
  <c r="AB524" i="30"/>
  <c r="AN525" i="30"/>
  <c r="AG524" i="30"/>
  <c r="V525" i="30"/>
  <c r="AE522" i="30"/>
  <c r="U525" i="30"/>
  <c r="AC524" i="30"/>
  <c r="AN524" i="30"/>
  <c r="AJ525" i="30"/>
  <c r="AK522" i="30"/>
  <c r="AH522" i="30"/>
  <c r="AP525" i="30"/>
  <c r="AO522" i="30"/>
  <c r="AJ522" i="30"/>
  <c r="W525" i="30"/>
  <c r="AG522" i="30"/>
  <c r="AI524" i="30"/>
  <c r="T521" i="30"/>
  <c r="U522" i="30"/>
  <c r="X522" i="30"/>
  <c r="AA521" i="30"/>
  <c r="AI522" i="30"/>
  <c r="AQ19" i="30"/>
  <c r="AQ14" i="37"/>
  <c r="AF16" i="37"/>
  <c r="AF5" i="37" s="1"/>
  <c r="Q10" i="38" s="1"/>
  <c r="AG16" i="37"/>
  <c r="AG5" i="37" s="1"/>
  <c r="R10" i="38" s="1"/>
  <c r="AL16" i="37"/>
  <c r="AL5" i="37" s="1"/>
  <c r="W10" i="38" s="1"/>
  <c r="Y16" i="37"/>
  <c r="Y5" i="37" s="1"/>
  <c r="J10" i="38" s="1"/>
  <c r="AA16" i="37"/>
  <c r="AA5" i="37" s="1"/>
  <c r="L10" i="38" s="1"/>
  <c r="Z16" i="37"/>
  <c r="Z5" i="37" s="1"/>
  <c r="K10" i="38" s="1"/>
  <c r="AE16" i="37"/>
  <c r="AE5" i="37" s="1"/>
  <c r="P10" i="38" s="1"/>
  <c r="AK16" i="37"/>
  <c r="AK5" i="37" s="1"/>
  <c r="V10" i="38" s="1"/>
  <c r="AB16" i="37"/>
  <c r="AB5" i="37" s="1"/>
  <c r="M10" i="38" s="1"/>
  <c r="AJ16" i="37"/>
  <c r="AJ5" i="37" s="1"/>
  <c r="U10" i="38" s="1"/>
  <c r="R16" i="37"/>
  <c r="R5" i="37" s="1"/>
  <c r="C10" i="38" s="1"/>
  <c r="S16" i="37"/>
  <c r="S5" i="37" s="1"/>
  <c r="D10" i="38" s="1"/>
  <c r="W16" i="37"/>
  <c r="W5" i="37" s="1"/>
  <c r="H10" i="38" s="1"/>
  <c r="AO16" i="37"/>
  <c r="AO5" i="37" s="1"/>
  <c r="Z10" i="38" s="1"/>
  <c r="AC16" i="37"/>
  <c r="AC5" i="37" s="1"/>
  <c r="N10" i="38" s="1"/>
  <c r="AH16" i="37"/>
  <c r="AH5" i="37" s="1"/>
  <c r="S10" i="38" s="1"/>
  <c r="AD16" i="37"/>
  <c r="AD5" i="37" s="1"/>
  <c r="O10" i="38" s="1"/>
  <c r="V16" i="37"/>
  <c r="V5" i="37" s="1"/>
  <c r="G10" i="38" s="1"/>
  <c r="AM16" i="37"/>
  <c r="AM5" i="37" s="1"/>
  <c r="X10" i="38" s="1"/>
  <c r="AL524" i="30"/>
  <c r="AN522" i="30"/>
  <c r="W524" i="30"/>
  <c r="AO524" i="30"/>
  <c r="AD522" i="30"/>
  <c r="AQ27" i="30"/>
  <c r="AR27" i="30" s="1"/>
  <c r="AD525" i="30"/>
  <c r="Y525" i="30"/>
  <c r="AE525" i="30"/>
  <c r="Z525" i="30"/>
  <c r="AL525" i="30"/>
  <c r="X525" i="30"/>
  <c r="AG525" i="30"/>
  <c r="R525" i="30"/>
  <c r="AI525" i="30"/>
  <c r="S525" i="30"/>
  <c r="AB525" i="30"/>
  <c r="AD520" i="30"/>
  <c r="W522" i="30"/>
  <c r="X524" i="30"/>
  <c r="AA520" i="30"/>
  <c r="AI16" i="37"/>
  <c r="AI5" i="37" s="1"/>
  <c r="T10" i="38" s="1"/>
  <c r="W517" i="30"/>
  <c r="W521" i="30"/>
  <c r="AF522" i="30"/>
  <c r="AP16" i="37"/>
  <c r="AP5" i="37" s="1"/>
  <c r="AA10" i="38" s="1"/>
  <c r="AJ521" i="30"/>
  <c r="AK524" i="30"/>
  <c r="T524" i="30"/>
  <c r="AC517" i="30"/>
  <c r="AQ18" i="37"/>
  <c r="AR18" i="37" s="1"/>
  <c r="AQ15" i="37"/>
  <c r="AR15" i="37" s="1"/>
  <c r="V522" i="30"/>
  <c r="S522" i="30"/>
  <c r="T522" i="30"/>
  <c r="V520" i="30"/>
  <c r="Z520" i="30"/>
  <c r="AH524" i="30"/>
  <c r="AE524" i="30"/>
  <c r="Z522" i="30"/>
  <c r="S524" i="30"/>
  <c r="T16" i="37"/>
  <c r="T5" i="37" s="1"/>
  <c r="E10" i="38" s="1"/>
  <c r="AQ28" i="30"/>
  <c r="AR28" i="30" s="1"/>
  <c r="AE521" i="30"/>
  <c r="R520" i="30"/>
  <c r="AG521" i="30"/>
  <c r="W520" i="30"/>
  <c r="X520" i="30"/>
  <c r="AP520" i="30"/>
  <c r="V521" i="30"/>
  <c r="Y522" i="30"/>
  <c r="R522" i="30"/>
  <c r="Y521" i="30"/>
  <c r="AQ26" i="30"/>
  <c r="AM521" i="30"/>
  <c r="AK521" i="30"/>
  <c r="T520" i="30"/>
  <c r="AQ25" i="30"/>
  <c r="AR25" i="30" s="1"/>
  <c r="AI521" i="30"/>
  <c r="AB521" i="30"/>
  <c r="AB520" i="30"/>
  <c r="U521" i="30"/>
  <c r="AP521" i="30"/>
  <c r="AL521" i="30"/>
  <c r="AA522" i="30"/>
  <c r="S520" i="30"/>
  <c r="AN521" i="30"/>
  <c r="AF521" i="30"/>
  <c r="X521" i="30"/>
  <c r="Z521" i="30"/>
  <c r="AC521" i="30"/>
  <c r="R521" i="30"/>
  <c r="AH521" i="30"/>
  <c r="S521" i="30"/>
  <c r="AO521" i="30"/>
  <c r="AD521" i="30"/>
  <c r="U520" i="30"/>
  <c r="AQ24" i="30"/>
  <c r="AK520" i="30"/>
  <c r="AI520" i="30"/>
  <c r="AG520" i="30"/>
  <c r="AQ30" i="30"/>
  <c r="AO520" i="30"/>
  <c r="AC520" i="30"/>
  <c r="AQ20" i="30"/>
  <c r="AH520" i="30"/>
  <c r="AJ520" i="30"/>
  <c r="AM520" i="30"/>
  <c r="AF520" i="30"/>
  <c r="AL520" i="30"/>
  <c r="AE520" i="30"/>
  <c r="Y520" i="30"/>
  <c r="AQ22" i="30"/>
  <c r="AR22" i="30" s="1"/>
  <c r="AN520" i="30"/>
  <c r="AE24" i="31" l="1"/>
  <c r="R6" i="32" s="1"/>
  <c r="AQ10" i="30"/>
  <c r="C12" i="38"/>
  <c r="S12" i="38"/>
  <c r="P12" i="38"/>
  <c r="M12" i="38"/>
  <c r="W12" i="38"/>
  <c r="G12" i="38"/>
  <c r="X12" i="38"/>
  <c r="O12" i="38"/>
  <c r="H12" i="38"/>
  <c r="J12" i="38"/>
  <c r="Z12" i="38"/>
  <c r="U12" i="38"/>
  <c r="Q12" i="38"/>
  <c r="AA12" i="38"/>
  <c r="V12" i="38"/>
  <c r="R12" i="38"/>
  <c r="F12" i="38"/>
  <c r="Y12" i="38"/>
  <c r="K12" i="38"/>
  <c r="D12" i="38"/>
  <c r="L12" i="38"/>
  <c r="I12" i="38"/>
  <c r="N12" i="38"/>
  <c r="E12" i="38"/>
  <c r="T12" i="38"/>
  <c r="AR26" i="30"/>
  <c r="AQ8" i="30"/>
  <c r="AB8" i="38" s="1"/>
  <c r="AR20" i="30"/>
  <c r="AR6" i="30" s="1"/>
  <c r="AC6" i="38" s="1"/>
  <c r="AQ6" i="30"/>
  <c r="AB6" i="38" s="1"/>
  <c r="AR19" i="30"/>
  <c r="AR520" i="30" s="1"/>
  <c r="AQ5" i="30"/>
  <c r="AB5" i="38" s="1"/>
  <c r="AR24" i="30"/>
  <c r="AR7" i="30" s="1"/>
  <c r="AC7" i="38" s="1"/>
  <c r="AQ7" i="30"/>
  <c r="AB7" i="38" s="1"/>
  <c r="AR30" i="30"/>
  <c r="AQ9" i="30"/>
  <c r="AB9" i="38" s="1"/>
  <c r="AN9" i="31"/>
  <c r="W24" i="31"/>
  <c r="J6" i="32" s="1"/>
  <c r="Y24" i="31"/>
  <c r="L6" i="32" s="1"/>
  <c r="AG24" i="31"/>
  <c r="T6" i="32" s="1"/>
  <c r="AK140" i="37"/>
  <c r="AL517" i="30"/>
  <c r="AA140" i="37"/>
  <c r="AQ13" i="37"/>
  <c r="AQ6" i="37" s="1"/>
  <c r="AB11" i="38" s="1"/>
  <c r="X517" i="30"/>
  <c r="AH517" i="30"/>
  <c r="AH525" i="30"/>
  <c r="AM517" i="30"/>
  <c r="AM525" i="30"/>
  <c r="AA517" i="30"/>
  <c r="AA525" i="30"/>
  <c r="T517" i="30"/>
  <c r="T525" i="30"/>
  <c r="AP517" i="30"/>
  <c r="AF517" i="30"/>
  <c r="AF525" i="30"/>
  <c r="AK517" i="30"/>
  <c r="AK525" i="30"/>
  <c r="AN517" i="30"/>
  <c r="AJ517" i="30"/>
  <c r="AO517" i="30"/>
  <c r="AO525" i="30"/>
  <c r="AI517" i="30"/>
  <c r="Y131" i="37"/>
  <c r="AF131" i="37"/>
  <c r="AJ140" i="37"/>
  <c r="AH131" i="37"/>
  <c r="Z517" i="30"/>
  <c r="AN131" i="37"/>
  <c r="AD131" i="37"/>
  <c r="AD140" i="37"/>
  <c r="U131" i="37"/>
  <c r="X131" i="37"/>
  <c r="S517" i="30"/>
  <c r="AB131" i="37"/>
  <c r="AN140" i="37"/>
  <c r="U517" i="30"/>
  <c r="AI131" i="37"/>
  <c r="AJ131" i="37"/>
  <c r="AG131" i="37"/>
  <c r="S140" i="37"/>
  <c r="AM131" i="37"/>
  <c r="AK131" i="37"/>
  <c r="Y517" i="30"/>
  <c r="Z131" i="37"/>
  <c r="AG517" i="30"/>
  <c r="V517" i="30"/>
  <c r="AQ523" i="30"/>
  <c r="AD517" i="30"/>
  <c r="AE517" i="30"/>
  <c r="R517" i="30"/>
  <c r="AQ524" i="30"/>
  <c r="AB517" i="30"/>
  <c r="AO140" i="37"/>
  <c r="AA131" i="37"/>
  <c r="Z140" i="37"/>
  <c r="W131" i="37"/>
  <c r="W140" i="37"/>
  <c r="S131" i="37"/>
  <c r="AR14" i="37"/>
  <c r="T131" i="37"/>
  <c r="AQ16" i="37"/>
  <c r="AR16" i="37" s="1"/>
  <c r="R140" i="37"/>
  <c r="R131" i="37"/>
  <c r="AL140" i="37"/>
  <c r="AL131" i="37"/>
  <c r="AI140" i="37"/>
  <c r="T140" i="37"/>
  <c r="X140" i="37"/>
  <c r="AQ525" i="30"/>
  <c r="V140" i="37"/>
  <c r="V131" i="37"/>
  <c r="Y140" i="37"/>
  <c r="AB140" i="37"/>
  <c r="AO131" i="37"/>
  <c r="AM140" i="37"/>
  <c r="AP131" i="37"/>
  <c r="AP140" i="37"/>
  <c r="AG140" i="37"/>
  <c r="U140" i="37"/>
  <c r="AH140" i="37"/>
  <c r="AF140" i="37"/>
  <c r="AC140" i="37"/>
  <c r="AC131" i="37"/>
  <c r="AE131" i="37"/>
  <c r="AE140" i="37"/>
  <c r="AQ522" i="30"/>
  <c r="AQ521" i="30"/>
  <c r="AQ520" i="30"/>
  <c r="AO9" i="31" l="1"/>
  <c r="H5" i="58"/>
  <c r="H9" i="58" s="1"/>
  <c r="H5" i="32"/>
  <c r="H9" i="32" s="1"/>
  <c r="F5" i="58"/>
  <c r="F9" i="58" s="1"/>
  <c r="F5" i="32"/>
  <c r="F9" i="32" s="1"/>
  <c r="K5" i="58"/>
  <c r="K9" i="58" s="1"/>
  <c r="K5" i="32"/>
  <c r="K9" i="32" s="1"/>
  <c r="P5" i="32"/>
  <c r="P9" i="32" s="1"/>
  <c r="P5" i="58"/>
  <c r="P9" i="58" s="1"/>
  <c r="V5" i="58"/>
  <c r="V9" i="58" s="1"/>
  <c r="V5" i="32"/>
  <c r="V9" i="32" s="1"/>
  <c r="C5" i="58"/>
  <c r="C9" i="58" s="1"/>
  <c r="C5" i="32"/>
  <c r="C9" i="32" s="1"/>
  <c r="T5" i="58"/>
  <c r="T9" i="58" s="1"/>
  <c r="T5" i="32"/>
  <c r="T9" i="32" s="1"/>
  <c r="L5" i="32"/>
  <c r="L9" i="32" s="1"/>
  <c r="L5" i="58"/>
  <c r="L9" i="58" s="1"/>
  <c r="J5" i="32"/>
  <c r="J9" i="32" s="1"/>
  <c r="J5" i="58"/>
  <c r="J9" i="58" s="1"/>
  <c r="Y5" i="32"/>
  <c r="Y9" i="32" s="1"/>
  <c r="Y5" i="58"/>
  <c r="Y9" i="58" s="1"/>
  <c r="O5" i="32"/>
  <c r="O9" i="32" s="1"/>
  <c r="O5" i="58"/>
  <c r="O9" i="58" s="1"/>
  <c r="X5" i="58"/>
  <c r="X9" i="58" s="1"/>
  <c r="X5" i="32"/>
  <c r="X9" i="32" s="1"/>
  <c r="I5" i="58"/>
  <c r="I9" i="58" s="1"/>
  <c r="I5" i="32"/>
  <c r="I9" i="32" s="1"/>
  <c r="R5" i="58"/>
  <c r="R9" i="58" s="1"/>
  <c r="R5" i="32"/>
  <c r="R9" i="32" s="1"/>
  <c r="D5" i="58"/>
  <c r="D9" i="58" s="1"/>
  <c r="D5" i="32"/>
  <c r="D9" i="32" s="1"/>
  <c r="Q5" i="58"/>
  <c r="Q9" i="58" s="1"/>
  <c r="Q5" i="32"/>
  <c r="Q9" i="32" s="1"/>
  <c r="N5" i="58"/>
  <c r="N9" i="58" s="1"/>
  <c r="N5" i="32"/>
  <c r="N9" i="32" s="1"/>
  <c r="S5" i="58"/>
  <c r="S9" i="58" s="1"/>
  <c r="S5" i="32"/>
  <c r="S9" i="32" s="1"/>
  <c r="E5" i="58"/>
  <c r="E9" i="58" s="1"/>
  <c r="E5" i="32"/>
  <c r="E9" i="32" s="1"/>
  <c r="G5" i="32"/>
  <c r="G9" i="32" s="1"/>
  <c r="G5" i="58"/>
  <c r="G9" i="58" s="1"/>
  <c r="B5" i="58"/>
  <c r="B9" i="58" s="1"/>
  <c r="B5" i="32"/>
  <c r="B9" i="32" s="1"/>
  <c r="M5" i="58"/>
  <c r="M9" i="58" s="1"/>
  <c r="M5" i="32"/>
  <c r="M9" i="32" s="1"/>
  <c r="U5" i="58"/>
  <c r="U9" i="58" s="1"/>
  <c r="U5" i="32"/>
  <c r="U9" i="32" s="1"/>
  <c r="W5" i="32"/>
  <c r="W9" i="32" s="1"/>
  <c r="W5" i="58"/>
  <c r="W9" i="58" s="1"/>
  <c r="Z5" i="58"/>
  <c r="Z5" i="32"/>
  <c r="Z9" i="32" s="1"/>
  <c r="AR524" i="30"/>
  <c r="AR8" i="30"/>
  <c r="AC8" i="38" s="1"/>
  <c r="AR10" i="30"/>
  <c r="AR13" i="37"/>
  <c r="AQ5" i="37"/>
  <c r="AR521" i="30"/>
  <c r="AR522" i="30"/>
  <c r="E44" i="24" s="1"/>
  <c r="H29" i="29" s="1"/>
  <c r="F43" i="22"/>
  <c r="H28" i="29" s="1"/>
  <c r="AR523" i="30"/>
  <c r="AQ11" i="30"/>
  <c r="AR5" i="30"/>
  <c r="AR9" i="30"/>
  <c r="AQ139" i="37"/>
  <c r="AR139" i="37" s="1"/>
  <c r="AA6" i="32"/>
  <c r="AN24" i="31"/>
  <c r="AQ526" i="30"/>
  <c r="AQ527" i="30" s="1"/>
  <c r="AQ517" i="30"/>
  <c r="AQ131" i="37"/>
  <c r="AQ140" i="37"/>
  <c r="AQ7" i="37" l="1"/>
  <c r="AB10" i="38"/>
  <c r="AR5" i="37"/>
  <c r="AR6" i="37"/>
  <c r="AC11" i="38" s="1"/>
  <c r="AC5" i="38"/>
  <c r="AC9" i="38"/>
  <c r="Z9" i="58"/>
  <c r="AA5" i="58"/>
  <c r="AA9" i="58" s="1"/>
  <c r="AR140" i="37"/>
  <c r="AR141" i="37" s="1"/>
  <c r="AR131" i="37"/>
  <c r="AN8" i="37" s="1"/>
  <c r="AA5" i="32"/>
  <c r="AA9" i="32" s="1"/>
  <c r="AR11" i="30"/>
  <c r="AQ141" i="37"/>
  <c r="AO24" i="31"/>
  <c r="AR526" i="30"/>
  <c r="AR525" i="30"/>
  <c r="AR517" i="30"/>
  <c r="AC10" i="38" l="1"/>
  <c r="K53" i="25" s="1"/>
  <c r="H31" i="29" s="1"/>
  <c r="AR7" i="37"/>
  <c r="AB12" i="38"/>
  <c r="E45" i="27"/>
  <c r="H30" i="29" s="1"/>
  <c r="E52" i="23"/>
  <c r="H27" i="29" s="1"/>
  <c r="Z142" i="37"/>
  <c r="AD142" i="37"/>
  <c r="AG8" i="37"/>
  <c r="AL8" i="37"/>
  <c r="Q142" i="37"/>
  <c r="AE142" i="37"/>
  <c r="AM142" i="37"/>
  <c r="AH142" i="37"/>
  <c r="T8" i="37"/>
  <c r="W8" i="37"/>
  <c r="R8" i="37"/>
  <c r="U8" i="37"/>
  <c r="AE8" i="37"/>
  <c r="AJ142" i="37"/>
  <c r="AO142" i="37"/>
  <c r="AA142" i="37"/>
  <c r="Z8" i="37"/>
  <c r="AC8" i="37"/>
  <c r="AM8" i="37"/>
  <c r="Y142" i="37"/>
  <c r="AI8" i="37"/>
  <c r="AO8" i="37"/>
  <c r="AH8" i="37"/>
  <c r="AK8" i="37"/>
  <c r="AJ8" i="37"/>
  <c r="AK142" i="37"/>
  <c r="AC142" i="37"/>
  <c r="AG142" i="37"/>
  <c r="AP142" i="37"/>
  <c r="AF8" i="37"/>
  <c r="AB142" i="37"/>
  <c r="W142" i="37"/>
  <c r="S142" i="37"/>
  <c r="R142" i="37"/>
  <c r="T142" i="37"/>
  <c r="X142" i="37"/>
  <c r="AI142" i="37"/>
  <c r="AP8" i="37"/>
  <c r="AB8" i="37"/>
  <c r="X8" i="37"/>
  <c r="AN142" i="37"/>
  <c r="AL142" i="37"/>
  <c r="Q8" i="37"/>
  <c r="S8" i="37"/>
  <c r="V8" i="37"/>
  <c r="V142" i="37"/>
  <c r="U142" i="37"/>
  <c r="AF142" i="37"/>
  <c r="Y8" i="37"/>
  <c r="AA8" i="37"/>
  <c r="AD8" i="37"/>
  <c r="AI12" i="30"/>
  <c r="AA12" i="30"/>
  <c r="S12" i="30"/>
  <c r="AP12" i="30"/>
  <c r="AH12" i="30"/>
  <c r="Z12" i="30"/>
  <c r="R12" i="30"/>
  <c r="AO12" i="30"/>
  <c r="AG12" i="30"/>
  <c r="Y12" i="30"/>
  <c r="Q12" i="30"/>
  <c r="AN12" i="30"/>
  <c r="AF12" i="30"/>
  <c r="X12" i="30"/>
  <c r="AM12" i="30"/>
  <c r="AE12" i="30"/>
  <c r="W12" i="30"/>
  <c r="AL12" i="30"/>
  <c r="AD12" i="30"/>
  <c r="V12" i="30"/>
  <c r="AK12" i="30"/>
  <c r="AC12" i="30"/>
  <c r="U12" i="30"/>
  <c r="AJ12" i="30"/>
  <c r="AB12" i="30"/>
  <c r="T12" i="30"/>
  <c r="L43" i="56"/>
  <c r="U528" i="30"/>
  <c r="Q528" i="30"/>
  <c r="AG33" i="31"/>
  <c r="AL33" i="31"/>
  <c r="W33" i="31"/>
  <c r="T33" i="31"/>
  <c r="AE33" i="31"/>
  <c r="AK33" i="31"/>
  <c r="AA33" i="31"/>
  <c r="AH33" i="31"/>
  <c r="U33" i="31"/>
  <c r="Y33" i="31"/>
  <c r="Q33" i="31"/>
  <c r="AM33" i="31"/>
  <c r="AI33" i="31"/>
  <c r="AJ33" i="31"/>
  <c r="X33" i="31"/>
  <c r="AB33" i="31"/>
  <c r="P33" i="31"/>
  <c r="R33" i="31"/>
  <c r="Z33" i="31"/>
  <c r="AF33" i="31"/>
  <c r="AD33" i="31"/>
  <c r="AC33" i="31"/>
  <c r="V33" i="31"/>
  <c r="S33" i="31"/>
  <c r="O33" i="31"/>
  <c r="AR527" i="30"/>
  <c r="AA528" i="30"/>
  <c r="AI528" i="30"/>
  <c r="AL528" i="30"/>
  <c r="AF528" i="30"/>
  <c r="T528" i="30"/>
  <c r="W528" i="30"/>
  <c r="AD528" i="30"/>
  <c r="AE528" i="30"/>
  <c r="AO528" i="30"/>
  <c r="AP528" i="30"/>
  <c r="V528" i="30"/>
  <c r="AG528" i="30"/>
  <c r="AJ528" i="30"/>
  <c r="Z528" i="30"/>
  <c r="X528" i="30"/>
  <c r="AB528" i="30"/>
  <c r="AK528" i="30"/>
  <c r="AN528" i="30"/>
  <c r="AH528" i="30"/>
  <c r="Y528" i="30"/>
  <c r="AC528" i="30"/>
  <c r="S528" i="30"/>
  <c r="AM528" i="30"/>
  <c r="R528" i="30"/>
  <c r="AC12" i="38" l="1"/>
  <c r="M14" i="38" s="1"/>
  <c r="L11" i="32" s="1"/>
  <c r="E51" i="28"/>
  <c r="H35" i="29" s="1"/>
  <c r="E11" i="58"/>
  <c r="C11" i="58"/>
  <c r="X11" i="58"/>
  <c r="Y11" i="58"/>
  <c r="T11" i="58"/>
  <c r="U11" i="58"/>
  <c r="B11" i="58"/>
  <c r="H11" i="58"/>
  <c r="F11" i="58"/>
  <c r="O11" i="58"/>
  <c r="I11" i="58"/>
  <c r="K11" i="58"/>
  <c r="N11" i="58"/>
  <c r="V11" i="58"/>
  <c r="Z11" i="58"/>
  <c r="L11" i="58"/>
  <c r="P11" i="58"/>
  <c r="W11" i="58"/>
  <c r="Q11" i="58"/>
  <c r="R11" i="58"/>
  <c r="S11" i="58"/>
  <c r="G11" i="58"/>
  <c r="M11" i="58"/>
  <c r="D11" i="58"/>
  <c r="J11" i="58"/>
  <c r="R14" i="38" l="1"/>
  <c r="Q11" i="32" s="1"/>
  <c r="K14" i="38"/>
  <c r="J11" i="32" s="1"/>
  <c r="T14" i="38"/>
  <c r="S11" i="32" s="1"/>
  <c r="P14" i="38"/>
  <c r="O11" i="32" s="1"/>
  <c r="G14" i="38"/>
  <c r="F11" i="32" s="1"/>
  <c r="Q14" i="38"/>
  <c r="P11" i="32" s="1"/>
  <c r="E14" i="38"/>
  <c r="D11" i="32" s="1"/>
  <c r="X14" i="38"/>
  <c r="W11" i="32" s="1"/>
  <c r="N14" i="38"/>
  <c r="M11" i="32" s="1"/>
  <c r="W14" i="38"/>
  <c r="V11" i="32" s="1"/>
  <c r="D14" i="38"/>
  <c r="C11" i="32" s="1"/>
  <c r="F14" i="38"/>
  <c r="E11" i="32" s="1"/>
  <c r="S14" i="38"/>
  <c r="R11" i="32" s="1"/>
  <c r="O14" i="38"/>
  <c r="N11" i="32" s="1"/>
  <c r="V14" i="38"/>
  <c r="U11" i="32" s="1"/>
  <c r="J14" i="38"/>
  <c r="I11" i="32" s="1"/>
  <c r="Z14" i="38"/>
  <c r="Y11" i="32" s="1"/>
  <c r="L14" i="38"/>
  <c r="K11" i="32" s="1"/>
  <c r="C14" i="38"/>
  <c r="B11" i="32" s="1"/>
  <c r="I14" i="38"/>
  <c r="H11" i="32" s="1"/>
  <c r="H14" i="38"/>
  <c r="G11" i="32" s="1"/>
  <c r="AB14" i="38"/>
  <c r="Y14" i="38"/>
  <c r="X11" i="32" s="1"/>
  <c r="AA14" i="38"/>
  <c r="Z11" i="32" s="1"/>
  <c r="U14" i="38"/>
  <c r="T11"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tc={F1A2C5DC-A761-4A4A-92A6-0606ABCC4D47}</author>
    <author>tc={872CB5F9-6057-4CBA-A2B4-2D11BEB9AAFA}</author>
    <author>tc={E87EF289-5083-4C6C-9A31-2D8E290E09F2}</author>
  </authors>
  <commentList>
    <comment ref="Q3" authorId="0" shapeId="0" xr:uid="{F1A2C5DC-A761-4A4A-92A6-0606ABCC4D47}">
      <text>
        <t>[Threaded comment]
Your version of Excel allows you to read this threaded comment; however, any edits to it will get removed if the file is opened in a newer version of Excel. Learn more: https://go.microsoft.com/fwlink/?linkid=870924
Comment:
    used to calculate cost-weighted averages</t>
      </text>
    </comment>
    <comment ref="R3" authorId="1" shapeId="0" xr:uid="{872CB5F9-6057-4CBA-A2B4-2D11BEB9AAFA}">
      <text>
        <t>[Threaded comment]
Your version of Excel allows you to read this threaded comment; however, any edits to it will get removed if the file is opened in a newer version of Excel. Learn more: https://go.microsoft.com/fwlink/?linkid=870924
Comment:
    used to calculate cost-weighted averages</t>
      </text>
    </comment>
    <comment ref="S3" authorId="2" shapeId="0" xr:uid="{E87EF289-5083-4C6C-9A31-2D8E290E09F2}">
      <text>
        <t>[Threaded comment]
Your version of Excel allows you to read this threaded comment; however, any edits to it will get removed if the file is opened in a newer version of Excel. Learn more: https://go.microsoft.com/fwlink/?linkid=870924
Comment:
    used to calculate cost-weighted averages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tc={4285287C-943A-4BFC-9485-B0DFB77EEF38}</author>
    <author>tc={2E6E7BB2-1A63-491D-A1F1-4B8832DF833C}</author>
    <author>tc={1D50CDDC-69D5-4C04-B817-8DCD9AD438DD}</author>
  </authors>
  <commentList>
    <comment ref="S3" authorId="0" shapeId="0" xr:uid="{4285287C-943A-4BFC-9485-B0DFB77EEF38}">
      <text>
        <t>[Threaded comment]
Your version of Excel allows you to read this threaded comment; however, any edits to it will get removed if the file is opened in a newer version of Excel. Learn more: https://go.microsoft.com/fwlink/?linkid=870924
Comment:
    used to calculate cost-weighted averages</t>
      </text>
    </comment>
    <comment ref="T3" authorId="1" shapeId="0" xr:uid="{2E6E7BB2-1A63-491D-A1F1-4B8832DF833C}">
      <text>
        <t>[Threaded comment]
Your version of Excel allows you to read this threaded comment; however, any edits to it will get removed if the file is opened in a newer version of Excel. Learn more: https://go.microsoft.com/fwlink/?linkid=870924
Comment:
    used to calculate cost-weighted averages</t>
      </text>
    </comment>
    <comment ref="U3" authorId="2" shapeId="0" xr:uid="{1D50CDDC-69D5-4C04-B817-8DCD9AD438DD}">
      <text>
        <t>[Threaded comment]
Your version of Excel allows you to read this threaded comment; however, any edits to it will get removed if the file is opened in a newer version of Excel. Learn more: https://go.microsoft.com/fwlink/?linkid=870924
Comment:
    used to calculate cost-weighted averages</t>
      </text>
    </comment>
  </commentList>
</comments>
</file>

<file path=xl/sharedStrings.xml><?xml version="1.0" encoding="utf-8"?>
<sst xmlns="http://schemas.openxmlformats.org/spreadsheetml/2006/main" count="747" uniqueCount="361">
  <si>
    <t>Material</t>
  </si>
  <si>
    <t>Expected Useful Life</t>
  </si>
  <si>
    <t>Remaining Life</t>
  </si>
  <si>
    <t>Replacement Cost</t>
  </si>
  <si>
    <t>Length/ Quantity</t>
  </si>
  <si>
    <t>Units</t>
  </si>
  <si>
    <t>Diameter/ Width/ Area</t>
  </si>
  <si>
    <t>Unique Asset ID</t>
  </si>
  <si>
    <t>Asset Category</t>
  </si>
  <si>
    <t>Asset Subcategory</t>
  </si>
  <si>
    <t>Condition Rating</t>
  </si>
  <si>
    <t>Definition</t>
  </si>
  <si>
    <t>Example</t>
  </si>
  <si>
    <t>Attribute</t>
  </si>
  <si>
    <t>Asset Name</t>
  </si>
  <si>
    <t>Notes</t>
  </si>
  <si>
    <t>Year Condition Assessment Completed</t>
  </si>
  <si>
    <t>Condition-Adjusted Remaining Life</t>
  </si>
  <si>
    <t>123 Main St.</t>
  </si>
  <si>
    <t>Address/Location</t>
  </si>
  <si>
    <t>Diameter/Width/Area</t>
  </si>
  <si>
    <t>Mains</t>
  </si>
  <si>
    <t>Water Treatment Plant</t>
  </si>
  <si>
    <t>Installation Year</t>
  </si>
  <si>
    <t>Concrete</t>
  </si>
  <si>
    <t>building</t>
  </si>
  <si>
    <t>square meters</t>
  </si>
  <si>
    <t>Length/Quantity</t>
  </si>
  <si>
    <t>WTP_001</t>
  </si>
  <si>
    <t>Address/Location when Stored</t>
  </si>
  <si>
    <t>Purchase Cost</t>
  </si>
  <si>
    <t>Age at Purchase</t>
  </si>
  <si>
    <t>Manufacturer</t>
  </si>
  <si>
    <t>Model</t>
  </si>
  <si>
    <t>Quantity</t>
  </si>
  <si>
    <t>Department</t>
  </si>
  <si>
    <t>VIN #</t>
  </si>
  <si>
    <t>Capacity/ Sizing</t>
  </si>
  <si>
    <t>Information Source</t>
  </si>
  <si>
    <t>Installation Year / Year Purchased</t>
  </si>
  <si>
    <t>Historical Cost / Purchase Cost</t>
  </si>
  <si>
    <t>Capacity / Sizing</t>
  </si>
  <si>
    <t>Public Works</t>
  </si>
  <si>
    <t>Ford 2014</t>
  </si>
  <si>
    <t>Roads and Drainage</t>
  </si>
  <si>
    <t>Library</t>
  </si>
  <si>
    <t>Fire Hall</t>
  </si>
  <si>
    <t>Sewage Lagoon</t>
  </si>
  <si>
    <t xml:space="preserve">Arena </t>
  </si>
  <si>
    <t>Water Riser Tower (reservoir)</t>
  </si>
  <si>
    <t>Hydrants</t>
  </si>
  <si>
    <t>Manholes</t>
  </si>
  <si>
    <t>Cemetary</t>
  </si>
  <si>
    <t>Trails</t>
  </si>
  <si>
    <t>Boat Launch</t>
  </si>
  <si>
    <t>Race Track</t>
  </si>
  <si>
    <t>km</t>
  </si>
  <si>
    <t>Recreation</t>
  </si>
  <si>
    <t xml:space="preserve">Pump Station and Reservoir </t>
  </si>
  <si>
    <t>Sewer mains</t>
  </si>
  <si>
    <t>years</t>
  </si>
  <si>
    <t>% Remaining</t>
  </si>
  <si>
    <t>(Community) roads provide essential services to connect residents, businesses and visitors throughout our community.  Our sidewalk and path systems are important mobility and recreational assets that are important for accessibility and vibrancy in our community.  Our drainage infrastructure protects the community from erosion, flooding, and contaminated runoff during rain events, and the potential for ice forming due to pooling water.</t>
  </si>
  <si>
    <t xml:space="preserve">Vehicles and Equipment </t>
  </si>
  <si>
    <t xml:space="preserve">We rely on community vehicles and equipment to deliver a broad range of essential services ranging from water delivery, wastewater collection, and a long list of maintenance activities from lawn mowing to snow and ice clearance.  </t>
  </si>
  <si>
    <t>Replacement Cost by Asset Type</t>
  </si>
  <si>
    <t>checking</t>
  </si>
  <si>
    <t>DESCRIPTION</t>
  </si>
  <si>
    <t>ASSET INVENTORY</t>
  </si>
  <si>
    <t>REPLACEMENT GRAPHIC</t>
  </si>
  <si>
    <t>AVERAGE AGE</t>
  </si>
  <si>
    <t>AVERAGE ESTIMATED REMAINING LIFE</t>
  </si>
  <si>
    <t>AVERAGE ANNUAL RENEWAL COST</t>
  </si>
  <si>
    <t>Unknown</t>
  </si>
  <si>
    <t>INFORMATION QUALITY</t>
  </si>
  <si>
    <t>Moderate</t>
  </si>
  <si>
    <t>AVERAGE CONDITION</t>
  </si>
  <si>
    <t xml:space="preserve">The (Community) water system provides service to (# people receiving service) residents and businesses within the (Community).  </t>
  </si>
  <si>
    <t>Portable Water Pipe</t>
  </si>
  <si>
    <t>Pumphouses</t>
  </si>
  <si>
    <t xml:space="preserve">Our water system is made up of: </t>
  </si>
  <si>
    <t>Sidewalks</t>
  </si>
  <si>
    <t>Asphalt Roads</t>
  </si>
  <si>
    <t>Gravel Roads</t>
  </si>
  <si>
    <t>Age</t>
  </si>
  <si>
    <t>Replacement Value by Asset Type</t>
  </si>
  <si>
    <t xml:space="preserve">Our recreation assets include: </t>
  </si>
  <si>
    <t>Playgrounds</t>
  </si>
  <si>
    <t>Ball Diamonds</t>
  </si>
  <si>
    <t>Parks</t>
  </si>
  <si>
    <t>Storage Sheds</t>
  </si>
  <si>
    <t>Other</t>
  </si>
  <si>
    <t>Garage &amp; Fuel Facilities</t>
  </si>
  <si>
    <t>Recreation Centre and Pool</t>
  </si>
  <si>
    <t>Forcemains</t>
  </si>
  <si>
    <t xml:space="preserve">Our building and facility assets include: </t>
  </si>
  <si>
    <t>Garbage Trucks</t>
  </si>
  <si>
    <t>Tractors &amp; Mowers</t>
  </si>
  <si>
    <t>Trailers</t>
  </si>
  <si>
    <t>Total</t>
  </si>
  <si>
    <t>% Remaining Life</t>
  </si>
  <si>
    <t>TOTAL</t>
  </si>
  <si>
    <t xml:space="preserve">(Community) assets provide essential services that support the health, productivity, and vitality of the community. </t>
  </si>
  <si>
    <t>Avg. Annual Renewal Cost</t>
  </si>
  <si>
    <t>Avg. Age</t>
  </si>
  <si>
    <t>OVERALL</t>
  </si>
  <si>
    <t>Info. Quality</t>
  </si>
  <si>
    <t>Cond. Assess.</t>
  </si>
  <si>
    <t>Avg. Remaining Life</t>
  </si>
  <si>
    <t>INVENTORY</t>
  </si>
  <si>
    <t>VALUATION</t>
  </si>
  <si>
    <t>Asset ID</t>
  </si>
  <si>
    <t>Asset Location</t>
  </si>
  <si>
    <t>25 Year Total</t>
  </si>
  <si>
    <t>Replacement Year 1</t>
  </si>
  <si>
    <t>Replacement Year 2</t>
  </si>
  <si>
    <t>25 Annualized</t>
  </si>
  <si>
    <t>Lifecycle Annualized</t>
  </si>
  <si>
    <t>Replacement Year 3</t>
  </si>
  <si>
    <t>Replacement Year 4</t>
  </si>
  <si>
    <t>Replacement Year 5</t>
  </si>
  <si>
    <t>Replacement Year 6</t>
  </si>
  <si>
    <t>-</t>
  </si>
  <si>
    <t>SUMMARY</t>
  </si>
  <si>
    <t>25 Year Annualized Cost</t>
  </si>
  <si>
    <t>Annualized Lifecycle Cost</t>
  </si>
  <si>
    <t>Preferred Option (Description)</t>
  </si>
  <si>
    <t>Preferred Option</t>
  </si>
  <si>
    <t>Key Issue (Item)</t>
  </si>
  <si>
    <t>Key Issues (Item)</t>
  </si>
  <si>
    <t>Combined</t>
  </si>
  <si>
    <t>Debt Servicing</t>
  </si>
  <si>
    <t>Non-Renewal</t>
  </si>
  <si>
    <t>Renewal</t>
  </si>
  <si>
    <t>Current Revenue</t>
  </si>
  <si>
    <t>Last Updated:</t>
  </si>
  <si>
    <t>Table of Contents</t>
  </si>
  <si>
    <t>Lables</t>
  </si>
  <si>
    <t>Lable</t>
  </si>
  <si>
    <t>Labels</t>
  </si>
  <si>
    <t>Asset Category (Choose From Drop Down Menu)</t>
  </si>
  <si>
    <t>Asset Subcategory (Choose From Drop Down Menu)</t>
  </si>
  <si>
    <t xml:space="preserve">Our road network is made up of*: </t>
  </si>
  <si>
    <t>Running Track</t>
  </si>
  <si>
    <t>Public Works Maintenance Shop</t>
  </si>
  <si>
    <t>* data labels will have to be added manually to the pie chart for any added Asset Sub Categories</t>
  </si>
  <si>
    <t>Guidelines</t>
  </si>
  <si>
    <t>When entering data into 'Inventory' Sheets, use Categories and Sub-Categories provided in dropdown lists within cells</t>
  </si>
  <si>
    <t>If you need more rows for inventory input data: right click: "Insert": "Add Entire Row"</t>
  </si>
  <si>
    <t>Year Built</t>
  </si>
  <si>
    <t>Water</t>
  </si>
  <si>
    <t>Sewer</t>
  </si>
  <si>
    <t xml:space="preserve">Our sewer system is made up of: </t>
  </si>
  <si>
    <t xml:space="preserve">The (Community) sewer system provides service to (# people receiving service) residents and businesses within the (Community).  </t>
  </si>
  <si>
    <t>Buildings</t>
  </si>
  <si>
    <t xml:space="preserve">Vehicles </t>
  </si>
  <si>
    <t xml:space="preserve">Water </t>
  </si>
  <si>
    <t>AVERAGE REMAINING LIFE</t>
  </si>
  <si>
    <t>Insert Community Name</t>
  </si>
  <si>
    <t>Project Cost</t>
  </si>
  <si>
    <t>Capital (y/n)</t>
  </si>
  <si>
    <t>Project Year</t>
  </si>
  <si>
    <t>O&amp;M</t>
  </si>
  <si>
    <t>Avg. Remaining Life (%)</t>
  </si>
  <si>
    <t>Notes:</t>
  </si>
  <si>
    <t>Categories</t>
  </si>
  <si>
    <t>List Lookup</t>
  </si>
  <si>
    <t>Roads_and_Drainage</t>
  </si>
  <si>
    <t>Subcategories</t>
  </si>
  <si>
    <t>1 This sheet powers the named ranges that allow the dropdown menus to work</t>
  </si>
  <si>
    <t>2 The dropdown menus are driven from the "Current State" sheets</t>
  </si>
  <si>
    <t>Backlog</t>
  </si>
  <si>
    <t xml:space="preserve">Our vehicle assets include: </t>
  </si>
  <si>
    <t>BACKLOG % OF TOTAL ASSET VALUE</t>
  </si>
  <si>
    <t>4 Password is NWT</t>
  </si>
  <si>
    <t>3 The page is password protected to prevent against accidental changes that could cause cascading errors. Please don't change this page without understanding on how named ranges, indirect functions, and data validation works.</t>
  </si>
  <si>
    <t xml:space="preserve">Used in the Corporate Asset Management Plan:   </t>
  </si>
  <si>
    <t>Spreadsheet Change Tracking</t>
  </si>
  <si>
    <t>Name of Person</t>
  </si>
  <si>
    <t>Date Updated</t>
  </si>
  <si>
    <t>Purpose/Description of Update</t>
  </si>
  <si>
    <t>Input Cells</t>
  </si>
  <si>
    <t>These cells allow you to manually type in your own values</t>
  </si>
  <si>
    <t>Dropdown List</t>
  </si>
  <si>
    <t>These cells allow you to select an option from a list</t>
  </si>
  <si>
    <t>Automatically Calculated Cells</t>
  </si>
  <si>
    <t>Metric</t>
  </si>
  <si>
    <t>Imperial</t>
  </si>
  <si>
    <t>Selected</t>
  </si>
  <si>
    <t>Diameter/width/area</t>
  </si>
  <si>
    <t>Length/quantity</t>
  </si>
  <si>
    <t>mm</t>
  </si>
  <si>
    <t>m</t>
  </si>
  <si>
    <t>m2</t>
  </si>
  <si>
    <t>in</t>
  </si>
  <si>
    <t>ft</t>
  </si>
  <si>
    <t>sqft</t>
  </si>
  <si>
    <t>count</t>
  </si>
  <si>
    <t>D/W/A</t>
  </si>
  <si>
    <t>L/Q</t>
  </si>
  <si>
    <t>Heavy Mobile Equipment</t>
  </si>
  <si>
    <t>Heavy_Mobile_Equipment</t>
  </si>
  <si>
    <t>Age*Cost</t>
  </si>
  <si>
    <t>%Remaining*Cost</t>
  </si>
  <si>
    <t>Remaining Life*Cost</t>
  </si>
  <si>
    <t>Water Mains</t>
  </si>
  <si>
    <t>Service Connection</t>
  </si>
  <si>
    <t>Valves</t>
  </si>
  <si>
    <t>Service Connection Valve</t>
  </si>
  <si>
    <t>Pump stations</t>
  </si>
  <si>
    <t>Ditches</t>
  </si>
  <si>
    <t>Stormwater Ponds</t>
  </si>
  <si>
    <t>IT Infrastructure</t>
  </si>
  <si>
    <t>Outdoor Skating Rink</t>
  </si>
  <si>
    <t>ATV/Snowmobile Path</t>
  </si>
  <si>
    <t>Street Lights</t>
  </si>
  <si>
    <t>Holiday Decorations</t>
  </si>
  <si>
    <t>Benches</t>
  </si>
  <si>
    <t>Garbage Cans</t>
  </si>
  <si>
    <t>Light Trucks</t>
  </si>
  <si>
    <t>Cars</t>
  </si>
  <si>
    <t>Firetruck</t>
  </si>
  <si>
    <t>Ambulance</t>
  </si>
  <si>
    <t>Portable Generator</t>
  </si>
  <si>
    <t>Portable Pump</t>
  </si>
  <si>
    <t>Excavators</t>
  </si>
  <si>
    <t>ATVs</t>
  </si>
  <si>
    <t>Snowmobiles</t>
  </si>
  <si>
    <t>Treatment Plant</t>
  </si>
  <si>
    <t>East WTP</t>
  </si>
  <si>
    <t>1st St Water Main</t>
  </si>
  <si>
    <t>Service Connections</t>
  </si>
  <si>
    <t>1st St Sewer Main</t>
  </si>
  <si>
    <t>North Pump Station</t>
  </si>
  <si>
    <t>Main Sewage Lagoon East</t>
  </si>
  <si>
    <t>1st Ave</t>
  </si>
  <si>
    <t>2nd Av</t>
  </si>
  <si>
    <t>Lake Trail</t>
  </si>
  <si>
    <t>Memorial Pool</t>
  </si>
  <si>
    <t>Twin Rinks</t>
  </si>
  <si>
    <t>West Lake Boat Launch</t>
  </si>
  <si>
    <t>School Ball Diamond</t>
  </si>
  <si>
    <t>Lake Park Benches</t>
  </si>
  <si>
    <t>Sewer/Water</t>
  </si>
  <si>
    <t>Roads/Streets</t>
  </si>
  <si>
    <t>Sanitation</t>
  </si>
  <si>
    <t>Fire Department</t>
  </si>
  <si>
    <t>Admin</t>
  </si>
  <si>
    <t>example</t>
  </si>
  <si>
    <t>Unit 45</t>
  </si>
  <si>
    <t>Quint 1</t>
  </si>
  <si>
    <t>F150 Pickup</t>
  </si>
  <si>
    <t>Ford Focus</t>
  </si>
  <si>
    <t>Poor</t>
  </si>
  <si>
    <t>Condition Useful Life</t>
  </si>
  <si>
    <t>Good</t>
  </si>
  <si>
    <t>Vehicles and equipment may be purchased second hand.  Information about the age of the asset at the time of purchase (in years) is important for calculating its remaining life.  This field is for vehicle and equipment assets only. The overall age of the asset is important, but it is sometimes helpful to understand when the asset was aquired.</t>
  </si>
  <si>
    <t>Use the dropdown menu below to auto select metric or imperial units. Its best to stay within one set for your asset management plan</t>
  </si>
  <si>
    <t>Linear Asset</t>
  </si>
  <si>
    <t>Vertical Asset</t>
  </si>
  <si>
    <t xml:space="preserve">Renewal </t>
  </si>
  <si>
    <t>Water Main</t>
  </si>
  <si>
    <t>PVC</t>
  </si>
  <si>
    <t>Copper</t>
  </si>
  <si>
    <t>ACP</t>
  </si>
  <si>
    <t>1st St</t>
  </si>
  <si>
    <t>1st Ave North Side</t>
  </si>
  <si>
    <t>345 Slave Lake</t>
  </si>
  <si>
    <t>106 Mackenzie St</t>
  </si>
  <si>
    <t>East Park</t>
  </si>
  <si>
    <t>91 Main St</t>
  </si>
  <si>
    <t>Lake Park</t>
  </si>
  <si>
    <t>New Benches</t>
  </si>
  <si>
    <t>Solar Panels at City Hall</t>
  </si>
  <si>
    <t>New Boat Launch</t>
  </si>
  <si>
    <t>Second Fire Truck</t>
  </si>
  <si>
    <t>y</t>
  </si>
  <si>
    <t>If you want to add an additional Sub-Category, go to 'Asset Category' Current state sheet.</t>
  </si>
  <si>
    <t>The summary sheets are driven by the 'Inventory' Sheets. Once they are populated, the rest of the calculations are automatic</t>
  </si>
  <si>
    <t>We rely on community vehiclesto deliver a broad range of essential services transporting staff and small goods.</t>
  </si>
  <si>
    <t xml:space="preserve">We rely on community heavy mobile equipment and  vehicles to deliver a broad range of essential services ranging from water delivery, wastewater collection, and a long list of maintenance activities from lawn mowing to snow and ice clearance.  </t>
  </si>
  <si>
    <t>Inventory Template for the Asset Management Plan</t>
  </si>
  <si>
    <t>Definitions</t>
  </si>
  <si>
    <t>This sheet is a placeholder and an example.  When you are ready to create an optimized plan you can delete this tab and copy the Chart - Unoptimized Plan (text, not links) and use that as a starting place.</t>
  </si>
  <si>
    <t>Note: in the inventory tabs only the headers have been coloured</t>
  </si>
  <si>
    <t>Historical Cost/Purchase Cost</t>
  </si>
  <si>
    <t>In Service / Purchase Year</t>
  </si>
  <si>
    <t>Calculated, or referenced from a previous worksheet</t>
  </si>
  <si>
    <t>Chart - Renewal Summary</t>
  </si>
  <si>
    <t>25 Year Renewal Plan - Linear and Vertical</t>
  </si>
  <si>
    <t>25 Year Renewal Plan - Mobile</t>
  </si>
  <si>
    <t>25 Year Non-Renewal Plan</t>
  </si>
  <si>
    <t>Chart - Unoptimized Plan</t>
  </si>
  <si>
    <t>Current State Sheet - Community-Wide</t>
  </si>
  <si>
    <t>This sheet is intended to summarize the relevant information for transposing into the AMP Template's 1 pager on the Community-Wide Current State of Assets</t>
  </si>
  <si>
    <t>Current State Sheet - Water System</t>
  </si>
  <si>
    <t>This sheet is intended to summarize the relevant information for transposing into the AMP Template's 1 pager on the Water System Current State of Assets</t>
  </si>
  <si>
    <t>Current State Sheet - Sewer System</t>
  </si>
  <si>
    <t>This sheet is intended to summarize the relevant information for transposing into the AMP Template's 1 pager on the Sewer System Current State of Assets</t>
  </si>
  <si>
    <t>Current State Sheet - Roads and Drainage</t>
  </si>
  <si>
    <t>This sheet is intended to summarize the relevant information for transposing into the AMP Template's 1 pager on the Roads and Drainage Current State of Assets</t>
  </si>
  <si>
    <t>Current State Sheet - Buildings</t>
  </si>
  <si>
    <t>This sheet is intended to summarize the relevant information for transposing into the AMP Template's 1 pager on the Buildings Current State of Assets</t>
  </si>
  <si>
    <t>Current State Sheet - Recreation</t>
  </si>
  <si>
    <t>This sheet is intended to summarize the relevant information for transposing into the AMP Template's 1 pager on the Recreation Current State of Assets</t>
  </si>
  <si>
    <t>Current State Sheet - Vehicles</t>
  </si>
  <si>
    <t>This sheet is intended to summarize the relevant information for transposing into the AMP Template's 1 pager on the Vehicles Current State of Assets</t>
  </si>
  <si>
    <t>Current State Sheet - Heavy Mobile Equipment</t>
  </si>
  <si>
    <t>This sheet is intended to summarize the relevant information for transposing into the AMP Template's 1 pager on the Heavy Mobile Equipment Current State of Assets</t>
  </si>
  <si>
    <t>Water Trucks</t>
  </si>
  <si>
    <t>Sewer Trucks</t>
  </si>
  <si>
    <t>Cemetery Facilities</t>
  </si>
  <si>
    <t xml:space="preserve">Staying active and getting outside are important for community health and culture.  The (Community)’s recreational assets include playing fields, rinks, parks, and cemeteries (update as needed).  </t>
  </si>
  <si>
    <t>104 Chief Jules Dr</t>
  </si>
  <si>
    <t>Village Rd</t>
  </si>
  <si>
    <t>Mountainview Rd</t>
  </si>
  <si>
    <t>Bute Cres</t>
  </si>
  <si>
    <t>Joseph Rd</t>
  </si>
  <si>
    <t>Tso'Escen Rd</t>
  </si>
  <si>
    <t>Band Office</t>
  </si>
  <si>
    <t>Administrative Buildings</t>
  </si>
  <si>
    <t>ACRS ID</t>
  </si>
  <si>
    <t>CAIS ID</t>
  </si>
  <si>
    <t>Asset Name/ Description</t>
  </si>
  <si>
    <t xml:space="preserve">An asset class that is measured or positioned in length.  Examples include water mains, sewer mains, power lines, roads and trails. Assets that are located along these would also be considered a linear asset, such as street lights or garbage cans.
</t>
  </si>
  <si>
    <t xml:space="preserve">Replacing an asset with an identical or similar asset when it has reached a state of failure. Renewal can be combined with an upgrade.
</t>
  </si>
  <si>
    <t xml:space="preserve">A unique asset identification code that clearly distinguishes one asset from another.  This ID can be used to link information in the database with other data platforms such as GIS or asset management software, the financial ledger, and Tangible Capital Asset (TCA) reports. An asset ID may include a set of letters and numbers.  Most communities have their own system for coding assets. 
</t>
  </si>
  <si>
    <t xml:space="preserve">An asset class that is singular and described by it's attributes. Examples are buildings and other facilities.
</t>
  </si>
  <si>
    <t xml:space="preserve">Sometimes known as "Time in Service". Identification of how long an asset is projected to last before it requires replacement or renewal, or its performance or risk of failure becomes unacceptable.  Expected useful life may be established at the time of asset installation, or can be estimated based on asset material and environment.  In many communities, a standard table of life expectancies is applied to most assets, for example in the TCA (and in that case could be ultimately linked to this field where it makes sense). The TCA life expectency may not align with the expected useful life in the field. Some assets may last longer, or be removed earlier, than the expected useful life.
</t>
  </si>
  <si>
    <t xml:space="preserve">The anticipated time left that an asset will remain functional (able to provide its service).  Generally a calculated value that uses the installation year, expected useful life and current year to determine a 'placeholder' until such time as condition data becomes available.  (installation year + expected useful life - current year).
</t>
  </si>
  <si>
    <t xml:space="preserve">The manufacturer for a vehicle or piece of equipment is an important identifier and indicates where further information about the asset can be found.  This field is currently for vehicle and equipment assets only, however it could be added to the linear and vertical asset inventory if desired.
</t>
  </si>
  <si>
    <t xml:space="preserve">The specific model number, name or year of the asset.  This field is for vehicle and equipment assets only, however it could be added to the linear and vertical asset inventory if desired.
</t>
  </si>
  <si>
    <t xml:space="preserve">For vehicle and equipment assets only, however it could be added to the linear and vertical asset inventory if desired.
</t>
  </si>
  <si>
    <t xml:space="preserve">Include the units of the capacity / sizing as a separate field.  For vehicle and equipment assets only. 
</t>
  </si>
  <si>
    <t xml:space="preserve">Diameter of a main, width of a road, area of a building, or another related measurement. This is for linear and verticle assets only. 
</t>
  </si>
  <si>
    <t xml:space="preserve">Include the units of the Diameter/Width/Area as a separate field.
</t>
  </si>
  <si>
    <t xml:space="preserve">Details on the length of a linear asset, quantity of an asset type, or another related measurement.
</t>
  </si>
  <si>
    <t xml:space="preserve">Include the units of the Length/Quantity as a separate field.
</t>
  </si>
  <si>
    <t xml:space="preserve">A description of the primary material an asset is made of.  This information is valuable for estimating the expected useful life of an asset and, therefore, its risk of failure.
 </t>
  </si>
  <si>
    <t xml:space="preserve">OPTIONAL: A snapshot in time of an asset’s state of repair, at a current point in its life.  For asset management purposes it is helpful to translate condition assessment results into a standard scale, such as a scale of 1 (poorest condition) to 5 (best condition), with the description of each rating level strongly tailored to the specific asset class.  This is used to inform a more realistic remaining life.  Notes will be required in some form to support this rating.
</t>
  </si>
  <si>
    <t xml:space="preserve">OPTIONAL: The year that the condition assessment, which informed the condition rating, was completed.  This provides insights into how relevant the results are given today's date.
</t>
  </si>
  <si>
    <t xml:space="preserve">OPTIONAL: A remaining life estimate that has been adjusted to reflect the observed condition of an asset.  This is typically a more accurate estimate of remaining life.
</t>
  </si>
  <si>
    <t xml:space="preserve">OPTIONAL: The original cost paid to construct, purchase or install an asset.  Where this information is unavailable, a calculated value can be used in its place.  However, for asset management planning this field is only useful as a check and balance against a replacment cost.  It is important for TCA reporting purposes as opposed to asset managment decision-making.  Hide this row if it isn't needed.
</t>
  </si>
  <si>
    <t xml:space="preserve">Additional details such as a more detailed description of the asset, an explaination of how the condition rating was derived, the data source(s) drawn on, etc.
</t>
  </si>
  <si>
    <t xml:space="preserve">Primary groupings for assets a community owns and operates, generally organized by system or service (typical categories include: water, sewer, roads and drainage, solid waste, buildings, vehicles, and recreation.  Information can be summarized according to each category (class).
</t>
  </si>
  <si>
    <t xml:space="preserve">The vehicle identification number is a 17 digit (numbers/letters) identifying code that is unique to each individual vehicle. This field is for vehicle and equipment assets only.
</t>
  </si>
  <si>
    <t xml:space="preserve">A subgrouping of assets, enabling a second layer of detail for an asset category.  Information can also be summarized according to each subcategory (subclass).
</t>
  </si>
  <si>
    <t xml:space="preserve">A clear definition of what the asset is, differentiating it from other similar assets wherever possible (i.e. instead of saying 'School' or 'Pump Station' using the name of the building 'Rose Elementary School' or 'North Road Pump Station'). 
</t>
  </si>
  <si>
    <t xml:space="preserve">Community-owned vehicles and equipments are usually assigned for use by a specific department in the organization.  Identifying the responsible department can also provide an indication where further information about this asset may be found.  This field is for vehicle and equipment assets only.
</t>
  </si>
  <si>
    <t xml:space="preserve">Details about where it is located in the community, such as its address or coordinates.  For vehicle and equipment assets, use the address for where the asset is stored. 
</t>
  </si>
  <si>
    <t xml:space="preserve">The date an asset was constructed, purchased or installed.  This provides valuable information that can be used to calculate how old an asset is and may be used as a proxy for condition data to estimate risk of failure. 
</t>
  </si>
  <si>
    <t xml:space="preserve">The funds required if an infrastructure asset had to be renewed or replaced, in today’s dollars.  This is typically a calculated value according to unit rate tables or placeholder estimates, unless a community has a more specific cost estimate in their capital plan that can be referenced.
</t>
  </si>
  <si>
    <t>Inventory - Linear and Vertical</t>
  </si>
  <si>
    <t>Inventory - Vehicles and Equipment</t>
  </si>
  <si>
    <t>This tool is an Excel-based spreadsheet that supports development of the Asset Management Plan.  It is intended to house the community's inventory (or a copy of it), support the evaluation of assets, and present data for staff to use in asset management decision-making.</t>
  </si>
  <si>
    <t xml:space="preserve">Communities may use a variety of sources to determine the replacement cost of their assets.  This column is intended to record the source of replacement cost information for each asset, including the year the information was acquired.  </t>
  </si>
  <si>
    <t>CAIS, 2018</t>
  </si>
  <si>
    <t>The definitions below are intended to describe the Inventory tabs in the spreadsheet.  One tab should be created for each asset category in a community's inventory.</t>
  </si>
  <si>
    <t>ea</t>
  </si>
  <si>
    <t>Note: these projects are listed for illustrative purposes only.  Further analysis required for defining projects to address key issues.
*includes construction and future renewal</t>
  </si>
  <si>
    <r>
      <t>(Community)’s</t>
    </r>
    <r>
      <rPr>
        <b/>
        <sz val="10"/>
        <rFont val="HelveticaNeue"/>
      </rPr>
      <t xml:space="preserve"> </t>
    </r>
    <r>
      <rPr>
        <sz val="10"/>
        <rFont val="HelveticaNeue"/>
      </rPr>
      <t xml:space="preserve">buildings and facilities enable the provision of key community services, from fire protection to social services and recreation.  These buildings serve residents and businesses within the community and in rural and neighbouring areas.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</si>
</sst>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4" formatCode="_-&quot;$&quot;* #,##0.00_-;\-&quot;$&quot;* #,##0.00_-;_-&quot;$&quot;* &quot;-&quot;??_-;_-@_-"/>
    <numFmt numFmtId="43" formatCode="_-* #,##0.00_-;\-* #,##0.00_-;_-* &quot;-&quot;??_-;_-@_-"/>
    <numFmt numFmtId="164" formatCode="_(* #,##0_);_(* \(#,##0\);_(* &quot;-&quot;??_);_(@_)"/>
    <numFmt numFmtId="165" formatCode="_-&quot;$&quot;* #,##0_-;\-&quot;$&quot;* #,##0_-;_-&quot;$&quot;* &quot;-&quot;??_-;_-@_-"/>
    <numFmt numFmtId="166" formatCode="&quot;$&quot;#,##0"/>
    <numFmt numFmtId="167" formatCode="0.0"/>
    <numFmt numFmtId="168" formatCode="[$-1009]mmmm\ d\,\ yyyy;@"/>
    <numFmt numFmtId="169" formatCode="#,##0_ ;\-#,##0\ "/>
    <numFmt numFmtId="170" formatCode="&quot;$&quot;#,##0.00"/>
  </numFmts>
  <fonts count="64">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sz val="12"/>
      <color theme="1"/>
      <name val="Arial"/>
      <family val="2"/>
    </font>
    <font>
      <b/>
      <sz val="10"/>
      <color theme="1"/>
      <name val="Arial"/>
      <family val="2"/>
    </font>
    <font>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18"/>
      <color theme="3"/>
      <name val="Cambria"/>
      <family val="2"/>
      <scheme val="major"/>
    </font>
    <font>
      <sz val="11"/>
      <color rgb="FF9C6500"/>
      <name val="Calibri"/>
      <family val="2"/>
      <scheme val="minor"/>
    </font>
    <font>
      <sz val="10"/>
      <name val="Arial"/>
      <family val="2"/>
    </font>
    <font>
      <u/>
      <sz val="10"/>
      <color theme="11"/>
      <name val="Arial"/>
      <family val="2"/>
    </font>
    <font>
      <sz val="12"/>
      <color theme="1"/>
      <name val="Calibri"/>
      <family val="2"/>
    </font>
    <font>
      <sz val="10"/>
      <name val="Verdana"/>
      <family val="2"/>
    </font>
    <font>
      <u/>
      <sz val="10"/>
      <color theme="10"/>
      <name val="Arial"/>
      <family val="2"/>
    </font>
    <font>
      <b/>
      <sz val="15"/>
      <color theme="3"/>
      <name val="Calibri"/>
      <family val="2"/>
    </font>
    <font>
      <b/>
      <sz val="13"/>
      <color theme="3"/>
      <name val="Calibri"/>
      <family val="2"/>
    </font>
    <font>
      <sz val="12"/>
      <color theme="0"/>
      <name val="Calibri"/>
      <family val="2"/>
    </font>
    <font>
      <sz val="10"/>
      <name val="Arial"/>
      <family val="2"/>
    </font>
    <font>
      <sz val="10"/>
      <color theme="1"/>
      <name val="Arial Nova Light"/>
      <family val="2"/>
    </font>
    <font>
      <sz val="10"/>
      <name val="Arial Nova Light"/>
      <family val="2"/>
    </font>
    <font>
      <b/>
      <sz val="14"/>
      <color theme="0"/>
      <name val="HelveticaNeue"/>
    </font>
    <font>
      <sz val="10"/>
      <color theme="1"/>
      <name val="HelveticaNeue"/>
    </font>
    <font>
      <i/>
      <sz val="10"/>
      <name val="HelveticaNeue"/>
    </font>
    <font>
      <sz val="14"/>
      <color theme="1"/>
      <name val="HelveticaNeue"/>
    </font>
    <font>
      <b/>
      <sz val="10"/>
      <color theme="1"/>
      <name val="HelveticaNeue"/>
    </font>
    <font>
      <i/>
      <sz val="10"/>
      <color theme="1"/>
      <name val="HelveticaNeue"/>
    </font>
    <font>
      <u/>
      <sz val="10"/>
      <color theme="1"/>
      <name val="HelveticaNeue"/>
    </font>
    <font>
      <sz val="9"/>
      <color theme="1"/>
      <name val="HelveticaNeue"/>
    </font>
    <font>
      <sz val="9"/>
      <name val="HelveticaNeue"/>
    </font>
    <font>
      <u/>
      <sz val="9"/>
      <color theme="1"/>
      <name val="HelveticaNeue"/>
    </font>
    <font>
      <sz val="10"/>
      <color theme="0"/>
      <name val="HelveticaNeue"/>
    </font>
    <font>
      <b/>
      <sz val="14"/>
      <color theme="1"/>
      <name val="HelveticaNeue"/>
    </font>
    <font>
      <sz val="12"/>
      <color theme="1"/>
      <name val="HelveticaNeue"/>
    </font>
    <font>
      <sz val="12"/>
      <color indexed="8"/>
      <name val="HelveticaNeue"/>
    </font>
    <font>
      <b/>
      <u/>
      <sz val="12"/>
      <color theme="1"/>
      <name val="HelveticaNeue"/>
    </font>
    <font>
      <b/>
      <sz val="12"/>
      <color theme="0"/>
      <name val="HelveticaNeue"/>
    </font>
    <font>
      <b/>
      <sz val="10"/>
      <color theme="0"/>
      <name val="HelveticaNeue"/>
    </font>
    <font>
      <b/>
      <sz val="10"/>
      <name val="HelveticaNeue"/>
    </font>
    <font>
      <sz val="10"/>
      <color indexed="8"/>
      <name val="HelveticaNeue"/>
    </font>
    <font>
      <sz val="10"/>
      <name val="HelveticaNeue"/>
    </font>
    <font>
      <b/>
      <sz val="14"/>
      <color rgb="FF365F76"/>
      <name val="HelveticaNeue"/>
    </font>
    <font>
      <sz val="6"/>
      <color theme="1"/>
      <name val="HelveticaNeue"/>
    </font>
    <font>
      <b/>
      <sz val="10"/>
      <color rgb="FF365F76"/>
      <name val="HelveticaNeue"/>
    </font>
    <font>
      <b/>
      <sz val="10"/>
      <color rgb="FFFFFFFF"/>
      <name val="HelveticaNeue"/>
    </font>
    <font>
      <sz val="10"/>
      <color theme="0" tint="-0.34998626667073579"/>
      <name val="HelveticaNeue"/>
    </font>
    <font>
      <sz val="10"/>
      <color rgb="FF365F76"/>
      <name val="HelveticaNeue"/>
    </font>
    <font>
      <sz val="10"/>
      <color theme="0" tint="-0.249977111117893"/>
      <name val="HelveticaNeue"/>
    </font>
    <font>
      <sz val="14"/>
      <color theme="0"/>
      <name val="HelveticaNeue"/>
    </font>
    <font>
      <i/>
      <sz val="10"/>
      <color theme="0" tint="-0.249977111117893"/>
      <name val="HelveticaNeue"/>
    </font>
    <font>
      <b/>
      <sz val="20"/>
      <color rgb="FF00B0F0"/>
      <name val="HelveticaNeue"/>
    </font>
  </fonts>
  <fills count="43">
    <fill>
      <patternFill patternType="none"/>
    </fill>
    <fill>
      <patternFill patternType="gray125"/>
    </fill>
    <fill>
      <patternFill patternType="solid">
        <fgColor theme="7"/>
      </patternFill>
    </fill>
    <fill>
      <patternFill patternType="solid">
        <fgColor theme="0"/>
        <bgColor indexed="64"/>
      </patternFill>
    </fill>
    <fill>
      <patternFill patternType="solid">
        <fgColor rgb="FF8CB4C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9FDC9C"/>
        <bgColor indexed="64"/>
      </patternFill>
    </fill>
    <fill>
      <patternFill patternType="solid">
        <fgColor rgb="FF009896"/>
        <bgColor indexed="64"/>
      </patternFill>
    </fill>
    <fill>
      <patternFill patternType="solid">
        <fgColor rgb="FFFFFFFF"/>
        <bgColor indexed="64"/>
      </patternFill>
    </fill>
    <fill>
      <patternFill patternType="solid">
        <fgColor theme="0" tint="-0.499984740745262"/>
        <bgColor indexed="64"/>
      </patternFill>
    </fill>
    <fill>
      <patternFill patternType="solid">
        <fgColor rgb="FF00B0F0"/>
        <bgColor indexed="64"/>
      </patternFill>
    </fill>
    <fill>
      <patternFill patternType="solid">
        <fgColor rgb="FF93E3FF"/>
        <bgColor indexed="64"/>
      </patternFill>
    </fill>
    <fill>
      <patternFill patternType="solid">
        <fgColor theme="7" tint="0.39997558519241921"/>
        <bgColor indexed="64"/>
      </patternFill>
    </fill>
  </fills>
  <borders count="7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thin">
        <color theme="1"/>
      </right>
      <top/>
      <bottom/>
      <diagonal/>
    </border>
    <border>
      <left/>
      <right/>
      <top style="thin">
        <color rgb="FF00323E"/>
      </top>
      <bottom style="thin">
        <color rgb="FF00323E"/>
      </bottom>
      <diagonal/>
    </border>
    <border>
      <left style="medium">
        <color rgb="FF000000"/>
      </left>
      <right/>
      <top/>
      <bottom/>
      <diagonal/>
    </border>
    <border>
      <left style="medium">
        <color indexed="64"/>
      </left>
      <right/>
      <top/>
      <bottom/>
      <diagonal/>
    </border>
    <border>
      <left/>
      <right style="thin">
        <color theme="0"/>
      </right>
      <top style="thin">
        <color theme="0"/>
      </top>
      <bottom style="thin">
        <color theme="0"/>
      </bottom>
      <diagonal/>
    </border>
    <border>
      <left/>
      <right/>
      <top/>
      <bottom style="thin">
        <color rgb="FF00323E"/>
      </bottom>
      <diagonal/>
    </border>
    <border>
      <left style="thin">
        <color indexed="64"/>
      </left>
      <right/>
      <top/>
      <bottom style="thin">
        <color rgb="FF00323E"/>
      </bottom>
      <diagonal/>
    </border>
    <border>
      <left/>
      <right style="thin">
        <color indexed="64"/>
      </right>
      <top/>
      <bottom style="thin">
        <color rgb="FF00323E"/>
      </bottom>
      <diagonal/>
    </border>
    <border>
      <left style="thin">
        <color indexed="64"/>
      </left>
      <right/>
      <top style="thin">
        <color rgb="FF00323E"/>
      </top>
      <bottom style="thin">
        <color rgb="FF00323E"/>
      </bottom>
      <diagonal/>
    </border>
    <border>
      <left/>
      <right style="thin">
        <color indexed="64"/>
      </right>
      <top style="thin">
        <color rgb="FF00323E"/>
      </top>
      <bottom style="thin">
        <color rgb="FF00323E"/>
      </bottom>
      <diagonal/>
    </border>
    <border>
      <left style="thin">
        <color indexed="64"/>
      </left>
      <right/>
      <top style="thin">
        <color rgb="FF00323E"/>
      </top>
      <bottom style="thin">
        <color indexed="64"/>
      </bottom>
      <diagonal/>
    </border>
    <border>
      <left/>
      <right/>
      <top style="thin">
        <color rgb="FF00323E"/>
      </top>
      <bottom style="thin">
        <color indexed="64"/>
      </bottom>
      <diagonal/>
    </border>
    <border>
      <left/>
      <right style="thin">
        <color indexed="64"/>
      </right>
      <top style="thin">
        <color rgb="FF00323E"/>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auto="1"/>
      </right>
      <top style="thin">
        <color indexed="64"/>
      </top>
      <bottom/>
      <diagonal/>
    </border>
    <border>
      <left style="thin">
        <color indexed="64"/>
      </left>
      <right style="medium">
        <color indexed="64"/>
      </right>
      <top style="thin">
        <color indexed="64"/>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theme="0"/>
      </right>
      <top style="thin">
        <color theme="0"/>
      </top>
      <bottom/>
      <diagonal/>
    </border>
    <border>
      <left style="thin">
        <color theme="0"/>
      </left>
      <right style="thin">
        <color indexed="64"/>
      </right>
      <top/>
      <bottom style="thin">
        <color indexed="64"/>
      </bottom>
      <diagonal/>
    </border>
  </borders>
  <cellStyleXfs count="45439">
    <xf numFmtId="0" fontId="0" fillId="0" borderId="0"/>
    <xf numFmtId="0" fontId="4" fillId="2" borderId="0" applyNumberFormat="0" applyBorder="0" applyAlignment="0" applyProtection="0"/>
    <xf numFmtId="43" fontId="7"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8" borderId="6" applyNumberFormat="0" applyAlignment="0" applyProtection="0"/>
    <xf numFmtId="0" fontId="14" fillId="9" borderId="7" applyNumberFormat="0" applyAlignment="0" applyProtection="0"/>
    <xf numFmtId="0" fontId="15" fillId="9" borderId="6" applyNumberFormat="0" applyAlignment="0" applyProtection="0"/>
    <xf numFmtId="0" fontId="16" fillId="0" borderId="8" applyNumberFormat="0" applyFill="0" applyAlignment="0" applyProtection="0"/>
    <xf numFmtId="0" fontId="17" fillId="10" borderId="9"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1" applyNumberFormat="0" applyFill="0" applyAlignment="0" applyProtection="0"/>
    <xf numFmtId="0" fontId="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2" fillId="7"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9"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2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26"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30"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34" borderId="0" applyNumberFormat="0" applyBorder="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xf numFmtId="44" fontId="23" fillId="0" borderId="0" applyFont="0" applyFill="0" applyBorder="0" applyAlignment="0" applyProtection="0"/>
    <xf numFmtId="0" fontId="23" fillId="0" borderId="0"/>
    <xf numFmtId="0" fontId="3" fillId="0" borderId="0"/>
    <xf numFmtId="44" fontId="23" fillId="0" borderId="0" applyFont="0" applyFill="0" applyBorder="0" applyAlignment="0" applyProtection="0"/>
    <xf numFmtId="0" fontId="3" fillId="0" borderId="0"/>
    <xf numFmtId="44" fontId="7" fillId="0" borderId="0" applyFont="0" applyFill="0" applyBorder="0" applyAlignment="0" applyProtection="0"/>
    <xf numFmtId="0" fontId="3" fillId="0" borderId="0"/>
    <xf numFmtId="0" fontId="23" fillId="0" borderId="0"/>
    <xf numFmtId="0" fontId="3" fillId="0" borderId="0"/>
    <xf numFmtId="44" fontId="3" fillId="0" borderId="0" applyFont="0" applyFill="0" applyBorder="0" applyAlignment="0" applyProtection="0"/>
    <xf numFmtId="0" fontId="3" fillId="0" borderId="0"/>
    <xf numFmtId="44" fontId="23" fillId="0" borderId="0" applyFont="0" applyFill="0" applyBorder="0" applyAlignment="0" applyProtection="0"/>
    <xf numFmtId="0" fontId="5" fillId="0" borderId="0"/>
    <xf numFmtId="0" fontId="3" fillId="11" borderId="10" applyNumberFormat="0" applyFont="0" applyAlignment="0" applyProtection="0"/>
    <xf numFmtId="0" fontId="3" fillId="0" borderId="0"/>
    <xf numFmtId="0" fontId="23" fillId="0" borderId="0"/>
    <xf numFmtId="0" fontId="23" fillId="0" borderId="0"/>
    <xf numFmtId="44" fontId="23" fillId="0" borderId="0" applyFont="0" applyFill="0" applyBorder="0" applyAlignment="0" applyProtection="0"/>
    <xf numFmtId="0" fontId="3" fillId="0" borderId="0"/>
    <xf numFmtId="44" fontId="2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23" fillId="0" borderId="0" applyFont="0" applyFill="0" applyBorder="0" applyAlignment="0" applyProtection="0"/>
    <xf numFmtId="0" fontId="23" fillId="0" borderId="0"/>
    <xf numFmtId="0" fontId="3" fillId="0" borderId="0"/>
    <xf numFmtId="0" fontId="24" fillId="0" borderId="0" applyNumberFormat="0" applyFill="0" applyBorder="0" applyAlignment="0" applyProtection="0"/>
    <xf numFmtId="0" fontId="24" fillId="0" borderId="0" applyNumberFormat="0" applyFill="0" applyBorder="0" applyAlignment="0" applyProtection="0"/>
    <xf numFmtId="43" fontId="2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25" fillId="0" borderId="0"/>
    <xf numFmtId="0" fontId="23" fillId="0" borderId="0"/>
    <xf numFmtId="0" fontId="4" fillId="15"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27" fillId="0" borderId="0" applyNumberFormat="0" applyFill="0" applyBorder="0" applyAlignment="0" applyProtection="0">
      <alignment vertical="top"/>
      <protection locked="0"/>
    </xf>
    <xf numFmtId="0" fontId="23" fillId="0" borderId="0"/>
    <xf numFmtId="0" fontId="23" fillId="0" borderId="0"/>
    <xf numFmtId="0" fontId="23" fillId="0" borderId="0"/>
    <xf numFmtId="0" fontId="7" fillId="0" borderId="0"/>
    <xf numFmtId="0" fontId="3" fillId="0" borderId="0"/>
    <xf numFmtId="0" fontId="3" fillId="0" borderId="0"/>
    <xf numFmtId="0" fontId="5" fillId="0" borderId="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24" fillId="0" borderId="0" applyNumberFormat="0" applyFill="0" applyBorder="0" applyAlignment="0" applyProtection="0"/>
    <xf numFmtId="0" fontId="3" fillId="17" borderId="0" applyNumberFormat="0" applyBorder="0" applyAlignment="0" applyProtection="0"/>
    <xf numFmtId="0" fontId="3" fillId="18" borderId="0" applyNumberFormat="0" applyBorder="0" applyAlignment="0" applyProtection="0"/>
    <xf numFmtId="0" fontId="24" fillId="0" borderId="0" applyNumberFormat="0" applyFill="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24" fillId="0" borderId="0" applyNumberForma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xf numFmtId="0" fontId="3" fillId="0" borderId="0"/>
    <xf numFmtId="44" fontId="2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11" borderId="10" applyNumberFormat="0" applyFont="0" applyAlignment="0" applyProtection="0"/>
    <xf numFmtId="0" fontId="3" fillId="0" borderId="0"/>
    <xf numFmtId="0" fontId="24" fillId="0" borderId="0" applyNumberForma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24" fillId="0" borderId="0" applyNumberFormat="0" applyFill="0" applyBorder="0" applyAlignment="0" applyProtection="0"/>
    <xf numFmtId="0" fontId="3" fillId="0" borderId="0"/>
    <xf numFmtId="0" fontId="24" fillId="0" borderId="0" applyNumberFormat="0" applyFill="0" applyBorder="0" applyAlignment="0" applyProtection="0"/>
    <xf numFmtId="0" fontId="24" fillId="0" borderId="0" applyNumberFormat="0" applyFill="0" applyBorder="0" applyAlignment="0" applyProtection="0"/>
    <xf numFmtId="0" fontId="3" fillId="0" borderId="0"/>
    <xf numFmtId="44" fontId="3" fillId="0" borderId="0" applyFont="0" applyFill="0" applyBorder="0" applyAlignment="0" applyProtection="0"/>
    <xf numFmtId="0" fontId="3"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25" fillId="13" borderId="0" applyNumberFormat="0" applyBorder="0" applyAlignment="0" applyProtection="0"/>
    <xf numFmtId="0" fontId="30" fillId="15" borderId="0" applyNumberFormat="0" applyBorder="0" applyAlignment="0" applyProtection="0"/>
    <xf numFmtId="0" fontId="23" fillId="0" borderId="0"/>
    <xf numFmtId="44" fontId="23" fillId="0" borderId="0" applyFont="0" applyFill="0" applyBorder="0" applyAlignment="0" applyProtection="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4" fillId="0" borderId="0" applyNumberForma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3" fillId="0" borderId="0"/>
    <xf numFmtId="44"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21" borderId="0" applyNumberFormat="0" applyBorder="0" applyAlignment="0" applyProtection="0"/>
    <xf numFmtId="0" fontId="3" fillId="22"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24" borderId="0" applyNumberFormat="0" applyBorder="0" applyAlignment="0" applyProtection="0"/>
    <xf numFmtId="0" fontId="3" fillId="25" borderId="0" applyNumberFormat="0" applyBorder="0" applyAlignment="0" applyProtection="0"/>
    <xf numFmtId="0" fontId="24" fillId="0" borderId="0" applyNumberFormat="0" applyFill="0" applyBorder="0" applyAlignment="0" applyProtection="0"/>
    <xf numFmtId="0" fontId="3" fillId="28" borderId="0" applyNumberFormat="0" applyBorder="0" applyAlignment="0" applyProtection="0"/>
    <xf numFmtId="0" fontId="3" fillId="29" borderId="0" applyNumberFormat="0" applyBorder="0" applyAlignment="0" applyProtection="0"/>
    <xf numFmtId="0" fontId="24" fillId="0" borderId="0" applyNumberForma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23" fillId="0" borderId="0"/>
    <xf numFmtId="0" fontId="3" fillId="13" borderId="0" applyNumberFormat="0" applyBorder="0" applyAlignment="0" applyProtection="0"/>
    <xf numFmtId="0" fontId="24" fillId="0" borderId="0" applyNumberFormat="0" applyFill="0" applyBorder="0" applyAlignment="0" applyProtection="0"/>
    <xf numFmtId="0" fontId="3" fillId="0" borderId="0"/>
    <xf numFmtId="9" fontId="3" fillId="0" borderId="0" applyFont="0" applyFill="0" applyBorder="0" applyAlignment="0" applyProtection="0"/>
    <xf numFmtId="0" fontId="24" fillId="0" borderId="0" applyNumberFormat="0" applyFill="0" applyBorder="0" applyAlignment="0" applyProtection="0"/>
    <xf numFmtId="0" fontId="3" fillId="11" borderId="10" applyNumberFormat="0" applyFont="0" applyAlignment="0" applyProtection="0"/>
    <xf numFmtId="0" fontId="24" fillId="0" borderId="0" applyNumberFormat="0" applyFill="0" applyBorder="0" applyAlignment="0" applyProtection="0"/>
    <xf numFmtId="44" fontId="2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0" fontId="5" fillId="0" borderId="0"/>
    <xf numFmtId="44" fontId="5"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0" borderId="0"/>
    <xf numFmtId="0" fontId="3" fillId="0" borderId="0"/>
    <xf numFmtId="0" fontId="24" fillId="0" borderId="0" applyNumberForma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11" borderId="10" applyNumberFormat="0" applyFont="0" applyAlignment="0" applyProtection="0"/>
    <xf numFmtId="0" fontId="3" fillId="0" borderId="0"/>
    <xf numFmtId="0" fontId="24" fillId="0" borderId="0" applyNumberFormat="0" applyFill="0" applyBorder="0" applyAlignment="0" applyProtection="0"/>
    <xf numFmtId="0" fontId="24" fillId="0" borderId="0" applyNumberForma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24" fillId="0" borderId="0" applyNumberForma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3" fillId="0" borderId="0"/>
    <xf numFmtId="0" fontId="3" fillId="0" borderId="0"/>
    <xf numFmtId="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24" fillId="0" borderId="0" applyNumberFormat="0" applyFill="0" applyBorder="0" applyAlignment="0" applyProtection="0"/>
    <xf numFmtId="0" fontId="3" fillId="17" borderId="0" applyNumberFormat="0" applyBorder="0" applyAlignment="0" applyProtection="0"/>
    <xf numFmtId="0" fontId="3" fillId="18" borderId="0" applyNumberFormat="0" applyBorder="0" applyAlignment="0" applyProtection="0"/>
    <xf numFmtId="0" fontId="24" fillId="0" borderId="0" applyNumberFormat="0" applyFill="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24" fillId="0" borderId="0" applyNumberForma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11" borderId="10" applyNumberFormat="0" applyFont="0" applyAlignment="0" applyProtection="0"/>
    <xf numFmtId="0" fontId="3" fillId="0" borderId="0"/>
    <xf numFmtId="0" fontId="24" fillId="0" borderId="0" applyNumberForma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24" fillId="0" borderId="0" applyNumberFormat="0" applyFill="0" applyBorder="0" applyAlignment="0" applyProtection="0"/>
    <xf numFmtId="0" fontId="3" fillId="0" borderId="0"/>
    <xf numFmtId="0" fontId="24" fillId="0" borderId="0" applyNumberFormat="0" applyFill="0" applyBorder="0" applyAlignment="0" applyProtection="0"/>
    <xf numFmtId="0" fontId="24" fillId="0" borderId="0" applyNumberFormat="0" applyFill="0" applyBorder="0" applyAlignment="0" applyProtection="0"/>
    <xf numFmtId="0" fontId="3" fillId="0" borderId="0"/>
    <xf numFmtId="44" fontId="3" fillId="0" borderId="0" applyFont="0" applyFill="0" applyBorder="0" applyAlignment="0" applyProtection="0"/>
    <xf numFmtId="0" fontId="3"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3" fillId="0" borderId="0"/>
    <xf numFmtId="43" fontId="23" fillId="0" borderId="0" applyFont="0" applyFill="0" applyBorder="0" applyAlignment="0" applyProtection="0"/>
    <xf numFmtId="44" fontId="23" fillId="0" borderId="0" applyFont="0" applyFill="0" applyBorder="0" applyAlignment="0" applyProtection="0"/>
    <xf numFmtId="0" fontId="23" fillId="0" borderId="0"/>
    <xf numFmtId="44"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21" borderId="0" applyNumberFormat="0" applyBorder="0" applyAlignment="0" applyProtection="0"/>
    <xf numFmtId="0" fontId="2" fillId="22"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4" fillId="0" borderId="0" applyNumberFormat="0" applyFill="0" applyBorder="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 fillId="0" borderId="0"/>
    <xf numFmtId="44" fontId="2" fillId="0" borderId="0" applyFon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 fillId="11" borderId="10" applyNumberFormat="0" applyFont="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44" fontId="2" fillId="0" borderId="0" applyFon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4" fillId="0" borderId="0" applyNumberFormat="0" applyFill="0" applyBorder="0" applyAlignment="0" applyProtection="0"/>
    <xf numFmtId="43"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9"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4" fillId="0" borderId="0" applyNumberForma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4" fillId="0" borderId="0" applyNumberFormat="0" applyFill="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4" fillId="0" borderId="0" applyNumberForma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11" borderId="10" applyNumberFormat="0" applyFont="0" applyAlignment="0" applyProtection="0"/>
    <xf numFmtId="0" fontId="2" fillId="0" borderId="0"/>
    <xf numFmtId="0" fontId="24" fillId="0" borderId="0" applyNumberForma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44" fontId="2" fillId="0" borderId="0" applyFon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21" borderId="0" applyNumberFormat="0" applyBorder="0" applyAlignment="0" applyProtection="0"/>
    <xf numFmtId="0" fontId="2" fillId="22"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4" fillId="0" borderId="0" applyNumberForma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24" fillId="0" borderId="0" applyNumberForma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4" fillId="0" borderId="0" applyNumberFormat="0" applyFill="0" applyBorder="0" applyAlignment="0" applyProtection="0"/>
    <xf numFmtId="0" fontId="2" fillId="13" borderId="0" applyNumberFormat="0" applyBorder="0" applyAlignment="0" applyProtection="0"/>
    <xf numFmtId="0" fontId="24" fillId="0" borderId="0" applyNumberFormat="0" applyFill="0" applyBorder="0" applyAlignment="0" applyProtection="0"/>
    <xf numFmtId="0" fontId="2" fillId="0" borderId="0"/>
    <xf numFmtId="9" fontId="2" fillId="0" borderId="0" applyFont="0" applyFill="0" applyBorder="0" applyAlignment="0" applyProtection="0"/>
    <xf numFmtId="0" fontId="24" fillId="0" borderId="0" applyNumberFormat="0" applyFill="0" applyBorder="0" applyAlignment="0" applyProtection="0"/>
    <xf numFmtId="0" fontId="2" fillId="11" borderId="10" applyNumberFormat="0" applyFon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 fillId="0" borderId="0"/>
    <xf numFmtId="0" fontId="24" fillId="0" borderId="0" applyNumberForma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11" borderId="10" applyNumberFormat="0" applyFont="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4" fillId="0" borderId="0" applyNumberForma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4" fillId="0" borderId="0" applyNumberFormat="0" applyFill="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4" fillId="0" borderId="0" applyNumberForma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11" borderId="10" applyNumberFormat="0" applyFont="0" applyAlignment="0" applyProtection="0"/>
    <xf numFmtId="0" fontId="2" fillId="0" borderId="0"/>
    <xf numFmtId="0" fontId="24" fillId="0" borderId="0" applyNumberForma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44" fontId="2" fillId="0" borderId="0" applyFon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1" fillId="0" borderId="0"/>
    <xf numFmtId="44" fontId="3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11" borderId="10" applyNumberFormat="0" applyFont="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11" borderId="10" applyNumberFormat="0" applyFont="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21" borderId="0" applyNumberFormat="0" applyBorder="0" applyAlignment="0" applyProtection="0"/>
    <xf numFmtId="0" fontId="1" fillId="22"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0" borderId="0" applyNumberForma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0" borderId="0" applyNumberForma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24" fillId="0" borderId="0" applyNumberFormat="0" applyFill="0" applyBorder="0" applyAlignment="0" applyProtection="0"/>
    <xf numFmtId="0" fontId="1" fillId="0" borderId="0"/>
    <xf numFmtId="9" fontId="1" fillId="0" borderId="0" applyFont="0" applyFill="0" applyBorder="0" applyAlignment="0" applyProtection="0"/>
    <xf numFmtId="0" fontId="24" fillId="0" borderId="0" applyNumberFormat="0" applyFill="0" applyBorder="0" applyAlignment="0" applyProtection="0"/>
    <xf numFmtId="0" fontId="1" fillId="11" borderId="10" applyNumberFormat="0" applyFon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0" borderId="0"/>
    <xf numFmtId="0" fontId="1" fillId="0" borderId="0"/>
    <xf numFmtId="0" fontId="24" fillId="0" borderId="0" applyNumberForma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11" borderId="10" applyNumberFormat="0" applyFont="0" applyAlignment="0" applyProtection="0"/>
    <xf numFmtId="0" fontId="1" fillId="0" borderId="0"/>
    <xf numFmtId="0" fontId="24" fillId="0" borderId="0" applyNumberFormat="0" applyFill="0" applyBorder="0" applyAlignment="0" applyProtection="0"/>
    <xf numFmtId="0" fontId="24"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4" fillId="0" borderId="0" applyNumberForma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24"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24" fillId="0" borderId="0" applyNumberForma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0" borderId="0" applyNumberFormat="0" applyFill="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0" borderId="0" applyNumberForma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11" borderId="10" applyNumberFormat="0" applyFont="0" applyAlignment="0" applyProtection="0"/>
    <xf numFmtId="0" fontId="1" fillId="0" borderId="0"/>
    <xf numFmtId="0" fontId="24"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4" fillId="0" borderId="0" applyNumberFormat="0" applyFill="0" applyBorder="0" applyAlignment="0" applyProtection="0"/>
    <xf numFmtId="0" fontId="1" fillId="0" borderId="0"/>
    <xf numFmtId="0" fontId="24" fillId="0" borderId="0" applyNumberFormat="0" applyFill="0" applyBorder="0" applyAlignment="0" applyProtection="0"/>
    <xf numFmtId="0" fontId="24" fillId="0" borderId="0" applyNumberFormat="0" applyFill="0" applyBorder="0" applyAlignment="0" applyProtection="0"/>
    <xf numFmtId="0" fontId="1" fillId="0" borderId="0"/>
    <xf numFmtId="44" fontId="1" fillId="0" borderId="0" applyFont="0" applyFill="0" applyBorder="0" applyAlignment="0" applyProtection="0"/>
    <xf numFmtId="0" fontId="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481">
    <xf numFmtId="0" fontId="0" fillId="0" borderId="0" xfId="0"/>
    <xf numFmtId="0" fontId="0" fillId="0" borderId="0" xfId="0"/>
    <xf numFmtId="0" fontId="6" fillId="0" borderId="0" xfId="0" applyFont="1"/>
    <xf numFmtId="0" fontId="6" fillId="0" borderId="0" xfId="0" applyFont="1" applyFill="1" applyBorder="1"/>
    <xf numFmtId="0" fontId="23" fillId="0" borderId="0" xfId="0" applyFont="1"/>
    <xf numFmtId="0" fontId="0" fillId="0" borderId="0" xfId="0" quotePrefix="1"/>
    <xf numFmtId="0" fontId="0" fillId="0" borderId="34" xfId="0" applyBorder="1"/>
    <xf numFmtId="0" fontId="0" fillId="0" borderId="33" xfId="0" applyBorder="1"/>
    <xf numFmtId="0" fontId="0" fillId="0" borderId="35" xfId="0" applyBorder="1"/>
    <xf numFmtId="0" fontId="0" fillId="0" borderId="29" xfId="0" applyBorder="1"/>
    <xf numFmtId="0" fontId="0" fillId="0" borderId="30" xfId="0" applyBorder="1"/>
    <xf numFmtId="0" fontId="0" fillId="0" borderId="31" xfId="0" applyBorder="1"/>
    <xf numFmtId="0" fontId="6" fillId="0" borderId="39" xfId="0" applyFont="1" applyFill="1" applyBorder="1"/>
    <xf numFmtId="0" fontId="6" fillId="0" borderId="40" xfId="0" applyFont="1" applyFill="1" applyBorder="1"/>
    <xf numFmtId="0" fontId="6" fillId="0" borderId="41" xfId="0" applyFont="1" applyFill="1" applyBorder="1"/>
    <xf numFmtId="0" fontId="0" fillId="4" borderId="34" xfId="0" applyFill="1" applyBorder="1"/>
    <xf numFmtId="0" fontId="6" fillId="0" borderId="39" xfId="0" applyFont="1" applyBorder="1"/>
    <xf numFmtId="0" fontId="6" fillId="0" borderId="41" xfId="0" applyFont="1" applyBorder="1"/>
    <xf numFmtId="0" fontId="32" fillId="0" borderId="0" xfId="0" applyFont="1"/>
    <xf numFmtId="0" fontId="32" fillId="0" borderId="0" xfId="0" applyFont="1" applyFill="1" applyBorder="1"/>
    <xf numFmtId="0" fontId="0" fillId="4" borderId="68" xfId="0" applyFill="1" applyBorder="1"/>
    <xf numFmtId="0" fontId="0" fillId="0" borderId="31" xfId="0" applyFill="1" applyBorder="1"/>
    <xf numFmtId="0" fontId="35" fillId="0" borderId="0" xfId="0" applyFont="1" applyAlignment="1">
      <alignment horizontal="left"/>
    </xf>
    <xf numFmtId="0" fontId="35" fillId="0" borderId="0" xfId="0" applyFont="1"/>
    <xf numFmtId="0" fontId="35" fillId="3" borderId="16" xfId="0" applyFont="1" applyFill="1" applyBorder="1"/>
    <xf numFmtId="0" fontId="35" fillId="3" borderId="0" xfId="0" applyFont="1" applyFill="1" applyBorder="1"/>
    <xf numFmtId="0" fontId="35" fillId="3" borderId="17" xfId="0" applyFont="1" applyFill="1" applyBorder="1"/>
    <xf numFmtId="0" fontId="37" fillId="35" borderId="0" xfId="0" applyFont="1" applyFill="1" applyBorder="1" applyAlignment="1">
      <alignment wrapText="1"/>
    </xf>
    <xf numFmtId="0" fontId="35" fillId="35" borderId="46" xfId="0" applyFont="1" applyFill="1" applyBorder="1" applyAlignment="1">
      <alignment horizontal="center" wrapText="1"/>
    </xf>
    <xf numFmtId="168" fontId="36" fillId="3" borderId="0" xfId="0" applyNumberFormat="1" applyFont="1" applyFill="1" applyBorder="1" applyAlignment="1">
      <alignment horizontal="right"/>
    </xf>
    <xf numFmtId="168" fontId="36" fillId="42" borderId="17" xfId="0" applyNumberFormat="1" applyFont="1" applyFill="1" applyBorder="1"/>
    <xf numFmtId="0" fontId="38" fillId="3" borderId="0" xfId="0" applyFont="1" applyFill="1" applyBorder="1"/>
    <xf numFmtId="0" fontId="39" fillId="0" borderId="21" xfId="0" applyFont="1" applyBorder="1" applyAlignment="1">
      <alignment horizontal="center"/>
    </xf>
    <xf numFmtId="0" fontId="39" fillId="0" borderId="22" xfId="0" applyFont="1" applyBorder="1" applyAlignment="1">
      <alignment horizontal="center"/>
    </xf>
    <xf numFmtId="0" fontId="39" fillId="0" borderId="23" xfId="0" applyFont="1" applyBorder="1" applyAlignment="1">
      <alignment horizontal="center"/>
    </xf>
    <xf numFmtId="0" fontId="35" fillId="35" borderId="42" xfId="0" applyFont="1" applyFill="1" applyBorder="1"/>
    <xf numFmtId="0" fontId="35" fillId="35" borderId="43" xfId="0" applyFont="1" applyFill="1" applyBorder="1"/>
    <xf numFmtId="0" fontId="35" fillId="35" borderId="44" xfId="0" applyFont="1" applyFill="1" applyBorder="1"/>
    <xf numFmtId="0" fontId="35" fillId="35" borderId="45" xfId="0" applyFont="1" applyFill="1" applyBorder="1"/>
    <xf numFmtId="0" fontId="35" fillId="35" borderId="46" xfId="0" applyFont="1" applyFill="1" applyBorder="1"/>
    <xf numFmtId="0" fontId="35" fillId="35" borderId="47" xfId="0" applyFont="1" applyFill="1" applyBorder="1"/>
    <xf numFmtId="0" fontId="35" fillId="35" borderId="48" xfId="0" applyFont="1" applyFill="1" applyBorder="1"/>
    <xf numFmtId="0" fontId="35" fillId="35" borderId="49" xfId="0" applyFont="1" applyFill="1" applyBorder="1"/>
    <xf numFmtId="0" fontId="35" fillId="35" borderId="50" xfId="0" applyFont="1" applyFill="1" applyBorder="1"/>
    <xf numFmtId="0" fontId="40" fillId="3" borderId="0" xfId="0" applyFont="1" applyFill="1" applyBorder="1"/>
    <xf numFmtId="0" fontId="41" fillId="38" borderId="51" xfId="0" applyFont="1" applyFill="1" applyBorder="1" applyAlignment="1">
      <alignment vertical="center" wrapText="1"/>
    </xf>
    <xf numFmtId="0" fontId="35" fillId="35" borderId="51" xfId="0" applyFont="1" applyFill="1" applyBorder="1" applyAlignment="1">
      <alignment wrapText="1"/>
    </xf>
    <xf numFmtId="0" fontId="41" fillId="38" borderId="52" xfId="0" applyFont="1" applyFill="1" applyBorder="1" applyAlignment="1">
      <alignment vertical="center" wrapText="1"/>
    </xf>
    <xf numFmtId="0" fontId="42" fillId="41" borderId="53" xfId="0" applyFont="1" applyFill="1" applyBorder="1" applyAlignment="1">
      <alignment vertical="center" wrapText="1"/>
    </xf>
    <xf numFmtId="0" fontId="41" fillId="42" borderId="53" xfId="0" applyFont="1" applyFill="1" applyBorder="1" applyAlignment="1">
      <alignment vertical="center" wrapText="1"/>
    </xf>
    <xf numFmtId="0" fontId="35" fillId="0" borderId="0" xfId="0" applyFont="1" applyBorder="1"/>
    <xf numFmtId="0" fontId="43" fillId="38" borderId="0" xfId="0" applyFont="1" applyFill="1" applyBorder="1" applyAlignment="1">
      <alignment vertical="center" wrapText="1"/>
    </xf>
    <xf numFmtId="0" fontId="41" fillId="38" borderId="0" xfId="0" applyFont="1" applyFill="1" applyBorder="1" applyAlignment="1">
      <alignment vertical="center" wrapText="1"/>
    </xf>
    <xf numFmtId="0" fontId="42" fillId="41" borderId="0" xfId="0" applyFont="1" applyFill="1" applyBorder="1" applyAlignment="1">
      <alignment vertical="center" wrapText="1"/>
    </xf>
    <xf numFmtId="0" fontId="35" fillId="0" borderId="18" xfId="0" applyFont="1" applyBorder="1"/>
    <xf numFmtId="0" fontId="40" fillId="3" borderId="19" xfId="0" applyFont="1" applyFill="1" applyBorder="1"/>
    <xf numFmtId="0" fontId="35" fillId="3" borderId="19" xfId="0" applyFont="1" applyFill="1" applyBorder="1"/>
    <xf numFmtId="0" fontId="35" fillId="3" borderId="20" xfId="0" applyFont="1" applyFill="1" applyBorder="1"/>
    <xf numFmtId="0" fontId="34" fillId="40" borderId="0" xfId="0" applyFont="1" applyFill="1" applyAlignment="1">
      <alignment horizontal="left" vertical="center"/>
    </xf>
    <xf numFmtId="0" fontId="44" fillId="40" borderId="0" xfId="0" applyFont="1" applyFill="1" applyAlignment="1">
      <alignment horizontal="center" vertical="center"/>
    </xf>
    <xf numFmtId="0" fontId="44" fillId="40" borderId="0" xfId="0" applyFont="1" applyFill="1" applyAlignment="1">
      <alignment horizontal="left" vertical="center"/>
    </xf>
    <xf numFmtId="0" fontId="44" fillId="40" borderId="0" xfId="0" applyFont="1" applyFill="1" applyBorder="1" applyAlignment="1">
      <alignment horizontal="center" vertical="center"/>
    </xf>
    <xf numFmtId="0" fontId="44" fillId="40" borderId="0" xfId="0" applyFont="1" applyFill="1" applyBorder="1" applyAlignment="1">
      <alignment vertical="center"/>
    </xf>
    <xf numFmtId="0" fontId="44" fillId="40" borderId="0" xfId="0" applyFont="1" applyFill="1" applyAlignment="1">
      <alignment vertical="center"/>
    </xf>
    <xf numFmtId="0" fontId="45" fillId="0" borderId="0" xfId="0" applyFont="1" applyAlignment="1">
      <alignment horizontal="left" vertical="center"/>
    </xf>
    <xf numFmtId="0" fontId="35" fillId="0" borderId="0" xfId="0" applyFont="1" applyAlignment="1">
      <alignment horizontal="center" vertical="center"/>
    </xf>
    <xf numFmtId="0" fontId="35" fillId="0" borderId="0" xfId="0" applyFont="1" applyAlignment="1">
      <alignment horizontal="left"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35" fillId="0" borderId="0" xfId="0" applyFont="1" applyAlignment="1">
      <alignment vertical="center"/>
    </xf>
    <xf numFmtId="0" fontId="35" fillId="0" borderId="0" xfId="0" applyFont="1" applyBorder="1" applyAlignment="1">
      <alignment vertical="center" wrapText="1"/>
    </xf>
    <xf numFmtId="0" fontId="35" fillId="0" borderId="0" xfId="0" applyFont="1" applyAlignment="1">
      <alignment vertical="center" wrapText="1"/>
    </xf>
    <xf numFmtId="0" fontId="46" fillId="0" borderId="0" xfId="0" applyFont="1" applyFill="1" applyBorder="1" applyAlignment="1">
      <alignment horizontal="center" vertical="center"/>
    </xf>
    <xf numFmtId="0" fontId="46" fillId="0" borderId="0" xfId="0" applyFont="1" applyBorder="1" applyAlignment="1">
      <alignment vertical="center"/>
    </xf>
    <xf numFmtId="0" fontId="46" fillId="0" borderId="0" xfId="0" applyFont="1" applyAlignment="1">
      <alignment vertical="center"/>
    </xf>
    <xf numFmtId="0" fontId="46" fillId="0" borderId="0" xfId="0" applyFont="1" applyFill="1" applyBorder="1" applyAlignment="1">
      <alignment horizontal="left"/>
    </xf>
    <xf numFmtId="0" fontId="46" fillId="0" borderId="0" xfId="0" applyFont="1" applyBorder="1" applyAlignment="1">
      <alignment horizontal="center" vertical="center"/>
    </xf>
    <xf numFmtId="0" fontId="46" fillId="0" borderId="0" xfId="0" applyFont="1" applyBorder="1" applyAlignment="1">
      <alignment horizontal="left" vertical="center"/>
    </xf>
    <xf numFmtId="0" fontId="48" fillId="0" borderId="0" xfId="0" applyFont="1" applyBorder="1" applyAlignment="1">
      <alignment horizontal="center" vertical="center"/>
    </xf>
    <xf numFmtId="0" fontId="46" fillId="0" borderId="0" xfId="0" applyFont="1" applyAlignment="1">
      <alignment horizontal="left" vertical="center"/>
    </xf>
    <xf numFmtId="0" fontId="35" fillId="0" borderId="0" xfId="0" applyFont="1" applyBorder="1" applyAlignment="1">
      <alignment horizontal="left" vertical="center"/>
    </xf>
    <xf numFmtId="0" fontId="36" fillId="0" borderId="16"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17" xfId="0" applyFont="1" applyFill="1" applyBorder="1" applyAlignment="1">
      <alignment horizontal="left" vertical="top" wrapText="1"/>
    </xf>
    <xf numFmtId="0" fontId="49" fillId="40" borderId="60" xfId="0" applyFont="1" applyFill="1" applyBorder="1" applyAlignment="1">
      <alignment horizontal="center"/>
    </xf>
    <xf numFmtId="0" fontId="49" fillId="40" borderId="59" xfId="0" applyFont="1" applyFill="1" applyBorder="1" applyAlignment="1">
      <alignment horizontal="center"/>
    </xf>
    <xf numFmtId="0" fontId="49" fillId="40" borderId="61" xfId="0" applyFont="1" applyFill="1" applyBorder="1" applyAlignment="1">
      <alignment horizontal="center"/>
    </xf>
    <xf numFmtId="0" fontId="38" fillId="3" borderId="62" xfId="0" applyFont="1" applyFill="1" applyBorder="1" applyAlignment="1">
      <alignment horizontal="left" vertical="center"/>
    </xf>
    <xf numFmtId="0" fontId="35" fillId="3" borderId="55" xfId="0" applyFont="1" applyFill="1" applyBorder="1" applyAlignment="1">
      <alignment horizontal="left" vertical="top" wrapText="1"/>
    </xf>
    <xf numFmtId="0" fontId="35" fillId="3" borderId="63" xfId="0" applyFont="1" applyFill="1" applyBorder="1" applyAlignment="1">
      <alignment horizontal="center" vertical="center" wrapText="1"/>
    </xf>
    <xf numFmtId="0" fontId="35" fillId="0" borderId="55" xfId="0" applyFont="1" applyFill="1" applyBorder="1" applyAlignment="1">
      <alignment horizontal="left" vertical="top" wrapText="1"/>
    </xf>
    <xf numFmtId="0" fontId="35" fillId="3" borderId="63" xfId="0" applyFont="1" applyFill="1" applyBorder="1" applyAlignment="1">
      <alignment horizontal="center" vertical="top" wrapText="1"/>
    </xf>
    <xf numFmtId="6" fontId="35" fillId="3" borderId="63" xfId="0" applyNumberFormat="1" applyFont="1" applyFill="1" applyBorder="1" applyAlignment="1">
      <alignment horizontal="center" vertical="center" wrapText="1"/>
    </xf>
    <xf numFmtId="0" fontId="38" fillId="0" borderId="62" xfId="0" applyFont="1" applyFill="1" applyBorder="1" applyAlignment="1">
      <alignment horizontal="left" vertical="center"/>
    </xf>
    <xf numFmtId="0" fontId="38" fillId="3" borderId="64" xfId="0" applyFont="1" applyFill="1" applyBorder="1" applyAlignment="1">
      <alignment horizontal="left" vertical="center"/>
    </xf>
    <xf numFmtId="0" fontId="35" fillId="3" borderId="65" xfId="0" applyFont="1" applyFill="1" applyBorder="1" applyAlignment="1">
      <alignment horizontal="left" vertical="top" wrapText="1"/>
    </xf>
    <xf numFmtId="0" fontId="35" fillId="3" borderId="66" xfId="0" applyFont="1" applyFill="1" applyBorder="1" applyAlignment="1">
      <alignment horizontal="center" vertical="center" wrapText="1"/>
    </xf>
    <xf numFmtId="0" fontId="46" fillId="0" borderId="2" xfId="0" applyFont="1" applyBorder="1" applyAlignment="1">
      <alignment horizontal="center" vertical="center"/>
    </xf>
    <xf numFmtId="0" fontId="46" fillId="0" borderId="1" xfId="0" applyFont="1" applyBorder="1" applyAlignment="1">
      <alignment horizontal="center" vertical="center"/>
    </xf>
    <xf numFmtId="0" fontId="50" fillId="40" borderId="12" xfId="1" applyFont="1" applyFill="1" applyBorder="1" applyAlignment="1">
      <alignment horizontal="center" vertical="center" wrapText="1"/>
    </xf>
    <xf numFmtId="0" fontId="51" fillId="35" borderId="12" xfId="0" applyFont="1" applyFill="1" applyBorder="1" applyAlignment="1">
      <alignment horizontal="center" vertical="center" wrapText="1"/>
    </xf>
    <xf numFmtId="0" fontId="50" fillId="42" borderId="12" xfId="1" applyFont="1" applyFill="1" applyBorder="1" applyAlignment="1">
      <alignment horizontal="center" vertical="center" wrapText="1"/>
    </xf>
    <xf numFmtId="0" fontId="50" fillId="39" borderId="12" xfId="1" applyFont="1" applyFill="1" applyBorder="1" applyAlignment="1">
      <alignment horizontal="center" vertical="center" wrapText="1"/>
    </xf>
    <xf numFmtId="0" fontId="35" fillId="0" borderId="12" xfId="0" applyFont="1" applyFill="1" applyBorder="1" applyAlignment="1">
      <alignment horizontal="center" vertical="center"/>
    </xf>
    <xf numFmtId="0" fontId="35" fillId="0" borderId="12" xfId="0" applyFont="1" applyFill="1" applyBorder="1" applyAlignment="1">
      <alignment horizontal="left" vertical="center" wrapText="1"/>
    </xf>
    <xf numFmtId="0" fontId="52" fillId="0" borderId="12" xfId="138" applyFont="1" applyFill="1" applyBorder="1" applyAlignment="1">
      <alignment horizontal="left" wrapText="1"/>
    </xf>
    <xf numFmtId="0" fontId="35" fillId="0" borderId="12" xfId="0" applyFont="1" applyFill="1" applyBorder="1" applyAlignment="1">
      <alignment horizontal="left" vertical="center"/>
    </xf>
    <xf numFmtId="0" fontId="52" fillId="0" borderId="12" xfId="138" applyFont="1" applyFill="1" applyBorder="1" applyAlignment="1">
      <alignment horizontal="center" wrapText="1"/>
    </xf>
    <xf numFmtId="3" fontId="53" fillId="0" borderId="12" xfId="38" applyNumberFormat="1" applyFont="1" applyFill="1" applyBorder="1" applyAlignment="1">
      <alignment horizontal="center"/>
    </xf>
    <xf numFmtId="166" fontId="53" fillId="0" borderId="12" xfId="2" applyNumberFormat="1" applyFont="1" applyFill="1" applyBorder="1" applyAlignment="1"/>
    <xf numFmtId="0" fontId="53" fillId="0" borderId="12" xfId="38" applyFont="1" applyFill="1" applyBorder="1" applyAlignment="1">
      <alignment horizontal="center"/>
    </xf>
    <xf numFmtId="0" fontId="35" fillId="0" borderId="12" xfId="38" applyFont="1" applyFill="1" applyBorder="1" applyAlignment="1">
      <alignment horizontal="center"/>
    </xf>
    <xf numFmtId="9" fontId="35" fillId="0" borderId="12" xfId="38" applyNumberFormat="1" applyFont="1" applyFill="1" applyBorder="1" applyAlignment="1">
      <alignment horizontal="center"/>
    </xf>
    <xf numFmtId="0" fontId="35" fillId="0" borderId="12" xfId="0" applyFont="1" applyFill="1" applyBorder="1" applyAlignment="1">
      <alignment horizontal="center" vertical="center" wrapText="1"/>
    </xf>
    <xf numFmtId="0" fontId="35" fillId="0" borderId="12" xfId="0" applyFont="1" applyBorder="1" applyAlignment="1">
      <alignment horizontal="center" vertical="center"/>
    </xf>
    <xf numFmtId="0" fontId="35" fillId="0" borderId="12" xfId="0" applyFont="1" applyFill="1" applyBorder="1" applyAlignment="1">
      <alignment horizontal="center"/>
    </xf>
    <xf numFmtId="0" fontId="52" fillId="0" borderId="12" xfId="2426" applyFont="1" applyFill="1" applyBorder="1" applyAlignment="1">
      <alignment horizontal="center"/>
    </xf>
    <xf numFmtId="3" fontId="53" fillId="0" borderId="12" xfId="38" applyNumberFormat="1" applyFont="1" applyFill="1" applyBorder="1" applyAlignment="1"/>
    <xf numFmtId="0" fontId="53" fillId="0" borderId="12" xfId="138" applyFont="1" applyFill="1" applyBorder="1" applyAlignment="1">
      <alignment horizontal="center" wrapText="1"/>
    </xf>
    <xf numFmtId="0" fontId="52" fillId="0" borderId="12" xfId="138" applyFont="1" applyFill="1" applyBorder="1" applyAlignment="1">
      <alignment horizontal="left"/>
    </xf>
    <xf numFmtId="0" fontId="52" fillId="0" borderId="12" xfId="138" applyFont="1" applyFill="1" applyBorder="1" applyAlignment="1">
      <alignment horizontal="center"/>
    </xf>
    <xf numFmtId="0" fontId="53" fillId="0" borderId="12" xfId="132" applyFont="1" applyFill="1" applyBorder="1" applyAlignment="1">
      <alignment horizontal="left"/>
    </xf>
    <xf numFmtId="0" fontId="50" fillId="40" borderId="15" xfId="1" applyFont="1" applyFill="1" applyBorder="1" applyAlignment="1">
      <alignment horizontal="center" vertical="center" wrapText="1"/>
    </xf>
    <xf numFmtId="164" fontId="53" fillId="0" borderId="12" xfId="2" applyNumberFormat="1" applyFont="1" applyFill="1" applyBorder="1"/>
    <xf numFmtId="166" fontId="53" fillId="0" borderId="12" xfId="2" applyNumberFormat="1" applyFont="1" applyFill="1" applyBorder="1"/>
    <xf numFmtId="0" fontId="52" fillId="0" borderId="12" xfId="2426" applyFont="1" applyFill="1" applyBorder="1" applyAlignment="1"/>
    <xf numFmtId="0" fontId="35" fillId="0" borderId="12" xfId="38" applyFont="1" applyFill="1" applyBorder="1" applyAlignment="1">
      <alignment horizontal="left"/>
    </xf>
    <xf numFmtId="0" fontId="35" fillId="0" borderId="12" xfId="43" applyFont="1" applyFill="1" applyBorder="1" applyAlignment="1">
      <alignment horizontal="left"/>
    </xf>
    <xf numFmtId="0" fontId="53" fillId="0" borderId="12" xfId="38" applyFont="1" applyFill="1" applyBorder="1" applyAlignment="1">
      <alignment horizontal="left"/>
    </xf>
    <xf numFmtId="0" fontId="35" fillId="0" borderId="12" xfId="43" applyFont="1" applyFill="1" applyBorder="1" applyAlignment="1">
      <alignment horizontal="center"/>
    </xf>
    <xf numFmtId="0" fontId="35" fillId="0" borderId="12" xfId="0" applyFont="1" applyFill="1" applyBorder="1"/>
    <xf numFmtId="0" fontId="34" fillId="0" borderId="0" xfId="0" applyFont="1" applyFill="1" applyBorder="1" applyAlignment="1">
      <alignment horizontal="left"/>
    </xf>
    <xf numFmtId="0" fontId="54" fillId="0" borderId="0" xfId="0" applyFont="1" applyFill="1" applyBorder="1" applyAlignment="1">
      <alignment horizontal="center"/>
    </xf>
    <xf numFmtId="0" fontId="34" fillId="0" borderId="0" xfId="0" applyFont="1" applyFill="1" applyBorder="1" applyAlignment="1">
      <alignment horizontal="center" vertical="center"/>
    </xf>
    <xf numFmtId="0" fontId="34" fillId="0" borderId="0" xfId="1" applyFont="1" applyFill="1" applyBorder="1" applyAlignment="1">
      <alignment horizontal="center" vertical="center" wrapText="1"/>
    </xf>
    <xf numFmtId="0" fontId="35" fillId="42" borderId="25" xfId="0" applyFont="1" applyFill="1" applyBorder="1" applyAlignment="1">
      <alignment horizontal="right" vertical="center"/>
    </xf>
    <xf numFmtId="166" fontId="45" fillId="0" borderId="19" xfId="0" applyNumberFormat="1" applyFont="1" applyFill="1" applyBorder="1" applyAlignment="1">
      <alignment horizontal="right" vertical="center"/>
    </xf>
    <xf numFmtId="0" fontId="37" fillId="0" borderId="0" xfId="0" applyFont="1" applyFill="1" applyBorder="1" applyAlignment="1">
      <alignment horizontal="right" vertical="center"/>
    </xf>
    <xf numFmtId="0" fontId="35" fillId="0" borderId="16" xfId="0" applyFont="1" applyBorder="1" applyAlignment="1">
      <alignment horizontal="center" vertical="center"/>
    </xf>
    <xf numFmtId="166" fontId="35" fillId="0" borderId="0" xfId="0" applyNumberFormat="1" applyFont="1" applyBorder="1" applyAlignment="1">
      <alignment horizontal="right" vertical="center"/>
    </xf>
    <xf numFmtId="0" fontId="35" fillId="0" borderId="0" xfId="0" applyFont="1" applyBorder="1" applyAlignment="1">
      <alignment horizontal="right" vertical="center"/>
    </xf>
    <xf numFmtId="0" fontId="35" fillId="0" borderId="17" xfId="0" applyFont="1" applyBorder="1" applyAlignment="1">
      <alignment horizontal="right" vertical="center"/>
    </xf>
    <xf numFmtId="0" fontId="35" fillId="0" borderId="18" xfId="0" applyFont="1" applyBorder="1" applyAlignment="1">
      <alignment horizontal="center" vertical="center"/>
    </xf>
    <xf numFmtId="166" fontId="35" fillId="0" borderId="19" xfId="0" applyNumberFormat="1" applyFont="1" applyBorder="1" applyAlignment="1">
      <alignment horizontal="right" vertical="center"/>
    </xf>
    <xf numFmtId="0" fontId="35" fillId="0" borderId="19" xfId="0" applyFont="1" applyBorder="1" applyAlignment="1">
      <alignment horizontal="right" vertical="center"/>
    </xf>
    <xf numFmtId="0" fontId="35" fillId="0" borderId="20" xfId="0" applyFont="1" applyBorder="1" applyAlignment="1">
      <alignment horizontal="right" vertical="center"/>
    </xf>
    <xf numFmtId="0" fontId="38" fillId="0" borderId="0" xfId="0" applyFont="1" applyAlignment="1">
      <alignment vertical="center" wrapText="1"/>
    </xf>
    <xf numFmtId="0" fontId="46" fillId="0" borderId="0" xfId="0" applyFont="1" applyFill="1" applyBorder="1" applyAlignment="1">
      <alignment vertical="center"/>
    </xf>
    <xf numFmtId="0" fontId="46" fillId="0" borderId="0" xfId="0" applyFont="1" applyFill="1" applyBorder="1" applyAlignment="1">
      <alignment vertical="center" wrapText="1"/>
    </xf>
    <xf numFmtId="6" fontId="46" fillId="0" borderId="0" xfId="0" applyNumberFormat="1" applyFont="1" applyFill="1" applyBorder="1" applyAlignment="1">
      <alignment horizontal="right" vertical="center" wrapText="1"/>
    </xf>
    <xf numFmtId="6" fontId="46" fillId="0" borderId="0" xfId="0" applyNumberFormat="1" applyFont="1" applyFill="1" applyBorder="1" applyAlignment="1">
      <alignment vertical="center"/>
    </xf>
    <xf numFmtId="0" fontId="55" fillId="0" borderId="0" xfId="0" applyFont="1" applyAlignment="1">
      <alignment horizontal="left" vertical="center"/>
    </xf>
    <xf numFmtId="0" fontId="55" fillId="0" borderId="0" xfId="0" applyFont="1" applyAlignment="1">
      <alignment horizontal="center" vertical="center"/>
    </xf>
    <xf numFmtId="0" fontId="35" fillId="0" borderId="0" xfId="0" applyFont="1" applyAlignment="1">
      <alignment horizontal="right" vertical="center"/>
    </xf>
    <xf numFmtId="166" fontId="35" fillId="0" borderId="0" xfId="0" applyNumberFormat="1" applyFont="1" applyAlignment="1">
      <alignment horizontal="right" vertical="center"/>
    </xf>
    <xf numFmtId="0" fontId="37" fillId="0" borderId="0" xfId="0" applyFont="1" applyAlignment="1">
      <alignment horizontal="center" vertical="center"/>
    </xf>
    <xf numFmtId="0" fontId="37" fillId="0" borderId="0" xfId="0" applyFont="1" applyFill="1" applyAlignment="1">
      <alignment horizontal="left" vertical="center"/>
    </xf>
    <xf numFmtId="166" fontId="37" fillId="0" borderId="0" xfId="0" applyNumberFormat="1" applyFont="1" applyFill="1" applyAlignment="1">
      <alignment horizontal="right" vertical="center"/>
    </xf>
    <xf numFmtId="166" fontId="45" fillId="0" borderId="0" xfId="0" applyNumberFormat="1" applyFont="1" applyFill="1" applyAlignment="1">
      <alignment horizontal="right" vertical="center"/>
    </xf>
    <xf numFmtId="0" fontId="37" fillId="0" borderId="0" xfId="0" applyFont="1" applyAlignment="1">
      <alignment vertical="center"/>
    </xf>
    <xf numFmtId="0" fontId="37" fillId="0" borderId="0" xfId="0" applyFont="1" applyFill="1" applyAlignment="1">
      <alignment horizontal="center" vertical="center"/>
    </xf>
    <xf numFmtId="0" fontId="37" fillId="0" borderId="0" xfId="0" applyFont="1" applyFill="1" applyAlignment="1">
      <alignment horizontal="right" vertical="center"/>
    </xf>
    <xf numFmtId="0" fontId="56" fillId="0" borderId="0" xfId="0" applyFont="1" applyFill="1" applyBorder="1" applyAlignment="1">
      <alignment horizontal="center"/>
    </xf>
    <xf numFmtId="0" fontId="50" fillId="42" borderId="28" xfId="1" applyFont="1" applyFill="1" applyBorder="1" applyAlignment="1">
      <alignment horizontal="center" vertical="center" wrapText="1"/>
    </xf>
    <xf numFmtId="0" fontId="38" fillId="42" borderId="25" xfId="0" applyFont="1" applyFill="1" applyBorder="1" applyAlignment="1">
      <alignment horizontal="left" vertical="center"/>
    </xf>
    <xf numFmtId="14" fontId="51" fillId="0" borderId="0" xfId="0" quotePrefix="1" applyNumberFormat="1" applyFont="1" applyFill="1" applyBorder="1" applyAlignment="1">
      <alignment horizontal="right"/>
    </xf>
    <xf numFmtId="0" fontId="56" fillId="0" borderId="0" xfId="0" applyFont="1" applyBorder="1" applyAlignment="1">
      <alignment horizontal="center"/>
    </xf>
    <xf numFmtId="166" fontId="35" fillId="0" borderId="25" xfId="0" applyNumberFormat="1" applyFont="1" applyFill="1" applyBorder="1" applyAlignment="1">
      <alignment horizontal="right" vertical="center"/>
    </xf>
    <xf numFmtId="166" fontId="38" fillId="0" borderId="25" xfId="0" applyNumberFormat="1" applyFont="1" applyFill="1" applyBorder="1" applyAlignment="1">
      <alignment horizontal="right" vertical="center"/>
    </xf>
    <xf numFmtId="166" fontId="35" fillId="0" borderId="12" xfId="0" applyNumberFormat="1" applyFont="1" applyFill="1" applyBorder="1" applyAlignment="1">
      <alignment horizontal="right" vertical="center"/>
    </xf>
    <xf numFmtId="166" fontId="38" fillId="0" borderId="12" xfId="0" applyNumberFormat="1" applyFont="1" applyFill="1" applyBorder="1" applyAlignment="1">
      <alignment horizontal="right" vertical="center"/>
    </xf>
    <xf numFmtId="0" fontId="35" fillId="0" borderId="16" xfId="0" applyFont="1" applyFill="1" applyBorder="1" applyAlignment="1">
      <alignment horizontal="left" vertical="center"/>
    </xf>
    <xf numFmtId="166" fontId="35" fillId="0" borderId="0" xfId="0" applyNumberFormat="1" applyFont="1" applyFill="1" applyBorder="1" applyAlignment="1">
      <alignment horizontal="right" vertical="center"/>
    </xf>
    <xf numFmtId="166" fontId="38" fillId="0" borderId="19" xfId="0" applyNumberFormat="1" applyFont="1" applyFill="1" applyBorder="1" applyAlignment="1">
      <alignment horizontal="right" vertical="center"/>
    </xf>
    <xf numFmtId="166" fontId="38" fillId="0" borderId="20" xfId="0" applyNumberFormat="1" applyFont="1" applyFill="1" applyBorder="1" applyAlignment="1">
      <alignment horizontal="right" vertical="center"/>
    </xf>
    <xf numFmtId="0" fontId="35" fillId="0" borderId="16" xfId="0" applyFont="1" applyFill="1" applyBorder="1" applyAlignment="1">
      <alignment horizontal="center" vertical="center"/>
    </xf>
    <xf numFmtId="0" fontId="35" fillId="0" borderId="0" xfId="0" applyFont="1" applyFill="1" applyBorder="1" applyAlignment="1">
      <alignment horizontal="right" vertical="center"/>
    </xf>
    <xf numFmtId="166" fontId="38" fillId="0" borderId="0" xfId="0" applyNumberFormat="1" applyFont="1" applyFill="1" applyBorder="1" applyAlignment="1">
      <alignment horizontal="right" vertical="center"/>
    </xf>
    <xf numFmtId="166" fontId="38" fillId="0" borderId="17" xfId="0" applyNumberFormat="1" applyFont="1" applyFill="1" applyBorder="1" applyAlignment="1">
      <alignment horizontal="right" vertical="center"/>
    </xf>
    <xf numFmtId="0" fontId="51" fillId="0" borderId="0" xfId="0" applyFont="1" applyBorder="1" applyAlignment="1"/>
    <xf numFmtId="0" fontId="56" fillId="0" borderId="0" xfId="0" applyFont="1" applyBorder="1" applyAlignment="1"/>
    <xf numFmtId="0" fontId="50" fillId="42" borderId="0" xfId="1" applyFont="1" applyFill="1" applyBorder="1" applyAlignment="1">
      <alignment horizontal="center" vertical="center" wrapText="1"/>
    </xf>
    <xf numFmtId="0" fontId="50" fillId="42" borderId="16" xfId="1" applyFont="1" applyFill="1" applyBorder="1" applyAlignment="1">
      <alignment horizontal="center" vertical="center" wrapText="1"/>
    </xf>
    <xf numFmtId="0" fontId="50" fillId="42" borderId="33" xfId="1" applyFont="1" applyFill="1" applyBorder="1" applyAlignment="1">
      <alignment horizontal="center" vertical="center" wrapText="1"/>
    </xf>
    <xf numFmtId="0" fontId="35" fillId="0" borderId="25" xfId="0" applyFont="1" applyBorder="1" applyAlignment="1">
      <alignment horizontal="center" vertical="center"/>
    </xf>
    <xf numFmtId="0" fontId="35" fillId="0" borderId="12" xfId="0" applyFont="1" applyBorder="1" applyAlignment="1">
      <alignment vertical="center"/>
    </xf>
    <xf numFmtId="0" fontId="35" fillId="0" borderId="27" xfId="0" applyFont="1" applyBorder="1" applyAlignment="1">
      <alignment vertical="center"/>
    </xf>
    <xf numFmtId="166" fontId="53" fillId="0" borderId="24" xfId="41527" applyNumberFormat="1" applyFont="1" applyBorder="1" applyAlignment="1">
      <alignment horizontal="right" vertical="center"/>
    </xf>
    <xf numFmtId="1" fontId="35" fillId="0" borderId="12" xfId="41527" applyNumberFormat="1" applyFont="1" applyBorder="1" applyAlignment="1">
      <alignment horizontal="right" vertical="center"/>
    </xf>
    <xf numFmtId="1" fontId="35" fillId="0" borderId="12" xfId="41527" applyNumberFormat="1" applyFont="1" applyBorder="1" applyAlignment="1" applyProtection="1">
      <alignment horizontal="right" vertical="center"/>
      <protection locked="0"/>
    </xf>
    <xf numFmtId="1" fontId="35" fillId="0" borderId="12" xfId="41527" applyNumberFormat="1" applyFont="1" applyFill="1" applyBorder="1" applyAlignment="1">
      <alignment horizontal="right" vertical="center"/>
    </xf>
    <xf numFmtId="1" fontId="35" fillId="0" borderId="27" xfId="41527" applyNumberFormat="1" applyFont="1" applyFill="1" applyBorder="1" applyAlignment="1">
      <alignment horizontal="right" vertical="center"/>
    </xf>
    <xf numFmtId="166" fontId="35" fillId="0" borderId="23" xfId="0" applyNumberFormat="1" applyFont="1" applyFill="1" applyBorder="1" applyAlignment="1">
      <alignment horizontal="right" vertical="center"/>
    </xf>
    <xf numFmtId="166" fontId="38" fillId="0" borderId="12" xfId="0" applyNumberFormat="1" applyFont="1" applyBorder="1" applyAlignment="1">
      <alignment horizontal="right" vertical="center"/>
    </xf>
    <xf numFmtId="166" fontId="35" fillId="0" borderId="24" xfId="41527" applyNumberFormat="1" applyFont="1" applyBorder="1" applyAlignment="1">
      <alignment horizontal="right" vertical="center"/>
    </xf>
    <xf numFmtId="0" fontId="52" fillId="0" borderId="25" xfId="0" applyFont="1" applyBorder="1" applyAlignment="1">
      <alignment horizontal="center" vertical="center"/>
    </xf>
    <xf numFmtId="0" fontId="35" fillId="0" borderId="32" xfId="0" applyFont="1" applyBorder="1" applyAlignment="1">
      <alignment horizontal="center" vertical="center"/>
    </xf>
    <xf numFmtId="166" fontId="38" fillId="0" borderId="26" xfId="0" applyNumberFormat="1" applyFont="1" applyBorder="1" applyAlignment="1">
      <alignment horizontal="right" vertical="center"/>
    </xf>
    <xf numFmtId="1" fontId="38" fillId="0" borderId="20" xfId="0" applyNumberFormat="1" applyFont="1" applyFill="1" applyBorder="1" applyAlignment="1">
      <alignment horizontal="right" vertical="center"/>
    </xf>
    <xf numFmtId="1" fontId="38" fillId="0" borderId="67" xfId="0" applyNumberFormat="1" applyFont="1" applyFill="1" applyBorder="1" applyAlignment="1">
      <alignment horizontal="right" vertical="center"/>
    </xf>
    <xf numFmtId="166" fontId="38" fillId="0" borderId="20" xfId="0" applyNumberFormat="1" applyFont="1" applyBorder="1" applyAlignment="1">
      <alignment horizontal="right" vertical="center"/>
    </xf>
    <xf numFmtId="166" fontId="38" fillId="0" borderId="25" xfId="0" applyNumberFormat="1" applyFont="1" applyBorder="1" applyAlignment="1">
      <alignment horizontal="right" vertical="center"/>
    </xf>
    <xf numFmtId="0" fontId="51" fillId="41" borderId="33" xfId="1" applyFont="1" applyFill="1" applyBorder="1" applyAlignment="1">
      <alignment horizontal="center" vertical="center" wrapText="1"/>
    </xf>
    <xf numFmtId="0" fontId="50" fillId="42" borderId="35" xfId="1" applyFont="1" applyFill="1" applyBorder="1" applyAlignment="1">
      <alignment horizontal="center" vertical="center" wrapText="1"/>
    </xf>
    <xf numFmtId="0" fontId="50" fillId="42" borderId="57" xfId="1" applyFont="1" applyFill="1" applyBorder="1" applyAlignment="1">
      <alignment horizontal="center" vertical="center" wrapText="1"/>
    </xf>
    <xf numFmtId="0" fontId="57" fillId="40" borderId="21" xfId="0" applyFont="1" applyFill="1" applyBorder="1" applyAlignment="1">
      <alignment vertical="center" wrapText="1"/>
    </xf>
    <xf numFmtId="0" fontId="57" fillId="40" borderId="22" xfId="0" applyFont="1" applyFill="1" applyBorder="1" applyAlignment="1">
      <alignment vertical="center" wrapText="1"/>
    </xf>
    <xf numFmtId="0" fontId="57" fillId="40" borderId="23" xfId="0" applyFont="1" applyFill="1" applyBorder="1" applyAlignment="1">
      <alignment vertical="center" wrapText="1"/>
    </xf>
    <xf numFmtId="0" fontId="35" fillId="0" borderId="0" xfId="0" applyFont="1" applyFill="1" applyBorder="1" applyAlignment="1">
      <alignment vertical="center"/>
    </xf>
    <xf numFmtId="0" fontId="35" fillId="0" borderId="0" xfId="0" applyFont="1" applyFill="1" applyBorder="1" applyAlignment="1">
      <alignment vertical="center" wrapText="1"/>
    </xf>
    <xf numFmtId="6" fontId="35" fillId="0" borderId="0" xfId="0" applyNumberFormat="1" applyFont="1" applyFill="1" applyBorder="1" applyAlignment="1">
      <alignment horizontal="right" vertical="center" wrapText="1"/>
    </xf>
    <xf numFmtId="6" fontId="35" fillId="0" borderId="0" xfId="0" applyNumberFormat="1" applyFont="1" applyFill="1" applyBorder="1" applyAlignment="1">
      <alignment vertical="center"/>
    </xf>
    <xf numFmtId="0" fontId="38" fillId="42" borderId="33" xfId="0" applyFont="1" applyFill="1" applyBorder="1" applyAlignment="1">
      <alignment horizontal="left" vertical="center"/>
    </xf>
    <xf numFmtId="166" fontId="35" fillId="42" borderId="33" xfId="0" applyNumberFormat="1" applyFont="1" applyFill="1" applyBorder="1" applyAlignment="1">
      <alignment horizontal="right" vertical="center"/>
    </xf>
    <xf numFmtId="166" fontId="38" fillId="42" borderId="33" xfId="0" applyNumberFormat="1" applyFont="1" applyFill="1" applyBorder="1" applyAlignment="1">
      <alignment horizontal="right" vertical="center"/>
    </xf>
    <xf numFmtId="17" fontId="56" fillId="0" borderId="0" xfId="0" quotePrefix="1" applyNumberFormat="1" applyFont="1" applyFill="1" applyBorder="1" applyAlignment="1">
      <alignment horizontal="right"/>
    </xf>
    <xf numFmtId="0" fontId="35" fillId="0" borderId="25" xfId="0" applyFont="1" applyBorder="1" applyAlignment="1">
      <alignment vertical="center"/>
    </xf>
    <xf numFmtId="0" fontId="35" fillId="0" borderId="21" xfId="0" applyFont="1" applyBorder="1" applyAlignment="1">
      <alignment vertical="center"/>
    </xf>
    <xf numFmtId="166" fontId="38" fillId="0" borderId="25" xfId="0" quotePrefix="1" applyNumberFormat="1" applyFont="1" applyBorder="1" applyAlignment="1">
      <alignment horizontal="right" vertical="center"/>
    </xf>
    <xf numFmtId="166" fontId="38" fillId="0" borderId="32" xfId="0" quotePrefix="1" applyNumberFormat="1" applyFont="1" applyBorder="1" applyAlignment="1">
      <alignment horizontal="right" vertical="center"/>
    </xf>
    <xf numFmtId="0" fontId="50" fillId="42" borderId="25" xfId="1" applyFont="1" applyFill="1" applyBorder="1" applyAlignment="1">
      <alignment horizontal="center" vertical="center" wrapText="1"/>
    </xf>
    <xf numFmtId="0" fontId="51" fillId="41" borderId="25" xfId="1" applyFont="1" applyFill="1" applyBorder="1" applyAlignment="1">
      <alignment horizontal="center" vertical="center" wrapText="1"/>
    </xf>
    <xf numFmtId="0" fontId="50" fillId="42" borderId="24" xfId="1" applyFont="1" applyFill="1" applyBorder="1" applyAlignment="1">
      <alignment horizontal="center" vertical="center" wrapText="1"/>
    </xf>
    <xf numFmtId="0" fontId="50" fillId="42" borderId="27" xfId="1" applyFont="1" applyFill="1" applyBorder="1" applyAlignment="1">
      <alignment horizontal="center" vertical="center" wrapText="1"/>
    </xf>
    <xf numFmtId="0" fontId="35" fillId="0" borderId="0" xfId="0" applyFont="1" applyFill="1"/>
    <xf numFmtId="0" fontId="35" fillId="0" borderId="12" xfId="0" applyFont="1" applyBorder="1"/>
    <xf numFmtId="170" fontId="35" fillId="0" borderId="12" xfId="0" applyNumberFormat="1" applyFont="1" applyBorder="1"/>
    <xf numFmtId="2" fontId="35" fillId="0" borderId="0" xfId="0" applyNumberFormat="1" applyFont="1"/>
    <xf numFmtId="170" fontId="38" fillId="0" borderId="12" xfId="0" applyNumberFormat="1" applyFont="1" applyBorder="1"/>
    <xf numFmtId="0" fontId="47" fillId="0" borderId="0" xfId="0" applyFont="1"/>
    <xf numFmtId="0" fontId="34" fillId="40" borderId="0" xfId="0" applyFont="1" applyFill="1" applyBorder="1" applyAlignment="1">
      <alignment vertical="center"/>
    </xf>
    <xf numFmtId="0" fontId="34" fillId="0" borderId="0" xfId="0" applyFont="1" applyFill="1" applyBorder="1" applyAlignment="1">
      <alignment vertical="center"/>
    </xf>
    <xf numFmtId="0" fontId="54" fillId="0" borderId="0" xfId="0" applyFont="1" applyFill="1" applyBorder="1" applyAlignment="1"/>
    <xf numFmtId="0" fontId="35" fillId="0" borderId="0" xfId="0" applyFont="1" applyFill="1" applyAlignment="1">
      <alignment vertical="center"/>
    </xf>
    <xf numFmtId="0" fontId="35" fillId="0" borderId="0" xfId="0" applyFont="1" applyFill="1" applyBorder="1" applyAlignment="1">
      <alignment horizontal="right" vertical="center" wrapText="1"/>
    </xf>
    <xf numFmtId="6" fontId="38" fillId="0" borderId="0" xfId="0" applyNumberFormat="1" applyFont="1" applyFill="1" applyBorder="1" applyAlignment="1">
      <alignment horizontal="right" vertical="center" wrapText="1"/>
    </xf>
    <xf numFmtId="0" fontId="37" fillId="0" borderId="0" xfId="0" applyFont="1" applyAlignment="1">
      <alignment horizontal="left" vertical="center"/>
    </xf>
    <xf numFmtId="166" fontId="37" fillId="0" borderId="0" xfId="0" applyNumberFormat="1" applyFont="1" applyAlignment="1">
      <alignment horizontal="right" vertical="center"/>
    </xf>
    <xf numFmtId="166" fontId="45" fillId="0" borderId="0" xfId="0" applyNumberFormat="1" applyFont="1" applyAlignment="1">
      <alignment horizontal="right" vertical="center"/>
    </xf>
    <xf numFmtId="6" fontId="37" fillId="0" borderId="0" xfId="0" applyNumberFormat="1" applyFont="1" applyFill="1" applyBorder="1" applyAlignment="1">
      <alignment vertical="center"/>
    </xf>
    <xf numFmtId="166" fontId="37" fillId="0" borderId="0" xfId="0" applyNumberFormat="1" applyFont="1" applyFill="1" applyAlignment="1">
      <alignment horizontal="left" vertical="center"/>
    </xf>
    <xf numFmtId="0" fontId="47" fillId="0" borderId="0" xfId="0" applyFont="1" applyAlignment="1">
      <alignment horizontal="center" vertical="center"/>
    </xf>
    <xf numFmtId="0" fontId="37" fillId="0" borderId="0" xfId="0" applyFont="1" applyAlignment="1">
      <alignment horizontal="right" vertical="center"/>
    </xf>
    <xf numFmtId="0" fontId="56" fillId="0" borderId="0" xfId="0" applyFont="1" applyFill="1" applyBorder="1" applyAlignment="1"/>
    <xf numFmtId="0" fontId="35" fillId="0" borderId="0" xfId="0" applyFont="1" applyFill="1" applyAlignment="1">
      <alignment horizontal="right" vertical="center"/>
    </xf>
    <xf numFmtId="0" fontId="51" fillId="35" borderId="33" xfId="1" applyFont="1" applyFill="1" applyBorder="1" applyAlignment="1">
      <alignment horizontal="center" vertical="center" wrapText="1"/>
    </xf>
    <xf numFmtId="0" fontId="51" fillId="35" borderId="16" xfId="1" applyFont="1" applyFill="1" applyBorder="1" applyAlignment="1">
      <alignment horizontal="center" vertical="center" wrapText="1"/>
    </xf>
    <xf numFmtId="0" fontId="51" fillId="35" borderId="69" xfId="1" applyFont="1" applyFill="1" applyBorder="1" applyAlignment="1">
      <alignment horizontal="center" vertical="center" wrapText="1"/>
    </xf>
    <xf numFmtId="0" fontId="50" fillId="42" borderId="70" xfId="1" applyFont="1" applyFill="1" applyBorder="1" applyAlignment="1">
      <alignment horizontal="center" vertical="center" wrapText="1"/>
    </xf>
    <xf numFmtId="0" fontId="35" fillId="0" borderId="25" xfId="0" applyFont="1" applyBorder="1" applyAlignment="1">
      <alignment horizontal="left" vertical="center"/>
    </xf>
    <xf numFmtId="0" fontId="35" fillId="0" borderId="20" xfId="0" applyFont="1" applyBorder="1" applyAlignment="1">
      <alignment horizontal="center" vertical="center"/>
    </xf>
    <xf numFmtId="166" fontId="35" fillId="0" borderId="26" xfId="41527" applyNumberFormat="1" applyFont="1" applyBorder="1" applyAlignment="1">
      <alignment horizontal="right" vertical="center"/>
    </xf>
    <xf numFmtId="0" fontId="35" fillId="0" borderId="25" xfId="41527" applyNumberFormat="1" applyFont="1" applyBorder="1" applyAlignment="1">
      <alignment horizontal="right" vertical="center"/>
    </xf>
    <xf numFmtId="49" fontId="35" fillId="0" borderId="25" xfId="41527" applyNumberFormat="1" applyFont="1" applyFill="1" applyBorder="1" applyAlignment="1">
      <alignment horizontal="right" vertical="center"/>
    </xf>
    <xf numFmtId="0" fontId="35" fillId="0" borderId="25" xfId="41527" applyNumberFormat="1" applyFont="1" applyFill="1" applyBorder="1" applyAlignment="1">
      <alignment horizontal="right" vertical="center"/>
    </xf>
    <xf numFmtId="0" fontId="35" fillId="0" borderId="32" xfId="41527" applyNumberFormat="1" applyFont="1" applyFill="1" applyBorder="1" applyAlignment="1">
      <alignment horizontal="right" vertical="center"/>
    </xf>
    <xf numFmtId="0" fontId="35" fillId="0" borderId="23" xfId="0" applyFont="1" applyBorder="1" applyAlignment="1">
      <alignment horizontal="center" vertical="center"/>
    </xf>
    <xf numFmtId="0" fontId="35" fillId="0" borderId="12" xfId="41527" applyNumberFormat="1" applyFont="1" applyBorder="1" applyAlignment="1">
      <alignment horizontal="right" vertical="center"/>
    </xf>
    <xf numFmtId="49" fontId="35" fillId="0" borderId="12" xfId="41527" applyNumberFormat="1" applyFont="1" applyFill="1" applyBorder="1" applyAlignment="1">
      <alignment horizontal="right" vertical="center"/>
    </xf>
    <xf numFmtId="0" fontId="35" fillId="0" borderId="12" xfId="41527" applyNumberFormat="1" applyFont="1" applyFill="1" applyBorder="1" applyAlignment="1">
      <alignment horizontal="right" vertical="center"/>
    </xf>
    <xf numFmtId="0" fontId="35" fillId="0" borderId="27" xfId="41527" applyNumberFormat="1" applyFont="1" applyFill="1" applyBorder="1" applyAlignment="1">
      <alignment horizontal="right" vertical="center"/>
    </xf>
    <xf numFmtId="167" fontId="35" fillId="0" borderId="25" xfId="0" applyNumberFormat="1" applyFont="1" applyBorder="1" applyAlignment="1">
      <alignment horizontal="center" vertical="center"/>
    </xf>
    <xf numFmtId="0" fontId="59" fillId="0" borderId="19" xfId="0" applyFont="1" applyFill="1" applyBorder="1" applyAlignment="1"/>
    <xf numFmtId="0" fontId="37" fillId="0" borderId="0" xfId="0" applyFont="1" applyBorder="1" applyAlignment="1">
      <alignment horizontal="right" vertical="center"/>
    </xf>
    <xf numFmtId="0" fontId="46" fillId="0" borderId="0" xfId="0" applyFont="1" applyAlignment="1">
      <alignment horizontal="right" vertical="center"/>
    </xf>
    <xf numFmtId="165" fontId="35" fillId="0" borderId="0" xfId="41527" applyNumberFormat="1" applyFont="1" applyAlignment="1">
      <alignment horizontal="center" vertical="center"/>
    </xf>
    <xf numFmtId="165" fontId="35" fillId="0" borderId="0" xfId="0" applyNumberFormat="1" applyFont="1" applyAlignment="1">
      <alignment horizontal="right" vertical="center"/>
    </xf>
    <xf numFmtId="0" fontId="50" fillId="40" borderId="12" xfId="0" applyFont="1" applyFill="1" applyBorder="1" applyAlignment="1">
      <alignment horizontal="center" vertical="center"/>
    </xf>
    <xf numFmtId="165" fontId="35" fillId="42" borderId="12" xfId="41527" applyNumberFormat="1" applyFont="1" applyFill="1" applyBorder="1" applyAlignment="1">
      <alignment horizontal="center" vertical="center"/>
    </xf>
    <xf numFmtId="165" fontId="38" fillId="42" borderId="12" xfId="41527" applyNumberFormat="1" applyFont="1" applyFill="1" applyBorder="1" applyAlignment="1">
      <alignment horizontal="center" vertical="center"/>
    </xf>
    <xf numFmtId="0" fontId="38" fillId="0" borderId="12" xfId="1" applyFont="1" applyFill="1" applyBorder="1" applyAlignment="1">
      <alignment horizontal="left" vertical="center" wrapText="1"/>
    </xf>
    <xf numFmtId="166" fontId="35" fillId="35" borderId="12" xfId="1" applyNumberFormat="1" applyFont="1" applyFill="1" applyBorder="1" applyAlignment="1">
      <alignment horizontal="right" vertical="center" wrapText="1"/>
    </xf>
    <xf numFmtId="0" fontId="38" fillId="0" borderId="28" xfId="0" applyFont="1" applyFill="1" applyBorder="1" applyAlignment="1">
      <alignment horizontal="left" vertical="center"/>
    </xf>
    <xf numFmtId="165" fontId="38" fillId="42" borderId="28" xfId="41527" applyNumberFormat="1" applyFont="1" applyFill="1" applyBorder="1" applyAlignment="1">
      <alignment horizontal="center" vertical="center"/>
    </xf>
    <xf numFmtId="0" fontId="35" fillId="0" borderId="21" xfId="0" applyFont="1" applyBorder="1" applyAlignment="1">
      <alignment horizontal="center" vertical="center"/>
    </xf>
    <xf numFmtId="165" fontId="35" fillId="0" borderId="22" xfId="41527" applyNumberFormat="1" applyFont="1" applyBorder="1" applyAlignment="1">
      <alignment horizontal="center" vertical="center"/>
    </xf>
    <xf numFmtId="165" fontId="35" fillId="0" borderId="23" xfId="41527" applyNumberFormat="1" applyFont="1" applyBorder="1" applyAlignment="1">
      <alignment horizontal="center" vertical="center"/>
    </xf>
    <xf numFmtId="0" fontId="35" fillId="0" borderId="25" xfId="0" applyFont="1" applyFill="1" applyBorder="1" applyAlignment="1">
      <alignment horizontal="left" vertical="center"/>
    </xf>
    <xf numFmtId="165" fontId="35" fillId="42" borderId="25" xfId="41527" applyNumberFormat="1" applyFont="1" applyFill="1" applyBorder="1" applyAlignment="1">
      <alignment horizontal="center" vertical="center"/>
    </xf>
    <xf numFmtId="0" fontId="60" fillId="0" borderId="0" xfId="0" applyFont="1" applyAlignment="1">
      <alignment horizontal="left" vertical="center"/>
    </xf>
    <xf numFmtId="0" fontId="35" fillId="0" borderId="12" xfId="0" applyFont="1" applyBorder="1" applyAlignment="1">
      <alignment horizontal="left" vertical="center"/>
    </xf>
    <xf numFmtId="0" fontId="61" fillId="0" borderId="0" xfId="0" applyFont="1" applyFill="1" applyBorder="1" applyAlignment="1">
      <alignment horizontal="right" vertical="center"/>
    </xf>
    <xf numFmtId="0" fontId="44" fillId="0" borderId="0" xfId="0" applyFont="1" applyFill="1" applyAlignment="1">
      <alignment vertical="center"/>
    </xf>
    <xf numFmtId="0" fontId="36" fillId="0" borderId="0" xfId="0" applyFont="1" applyFill="1" applyBorder="1" applyAlignment="1">
      <alignment horizontal="left" vertical="center" wrapText="1"/>
    </xf>
    <xf numFmtId="165" fontId="38" fillId="42" borderId="12" xfId="0" applyNumberFormat="1" applyFont="1" applyFill="1" applyBorder="1" applyAlignment="1">
      <alignment horizontal="right" vertical="center"/>
    </xf>
    <xf numFmtId="0" fontId="35" fillId="0" borderId="0" xfId="0" applyFont="1" applyFill="1" applyAlignment="1">
      <alignment horizontal="left" vertical="center"/>
    </xf>
    <xf numFmtId="0" fontId="35" fillId="0" borderId="21" xfId="0" applyFont="1" applyFill="1" applyBorder="1" applyAlignment="1">
      <alignment horizontal="center" vertical="center"/>
    </xf>
    <xf numFmtId="165" fontId="35" fillId="0" borderId="22" xfId="41527" applyNumberFormat="1" applyFont="1" applyFill="1" applyBorder="1" applyAlignment="1">
      <alignment horizontal="center" vertical="center"/>
    </xf>
    <xf numFmtId="165" fontId="35" fillId="0" borderId="0" xfId="0" applyNumberFormat="1" applyFont="1" applyFill="1" applyBorder="1" applyAlignment="1">
      <alignment horizontal="right" vertical="center"/>
    </xf>
    <xf numFmtId="0" fontId="60" fillId="0" borderId="0" xfId="0" applyFont="1" applyFill="1" applyAlignment="1">
      <alignment horizontal="left" vertical="center"/>
    </xf>
    <xf numFmtId="0" fontId="38" fillId="0" borderId="0" xfId="0" applyFont="1"/>
    <xf numFmtId="0" fontId="60" fillId="0" borderId="0" xfId="0" applyFont="1"/>
    <xf numFmtId="0" fontId="60" fillId="0" borderId="0" xfId="0" applyFont="1" applyBorder="1"/>
    <xf numFmtId="0" fontId="35" fillId="0" borderId="0" xfId="0" applyFont="1" applyFill="1" applyBorder="1"/>
    <xf numFmtId="0" fontId="47" fillId="0" borderId="0" xfId="0" applyFont="1" applyFill="1" applyBorder="1"/>
    <xf numFmtId="165" fontId="35" fillId="35" borderId="0" xfId="41527" applyNumberFormat="1" applyFont="1" applyFill="1" applyBorder="1"/>
    <xf numFmtId="0" fontId="58" fillId="0" borderId="0" xfId="0" applyFont="1" applyBorder="1"/>
    <xf numFmtId="0" fontId="35" fillId="0" borderId="22" xfId="0" applyFont="1" applyBorder="1"/>
    <xf numFmtId="0" fontId="41" fillId="0" borderId="0" xfId="0" applyFont="1" applyFill="1" applyBorder="1" applyAlignment="1">
      <alignment vertical="center"/>
    </xf>
    <xf numFmtId="0" fontId="35" fillId="0" borderId="0" xfId="0" applyFont="1" applyAlignment="1">
      <alignment horizontal="right"/>
    </xf>
    <xf numFmtId="165" fontId="35" fillId="0" borderId="0" xfId="41527" applyNumberFormat="1" applyFont="1" applyFill="1" applyBorder="1"/>
    <xf numFmtId="0" fontId="35" fillId="0" borderId="0" xfId="0" applyFont="1" applyBorder="1" applyAlignment="1">
      <alignment horizontal="left"/>
    </xf>
    <xf numFmtId="165" fontId="58" fillId="0" borderId="0" xfId="41527" applyNumberFormat="1" applyFont="1" applyBorder="1" applyAlignment="1"/>
    <xf numFmtId="0" fontId="58" fillId="0" borderId="0" xfId="0" applyFont="1"/>
    <xf numFmtId="1" fontId="35" fillId="0" borderId="0" xfId="0" applyNumberFormat="1" applyFont="1"/>
    <xf numFmtId="0" fontId="35" fillId="0" borderId="0" xfId="0" applyFont="1" applyBorder="1" applyAlignment="1">
      <alignment horizontal="right"/>
    </xf>
    <xf numFmtId="165" fontId="47" fillId="0" borderId="0" xfId="41527" applyNumberFormat="1" applyFont="1" applyFill="1" applyBorder="1"/>
    <xf numFmtId="9" fontId="60" fillId="0" borderId="0" xfId="0" applyNumberFormat="1" applyFont="1"/>
    <xf numFmtId="165" fontId="35" fillId="0" borderId="0" xfId="0" applyNumberFormat="1" applyFont="1" applyFill="1" applyBorder="1"/>
    <xf numFmtId="0" fontId="38" fillId="0" borderId="0" xfId="0" applyFont="1" applyFill="1" applyBorder="1"/>
    <xf numFmtId="0" fontId="35" fillId="0" borderId="0" xfId="0" applyFont="1" applyFill="1" applyBorder="1" applyAlignment="1">
      <alignment horizontal="center"/>
    </xf>
    <xf numFmtId="0" fontId="35" fillId="42" borderId="0" xfId="0" applyFont="1" applyFill="1" applyBorder="1"/>
    <xf numFmtId="165" fontId="35" fillId="42" borderId="17" xfId="41527" applyNumberFormat="1" applyFont="1" applyFill="1" applyBorder="1"/>
    <xf numFmtId="0" fontId="38" fillId="42" borderId="18" xfId="0" applyFont="1" applyFill="1" applyBorder="1"/>
    <xf numFmtId="0" fontId="35" fillId="42" borderId="19" xfId="0" applyFont="1" applyFill="1" applyBorder="1"/>
    <xf numFmtId="165" fontId="38" fillId="42" borderId="20" xfId="41527" applyNumberFormat="1" applyFont="1" applyFill="1" applyBorder="1"/>
    <xf numFmtId="0" fontId="35" fillId="0" borderId="13" xfId="0" applyFont="1" applyFill="1" applyBorder="1"/>
    <xf numFmtId="0" fontId="35" fillId="0" borderId="14" xfId="0" applyFont="1" applyFill="1" applyBorder="1"/>
    <xf numFmtId="0" fontId="35" fillId="0" borderId="15" xfId="0" applyFont="1" applyFill="1" applyBorder="1"/>
    <xf numFmtId="0" fontId="35" fillId="0" borderId="16" xfId="0" applyFont="1" applyFill="1" applyBorder="1"/>
    <xf numFmtId="0" fontId="35" fillId="0" borderId="17" xfId="0" applyFont="1" applyFill="1" applyBorder="1"/>
    <xf numFmtId="0" fontId="50" fillId="40" borderId="13" xfId="0" applyFont="1" applyFill="1" applyBorder="1" applyAlignment="1">
      <alignment horizontal="left"/>
    </xf>
    <xf numFmtId="0" fontId="44" fillId="40" borderId="14" xfId="0" applyFont="1" applyFill="1" applyBorder="1"/>
    <xf numFmtId="0" fontId="44" fillId="40" borderId="15" xfId="0" applyFont="1" applyFill="1" applyBorder="1"/>
    <xf numFmtId="0" fontId="53" fillId="42" borderId="16" xfId="1" applyFont="1" applyFill="1" applyBorder="1" applyAlignment="1">
      <alignment horizontal="left" vertical="center" wrapText="1"/>
    </xf>
    <xf numFmtId="0" fontId="50" fillId="40" borderId="12" xfId="0" applyFont="1" applyFill="1" applyBorder="1"/>
    <xf numFmtId="0" fontId="50" fillId="40" borderId="12" xfId="0" applyFont="1" applyFill="1" applyBorder="1" applyAlignment="1">
      <alignment horizontal="center" vertical="center" wrapText="1"/>
    </xf>
    <xf numFmtId="0" fontId="35" fillId="42" borderId="12" xfId="0" applyFont="1" applyFill="1" applyBorder="1"/>
    <xf numFmtId="0" fontId="35" fillId="42" borderId="12" xfId="0" applyFont="1" applyFill="1" applyBorder="1" applyAlignment="1">
      <alignment horizontal="center"/>
    </xf>
    <xf numFmtId="1" fontId="35" fillId="42" borderId="12" xfId="0" applyNumberFormat="1" applyFont="1" applyFill="1" applyBorder="1"/>
    <xf numFmtId="9" fontId="35" fillId="42" borderId="12" xfId="0" applyNumberFormat="1" applyFont="1" applyFill="1" applyBorder="1"/>
    <xf numFmtId="165" fontId="35" fillId="42" borderId="12" xfId="41527" applyNumberFormat="1" applyFont="1" applyFill="1" applyBorder="1" applyAlignment="1">
      <alignment horizontal="center"/>
    </xf>
    <xf numFmtId="167" fontId="35" fillId="42" borderId="12" xfId="0" applyNumberFormat="1" applyFont="1" applyFill="1" applyBorder="1"/>
    <xf numFmtId="167" fontId="35" fillId="42" borderId="12" xfId="0" applyNumberFormat="1" applyFont="1" applyFill="1" applyBorder="1" applyAlignment="1"/>
    <xf numFmtId="0" fontId="47" fillId="42" borderId="12" xfId="0" applyFont="1" applyFill="1" applyBorder="1" applyAlignment="1">
      <alignment horizontal="center"/>
    </xf>
    <xf numFmtId="165" fontId="35" fillId="42" borderId="28" xfId="41527" applyNumberFormat="1" applyFont="1" applyFill="1" applyBorder="1" applyAlignment="1">
      <alignment horizontal="center"/>
    </xf>
    <xf numFmtId="165" fontId="35" fillId="42" borderId="12" xfId="41527" applyNumberFormat="1" applyFont="1" applyFill="1" applyBorder="1"/>
    <xf numFmtId="0" fontId="50" fillId="40" borderId="28" xfId="0" applyFont="1" applyFill="1" applyBorder="1" applyAlignment="1">
      <alignment horizontal="center" vertical="center" wrapText="1"/>
    </xf>
    <xf numFmtId="0" fontId="38" fillId="0" borderId="16" xfId="0" applyFont="1" applyBorder="1"/>
    <xf numFmtId="0" fontId="35" fillId="0" borderId="17" xfId="0" applyFont="1" applyBorder="1"/>
    <xf numFmtId="0" fontId="38" fillId="0" borderId="21" xfId="0" applyFont="1" applyFill="1" applyBorder="1"/>
    <xf numFmtId="0" fontId="35" fillId="36" borderId="22" xfId="0" applyFont="1" applyFill="1" applyBorder="1" applyAlignment="1">
      <alignment horizontal="center"/>
    </xf>
    <xf numFmtId="1" fontId="35" fillId="42" borderId="22" xfId="0" applyNumberFormat="1" applyFont="1" applyFill="1" applyBorder="1"/>
    <xf numFmtId="166" fontId="35" fillId="42" borderId="12" xfId="0" applyNumberFormat="1" applyFont="1" applyFill="1" applyBorder="1"/>
    <xf numFmtId="3" fontId="35" fillId="42" borderId="12" xfId="0" applyNumberFormat="1" applyFont="1" applyFill="1" applyBorder="1"/>
    <xf numFmtId="0" fontId="44" fillId="0" borderId="0" xfId="0" applyFont="1" applyAlignment="1">
      <alignment vertical="center"/>
    </xf>
    <xf numFmtId="0" fontId="63" fillId="0" borderId="0" xfId="0" applyFont="1" applyFill="1"/>
    <xf numFmtId="0" fontId="53" fillId="41" borderId="0" xfId="0" applyFont="1" applyFill="1" applyAlignment="1"/>
    <xf numFmtId="0" fontId="53" fillId="41" borderId="0" xfId="0" applyFont="1" applyFill="1" applyAlignment="1">
      <alignment wrapText="1"/>
    </xf>
    <xf numFmtId="0" fontId="53" fillId="41" borderId="0" xfId="0" applyFont="1" applyFill="1"/>
    <xf numFmtId="169" fontId="35" fillId="0" borderId="17" xfId="41527" applyNumberFormat="1" applyFont="1" applyFill="1" applyBorder="1" applyAlignment="1">
      <alignment horizontal="left"/>
    </xf>
    <xf numFmtId="0" fontId="35" fillId="42" borderId="16" xfId="0" applyFont="1" applyFill="1" applyBorder="1"/>
    <xf numFmtId="169" fontId="35" fillId="42" borderId="17" xfId="41527" applyNumberFormat="1" applyFont="1" applyFill="1" applyBorder="1" applyAlignment="1">
      <alignment horizontal="left"/>
    </xf>
    <xf numFmtId="0" fontId="35" fillId="42" borderId="0" xfId="0" applyFont="1" applyFill="1" applyBorder="1" applyAlignment="1">
      <alignment horizontal="right"/>
    </xf>
    <xf numFmtId="0" fontId="35" fillId="42" borderId="18" xfId="0" applyFont="1" applyFill="1" applyBorder="1"/>
    <xf numFmtId="169" fontId="35" fillId="42" borderId="20" xfId="41527" applyNumberFormat="1" applyFont="1" applyFill="1" applyBorder="1" applyAlignment="1">
      <alignment horizontal="left"/>
    </xf>
    <xf numFmtId="0" fontId="53" fillId="35" borderId="58" xfId="1" applyFont="1" applyFill="1" applyBorder="1" applyAlignment="1">
      <alignment horizontal="left" vertical="center"/>
    </xf>
    <xf numFmtId="165" fontId="35" fillId="42" borderId="20" xfId="41527" applyNumberFormat="1" applyFont="1" applyFill="1" applyBorder="1"/>
    <xf numFmtId="0" fontId="50" fillId="40" borderId="13" xfId="0" applyFont="1" applyFill="1" applyBorder="1"/>
    <xf numFmtId="0" fontId="53" fillId="35" borderId="71" xfId="1" applyFont="1" applyFill="1" applyBorder="1" applyAlignment="1">
      <alignment horizontal="left" vertical="center"/>
    </xf>
    <xf numFmtId="0" fontId="38" fillId="0" borderId="18" xfId="0" applyFont="1" applyFill="1" applyBorder="1"/>
    <xf numFmtId="0" fontId="35" fillId="0" borderId="19" xfId="0" applyFont="1" applyFill="1" applyBorder="1"/>
    <xf numFmtId="0" fontId="35" fillId="42" borderId="23" xfId="0" applyFont="1" applyFill="1" applyBorder="1"/>
    <xf numFmtId="165" fontId="35" fillId="42" borderId="23" xfId="41527" applyNumberFormat="1" applyFont="1" applyFill="1" applyBorder="1" applyAlignment="1"/>
    <xf numFmtId="0" fontId="35" fillId="40" borderId="22" xfId="0" applyFont="1" applyFill="1" applyBorder="1"/>
    <xf numFmtId="0" fontId="50" fillId="40" borderId="21" xfId="0" applyFont="1" applyFill="1" applyBorder="1"/>
    <xf numFmtId="0" fontId="44" fillId="40" borderId="22" xfId="0" applyFont="1" applyFill="1" applyBorder="1"/>
    <xf numFmtId="0" fontId="50" fillId="40" borderId="21" xfId="0" applyFont="1" applyFill="1" applyBorder="1" applyAlignment="1">
      <alignment horizontal="left"/>
    </xf>
    <xf numFmtId="0" fontId="53" fillId="35" borderId="23" xfId="0" applyFont="1" applyFill="1" applyBorder="1" applyAlignment="1">
      <alignment vertical="center"/>
    </xf>
    <xf numFmtId="9" fontId="35" fillId="42" borderId="23" xfId="41528" applyNumberFormat="1" applyFont="1" applyFill="1" applyBorder="1"/>
    <xf numFmtId="9" fontId="35" fillId="42" borderId="23" xfId="41528" applyFont="1" applyFill="1" applyBorder="1"/>
    <xf numFmtId="0" fontId="53" fillId="41" borderId="0" xfId="0" applyFont="1" applyFill="1" applyAlignment="1">
      <alignment vertical="center"/>
    </xf>
    <xf numFmtId="0" fontId="35" fillId="42" borderId="17" xfId="0" applyFont="1" applyFill="1" applyBorder="1" applyAlignment="1">
      <alignment horizontal="left" vertical="center"/>
    </xf>
    <xf numFmtId="165" fontId="35" fillId="0" borderId="17" xfId="41527" applyNumberFormat="1" applyFont="1" applyFill="1" applyBorder="1"/>
    <xf numFmtId="0" fontId="35" fillId="35" borderId="0" xfId="0" applyFont="1" applyFill="1" applyBorder="1"/>
    <xf numFmtId="0" fontId="35" fillId="0" borderId="22" xfId="0" applyFont="1" applyFill="1" applyBorder="1"/>
    <xf numFmtId="0" fontId="35" fillId="0" borderId="19" xfId="0" applyFont="1" applyBorder="1"/>
    <xf numFmtId="0" fontId="35" fillId="0" borderId="16" xfId="0" applyFont="1" applyFill="1" applyBorder="1" applyAlignment="1">
      <alignment horizontal="right"/>
    </xf>
    <xf numFmtId="0" fontId="60" fillId="0" borderId="0" xfId="0" applyFont="1" applyFill="1" applyBorder="1"/>
    <xf numFmtId="0" fontId="53" fillId="35" borderId="23" xfId="1" applyFont="1" applyFill="1" applyBorder="1" applyAlignment="1">
      <alignment horizontal="left" vertical="center"/>
    </xf>
    <xf numFmtId="0" fontId="62" fillId="0" borderId="0" xfId="0" applyFont="1" applyBorder="1" applyAlignment="1">
      <alignment horizontal="right"/>
    </xf>
    <xf numFmtId="0" fontId="44" fillId="40" borderId="23" xfId="0" applyFont="1" applyFill="1" applyBorder="1"/>
    <xf numFmtId="0" fontId="51" fillId="0" borderId="23" xfId="0" applyFont="1" applyBorder="1"/>
    <xf numFmtId="0" fontId="53" fillId="35" borderId="72" xfId="1" applyFont="1" applyFill="1" applyBorder="1" applyAlignment="1">
      <alignment horizontal="left" vertical="center"/>
    </xf>
    <xf numFmtId="0" fontId="53" fillId="35" borderId="73" xfId="1" applyFont="1" applyFill="1" applyBorder="1" applyAlignment="1">
      <alignment horizontal="left" vertical="center"/>
    </xf>
    <xf numFmtId="0" fontId="38" fillId="0" borderId="22" xfId="0" applyFont="1" applyFill="1" applyBorder="1"/>
    <xf numFmtId="165" fontId="38" fillId="42" borderId="23" xfId="41527" applyNumberFormat="1" applyFont="1" applyFill="1" applyBorder="1"/>
    <xf numFmtId="0" fontId="53" fillId="40" borderId="22" xfId="0" applyFont="1" applyFill="1" applyBorder="1"/>
    <xf numFmtId="0" fontId="50" fillId="40" borderId="22" xfId="0" applyFont="1" applyFill="1" applyBorder="1"/>
    <xf numFmtId="0" fontId="50" fillId="40" borderId="23" xfId="0" applyFont="1" applyFill="1" applyBorder="1"/>
    <xf numFmtId="0" fontId="53" fillId="0" borderId="16" xfId="0" applyFont="1" applyFill="1" applyBorder="1"/>
    <xf numFmtId="0" fontId="53" fillId="0" borderId="0" xfId="0" applyFont="1" applyFill="1" applyBorder="1"/>
    <xf numFmtId="1" fontId="53" fillId="42" borderId="22" xfId="0" applyNumberFormat="1" applyFont="1" applyFill="1" applyBorder="1"/>
    <xf numFmtId="0" fontId="53" fillId="35" borderId="0" xfId="1" applyFont="1" applyFill="1" applyBorder="1" applyAlignment="1">
      <alignment horizontal="left" vertical="center"/>
    </xf>
    <xf numFmtId="0" fontId="33" fillId="35" borderId="58" xfId="1" applyFont="1" applyFill="1" applyBorder="1" applyAlignment="1">
      <alignment horizontal="left" vertical="center"/>
    </xf>
    <xf numFmtId="165" fontId="32" fillId="42" borderId="17" xfId="41527" applyNumberFormat="1" applyFont="1" applyFill="1" applyBorder="1"/>
    <xf numFmtId="0" fontId="33" fillId="35" borderId="71" xfId="1" applyFont="1" applyFill="1" applyBorder="1" applyAlignment="1">
      <alignment horizontal="left" vertical="center"/>
    </xf>
    <xf numFmtId="0" fontId="51" fillId="0" borderId="18" xfId="0" applyFont="1" applyFill="1" applyBorder="1"/>
    <xf numFmtId="0" fontId="53" fillId="0" borderId="19" xfId="0" applyFont="1" applyFill="1" applyBorder="1"/>
    <xf numFmtId="0" fontId="53" fillId="0" borderId="72" xfId="1" applyFont="1" applyFill="1" applyBorder="1" applyAlignment="1">
      <alignment horizontal="left" vertical="center"/>
    </xf>
    <xf numFmtId="0" fontId="53" fillId="0" borderId="73" xfId="1" applyFont="1" applyFill="1" applyBorder="1" applyAlignment="1">
      <alignment horizontal="left" vertical="center"/>
    </xf>
    <xf numFmtId="0" fontId="51" fillId="0" borderId="21" xfId="0" applyFont="1" applyFill="1" applyBorder="1"/>
    <xf numFmtId="0" fontId="53" fillId="0" borderId="22" xfId="0" applyFont="1" applyFill="1" applyBorder="1"/>
    <xf numFmtId="0" fontId="35" fillId="0" borderId="0" xfId="0" applyFont="1" applyFill="1" applyBorder="1" applyAlignment="1">
      <alignment horizontal="right"/>
    </xf>
    <xf numFmtId="0" fontId="35" fillId="35" borderId="17" xfId="0" applyFont="1" applyFill="1" applyBorder="1"/>
    <xf numFmtId="0" fontId="35" fillId="0" borderId="19" xfId="0" applyFont="1" applyBorder="1" applyAlignment="1">
      <alignment horizontal="left" vertical="center"/>
    </xf>
    <xf numFmtId="169" fontId="53" fillId="35" borderId="20" xfId="0" applyNumberFormat="1" applyFont="1" applyFill="1" applyBorder="1" applyAlignment="1">
      <alignment horizontal="left" vertical="center"/>
    </xf>
    <xf numFmtId="0" fontId="44" fillId="0" borderId="0" xfId="0" applyFont="1" applyFill="1" applyBorder="1"/>
    <xf numFmtId="169" fontId="35" fillId="42" borderId="0" xfId="41527" applyNumberFormat="1" applyFont="1" applyFill="1" applyBorder="1" applyAlignment="1">
      <alignment horizontal="left"/>
    </xf>
    <xf numFmtId="169" fontId="51" fillId="42" borderId="19" xfId="0" applyNumberFormat="1" applyFont="1" applyFill="1" applyBorder="1" applyAlignment="1">
      <alignment horizontal="left" vertical="center"/>
    </xf>
    <xf numFmtId="0" fontId="53" fillId="0" borderId="14" xfId="0" applyFont="1" applyFill="1" applyBorder="1"/>
    <xf numFmtId="0" fontId="42" fillId="0" borderId="0" xfId="0" applyFont="1" applyFill="1" applyBorder="1" applyAlignment="1">
      <alignment vertical="center"/>
    </xf>
    <xf numFmtId="0" fontId="53" fillId="42" borderId="23" xfId="0" applyFont="1" applyFill="1" applyBorder="1"/>
    <xf numFmtId="9" fontId="53" fillId="42" borderId="23" xfId="41528" applyNumberFormat="1" applyFont="1" applyFill="1" applyBorder="1"/>
    <xf numFmtId="165" fontId="53" fillId="42" borderId="23" xfId="41527" applyNumberFormat="1" applyFont="1" applyFill="1" applyBorder="1" applyAlignment="1"/>
    <xf numFmtId="9" fontId="53" fillId="42" borderId="23" xfId="41528" applyFont="1" applyFill="1" applyBorder="1"/>
    <xf numFmtId="0" fontId="32" fillId="0" borderId="16" xfId="0" applyFont="1" applyFill="1" applyBorder="1"/>
    <xf numFmtId="0" fontId="32" fillId="0" borderId="17" xfId="0" applyFont="1" applyFill="1" applyBorder="1"/>
    <xf numFmtId="0" fontId="35" fillId="0" borderId="14" xfId="0" applyFont="1" applyFill="1" applyBorder="1" applyAlignment="1">
      <alignment horizontal="left" vertical="center"/>
    </xf>
    <xf numFmtId="0" fontId="33" fillId="35" borderId="0" xfId="1" applyFont="1" applyFill="1" applyBorder="1" applyAlignment="1">
      <alignment horizontal="left" vertical="center"/>
    </xf>
    <xf numFmtId="0" fontId="33" fillId="35" borderId="16" xfId="1" applyFont="1" applyFill="1" applyBorder="1" applyAlignment="1">
      <alignment horizontal="left" vertical="center"/>
    </xf>
    <xf numFmtId="0" fontId="53" fillId="35" borderId="16" xfId="1" applyFont="1" applyFill="1" applyBorder="1" applyAlignment="1">
      <alignment horizontal="left" vertical="center"/>
    </xf>
    <xf numFmtId="169" fontId="35" fillId="42" borderId="19" xfId="41527" applyNumberFormat="1" applyFont="1" applyFill="1" applyBorder="1" applyAlignment="1">
      <alignment horizontal="left"/>
    </xf>
    <xf numFmtId="0" fontId="32" fillId="35" borderId="16" xfId="0" applyFont="1" applyFill="1" applyBorder="1"/>
    <xf numFmtId="169" fontId="32" fillId="42" borderId="17" xfId="41527" applyNumberFormat="1" applyFont="1" applyFill="1" applyBorder="1" applyAlignment="1">
      <alignment horizontal="left"/>
    </xf>
    <xf numFmtId="0" fontId="32" fillId="35" borderId="0" xfId="0" applyFont="1" applyFill="1" applyBorder="1"/>
    <xf numFmtId="169" fontId="51" fillId="42" borderId="20" xfId="0" applyNumberFormat="1" applyFont="1" applyFill="1" applyBorder="1"/>
    <xf numFmtId="0" fontId="53" fillId="0" borderId="13" xfId="0" applyFont="1" applyFill="1" applyBorder="1"/>
    <xf numFmtId="165" fontId="51" fillId="42" borderId="20" xfId="41527" applyNumberFormat="1" applyFont="1" applyFill="1" applyBorder="1"/>
    <xf numFmtId="0" fontId="33" fillId="35" borderId="23" xfId="1" applyFont="1" applyFill="1" applyBorder="1" applyAlignment="1">
      <alignment horizontal="left" vertical="center"/>
    </xf>
    <xf numFmtId="165" fontId="32" fillId="42" borderId="74" xfId="41527" applyNumberFormat="1" applyFont="1" applyFill="1" applyBorder="1"/>
    <xf numFmtId="169" fontId="60" fillId="0" borderId="0" xfId="0" applyNumberFormat="1" applyFont="1" applyFill="1" applyBorder="1"/>
    <xf numFmtId="0" fontId="35" fillId="3" borderId="0" xfId="0" applyFont="1" applyFill="1" applyBorder="1" applyAlignment="1">
      <alignment horizontal="right"/>
    </xf>
    <xf numFmtId="0" fontId="35" fillId="3" borderId="0" xfId="0" applyFont="1" applyFill="1" applyBorder="1" applyAlignment="1">
      <alignment horizontal="left" vertical="top" wrapText="1"/>
    </xf>
    <xf numFmtId="0" fontId="34" fillId="40" borderId="13" xfId="0" applyFont="1" applyFill="1" applyBorder="1" applyAlignment="1">
      <alignment horizontal="left" vertical="center"/>
    </xf>
    <xf numFmtId="0" fontId="34" fillId="40" borderId="14" xfId="0" applyFont="1" applyFill="1" applyBorder="1" applyAlignment="1">
      <alignment horizontal="left" vertical="center"/>
    </xf>
    <xf numFmtId="0" fontId="34" fillId="40" borderId="15" xfId="0" applyFont="1" applyFill="1" applyBorder="1" applyAlignment="1">
      <alignment horizontal="left" vertical="center"/>
    </xf>
    <xf numFmtId="0" fontId="36" fillId="41" borderId="16" xfId="0" applyFont="1" applyFill="1" applyBorder="1" applyAlignment="1">
      <alignment horizontal="left" vertical="center" wrapText="1"/>
    </xf>
    <xf numFmtId="0" fontId="36" fillId="41" borderId="0" xfId="0" applyFont="1" applyFill="1" applyBorder="1" applyAlignment="1">
      <alignment horizontal="left" vertical="center" wrapText="1"/>
    </xf>
    <xf numFmtId="0" fontId="36" fillId="41" borderId="17" xfId="0" applyFont="1" applyFill="1" applyBorder="1" applyAlignment="1">
      <alignment horizontal="left" vertical="center" wrapText="1"/>
    </xf>
    <xf numFmtId="0" fontId="39" fillId="3" borderId="56" xfId="0" applyFont="1" applyFill="1" applyBorder="1" applyAlignment="1">
      <alignment horizontal="left" vertical="center" wrapText="1"/>
    </xf>
    <xf numFmtId="0" fontId="36" fillId="41" borderId="16" xfId="0" applyFont="1" applyFill="1" applyBorder="1" applyAlignment="1">
      <alignment horizontal="left" vertical="top" wrapText="1"/>
    </xf>
    <xf numFmtId="0" fontId="36" fillId="41" borderId="0" xfId="0" applyFont="1" applyFill="1" applyBorder="1" applyAlignment="1">
      <alignment horizontal="left" vertical="top" wrapText="1"/>
    </xf>
    <xf numFmtId="0" fontId="36" fillId="41" borderId="17" xfId="0" applyFont="1" applyFill="1" applyBorder="1" applyAlignment="1">
      <alignment horizontal="left" vertical="top" wrapText="1"/>
    </xf>
    <xf numFmtId="0" fontId="34" fillId="40" borderId="0" xfId="0" applyFont="1" applyFill="1" applyAlignment="1">
      <alignment horizontal="left" vertical="center"/>
    </xf>
    <xf numFmtId="0" fontId="6" fillId="0" borderId="36" xfId="0" applyFont="1" applyBorder="1" applyAlignment="1">
      <alignment horizontal="left"/>
    </xf>
    <xf numFmtId="0" fontId="6" fillId="0" borderId="37" xfId="0" applyFont="1" applyBorder="1" applyAlignment="1">
      <alignment horizontal="left"/>
    </xf>
    <xf numFmtId="0" fontId="6" fillId="0" borderId="38" xfId="0" applyFont="1" applyBorder="1" applyAlignment="1">
      <alignment horizontal="left"/>
    </xf>
    <xf numFmtId="0" fontId="34" fillId="40" borderId="0" xfId="0" applyFont="1" applyFill="1" applyBorder="1" applyAlignment="1">
      <alignment horizontal="left" vertical="center"/>
    </xf>
    <xf numFmtId="0" fontId="57" fillId="40" borderId="21" xfId="0" applyFont="1" applyFill="1" applyBorder="1" applyAlignment="1">
      <alignment horizontal="center" vertical="center" wrapText="1"/>
    </xf>
    <xf numFmtId="0" fontId="57" fillId="40" borderId="22" xfId="0" applyFont="1" applyFill="1" applyBorder="1" applyAlignment="1">
      <alignment horizontal="center" vertical="center" wrapText="1"/>
    </xf>
    <xf numFmtId="0" fontId="57" fillId="40" borderId="23" xfId="0" applyFont="1" applyFill="1" applyBorder="1" applyAlignment="1">
      <alignment horizontal="center" vertical="center" wrapText="1"/>
    </xf>
    <xf numFmtId="0" fontId="50" fillId="0" borderId="0" xfId="0" applyFont="1" applyFill="1" applyBorder="1" applyAlignment="1">
      <alignment horizontal="left"/>
    </xf>
    <xf numFmtId="0" fontId="44" fillId="0" borderId="0" xfId="0" applyFont="1" applyFill="1" applyBorder="1" applyAlignment="1">
      <alignment horizontal="center"/>
    </xf>
    <xf numFmtId="0" fontId="50" fillId="40" borderId="21" xfId="0" applyFont="1" applyFill="1" applyBorder="1" applyAlignment="1">
      <alignment horizontal="center" vertical="center"/>
    </xf>
    <xf numFmtId="0" fontId="50" fillId="40" borderId="13" xfId="0" applyFont="1" applyFill="1" applyBorder="1" applyAlignment="1">
      <alignment horizontal="center" vertical="center"/>
    </xf>
    <xf numFmtId="0" fontId="50" fillId="40" borderId="16" xfId="0" applyFont="1" applyFill="1" applyBorder="1" applyAlignment="1">
      <alignment horizontal="center" vertical="center"/>
    </xf>
    <xf numFmtId="0" fontId="35" fillId="42" borderId="28" xfId="0" applyFont="1" applyFill="1" applyBorder="1" applyAlignment="1">
      <alignment horizontal="center" vertical="center"/>
    </xf>
    <xf numFmtId="0" fontId="35" fillId="42" borderId="25" xfId="0" applyFont="1" applyFill="1" applyBorder="1" applyAlignment="1">
      <alignment horizontal="center" vertical="center"/>
    </xf>
    <xf numFmtId="0" fontId="44" fillId="0" borderId="54" xfId="0" applyFont="1" applyFill="1" applyBorder="1" applyAlignment="1">
      <alignment horizontal="center"/>
    </xf>
    <xf numFmtId="0" fontId="34" fillId="40" borderId="28" xfId="0" applyFont="1" applyFill="1" applyBorder="1" applyAlignment="1">
      <alignment horizontal="center" vertical="center"/>
    </xf>
    <xf numFmtId="0" fontId="34" fillId="40" borderId="25" xfId="0" applyFont="1" applyFill="1" applyBorder="1" applyAlignment="1">
      <alignment horizontal="center" vertical="center"/>
    </xf>
    <xf numFmtId="0" fontId="35" fillId="42" borderId="28" xfId="0" applyFont="1" applyFill="1" applyBorder="1" applyAlignment="1">
      <alignment horizontal="center" vertical="center" wrapText="1"/>
    </xf>
    <xf numFmtId="0" fontId="35" fillId="42" borderId="25" xfId="0" applyFont="1" applyFill="1" applyBorder="1" applyAlignment="1">
      <alignment horizontal="center" vertical="center" wrapText="1"/>
    </xf>
    <xf numFmtId="0" fontId="36" fillId="41" borderId="0" xfId="0" applyFont="1" applyFill="1" applyBorder="1" applyAlignment="1">
      <alignment horizontal="left" wrapText="1"/>
    </xf>
    <xf numFmtId="0" fontId="36" fillId="41" borderId="0" xfId="0" applyFont="1" applyFill="1" applyBorder="1" applyAlignment="1">
      <alignment horizontal="left"/>
    </xf>
    <xf numFmtId="0" fontId="34" fillId="0" borderId="0" xfId="0" applyFont="1" applyFill="1" applyBorder="1" applyAlignment="1">
      <alignment horizontal="left"/>
    </xf>
    <xf numFmtId="0" fontId="35" fillId="0" borderId="22" xfId="0" applyFont="1" applyFill="1" applyBorder="1" applyAlignment="1">
      <alignment horizontal="center"/>
    </xf>
    <xf numFmtId="165" fontId="58" fillId="0" borderId="0" xfId="41527" applyNumberFormat="1" applyFont="1" applyBorder="1" applyAlignment="1">
      <alignment horizontal="left"/>
    </xf>
    <xf numFmtId="0" fontId="35" fillId="0" borderId="0" xfId="0" applyFont="1" applyFill="1" applyBorder="1" applyAlignment="1">
      <alignment horizontal="center"/>
    </xf>
    <xf numFmtId="0" fontId="50" fillId="40" borderId="12" xfId="0" applyFont="1" applyFill="1" applyBorder="1" applyAlignment="1">
      <alignment horizontal="center" vertical="center" wrapText="1"/>
    </xf>
    <xf numFmtId="0" fontId="35" fillId="42" borderId="12" xfId="0" applyNumberFormat="1" applyFont="1" applyFill="1" applyBorder="1" applyAlignment="1">
      <alignment horizontal="center"/>
    </xf>
    <xf numFmtId="0" fontId="53" fillId="41" borderId="0" xfId="0" applyFont="1" applyFill="1" applyAlignment="1">
      <alignment horizontal="left" vertical="center"/>
    </xf>
    <xf numFmtId="0" fontId="51" fillId="0" borderId="21" xfId="0" applyFont="1" applyBorder="1" applyAlignment="1">
      <alignment horizontal="left"/>
    </xf>
    <xf numFmtId="0" fontId="51" fillId="0" borderId="22" xfId="0" applyFont="1" applyBorder="1" applyAlignment="1">
      <alignment horizontal="left"/>
    </xf>
    <xf numFmtId="0" fontId="35" fillId="0" borderId="0" xfId="0" applyFont="1" applyBorder="1" applyAlignment="1">
      <alignment horizontal="left" wrapText="1"/>
    </xf>
    <xf numFmtId="0" fontId="53" fillId="41" borderId="0" xfId="0" applyFont="1" applyFill="1" applyAlignment="1">
      <alignment horizontal="left" vertical="center" wrapText="1"/>
    </xf>
    <xf numFmtId="0" fontId="44" fillId="37" borderId="0" xfId="0" applyFont="1" applyFill="1" applyAlignment="1">
      <alignment horizontal="left" vertical="center" wrapText="1"/>
    </xf>
    <xf numFmtId="0" fontId="51" fillId="0" borderId="18" xfId="0" applyFont="1" applyFill="1" applyBorder="1" applyAlignment="1">
      <alignment horizontal="left"/>
    </xf>
    <xf numFmtId="0" fontId="51" fillId="0" borderId="19" xfId="0" applyFont="1" applyFill="1" applyBorder="1" applyAlignment="1">
      <alignment horizontal="left"/>
    </xf>
    <xf numFmtId="169" fontId="53" fillId="0" borderId="20" xfId="0" applyNumberFormat="1" applyFont="1" applyBorder="1"/>
  </cellXfs>
  <cellStyles count="45439">
    <cellStyle name="20% - Accent1" xfId="18" builtinId="30" customBuiltin="1"/>
    <cellStyle name="20% - Accent1 2" xfId="91" xr:uid="{00000000-0005-0000-0000-000001000000}"/>
    <cellStyle name="20% - Accent1 2 2" xfId="217" xr:uid="{00000000-0005-0000-0000-000002000000}"/>
    <cellStyle name="20% - Accent1 2 2 2" xfId="497" xr:uid="{00000000-0005-0000-0000-000003000000}"/>
    <cellStyle name="20% - Accent1 2 2 2 2" xfId="2161" xr:uid="{00000000-0005-0000-0000-000004000000}"/>
    <cellStyle name="20% - Accent1 2 2 2 2 2" xfId="27977" xr:uid="{00000000-0005-0000-0000-000004000000}"/>
    <cellStyle name="20% - Accent1 2 2 2 2 3" xfId="43494" xr:uid="{00000000-0005-0000-0000-000004000000}"/>
    <cellStyle name="20% - Accent1 2 2 2 3" xfId="26313" xr:uid="{00000000-0005-0000-0000-000003000000}"/>
    <cellStyle name="20% - Accent1 2 2 2 4" xfId="41830" xr:uid="{00000000-0005-0000-0000-000003000000}"/>
    <cellStyle name="20% - Accent1 2 2 3" xfId="2160" xr:uid="{00000000-0005-0000-0000-000005000000}"/>
    <cellStyle name="20% - Accent1 2 2 3 2" xfId="27976" xr:uid="{00000000-0005-0000-0000-000005000000}"/>
    <cellStyle name="20% - Accent1 2 2 3 3" xfId="43493" xr:uid="{00000000-0005-0000-0000-000005000000}"/>
    <cellStyle name="20% - Accent1 2 2 4" xfId="26035" xr:uid="{00000000-0005-0000-0000-000002000000}"/>
    <cellStyle name="20% - Accent1 2 2 5" xfId="41617" xr:uid="{00000000-0005-0000-0000-000002000000}"/>
    <cellStyle name="20% - Accent1 2 3" xfId="347" xr:uid="{00000000-0005-0000-0000-000006000000}"/>
    <cellStyle name="20% - Accent1 2 3 2" xfId="2162" xr:uid="{00000000-0005-0000-0000-000007000000}"/>
    <cellStyle name="20% - Accent1 2 3 2 2" xfId="27978" xr:uid="{00000000-0005-0000-0000-000007000000}"/>
    <cellStyle name="20% - Accent1 2 3 2 3" xfId="43495" xr:uid="{00000000-0005-0000-0000-000007000000}"/>
    <cellStyle name="20% - Accent1 2 3 3" xfId="26163" xr:uid="{00000000-0005-0000-0000-000006000000}"/>
    <cellStyle name="20% - Accent1 2 3 4" xfId="41693" xr:uid="{00000000-0005-0000-0000-000006000000}"/>
    <cellStyle name="20% - Accent1 2 4" xfId="400" xr:uid="{00000000-0005-0000-0000-000008000000}"/>
    <cellStyle name="20% - Accent1 2 4 2" xfId="2163" xr:uid="{00000000-0005-0000-0000-000009000000}"/>
    <cellStyle name="20% - Accent1 2 4 2 2" xfId="27979" xr:uid="{00000000-0005-0000-0000-000009000000}"/>
    <cellStyle name="20% - Accent1 2 4 2 3" xfId="43496" xr:uid="{00000000-0005-0000-0000-000009000000}"/>
    <cellStyle name="20% - Accent1 2 4 3" xfId="26216" xr:uid="{00000000-0005-0000-0000-000008000000}"/>
    <cellStyle name="20% - Accent1 2 4 4" xfId="41736" xr:uid="{00000000-0005-0000-0000-000008000000}"/>
    <cellStyle name="20% - Accent1 2 5" xfId="2159" xr:uid="{00000000-0005-0000-0000-00000A000000}"/>
    <cellStyle name="20% - Accent1 2 5 2" xfId="27975" xr:uid="{00000000-0005-0000-0000-00000A000000}"/>
    <cellStyle name="20% - Accent1 2 5 3" xfId="43492" xr:uid="{00000000-0005-0000-0000-00000A000000}"/>
    <cellStyle name="20% - Accent1 2 6" xfId="25912" xr:uid="{00000000-0005-0000-0000-000001000000}"/>
    <cellStyle name="20% - Accent1 2 7" xfId="41547" xr:uid="{00000000-0005-0000-0000-000001000000}"/>
    <cellStyle name="20% - Accent1 3" xfId="106" xr:uid="{00000000-0005-0000-0000-00000B000000}"/>
    <cellStyle name="20% - Accent1 3 2" xfId="232" xr:uid="{00000000-0005-0000-0000-00000C000000}"/>
    <cellStyle name="20% - Accent1 3 2 2" xfId="512" xr:uid="{00000000-0005-0000-0000-00000D000000}"/>
    <cellStyle name="20% - Accent1 3 2 2 2" xfId="2166" xr:uid="{00000000-0005-0000-0000-00000E000000}"/>
    <cellStyle name="20% - Accent1 3 2 2 2 2" xfId="27982" xr:uid="{00000000-0005-0000-0000-00000E000000}"/>
    <cellStyle name="20% - Accent1 3 2 2 2 3" xfId="43499" xr:uid="{00000000-0005-0000-0000-00000E000000}"/>
    <cellStyle name="20% - Accent1 3 2 2 3" xfId="26328" xr:uid="{00000000-0005-0000-0000-00000D000000}"/>
    <cellStyle name="20% - Accent1 3 2 2 4" xfId="41845" xr:uid="{00000000-0005-0000-0000-00000D000000}"/>
    <cellStyle name="20% - Accent1 3 2 3" xfId="2165" xr:uid="{00000000-0005-0000-0000-00000F000000}"/>
    <cellStyle name="20% - Accent1 3 2 3 2" xfId="27981" xr:uid="{00000000-0005-0000-0000-00000F000000}"/>
    <cellStyle name="20% - Accent1 3 2 3 3" xfId="43498" xr:uid="{00000000-0005-0000-0000-00000F000000}"/>
    <cellStyle name="20% - Accent1 3 2 4" xfId="26050" xr:uid="{00000000-0005-0000-0000-00000C000000}"/>
    <cellStyle name="20% - Accent1 3 2 5" xfId="41632" xr:uid="{00000000-0005-0000-0000-00000C000000}"/>
    <cellStyle name="20% - Accent1 3 3" xfId="415" xr:uid="{00000000-0005-0000-0000-000010000000}"/>
    <cellStyle name="20% - Accent1 3 3 2" xfId="2167" xr:uid="{00000000-0005-0000-0000-000011000000}"/>
    <cellStyle name="20% - Accent1 3 3 2 2" xfId="27983" xr:uid="{00000000-0005-0000-0000-000011000000}"/>
    <cellStyle name="20% - Accent1 3 3 2 3" xfId="43500" xr:uid="{00000000-0005-0000-0000-000011000000}"/>
    <cellStyle name="20% - Accent1 3 3 3" xfId="26231" xr:uid="{00000000-0005-0000-0000-000010000000}"/>
    <cellStyle name="20% - Accent1 3 3 4" xfId="41751" xr:uid="{00000000-0005-0000-0000-000010000000}"/>
    <cellStyle name="20% - Accent1 3 4" xfId="2164" xr:uid="{00000000-0005-0000-0000-000012000000}"/>
    <cellStyle name="20% - Accent1 3 4 2" xfId="27980" xr:uid="{00000000-0005-0000-0000-000012000000}"/>
    <cellStyle name="20% - Accent1 3 4 3" xfId="43497" xr:uid="{00000000-0005-0000-0000-000012000000}"/>
    <cellStyle name="20% - Accent1 3 5" xfId="25927" xr:uid="{00000000-0005-0000-0000-00000B000000}"/>
    <cellStyle name="20% - Accent1 3 6" xfId="41562" xr:uid="{00000000-0005-0000-0000-00000B000000}"/>
    <cellStyle name="20% - Accent1 4" xfId="196" xr:uid="{00000000-0005-0000-0000-000013000000}"/>
    <cellStyle name="20% - Accent1 4 2" xfId="476" xr:uid="{00000000-0005-0000-0000-000014000000}"/>
    <cellStyle name="20% - Accent1 4 2 2" xfId="2169" xr:uid="{00000000-0005-0000-0000-000015000000}"/>
    <cellStyle name="20% - Accent1 4 2 2 2" xfId="27985" xr:uid="{00000000-0005-0000-0000-000015000000}"/>
    <cellStyle name="20% - Accent1 4 2 2 3" xfId="43502" xr:uid="{00000000-0005-0000-0000-000015000000}"/>
    <cellStyle name="20% - Accent1 4 2 3" xfId="26292" xr:uid="{00000000-0005-0000-0000-000014000000}"/>
    <cellStyle name="20% - Accent1 4 2 4" xfId="41809" xr:uid="{00000000-0005-0000-0000-000014000000}"/>
    <cellStyle name="20% - Accent1 4 3" xfId="2168" xr:uid="{00000000-0005-0000-0000-000016000000}"/>
    <cellStyle name="20% - Accent1 4 3 2" xfId="27984" xr:uid="{00000000-0005-0000-0000-000016000000}"/>
    <cellStyle name="20% - Accent1 4 3 3" xfId="43501" xr:uid="{00000000-0005-0000-0000-000016000000}"/>
    <cellStyle name="20% - Accent1 4 4" xfId="26014" xr:uid="{00000000-0005-0000-0000-000013000000}"/>
    <cellStyle name="20% - Accent1 4 5" xfId="41599" xr:uid="{00000000-0005-0000-0000-000013000000}"/>
    <cellStyle name="20% - Accent1 5" xfId="309" xr:uid="{00000000-0005-0000-0000-000017000000}"/>
    <cellStyle name="20% - Accent1 6" xfId="382" xr:uid="{00000000-0005-0000-0000-000018000000}"/>
    <cellStyle name="20% - Accent1 6 2" xfId="2170" xr:uid="{00000000-0005-0000-0000-000019000000}"/>
    <cellStyle name="20% - Accent1 6 2 2" xfId="27986" xr:uid="{00000000-0005-0000-0000-000019000000}"/>
    <cellStyle name="20% - Accent1 6 2 3" xfId="43503" xr:uid="{00000000-0005-0000-0000-000019000000}"/>
    <cellStyle name="20% - Accent1 6 3" xfId="26198" xr:uid="{00000000-0005-0000-0000-000018000000}"/>
    <cellStyle name="20% - Accent1 6 4" xfId="41718" xr:uid="{00000000-0005-0000-0000-000018000000}"/>
    <cellStyle name="20% - Accent1 7" xfId="25883" xr:uid="{00000000-0005-0000-0000-00000C650000}"/>
    <cellStyle name="20% - Accent1 8" xfId="41529" xr:uid="{00000000-0005-0000-0000-000044A20000}"/>
    <cellStyle name="20% - Accent2" xfId="21" builtinId="34" customBuiltin="1"/>
    <cellStyle name="20% - Accent2 2" xfId="93" xr:uid="{00000000-0005-0000-0000-00001B000000}"/>
    <cellStyle name="20% - Accent2 2 2" xfId="219" xr:uid="{00000000-0005-0000-0000-00001C000000}"/>
    <cellStyle name="20% - Accent2 2 2 2" xfId="499" xr:uid="{00000000-0005-0000-0000-00001D000000}"/>
    <cellStyle name="20% - Accent2 2 2 2 2" xfId="2173" xr:uid="{00000000-0005-0000-0000-00001E000000}"/>
    <cellStyle name="20% - Accent2 2 2 2 2 2" xfId="27989" xr:uid="{00000000-0005-0000-0000-00001E000000}"/>
    <cellStyle name="20% - Accent2 2 2 2 2 3" xfId="43506" xr:uid="{00000000-0005-0000-0000-00001E000000}"/>
    <cellStyle name="20% - Accent2 2 2 2 3" xfId="26315" xr:uid="{00000000-0005-0000-0000-00001D000000}"/>
    <cellStyle name="20% - Accent2 2 2 2 4" xfId="41832" xr:uid="{00000000-0005-0000-0000-00001D000000}"/>
    <cellStyle name="20% - Accent2 2 2 3" xfId="2172" xr:uid="{00000000-0005-0000-0000-00001F000000}"/>
    <cellStyle name="20% - Accent2 2 2 3 2" xfId="27988" xr:uid="{00000000-0005-0000-0000-00001F000000}"/>
    <cellStyle name="20% - Accent2 2 2 3 3" xfId="43505" xr:uid="{00000000-0005-0000-0000-00001F000000}"/>
    <cellStyle name="20% - Accent2 2 2 4" xfId="26037" xr:uid="{00000000-0005-0000-0000-00001C000000}"/>
    <cellStyle name="20% - Accent2 2 2 5" xfId="41619" xr:uid="{00000000-0005-0000-0000-00001C000000}"/>
    <cellStyle name="20% - Accent2 2 3" xfId="402" xr:uid="{00000000-0005-0000-0000-000020000000}"/>
    <cellStyle name="20% - Accent2 2 3 2" xfId="2174" xr:uid="{00000000-0005-0000-0000-000021000000}"/>
    <cellStyle name="20% - Accent2 2 3 2 2" xfId="27990" xr:uid="{00000000-0005-0000-0000-000021000000}"/>
    <cellStyle name="20% - Accent2 2 3 2 3" xfId="43507" xr:uid="{00000000-0005-0000-0000-000021000000}"/>
    <cellStyle name="20% - Accent2 2 3 3" xfId="26218" xr:uid="{00000000-0005-0000-0000-000020000000}"/>
    <cellStyle name="20% - Accent2 2 3 4" xfId="41738" xr:uid="{00000000-0005-0000-0000-000020000000}"/>
    <cellStyle name="20% - Accent2 2 4" xfId="2171" xr:uid="{00000000-0005-0000-0000-000022000000}"/>
    <cellStyle name="20% - Accent2 2 4 2" xfId="27987" xr:uid="{00000000-0005-0000-0000-000022000000}"/>
    <cellStyle name="20% - Accent2 2 4 3" xfId="43504" xr:uid="{00000000-0005-0000-0000-000022000000}"/>
    <cellStyle name="20% - Accent2 2 5" xfId="25914" xr:uid="{00000000-0005-0000-0000-00001B000000}"/>
    <cellStyle name="20% - Accent2 2 6" xfId="41549" xr:uid="{00000000-0005-0000-0000-00001B000000}"/>
    <cellStyle name="20% - Accent2 3" xfId="108" xr:uid="{00000000-0005-0000-0000-000023000000}"/>
    <cellStyle name="20% - Accent2 3 2" xfId="234" xr:uid="{00000000-0005-0000-0000-000024000000}"/>
    <cellStyle name="20% - Accent2 3 2 2" xfId="514" xr:uid="{00000000-0005-0000-0000-000025000000}"/>
    <cellStyle name="20% - Accent2 3 2 2 2" xfId="2177" xr:uid="{00000000-0005-0000-0000-000026000000}"/>
    <cellStyle name="20% - Accent2 3 2 2 2 2" xfId="27993" xr:uid="{00000000-0005-0000-0000-000026000000}"/>
    <cellStyle name="20% - Accent2 3 2 2 2 3" xfId="43510" xr:uid="{00000000-0005-0000-0000-000026000000}"/>
    <cellStyle name="20% - Accent2 3 2 2 3" xfId="26330" xr:uid="{00000000-0005-0000-0000-000025000000}"/>
    <cellStyle name="20% - Accent2 3 2 2 4" xfId="41847" xr:uid="{00000000-0005-0000-0000-000025000000}"/>
    <cellStyle name="20% - Accent2 3 2 3" xfId="2176" xr:uid="{00000000-0005-0000-0000-000027000000}"/>
    <cellStyle name="20% - Accent2 3 2 3 2" xfId="27992" xr:uid="{00000000-0005-0000-0000-000027000000}"/>
    <cellStyle name="20% - Accent2 3 2 3 3" xfId="43509" xr:uid="{00000000-0005-0000-0000-000027000000}"/>
    <cellStyle name="20% - Accent2 3 2 4" xfId="26052" xr:uid="{00000000-0005-0000-0000-000024000000}"/>
    <cellStyle name="20% - Accent2 3 2 5" xfId="41634" xr:uid="{00000000-0005-0000-0000-000024000000}"/>
    <cellStyle name="20% - Accent2 3 3" xfId="417" xr:uid="{00000000-0005-0000-0000-000028000000}"/>
    <cellStyle name="20% - Accent2 3 3 2" xfId="2178" xr:uid="{00000000-0005-0000-0000-000029000000}"/>
    <cellStyle name="20% - Accent2 3 3 2 2" xfId="27994" xr:uid="{00000000-0005-0000-0000-000029000000}"/>
    <cellStyle name="20% - Accent2 3 3 2 3" xfId="43511" xr:uid="{00000000-0005-0000-0000-000029000000}"/>
    <cellStyle name="20% - Accent2 3 3 3" xfId="26233" xr:uid="{00000000-0005-0000-0000-000028000000}"/>
    <cellStyle name="20% - Accent2 3 3 4" xfId="41753" xr:uid="{00000000-0005-0000-0000-000028000000}"/>
    <cellStyle name="20% - Accent2 3 4" xfId="2175" xr:uid="{00000000-0005-0000-0000-00002A000000}"/>
    <cellStyle name="20% - Accent2 3 4 2" xfId="27991" xr:uid="{00000000-0005-0000-0000-00002A000000}"/>
    <cellStyle name="20% - Accent2 3 4 3" xfId="43508" xr:uid="{00000000-0005-0000-0000-00002A000000}"/>
    <cellStyle name="20% - Accent2 3 5" xfId="25929" xr:uid="{00000000-0005-0000-0000-000023000000}"/>
    <cellStyle name="20% - Accent2 3 6" xfId="41564" xr:uid="{00000000-0005-0000-0000-000023000000}"/>
    <cellStyle name="20% - Accent2 4" xfId="199" xr:uid="{00000000-0005-0000-0000-00002B000000}"/>
    <cellStyle name="20% - Accent2 4 2" xfId="479" xr:uid="{00000000-0005-0000-0000-00002C000000}"/>
    <cellStyle name="20% - Accent2 4 2 2" xfId="2180" xr:uid="{00000000-0005-0000-0000-00002D000000}"/>
    <cellStyle name="20% - Accent2 4 2 2 2" xfId="27996" xr:uid="{00000000-0005-0000-0000-00002D000000}"/>
    <cellStyle name="20% - Accent2 4 2 2 3" xfId="43513" xr:uid="{00000000-0005-0000-0000-00002D000000}"/>
    <cellStyle name="20% - Accent2 4 2 3" xfId="26295" xr:uid="{00000000-0005-0000-0000-00002C000000}"/>
    <cellStyle name="20% - Accent2 4 2 4" xfId="41812" xr:uid="{00000000-0005-0000-0000-00002C000000}"/>
    <cellStyle name="20% - Accent2 4 3" xfId="2179" xr:uid="{00000000-0005-0000-0000-00002E000000}"/>
    <cellStyle name="20% - Accent2 4 3 2" xfId="27995" xr:uid="{00000000-0005-0000-0000-00002E000000}"/>
    <cellStyle name="20% - Accent2 4 3 3" xfId="43512" xr:uid="{00000000-0005-0000-0000-00002E000000}"/>
    <cellStyle name="20% - Accent2 4 4" xfId="26017" xr:uid="{00000000-0005-0000-0000-00002B000000}"/>
    <cellStyle name="20% - Accent2 4 5" xfId="41601" xr:uid="{00000000-0005-0000-0000-00002B000000}"/>
    <cellStyle name="20% - Accent2 5" xfId="330" xr:uid="{00000000-0005-0000-0000-00002F000000}"/>
    <cellStyle name="20% - Accent2 5 2" xfId="2181" xr:uid="{00000000-0005-0000-0000-000030000000}"/>
    <cellStyle name="20% - Accent2 5 2 2" xfId="27997" xr:uid="{00000000-0005-0000-0000-000030000000}"/>
    <cellStyle name="20% - Accent2 5 2 3" xfId="43514" xr:uid="{00000000-0005-0000-0000-000030000000}"/>
    <cellStyle name="20% - Accent2 5 3" xfId="26146" xr:uid="{00000000-0005-0000-0000-00002F000000}"/>
    <cellStyle name="20% - Accent2 5 4" xfId="41677" xr:uid="{00000000-0005-0000-0000-00002F000000}"/>
    <cellStyle name="20% - Accent2 6" xfId="384" xr:uid="{00000000-0005-0000-0000-000031000000}"/>
    <cellStyle name="20% - Accent2 6 2" xfId="2182" xr:uid="{00000000-0005-0000-0000-000032000000}"/>
    <cellStyle name="20% - Accent2 6 2 2" xfId="27998" xr:uid="{00000000-0005-0000-0000-000032000000}"/>
    <cellStyle name="20% - Accent2 6 2 3" xfId="43515" xr:uid="{00000000-0005-0000-0000-000032000000}"/>
    <cellStyle name="20% - Accent2 6 3" xfId="26200" xr:uid="{00000000-0005-0000-0000-000031000000}"/>
    <cellStyle name="20% - Accent2 6 4" xfId="41720" xr:uid="{00000000-0005-0000-0000-000031000000}"/>
    <cellStyle name="20% - Accent2 7" xfId="25887" xr:uid="{00000000-0005-0000-0000-000025650000}"/>
    <cellStyle name="20% - Accent2 8" xfId="41531" xr:uid="{00000000-0005-0000-0000-00005DA20000}"/>
    <cellStyle name="20% - Accent3" xfId="24" builtinId="38" customBuiltin="1"/>
    <cellStyle name="20% - Accent3 2" xfId="95" xr:uid="{00000000-0005-0000-0000-000034000000}"/>
    <cellStyle name="20% - Accent3 2 2" xfId="221" xr:uid="{00000000-0005-0000-0000-000035000000}"/>
    <cellStyle name="20% - Accent3 2 2 2" xfId="501" xr:uid="{00000000-0005-0000-0000-000036000000}"/>
    <cellStyle name="20% - Accent3 2 2 2 2" xfId="2185" xr:uid="{00000000-0005-0000-0000-000037000000}"/>
    <cellStyle name="20% - Accent3 2 2 2 2 2" xfId="28001" xr:uid="{00000000-0005-0000-0000-000037000000}"/>
    <cellStyle name="20% - Accent3 2 2 2 2 3" xfId="43518" xr:uid="{00000000-0005-0000-0000-000037000000}"/>
    <cellStyle name="20% - Accent3 2 2 2 3" xfId="26317" xr:uid="{00000000-0005-0000-0000-000036000000}"/>
    <cellStyle name="20% - Accent3 2 2 2 4" xfId="41834" xr:uid="{00000000-0005-0000-0000-000036000000}"/>
    <cellStyle name="20% - Accent3 2 2 3" xfId="2184" xr:uid="{00000000-0005-0000-0000-000038000000}"/>
    <cellStyle name="20% - Accent3 2 2 3 2" xfId="28000" xr:uid="{00000000-0005-0000-0000-000038000000}"/>
    <cellStyle name="20% - Accent3 2 2 3 3" xfId="43517" xr:uid="{00000000-0005-0000-0000-000038000000}"/>
    <cellStyle name="20% - Accent3 2 2 4" xfId="26039" xr:uid="{00000000-0005-0000-0000-000035000000}"/>
    <cellStyle name="20% - Accent3 2 2 5" xfId="41621" xr:uid="{00000000-0005-0000-0000-000035000000}"/>
    <cellStyle name="20% - Accent3 2 3" xfId="404" xr:uid="{00000000-0005-0000-0000-000039000000}"/>
    <cellStyle name="20% - Accent3 2 3 2" xfId="2186" xr:uid="{00000000-0005-0000-0000-00003A000000}"/>
    <cellStyle name="20% - Accent3 2 3 2 2" xfId="28002" xr:uid="{00000000-0005-0000-0000-00003A000000}"/>
    <cellStyle name="20% - Accent3 2 3 2 3" xfId="43519" xr:uid="{00000000-0005-0000-0000-00003A000000}"/>
    <cellStyle name="20% - Accent3 2 3 3" xfId="26220" xr:uid="{00000000-0005-0000-0000-000039000000}"/>
    <cellStyle name="20% - Accent3 2 3 4" xfId="41740" xr:uid="{00000000-0005-0000-0000-000039000000}"/>
    <cellStyle name="20% - Accent3 2 4" xfId="2183" xr:uid="{00000000-0005-0000-0000-00003B000000}"/>
    <cellStyle name="20% - Accent3 2 4 2" xfId="27999" xr:uid="{00000000-0005-0000-0000-00003B000000}"/>
    <cellStyle name="20% - Accent3 2 4 3" xfId="43516" xr:uid="{00000000-0005-0000-0000-00003B000000}"/>
    <cellStyle name="20% - Accent3 2 5" xfId="25916" xr:uid="{00000000-0005-0000-0000-000034000000}"/>
    <cellStyle name="20% - Accent3 2 6" xfId="41551" xr:uid="{00000000-0005-0000-0000-000034000000}"/>
    <cellStyle name="20% - Accent3 3" xfId="110" xr:uid="{00000000-0005-0000-0000-00003C000000}"/>
    <cellStyle name="20% - Accent3 3 2" xfId="236" xr:uid="{00000000-0005-0000-0000-00003D000000}"/>
    <cellStyle name="20% - Accent3 3 2 2" xfId="516" xr:uid="{00000000-0005-0000-0000-00003E000000}"/>
    <cellStyle name="20% - Accent3 3 2 2 2" xfId="2189" xr:uid="{00000000-0005-0000-0000-00003F000000}"/>
    <cellStyle name="20% - Accent3 3 2 2 2 2" xfId="28005" xr:uid="{00000000-0005-0000-0000-00003F000000}"/>
    <cellStyle name="20% - Accent3 3 2 2 2 3" xfId="43522" xr:uid="{00000000-0005-0000-0000-00003F000000}"/>
    <cellStyle name="20% - Accent3 3 2 2 3" xfId="26332" xr:uid="{00000000-0005-0000-0000-00003E000000}"/>
    <cellStyle name="20% - Accent3 3 2 2 4" xfId="41849" xr:uid="{00000000-0005-0000-0000-00003E000000}"/>
    <cellStyle name="20% - Accent3 3 2 3" xfId="2188" xr:uid="{00000000-0005-0000-0000-000040000000}"/>
    <cellStyle name="20% - Accent3 3 2 3 2" xfId="28004" xr:uid="{00000000-0005-0000-0000-000040000000}"/>
    <cellStyle name="20% - Accent3 3 2 3 3" xfId="43521" xr:uid="{00000000-0005-0000-0000-000040000000}"/>
    <cellStyle name="20% - Accent3 3 2 4" xfId="26054" xr:uid="{00000000-0005-0000-0000-00003D000000}"/>
    <cellStyle name="20% - Accent3 3 2 5" xfId="41636" xr:uid="{00000000-0005-0000-0000-00003D000000}"/>
    <cellStyle name="20% - Accent3 3 3" xfId="419" xr:uid="{00000000-0005-0000-0000-000041000000}"/>
    <cellStyle name="20% - Accent3 3 3 2" xfId="2190" xr:uid="{00000000-0005-0000-0000-000042000000}"/>
    <cellStyle name="20% - Accent3 3 3 2 2" xfId="28006" xr:uid="{00000000-0005-0000-0000-000042000000}"/>
    <cellStyle name="20% - Accent3 3 3 2 3" xfId="43523" xr:uid="{00000000-0005-0000-0000-000042000000}"/>
    <cellStyle name="20% - Accent3 3 3 3" xfId="26235" xr:uid="{00000000-0005-0000-0000-000041000000}"/>
    <cellStyle name="20% - Accent3 3 3 4" xfId="41755" xr:uid="{00000000-0005-0000-0000-000041000000}"/>
    <cellStyle name="20% - Accent3 3 4" xfId="2187" xr:uid="{00000000-0005-0000-0000-000043000000}"/>
    <cellStyle name="20% - Accent3 3 4 2" xfId="28003" xr:uid="{00000000-0005-0000-0000-000043000000}"/>
    <cellStyle name="20% - Accent3 3 4 3" xfId="43520" xr:uid="{00000000-0005-0000-0000-000043000000}"/>
    <cellStyle name="20% - Accent3 3 5" xfId="25931" xr:uid="{00000000-0005-0000-0000-00003C000000}"/>
    <cellStyle name="20% - Accent3 3 6" xfId="41566" xr:uid="{00000000-0005-0000-0000-00003C000000}"/>
    <cellStyle name="20% - Accent3 4" xfId="202" xr:uid="{00000000-0005-0000-0000-000044000000}"/>
    <cellStyle name="20% - Accent3 4 2" xfId="482" xr:uid="{00000000-0005-0000-0000-000045000000}"/>
    <cellStyle name="20% - Accent3 4 2 2" xfId="2192" xr:uid="{00000000-0005-0000-0000-000046000000}"/>
    <cellStyle name="20% - Accent3 4 2 2 2" xfId="28008" xr:uid="{00000000-0005-0000-0000-000046000000}"/>
    <cellStyle name="20% - Accent3 4 2 2 3" xfId="43525" xr:uid="{00000000-0005-0000-0000-000046000000}"/>
    <cellStyle name="20% - Accent3 4 2 3" xfId="26298" xr:uid="{00000000-0005-0000-0000-000045000000}"/>
    <cellStyle name="20% - Accent3 4 2 4" xfId="41815" xr:uid="{00000000-0005-0000-0000-000045000000}"/>
    <cellStyle name="20% - Accent3 4 3" xfId="2191" xr:uid="{00000000-0005-0000-0000-000047000000}"/>
    <cellStyle name="20% - Accent3 4 3 2" xfId="28007" xr:uid="{00000000-0005-0000-0000-000047000000}"/>
    <cellStyle name="20% - Accent3 4 3 3" xfId="43524" xr:uid="{00000000-0005-0000-0000-000047000000}"/>
    <cellStyle name="20% - Accent3 4 4" xfId="26020" xr:uid="{00000000-0005-0000-0000-000044000000}"/>
    <cellStyle name="20% - Accent3 4 5" xfId="41603" xr:uid="{00000000-0005-0000-0000-000044000000}"/>
    <cellStyle name="20% - Accent3 5" xfId="334" xr:uid="{00000000-0005-0000-0000-000048000000}"/>
    <cellStyle name="20% - Accent3 5 2" xfId="2193" xr:uid="{00000000-0005-0000-0000-000049000000}"/>
    <cellStyle name="20% - Accent3 5 2 2" xfId="28009" xr:uid="{00000000-0005-0000-0000-000049000000}"/>
    <cellStyle name="20% - Accent3 5 2 3" xfId="43526" xr:uid="{00000000-0005-0000-0000-000049000000}"/>
    <cellStyle name="20% - Accent3 5 3" xfId="26150" xr:uid="{00000000-0005-0000-0000-000048000000}"/>
    <cellStyle name="20% - Accent3 5 4" xfId="41681" xr:uid="{00000000-0005-0000-0000-000048000000}"/>
    <cellStyle name="20% - Accent3 6" xfId="386" xr:uid="{00000000-0005-0000-0000-00004A000000}"/>
    <cellStyle name="20% - Accent3 6 2" xfId="2194" xr:uid="{00000000-0005-0000-0000-00004B000000}"/>
    <cellStyle name="20% - Accent3 6 2 2" xfId="28010" xr:uid="{00000000-0005-0000-0000-00004B000000}"/>
    <cellStyle name="20% - Accent3 6 2 3" xfId="43527" xr:uid="{00000000-0005-0000-0000-00004B000000}"/>
    <cellStyle name="20% - Accent3 6 3" xfId="26202" xr:uid="{00000000-0005-0000-0000-00004A000000}"/>
    <cellStyle name="20% - Accent3 6 4" xfId="41722" xr:uid="{00000000-0005-0000-0000-00004A000000}"/>
    <cellStyle name="20% - Accent3 7" xfId="25891" xr:uid="{00000000-0005-0000-0000-00003E650000}"/>
    <cellStyle name="20% - Accent3 8" xfId="41533" xr:uid="{00000000-0005-0000-0000-000076A20000}"/>
    <cellStyle name="20% - Accent4" xfId="26" builtinId="42" customBuiltin="1"/>
    <cellStyle name="20% - Accent4 2" xfId="97" xr:uid="{00000000-0005-0000-0000-00004D000000}"/>
    <cellStyle name="20% - Accent4 2 2" xfId="223" xr:uid="{00000000-0005-0000-0000-00004E000000}"/>
    <cellStyle name="20% - Accent4 2 2 2" xfId="503" xr:uid="{00000000-0005-0000-0000-00004F000000}"/>
    <cellStyle name="20% - Accent4 2 2 2 2" xfId="2197" xr:uid="{00000000-0005-0000-0000-000050000000}"/>
    <cellStyle name="20% - Accent4 2 2 2 2 2" xfId="28013" xr:uid="{00000000-0005-0000-0000-000050000000}"/>
    <cellStyle name="20% - Accent4 2 2 2 2 3" xfId="43530" xr:uid="{00000000-0005-0000-0000-000050000000}"/>
    <cellStyle name="20% - Accent4 2 2 2 3" xfId="26319" xr:uid="{00000000-0005-0000-0000-00004F000000}"/>
    <cellStyle name="20% - Accent4 2 2 2 4" xfId="41836" xr:uid="{00000000-0005-0000-0000-00004F000000}"/>
    <cellStyle name="20% - Accent4 2 2 3" xfId="2196" xr:uid="{00000000-0005-0000-0000-000051000000}"/>
    <cellStyle name="20% - Accent4 2 2 3 2" xfId="28012" xr:uid="{00000000-0005-0000-0000-000051000000}"/>
    <cellStyle name="20% - Accent4 2 2 3 3" xfId="43529" xr:uid="{00000000-0005-0000-0000-000051000000}"/>
    <cellStyle name="20% - Accent4 2 2 4" xfId="26041" xr:uid="{00000000-0005-0000-0000-00004E000000}"/>
    <cellStyle name="20% - Accent4 2 2 5" xfId="41623" xr:uid="{00000000-0005-0000-0000-00004E000000}"/>
    <cellStyle name="20% - Accent4 2 3" xfId="406" xr:uid="{00000000-0005-0000-0000-000052000000}"/>
    <cellStyle name="20% - Accent4 2 3 2" xfId="2198" xr:uid="{00000000-0005-0000-0000-000053000000}"/>
    <cellStyle name="20% - Accent4 2 3 2 2" xfId="28014" xr:uid="{00000000-0005-0000-0000-000053000000}"/>
    <cellStyle name="20% - Accent4 2 3 2 3" xfId="43531" xr:uid="{00000000-0005-0000-0000-000053000000}"/>
    <cellStyle name="20% - Accent4 2 3 3" xfId="26222" xr:uid="{00000000-0005-0000-0000-000052000000}"/>
    <cellStyle name="20% - Accent4 2 3 4" xfId="41742" xr:uid="{00000000-0005-0000-0000-000052000000}"/>
    <cellStyle name="20% - Accent4 2 4" xfId="2195" xr:uid="{00000000-0005-0000-0000-000054000000}"/>
    <cellStyle name="20% - Accent4 2 4 2" xfId="28011" xr:uid="{00000000-0005-0000-0000-000054000000}"/>
    <cellStyle name="20% - Accent4 2 4 3" xfId="43528" xr:uid="{00000000-0005-0000-0000-000054000000}"/>
    <cellStyle name="20% - Accent4 2 5" xfId="25918" xr:uid="{00000000-0005-0000-0000-00004D000000}"/>
    <cellStyle name="20% - Accent4 2 6" xfId="41553" xr:uid="{00000000-0005-0000-0000-00004D000000}"/>
    <cellStyle name="20% - Accent4 3" xfId="112" xr:uid="{00000000-0005-0000-0000-000055000000}"/>
    <cellStyle name="20% - Accent4 3 2" xfId="238" xr:uid="{00000000-0005-0000-0000-000056000000}"/>
    <cellStyle name="20% - Accent4 3 2 2" xfId="518" xr:uid="{00000000-0005-0000-0000-000057000000}"/>
    <cellStyle name="20% - Accent4 3 2 2 2" xfId="2201" xr:uid="{00000000-0005-0000-0000-000058000000}"/>
    <cellStyle name="20% - Accent4 3 2 2 2 2" xfId="28017" xr:uid="{00000000-0005-0000-0000-000058000000}"/>
    <cellStyle name="20% - Accent4 3 2 2 2 3" xfId="43534" xr:uid="{00000000-0005-0000-0000-000058000000}"/>
    <cellStyle name="20% - Accent4 3 2 2 3" xfId="26334" xr:uid="{00000000-0005-0000-0000-000057000000}"/>
    <cellStyle name="20% - Accent4 3 2 2 4" xfId="41851" xr:uid="{00000000-0005-0000-0000-000057000000}"/>
    <cellStyle name="20% - Accent4 3 2 3" xfId="2200" xr:uid="{00000000-0005-0000-0000-000059000000}"/>
    <cellStyle name="20% - Accent4 3 2 3 2" xfId="28016" xr:uid="{00000000-0005-0000-0000-000059000000}"/>
    <cellStyle name="20% - Accent4 3 2 3 3" xfId="43533" xr:uid="{00000000-0005-0000-0000-000059000000}"/>
    <cellStyle name="20% - Accent4 3 2 4" xfId="26056" xr:uid="{00000000-0005-0000-0000-000056000000}"/>
    <cellStyle name="20% - Accent4 3 2 5" xfId="41638" xr:uid="{00000000-0005-0000-0000-000056000000}"/>
    <cellStyle name="20% - Accent4 3 3" xfId="421" xr:uid="{00000000-0005-0000-0000-00005A000000}"/>
    <cellStyle name="20% - Accent4 3 3 2" xfId="2202" xr:uid="{00000000-0005-0000-0000-00005B000000}"/>
    <cellStyle name="20% - Accent4 3 3 2 2" xfId="28018" xr:uid="{00000000-0005-0000-0000-00005B000000}"/>
    <cellStyle name="20% - Accent4 3 3 2 3" xfId="43535" xr:uid="{00000000-0005-0000-0000-00005B000000}"/>
    <cellStyle name="20% - Accent4 3 3 3" xfId="26237" xr:uid="{00000000-0005-0000-0000-00005A000000}"/>
    <cellStyle name="20% - Accent4 3 3 4" xfId="41757" xr:uid="{00000000-0005-0000-0000-00005A000000}"/>
    <cellStyle name="20% - Accent4 3 4" xfId="2199" xr:uid="{00000000-0005-0000-0000-00005C000000}"/>
    <cellStyle name="20% - Accent4 3 4 2" xfId="28015" xr:uid="{00000000-0005-0000-0000-00005C000000}"/>
    <cellStyle name="20% - Accent4 3 4 3" xfId="43532" xr:uid="{00000000-0005-0000-0000-00005C000000}"/>
    <cellStyle name="20% - Accent4 3 5" xfId="25933" xr:uid="{00000000-0005-0000-0000-000055000000}"/>
    <cellStyle name="20% - Accent4 3 6" xfId="41568" xr:uid="{00000000-0005-0000-0000-000055000000}"/>
    <cellStyle name="20% - Accent4 4" xfId="204" xr:uid="{00000000-0005-0000-0000-00005D000000}"/>
    <cellStyle name="20% - Accent4 4 2" xfId="484" xr:uid="{00000000-0005-0000-0000-00005E000000}"/>
    <cellStyle name="20% - Accent4 4 2 2" xfId="2204" xr:uid="{00000000-0005-0000-0000-00005F000000}"/>
    <cellStyle name="20% - Accent4 4 2 2 2" xfId="28020" xr:uid="{00000000-0005-0000-0000-00005F000000}"/>
    <cellStyle name="20% - Accent4 4 2 2 3" xfId="43537" xr:uid="{00000000-0005-0000-0000-00005F000000}"/>
    <cellStyle name="20% - Accent4 4 2 3" xfId="26300" xr:uid="{00000000-0005-0000-0000-00005E000000}"/>
    <cellStyle name="20% - Accent4 4 2 4" xfId="41817" xr:uid="{00000000-0005-0000-0000-00005E000000}"/>
    <cellStyle name="20% - Accent4 4 3" xfId="2203" xr:uid="{00000000-0005-0000-0000-000060000000}"/>
    <cellStyle name="20% - Accent4 4 3 2" xfId="28019" xr:uid="{00000000-0005-0000-0000-000060000000}"/>
    <cellStyle name="20% - Accent4 4 3 3" xfId="43536" xr:uid="{00000000-0005-0000-0000-000060000000}"/>
    <cellStyle name="20% - Accent4 4 4" xfId="26022" xr:uid="{00000000-0005-0000-0000-00005D000000}"/>
    <cellStyle name="20% - Accent4 4 5" xfId="41605" xr:uid="{00000000-0005-0000-0000-00005D000000}"/>
    <cellStyle name="20% - Accent4 5" xfId="338" xr:uid="{00000000-0005-0000-0000-000061000000}"/>
    <cellStyle name="20% - Accent4 5 2" xfId="2205" xr:uid="{00000000-0005-0000-0000-000062000000}"/>
    <cellStyle name="20% - Accent4 5 2 2" xfId="28021" xr:uid="{00000000-0005-0000-0000-000062000000}"/>
    <cellStyle name="20% - Accent4 5 2 3" xfId="43538" xr:uid="{00000000-0005-0000-0000-000062000000}"/>
    <cellStyle name="20% - Accent4 5 3" xfId="26154" xr:uid="{00000000-0005-0000-0000-000061000000}"/>
    <cellStyle name="20% - Accent4 5 4" xfId="41685" xr:uid="{00000000-0005-0000-0000-000061000000}"/>
    <cellStyle name="20% - Accent4 6" xfId="388" xr:uid="{00000000-0005-0000-0000-000063000000}"/>
    <cellStyle name="20% - Accent4 6 2" xfId="2206" xr:uid="{00000000-0005-0000-0000-000064000000}"/>
    <cellStyle name="20% - Accent4 6 2 2" xfId="28022" xr:uid="{00000000-0005-0000-0000-000064000000}"/>
    <cellStyle name="20% - Accent4 6 2 3" xfId="43539" xr:uid="{00000000-0005-0000-0000-000064000000}"/>
    <cellStyle name="20% - Accent4 6 3" xfId="26204" xr:uid="{00000000-0005-0000-0000-000063000000}"/>
    <cellStyle name="20% - Accent4 6 4" xfId="41724" xr:uid="{00000000-0005-0000-0000-000063000000}"/>
    <cellStyle name="20% - Accent4 7" xfId="25895" xr:uid="{00000000-0005-0000-0000-000057650000}"/>
    <cellStyle name="20% - Accent4 8" xfId="41535" xr:uid="{00000000-0005-0000-0000-00008FA20000}"/>
    <cellStyle name="20% - Accent5" xfId="29" builtinId="46" customBuiltin="1"/>
    <cellStyle name="20% - Accent5 2" xfId="99" xr:uid="{00000000-0005-0000-0000-000066000000}"/>
    <cellStyle name="20% - Accent5 2 2" xfId="225" xr:uid="{00000000-0005-0000-0000-000067000000}"/>
    <cellStyle name="20% - Accent5 2 2 2" xfId="505" xr:uid="{00000000-0005-0000-0000-000068000000}"/>
    <cellStyle name="20% - Accent5 2 2 2 2" xfId="2209" xr:uid="{00000000-0005-0000-0000-000069000000}"/>
    <cellStyle name="20% - Accent5 2 2 2 2 2" xfId="28025" xr:uid="{00000000-0005-0000-0000-000069000000}"/>
    <cellStyle name="20% - Accent5 2 2 2 2 3" xfId="43542" xr:uid="{00000000-0005-0000-0000-000069000000}"/>
    <cellStyle name="20% - Accent5 2 2 2 3" xfId="26321" xr:uid="{00000000-0005-0000-0000-000068000000}"/>
    <cellStyle name="20% - Accent5 2 2 2 4" xfId="41838" xr:uid="{00000000-0005-0000-0000-000068000000}"/>
    <cellStyle name="20% - Accent5 2 2 3" xfId="2208" xr:uid="{00000000-0005-0000-0000-00006A000000}"/>
    <cellStyle name="20% - Accent5 2 2 3 2" xfId="28024" xr:uid="{00000000-0005-0000-0000-00006A000000}"/>
    <cellStyle name="20% - Accent5 2 2 3 3" xfId="43541" xr:uid="{00000000-0005-0000-0000-00006A000000}"/>
    <cellStyle name="20% - Accent5 2 2 4" xfId="26043" xr:uid="{00000000-0005-0000-0000-000067000000}"/>
    <cellStyle name="20% - Accent5 2 2 5" xfId="41625" xr:uid="{00000000-0005-0000-0000-000067000000}"/>
    <cellStyle name="20% - Accent5 2 3" xfId="408" xr:uid="{00000000-0005-0000-0000-00006B000000}"/>
    <cellStyle name="20% - Accent5 2 3 2" xfId="2210" xr:uid="{00000000-0005-0000-0000-00006C000000}"/>
    <cellStyle name="20% - Accent5 2 3 2 2" xfId="28026" xr:uid="{00000000-0005-0000-0000-00006C000000}"/>
    <cellStyle name="20% - Accent5 2 3 2 3" xfId="43543" xr:uid="{00000000-0005-0000-0000-00006C000000}"/>
    <cellStyle name="20% - Accent5 2 3 3" xfId="26224" xr:uid="{00000000-0005-0000-0000-00006B000000}"/>
    <cellStyle name="20% - Accent5 2 3 4" xfId="41744" xr:uid="{00000000-0005-0000-0000-00006B000000}"/>
    <cellStyle name="20% - Accent5 2 4" xfId="2207" xr:uid="{00000000-0005-0000-0000-00006D000000}"/>
    <cellStyle name="20% - Accent5 2 4 2" xfId="28023" xr:uid="{00000000-0005-0000-0000-00006D000000}"/>
    <cellStyle name="20% - Accent5 2 4 3" xfId="43540" xr:uid="{00000000-0005-0000-0000-00006D000000}"/>
    <cellStyle name="20% - Accent5 2 5" xfId="25920" xr:uid="{00000000-0005-0000-0000-000066000000}"/>
    <cellStyle name="20% - Accent5 2 6" xfId="41555" xr:uid="{00000000-0005-0000-0000-000066000000}"/>
    <cellStyle name="20% - Accent5 3" xfId="114" xr:uid="{00000000-0005-0000-0000-00006E000000}"/>
    <cellStyle name="20% - Accent5 3 2" xfId="240" xr:uid="{00000000-0005-0000-0000-00006F000000}"/>
    <cellStyle name="20% - Accent5 3 2 2" xfId="520" xr:uid="{00000000-0005-0000-0000-000070000000}"/>
    <cellStyle name="20% - Accent5 3 2 2 2" xfId="2213" xr:uid="{00000000-0005-0000-0000-000071000000}"/>
    <cellStyle name="20% - Accent5 3 2 2 2 2" xfId="28029" xr:uid="{00000000-0005-0000-0000-000071000000}"/>
    <cellStyle name="20% - Accent5 3 2 2 2 3" xfId="43546" xr:uid="{00000000-0005-0000-0000-000071000000}"/>
    <cellStyle name="20% - Accent5 3 2 2 3" xfId="26336" xr:uid="{00000000-0005-0000-0000-000070000000}"/>
    <cellStyle name="20% - Accent5 3 2 2 4" xfId="41853" xr:uid="{00000000-0005-0000-0000-000070000000}"/>
    <cellStyle name="20% - Accent5 3 2 3" xfId="2212" xr:uid="{00000000-0005-0000-0000-000072000000}"/>
    <cellStyle name="20% - Accent5 3 2 3 2" xfId="28028" xr:uid="{00000000-0005-0000-0000-000072000000}"/>
    <cellStyle name="20% - Accent5 3 2 3 3" xfId="43545" xr:uid="{00000000-0005-0000-0000-000072000000}"/>
    <cellStyle name="20% - Accent5 3 2 4" xfId="26058" xr:uid="{00000000-0005-0000-0000-00006F000000}"/>
    <cellStyle name="20% - Accent5 3 2 5" xfId="41640" xr:uid="{00000000-0005-0000-0000-00006F000000}"/>
    <cellStyle name="20% - Accent5 3 3" xfId="423" xr:uid="{00000000-0005-0000-0000-000073000000}"/>
    <cellStyle name="20% - Accent5 3 3 2" xfId="2214" xr:uid="{00000000-0005-0000-0000-000074000000}"/>
    <cellStyle name="20% - Accent5 3 3 2 2" xfId="28030" xr:uid="{00000000-0005-0000-0000-000074000000}"/>
    <cellStyle name="20% - Accent5 3 3 2 3" xfId="43547" xr:uid="{00000000-0005-0000-0000-000074000000}"/>
    <cellStyle name="20% - Accent5 3 3 3" xfId="26239" xr:uid="{00000000-0005-0000-0000-000073000000}"/>
    <cellStyle name="20% - Accent5 3 3 4" xfId="41759" xr:uid="{00000000-0005-0000-0000-000073000000}"/>
    <cellStyle name="20% - Accent5 3 4" xfId="2211" xr:uid="{00000000-0005-0000-0000-000075000000}"/>
    <cellStyle name="20% - Accent5 3 4 2" xfId="28027" xr:uid="{00000000-0005-0000-0000-000075000000}"/>
    <cellStyle name="20% - Accent5 3 4 3" xfId="43544" xr:uid="{00000000-0005-0000-0000-000075000000}"/>
    <cellStyle name="20% - Accent5 3 5" xfId="25935" xr:uid="{00000000-0005-0000-0000-00006E000000}"/>
    <cellStyle name="20% - Accent5 3 6" xfId="41570" xr:uid="{00000000-0005-0000-0000-00006E000000}"/>
    <cellStyle name="20% - Accent5 4" xfId="206" xr:uid="{00000000-0005-0000-0000-000076000000}"/>
    <cellStyle name="20% - Accent5 4 2" xfId="486" xr:uid="{00000000-0005-0000-0000-000077000000}"/>
    <cellStyle name="20% - Accent5 4 2 2" xfId="2216" xr:uid="{00000000-0005-0000-0000-000078000000}"/>
    <cellStyle name="20% - Accent5 4 2 2 2" xfId="28032" xr:uid="{00000000-0005-0000-0000-000078000000}"/>
    <cellStyle name="20% - Accent5 4 2 2 3" xfId="43549" xr:uid="{00000000-0005-0000-0000-000078000000}"/>
    <cellStyle name="20% - Accent5 4 2 3" xfId="26302" xr:uid="{00000000-0005-0000-0000-000077000000}"/>
    <cellStyle name="20% - Accent5 4 2 4" xfId="41819" xr:uid="{00000000-0005-0000-0000-000077000000}"/>
    <cellStyle name="20% - Accent5 4 3" xfId="2215" xr:uid="{00000000-0005-0000-0000-000079000000}"/>
    <cellStyle name="20% - Accent5 4 3 2" xfId="28031" xr:uid="{00000000-0005-0000-0000-000079000000}"/>
    <cellStyle name="20% - Accent5 4 3 3" xfId="43548" xr:uid="{00000000-0005-0000-0000-000079000000}"/>
    <cellStyle name="20% - Accent5 4 4" xfId="26024" xr:uid="{00000000-0005-0000-0000-000076000000}"/>
    <cellStyle name="20% - Accent5 4 5" xfId="41607" xr:uid="{00000000-0005-0000-0000-000076000000}"/>
    <cellStyle name="20% - Accent5 5" xfId="341" xr:uid="{00000000-0005-0000-0000-00007A000000}"/>
    <cellStyle name="20% - Accent5 5 2" xfId="2217" xr:uid="{00000000-0005-0000-0000-00007B000000}"/>
    <cellStyle name="20% - Accent5 5 2 2" xfId="28033" xr:uid="{00000000-0005-0000-0000-00007B000000}"/>
    <cellStyle name="20% - Accent5 5 2 3" xfId="43550" xr:uid="{00000000-0005-0000-0000-00007B000000}"/>
    <cellStyle name="20% - Accent5 5 3" xfId="26157" xr:uid="{00000000-0005-0000-0000-00007A000000}"/>
    <cellStyle name="20% - Accent5 5 4" xfId="41688" xr:uid="{00000000-0005-0000-0000-00007A000000}"/>
    <cellStyle name="20% - Accent5 6" xfId="390" xr:uid="{00000000-0005-0000-0000-00007C000000}"/>
    <cellStyle name="20% - Accent5 6 2" xfId="2218" xr:uid="{00000000-0005-0000-0000-00007D000000}"/>
    <cellStyle name="20% - Accent5 6 2 2" xfId="28034" xr:uid="{00000000-0005-0000-0000-00007D000000}"/>
    <cellStyle name="20% - Accent5 6 2 3" xfId="43551" xr:uid="{00000000-0005-0000-0000-00007D000000}"/>
    <cellStyle name="20% - Accent5 6 3" xfId="26206" xr:uid="{00000000-0005-0000-0000-00007C000000}"/>
    <cellStyle name="20% - Accent5 6 4" xfId="41726" xr:uid="{00000000-0005-0000-0000-00007C000000}"/>
    <cellStyle name="20% - Accent5 7" xfId="25899" xr:uid="{00000000-0005-0000-0000-000070650000}"/>
    <cellStyle name="20% - Accent5 8" xfId="41537" xr:uid="{00000000-0005-0000-0000-0000A8A20000}"/>
    <cellStyle name="20% - Accent6" xfId="32" builtinId="50" customBuiltin="1"/>
    <cellStyle name="20% - Accent6 2" xfId="101" xr:uid="{00000000-0005-0000-0000-00007F000000}"/>
    <cellStyle name="20% - Accent6 2 2" xfId="227" xr:uid="{00000000-0005-0000-0000-000080000000}"/>
    <cellStyle name="20% - Accent6 2 2 2" xfId="507" xr:uid="{00000000-0005-0000-0000-000081000000}"/>
    <cellStyle name="20% - Accent6 2 2 2 2" xfId="2221" xr:uid="{00000000-0005-0000-0000-000082000000}"/>
    <cellStyle name="20% - Accent6 2 2 2 2 2" xfId="28037" xr:uid="{00000000-0005-0000-0000-000082000000}"/>
    <cellStyle name="20% - Accent6 2 2 2 2 3" xfId="43554" xr:uid="{00000000-0005-0000-0000-000082000000}"/>
    <cellStyle name="20% - Accent6 2 2 2 3" xfId="26323" xr:uid="{00000000-0005-0000-0000-000081000000}"/>
    <cellStyle name="20% - Accent6 2 2 2 4" xfId="41840" xr:uid="{00000000-0005-0000-0000-000081000000}"/>
    <cellStyle name="20% - Accent6 2 2 3" xfId="2220" xr:uid="{00000000-0005-0000-0000-000083000000}"/>
    <cellStyle name="20% - Accent6 2 2 3 2" xfId="28036" xr:uid="{00000000-0005-0000-0000-000083000000}"/>
    <cellStyle name="20% - Accent6 2 2 3 3" xfId="43553" xr:uid="{00000000-0005-0000-0000-000083000000}"/>
    <cellStyle name="20% - Accent6 2 2 4" xfId="26045" xr:uid="{00000000-0005-0000-0000-000080000000}"/>
    <cellStyle name="20% - Accent6 2 2 5" xfId="41627" xr:uid="{00000000-0005-0000-0000-000080000000}"/>
    <cellStyle name="20% - Accent6 2 3" xfId="410" xr:uid="{00000000-0005-0000-0000-000084000000}"/>
    <cellStyle name="20% - Accent6 2 3 2" xfId="2222" xr:uid="{00000000-0005-0000-0000-000085000000}"/>
    <cellStyle name="20% - Accent6 2 3 2 2" xfId="28038" xr:uid="{00000000-0005-0000-0000-000085000000}"/>
    <cellStyle name="20% - Accent6 2 3 2 3" xfId="43555" xr:uid="{00000000-0005-0000-0000-000085000000}"/>
    <cellStyle name="20% - Accent6 2 3 3" xfId="26226" xr:uid="{00000000-0005-0000-0000-000084000000}"/>
    <cellStyle name="20% - Accent6 2 3 4" xfId="41746" xr:uid="{00000000-0005-0000-0000-000084000000}"/>
    <cellStyle name="20% - Accent6 2 4" xfId="2219" xr:uid="{00000000-0005-0000-0000-000086000000}"/>
    <cellStyle name="20% - Accent6 2 4 2" xfId="28035" xr:uid="{00000000-0005-0000-0000-000086000000}"/>
    <cellStyle name="20% - Accent6 2 4 3" xfId="43552" xr:uid="{00000000-0005-0000-0000-000086000000}"/>
    <cellStyle name="20% - Accent6 2 5" xfId="25922" xr:uid="{00000000-0005-0000-0000-00007F000000}"/>
    <cellStyle name="20% - Accent6 2 6" xfId="41557" xr:uid="{00000000-0005-0000-0000-00007F000000}"/>
    <cellStyle name="20% - Accent6 3" xfId="116" xr:uid="{00000000-0005-0000-0000-000087000000}"/>
    <cellStyle name="20% - Accent6 3 2" xfId="242" xr:uid="{00000000-0005-0000-0000-000088000000}"/>
    <cellStyle name="20% - Accent6 3 2 2" xfId="522" xr:uid="{00000000-0005-0000-0000-000089000000}"/>
    <cellStyle name="20% - Accent6 3 2 2 2" xfId="2225" xr:uid="{00000000-0005-0000-0000-00008A000000}"/>
    <cellStyle name="20% - Accent6 3 2 2 2 2" xfId="28041" xr:uid="{00000000-0005-0000-0000-00008A000000}"/>
    <cellStyle name="20% - Accent6 3 2 2 2 3" xfId="43558" xr:uid="{00000000-0005-0000-0000-00008A000000}"/>
    <cellStyle name="20% - Accent6 3 2 2 3" xfId="26338" xr:uid="{00000000-0005-0000-0000-000089000000}"/>
    <cellStyle name="20% - Accent6 3 2 2 4" xfId="41855" xr:uid="{00000000-0005-0000-0000-000089000000}"/>
    <cellStyle name="20% - Accent6 3 2 3" xfId="2224" xr:uid="{00000000-0005-0000-0000-00008B000000}"/>
    <cellStyle name="20% - Accent6 3 2 3 2" xfId="28040" xr:uid="{00000000-0005-0000-0000-00008B000000}"/>
    <cellStyle name="20% - Accent6 3 2 3 3" xfId="43557" xr:uid="{00000000-0005-0000-0000-00008B000000}"/>
    <cellStyle name="20% - Accent6 3 2 4" xfId="26060" xr:uid="{00000000-0005-0000-0000-000088000000}"/>
    <cellStyle name="20% - Accent6 3 2 5" xfId="41642" xr:uid="{00000000-0005-0000-0000-000088000000}"/>
    <cellStyle name="20% - Accent6 3 3" xfId="425" xr:uid="{00000000-0005-0000-0000-00008C000000}"/>
    <cellStyle name="20% - Accent6 3 3 2" xfId="2226" xr:uid="{00000000-0005-0000-0000-00008D000000}"/>
    <cellStyle name="20% - Accent6 3 3 2 2" xfId="28042" xr:uid="{00000000-0005-0000-0000-00008D000000}"/>
    <cellStyle name="20% - Accent6 3 3 2 3" xfId="43559" xr:uid="{00000000-0005-0000-0000-00008D000000}"/>
    <cellStyle name="20% - Accent6 3 3 3" xfId="26241" xr:uid="{00000000-0005-0000-0000-00008C000000}"/>
    <cellStyle name="20% - Accent6 3 3 4" xfId="41761" xr:uid="{00000000-0005-0000-0000-00008C000000}"/>
    <cellStyle name="20% - Accent6 3 4" xfId="2223" xr:uid="{00000000-0005-0000-0000-00008E000000}"/>
    <cellStyle name="20% - Accent6 3 4 2" xfId="28039" xr:uid="{00000000-0005-0000-0000-00008E000000}"/>
    <cellStyle name="20% - Accent6 3 4 3" xfId="43556" xr:uid="{00000000-0005-0000-0000-00008E000000}"/>
    <cellStyle name="20% - Accent6 3 5" xfId="25937" xr:uid="{00000000-0005-0000-0000-000087000000}"/>
    <cellStyle name="20% - Accent6 3 6" xfId="41572" xr:uid="{00000000-0005-0000-0000-000087000000}"/>
    <cellStyle name="20% - Accent6 4" xfId="209" xr:uid="{00000000-0005-0000-0000-00008F000000}"/>
    <cellStyle name="20% - Accent6 4 2" xfId="489" xr:uid="{00000000-0005-0000-0000-000090000000}"/>
    <cellStyle name="20% - Accent6 4 2 2" xfId="2228" xr:uid="{00000000-0005-0000-0000-000091000000}"/>
    <cellStyle name="20% - Accent6 4 2 2 2" xfId="28044" xr:uid="{00000000-0005-0000-0000-000091000000}"/>
    <cellStyle name="20% - Accent6 4 2 2 3" xfId="43561" xr:uid="{00000000-0005-0000-0000-000091000000}"/>
    <cellStyle name="20% - Accent6 4 2 3" xfId="26305" xr:uid="{00000000-0005-0000-0000-000090000000}"/>
    <cellStyle name="20% - Accent6 4 2 4" xfId="41822" xr:uid="{00000000-0005-0000-0000-000090000000}"/>
    <cellStyle name="20% - Accent6 4 3" xfId="2227" xr:uid="{00000000-0005-0000-0000-000092000000}"/>
    <cellStyle name="20% - Accent6 4 3 2" xfId="28043" xr:uid="{00000000-0005-0000-0000-000092000000}"/>
    <cellStyle name="20% - Accent6 4 3 3" xfId="43560" xr:uid="{00000000-0005-0000-0000-000092000000}"/>
    <cellStyle name="20% - Accent6 4 4" xfId="26027" xr:uid="{00000000-0005-0000-0000-00008F000000}"/>
    <cellStyle name="20% - Accent6 4 5" xfId="41609" xr:uid="{00000000-0005-0000-0000-00008F000000}"/>
    <cellStyle name="20% - Accent6 5" xfId="344" xr:uid="{00000000-0005-0000-0000-000093000000}"/>
    <cellStyle name="20% - Accent6 5 2" xfId="2229" xr:uid="{00000000-0005-0000-0000-000094000000}"/>
    <cellStyle name="20% - Accent6 5 2 2" xfId="28045" xr:uid="{00000000-0005-0000-0000-000094000000}"/>
    <cellStyle name="20% - Accent6 5 2 3" xfId="43562" xr:uid="{00000000-0005-0000-0000-000094000000}"/>
    <cellStyle name="20% - Accent6 5 3" xfId="26160" xr:uid="{00000000-0005-0000-0000-000093000000}"/>
    <cellStyle name="20% - Accent6 5 4" xfId="41691" xr:uid="{00000000-0005-0000-0000-000093000000}"/>
    <cellStyle name="20% - Accent6 6" xfId="392" xr:uid="{00000000-0005-0000-0000-000095000000}"/>
    <cellStyle name="20% - Accent6 6 2" xfId="2230" xr:uid="{00000000-0005-0000-0000-000096000000}"/>
    <cellStyle name="20% - Accent6 6 2 2" xfId="28046" xr:uid="{00000000-0005-0000-0000-000096000000}"/>
    <cellStyle name="20% - Accent6 6 2 3" xfId="43563" xr:uid="{00000000-0005-0000-0000-000096000000}"/>
    <cellStyle name="20% - Accent6 6 3" xfId="26208" xr:uid="{00000000-0005-0000-0000-000095000000}"/>
    <cellStyle name="20% - Accent6 6 4" xfId="41728" xr:uid="{00000000-0005-0000-0000-000095000000}"/>
    <cellStyle name="20% - Accent6 7" xfId="25903" xr:uid="{00000000-0005-0000-0000-000089650000}"/>
    <cellStyle name="20% - Accent6 8" xfId="41539" xr:uid="{00000000-0005-0000-0000-0000C1A20000}"/>
    <cellStyle name="40% - Accent1" xfId="19" builtinId="31" customBuiltin="1"/>
    <cellStyle name="40% - Accent1 2" xfId="92" xr:uid="{00000000-0005-0000-0000-000098000000}"/>
    <cellStyle name="40% - Accent1 2 2" xfId="218" xr:uid="{00000000-0005-0000-0000-000099000000}"/>
    <cellStyle name="40% - Accent1 2 2 2" xfId="498" xr:uid="{00000000-0005-0000-0000-00009A000000}"/>
    <cellStyle name="40% - Accent1 2 2 2 2" xfId="2233" xr:uid="{00000000-0005-0000-0000-00009B000000}"/>
    <cellStyle name="40% - Accent1 2 2 2 2 2" xfId="28049" xr:uid="{00000000-0005-0000-0000-00009B000000}"/>
    <cellStyle name="40% - Accent1 2 2 2 2 3" xfId="43566" xr:uid="{00000000-0005-0000-0000-00009B000000}"/>
    <cellStyle name="40% - Accent1 2 2 2 3" xfId="26314" xr:uid="{00000000-0005-0000-0000-00009A000000}"/>
    <cellStyle name="40% - Accent1 2 2 2 4" xfId="41831" xr:uid="{00000000-0005-0000-0000-00009A000000}"/>
    <cellStyle name="40% - Accent1 2 2 3" xfId="2232" xr:uid="{00000000-0005-0000-0000-00009C000000}"/>
    <cellStyle name="40% - Accent1 2 2 3 2" xfId="28048" xr:uid="{00000000-0005-0000-0000-00009C000000}"/>
    <cellStyle name="40% - Accent1 2 2 3 3" xfId="43565" xr:uid="{00000000-0005-0000-0000-00009C000000}"/>
    <cellStyle name="40% - Accent1 2 2 4" xfId="26036" xr:uid="{00000000-0005-0000-0000-000099000000}"/>
    <cellStyle name="40% - Accent1 2 2 5" xfId="41618" xr:uid="{00000000-0005-0000-0000-000099000000}"/>
    <cellStyle name="40% - Accent1 2 3" xfId="401" xr:uid="{00000000-0005-0000-0000-00009D000000}"/>
    <cellStyle name="40% - Accent1 2 3 2" xfId="2234" xr:uid="{00000000-0005-0000-0000-00009E000000}"/>
    <cellStyle name="40% - Accent1 2 3 2 2" xfId="28050" xr:uid="{00000000-0005-0000-0000-00009E000000}"/>
    <cellStyle name="40% - Accent1 2 3 2 3" xfId="43567" xr:uid="{00000000-0005-0000-0000-00009E000000}"/>
    <cellStyle name="40% - Accent1 2 3 3" xfId="26217" xr:uid="{00000000-0005-0000-0000-00009D000000}"/>
    <cellStyle name="40% - Accent1 2 3 4" xfId="41737" xr:uid="{00000000-0005-0000-0000-00009D000000}"/>
    <cellStyle name="40% - Accent1 2 4" xfId="2231" xr:uid="{00000000-0005-0000-0000-00009F000000}"/>
    <cellStyle name="40% - Accent1 2 4 2" xfId="28047" xr:uid="{00000000-0005-0000-0000-00009F000000}"/>
    <cellStyle name="40% - Accent1 2 4 3" xfId="43564" xr:uid="{00000000-0005-0000-0000-00009F000000}"/>
    <cellStyle name="40% - Accent1 2 5" xfId="25913" xr:uid="{00000000-0005-0000-0000-000098000000}"/>
    <cellStyle name="40% - Accent1 2 6" xfId="41548" xr:uid="{00000000-0005-0000-0000-000098000000}"/>
    <cellStyle name="40% - Accent1 3" xfId="107" xr:uid="{00000000-0005-0000-0000-0000A0000000}"/>
    <cellStyle name="40% - Accent1 3 2" xfId="233" xr:uid="{00000000-0005-0000-0000-0000A1000000}"/>
    <cellStyle name="40% - Accent1 3 2 2" xfId="513" xr:uid="{00000000-0005-0000-0000-0000A2000000}"/>
    <cellStyle name="40% - Accent1 3 2 2 2" xfId="2237" xr:uid="{00000000-0005-0000-0000-0000A3000000}"/>
    <cellStyle name="40% - Accent1 3 2 2 2 2" xfId="28053" xr:uid="{00000000-0005-0000-0000-0000A3000000}"/>
    <cellStyle name="40% - Accent1 3 2 2 2 3" xfId="43570" xr:uid="{00000000-0005-0000-0000-0000A3000000}"/>
    <cellStyle name="40% - Accent1 3 2 2 3" xfId="26329" xr:uid="{00000000-0005-0000-0000-0000A2000000}"/>
    <cellStyle name="40% - Accent1 3 2 2 4" xfId="41846" xr:uid="{00000000-0005-0000-0000-0000A2000000}"/>
    <cellStyle name="40% - Accent1 3 2 3" xfId="2236" xr:uid="{00000000-0005-0000-0000-0000A4000000}"/>
    <cellStyle name="40% - Accent1 3 2 3 2" xfId="28052" xr:uid="{00000000-0005-0000-0000-0000A4000000}"/>
    <cellStyle name="40% - Accent1 3 2 3 3" xfId="43569" xr:uid="{00000000-0005-0000-0000-0000A4000000}"/>
    <cellStyle name="40% - Accent1 3 2 4" xfId="26051" xr:uid="{00000000-0005-0000-0000-0000A1000000}"/>
    <cellStyle name="40% - Accent1 3 2 5" xfId="41633" xr:uid="{00000000-0005-0000-0000-0000A1000000}"/>
    <cellStyle name="40% - Accent1 3 3" xfId="416" xr:uid="{00000000-0005-0000-0000-0000A5000000}"/>
    <cellStyle name="40% - Accent1 3 3 2" xfId="2238" xr:uid="{00000000-0005-0000-0000-0000A6000000}"/>
    <cellStyle name="40% - Accent1 3 3 2 2" xfId="28054" xr:uid="{00000000-0005-0000-0000-0000A6000000}"/>
    <cellStyle name="40% - Accent1 3 3 2 3" xfId="43571" xr:uid="{00000000-0005-0000-0000-0000A6000000}"/>
    <cellStyle name="40% - Accent1 3 3 3" xfId="26232" xr:uid="{00000000-0005-0000-0000-0000A5000000}"/>
    <cellStyle name="40% - Accent1 3 3 4" xfId="41752" xr:uid="{00000000-0005-0000-0000-0000A5000000}"/>
    <cellStyle name="40% - Accent1 3 4" xfId="2235" xr:uid="{00000000-0005-0000-0000-0000A7000000}"/>
    <cellStyle name="40% - Accent1 3 4 2" xfId="28051" xr:uid="{00000000-0005-0000-0000-0000A7000000}"/>
    <cellStyle name="40% - Accent1 3 4 3" xfId="43568" xr:uid="{00000000-0005-0000-0000-0000A7000000}"/>
    <cellStyle name="40% - Accent1 3 5" xfId="25928" xr:uid="{00000000-0005-0000-0000-0000A0000000}"/>
    <cellStyle name="40% - Accent1 3 6" xfId="41563" xr:uid="{00000000-0005-0000-0000-0000A0000000}"/>
    <cellStyle name="40% - Accent1 4" xfId="197" xr:uid="{00000000-0005-0000-0000-0000A8000000}"/>
    <cellStyle name="40% - Accent1 4 2" xfId="477" xr:uid="{00000000-0005-0000-0000-0000A9000000}"/>
    <cellStyle name="40% - Accent1 4 2 2" xfId="2240" xr:uid="{00000000-0005-0000-0000-0000AA000000}"/>
    <cellStyle name="40% - Accent1 4 2 2 2" xfId="28056" xr:uid="{00000000-0005-0000-0000-0000AA000000}"/>
    <cellStyle name="40% - Accent1 4 2 2 3" xfId="43573" xr:uid="{00000000-0005-0000-0000-0000AA000000}"/>
    <cellStyle name="40% - Accent1 4 2 3" xfId="26293" xr:uid="{00000000-0005-0000-0000-0000A9000000}"/>
    <cellStyle name="40% - Accent1 4 2 4" xfId="41810" xr:uid="{00000000-0005-0000-0000-0000A9000000}"/>
    <cellStyle name="40% - Accent1 4 3" xfId="2239" xr:uid="{00000000-0005-0000-0000-0000AB000000}"/>
    <cellStyle name="40% - Accent1 4 3 2" xfId="28055" xr:uid="{00000000-0005-0000-0000-0000AB000000}"/>
    <cellStyle name="40% - Accent1 4 3 3" xfId="43572" xr:uid="{00000000-0005-0000-0000-0000AB000000}"/>
    <cellStyle name="40% - Accent1 4 4" xfId="26015" xr:uid="{00000000-0005-0000-0000-0000A8000000}"/>
    <cellStyle name="40% - Accent1 4 5" xfId="41600" xr:uid="{00000000-0005-0000-0000-0000A8000000}"/>
    <cellStyle name="40% - Accent1 5" xfId="329" xr:uid="{00000000-0005-0000-0000-0000AC000000}"/>
    <cellStyle name="40% - Accent1 5 2" xfId="2241" xr:uid="{00000000-0005-0000-0000-0000AD000000}"/>
    <cellStyle name="40% - Accent1 5 2 2" xfId="28057" xr:uid="{00000000-0005-0000-0000-0000AD000000}"/>
    <cellStyle name="40% - Accent1 5 2 3" xfId="43574" xr:uid="{00000000-0005-0000-0000-0000AD000000}"/>
    <cellStyle name="40% - Accent1 5 3" xfId="26145" xr:uid="{00000000-0005-0000-0000-0000AC000000}"/>
    <cellStyle name="40% - Accent1 5 4" xfId="41676" xr:uid="{00000000-0005-0000-0000-0000AC000000}"/>
    <cellStyle name="40% - Accent1 6" xfId="383" xr:uid="{00000000-0005-0000-0000-0000AE000000}"/>
    <cellStyle name="40% - Accent1 6 2" xfId="2242" xr:uid="{00000000-0005-0000-0000-0000AF000000}"/>
    <cellStyle name="40% - Accent1 6 2 2" xfId="28058" xr:uid="{00000000-0005-0000-0000-0000AF000000}"/>
    <cellStyle name="40% - Accent1 6 2 3" xfId="43575" xr:uid="{00000000-0005-0000-0000-0000AF000000}"/>
    <cellStyle name="40% - Accent1 6 3" xfId="26199" xr:uid="{00000000-0005-0000-0000-0000AE000000}"/>
    <cellStyle name="40% - Accent1 6 4" xfId="41719" xr:uid="{00000000-0005-0000-0000-0000AE000000}"/>
    <cellStyle name="40% - Accent1 7" xfId="25884" xr:uid="{00000000-0005-0000-0000-0000A2650000}"/>
    <cellStyle name="40% - Accent1 8" xfId="41530" xr:uid="{00000000-0005-0000-0000-0000DAA20000}"/>
    <cellStyle name="40% - Accent2" xfId="22" builtinId="35" customBuiltin="1"/>
    <cellStyle name="40% - Accent2 2" xfId="94" xr:uid="{00000000-0005-0000-0000-0000B1000000}"/>
    <cellStyle name="40% - Accent2 2 2" xfId="220" xr:uid="{00000000-0005-0000-0000-0000B2000000}"/>
    <cellStyle name="40% - Accent2 2 2 2" xfId="500" xr:uid="{00000000-0005-0000-0000-0000B3000000}"/>
    <cellStyle name="40% - Accent2 2 2 2 2" xfId="2245" xr:uid="{00000000-0005-0000-0000-0000B4000000}"/>
    <cellStyle name="40% - Accent2 2 2 2 2 2" xfId="28061" xr:uid="{00000000-0005-0000-0000-0000B4000000}"/>
    <cellStyle name="40% - Accent2 2 2 2 2 3" xfId="43578" xr:uid="{00000000-0005-0000-0000-0000B4000000}"/>
    <cellStyle name="40% - Accent2 2 2 2 3" xfId="26316" xr:uid="{00000000-0005-0000-0000-0000B3000000}"/>
    <cellStyle name="40% - Accent2 2 2 2 4" xfId="41833" xr:uid="{00000000-0005-0000-0000-0000B3000000}"/>
    <cellStyle name="40% - Accent2 2 2 3" xfId="2244" xr:uid="{00000000-0005-0000-0000-0000B5000000}"/>
    <cellStyle name="40% - Accent2 2 2 3 2" xfId="28060" xr:uid="{00000000-0005-0000-0000-0000B5000000}"/>
    <cellStyle name="40% - Accent2 2 2 3 3" xfId="43577" xr:uid="{00000000-0005-0000-0000-0000B5000000}"/>
    <cellStyle name="40% - Accent2 2 2 4" xfId="26038" xr:uid="{00000000-0005-0000-0000-0000B2000000}"/>
    <cellStyle name="40% - Accent2 2 2 5" xfId="41620" xr:uid="{00000000-0005-0000-0000-0000B2000000}"/>
    <cellStyle name="40% - Accent2 2 3" xfId="403" xr:uid="{00000000-0005-0000-0000-0000B6000000}"/>
    <cellStyle name="40% - Accent2 2 3 2" xfId="2246" xr:uid="{00000000-0005-0000-0000-0000B7000000}"/>
    <cellStyle name="40% - Accent2 2 3 2 2" xfId="28062" xr:uid="{00000000-0005-0000-0000-0000B7000000}"/>
    <cellStyle name="40% - Accent2 2 3 2 3" xfId="43579" xr:uid="{00000000-0005-0000-0000-0000B7000000}"/>
    <cellStyle name="40% - Accent2 2 3 3" xfId="26219" xr:uid="{00000000-0005-0000-0000-0000B6000000}"/>
    <cellStyle name="40% - Accent2 2 3 4" xfId="41739" xr:uid="{00000000-0005-0000-0000-0000B6000000}"/>
    <cellStyle name="40% - Accent2 2 4" xfId="2243" xr:uid="{00000000-0005-0000-0000-0000B8000000}"/>
    <cellStyle name="40% - Accent2 2 4 2" xfId="28059" xr:uid="{00000000-0005-0000-0000-0000B8000000}"/>
    <cellStyle name="40% - Accent2 2 4 3" xfId="43576" xr:uid="{00000000-0005-0000-0000-0000B8000000}"/>
    <cellStyle name="40% - Accent2 2 5" xfId="25915" xr:uid="{00000000-0005-0000-0000-0000B1000000}"/>
    <cellStyle name="40% - Accent2 2 6" xfId="41550" xr:uid="{00000000-0005-0000-0000-0000B1000000}"/>
    <cellStyle name="40% - Accent2 3" xfId="109" xr:uid="{00000000-0005-0000-0000-0000B9000000}"/>
    <cellStyle name="40% - Accent2 3 2" xfId="235" xr:uid="{00000000-0005-0000-0000-0000BA000000}"/>
    <cellStyle name="40% - Accent2 3 2 2" xfId="515" xr:uid="{00000000-0005-0000-0000-0000BB000000}"/>
    <cellStyle name="40% - Accent2 3 2 2 2" xfId="2249" xr:uid="{00000000-0005-0000-0000-0000BC000000}"/>
    <cellStyle name="40% - Accent2 3 2 2 2 2" xfId="28065" xr:uid="{00000000-0005-0000-0000-0000BC000000}"/>
    <cellStyle name="40% - Accent2 3 2 2 2 3" xfId="43582" xr:uid="{00000000-0005-0000-0000-0000BC000000}"/>
    <cellStyle name="40% - Accent2 3 2 2 3" xfId="26331" xr:uid="{00000000-0005-0000-0000-0000BB000000}"/>
    <cellStyle name="40% - Accent2 3 2 2 4" xfId="41848" xr:uid="{00000000-0005-0000-0000-0000BB000000}"/>
    <cellStyle name="40% - Accent2 3 2 3" xfId="2248" xr:uid="{00000000-0005-0000-0000-0000BD000000}"/>
    <cellStyle name="40% - Accent2 3 2 3 2" xfId="28064" xr:uid="{00000000-0005-0000-0000-0000BD000000}"/>
    <cellStyle name="40% - Accent2 3 2 3 3" xfId="43581" xr:uid="{00000000-0005-0000-0000-0000BD000000}"/>
    <cellStyle name="40% - Accent2 3 2 4" xfId="26053" xr:uid="{00000000-0005-0000-0000-0000BA000000}"/>
    <cellStyle name="40% - Accent2 3 2 5" xfId="41635" xr:uid="{00000000-0005-0000-0000-0000BA000000}"/>
    <cellStyle name="40% - Accent2 3 3" xfId="418" xr:uid="{00000000-0005-0000-0000-0000BE000000}"/>
    <cellStyle name="40% - Accent2 3 3 2" xfId="2250" xr:uid="{00000000-0005-0000-0000-0000BF000000}"/>
    <cellStyle name="40% - Accent2 3 3 2 2" xfId="28066" xr:uid="{00000000-0005-0000-0000-0000BF000000}"/>
    <cellStyle name="40% - Accent2 3 3 2 3" xfId="43583" xr:uid="{00000000-0005-0000-0000-0000BF000000}"/>
    <cellStyle name="40% - Accent2 3 3 3" xfId="26234" xr:uid="{00000000-0005-0000-0000-0000BE000000}"/>
    <cellStyle name="40% - Accent2 3 3 4" xfId="41754" xr:uid="{00000000-0005-0000-0000-0000BE000000}"/>
    <cellStyle name="40% - Accent2 3 4" xfId="2247" xr:uid="{00000000-0005-0000-0000-0000C0000000}"/>
    <cellStyle name="40% - Accent2 3 4 2" xfId="28063" xr:uid="{00000000-0005-0000-0000-0000C0000000}"/>
    <cellStyle name="40% - Accent2 3 4 3" xfId="43580" xr:uid="{00000000-0005-0000-0000-0000C0000000}"/>
    <cellStyle name="40% - Accent2 3 5" xfId="25930" xr:uid="{00000000-0005-0000-0000-0000B9000000}"/>
    <cellStyle name="40% - Accent2 3 6" xfId="41565" xr:uid="{00000000-0005-0000-0000-0000B9000000}"/>
    <cellStyle name="40% - Accent2 4" xfId="200" xr:uid="{00000000-0005-0000-0000-0000C1000000}"/>
    <cellStyle name="40% - Accent2 4 2" xfId="480" xr:uid="{00000000-0005-0000-0000-0000C2000000}"/>
    <cellStyle name="40% - Accent2 4 2 2" xfId="2252" xr:uid="{00000000-0005-0000-0000-0000C3000000}"/>
    <cellStyle name="40% - Accent2 4 2 2 2" xfId="28068" xr:uid="{00000000-0005-0000-0000-0000C3000000}"/>
    <cellStyle name="40% - Accent2 4 2 2 3" xfId="43585" xr:uid="{00000000-0005-0000-0000-0000C3000000}"/>
    <cellStyle name="40% - Accent2 4 2 3" xfId="26296" xr:uid="{00000000-0005-0000-0000-0000C2000000}"/>
    <cellStyle name="40% - Accent2 4 2 4" xfId="41813" xr:uid="{00000000-0005-0000-0000-0000C2000000}"/>
    <cellStyle name="40% - Accent2 4 3" xfId="2251" xr:uid="{00000000-0005-0000-0000-0000C4000000}"/>
    <cellStyle name="40% - Accent2 4 3 2" xfId="28067" xr:uid="{00000000-0005-0000-0000-0000C4000000}"/>
    <cellStyle name="40% - Accent2 4 3 3" xfId="43584" xr:uid="{00000000-0005-0000-0000-0000C4000000}"/>
    <cellStyle name="40% - Accent2 4 4" xfId="26018" xr:uid="{00000000-0005-0000-0000-0000C1000000}"/>
    <cellStyle name="40% - Accent2 4 5" xfId="41602" xr:uid="{00000000-0005-0000-0000-0000C1000000}"/>
    <cellStyle name="40% - Accent2 5" xfId="331" xr:uid="{00000000-0005-0000-0000-0000C5000000}"/>
    <cellStyle name="40% - Accent2 5 2" xfId="2253" xr:uid="{00000000-0005-0000-0000-0000C6000000}"/>
    <cellStyle name="40% - Accent2 5 2 2" xfId="28069" xr:uid="{00000000-0005-0000-0000-0000C6000000}"/>
    <cellStyle name="40% - Accent2 5 2 3" xfId="43586" xr:uid="{00000000-0005-0000-0000-0000C6000000}"/>
    <cellStyle name="40% - Accent2 5 3" xfId="26147" xr:uid="{00000000-0005-0000-0000-0000C5000000}"/>
    <cellStyle name="40% - Accent2 5 4" xfId="41678" xr:uid="{00000000-0005-0000-0000-0000C5000000}"/>
    <cellStyle name="40% - Accent2 6" xfId="385" xr:uid="{00000000-0005-0000-0000-0000C7000000}"/>
    <cellStyle name="40% - Accent2 6 2" xfId="2254" xr:uid="{00000000-0005-0000-0000-0000C8000000}"/>
    <cellStyle name="40% - Accent2 6 2 2" xfId="28070" xr:uid="{00000000-0005-0000-0000-0000C8000000}"/>
    <cellStyle name="40% - Accent2 6 2 3" xfId="43587" xr:uid="{00000000-0005-0000-0000-0000C8000000}"/>
    <cellStyle name="40% - Accent2 6 3" xfId="26201" xr:uid="{00000000-0005-0000-0000-0000C7000000}"/>
    <cellStyle name="40% - Accent2 6 4" xfId="41721" xr:uid="{00000000-0005-0000-0000-0000C7000000}"/>
    <cellStyle name="40% - Accent2 7" xfId="25888" xr:uid="{00000000-0005-0000-0000-0000BB650000}"/>
    <cellStyle name="40% - Accent2 8" xfId="41532" xr:uid="{00000000-0005-0000-0000-0000F3A20000}"/>
    <cellStyle name="40% - Accent3" xfId="25" builtinId="39" customBuiltin="1"/>
    <cellStyle name="40% - Accent3 2" xfId="96" xr:uid="{00000000-0005-0000-0000-0000CA000000}"/>
    <cellStyle name="40% - Accent3 2 2" xfId="222" xr:uid="{00000000-0005-0000-0000-0000CB000000}"/>
    <cellStyle name="40% - Accent3 2 2 2" xfId="502" xr:uid="{00000000-0005-0000-0000-0000CC000000}"/>
    <cellStyle name="40% - Accent3 2 2 2 2" xfId="2257" xr:uid="{00000000-0005-0000-0000-0000CD000000}"/>
    <cellStyle name="40% - Accent3 2 2 2 2 2" xfId="28073" xr:uid="{00000000-0005-0000-0000-0000CD000000}"/>
    <cellStyle name="40% - Accent3 2 2 2 2 3" xfId="43590" xr:uid="{00000000-0005-0000-0000-0000CD000000}"/>
    <cellStyle name="40% - Accent3 2 2 2 3" xfId="26318" xr:uid="{00000000-0005-0000-0000-0000CC000000}"/>
    <cellStyle name="40% - Accent3 2 2 2 4" xfId="41835" xr:uid="{00000000-0005-0000-0000-0000CC000000}"/>
    <cellStyle name="40% - Accent3 2 2 3" xfId="2256" xr:uid="{00000000-0005-0000-0000-0000CE000000}"/>
    <cellStyle name="40% - Accent3 2 2 3 2" xfId="28072" xr:uid="{00000000-0005-0000-0000-0000CE000000}"/>
    <cellStyle name="40% - Accent3 2 2 3 3" xfId="43589" xr:uid="{00000000-0005-0000-0000-0000CE000000}"/>
    <cellStyle name="40% - Accent3 2 2 4" xfId="26040" xr:uid="{00000000-0005-0000-0000-0000CB000000}"/>
    <cellStyle name="40% - Accent3 2 2 5" xfId="41622" xr:uid="{00000000-0005-0000-0000-0000CB000000}"/>
    <cellStyle name="40% - Accent3 2 3" xfId="405" xr:uid="{00000000-0005-0000-0000-0000CF000000}"/>
    <cellStyle name="40% - Accent3 2 3 2" xfId="2258" xr:uid="{00000000-0005-0000-0000-0000D0000000}"/>
    <cellStyle name="40% - Accent3 2 3 2 2" xfId="28074" xr:uid="{00000000-0005-0000-0000-0000D0000000}"/>
    <cellStyle name="40% - Accent3 2 3 2 3" xfId="43591" xr:uid="{00000000-0005-0000-0000-0000D0000000}"/>
    <cellStyle name="40% - Accent3 2 3 3" xfId="26221" xr:uid="{00000000-0005-0000-0000-0000CF000000}"/>
    <cellStyle name="40% - Accent3 2 3 4" xfId="41741" xr:uid="{00000000-0005-0000-0000-0000CF000000}"/>
    <cellStyle name="40% - Accent3 2 4" xfId="2255" xr:uid="{00000000-0005-0000-0000-0000D1000000}"/>
    <cellStyle name="40% - Accent3 2 4 2" xfId="28071" xr:uid="{00000000-0005-0000-0000-0000D1000000}"/>
    <cellStyle name="40% - Accent3 2 4 3" xfId="43588" xr:uid="{00000000-0005-0000-0000-0000D1000000}"/>
    <cellStyle name="40% - Accent3 2 5" xfId="25917" xr:uid="{00000000-0005-0000-0000-0000CA000000}"/>
    <cellStyle name="40% - Accent3 2 6" xfId="41552" xr:uid="{00000000-0005-0000-0000-0000CA000000}"/>
    <cellStyle name="40% - Accent3 3" xfId="111" xr:uid="{00000000-0005-0000-0000-0000D2000000}"/>
    <cellStyle name="40% - Accent3 3 2" xfId="237" xr:uid="{00000000-0005-0000-0000-0000D3000000}"/>
    <cellStyle name="40% - Accent3 3 2 2" xfId="517" xr:uid="{00000000-0005-0000-0000-0000D4000000}"/>
    <cellStyle name="40% - Accent3 3 2 2 2" xfId="2261" xr:uid="{00000000-0005-0000-0000-0000D5000000}"/>
    <cellStyle name="40% - Accent3 3 2 2 2 2" xfId="28077" xr:uid="{00000000-0005-0000-0000-0000D5000000}"/>
    <cellStyle name="40% - Accent3 3 2 2 2 3" xfId="43594" xr:uid="{00000000-0005-0000-0000-0000D5000000}"/>
    <cellStyle name="40% - Accent3 3 2 2 3" xfId="26333" xr:uid="{00000000-0005-0000-0000-0000D4000000}"/>
    <cellStyle name="40% - Accent3 3 2 2 4" xfId="41850" xr:uid="{00000000-0005-0000-0000-0000D4000000}"/>
    <cellStyle name="40% - Accent3 3 2 3" xfId="2260" xr:uid="{00000000-0005-0000-0000-0000D6000000}"/>
    <cellStyle name="40% - Accent3 3 2 3 2" xfId="28076" xr:uid="{00000000-0005-0000-0000-0000D6000000}"/>
    <cellStyle name="40% - Accent3 3 2 3 3" xfId="43593" xr:uid="{00000000-0005-0000-0000-0000D6000000}"/>
    <cellStyle name="40% - Accent3 3 2 4" xfId="26055" xr:uid="{00000000-0005-0000-0000-0000D3000000}"/>
    <cellStyle name="40% - Accent3 3 2 5" xfId="41637" xr:uid="{00000000-0005-0000-0000-0000D3000000}"/>
    <cellStyle name="40% - Accent3 3 3" xfId="420" xr:uid="{00000000-0005-0000-0000-0000D7000000}"/>
    <cellStyle name="40% - Accent3 3 3 2" xfId="2262" xr:uid="{00000000-0005-0000-0000-0000D8000000}"/>
    <cellStyle name="40% - Accent3 3 3 2 2" xfId="28078" xr:uid="{00000000-0005-0000-0000-0000D8000000}"/>
    <cellStyle name="40% - Accent3 3 3 2 3" xfId="43595" xr:uid="{00000000-0005-0000-0000-0000D8000000}"/>
    <cellStyle name="40% - Accent3 3 3 3" xfId="26236" xr:uid="{00000000-0005-0000-0000-0000D7000000}"/>
    <cellStyle name="40% - Accent3 3 3 4" xfId="41756" xr:uid="{00000000-0005-0000-0000-0000D7000000}"/>
    <cellStyle name="40% - Accent3 3 4" xfId="2259" xr:uid="{00000000-0005-0000-0000-0000D9000000}"/>
    <cellStyle name="40% - Accent3 3 4 2" xfId="28075" xr:uid="{00000000-0005-0000-0000-0000D9000000}"/>
    <cellStyle name="40% - Accent3 3 4 3" xfId="43592" xr:uid="{00000000-0005-0000-0000-0000D9000000}"/>
    <cellStyle name="40% - Accent3 3 5" xfId="25932" xr:uid="{00000000-0005-0000-0000-0000D2000000}"/>
    <cellStyle name="40% - Accent3 3 6" xfId="41567" xr:uid="{00000000-0005-0000-0000-0000D2000000}"/>
    <cellStyle name="40% - Accent3 4" xfId="203" xr:uid="{00000000-0005-0000-0000-0000DA000000}"/>
    <cellStyle name="40% - Accent3 4 2" xfId="483" xr:uid="{00000000-0005-0000-0000-0000DB000000}"/>
    <cellStyle name="40% - Accent3 4 2 2" xfId="2264" xr:uid="{00000000-0005-0000-0000-0000DC000000}"/>
    <cellStyle name="40% - Accent3 4 2 2 2" xfId="28080" xr:uid="{00000000-0005-0000-0000-0000DC000000}"/>
    <cellStyle name="40% - Accent3 4 2 2 3" xfId="43597" xr:uid="{00000000-0005-0000-0000-0000DC000000}"/>
    <cellStyle name="40% - Accent3 4 2 3" xfId="26299" xr:uid="{00000000-0005-0000-0000-0000DB000000}"/>
    <cellStyle name="40% - Accent3 4 2 4" xfId="41816" xr:uid="{00000000-0005-0000-0000-0000DB000000}"/>
    <cellStyle name="40% - Accent3 4 3" xfId="2263" xr:uid="{00000000-0005-0000-0000-0000DD000000}"/>
    <cellStyle name="40% - Accent3 4 3 2" xfId="28079" xr:uid="{00000000-0005-0000-0000-0000DD000000}"/>
    <cellStyle name="40% - Accent3 4 3 3" xfId="43596" xr:uid="{00000000-0005-0000-0000-0000DD000000}"/>
    <cellStyle name="40% - Accent3 4 4" xfId="26021" xr:uid="{00000000-0005-0000-0000-0000DA000000}"/>
    <cellStyle name="40% - Accent3 4 5" xfId="41604" xr:uid="{00000000-0005-0000-0000-0000DA000000}"/>
    <cellStyle name="40% - Accent3 5" xfId="335" xr:uid="{00000000-0005-0000-0000-0000DE000000}"/>
    <cellStyle name="40% - Accent3 5 2" xfId="2265" xr:uid="{00000000-0005-0000-0000-0000DF000000}"/>
    <cellStyle name="40% - Accent3 5 2 2" xfId="28081" xr:uid="{00000000-0005-0000-0000-0000DF000000}"/>
    <cellStyle name="40% - Accent3 5 2 3" xfId="43598" xr:uid="{00000000-0005-0000-0000-0000DF000000}"/>
    <cellStyle name="40% - Accent3 5 3" xfId="26151" xr:uid="{00000000-0005-0000-0000-0000DE000000}"/>
    <cellStyle name="40% - Accent3 5 4" xfId="41682" xr:uid="{00000000-0005-0000-0000-0000DE000000}"/>
    <cellStyle name="40% - Accent3 6" xfId="387" xr:uid="{00000000-0005-0000-0000-0000E0000000}"/>
    <cellStyle name="40% - Accent3 6 2" xfId="2266" xr:uid="{00000000-0005-0000-0000-0000E1000000}"/>
    <cellStyle name="40% - Accent3 6 2 2" xfId="28082" xr:uid="{00000000-0005-0000-0000-0000E1000000}"/>
    <cellStyle name="40% - Accent3 6 2 3" xfId="43599" xr:uid="{00000000-0005-0000-0000-0000E1000000}"/>
    <cellStyle name="40% - Accent3 6 3" xfId="26203" xr:uid="{00000000-0005-0000-0000-0000E0000000}"/>
    <cellStyle name="40% - Accent3 6 4" xfId="41723" xr:uid="{00000000-0005-0000-0000-0000E0000000}"/>
    <cellStyle name="40% - Accent3 7" xfId="25892" xr:uid="{00000000-0005-0000-0000-0000D4650000}"/>
    <cellStyle name="40% - Accent3 8" xfId="41534" xr:uid="{00000000-0005-0000-0000-00000CA30000}"/>
    <cellStyle name="40% - Accent4" xfId="27" builtinId="43" customBuiltin="1"/>
    <cellStyle name="40% - Accent4 2" xfId="98" xr:uid="{00000000-0005-0000-0000-0000E3000000}"/>
    <cellStyle name="40% - Accent4 2 2" xfId="224" xr:uid="{00000000-0005-0000-0000-0000E4000000}"/>
    <cellStyle name="40% - Accent4 2 2 2" xfId="504" xr:uid="{00000000-0005-0000-0000-0000E5000000}"/>
    <cellStyle name="40% - Accent4 2 2 2 2" xfId="2269" xr:uid="{00000000-0005-0000-0000-0000E6000000}"/>
    <cellStyle name="40% - Accent4 2 2 2 2 2" xfId="28085" xr:uid="{00000000-0005-0000-0000-0000E6000000}"/>
    <cellStyle name="40% - Accent4 2 2 2 2 3" xfId="43602" xr:uid="{00000000-0005-0000-0000-0000E6000000}"/>
    <cellStyle name="40% - Accent4 2 2 2 3" xfId="26320" xr:uid="{00000000-0005-0000-0000-0000E5000000}"/>
    <cellStyle name="40% - Accent4 2 2 2 4" xfId="41837" xr:uid="{00000000-0005-0000-0000-0000E5000000}"/>
    <cellStyle name="40% - Accent4 2 2 3" xfId="2268" xr:uid="{00000000-0005-0000-0000-0000E7000000}"/>
    <cellStyle name="40% - Accent4 2 2 3 2" xfId="28084" xr:uid="{00000000-0005-0000-0000-0000E7000000}"/>
    <cellStyle name="40% - Accent4 2 2 3 3" xfId="43601" xr:uid="{00000000-0005-0000-0000-0000E7000000}"/>
    <cellStyle name="40% - Accent4 2 2 4" xfId="26042" xr:uid="{00000000-0005-0000-0000-0000E4000000}"/>
    <cellStyle name="40% - Accent4 2 2 5" xfId="41624" xr:uid="{00000000-0005-0000-0000-0000E4000000}"/>
    <cellStyle name="40% - Accent4 2 3" xfId="407" xr:uid="{00000000-0005-0000-0000-0000E8000000}"/>
    <cellStyle name="40% - Accent4 2 3 2" xfId="2270" xr:uid="{00000000-0005-0000-0000-0000E9000000}"/>
    <cellStyle name="40% - Accent4 2 3 2 2" xfId="28086" xr:uid="{00000000-0005-0000-0000-0000E9000000}"/>
    <cellStyle name="40% - Accent4 2 3 2 3" xfId="43603" xr:uid="{00000000-0005-0000-0000-0000E9000000}"/>
    <cellStyle name="40% - Accent4 2 3 3" xfId="26223" xr:uid="{00000000-0005-0000-0000-0000E8000000}"/>
    <cellStyle name="40% - Accent4 2 3 4" xfId="41743" xr:uid="{00000000-0005-0000-0000-0000E8000000}"/>
    <cellStyle name="40% - Accent4 2 4" xfId="2267" xr:uid="{00000000-0005-0000-0000-0000EA000000}"/>
    <cellStyle name="40% - Accent4 2 4 2" xfId="28083" xr:uid="{00000000-0005-0000-0000-0000EA000000}"/>
    <cellStyle name="40% - Accent4 2 4 3" xfId="43600" xr:uid="{00000000-0005-0000-0000-0000EA000000}"/>
    <cellStyle name="40% - Accent4 2 5" xfId="25919" xr:uid="{00000000-0005-0000-0000-0000E3000000}"/>
    <cellStyle name="40% - Accent4 2 6" xfId="41554" xr:uid="{00000000-0005-0000-0000-0000E3000000}"/>
    <cellStyle name="40% - Accent4 3" xfId="113" xr:uid="{00000000-0005-0000-0000-0000EB000000}"/>
    <cellStyle name="40% - Accent4 3 2" xfId="239" xr:uid="{00000000-0005-0000-0000-0000EC000000}"/>
    <cellStyle name="40% - Accent4 3 2 2" xfId="519" xr:uid="{00000000-0005-0000-0000-0000ED000000}"/>
    <cellStyle name="40% - Accent4 3 2 2 2" xfId="2273" xr:uid="{00000000-0005-0000-0000-0000EE000000}"/>
    <cellStyle name="40% - Accent4 3 2 2 2 2" xfId="28089" xr:uid="{00000000-0005-0000-0000-0000EE000000}"/>
    <cellStyle name="40% - Accent4 3 2 2 2 3" xfId="43606" xr:uid="{00000000-0005-0000-0000-0000EE000000}"/>
    <cellStyle name="40% - Accent4 3 2 2 3" xfId="26335" xr:uid="{00000000-0005-0000-0000-0000ED000000}"/>
    <cellStyle name="40% - Accent4 3 2 2 4" xfId="41852" xr:uid="{00000000-0005-0000-0000-0000ED000000}"/>
    <cellStyle name="40% - Accent4 3 2 3" xfId="2272" xr:uid="{00000000-0005-0000-0000-0000EF000000}"/>
    <cellStyle name="40% - Accent4 3 2 3 2" xfId="28088" xr:uid="{00000000-0005-0000-0000-0000EF000000}"/>
    <cellStyle name="40% - Accent4 3 2 3 3" xfId="43605" xr:uid="{00000000-0005-0000-0000-0000EF000000}"/>
    <cellStyle name="40% - Accent4 3 2 4" xfId="26057" xr:uid="{00000000-0005-0000-0000-0000EC000000}"/>
    <cellStyle name="40% - Accent4 3 2 5" xfId="41639" xr:uid="{00000000-0005-0000-0000-0000EC000000}"/>
    <cellStyle name="40% - Accent4 3 3" xfId="422" xr:uid="{00000000-0005-0000-0000-0000F0000000}"/>
    <cellStyle name="40% - Accent4 3 3 2" xfId="2274" xr:uid="{00000000-0005-0000-0000-0000F1000000}"/>
    <cellStyle name="40% - Accent4 3 3 2 2" xfId="28090" xr:uid="{00000000-0005-0000-0000-0000F1000000}"/>
    <cellStyle name="40% - Accent4 3 3 2 3" xfId="43607" xr:uid="{00000000-0005-0000-0000-0000F1000000}"/>
    <cellStyle name="40% - Accent4 3 3 3" xfId="26238" xr:uid="{00000000-0005-0000-0000-0000F0000000}"/>
    <cellStyle name="40% - Accent4 3 3 4" xfId="41758" xr:uid="{00000000-0005-0000-0000-0000F0000000}"/>
    <cellStyle name="40% - Accent4 3 4" xfId="2271" xr:uid="{00000000-0005-0000-0000-0000F2000000}"/>
    <cellStyle name="40% - Accent4 3 4 2" xfId="28087" xr:uid="{00000000-0005-0000-0000-0000F2000000}"/>
    <cellStyle name="40% - Accent4 3 4 3" xfId="43604" xr:uid="{00000000-0005-0000-0000-0000F2000000}"/>
    <cellStyle name="40% - Accent4 3 5" xfId="25934" xr:uid="{00000000-0005-0000-0000-0000EB000000}"/>
    <cellStyle name="40% - Accent4 3 6" xfId="41569" xr:uid="{00000000-0005-0000-0000-0000EB000000}"/>
    <cellStyle name="40% - Accent4 4" xfId="205" xr:uid="{00000000-0005-0000-0000-0000F3000000}"/>
    <cellStyle name="40% - Accent4 4 2" xfId="485" xr:uid="{00000000-0005-0000-0000-0000F4000000}"/>
    <cellStyle name="40% - Accent4 4 2 2" xfId="2276" xr:uid="{00000000-0005-0000-0000-0000F5000000}"/>
    <cellStyle name="40% - Accent4 4 2 2 2" xfId="28092" xr:uid="{00000000-0005-0000-0000-0000F5000000}"/>
    <cellStyle name="40% - Accent4 4 2 2 3" xfId="43609" xr:uid="{00000000-0005-0000-0000-0000F5000000}"/>
    <cellStyle name="40% - Accent4 4 2 3" xfId="26301" xr:uid="{00000000-0005-0000-0000-0000F4000000}"/>
    <cellStyle name="40% - Accent4 4 2 4" xfId="41818" xr:uid="{00000000-0005-0000-0000-0000F4000000}"/>
    <cellStyle name="40% - Accent4 4 3" xfId="2275" xr:uid="{00000000-0005-0000-0000-0000F6000000}"/>
    <cellStyle name="40% - Accent4 4 3 2" xfId="28091" xr:uid="{00000000-0005-0000-0000-0000F6000000}"/>
    <cellStyle name="40% - Accent4 4 3 3" xfId="43608" xr:uid="{00000000-0005-0000-0000-0000F6000000}"/>
    <cellStyle name="40% - Accent4 4 4" xfId="26023" xr:uid="{00000000-0005-0000-0000-0000F3000000}"/>
    <cellStyle name="40% - Accent4 4 5" xfId="41606" xr:uid="{00000000-0005-0000-0000-0000F3000000}"/>
    <cellStyle name="40% - Accent4 5" xfId="339" xr:uid="{00000000-0005-0000-0000-0000F7000000}"/>
    <cellStyle name="40% - Accent4 5 2" xfId="2277" xr:uid="{00000000-0005-0000-0000-0000F8000000}"/>
    <cellStyle name="40% - Accent4 5 2 2" xfId="28093" xr:uid="{00000000-0005-0000-0000-0000F8000000}"/>
    <cellStyle name="40% - Accent4 5 2 3" xfId="43610" xr:uid="{00000000-0005-0000-0000-0000F8000000}"/>
    <cellStyle name="40% - Accent4 5 3" xfId="26155" xr:uid="{00000000-0005-0000-0000-0000F7000000}"/>
    <cellStyle name="40% - Accent4 5 4" xfId="41686" xr:uid="{00000000-0005-0000-0000-0000F7000000}"/>
    <cellStyle name="40% - Accent4 6" xfId="389" xr:uid="{00000000-0005-0000-0000-0000F9000000}"/>
    <cellStyle name="40% - Accent4 6 2" xfId="2278" xr:uid="{00000000-0005-0000-0000-0000FA000000}"/>
    <cellStyle name="40% - Accent4 6 2 2" xfId="28094" xr:uid="{00000000-0005-0000-0000-0000FA000000}"/>
    <cellStyle name="40% - Accent4 6 2 3" xfId="43611" xr:uid="{00000000-0005-0000-0000-0000FA000000}"/>
    <cellStyle name="40% - Accent4 6 3" xfId="26205" xr:uid="{00000000-0005-0000-0000-0000F9000000}"/>
    <cellStyle name="40% - Accent4 6 4" xfId="41725" xr:uid="{00000000-0005-0000-0000-0000F9000000}"/>
    <cellStyle name="40% - Accent4 7" xfId="25896" xr:uid="{00000000-0005-0000-0000-0000ED650000}"/>
    <cellStyle name="40% - Accent4 8" xfId="41536" xr:uid="{00000000-0005-0000-0000-000025A30000}"/>
    <cellStyle name="40% - Accent5" xfId="30" builtinId="47" customBuiltin="1"/>
    <cellStyle name="40% - Accent5 2" xfId="100" xr:uid="{00000000-0005-0000-0000-0000FC000000}"/>
    <cellStyle name="40% - Accent5 2 2" xfId="226" xr:uid="{00000000-0005-0000-0000-0000FD000000}"/>
    <cellStyle name="40% - Accent5 2 2 2" xfId="506" xr:uid="{00000000-0005-0000-0000-0000FE000000}"/>
    <cellStyle name="40% - Accent5 2 2 2 2" xfId="2281" xr:uid="{00000000-0005-0000-0000-0000FF000000}"/>
    <cellStyle name="40% - Accent5 2 2 2 2 2" xfId="28097" xr:uid="{00000000-0005-0000-0000-0000FF000000}"/>
    <cellStyle name="40% - Accent5 2 2 2 2 3" xfId="43614" xr:uid="{00000000-0005-0000-0000-0000FF000000}"/>
    <cellStyle name="40% - Accent5 2 2 2 3" xfId="26322" xr:uid="{00000000-0005-0000-0000-0000FE000000}"/>
    <cellStyle name="40% - Accent5 2 2 2 4" xfId="41839" xr:uid="{00000000-0005-0000-0000-0000FE000000}"/>
    <cellStyle name="40% - Accent5 2 2 3" xfId="2280" xr:uid="{00000000-0005-0000-0000-000000010000}"/>
    <cellStyle name="40% - Accent5 2 2 3 2" xfId="28096" xr:uid="{00000000-0005-0000-0000-000000010000}"/>
    <cellStyle name="40% - Accent5 2 2 3 3" xfId="43613" xr:uid="{00000000-0005-0000-0000-000000010000}"/>
    <cellStyle name="40% - Accent5 2 2 4" xfId="26044" xr:uid="{00000000-0005-0000-0000-0000FD000000}"/>
    <cellStyle name="40% - Accent5 2 2 5" xfId="41626" xr:uid="{00000000-0005-0000-0000-0000FD000000}"/>
    <cellStyle name="40% - Accent5 2 3" xfId="409" xr:uid="{00000000-0005-0000-0000-000001010000}"/>
    <cellStyle name="40% - Accent5 2 3 2" xfId="2282" xr:uid="{00000000-0005-0000-0000-000002010000}"/>
    <cellStyle name="40% - Accent5 2 3 2 2" xfId="28098" xr:uid="{00000000-0005-0000-0000-000002010000}"/>
    <cellStyle name="40% - Accent5 2 3 2 3" xfId="43615" xr:uid="{00000000-0005-0000-0000-000002010000}"/>
    <cellStyle name="40% - Accent5 2 3 3" xfId="26225" xr:uid="{00000000-0005-0000-0000-000001010000}"/>
    <cellStyle name="40% - Accent5 2 3 4" xfId="41745" xr:uid="{00000000-0005-0000-0000-000001010000}"/>
    <cellStyle name="40% - Accent5 2 4" xfId="2279" xr:uid="{00000000-0005-0000-0000-000003010000}"/>
    <cellStyle name="40% - Accent5 2 4 2" xfId="28095" xr:uid="{00000000-0005-0000-0000-000003010000}"/>
    <cellStyle name="40% - Accent5 2 4 3" xfId="43612" xr:uid="{00000000-0005-0000-0000-000003010000}"/>
    <cellStyle name="40% - Accent5 2 5" xfId="25921" xr:uid="{00000000-0005-0000-0000-0000FC000000}"/>
    <cellStyle name="40% - Accent5 2 6" xfId="41556" xr:uid="{00000000-0005-0000-0000-0000FC000000}"/>
    <cellStyle name="40% - Accent5 3" xfId="115" xr:uid="{00000000-0005-0000-0000-000004010000}"/>
    <cellStyle name="40% - Accent5 3 2" xfId="241" xr:uid="{00000000-0005-0000-0000-000005010000}"/>
    <cellStyle name="40% - Accent5 3 2 2" xfId="521" xr:uid="{00000000-0005-0000-0000-000006010000}"/>
    <cellStyle name="40% - Accent5 3 2 2 2" xfId="2285" xr:uid="{00000000-0005-0000-0000-000007010000}"/>
    <cellStyle name="40% - Accent5 3 2 2 2 2" xfId="28101" xr:uid="{00000000-0005-0000-0000-000007010000}"/>
    <cellStyle name="40% - Accent5 3 2 2 2 3" xfId="43618" xr:uid="{00000000-0005-0000-0000-000007010000}"/>
    <cellStyle name="40% - Accent5 3 2 2 3" xfId="26337" xr:uid="{00000000-0005-0000-0000-000006010000}"/>
    <cellStyle name="40% - Accent5 3 2 2 4" xfId="41854" xr:uid="{00000000-0005-0000-0000-000006010000}"/>
    <cellStyle name="40% - Accent5 3 2 3" xfId="2284" xr:uid="{00000000-0005-0000-0000-000008010000}"/>
    <cellStyle name="40% - Accent5 3 2 3 2" xfId="28100" xr:uid="{00000000-0005-0000-0000-000008010000}"/>
    <cellStyle name="40% - Accent5 3 2 3 3" xfId="43617" xr:uid="{00000000-0005-0000-0000-000008010000}"/>
    <cellStyle name="40% - Accent5 3 2 4" xfId="26059" xr:uid="{00000000-0005-0000-0000-000005010000}"/>
    <cellStyle name="40% - Accent5 3 2 5" xfId="41641" xr:uid="{00000000-0005-0000-0000-000005010000}"/>
    <cellStyle name="40% - Accent5 3 3" xfId="424" xr:uid="{00000000-0005-0000-0000-000009010000}"/>
    <cellStyle name="40% - Accent5 3 3 2" xfId="2286" xr:uid="{00000000-0005-0000-0000-00000A010000}"/>
    <cellStyle name="40% - Accent5 3 3 2 2" xfId="28102" xr:uid="{00000000-0005-0000-0000-00000A010000}"/>
    <cellStyle name="40% - Accent5 3 3 2 3" xfId="43619" xr:uid="{00000000-0005-0000-0000-00000A010000}"/>
    <cellStyle name="40% - Accent5 3 3 3" xfId="26240" xr:uid="{00000000-0005-0000-0000-000009010000}"/>
    <cellStyle name="40% - Accent5 3 3 4" xfId="41760" xr:uid="{00000000-0005-0000-0000-000009010000}"/>
    <cellStyle name="40% - Accent5 3 4" xfId="2283" xr:uid="{00000000-0005-0000-0000-00000B010000}"/>
    <cellStyle name="40% - Accent5 3 4 2" xfId="28099" xr:uid="{00000000-0005-0000-0000-00000B010000}"/>
    <cellStyle name="40% - Accent5 3 4 3" xfId="43616" xr:uid="{00000000-0005-0000-0000-00000B010000}"/>
    <cellStyle name="40% - Accent5 3 5" xfId="25936" xr:uid="{00000000-0005-0000-0000-000004010000}"/>
    <cellStyle name="40% - Accent5 3 6" xfId="41571" xr:uid="{00000000-0005-0000-0000-000004010000}"/>
    <cellStyle name="40% - Accent5 4" xfId="207" xr:uid="{00000000-0005-0000-0000-00000C010000}"/>
    <cellStyle name="40% - Accent5 4 2" xfId="487" xr:uid="{00000000-0005-0000-0000-00000D010000}"/>
    <cellStyle name="40% - Accent5 4 2 2" xfId="2288" xr:uid="{00000000-0005-0000-0000-00000E010000}"/>
    <cellStyle name="40% - Accent5 4 2 2 2" xfId="28104" xr:uid="{00000000-0005-0000-0000-00000E010000}"/>
    <cellStyle name="40% - Accent5 4 2 2 3" xfId="43621" xr:uid="{00000000-0005-0000-0000-00000E010000}"/>
    <cellStyle name="40% - Accent5 4 2 3" xfId="26303" xr:uid="{00000000-0005-0000-0000-00000D010000}"/>
    <cellStyle name="40% - Accent5 4 2 4" xfId="41820" xr:uid="{00000000-0005-0000-0000-00000D010000}"/>
    <cellStyle name="40% - Accent5 4 3" xfId="2287" xr:uid="{00000000-0005-0000-0000-00000F010000}"/>
    <cellStyle name="40% - Accent5 4 3 2" xfId="28103" xr:uid="{00000000-0005-0000-0000-00000F010000}"/>
    <cellStyle name="40% - Accent5 4 3 3" xfId="43620" xr:uid="{00000000-0005-0000-0000-00000F010000}"/>
    <cellStyle name="40% - Accent5 4 4" xfId="26025" xr:uid="{00000000-0005-0000-0000-00000C010000}"/>
    <cellStyle name="40% - Accent5 4 5" xfId="41608" xr:uid="{00000000-0005-0000-0000-00000C010000}"/>
    <cellStyle name="40% - Accent5 5" xfId="342" xr:uid="{00000000-0005-0000-0000-000010010000}"/>
    <cellStyle name="40% - Accent5 5 2" xfId="2289" xr:uid="{00000000-0005-0000-0000-000011010000}"/>
    <cellStyle name="40% - Accent5 5 2 2" xfId="28105" xr:uid="{00000000-0005-0000-0000-000011010000}"/>
    <cellStyle name="40% - Accent5 5 2 3" xfId="43622" xr:uid="{00000000-0005-0000-0000-000011010000}"/>
    <cellStyle name="40% - Accent5 5 3" xfId="26158" xr:uid="{00000000-0005-0000-0000-000010010000}"/>
    <cellStyle name="40% - Accent5 5 4" xfId="41689" xr:uid="{00000000-0005-0000-0000-000010010000}"/>
    <cellStyle name="40% - Accent5 6" xfId="391" xr:uid="{00000000-0005-0000-0000-000012010000}"/>
    <cellStyle name="40% - Accent5 6 2" xfId="2290" xr:uid="{00000000-0005-0000-0000-000013010000}"/>
    <cellStyle name="40% - Accent5 6 2 2" xfId="28106" xr:uid="{00000000-0005-0000-0000-000013010000}"/>
    <cellStyle name="40% - Accent5 6 2 3" xfId="43623" xr:uid="{00000000-0005-0000-0000-000013010000}"/>
    <cellStyle name="40% - Accent5 6 3" xfId="26207" xr:uid="{00000000-0005-0000-0000-000012010000}"/>
    <cellStyle name="40% - Accent5 6 4" xfId="41727" xr:uid="{00000000-0005-0000-0000-000012010000}"/>
    <cellStyle name="40% - Accent5 7" xfId="25900" xr:uid="{00000000-0005-0000-0000-000006660000}"/>
    <cellStyle name="40% - Accent5 8" xfId="41538" xr:uid="{00000000-0005-0000-0000-00003EA30000}"/>
    <cellStyle name="40% - Accent6" xfId="33" builtinId="51" customBuiltin="1"/>
    <cellStyle name="40% - Accent6 2" xfId="102" xr:uid="{00000000-0005-0000-0000-000015010000}"/>
    <cellStyle name="40% - Accent6 2 2" xfId="228" xr:uid="{00000000-0005-0000-0000-000016010000}"/>
    <cellStyle name="40% - Accent6 2 2 2" xfId="508" xr:uid="{00000000-0005-0000-0000-000017010000}"/>
    <cellStyle name="40% - Accent6 2 2 2 2" xfId="2293" xr:uid="{00000000-0005-0000-0000-000018010000}"/>
    <cellStyle name="40% - Accent6 2 2 2 2 2" xfId="28109" xr:uid="{00000000-0005-0000-0000-000018010000}"/>
    <cellStyle name="40% - Accent6 2 2 2 2 3" xfId="43626" xr:uid="{00000000-0005-0000-0000-000018010000}"/>
    <cellStyle name="40% - Accent6 2 2 2 3" xfId="26324" xr:uid="{00000000-0005-0000-0000-000017010000}"/>
    <cellStyle name="40% - Accent6 2 2 2 4" xfId="41841" xr:uid="{00000000-0005-0000-0000-000017010000}"/>
    <cellStyle name="40% - Accent6 2 2 3" xfId="2292" xr:uid="{00000000-0005-0000-0000-000019010000}"/>
    <cellStyle name="40% - Accent6 2 2 3 2" xfId="28108" xr:uid="{00000000-0005-0000-0000-000019010000}"/>
    <cellStyle name="40% - Accent6 2 2 3 3" xfId="43625" xr:uid="{00000000-0005-0000-0000-000019010000}"/>
    <cellStyle name="40% - Accent6 2 2 4" xfId="26046" xr:uid="{00000000-0005-0000-0000-000016010000}"/>
    <cellStyle name="40% - Accent6 2 2 5" xfId="41628" xr:uid="{00000000-0005-0000-0000-000016010000}"/>
    <cellStyle name="40% - Accent6 2 3" xfId="411" xr:uid="{00000000-0005-0000-0000-00001A010000}"/>
    <cellStyle name="40% - Accent6 2 3 2" xfId="2294" xr:uid="{00000000-0005-0000-0000-00001B010000}"/>
    <cellStyle name="40% - Accent6 2 3 2 2" xfId="28110" xr:uid="{00000000-0005-0000-0000-00001B010000}"/>
    <cellStyle name="40% - Accent6 2 3 2 3" xfId="43627" xr:uid="{00000000-0005-0000-0000-00001B010000}"/>
    <cellStyle name="40% - Accent6 2 3 3" xfId="26227" xr:uid="{00000000-0005-0000-0000-00001A010000}"/>
    <cellStyle name="40% - Accent6 2 3 4" xfId="41747" xr:uid="{00000000-0005-0000-0000-00001A010000}"/>
    <cellStyle name="40% - Accent6 2 4" xfId="2291" xr:uid="{00000000-0005-0000-0000-00001C010000}"/>
    <cellStyle name="40% - Accent6 2 4 2" xfId="28107" xr:uid="{00000000-0005-0000-0000-00001C010000}"/>
    <cellStyle name="40% - Accent6 2 4 3" xfId="43624" xr:uid="{00000000-0005-0000-0000-00001C010000}"/>
    <cellStyle name="40% - Accent6 2 5" xfId="25923" xr:uid="{00000000-0005-0000-0000-000015010000}"/>
    <cellStyle name="40% - Accent6 2 6" xfId="41558" xr:uid="{00000000-0005-0000-0000-000015010000}"/>
    <cellStyle name="40% - Accent6 3" xfId="117" xr:uid="{00000000-0005-0000-0000-00001D010000}"/>
    <cellStyle name="40% - Accent6 3 2" xfId="243" xr:uid="{00000000-0005-0000-0000-00001E010000}"/>
    <cellStyle name="40% - Accent6 3 2 2" xfId="523" xr:uid="{00000000-0005-0000-0000-00001F010000}"/>
    <cellStyle name="40% - Accent6 3 2 2 2" xfId="2297" xr:uid="{00000000-0005-0000-0000-000020010000}"/>
    <cellStyle name="40% - Accent6 3 2 2 2 2" xfId="28113" xr:uid="{00000000-0005-0000-0000-000020010000}"/>
    <cellStyle name="40% - Accent6 3 2 2 2 3" xfId="43630" xr:uid="{00000000-0005-0000-0000-000020010000}"/>
    <cellStyle name="40% - Accent6 3 2 2 3" xfId="26339" xr:uid="{00000000-0005-0000-0000-00001F010000}"/>
    <cellStyle name="40% - Accent6 3 2 2 4" xfId="41856" xr:uid="{00000000-0005-0000-0000-00001F010000}"/>
    <cellStyle name="40% - Accent6 3 2 3" xfId="2296" xr:uid="{00000000-0005-0000-0000-000021010000}"/>
    <cellStyle name="40% - Accent6 3 2 3 2" xfId="28112" xr:uid="{00000000-0005-0000-0000-000021010000}"/>
    <cellStyle name="40% - Accent6 3 2 3 3" xfId="43629" xr:uid="{00000000-0005-0000-0000-000021010000}"/>
    <cellStyle name="40% - Accent6 3 2 4" xfId="26061" xr:uid="{00000000-0005-0000-0000-00001E010000}"/>
    <cellStyle name="40% - Accent6 3 2 5" xfId="41643" xr:uid="{00000000-0005-0000-0000-00001E010000}"/>
    <cellStyle name="40% - Accent6 3 3" xfId="426" xr:uid="{00000000-0005-0000-0000-000022010000}"/>
    <cellStyle name="40% - Accent6 3 3 2" xfId="2298" xr:uid="{00000000-0005-0000-0000-000023010000}"/>
    <cellStyle name="40% - Accent6 3 3 2 2" xfId="28114" xr:uid="{00000000-0005-0000-0000-000023010000}"/>
    <cellStyle name="40% - Accent6 3 3 2 3" xfId="43631" xr:uid="{00000000-0005-0000-0000-000023010000}"/>
    <cellStyle name="40% - Accent6 3 3 3" xfId="26242" xr:uid="{00000000-0005-0000-0000-000022010000}"/>
    <cellStyle name="40% - Accent6 3 3 4" xfId="41762" xr:uid="{00000000-0005-0000-0000-000022010000}"/>
    <cellStyle name="40% - Accent6 3 4" xfId="2295" xr:uid="{00000000-0005-0000-0000-000024010000}"/>
    <cellStyle name="40% - Accent6 3 4 2" xfId="28111" xr:uid="{00000000-0005-0000-0000-000024010000}"/>
    <cellStyle name="40% - Accent6 3 4 3" xfId="43628" xr:uid="{00000000-0005-0000-0000-000024010000}"/>
    <cellStyle name="40% - Accent6 3 5" xfId="25938" xr:uid="{00000000-0005-0000-0000-00001D010000}"/>
    <cellStyle name="40% - Accent6 3 6" xfId="41573" xr:uid="{00000000-0005-0000-0000-00001D010000}"/>
    <cellStyle name="40% - Accent6 4" xfId="210" xr:uid="{00000000-0005-0000-0000-000025010000}"/>
    <cellStyle name="40% - Accent6 4 2" xfId="490" xr:uid="{00000000-0005-0000-0000-000026010000}"/>
    <cellStyle name="40% - Accent6 4 2 2" xfId="2300" xr:uid="{00000000-0005-0000-0000-000027010000}"/>
    <cellStyle name="40% - Accent6 4 2 2 2" xfId="28116" xr:uid="{00000000-0005-0000-0000-000027010000}"/>
    <cellStyle name="40% - Accent6 4 2 2 3" xfId="43633" xr:uid="{00000000-0005-0000-0000-000027010000}"/>
    <cellStyle name="40% - Accent6 4 2 3" xfId="26306" xr:uid="{00000000-0005-0000-0000-000026010000}"/>
    <cellStyle name="40% - Accent6 4 2 4" xfId="41823" xr:uid="{00000000-0005-0000-0000-000026010000}"/>
    <cellStyle name="40% - Accent6 4 3" xfId="2299" xr:uid="{00000000-0005-0000-0000-000028010000}"/>
    <cellStyle name="40% - Accent6 4 3 2" xfId="28115" xr:uid="{00000000-0005-0000-0000-000028010000}"/>
    <cellStyle name="40% - Accent6 4 3 3" xfId="43632" xr:uid="{00000000-0005-0000-0000-000028010000}"/>
    <cellStyle name="40% - Accent6 4 4" xfId="26028" xr:uid="{00000000-0005-0000-0000-000025010000}"/>
    <cellStyle name="40% - Accent6 4 5" xfId="41610" xr:uid="{00000000-0005-0000-0000-000025010000}"/>
    <cellStyle name="40% - Accent6 5" xfId="345" xr:uid="{00000000-0005-0000-0000-000029010000}"/>
    <cellStyle name="40% - Accent6 5 2" xfId="2301" xr:uid="{00000000-0005-0000-0000-00002A010000}"/>
    <cellStyle name="40% - Accent6 5 2 2" xfId="28117" xr:uid="{00000000-0005-0000-0000-00002A010000}"/>
    <cellStyle name="40% - Accent6 5 2 3" xfId="43634" xr:uid="{00000000-0005-0000-0000-00002A010000}"/>
    <cellStyle name="40% - Accent6 5 3" xfId="26161" xr:uid="{00000000-0005-0000-0000-000029010000}"/>
    <cellStyle name="40% - Accent6 5 4" xfId="41692" xr:uid="{00000000-0005-0000-0000-000029010000}"/>
    <cellStyle name="40% - Accent6 6" xfId="393" xr:uid="{00000000-0005-0000-0000-00002B010000}"/>
    <cellStyle name="40% - Accent6 6 2" xfId="2302" xr:uid="{00000000-0005-0000-0000-00002C010000}"/>
    <cellStyle name="40% - Accent6 6 2 2" xfId="28118" xr:uid="{00000000-0005-0000-0000-00002C010000}"/>
    <cellStyle name="40% - Accent6 6 2 3" xfId="43635" xr:uid="{00000000-0005-0000-0000-00002C010000}"/>
    <cellStyle name="40% - Accent6 6 3" xfId="26209" xr:uid="{00000000-0005-0000-0000-00002B010000}"/>
    <cellStyle name="40% - Accent6 6 4" xfId="41729" xr:uid="{00000000-0005-0000-0000-00002B010000}"/>
    <cellStyle name="40% - Accent6 7" xfId="25904" xr:uid="{00000000-0005-0000-0000-00001F660000}"/>
    <cellStyle name="40% - Accent6 8" xfId="41540" xr:uid="{00000000-0005-0000-0000-000057A30000}"/>
    <cellStyle name="60% - Accent1 2" xfId="168" xr:uid="{00000000-0005-0000-0000-00002E010000}"/>
    <cellStyle name="60% - Accent1 3" xfId="310" xr:uid="{00000000-0005-0000-0000-00002F010000}"/>
    <cellStyle name="60% - Accent1 4" xfId="64" xr:uid="{00000000-0005-0000-0000-000050010000}"/>
    <cellStyle name="60% - Accent2 2" xfId="68" xr:uid="{00000000-0005-0000-0000-000053010000}"/>
    <cellStyle name="60% - Accent3 2" xfId="72" xr:uid="{00000000-0005-0000-0000-000054010000}"/>
    <cellStyle name="60% - Accent4 2" xfId="76" xr:uid="{00000000-0005-0000-0000-000055010000}"/>
    <cellStyle name="60% - Accent5 2" xfId="80" xr:uid="{00000000-0005-0000-0000-000056010000}"/>
    <cellStyle name="60% - Accent6 2" xfId="84" xr:uid="{00000000-0005-0000-0000-000057010000}"/>
    <cellStyle name="Accent1" xfId="17" builtinId="29" customBuiltin="1"/>
    <cellStyle name="Accent2" xfId="20" builtinId="33" customBuiltin="1"/>
    <cellStyle name="Accent3" xfId="23" builtinId="37" customBuiltin="1"/>
    <cellStyle name="Accent4" xfId="1" builtinId="41" customBuiltin="1"/>
    <cellStyle name="Accent5" xfId="28" builtinId="45" customBuiltin="1"/>
    <cellStyle name="Accent6" xfId="31" builtinId="49" customBuiltin="1"/>
    <cellStyle name="Bad" xfId="8" builtinId="27" customBuiltin="1"/>
    <cellStyle name="Calculation" xfId="11" builtinId="22" customBuiltin="1"/>
    <cellStyle name="Check Cell" xfId="13" builtinId="23" customBuiltin="1"/>
    <cellStyle name="Comma" xfId="2" builtinId="3"/>
    <cellStyle name="Comma 2" xfId="169" xr:uid="{00000000-0005-0000-0000-00003F010000}"/>
    <cellStyle name="Comma 2 2" xfId="162" xr:uid="{00000000-0005-0000-0000-000040010000}"/>
    <cellStyle name="Comma 2 3" xfId="25988" xr:uid="{00000000-0005-0000-0000-00003F010000}"/>
    <cellStyle name="Comma 2 4" xfId="41593" xr:uid="{00000000-0005-0000-0000-00003F010000}"/>
    <cellStyle name="Comma 3" xfId="170" xr:uid="{00000000-0005-0000-0000-000041010000}"/>
    <cellStyle name="Comma 3 2" xfId="171" xr:uid="{00000000-0005-0000-0000-000042010000}"/>
    <cellStyle name="Comma 3 3" xfId="25989" xr:uid="{00000000-0005-0000-0000-000041010000}"/>
    <cellStyle name="Comma 3 4" xfId="41594" xr:uid="{00000000-0005-0000-0000-000041010000}"/>
    <cellStyle name="Comma 4" xfId="172" xr:uid="{00000000-0005-0000-0000-000043010000}"/>
    <cellStyle name="Comma 4 2" xfId="465" xr:uid="{00000000-0005-0000-0000-000044010000}"/>
    <cellStyle name="Comma 4 2 2" xfId="2304" xr:uid="{00000000-0005-0000-0000-000045010000}"/>
    <cellStyle name="Comma 4 2 2 2" xfId="28120" xr:uid="{00000000-0005-0000-0000-000045010000}"/>
    <cellStyle name="Comma 4 2 2 3" xfId="43637" xr:uid="{00000000-0005-0000-0000-000045010000}"/>
    <cellStyle name="Comma 4 2 3" xfId="26281" xr:uid="{00000000-0005-0000-0000-000044010000}"/>
    <cellStyle name="Comma 4 2 4" xfId="41799" xr:uid="{00000000-0005-0000-0000-000044010000}"/>
    <cellStyle name="Comma 4 3" xfId="2303" xr:uid="{00000000-0005-0000-0000-000046010000}"/>
    <cellStyle name="Comma 4 3 2" xfId="28119" xr:uid="{00000000-0005-0000-0000-000046010000}"/>
    <cellStyle name="Comma 4 3 3" xfId="43636" xr:uid="{00000000-0005-0000-0000-000046010000}"/>
    <cellStyle name="Comma 4 4" xfId="25991" xr:uid="{00000000-0005-0000-0000-000043010000}"/>
    <cellStyle name="Comma 4 5" xfId="41595" xr:uid="{00000000-0005-0000-0000-000043010000}"/>
    <cellStyle name="Comma 5" xfId="173" xr:uid="{00000000-0005-0000-0000-000047010000}"/>
    <cellStyle name="Comma 6" xfId="305" xr:uid="{00000000-0005-0000-0000-000048010000}"/>
    <cellStyle name="Comma 7" xfId="460" xr:uid="{00000000-0005-0000-0000-000049010000}"/>
    <cellStyle name="Comma 8" xfId="2427" xr:uid="{00000000-0005-0000-0000-00004A010000}"/>
    <cellStyle name="Currency" xfId="41527" builtinId="4"/>
    <cellStyle name="Currency 10" xfId="148" xr:uid="{00000000-0005-0000-0000-00004C010000}"/>
    <cellStyle name="Currency 11" xfId="354" xr:uid="{00000000-0005-0000-0000-00004D010000}"/>
    <cellStyle name="Currency 12" xfId="373" xr:uid="{00000000-0005-0000-0000-00004E010000}"/>
    <cellStyle name="Currency 13" xfId="2428" xr:uid="{00000000-0005-0000-0000-00004F010000}"/>
    <cellStyle name="Currency 14" xfId="2430" xr:uid="{00000000-0005-0000-0000-000050010000}"/>
    <cellStyle name="Currency 14 2" xfId="28246" xr:uid="{00000000-0005-0000-0000-000050010000}"/>
    <cellStyle name="Currency 2" xfId="39" xr:uid="{00000000-0005-0000-0000-000051010000}"/>
    <cellStyle name="Currency 2 2" xfId="174" xr:uid="{00000000-0005-0000-0000-000052010000}"/>
    <cellStyle name="Currency 2 2 2" xfId="150" xr:uid="{00000000-0005-0000-0000-000053010000}"/>
    <cellStyle name="Currency 2 2 3" xfId="466" xr:uid="{00000000-0005-0000-0000-000054010000}"/>
    <cellStyle name="Currency 2 3" xfId="175" xr:uid="{00000000-0005-0000-0000-000055010000}"/>
    <cellStyle name="Currency 2 4" xfId="176" xr:uid="{00000000-0005-0000-0000-000056010000}"/>
    <cellStyle name="Currency 2 5" xfId="312" xr:uid="{00000000-0005-0000-0000-000057010000}"/>
    <cellStyle name="Currency 2 5 2" xfId="26128" xr:uid="{00000000-0005-0000-0000-000057010000}"/>
    <cellStyle name="Currency 2 5 3" xfId="41663" xr:uid="{00000000-0005-0000-0000-000057010000}"/>
    <cellStyle name="Currency 2 6" xfId="377" xr:uid="{00000000-0005-0000-0000-000058010000}"/>
    <cellStyle name="Currency 3" xfId="44" xr:uid="{00000000-0005-0000-0000-000059010000}"/>
    <cellStyle name="Currency 3 2" xfId="317" xr:uid="{00000000-0005-0000-0000-00005A010000}"/>
    <cellStyle name="Currency 3 2 2" xfId="26133" xr:uid="{00000000-0005-0000-0000-00005A010000}"/>
    <cellStyle name="Currency 3 2 3" xfId="41667" xr:uid="{00000000-0005-0000-0000-00005A010000}"/>
    <cellStyle name="Currency 3 3" xfId="381" xr:uid="{00000000-0005-0000-0000-00005B010000}"/>
    <cellStyle name="Currency 4" xfId="86" xr:uid="{00000000-0005-0000-0000-00005C010000}"/>
    <cellStyle name="Currency 4 2" xfId="212" xr:uid="{00000000-0005-0000-0000-00005D010000}"/>
    <cellStyle name="Currency 4 2 2" xfId="154" xr:uid="{00000000-0005-0000-0000-00005E010000}"/>
    <cellStyle name="Currency 4 2 2 2" xfId="272" xr:uid="{00000000-0005-0000-0000-00005F010000}"/>
    <cellStyle name="Currency 4 2 2 2 2" xfId="550" xr:uid="{00000000-0005-0000-0000-000060010000}"/>
    <cellStyle name="Currency 4 2 2 2 2 2" xfId="2309" xr:uid="{00000000-0005-0000-0000-000061010000}"/>
    <cellStyle name="Currency 4 2 2 2 2 2 2" xfId="28125" xr:uid="{00000000-0005-0000-0000-000061010000}"/>
    <cellStyle name="Currency 4 2 2 2 2 2 3" xfId="43642" xr:uid="{00000000-0005-0000-0000-000061010000}"/>
    <cellStyle name="Currency 4 2 2 2 2 3" xfId="26366" xr:uid="{00000000-0005-0000-0000-000060010000}"/>
    <cellStyle name="Currency 4 2 2 2 2 4" xfId="41883" xr:uid="{00000000-0005-0000-0000-000060010000}"/>
    <cellStyle name="Currency 4 2 2 2 3" xfId="2308" xr:uid="{00000000-0005-0000-0000-000062010000}"/>
    <cellStyle name="Currency 4 2 2 2 3 2" xfId="28124" xr:uid="{00000000-0005-0000-0000-000062010000}"/>
    <cellStyle name="Currency 4 2 2 2 3 3" xfId="43641" xr:uid="{00000000-0005-0000-0000-000062010000}"/>
    <cellStyle name="Currency 4 2 2 2 4" xfId="26090" xr:uid="{00000000-0005-0000-0000-00005F010000}"/>
    <cellStyle name="Currency 4 2 2 2 5" xfId="41656" xr:uid="{00000000-0005-0000-0000-00005F010000}"/>
    <cellStyle name="Currency 4 2 2 3" xfId="455" xr:uid="{00000000-0005-0000-0000-000063010000}"/>
    <cellStyle name="Currency 4 2 2 3 2" xfId="2310" xr:uid="{00000000-0005-0000-0000-000064010000}"/>
    <cellStyle name="Currency 4 2 2 3 2 2" xfId="28126" xr:uid="{00000000-0005-0000-0000-000064010000}"/>
    <cellStyle name="Currency 4 2 2 3 2 3" xfId="43643" xr:uid="{00000000-0005-0000-0000-000064010000}"/>
    <cellStyle name="Currency 4 2 2 3 3" xfId="26271" xr:uid="{00000000-0005-0000-0000-000063010000}"/>
    <cellStyle name="Currency 4 2 2 3 4" xfId="41791" xr:uid="{00000000-0005-0000-0000-000063010000}"/>
    <cellStyle name="Currency 4 2 2 4" xfId="2307" xr:uid="{00000000-0005-0000-0000-000065010000}"/>
    <cellStyle name="Currency 4 2 2 4 2" xfId="28123" xr:uid="{00000000-0005-0000-0000-000065010000}"/>
    <cellStyle name="Currency 4 2 2 4 3" xfId="43640" xr:uid="{00000000-0005-0000-0000-000065010000}"/>
    <cellStyle name="Currency 4 2 2 5" xfId="25973" xr:uid="{00000000-0005-0000-0000-00005E010000}"/>
    <cellStyle name="Currency 4 2 2 6" xfId="41586" xr:uid="{00000000-0005-0000-0000-00005E010000}"/>
    <cellStyle name="Currency 4 2 3" xfId="492" xr:uid="{00000000-0005-0000-0000-000066010000}"/>
    <cellStyle name="Currency 4 2 3 2" xfId="2311" xr:uid="{00000000-0005-0000-0000-000067010000}"/>
    <cellStyle name="Currency 4 2 3 2 2" xfId="28127" xr:uid="{00000000-0005-0000-0000-000067010000}"/>
    <cellStyle name="Currency 4 2 3 2 3" xfId="43644" xr:uid="{00000000-0005-0000-0000-000067010000}"/>
    <cellStyle name="Currency 4 2 3 3" xfId="26308" xr:uid="{00000000-0005-0000-0000-000066010000}"/>
    <cellStyle name="Currency 4 2 3 4" xfId="41825" xr:uid="{00000000-0005-0000-0000-000066010000}"/>
    <cellStyle name="Currency 4 2 4" xfId="2306" xr:uid="{00000000-0005-0000-0000-000068010000}"/>
    <cellStyle name="Currency 4 2 4 2" xfId="28122" xr:uid="{00000000-0005-0000-0000-000068010000}"/>
    <cellStyle name="Currency 4 2 4 3" xfId="43639" xr:uid="{00000000-0005-0000-0000-000068010000}"/>
    <cellStyle name="Currency 4 2 5" xfId="26030" xr:uid="{00000000-0005-0000-0000-00005D010000}"/>
    <cellStyle name="Currency 4 2 6" xfId="41612" xr:uid="{00000000-0005-0000-0000-00005D010000}"/>
    <cellStyle name="Currency 4 3" xfId="395" xr:uid="{00000000-0005-0000-0000-000069010000}"/>
    <cellStyle name="Currency 4 3 2" xfId="2312" xr:uid="{00000000-0005-0000-0000-00006A010000}"/>
    <cellStyle name="Currency 4 3 2 2" xfId="28128" xr:uid="{00000000-0005-0000-0000-00006A010000}"/>
    <cellStyle name="Currency 4 3 2 3" xfId="43645" xr:uid="{00000000-0005-0000-0000-00006A010000}"/>
    <cellStyle name="Currency 4 3 3" xfId="26211" xr:uid="{00000000-0005-0000-0000-000069010000}"/>
    <cellStyle name="Currency 4 3 4" xfId="41731" xr:uid="{00000000-0005-0000-0000-000069010000}"/>
    <cellStyle name="Currency 4 4" xfId="2305" xr:uid="{00000000-0005-0000-0000-00006B010000}"/>
    <cellStyle name="Currency 4 4 2" xfId="28121" xr:uid="{00000000-0005-0000-0000-00006B010000}"/>
    <cellStyle name="Currency 4 4 3" xfId="43638" xr:uid="{00000000-0005-0000-0000-00006B010000}"/>
    <cellStyle name="Currency 4 5" xfId="25907" xr:uid="{00000000-0005-0000-0000-00005C010000}"/>
    <cellStyle name="Currency 4 6" xfId="41542" xr:uid="{00000000-0005-0000-0000-00005C010000}"/>
    <cellStyle name="Currency 4 7" xfId="153" xr:uid="{00000000-0005-0000-0000-00006C010000}"/>
    <cellStyle name="Currency 4 7 2" xfId="271" xr:uid="{00000000-0005-0000-0000-00006D010000}"/>
    <cellStyle name="Currency 4 7 2 2" xfId="549" xr:uid="{00000000-0005-0000-0000-00006E010000}"/>
    <cellStyle name="Currency 4 7 2 2 2" xfId="2315" xr:uid="{00000000-0005-0000-0000-00006F010000}"/>
    <cellStyle name="Currency 4 7 2 2 2 2" xfId="28131" xr:uid="{00000000-0005-0000-0000-00006F010000}"/>
    <cellStyle name="Currency 4 7 2 2 2 3" xfId="43648" xr:uid="{00000000-0005-0000-0000-00006F010000}"/>
    <cellStyle name="Currency 4 7 2 2 3" xfId="26365" xr:uid="{00000000-0005-0000-0000-00006E010000}"/>
    <cellStyle name="Currency 4 7 2 2 4" xfId="41882" xr:uid="{00000000-0005-0000-0000-00006E010000}"/>
    <cellStyle name="Currency 4 7 2 3" xfId="2314" xr:uid="{00000000-0005-0000-0000-000070010000}"/>
    <cellStyle name="Currency 4 7 2 3 2" xfId="28130" xr:uid="{00000000-0005-0000-0000-000070010000}"/>
    <cellStyle name="Currency 4 7 2 3 3" xfId="43647" xr:uid="{00000000-0005-0000-0000-000070010000}"/>
    <cellStyle name="Currency 4 7 2 4" xfId="26089" xr:uid="{00000000-0005-0000-0000-00006D010000}"/>
    <cellStyle name="Currency 4 7 2 5" xfId="41655" xr:uid="{00000000-0005-0000-0000-00006D010000}"/>
    <cellStyle name="Currency 4 7 3" xfId="454" xr:uid="{00000000-0005-0000-0000-000071010000}"/>
    <cellStyle name="Currency 4 7 3 2" xfId="2316" xr:uid="{00000000-0005-0000-0000-000072010000}"/>
    <cellStyle name="Currency 4 7 3 2 2" xfId="28132" xr:uid="{00000000-0005-0000-0000-000072010000}"/>
    <cellStyle name="Currency 4 7 3 2 3" xfId="43649" xr:uid="{00000000-0005-0000-0000-000072010000}"/>
    <cellStyle name="Currency 4 7 3 3" xfId="26270" xr:uid="{00000000-0005-0000-0000-000071010000}"/>
    <cellStyle name="Currency 4 7 3 4" xfId="41790" xr:uid="{00000000-0005-0000-0000-000071010000}"/>
    <cellStyle name="Currency 4 7 4" xfId="2313" xr:uid="{00000000-0005-0000-0000-000073010000}"/>
    <cellStyle name="Currency 4 7 4 2" xfId="28129" xr:uid="{00000000-0005-0000-0000-000073010000}"/>
    <cellStyle name="Currency 4 7 4 3" xfId="43646" xr:uid="{00000000-0005-0000-0000-000073010000}"/>
    <cellStyle name="Currency 4 7 5" xfId="25972" xr:uid="{00000000-0005-0000-0000-00006C010000}"/>
    <cellStyle name="Currency 4 7 6" xfId="41585" xr:uid="{00000000-0005-0000-0000-00006C010000}"/>
    <cellStyle name="Currency 4 9" xfId="140" xr:uid="{00000000-0005-0000-0000-000074010000}"/>
    <cellStyle name="Currency 4 9 2" xfId="164" xr:uid="{00000000-0005-0000-0000-000075010000}"/>
    <cellStyle name="Currency 4 9 2 2" xfId="280" xr:uid="{00000000-0005-0000-0000-000076010000}"/>
    <cellStyle name="Currency 4 9 2 2 2" xfId="558" xr:uid="{00000000-0005-0000-0000-000077010000}"/>
    <cellStyle name="Currency 4 9 2 2 2 2" xfId="2320" xr:uid="{00000000-0005-0000-0000-000078010000}"/>
    <cellStyle name="Currency 4 9 2 2 2 2 2" xfId="28136" xr:uid="{00000000-0005-0000-0000-000078010000}"/>
    <cellStyle name="Currency 4 9 2 2 2 2 3" xfId="43653" xr:uid="{00000000-0005-0000-0000-000078010000}"/>
    <cellStyle name="Currency 4 9 2 2 2 3" xfId="26374" xr:uid="{00000000-0005-0000-0000-000077010000}"/>
    <cellStyle name="Currency 4 9 2 2 2 4" xfId="41891" xr:uid="{00000000-0005-0000-0000-000077010000}"/>
    <cellStyle name="Currency 4 9 2 2 3" xfId="2319" xr:uid="{00000000-0005-0000-0000-000079010000}"/>
    <cellStyle name="Currency 4 9 2 2 3 2" xfId="28135" xr:uid="{00000000-0005-0000-0000-000079010000}"/>
    <cellStyle name="Currency 4 9 2 2 3 3" xfId="43652" xr:uid="{00000000-0005-0000-0000-000079010000}"/>
    <cellStyle name="Currency 4 9 2 2 4" xfId="26098" xr:uid="{00000000-0005-0000-0000-000076010000}"/>
    <cellStyle name="Currency 4 9 2 2 5" xfId="41661" xr:uid="{00000000-0005-0000-0000-000076010000}"/>
    <cellStyle name="Currency 4 9 2 3" xfId="463" xr:uid="{00000000-0005-0000-0000-00007A010000}"/>
    <cellStyle name="Currency 4 9 2 3 2" xfId="2321" xr:uid="{00000000-0005-0000-0000-00007B010000}"/>
    <cellStyle name="Currency 4 9 2 3 2 2" xfId="28137" xr:uid="{00000000-0005-0000-0000-00007B010000}"/>
    <cellStyle name="Currency 4 9 2 3 2 3" xfId="43654" xr:uid="{00000000-0005-0000-0000-00007B010000}"/>
    <cellStyle name="Currency 4 9 2 3 3" xfId="26279" xr:uid="{00000000-0005-0000-0000-00007A010000}"/>
    <cellStyle name="Currency 4 9 2 3 4" xfId="41797" xr:uid="{00000000-0005-0000-0000-00007A010000}"/>
    <cellStyle name="Currency 4 9 2 4" xfId="2318" xr:uid="{00000000-0005-0000-0000-00007C010000}"/>
    <cellStyle name="Currency 4 9 2 4 2" xfId="28134" xr:uid="{00000000-0005-0000-0000-00007C010000}"/>
    <cellStyle name="Currency 4 9 2 4 3" xfId="43651" xr:uid="{00000000-0005-0000-0000-00007C010000}"/>
    <cellStyle name="Currency 4 9 2 5" xfId="25983" xr:uid="{00000000-0005-0000-0000-000075010000}"/>
    <cellStyle name="Currency 4 9 2 6" xfId="41591" xr:uid="{00000000-0005-0000-0000-000075010000}"/>
    <cellStyle name="Currency 4 9 3" xfId="263" xr:uid="{00000000-0005-0000-0000-00007D010000}"/>
    <cellStyle name="Currency 4 9 3 2" xfId="541" xr:uid="{00000000-0005-0000-0000-00007E010000}"/>
    <cellStyle name="Currency 4 9 3 2 2" xfId="2323" xr:uid="{00000000-0005-0000-0000-00007F010000}"/>
    <cellStyle name="Currency 4 9 3 2 2 2" xfId="28139" xr:uid="{00000000-0005-0000-0000-00007F010000}"/>
    <cellStyle name="Currency 4 9 3 2 2 3" xfId="43656" xr:uid="{00000000-0005-0000-0000-00007F010000}"/>
    <cellStyle name="Currency 4 9 3 2 3" xfId="26357" xr:uid="{00000000-0005-0000-0000-00007E010000}"/>
    <cellStyle name="Currency 4 9 3 2 4" xfId="41874" xr:uid="{00000000-0005-0000-0000-00007E010000}"/>
    <cellStyle name="Currency 4 9 3 3" xfId="2322" xr:uid="{00000000-0005-0000-0000-000080010000}"/>
    <cellStyle name="Currency 4 9 3 3 2" xfId="28138" xr:uid="{00000000-0005-0000-0000-000080010000}"/>
    <cellStyle name="Currency 4 9 3 3 3" xfId="43655" xr:uid="{00000000-0005-0000-0000-000080010000}"/>
    <cellStyle name="Currency 4 9 3 4" xfId="26081" xr:uid="{00000000-0005-0000-0000-00007D010000}"/>
    <cellStyle name="Currency 4 9 3 5" xfId="41648" xr:uid="{00000000-0005-0000-0000-00007D010000}"/>
    <cellStyle name="Currency 4 9 4" xfId="445" xr:uid="{00000000-0005-0000-0000-000081010000}"/>
    <cellStyle name="Currency 4 9 4 2" xfId="2324" xr:uid="{00000000-0005-0000-0000-000082010000}"/>
    <cellStyle name="Currency 4 9 4 2 2" xfId="28140" xr:uid="{00000000-0005-0000-0000-000082010000}"/>
    <cellStyle name="Currency 4 9 4 2 3" xfId="43657" xr:uid="{00000000-0005-0000-0000-000082010000}"/>
    <cellStyle name="Currency 4 9 4 3" xfId="26261" xr:uid="{00000000-0005-0000-0000-000081010000}"/>
    <cellStyle name="Currency 4 9 4 4" xfId="41781" xr:uid="{00000000-0005-0000-0000-000081010000}"/>
    <cellStyle name="Currency 4 9 5" xfId="2317" xr:uid="{00000000-0005-0000-0000-000083010000}"/>
    <cellStyle name="Currency 4 9 5 2" xfId="28133" xr:uid="{00000000-0005-0000-0000-000083010000}"/>
    <cellStyle name="Currency 4 9 5 3" xfId="43650" xr:uid="{00000000-0005-0000-0000-000083010000}"/>
    <cellStyle name="Currency 4 9 6" xfId="25959" xr:uid="{00000000-0005-0000-0000-000074010000}"/>
    <cellStyle name="Currency 4 9 7" xfId="41578" xr:uid="{00000000-0005-0000-0000-000074010000}"/>
    <cellStyle name="Currency 5" xfId="37" xr:uid="{00000000-0005-0000-0000-000084010000}"/>
    <cellStyle name="Currency 5 2" xfId="177" xr:uid="{00000000-0005-0000-0000-000085010000}"/>
    <cellStyle name="Currency 5 3" xfId="320" xr:uid="{00000000-0005-0000-0000-000086010000}"/>
    <cellStyle name="Currency 5 4" xfId="375" xr:uid="{00000000-0005-0000-0000-000087010000}"/>
    <cellStyle name="Currency 6" xfId="41" xr:uid="{00000000-0005-0000-0000-000088010000}"/>
    <cellStyle name="Currency 7" xfId="89" xr:uid="{00000000-0005-0000-0000-000089010000}"/>
    <cellStyle name="Currency 7 10" xfId="136" xr:uid="{00000000-0005-0000-0000-00008A010000}"/>
    <cellStyle name="Currency 7 2" xfId="215" xr:uid="{00000000-0005-0000-0000-00008B010000}"/>
    <cellStyle name="Currency 7 2 2" xfId="495" xr:uid="{00000000-0005-0000-0000-00008C010000}"/>
    <cellStyle name="Currency 7 2 2 2" xfId="2327" xr:uid="{00000000-0005-0000-0000-00008D010000}"/>
    <cellStyle name="Currency 7 2 2 2 2" xfId="28143" xr:uid="{00000000-0005-0000-0000-00008D010000}"/>
    <cellStyle name="Currency 7 2 2 2 3" xfId="43660" xr:uid="{00000000-0005-0000-0000-00008D010000}"/>
    <cellStyle name="Currency 7 2 2 3" xfId="26311" xr:uid="{00000000-0005-0000-0000-00008C010000}"/>
    <cellStyle name="Currency 7 2 2 4" xfId="41828" xr:uid="{00000000-0005-0000-0000-00008C010000}"/>
    <cellStyle name="Currency 7 2 3" xfId="2326" xr:uid="{00000000-0005-0000-0000-00008E010000}"/>
    <cellStyle name="Currency 7 2 3 2" xfId="28142" xr:uid="{00000000-0005-0000-0000-00008E010000}"/>
    <cellStyle name="Currency 7 2 3 3" xfId="43659" xr:uid="{00000000-0005-0000-0000-00008E010000}"/>
    <cellStyle name="Currency 7 2 4" xfId="26033" xr:uid="{00000000-0005-0000-0000-00008B010000}"/>
    <cellStyle name="Currency 7 2 5" xfId="41615" xr:uid="{00000000-0005-0000-0000-00008B010000}"/>
    <cellStyle name="Currency 7 3" xfId="398" xr:uid="{00000000-0005-0000-0000-00008F010000}"/>
    <cellStyle name="Currency 7 3 2" xfId="2328" xr:uid="{00000000-0005-0000-0000-000090010000}"/>
    <cellStyle name="Currency 7 3 2 2" xfId="28144" xr:uid="{00000000-0005-0000-0000-000090010000}"/>
    <cellStyle name="Currency 7 3 2 3" xfId="43661" xr:uid="{00000000-0005-0000-0000-000090010000}"/>
    <cellStyle name="Currency 7 3 3" xfId="26214" xr:uid="{00000000-0005-0000-0000-00008F010000}"/>
    <cellStyle name="Currency 7 3 4" xfId="41734" xr:uid="{00000000-0005-0000-0000-00008F010000}"/>
    <cellStyle name="Currency 7 4" xfId="2325" xr:uid="{00000000-0005-0000-0000-000091010000}"/>
    <cellStyle name="Currency 7 4 2" xfId="28141" xr:uid="{00000000-0005-0000-0000-000091010000}"/>
    <cellStyle name="Currency 7 4 3" xfId="43658" xr:uid="{00000000-0005-0000-0000-000091010000}"/>
    <cellStyle name="Currency 7 5" xfId="25910" xr:uid="{00000000-0005-0000-0000-000089010000}"/>
    <cellStyle name="Currency 7 6" xfId="41545" xr:uid="{00000000-0005-0000-0000-000089010000}"/>
    <cellStyle name="Currency 8" xfId="104" xr:uid="{00000000-0005-0000-0000-000092010000}"/>
    <cellStyle name="Currency 8 2" xfId="230" xr:uid="{00000000-0005-0000-0000-000093010000}"/>
    <cellStyle name="Currency 8 2 2" xfId="510" xr:uid="{00000000-0005-0000-0000-000094010000}"/>
    <cellStyle name="Currency 8 2 2 2" xfId="2331" xr:uid="{00000000-0005-0000-0000-000095010000}"/>
    <cellStyle name="Currency 8 2 2 2 2" xfId="28147" xr:uid="{00000000-0005-0000-0000-000095010000}"/>
    <cellStyle name="Currency 8 2 2 2 3" xfId="43664" xr:uid="{00000000-0005-0000-0000-000095010000}"/>
    <cellStyle name="Currency 8 2 2 3" xfId="26326" xr:uid="{00000000-0005-0000-0000-000094010000}"/>
    <cellStyle name="Currency 8 2 2 4" xfId="41843" xr:uid="{00000000-0005-0000-0000-000094010000}"/>
    <cellStyle name="Currency 8 2 3" xfId="2330" xr:uid="{00000000-0005-0000-0000-000096010000}"/>
    <cellStyle name="Currency 8 2 3 2" xfId="28146" xr:uid="{00000000-0005-0000-0000-000096010000}"/>
    <cellStyle name="Currency 8 2 3 3" xfId="43663" xr:uid="{00000000-0005-0000-0000-000096010000}"/>
    <cellStyle name="Currency 8 2 4" xfId="26048" xr:uid="{00000000-0005-0000-0000-000093010000}"/>
    <cellStyle name="Currency 8 2 5" xfId="41630" xr:uid="{00000000-0005-0000-0000-000093010000}"/>
    <cellStyle name="Currency 8 3" xfId="413" xr:uid="{00000000-0005-0000-0000-000097010000}"/>
    <cellStyle name="Currency 8 3 2" xfId="2332" xr:uid="{00000000-0005-0000-0000-000098010000}"/>
    <cellStyle name="Currency 8 3 2 2" xfId="28148" xr:uid="{00000000-0005-0000-0000-000098010000}"/>
    <cellStyle name="Currency 8 3 2 3" xfId="43665" xr:uid="{00000000-0005-0000-0000-000098010000}"/>
    <cellStyle name="Currency 8 3 3" xfId="26229" xr:uid="{00000000-0005-0000-0000-000097010000}"/>
    <cellStyle name="Currency 8 3 4" xfId="41749" xr:uid="{00000000-0005-0000-0000-000097010000}"/>
    <cellStyle name="Currency 8 4" xfId="134" xr:uid="{00000000-0005-0000-0000-000099010000}"/>
    <cellStyle name="Currency 8 4 2" xfId="259" xr:uid="{00000000-0005-0000-0000-00009A010000}"/>
    <cellStyle name="Currency 8 5" xfId="157" xr:uid="{00000000-0005-0000-0000-00009B010000}"/>
    <cellStyle name="Currency 8 6" xfId="2329" xr:uid="{00000000-0005-0000-0000-00009C010000}"/>
    <cellStyle name="Currency 8 6 2" xfId="28145" xr:uid="{00000000-0005-0000-0000-00009C010000}"/>
    <cellStyle name="Currency 8 6 3" xfId="43662" xr:uid="{00000000-0005-0000-0000-00009C010000}"/>
    <cellStyle name="Currency 8 7" xfId="25925" xr:uid="{00000000-0005-0000-0000-000092010000}"/>
    <cellStyle name="Currency 8 8" xfId="41560" xr:uid="{00000000-0005-0000-0000-000092010000}"/>
    <cellStyle name="Currency 9" xfId="131" xr:uid="{00000000-0005-0000-0000-00009D010000}"/>
    <cellStyle name="Currency 9 2" xfId="142" xr:uid="{00000000-0005-0000-0000-00009E010000}"/>
    <cellStyle name="Explanatory Text" xfId="15" builtinId="53" customBuiltin="1"/>
    <cellStyle name="Followed Hyperlink 10" xfId="435" hidden="1" xr:uid="{00000000-0005-0000-0000-0000DC010000}"/>
    <cellStyle name="Followed Hyperlink 10" xfId="604" hidden="1" xr:uid="{00000000-0005-0000-0000-0000DD010000}"/>
    <cellStyle name="Followed Hyperlink 10" xfId="691" hidden="1" xr:uid="{00000000-0005-0000-0000-0000DE010000}"/>
    <cellStyle name="Followed Hyperlink 10" xfId="713" hidden="1" xr:uid="{00000000-0005-0000-0000-0000DF010000}"/>
    <cellStyle name="Followed Hyperlink 10" xfId="791" hidden="1" xr:uid="{00000000-0005-0000-0000-0000E0010000}"/>
    <cellStyle name="Followed Hyperlink 10" xfId="917" hidden="1" xr:uid="{00000000-0005-0000-0000-0000E1010000}"/>
    <cellStyle name="Followed Hyperlink 10" xfId="1004" hidden="1" xr:uid="{00000000-0005-0000-0000-0000E2010000}"/>
    <cellStyle name="Followed Hyperlink 10" xfId="1026" hidden="1" xr:uid="{00000000-0005-0000-0000-0000E3010000}"/>
    <cellStyle name="Followed Hyperlink 10" xfId="804" hidden="1" xr:uid="{00000000-0005-0000-0000-0000E4010000}"/>
    <cellStyle name="Followed Hyperlink 10" xfId="1138" hidden="1" xr:uid="{00000000-0005-0000-0000-0000E5010000}"/>
    <cellStyle name="Followed Hyperlink 10" xfId="1225" hidden="1" xr:uid="{00000000-0005-0000-0000-0000E6010000}"/>
    <cellStyle name="Followed Hyperlink 10" xfId="1247" hidden="1" xr:uid="{00000000-0005-0000-0000-0000E7010000}"/>
    <cellStyle name="Followed Hyperlink 10" xfId="322" hidden="1" xr:uid="{00000000-0005-0000-0000-0000E8010000}"/>
    <cellStyle name="Followed Hyperlink 10" xfId="1354" hidden="1" xr:uid="{00000000-0005-0000-0000-0000E9010000}"/>
    <cellStyle name="Followed Hyperlink 10" xfId="1441" hidden="1" xr:uid="{00000000-0005-0000-0000-0000EA010000}"/>
    <cellStyle name="Followed Hyperlink 10" xfId="1463" hidden="1" xr:uid="{00000000-0005-0000-0000-0000EB010000}"/>
    <cellStyle name="Followed Hyperlink 10" xfId="371" hidden="1" xr:uid="{00000000-0005-0000-0000-0000EC010000}"/>
    <cellStyle name="Followed Hyperlink 10" xfId="1566" hidden="1" xr:uid="{00000000-0005-0000-0000-0000ED010000}"/>
    <cellStyle name="Followed Hyperlink 10" xfId="1653" hidden="1" xr:uid="{00000000-0005-0000-0000-0000EE010000}"/>
    <cellStyle name="Followed Hyperlink 10" xfId="1675" hidden="1" xr:uid="{00000000-0005-0000-0000-0000EF010000}"/>
    <cellStyle name="Followed Hyperlink 10" xfId="355" hidden="1" xr:uid="{00000000-0005-0000-0000-0000F0010000}"/>
    <cellStyle name="Followed Hyperlink 10" xfId="1777" hidden="1" xr:uid="{00000000-0005-0000-0000-0000F1010000}"/>
    <cellStyle name="Followed Hyperlink 10" xfId="1864" hidden="1" xr:uid="{00000000-0005-0000-0000-0000F2010000}"/>
    <cellStyle name="Followed Hyperlink 10" xfId="1886" hidden="1" xr:uid="{00000000-0005-0000-0000-0000F3010000}"/>
    <cellStyle name="Followed Hyperlink 10" xfId="1561" hidden="1" xr:uid="{00000000-0005-0000-0000-0000F4010000}"/>
    <cellStyle name="Followed Hyperlink 10" xfId="1983" hidden="1" xr:uid="{00000000-0005-0000-0000-0000F5010000}"/>
    <cellStyle name="Followed Hyperlink 10" xfId="2070" hidden="1" xr:uid="{00000000-0005-0000-0000-0000F6010000}"/>
    <cellStyle name="Followed Hyperlink 10" xfId="2092" hidden="1" xr:uid="{00000000-0005-0000-0000-0000F7010000}"/>
    <cellStyle name="Followed Hyperlink 10" xfId="2736" hidden="1" xr:uid="{00000000-0005-0000-0000-0000DC010000}"/>
    <cellStyle name="Followed Hyperlink 10" xfId="2905" hidden="1" xr:uid="{00000000-0005-0000-0000-0000DD010000}"/>
    <cellStyle name="Followed Hyperlink 10" xfId="2992" hidden="1" xr:uid="{00000000-0005-0000-0000-0000DE010000}"/>
    <cellStyle name="Followed Hyperlink 10" xfId="3014" hidden="1" xr:uid="{00000000-0005-0000-0000-0000DF010000}"/>
    <cellStyle name="Followed Hyperlink 10" xfId="3092" hidden="1" xr:uid="{00000000-0005-0000-0000-0000E0010000}"/>
    <cellStyle name="Followed Hyperlink 10" xfId="3218" hidden="1" xr:uid="{00000000-0005-0000-0000-0000E1010000}"/>
    <cellStyle name="Followed Hyperlink 10" xfId="3305" hidden="1" xr:uid="{00000000-0005-0000-0000-0000E2010000}"/>
    <cellStyle name="Followed Hyperlink 10" xfId="3327" hidden="1" xr:uid="{00000000-0005-0000-0000-0000E3010000}"/>
    <cellStyle name="Followed Hyperlink 10" xfId="3105" hidden="1" xr:uid="{00000000-0005-0000-0000-0000E4010000}"/>
    <cellStyle name="Followed Hyperlink 10" xfId="3439" hidden="1" xr:uid="{00000000-0005-0000-0000-0000E5010000}"/>
    <cellStyle name="Followed Hyperlink 10" xfId="3526" hidden="1" xr:uid="{00000000-0005-0000-0000-0000E6010000}"/>
    <cellStyle name="Followed Hyperlink 10" xfId="3548" hidden="1" xr:uid="{00000000-0005-0000-0000-0000E7010000}"/>
    <cellStyle name="Followed Hyperlink 10" xfId="2623" hidden="1" xr:uid="{00000000-0005-0000-0000-0000E8010000}"/>
    <cellStyle name="Followed Hyperlink 10" xfId="3655" hidden="1" xr:uid="{00000000-0005-0000-0000-0000E9010000}"/>
    <cellStyle name="Followed Hyperlink 10" xfId="3742" hidden="1" xr:uid="{00000000-0005-0000-0000-0000EA010000}"/>
    <cellStyle name="Followed Hyperlink 10" xfId="3764" hidden="1" xr:uid="{00000000-0005-0000-0000-0000EB010000}"/>
    <cellStyle name="Followed Hyperlink 10" xfId="2672" hidden="1" xr:uid="{00000000-0005-0000-0000-0000EC010000}"/>
    <cellStyle name="Followed Hyperlink 10" xfId="3867" hidden="1" xr:uid="{00000000-0005-0000-0000-0000ED010000}"/>
    <cellStyle name="Followed Hyperlink 10" xfId="3954" hidden="1" xr:uid="{00000000-0005-0000-0000-0000EE010000}"/>
    <cellStyle name="Followed Hyperlink 10" xfId="3976" hidden="1" xr:uid="{00000000-0005-0000-0000-0000EF010000}"/>
    <cellStyle name="Followed Hyperlink 10" xfId="2656" hidden="1" xr:uid="{00000000-0005-0000-0000-0000F0010000}"/>
    <cellStyle name="Followed Hyperlink 10" xfId="4078" hidden="1" xr:uid="{00000000-0005-0000-0000-0000F1010000}"/>
    <cellStyle name="Followed Hyperlink 10" xfId="4165" hidden="1" xr:uid="{00000000-0005-0000-0000-0000F2010000}"/>
    <cellStyle name="Followed Hyperlink 10" xfId="4187" hidden="1" xr:uid="{00000000-0005-0000-0000-0000F3010000}"/>
    <cellStyle name="Followed Hyperlink 10" xfId="3862" hidden="1" xr:uid="{00000000-0005-0000-0000-0000F4010000}"/>
    <cellStyle name="Followed Hyperlink 10" xfId="4284" hidden="1" xr:uid="{00000000-0005-0000-0000-0000F5010000}"/>
    <cellStyle name="Followed Hyperlink 10" xfId="4371" hidden="1" xr:uid="{00000000-0005-0000-0000-0000F6010000}"/>
    <cellStyle name="Followed Hyperlink 10" xfId="4393" hidden="1" xr:uid="{00000000-0005-0000-0000-0000F7010000}"/>
    <cellStyle name="Followed Hyperlink 10" xfId="287" hidden="1" xr:uid="{00000000-0005-0000-0000-0000DC010000}"/>
    <cellStyle name="Followed Hyperlink 10" xfId="4528" hidden="1" xr:uid="{00000000-0005-0000-0000-0000DD010000}"/>
    <cellStyle name="Followed Hyperlink 10" xfId="4484" hidden="1" xr:uid="{00000000-0005-0000-0000-0000DE010000}"/>
    <cellStyle name="Followed Hyperlink 10" xfId="2815" hidden="1" xr:uid="{00000000-0005-0000-0000-0000DF010000}"/>
    <cellStyle name="Followed Hyperlink 10" xfId="4771" hidden="1" xr:uid="{00000000-0005-0000-0000-0000E0010000}"/>
    <cellStyle name="Followed Hyperlink 10" xfId="4897" hidden="1" xr:uid="{00000000-0005-0000-0000-0000E1010000}"/>
    <cellStyle name="Followed Hyperlink 10" xfId="4984" hidden="1" xr:uid="{00000000-0005-0000-0000-0000E2010000}"/>
    <cellStyle name="Followed Hyperlink 10" xfId="5006" hidden="1" xr:uid="{00000000-0005-0000-0000-0000E3010000}"/>
    <cellStyle name="Followed Hyperlink 10" xfId="4784" hidden="1" xr:uid="{00000000-0005-0000-0000-0000E4010000}"/>
    <cellStyle name="Followed Hyperlink 10" xfId="5118" hidden="1" xr:uid="{00000000-0005-0000-0000-0000E5010000}"/>
    <cellStyle name="Followed Hyperlink 10" xfId="5205" hidden="1" xr:uid="{00000000-0005-0000-0000-0000E6010000}"/>
    <cellStyle name="Followed Hyperlink 10" xfId="5227" hidden="1" xr:uid="{00000000-0005-0000-0000-0000E7010000}"/>
    <cellStyle name="Followed Hyperlink 10" xfId="286" hidden="1" xr:uid="{00000000-0005-0000-0000-0000E8010000}"/>
    <cellStyle name="Followed Hyperlink 10" xfId="5334" hidden="1" xr:uid="{00000000-0005-0000-0000-0000E9010000}"/>
    <cellStyle name="Followed Hyperlink 10" xfId="5421" hidden="1" xr:uid="{00000000-0005-0000-0000-0000EA010000}"/>
    <cellStyle name="Followed Hyperlink 10" xfId="5443" hidden="1" xr:uid="{00000000-0005-0000-0000-0000EB010000}"/>
    <cellStyle name="Followed Hyperlink 10" xfId="4622" hidden="1" xr:uid="{00000000-0005-0000-0000-0000EC010000}"/>
    <cellStyle name="Followed Hyperlink 10" xfId="5546" hidden="1" xr:uid="{00000000-0005-0000-0000-0000ED010000}"/>
    <cellStyle name="Followed Hyperlink 10" xfId="5633" hidden="1" xr:uid="{00000000-0005-0000-0000-0000EE010000}"/>
    <cellStyle name="Followed Hyperlink 10" xfId="5655" hidden="1" xr:uid="{00000000-0005-0000-0000-0000EF010000}"/>
    <cellStyle name="Followed Hyperlink 10" xfId="2516" hidden="1" xr:uid="{00000000-0005-0000-0000-0000F0010000}"/>
    <cellStyle name="Followed Hyperlink 10" xfId="5757" hidden="1" xr:uid="{00000000-0005-0000-0000-0000F1010000}"/>
    <cellStyle name="Followed Hyperlink 10" xfId="5844" hidden="1" xr:uid="{00000000-0005-0000-0000-0000F2010000}"/>
    <cellStyle name="Followed Hyperlink 10" xfId="5866" hidden="1" xr:uid="{00000000-0005-0000-0000-0000F3010000}"/>
    <cellStyle name="Followed Hyperlink 10" xfId="5541" hidden="1" xr:uid="{00000000-0005-0000-0000-0000F4010000}"/>
    <cellStyle name="Followed Hyperlink 10" xfId="5963" hidden="1" xr:uid="{00000000-0005-0000-0000-0000F5010000}"/>
    <cellStyle name="Followed Hyperlink 10" xfId="6050" hidden="1" xr:uid="{00000000-0005-0000-0000-0000F6010000}"/>
    <cellStyle name="Followed Hyperlink 10" xfId="6072" hidden="1" xr:uid="{00000000-0005-0000-0000-0000F7010000}"/>
    <cellStyle name="Followed Hyperlink 10" xfId="2588" hidden="1" xr:uid="{00000000-0005-0000-0000-0000DC010000}"/>
    <cellStyle name="Followed Hyperlink 10" xfId="6207" hidden="1" xr:uid="{00000000-0005-0000-0000-0000DD010000}"/>
    <cellStyle name="Followed Hyperlink 10" xfId="6163" hidden="1" xr:uid="{00000000-0005-0000-0000-0000DE010000}"/>
    <cellStyle name="Followed Hyperlink 10" xfId="2540" hidden="1" xr:uid="{00000000-0005-0000-0000-0000DF010000}"/>
    <cellStyle name="Followed Hyperlink 10" xfId="6451" hidden="1" xr:uid="{00000000-0005-0000-0000-0000E0010000}"/>
    <cellStyle name="Followed Hyperlink 10" xfId="6577" hidden="1" xr:uid="{00000000-0005-0000-0000-0000E1010000}"/>
    <cellStyle name="Followed Hyperlink 10" xfId="6664" hidden="1" xr:uid="{00000000-0005-0000-0000-0000E2010000}"/>
    <cellStyle name="Followed Hyperlink 10" xfId="6686" hidden="1" xr:uid="{00000000-0005-0000-0000-0000E3010000}"/>
    <cellStyle name="Followed Hyperlink 10" xfId="6464" hidden="1" xr:uid="{00000000-0005-0000-0000-0000E4010000}"/>
    <cellStyle name="Followed Hyperlink 10" xfId="6798" hidden="1" xr:uid="{00000000-0005-0000-0000-0000E5010000}"/>
    <cellStyle name="Followed Hyperlink 10" xfId="6885" hidden="1" xr:uid="{00000000-0005-0000-0000-0000E6010000}"/>
    <cellStyle name="Followed Hyperlink 10" xfId="6907" hidden="1" xr:uid="{00000000-0005-0000-0000-0000E7010000}"/>
    <cellStyle name="Followed Hyperlink 10" xfId="2587" hidden="1" xr:uid="{00000000-0005-0000-0000-0000E8010000}"/>
    <cellStyle name="Followed Hyperlink 10" xfId="7014" hidden="1" xr:uid="{00000000-0005-0000-0000-0000E9010000}"/>
    <cellStyle name="Followed Hyperlink 10" xfId="7101" hidden="1" xr:uid="{00000000-0005-0000-0000-0000EA010000}"/>
    <cellStyle name="Followed Hyperlink 10" xfId="7123" hidden="1" xr:uid="{00000000-0005-0000-0000-0000EB010000}"/>
    <cellStyle name="Followed Hyperlink 10" xfId="6301" hidden="1" xr:uid="{00000000-0005-0000-0000-0000EC010000}"/>
    <cellStyle name="Followed Hyperlink 10" xfId="7226" hidden="1" xr:uid="{00000000-0005-0000-0000-0000ED010000}"/>
    <cellStyle name="Followed Hyperlink 10" xfId="7313" hidden="1" xr:uid="{00000000-0005-0000-0000-0000EE010000}"/>
    <cellStyle name="Followed Hyperlink 10" xfId="7335" hidden="1" xr:uid="{00000000-0005-0000-0000-0000EF010000}"/>
    <cellStyle name="Followed Hyperlink 10" xfId="2446" hidden="1" xr:uid="{00000000-0005-0000-0000-0000F0010000}"/>
    <cellStyle name="Followed Hyperlink 10" xfId="7437" hidden="1" xr:uid="{00000000-0005-0000-0000-0000F1010000}"/>
    <cellStyle name="Followed Hyperlink 10" xfId="7524" hidden="1" xr:uid="{00000000-0005-0000-0000-0000F2010000}"/>
    <cellStyle name="Followed Hyperlink 10" xfId="7546" hidden="1" xr:uid="{00000000-0005-0000-0000-0000F3010000}"/>
    <cellStyle name="Followed Hyperlink 10" xfId="7221" hidden="1" xr:uid="{00000000-0005-0000-0000-0000F4010000}"/>
    <cellStyle name="Followed Hyperlink 10" xfId="7643" hidden="1" xr:uid="{00000000-0005-0000-0000-0000F5010000}"/>
    <cellStyle name="Followed Hyperlink 10" xfId="7730" hidden="1" xr:uid="{00000000-0005-0000-0000-0000F6010000}"/>
    <cellStyle name="Followed Hyperlink 10" xfId="7752" hidden="1" xr:uid="{00000000-0005-0000-0000-0000F7010000}"/>
    <cellStyle name="Followed Hyperlink 10" xfId="4639" hidden="1" xr:uid="{00000000-0005-0000-0000-0000DC010000}"/>
    <cellStyle name="Followed Hyperlink 10" xfId="7887" hidden="1" xr:uid="{00000000-0005-0000-0000-0000DD010000}"/>
    <cellStyle name="Followed Hyperlink 10" xfId="7843" hidden="1" xr:uid="{00000000-0005-0000-0000-0000DE010000}"/>
    <cellStyle name="Followed Hyperlink 10" xfId="2436" hidden="1" xr:uid="{00000000-0005-0000-0000-0000DF010000}"/>
    <cellStyle name="Followed Hyperlink 10" xfId="8131" hidden="1" xr:uid="{00000000-0005-0000-0000-0000E0010000}"/>
    <cellStyle name="Followed Hyperlink 10" xfId="8257" hidden="1" xr:uid="{00000000-0005-0000-0000-0000E1010000}"/>
    <cellStyle name="Followed Hyperlink 10" xfId="8344" hidden="1" xr:uid="{00000000-0005-0000-0000-0000E2010000}"/>
    <cellStyle name="Followed Hyperlink 10" xfId="8366" hidden="1" xr:uid="{00000000-0005-0000-0000-0000E3010000}"/>
    <cellStyle name="Followed Hyperlink 10" xfId="8144" hidden="1" xr:uid="{00000000-0005-0000-0000-0000E4010000}"/>
    <cellStyle name="Followed Hyperlink 10" xfId="8478" hidden="1" xr:uid="{00000000-0005-0000-0000-0000E5010000}"/>
    <cellStyle name="Followed Hyperlink 10" xfId="8565" hidden="1" xr:uid="{00000000-0005-0000-0000-0000E6010000}"/>
    <cellStyle name="Followed Hyperlink 10" xfId="8587" hidden="1" xr:uid="{00000000-0005-0000-0000-0000E7010000}"/>
    <cellStyle name="Followed Hyperlink 10" xfId="4638" hidden="1" xr:uid="{00000000-0005-0000-0000-0000E8010000}"/>
    <cellStyle name="Followed Hyperlink 10" xfId="8694" hidden="1" xr:uid="{00000000-0005-0000-0000-0000E9010000}"/>
    <cellStyle name="Followed Hyperlink 10" xfId="8781" hidden="1" xr:uid="{00000000-0005-0000-0000-0000EA010000}"/>
    <cellStyle name="Followed Hyperlink 10" xfId="8803" hidden="1" xr:uid="{00000000-0005-0000-0000-0000EB010000}"/>
    <cellStyle name="Followed Hyperlink 10" xfId="7981" hidden="1" xr:uid="{00000000-0005-0000-0000-0000EC010000}"/>
    <cellStyle name="Followed Hyperlink 10" xfId="8906" hidden="1" xr:uid="{00000000-0005-0000-0000-0000ED010000}"/>
    <cellStyle name="Followed Hyperlink 10" xfId="8993" hidden="1" xr:uid="{00000000-0005-0000-0000-0000EE010000}"/>
    <cellStyle name="Followed Hyperlink 10" xfId="9015" hidden="1" xr:uid="{00000000-0005-0000-0000-0000EF010000}"/>
    <cellStyle name="Followed Hyperlink 10" xfId="2558" hidden="1" xr:uid="{00000000-0005-0000-0000-0000F0010000}"/>
    <cellStyle name="Followed Hyperlink 10" xfId="9117" hidden="1" xr:uid="{00000000-0005-0000-0000-0000F1010000}"/>
    <cellStyle name="Followed Hyperlink 10" xfId="9204" hidden="1" xr:uid="{00000000-0005-0000-0000-0000F2010000}"/>
    <cellStyle name="Followed Hyperlink 10" xfId="9226" hidden="1" xr:uid="{00000000-0005-0000-0000-0000F3010000}"/>
    <cellStyle name="Followed Hyperlink 10" xfId="8901" hidden="1" xr:uid="{00000000-0005-0000-0000-0000F4010000}"/>
    <cellStyle name="Followed Hyperlink 10" xfId="9323" hidden="1" xr:uid="{00000000-0005-0000-0000-0000F5010000}"/>
    <cellStyle name="Followed Hyperlink 10" xfId="9410" hidden="1" xr:uid="{00000000-0005-0000-0000-0000F6010000}"/>
    <cellStyle name="Followed Hyperlink 10" xfId="9432" hidden="1" xr:uid="{00000000-0005-0000-0000-0000F7010000}"/>
    <cellStyle name="Followed Hyperlink 10" xfId="6318" hidden="1" xr:uid="{00000000-0005-0000-0000-0000DC010000}"/>
    <cellStyle name="Followed Hyperlink 10" xfId="9567" hidden="1" xr:uid="{00000000-0005-0000-0000-0000DD010000}"/>
    <cellStyle name="Followed Hyperlink 10" xfId="9523" hidden="1" xr:uid="{00000000-0005-0000-0000-0000DE010000}"/>
    <cellStyle name="Followed Hyperlink 10" xfId="4710" hidden="1" xr:uid="{00000000-0005-0000-0000-0000DF010000}"/>
    <cellStyle name="Followed Hyperlink 10" xfId="9809" hidden="1" xr:uid="{00000000-0005-0000-0000-0000E0010000}"/>
    <cellStyle name="Followed Hyperlink 10" xfId="9935" hidden="1" xr:uid="{00000000-0005-0000-0000-0000E1010000}"/>
    <cellStyle name="Followed Hyperlink 10" xfId="10022" hidden="1" xr:uid="{00000000-0005-0000-0000-0000E2010000}"/>
    <cellStyle name="Followed Hyperlink 10" xfId="10044" hidden="1" xr:uid="{00000000-0005-0000-0000-0000E3010000}"/>
    <cellStyle name="Followed Hyperlink 10" xfId="9822" hidden="1" xr:uid="{00000000-0005-0000-0000-0000E4010000}"/>
    <cellStyle name="Followed Hyperlink 10" xfId="10156" hidden="1" xr:uid="{00000000-0005-0000-0000-0000E5010000}"/>
    <cellStyle name="Followed Hyperlink 10" xfId="10243" hidden="1" xr:uid="{00000000-0005-0000-0000-0000E6010000}"/>
    <cellStyle name="Followed Hyperlink 10" xfId="10265" hidden="1" xr:uid="{00000000-0005-0000-0000-0000E7010000}"/>
    <cellStyle name="Followed Hyperlink 10" xfId="6317" hidden="1" xr:uid="{00000000-0005-0000-0000-0000E8010000}"/>
    <cellStyle name="Followed Hyperlink 10" xfId="10372" hidden="1" xr:uid="{00000000-0005-0000-0000-0000E9010000}"/>
    <cellStyle name="Followed Hyperlink 10" xfId="10459" hidden="1" xr:uid="{00000000-0005-0000-0000-0000EA010000}"/>
    <cellStyle name="Followed Hyperlink 10" xfId="10481" hidden="1" xr:uid="{00000000-0005-0000-0000-0000EB010000}"/>
    <cellStyle name="Followed Hyperlink 10" xfId="9661" hidden="1" xr:uid="{00000000-0005-0000-0000-0000EC010000}"/>
    <cellStyle name="Followed Hyperlink 10" xfId="10584" hidden="1" xr:uid="{00000000-0005-0000-0000-0000ED010000}"/>
    <cellStyle name="Followed Hyperlink 10" xfId="10671" hidden="1" xr:uid="{00000000-0005-0000-0000-0000EE010000}"/>
    <cellStyle name="Followed Hyperlink 10" xfId="10693" hidden="1" xr:uid="{00000000-0005-0000-0000-0000EF010000}"/>
    <cellStyle name="Followed Hyperlink 10" xfId="4648" hidden="1" xr:uid="{00000000-0005-0000-0000-0000F0010000}"/>
    <cellStyle name="Followed Hyperlink 10" xfId="10795" hidden="1" xr:uid="{00000000-0005-0000-0000-0000F1010000}"/>
    <cellStyle name="Followed Hyperlink 10" xfId="10882" hidden="1" xr:uid="{00000000-0005-0000-0000-0000F2010000}"/>
    <cellStyle name="Followed Hyperlink 10" xfId="10904" hidden="1" xr:uid="{00000000-0005-0000-0000-0000F3010000}"/>
    <cellStyle name="Followed Hyperlink 10" xfId="10579" hidden="1" xr:uid="{00000000-0005-0000-0000-0000F4010000}"/>
    <cellStyle name="Followed Hyperlink 10" xfId="11001" hidden="1" xr:uid="{00000000-0005-0000-0000-0000F5010000}"/>
    <cellStyle name="Followed Hyperlink 10" xfId="11088" hidden="1" xr:uid="{00000000-0005-0000-0000-0000F6010000}"/>
    <cellStyle name="Followed Hyperlink 10" xfId="11110" hidden="1" xr:uid="{00000000-0005-0000-0000-0000F7010000}"/>
    <cellStyle name="Followed Hyperlink 10" xfId="7998" hidden="1" xr:uid="{00000000-0005-0000-0000-0000DC010000}"/>
    <cellStyle name="Followed Hyperlink 10" xfId="11245" hidden="1" xr:uid="{00000000-0005-0000-0000-0000DD010000}"/>
    <cellStyle name="Followed Hyperlink 10" xfId="11201" hidden="1" xr:uid="{00000000-0005-0000-0000-0000DE010000}"/>
    <cellStyle name="Followed Hyperlink 10" xfId="6390" hidden="1" xr:uid="{00000000-0005-0000-0000-0000DF010000}"/>
    <cellStyle name="Followed Hyperlink 10" xfId="11484" hidden="1" xr:uid="{00000000-0005-0000-0000-0000E0010000}"/>
    <cellStyle name="Followed Hyperlink 10" xfId="11610" hidden="1" xr:uid="{00000000-0005-0000-0000-0000E1010000}"/>
    <cellStyle name="Followed Hyperlink 10" xfId="11697" hidden="1" xr:uid="{00000000-0005-0000-0000-0000E2010000}"/>
    <cellStyle name="Followed Hyperlink 10" xfId="11719" hidden="1" xr:uid="{00000000-0005-0000-0000-0000E3010000}"/>
    <cellStyle name="Followed Hyperlink 10" xfId="11497" hidden="1" xr:uid="{00000000-0005-0000-0000-0000E4010000}"/>
    <cellStyle name="Followed Hyperlink 10" xfId="11831" hidden="1" xr:uid="{00000000-0005-0000-0000-0000E5010000}"/>
    <cellStyle name="Followed Hyperlink 10" xfId="11918" hidden="1" xr:uid="{00000000-0005-0000-0000-0000E6010000}"/>
    <cellStyle name="Followed Hyperlink 10" xfId="11940" hidden="1" xr:uid="{00000000-0005-0000-0000-0000E7010000}"/>
    <cellStyle name="Followed Hyperlink 10" xfId="7997" hidden="1" xr:uid="{00000000-0005-0000-0000-0000E8010000}"/>
    <cellStyle name="Followed Hyperlink 10" xfId="12047" hidden="1" xr:uid="{00000000-0005-0000-0000-0000E9010000}"/>
    <cellStyle name="Followed Hyperlink 10" xfId="12134" hidden="1" xr:uid="{00000000-0005-0000-0000-0000EA010000}"/>
    <cellStyle name="Followed Hyperlink 10" xfId="12156" hidden="1" xr:uid="{00000000-0005-0000-0000-0000EB010000}"/>
    <cellStyle name="Followed Hyperlink 10" xfId="11338" hidden="1" xr:uid="{00000000-0005-0000-0000-0000EC010000}"/>
    <cellStyle name="Followed Hyperlink 10" xfId="12259" hidden="1" xr:uid="{00000000-0005-0000-0000-0000ED010000}"/>
    <cellStyle name="Followed Hyperlink 10" xfId="12346" hidden="1" xr:uid="{00000000-0005-0000-0000-0000EE010000}"/>
    <cellStyle name="Followed Hyperlink 10" xfId="12368" hidden="1" xr:uid="{00000000-0005-0000-0000-0000EF010000}"/>
    <cellStyle name="Followed Hyperlink 10" xfId="6327" hidden="1" xr:uid="{00000000-0005-0000-0000-0000F0010000}"/>
    <cellStyle name="Followed Hyperlink 10" xfId="12470" hidden="1" xr:uid="{00000000-0005-0000-0000-0000F1010000}"/>
    <cellStyle name="Followed Hyperlink 10" xfId="12557" hidden="1" xr:uid="{00000000-0005-0000-0000-0000F2010000}"/>
    <cellStyle name="Followed Hyperlink 10" xfId="12579" hidden="1" xr:uid="{00000000-0005-0000-0000-0000F3010000}"/>
    <cellStyle name="Followed Hyperlink 10" xfId="12254" hidden="1" xr:uid="{00000000-0005-0000-0000-0000F4010000}"/>
    <cellStyle name="Followed Hyperlink 10" xfId="12676" hidden="1" xr:uid="{00000000-0005-0000-0000-0000F5010000}"/>
    <cellStyle name="Followed Hyperlink 10" xfId="12763" hidden="1" xr:uid="{00000000-0005-0000-0000-0000F6010000}"/>
    <cellStyle name="Followed Hyperlink 10" xfId="12785" hidden="1" xr:uid="{00000000-0005-0000-0000-0000F7010000}"/>
    <cellStyle name="Followed Hyperlink 10" xfId="9678" hidden="1" xr:uid="{00000000-0005-0000-0000-0000DC010000}"/>
    <cellStyle name="Followed Hyperlink 10" xfId="12920" hidden="1" xr:uid="{00000000-0005-0000-0000-0000DD010000}"/>
    <cellStyle name="Followed Hyperlink 10" xfId="12876" hidden="1" xr:uid="{00000000-0005-0000-0000-0000DE010000}"/>
    <cellStyle name="Followed Hyperlink 10" xfId="8070" hidden="1" xr:uid="{00000000-0005-0000-0000-0000DF010000}"/>
    <cellStyle name="Followed Hyperlink 10" xfId="13158" hidden="1" xr:uid="{00000000-0005-0000-0000-0000E0010000}"/>
    <cellStyle name="Followed Hyperlink 10" xfId="13284" hidden="1" xr:uid="{00000000-0005-0000-0000-0000E1010000}"/>
    <cellStyle name="Followed Hyperlink 10" xfId="13371" hidden="1" xr:uid="{00000000-0005-0000-0000-0000E2010000}"/>
    <cellStyle name="Followed Hyperlink 10" xfId="13393" hidden="1" xr:uid="{00000000-0005-0000-0000-0000E3010000}"/>
    <cellStyle name="Followed Hyperlink 10" xfId="13171" hidden="1" xr:uid="{00000000-0005-0000-0000-0000E4010000}"/>
    <cellStyle name="Followed Hyperlink 10" xfId="13505" hidden="1" xr:uid="{00000000-0005-0000-0000-0000E5010000}"/>
    <cellStyle name="Followed Hyperlink 10" xfId="13592" hidden="1" xr:uid="{00000000-0005-0000-0000-0000E6010000}"/>
    <cellStyle name="Followed Hyperlink 10" xfId="13614" hidden="1" xr:uid="{00000000-0005-0000-0000-0000E7010000}"/>
    <cellStyle name="Followed Hyperlink 10" xfId="9677" hidden="1" xr:uid="{00000000-0005-0000-0000-0000E8010000}"/>
    <cellStyle name="Followed Hyperlink 10" xfId="13721" hidden="1" xr:uid="{00000000-0005-0000-0000-0000E9010000}"/>
    <cellStyle name="Followed Hyperlink 10" xfId="13808" hidden="1" xr:uid="{00000000-0005-0000-0000-0000EA010000}"/>
    <cellStyle name="Followed Hyperlink 10" xfId="13830" hidden="1" xr:uid="{00000000-0005-0000-0000-0000EB010000}"/>
    <cellStyle name="Followed Hyperlink 10" xfId="13012" hidden="1" xr:uid="{00000000-0005-0000-0000-0000EC010000}"/>
    <cellStyle name="Followed Hyperlink 10" xfId="13933" hidden="1" xr:uid="{00000000-0005-0000-0000-0000ED010000}"/>
    <cellStyle name="Followed Hyperlink 10" xfId="14020" hidden="1" xr:uid="{00000000-0005-0000-0000-0000EE010000}"/>
    <cellStyle name="Followed Hyperlink 10" xfId="14042" hidden="1" xr:uid="{00000000-0005-0000-0000-0000EF010000}"/>
    <cellStyle name="Followed Hyperlink 10" xfId="8007" hidden="1" xr:uid="{00000000-0005-0000-0000-0000F0010000}"/>
    <cellStyle name="Followed Hyperlink 10" xfId="14144" hidden="1" xr:uid="{00000000-0005-0000-0000-0000F1010000}"/>
    <cellStyle name="Followed Hyperlink 10" xfId="14231" hidden="1" xr:uid="{00000000-0005-0000-0000-0000F2010000}"/>
    <cellStyle name="Followed Hyperlink 10" xfId="14253" hidden="1" xr:uid="{00000000-0005-0000-0000-0000F3010000}"/>
    <cellStyle name="Followed Hyperlink 10" xfId="13928" hidden="1" xr:uid="{00000000-0005-0000-0000-0000F4010000}"/>
    <cellStyle name="Followed Hyperlink 10" xfId="14350" hidden="1" xr:uid="{00000000-0005-0000-0000-0000F5010000}"/>
    <cellStyle name="Followed Hyperlink 10" xfId="14437" hidden="1" xr:uid="{00000000-0005-0000-0000-0000F6010000}"/>
    <cellStyle name="Followed Hyperlink 10" xfId="14459" hidden="1" xr:uid="{00000000-0005-0000-0000-0000F7010000}"/>
    <cellStyle name="Followed Hyperlink 10" xfId="11355" hidden="1" xr:uid="{00000000-0005-0000-0000-0000DC010000}"/>
    <cellStyle name="Followed Hyperlink 10" xfId="14594" hidden="1" xr:uid="{00000000-0005-0000-0000-0000DD010000}"/>
    <cellStyle name="Followed Hyperlink 10" xfId="14550" hidden="1" xr:uid="{00000000-0005-0000-0000-0000DE010000}"/>
    <cellStyle name="Followed Hyperlink 10" xfId="9748" hidden="1" xr:uid="{00000000-0005-0000-0000-0000DF010000}"/>
    <cellStyle name="Followed Hyperlink 10" xfId="14826" hidden="1" xr:uid="{00000000-0005-0000-0000-0000E0010000}"/>
    <cellStyle name="Followed Hyperlink 10" xfId="14952" hidden="1" xr:uid="{00000000-0005-0000-0000-0000E1010000}"/>
    <cellStyle name="Followed Hyperlink 10" xfId="15039" hidden="1" xr:uid="{00000000-0005-0000-0000-0000E2010000}"/>
    <cellStyle name="Followed Hyperlink 10" xfId="15061" hidden="1" xr:uid="{00000000-0005-0000-0000-0000E3010000}"/>
    <cellStyle name="Followed Hyperlink 10" xfId="14839" hidden="1" xr:uid="{00000000-0005-0000-0000-0000E4010000}"/>
    <cellStyle name="Followed Hyperlink 10" xfId="15173" hidden="1" xr:uid="{00000000-0005-0000-0000-0000E5010000}"/>
    <cellStyle name="Followed Hyperlink 10" xfId="15260" hidden="1" xr:uid="{00000000-0005-0000-0000-0000E6010000}"/>
    <cellStyle name="Followed Hyperlink 10" xfId="15282" hidden="1" xr:uid="{00000000-0005-0000-0000-0000E7010000}"/>
    <cellStyle name="Followed Hyperlink 10" xfId="11354" hidden="1" xr:uid="{00000000-0005-0000-0000-0000E8010000}"/>
    <cellStyle name="Followed Hyperlink 10" xfId="15389" hidden="1" xr:uid="{00000000-0005-0000-0000-0000E9010000}"/>
    <cellStyle name="Followed Hyperlink 10" xfId="15476" hidden="1" xr:uid="{00000000-0005-0000-0000-0000EA010000}"/>
    <cellStyle name="Followed Hyperlink 10" xfId="15498" hidden="1" xr:uid="{00000000-0005-0000-0000-0000EB010000}"/>
    <cellStyle name="Followed Hyperlink 10" xfId="14683" hidden="1" xr:uid="{00000000-0005-0000-0000-0000EC010000}"/>
    <cellStyle name="Followed Hyperlink 10" xfId="15601" hidden="1" xr:uid="{00000000-0005-0000-0000-0000ED010000}"/>
    <cellStyle name="Followed Hyperlink 10" xfId="15688" hidden="1" xr:uid="{00000000-0005-0000-0000-0000EE010000}"/>
    <cellStyle name="Followed Hyperlink 10" xfId="15710" hidden="1" xr:uid="{00000000-0005-0000-0000-0000EF010000}"/>
    <cellStyle name="Followed Hyperlink 10" xfId="9686" hidden="1" xr:uid="{00000000-0005-0000-0000-0000F0010000}"/>
    <cellStyle name="Followed Hyperlink 10" xfId="15812" hidden="1" xr:uid="{00000000-0005-0000-0000-0000F1010000}"/>
    <cellStyle name="Followed Hyperlink 10" xfId="15899" hidden="1" xr:uid="{00000000-0005-0000-0000-0000F2010000}"/>
    <cellStyle name="Followed Hyperlink 10" xfId="15921" hidden="1" xr:uid="{00000000-0005-0000-0000-0000F3010000}"/>
    <cellStyle name="Followed Hyperlink 10" xfId="15596" hidden="1" xr:uid="{00000000-0005-0000-0000-0000F4010000}"/>
    <cellStyle name="Followed Hyperlink 10" xfId="16018" hidden="1" xr:uid="{00000000-0005-0000-0000-0000F5010000}"/>
    <cellStyle name="Followed Hyperlink 10" xfId="16105" hidden="1" xr:uid="{00000000-0005-0000-0000-0000F6010000}"/>
    <cellStyle name="Followed Hyperlink 10" xfId="16127" hidden="1" xr:uid="{00000000-0005-0000-0000-0000F7010000}"/>
    <cellStyle name="Followed Hyperlink 10" xfId="13029" hidden="1" xr:uid="{00000000-0005-0000-0000-0000DC010000}"/>
    <cellStyle name="Followed Hyperlink 10" xfId="16262" hidden="1" xr:uid="{00000000-0005-0000-0000-0000DD010000}"/>
    <cellStyle name="Followed Hyperlink 10" xfId="16218" hidden="1" xr:uid="{00000000-0005-0000-0000-0000DE010000}"/>
    <cellStyle name="Followed Hyperlink 10" xfId="11424" hidden="1" xr:uid="{00000000-0005-0000-0000-0000DF010000}"/>
    <cellStyle name="Followed Hyperlink 10" xfId="16485" hidden="1" xr:uid="{00000000-0005-0000-0000-0000E0010000}"/>
    <cellStyle name="Followed Hyperlink 10" xfId="16611" hidden="1" xr:uid="{00000000-0005-0000-0000-0000E1010000}"/>
    <cellStyle name="Followed Hyperlink 10" xfId="16698" hidden="1" xr:uid="{00000000-0005-0000-0000-0000E2010000}"/>
    <cellStyle name="Followed Hyperlink 10" xfId="16720" hidden="1" xr:uid="{00000000-0005-0000-0000-0000E3010000}"/>
    <cellStyle name="Followed Hyperlink 10" xfId="16498" hidden="1" xr:uid="{00000000-0005-0000-0000-0000E4010000}"/>
    <cellStyle name="Followed Hyperlink 10" xfId="16832" hidden="1" xr:uid="{00000000-0005-0000-0000-0000E5010000}"/>
    <cellStyle name="Followed Hyperlink 10" xfId="16919" hidden="1" xr:uid="{00000000-0005-0000-0000-0000E6010000}"/>
    <cellStyle name="Followed Hyperlink 10" xfId="16941" hidden="1" xr:uid="{00000000-0005-0000-0000-0000E7010000}"/>
    <cellStyle name="Followed Hyperlink 10" xfId="13028" hidden="1" xr:uid="{00000000-0005-0000-0000-0000E8010000}"/>
    <cellStyle name="Followed Hyperlink 10" xfId="17048" hidden="1" xr:uid="{00000000-0005-0000-0000-0000E9010000}"/>
    <cellStyle name="Followed Hyperlink 10" xfId="17135" hidden="1" xr:uid="{00000000-0005-0000-0000-0000EA010000}"/>
    <cellStyle name="Followed Hyperlink 10" xfId="17157" hidden="1" xr:uid="{00000000-0005-0000-0000-0000EB010000}"/>
    <cellStyle name="Followed Hyperlink 10" xfId="16349" hidden="1" xr:uid="{00000000-0005-0000-0000-0000EC010000}"/>
    <cellStyle name="Followed Hyperlink 10" xfId="17260" hidden="1" xr:uid="{00000000-0005-0000-0000-0000ED010000}"/>
    <cellStyle name="Followed Hyperlink 10" xfId="17347" hidden="1" xr:uid="{00000000-0005-0000-0000-0000EE010000}"/>
    <cellStyle name="Followed Hyperlink 10" xfId="17369" hidden="1" xr:uid="{00000000-0005-0000-0000-0000EF010000}"/>
    <cellStyle name="Followed Hyperlink 10" xfId="11364" hidden="1" xr:uid="{00000000-0005-0000-0000-0000F0010000}"/>
    <cellStyle name="Followed Hyperlink 10" xfId="17471" hidden="1" xr:uid="{00000000-0005-0000-0000-0000F1010000}"/>
    <cellStyle name="Followed Hyperlink 10" xfId="17558" hidden="1" xr:uid="{00000000-0005-0000-0000-0000F2010000}"/>
    <cellStyle name="Followed Hyperlink 10" xfId="17580" hidden="1" xr:uid="{00000000-0005-0000-0000-0000F3010000}"/>
    <cellStyle name="Followed Hyperlink 10" xfId="17255" hidden="1" xr:uid="{00000000-0005-0000-0000-0000F4010000}"/>
    <cellStyle name="Followed Hyperlink 10" xfId="17677" hidden="1" xr:uid="{00000000-0005-0000-0000-0000F5010000}"/>
    <cellStyle name="Followed Hyperlink 10" xfId="17764" hidden="1" xr:uid="{00000000-0005-0000-0000-0000F6010000}"/>
    <cellStyle name="Followed Hyperlink 10" xfId="17786" hidden="1" xr:uid="{00000000-0005-0000-0000-0000F7010000}"/>
    <cellStyle name="Followed Hyperlink 10" xfId="13017" hidden="1" xr:uid="{00000000-0005-0000-0000-0000DC010000}"/>
    <cellStyle name="Followed Hyperlink 10" xfId="17920" hidden="1" xr:uid="{00000000-0005-0000-0000-0000DD010000}"/>
    <cellStyle name="Followed Hyperlink 10" xfId="11318" hidden="1" xr:uid="{00000000-0005-0000-0000-0000DE010000}"/>
    <cellStyle name="Followed Hyperlink 10" xfId="6340" hidden="1" xr:uid="{00000000-0005-0000-0000-0000DF010000}"/>
    <cellStyle name="Followed Hyperlink 10" xfId="18151" hidden="1" xr:uid="{00000000-0005-0000-0000-0000E0010000}"/>
    <cellStyle name="Followed Hyperlink 10" xfId="18277" hidden="1" xr:uid="{00000000-0005-0000-0000-0000E1010000}"/>
    <cellStyle name="Followed Hyperlink 10" xfId="18364" hidden="1" xr:uid="{00000000-0005-0000-0000-0000E2010000}"/>
    <cellStyle name="Followed Hyperlink 10" xfId="18386" hidden="1" xr:uid="{00000000-0005-0000-0000-0000E3010000}"/>
    <cellStyle name="Followed Hyperlink 10" xfId="18164" hidden="1" xr:uid="{00000000-0005-0000-0000-0000E4010000}"/>
    <cellStyle name="Followed Hyperlink 10" xfId="18498" hidden="1" xr:uid="{00000000-0005-0000-0000-0000E5010000}"/>
    <cellStyle name="Followed Hyperlink 10" xfId="18585" hidden="1" xr:uid="{00000000-0005-0000-0000-0000E6010000}"/>
    <cellStyle name="Followed Hyperlink 10" xfId="18607" hidden="1" xr:uid="{00000000-0005-0000-0000-0000E7010000}"/>
    <cellStyle name="Followed Hyperlink 10" xfId="14713" hidden="1" xr:uid="{00000000-0005-0000-0000-0000E8010000}"/>
    <cellStyle name="Followed Hyperlink 10" xfId="18714" hidden="1" xr:uid="{00000000-0005-0000-0000-0000E9010000}"/>
    <cellStyle name="Followed Hyperlink 10" xfId="18801" hidden="1" xr:uid="{00000000-0005-0000-0000-0000EA010000}"/>
    <cellStyle name="Followed Hyperlink 10" xfId="18823" hidden="1" xr:uid="{00000000-0005-0000-0000-0000EB010000}"/>
    <cellStyle name="Followed Hyperlink 10" xfId="8031" hidden="1" xr:uid="{00000000-0005-0000-0000-0000EC010000}"/>
    <cellStyle name="Followed Hyperlink 10" xfId="18926" hidden="1" xr:uid="{00000000-0005-0000-0000-0000ED010000}"/>
    <cellStyle name="Followed Hyperlink 10" xfId="19013" hidden="1" xr:uid="{00000000-0005-0000-0000-0000EE010000}"/>
    <cellStyle name="Followed Hyperlink 10" xfId="19035" hidden="1" xr:uid="{00000000-0005-0000-0000-0000EF010000}"/>
    <cellStyle name="Followed Hyperlink 10" xfId="14767" hidden="1" xr:uid="{00000000-0005-0000-0000-0000F0010000}"/>
    <cellStyle name="Followed Hyperlink 10" xfId="19137" hidden="1" xr:uid="{00000000-0005-0000-0000-0000F1010000}"/>
    <cellStyle name="Followed Hyperlink 10" xfId="19224" hidden="1" xr:uid="{00000000-0005-0000-0000-0000F2010000}"/>
    <cellStyle name="Followed Hyperlink 10" xfId="19246" hidden="1" xr:uid="{00000000-0005-0000-0000-0000F3010000}"/>
    <cellStyle name="Followed Hyperlink 10" xfId="18921" hidden="1" xr:uid="{00000000-0005-0000-0000-0000F4010000}"/>
    <cellStyle name="Followed Hyperlink 10" xfId="19343" hidden="1" xr:uid="{00000000-0005-0000-0000-0000F5010000}"/>
    <cellStyle name="Followed Hyperlink 10" xfId="19430" hidden="1" xr:uid="{00000000-0005-0000-0000-0000F6010000}"/>
    <cellStyle name="Followed Hyperlink 10" xfId="19452" hidden="1" xr:uid="{00000000-0005-0000-0000-0000F7010000}"/>
    <cellStyle name="Followed Hyperlink 10" xfId="16360" hidden="1" xr:uid="{00000000-0005-0000-0000-0000DC010000}"/>
    <cellStyle name="Followed Hyperlink 10" xfId="19587" hidden="1" xr:uid="{00000000-0005-0000-0000-0000DD010000}"/>
    <cellStyle name="Followed Hyperlink 10" xfId="19543" hidden="1" xr:uid="{00000000-0005-0000-0000-0000DE010000}"/>
    <cellStyle name="Followed Hyperlink 10" xfId="17960" hidden="1" xr:uid="{00000000-0005-0000-0000-0000DF010000}"/>
    <cellStyle name="Followed Hyperlink 10" xfId="19792" hidden="1" xr:uid="{00000000-0005-0000-0000-0000E0010000}"/>
    <cellStyle name="Followed Hyperlink 10" xfId="19918" hidden="1" xr:uid="{00000000-0005-0000-0000-0000E1010000}"/>
    <cellStyle name="Followed Hyperlink 10" xfId="20005" hidden="1" xr:uid="{00000000-0005-0000-0000-0000E2010000}"/>
    <cellStyle name="Followed Hyperlink 10" xfId="20027" hidden="1" xr:uid="{00000000-0005-0000-0000-0000E3010000}"/>
    <cellStyle name="Followed Hyperlink 10" xfId="19805" hidden="1" xr:uid="{00000000-0005-0000-0000-0000E4010000}"/>
    <cellStyle name="Followed Hyperlink 10" xfId="20139" hidden="1" xr:uid="{00000000-0005-0000-0000-0000E5010000}"/>
    <cellStyle name="Followed Hyperlink 10" xfId="20226" hidden="1" xr:uid="{00000000-0005-0000-0000-0000E6010000}"/>
    <cellStyle name="Followed Hyperlink 10" xfId="20248" hidden="1" xr:uid="{00000000-0005-0000-0000-0000E7010000}"/>
    <cellStyle name="Followed Hyperlink 10" xfId="14781" hidden="1" xr:uid="{00000000-0005-0000-0000-0000E8010000}"/>
    <cellStyle name="Followed Hyperlink 10" xfId="20355" hidden="1" xr:uid="{00000000-0005-0000-0000-0000E9010000}"/>
    <cellStyle name="Followed Hyperlink 10" xfId="20442" hidden="1" xr:uid="{00000000-0005-0000-0000-0000EA010000}"/>
    <cellStyle name="Followed Hyperlink 10" xfId="20464" hidden="1" xr:uid="{00000000-0005-0000-0000-0000EB010000}"/>
    <cellStyle name="Followed Hyperlink 10" xfId="19666" hidden="1" xr:uid="{00000000-0005-0000-0000-0000EC010000}"/>
    <cellStyle name="Followed Hyperlink 10" xfId="20567" hidden="1" xr:uid="{00000000-0005-0000-0000-0000ED010000}"/>
    <cellStyle name="Followed Hyperlink 10" xfId="20654" hidden="1" xr:uid="{00000000-0005-0000-0000-0000EE010000}"/>
    <cellStyle name="Followed Hyperlink 10" xfId="20676" hidden="1" xr:uid="{00000000-0005-0000-0000-0000EF010000}"/>
    <cellStyle name="Followed Hyperlink 10" xfId="18052" hidden="1" xr:uid="{00000000-0005-0000-0000-0000F0010000}"/>
    <cellStyle name="Followed Hyperlink 10" xfId="20778" hidden="1" xr:uid="{00000000-0005-0000-0000-0000F1010000}"/>
    <cellStyle name="Followed Hyperlink 10" xfId="20865" hidden="1" xr:uid="{00000000-0005-0000-0000-0000F2010000}"/>
    <cellStyle name="Followed Hyperlink 10" xfId="20887" hidden="1" xr:uid="{00000000-0005-0000-0000-0000F3010000}"/>
    <cellStyle name="Followed Hyperlink 10" xfId="20562" hidden="1" xr:uid="{00000000-0005-0000-0000-0000F4010000}"/>
    <cellStyle name="Followed Hyperlink 10" xfId="20984" hidden="1" xr:uid="{00000000-0005-0000-0000-0000F5010000}"/>
    <cellStyle name="Followed Hyperlink 10" xfId="21071" hidden="1" xr:uid="{00000000-0005-0000-0000-0000F6010000}"/>
    <cellStyle name="Followed Hyperlink 10" xfId="21093" hidden="1" xr:uid="{00000000-0005-0000-0000-0000F7010000}"/>
    <cellStyle name="Followed Hyperlink 10" xfId="18028" hidden="1" xr:uid="{00000000-0005-0000-0000-0000DC010000}"/>
    <cellStyle name="Followed Hyperlink 10" xfId="21228" hidden="1" xr:uid="{00000000-0005-0000-0000-0000DD010000}"/>
    <cellStyle name="Followed Hyperlink 10" xfId="21184" hidden="1" xr:uid="{00000000-0005-0000-0000-0000DE010000}"/>
    <cellStyle name="Followed Hyperlink 10" xfId="18041" hidden="1" xr:uid="{00000000-0005-0000-0000-0000DF010000}"/>
    <cellStyle name="Followed Hyperlink 10" xfId="21399" hidden="1" xr:uid="{00000000-0005-0000-0000-0000E0010000}"/>
    <cellStyle name="Followed Hyperlink 10" xfId="21525" hidden="1" xr:uid="{00000000-0005-0000-0000-0000E1010000}"/>
    <cellStyle name="Followed Hyperlink 10" xfId="21612" hidden="1" xr:uid="{00000000-0005-0000-0000-0000E2010000}"/>
    <cellStyle name="Followed Hyperlink 10" xfId="21634" hidden="1" xr:uid="{00000000-0005-0000-0000-0000E3010000}"/>
    <cellStyle name="Followed Hyperlink 10" xfId="21412" hidden="1" xr:uid="{00000000-0005-0000-0000-0000E4010000}"/>
    <cellStyle name="Followed Hyperlink 10" xfId="21746" hidden="1" xr:uid="{00000000-0005-0000-0000-0000E5010000}"/>
    <cellStyle name="Followed Hyperlink 10" xfId="21833" hidden="1" xr:uid="{00000000-0005-0000-0000-0000E6010000}"/>
    <cellStyle name="Followed Hyperlink 10" xfId="21855" hidden="1" xr:uid="{00000000-0005-0000-0000-0000E7010000}"/>
    <cellStyle name="Followed Hyperlink 10" xfId="18027" hidden="1" xr:uid="{00000000-0005-0000-0000-0000E8010000}"/>
    <cellStyle name="Followed Hyperlink 10" xfId="21962" hidden="1" xr:uid="{00000000-0005-0000-0000-0000E9010000}"/>
    <cellStyle name="Followed Hyperlink 10" xfId="22049" hidden="1" xr:uid="{00000000-0005-0000-0000-0000EA010000}"/>
    <cellStyle name="Followed Hyperlink 10" xfId="22071" hidden="1" xr:uid="{00000000-0005-0000-0000-0000EB010000}"/>
    <cellStyle name="Followed Hyperlink 10" xfId="21297" hidden="1" xr:uid="{00000000-0005-0000-0000-0000EC010000}"/>
    <cellStyle name="Followed Hyperlink 10" xfId="22174" hidden="1" xr:uid="{00000000-0005-0000-0000-0000ED010000}"/>
    <cellStyle name="Followed Hyperlink 10" xfId="22261" hidden="1" xr:uid="{00000000-0005-0000-0000-0000EE010000}"/>
    <cellStyle name="Followed Hyperlink 10" xfId="22283" hidden="1" xr:uid="{00000000-0005-0000-0000-0000EF010000}"/>
    <cellStyle name="Followed Hyperlink 10" xfId="18082" hidden="1" xr:uid="{00000000-0005-0000-0000-0000F0010000}"/>
    <cellStyle name="Followed Hyperlink 10" xfId="22385" hidden="1" xr:uid="{00000000-0005-0000-0000-0000F1010000}"/>
    <cellStyle name="Followed Hyperlink 10" xfId="22472" hidden="1" xr:uid="{00000000-0005-0000-0000-0000F2010000}"/>
    <cellStyle name="Followed Hyperlink 10" xfId="22494" hidden="1" xr:uid="{00000000-0005-0000-0000-0000F3010000}"/>
    <cellStyle name="Followed Hyperlink 10" xfId="22169" hidden="1" xr:uid="{00000000-0005-0000-0000-0000F4010000}"/>
    <cellStyle name="Followed Hyperlink 10" xfId="22591" hidden="1" xr:uid="{00000000-0005-0000-0000-0000F5010000}"/>
    <cellStyle name="Followed Hyperlink 10" xfId="22678" hidden="1" xr:uid="{00000000-0005-0000-0000-0000F6010000}"/>
    <cellStyle name="Followed Hyperlink 10" xfId="22700" hidden="1" xr:uid="{00000000-0005-0000-0000-0000F7010000}"/>
    <cellStyle name="Followed Hyperlink 10" xfId="19682" hidden="1" xr:uid="{00000000-0005-0000-0000-0000DC010000}"/>
    <cellStyle name="Followed Hyperlink 10" xfId="22835" hidden="1" xr:uid="{00000000-0005-0000-0000-0000DD010000}"/>
    <cellStyle name="Followed Hyperlink 10" xfId="22791" hidden="1" xr:uid="{00000000-0005-0000-0000-0000DE010000}"/>
    <cellStyle name="Followed Hyperlink 10" xfId="16370" hidden="1" xr:uid="{00000000-0005-0000-0000-0000DF010000}"/>
    <cellStyle name="Followed Hyperlink 10" xfId="22968" hidden="1" xr:uid="{00000000-0005-0000-0000-0000E0010000}"/>
    <cellStyle name="Followed Hyperlink 10" xfId="23094" hidden="1" xr:uid="{00000000-0005-0000-0000-0000E1010000}"/>
    <cellStyle name="Followed Hyperlink 10" xfId="23181" hidden="1" xr:uid="{00000000-0005-0000-0000-0000E2010000}"/>
    <cellStyle name="Followed Hyperlink 10" xfId="23203" hidden="1" xr:uid="{00000000-0005-0000-0000-0000E3010000}"/>
    <cellStyle name="Followed Hyperlink 10" xfId="22981" hidden="1" xr:uid="{00000000-0005-0000-0000-0000E4010000}"/>
    <cellStyle name="Followed Hyperlink 10" xfId="23315" hidden="1" xr:uid="{00000000-0005-0000-0000-0000E5010000}"/>
    <cellStyle name="Followed Hyperlink 10" xfId="23402" hidden="1" xr:uid="{00000000-0005-0000-0000-0000E6010000}"/>
    <cellStyle name="Followed Hyperlink 10" xfId="23424" hidden="1" xr:uid="{00000000-0005-0000-0000-0000E7010000}"/>
    <cellStyle name="Followed Hyperlink 10" xfId="19681" hidden="1" xr:uid="{00000000-0005-0000-0000-0000E8010000}"/>
    <cellStyle name="Followed Hyperlink 10" xfId="23531" hidden="1" xr:uid="{00000000-0005-0000-0000-0000E9010000}"/>
    <cellStyle name="Followed Hyperlink 10" xfId="23618" hidden="1" xr:uid="{00000000-0005-0000-0000-0000EA010000}"/>
    <cellStyle name="Followed Hyperlink 10" xfId="23640" hidden="1" xr:uid="{00000000-0005-0000-0000-0000EB010000}"/>
    <cellStyle name="Followed Hyperlink 10" xfId="22892" hidden="1" xr:uid="{00000000-0005-0000-0000-0000EC010000}"/>
    <cellStyle name="Followed Hyperlink 10" xfId="23743" hidden="1" xr:uid="{00000000-0005-0000-0000-0000ED010000}"/>
    <cellStyle name="Followed Hyperlink 10" xfId="23830" hidden="1" xr:uid="{00000000-0005-0000-0000-0000EE010000}"/>
    <cellStyle name="Followed Hyperlink 10" xfId="23852" hidden="1" xr:uid="{00000000-0005-0000-0000-0000EF010000}"/>
    <cellStyle name="Followed Hyperlink 10" xfId="16295" hidden="1" xr:uid="{00000000-0005-0000-0000-0000F0010000}"/>
    <cellStyle name="Followed Hyperlink 10" xfId="23954" hidden="1" xr:uid="{00000000-0005-0000-0000-0000F1010000}"/>
    <cellStyle name="Followed Hyperlink 10" xfId="24041" hidden="1" xr:uid="{00000000-0005-0000-0000-0000F2010000}"/>
    <cellStyle name="Followed Hyperlink 10" xfId="24063" hidden="1" xr:uid="{00000000-0005-0000-0000-0000F3010000}"/>
    <cellStyle name="Followed Hyperlink 10" xfId="23738" hidden="1" xr:uid="{00000000-0005-0000-0000-0000F4010000}"/>
    <cellStyle name="Followed Hyperlink 10" xfId="24160" hidden="1" xr:uid="{00000000-0005-0000-0000-0000F5010000}"/>
    <cellStyle name="Followed Hyperlink 10" xfId="24247" hidden="1" xr:uid="{00000000-0005-0000-0000-0000F6010000}"/>
    <cellStyle name="Followed Hyperlink 10" xfId="24269" hidden="1" xr:uid="{00000000-0005-0000-0000-0000F7010000}"/>
    <cellStyle name="Followed Hyperlink 10" xfId="21310" hidden="1" xr:uid="{00000000-0005-0000-0000-0000DC010000}"/>
    <cellStyle name="Followed Hyperlink 10" xfId="24404" hidden="1" xr:uid="{00000000-0005-0000-0000-0000DD010000}"/>
    <cellStyle name="Followed Hyperlink 10" xfId="24360" hidden="1" xr:uid="{00000000-0005-0000-0000-0000DE010000}"/>
    <cellStyle name="Followed Hyperlink 10" xfId="19735" hidden="1" xr:uid="{00000000-0005-0000-0000-0000DF010000}"/>
    <cellStyle name="Followed Hyperlink 10" xfId="24487" hidden="1" xr:uid="{00000000-0005-0000-0000-0000E0010000}"/>
    <cellStyle name="Followed Hyperlink 10" xfId="24613" hidden="1" xr:uid="{00000000-0005-0000-0000-0000E1010000}"/>
    <cellStyle name="Followed Hyperlink 10" xfId="24700" hidden="1" xr:uid="{00000000-0005-0000-0000-0000E2010000}"/>
    <cellStyle name="Followed Hyperlink 10" xfId="24722" hidden="1" xr:uid="{00000000-0005-0000-0000-0000E3010000}"/>
    <cellStyle name="Followed Hyperlink 10" xfId="24500" hidden="1" xr:uid="{00000000-0005-0000-0000-0000E4010000}"/>
    <cellStyle name="Followed Hyperlink 10" xfId="24834" hidden="1" xr:uid="{00000000-0005-0000-0000-0000E5010000}"/>
    <cellStyle name="Followed Hyperlink 10" xfId="24921" hidden="1" xr:uid="{00000000-0005-0000-0000-0000E6010000}"/>
    <cellStyle name="Followed Hyperlink 10" xfId="24943" hidden="1" xr:uid="{00000000-0005-0000-0000-0000E7010000}"/>
    <cellStyle name="Followed Hyperlink 10" xfId="21309" hidden="1" xr:uid="{00000000-0005-0000-0000-0000E8010000}"/>
    <cellStyle name="Followed Hyperlink 10" xfId="25050" hidden="1" xr:uid="{00000000-0005-0000-0000-0000E9010000}"/>
    <cellStyle name="Followed Hyperlink 10" xfId="25137" hidden="1" xr:uid="{00000000-0005-0000-0000-0000EA010000}"/>
    <cellStyle name="Followed Hyperlink 10" xfId="25159" hidden="1" xr:uid="{00000000-0005-0000-0000-0000EB010000}"/>
    <cellStyle name="Followed Hyperlink 10" xfId="24441" hidden="1" xr:uid="{00000000-0005-0000-0000-0000EC010000}"/>
    <cellStyle name="Followed Hyperlink 10" xfId="25262" hidden="1" xr:uid="{00000000-0005-0000-0000-0000ED010000}"/>
    <cellStyle name="Followed Hyperlink 10" xfId="25349" hidden="1" xr:uid="{00000000-0005-0000-0000-0000EE010000}"/>
    <cellStyle name="Followed Hyperlink 10" xfId="25371" hidden="1" xr:uid="{00000000-0005-0000-0000-0000EF010000}"/>
    <cellStyle name="Followed Hyperlink 10" xfId="19688" hidden="1" xr:uid="{00000000-0005-0000-0000-0000F0010000}"/>
    <cellStyle name="Followed Hyperlink 10" xfId="25473" hidden="1" xr:uid="{00000000-0005-0000-0000-0000F1010000}"/>
    <cellStyle name="Followed Hyperlink 10" xfId="25560" hidden="1" xr:uid="{00000000-0005-0000-0000-0000F2010000}"/>
    <cellStyle name="Followed Hyperlink 10" xfId="25582" hidden="1" xr:uid="{00000000-0005-0000-0000-0000F3010000}"/>
    <cellStyle name="Followed Hyperlink 10" xfId="25257" hidden="1" xr:uid="{00000000-0005-0000-0000-0000F4010000}"/>
    <cellStyle name="Followed Hyperlink 10" xfId="25679" hidden="1" xr:uid="{00000000-0005-0000-0000-0000F5010000}"/>
    <cellStyle name="Followed Hyperlink 10" xfId="25766" hidden="1" xr:uid="{00000000-0005-0000-0000-0000F6010000}"/>
    <cellStyle name="Followed Hyperlink 10" xfId="25788" hidden="1" xr:uid="{00000000-0005-0000-0000-0000F7010000}"/>
    <cellStyle name="Followed Hyperlink 10" xfId="26251" hidden="1" xr:uid="{00000000-0005-0000-0000-0000DC010000}"/>
    <cellStyle name="Followed Hyperlink 10" xfId="26420" hidden="1" xr:uid="{00000000-0005-0000-0000-0000DD010000}"/>
    <cellStyle name="Followed Hyperlink 10" xfId="26507" hidden="1" xr:uid="{00000000-0005-0000-0000-0000DE010000}"/>
    <cellStyle name="Followed Hyperlink 10" xfId="26529" hidden="1" xr:uid="{00000000-0005-0000-0000-0000DF010000}"/>
    <cellStyle name="Followed Hyperlink 10" xfId="26607" hidden="1" xr:uid="{00000000-0005-0000-0000-0000E0010000}"/>
    <cellStyle name="Followed Hyperlink 10" xfId="26733" hidden="1" xr:uid="{00000000-0005-0000-0000-0000E1010000}"/>
    <cellStyle name="Followed Hyperlink 10" xfId="26820" hidden="1" xr:uid="{00000000-0005-0000-0000-0000E2010000}"/>
    <cellStyle name="Followed Hyperlink 10" xfId="26842" hidden="1" xr:uid="{00000000-0005-0000-0000-0000E3010000}"/>
    <cellStyle name="Followed Hyperlink 10" xfId="26620" hidden="1" xr:uid="{00000000-0005-0000-0000-0000E4010000}"/>
    <cellStyle name="Followed Hyperlink 10" xfId="26954" hidden="1" xr:uid="{00000000-0005-0000-0000-0000E5010000}"/>
    <cellStyle name="Followed Hyperlink 10" xfId="27041" hidden="1" xr:uid="{00000000-0005-0000-0000-0000E6010000}"/>
    <cellStyle name="Followed Hyperlink 10" xfId="27063" hidden="1" xr:uid="{00000000-0005-0000-0000-0000E7010000}"/>
    <cellStyle name="Followed Hyperlink 10" xfId="26138" hidden="1" xr:uid="{00000000-0005-0000-0000-0000E8010000}"/>
    <cellStyle name="Followed Hyperlink 10" xfId="27170" hidden="1" xr:uid="{00000000-0005-0000-0000-0000E9010000}"/>
    <cellStyle name="Followed Hyperlink 10" xfId="27257" hidden="1" xr:uid="{00000000-0005-0000-0000-0000EA010000}"/>
    <cellStyle name="Followed Hyperlink 10" xfId="27279" hidden="1" xr:uid="{00000000-0005-0000-0000-0000EB010000}"/>
    <cellStyle name="Followed Hyperlink 10" xfId="26187" hidden="1" xr:uid="{00000000-0005-0000-0000-0000EC010000}"/>
    <cellStyle name="Followed Hyperlink 10" xfId="27382" hidden="1" xr:uid="{00000000-0005-0000-0000-0000ED010000}"/>
    <cellStyle name="Followed Hyperlink 10" xfId="27469" hidden="1" xr:uid="{00000000-0005-0000-0000-0000EE010000}"/>
    <cellStyle name="Followed Hyperlink 10" xfId="27491" hidden="1" xr:uid="{00000000-0005-0000-0000-0000EF010000}"/>
    <cellStyle name="Followed Hyperlink 10" xfId="26171" hidden="1" xr:uid="{00000000-0005-0000-0000-0000F0010000}"/>
    <cellStyle name="Followed Hyperlink 10" xfId="27593" hidden="1" xr:uid="{00000000-0005-0000-0000-0000F1010000}"/>
    <cellStyle name="Followed Hyperlink 10" xfId="27680" hidden="1" xr:uid="{00000000-0005-0000-0000-0000F2010000}"/>
    <cellStyle name="Followed Hyperlink 10" xfId="27702" hidden="1" xr:uid="{00000000-0005-0000-0000-0000F3010000}"/>
    <cellStyle name="Followed Hyperlink 10" xfId="27377" hidden="1" xr:uid="{00000000-0005-0000-0000-0000F4010000}"/>
    <cellStyle name="Followed Hyperlink 10" xfId="27799" hidden="1" xr:uid="{00000000-0005-0000-0000-0000F5010000}"/>
    <cellStyle name="Followed Hyperlink 10" xfId="27886" hidden="1" xr:uid="{00000000-0005-0000-0000-0000F6010000}"/>
    <cellStyle name="Followed Hyperlink 10" xfId="27908" hidden="1" xr:uid="{00000000-0005-0000-0000-0000F7010000}"/>
    <cellStyle name="Followed Hyperlink 10" xfId="28475" hidden="1" xr:uid="{00000000-0005-0000-0000-0000DC010000}"/>
    <cellStyle name="Followed Hyperlink 10" xfId="28642" hidden="1" xr:uid="{00000000-0005-0000-0000-0000DD010000}"/>
    <cellStyle name="Followed Hyperlink 10" xfId="28729" hidden="1" xr:uid="{00000000-0005-0000-0000-0000DE010000}"/>
    <cellStyle name="Followed Hyperlink 10" xfId="28751" hidden="1" xr:uid="{00000000-0005-0000-0000-0000DF010000}"/>
    <cellStyle name="Followed Hyperlink 10" xfId="28829" hidden="1" xr:uid="{00000000-0005-0000-0000-0000E0010000}"/>
    <cellStyle name="Followed Hyperlink 10" xfId="28955" hidden="1" xr:uid="{00000000-0005-0000-0000-0000E1010000}"/>
    <cellStyle name="Followed Hyperlink 10" xfId="29042" hidden="1" xr:uid="{00000000-0005-0000-0000-0000E2010000}"/>
    <cellStyle name="Followed Hyperlink 10" xfId="29064" hidden="1" xr:uid="{00000000-0005-0000-0000-0000E3010000}"/>
    <cellStyle name="Followed Hyperlink 10" xfId="28842" hidden="1" xr:uid="{00000000-0005-0000-0000-0000E4010000}"/>
    <cellStyle name="Followed Hyperlink 10" xfId="29176" hidden="1" xr:uid="{00000000-0005-0000-0000-0000E5010000}"/>
    <cellStyle name="Followed Hyperlink 10" xfId="29263" hidden="1" xr:uid="{00000000-0005-0000-0000-0000E6010000}"/>
    <cellStyle name="Followed Hyperlink 10" xfId="29285" hidden="1" xr:uid="{00000000-0005-0000-0000-0000E7010000}"/>
    <cellStyle name="Followed Hyperlink 10" xfId="28366" hidden="1" xr:uid="{00000000-0005-0000-0000-0000E8010000}"/>
    <cellStyle name="Followed Hyperlink 10" xfId="29392" hidden="1" xr:uid="{00000000-0005-0000-0000-0000E9010000}"/>
    <cellStyle name="Followed Hyperlink 10" xfId="29479" hidden="1" xr:uid="{00000000-0005-0000-0000-0000EA010000}"/>
    <cellStyle name="Followed Hyperlink 10" xfId="29501" hidden="1" xr:uid="{00000000-0005-0000-0000-0000EB010000}"/>
    <cellStyle name="Followed Hyperlink 10" xfId="28415" hidden="1" xr:uid="{00000000-0005-0000-0000-0000EC010000}"/>
    <cellStyle name="Followed Hyperlink 10" xfId="29604" hidden="1" xr:uid="{00000000-0005-0000-0000-0000ED010000}"/>
    <cellStyle name="Followed Hyperlink 10" xfId="29691" hidden="1" xr:uid="{00000000-0005-0000-0000-0000EE010000}"/>
    <cellStyle name="Followed Hyperlink 10" xfId="29713" hidden="1" xr:uid="{00000000-0005-0000-0000-0000EF010000}"/>
    <cellStyle name="Followed Hyperlink 10" xfId="28399" hidden="1" xr:uid="{00000000-0005-0000-0000-0000F0010000}"/>
    <cellStyle name="Followed Hyperlink 10" xfId="29815" hidden="1" xr:uid="{00000000-0005-0000-0000-0000F1010000}"/>
    <cellStyle name="Followed Hyperlink 10" xfId="29902" hidden="1" xr:uid="{00000000-0005-0000-0000-0000F2010000}"/>
    <cellStyle name="Followed Hyperlink 10" xfId="29924" hidden="1" xr:uid="{00000000-0005-0000-0000-0000F3010000}"/>
    <cellStyle name="Followed Hyperlink 10" xfId="29599" hidden="1" xr:uid="{00000000-0005-0000-0000-0000F4010000}"/>
    <cellStyle name="Followed Hyperlink 10" xfId="30021" hidden="1" xr:uid="{00000000-0005-0000-0000-0000F5010000}"/>
    <cellStyle name="Followed Hyperlink 10" xfId="30108" hidden="1" xr:uid="{00000000-0005-0000-0000-0000F6010000}"/>
    <cellStyle name="Followed Hyperlink 10" xfId="30130" hidden="1" xr:uid="{00000000-0005-0000-0000-0000F7010000}"/>
    <cellStyle name="Followed Hyperlink 10" xfId="26105" hidden="1" xr:uid="{00000000-0005-0000-0000-0000DC010000}"/>
    <cellStyle name="Followed Hyperlink 10" xfId="30265" hidden="1" xr:uid="{00000000-0005-0000-0000-0000DD010000}"/>
    <cellStyle name="Followed Hyperlink 10" xfId="30221" hidden="1" xr:uid="{00000000-0005-0000-0000-0000DE010000}"/>
    <cellStyle name="Followed Hyperlink 10" xfId="28553" hidden="1" xr:uid="{00000000-0005-0000-0000-0000DF010000}"/>
    <cellStyle name="Followed Hyperlink 10" xfId="30500" hidden="1" xr:uid="{00000000-0005-0000-0000-0000E0010000}"/>
    <cellStyle name="Followed Hyperlink 10" xfId="30626" hidden="1" xr:uid="{00000000-0005-0000-0000-0000E1010000}"/>
    <cellStyle name="Followed Hyperlink 10" xfId="30713" hidden="1" xr:uid="{00000000-0005-0000-0000-0000E2010000}"/>
    <cellStyle name="Followed Hyperlink 10" xfId="30735" hidden="1" xr:uid="{00000000-0005-0000-0000-0000E3010000}"/>
    <cellStyle name="Followed Hyperlink 10" xfId="30513" hidden="1" xr:uid="{00000000-0005-0000-0000-0000E4010000}"/>
    <cellStyle name="Followed Hyperlink 10" xfId="30847" hidden="1" xr:uid="{00000000-0005-0000-0000-0000E5010000}"/>
    <cellStyle name="Followed Hyperlink 10" xfId="30934" hidden="1" xr:uid="{00000000-0005-0000-0000-0000E6010000}"/>
    <cellStyle name="Followed Hyperlink 10" xfId="30956" hidden="1" xr:uid="{00000000-0005-0000-0000-0000E7010000}"/>
    <cellStyle name="Followed Hyperlink 10" xfId="26104" hidden="1" xr:uid="{00000000-0005-0000-0000-0000E8010000}"/>
    <cellStyle name="Followed Hyperlink 10" xfId="31063" hidden="1" xr:uid="{00000000-0005-0000-0000-0000E9010000}"/>
    <cellStyle name="Followed Hyperlink 10" xfId="31150" hidden="1" xr:uid="{00000000-0005-0000-0000-0000EA010000}"/>
    <cellStyle name="Followed Hyperlink 10" xfId="31172" hidden="1" xr:uid="{00000000-0005-0000-0000-0000EB010000}"/>
    <cellStyle name="Followed Hyperlink 10" xfId="30354" hidden="1" xr:uid="{00000000-0005-0000-0000-0000EC010000}"/>
    <cellStyle name="Followed Hyperlink 10" xfId="31275" hidden="1" xr:uid="{00000000-0005-0000-0000-0000ED010000}"/>
    <cellStyle name="Followed Hyperlink 10" xfId="31362" hidden="1" xr:uid="{00000000-0005-0000-0000-0000EE010000}"/>
    <cellStyle name="Followed Hyperlink 10" xfId="31384" hidden="1" xr:uid="{00000000-0005-0000-0000-0000EF010000}"/>
    <cellStyle name="Followed Hyperlink 10" xfId="28262" hidden="1" xr:uid="{00000000-0005-0000-0000-0000F0010000}"/>
    <cellStyle name="Followed Hyperlink 10" xfId="31486" hidden="1" xr:uid="{00000000-0005-0000-0000-0000F1010000}"/>
    <cellStyle name="Followed Hyperlink 10" xfId="31573" hidden="1" xr:uid="{00000000-0005-0000-0000-0000F2010000}"/>
    <cellStyle name="Followed Hyperlink 10" xfId="31595" hidden="1" xr:uid="{00000000-0005-0000-0000-0000F3010000}"/>
    <cellStyle name="Followed Hyperlink 10" xfId="31270" hidden="1" xr:uid="{00000000-0005-0000-0000-0000F4010000}"/>
    <cellStyle name="Followed Hyperlink 10" xfId="31692" hidden="1" xr:uid="{00000000-0005-0000-0000-0000F5010000}"/>
    <cellStyle name="Followed Hyperlink 10" xfId="31779" hidden="1" xr:uid="{00000000-0005-0000-0000-0000F6010000}"/>
    <cellStyle name="Followed Hyperlink 10" xfId="31801" hidden="1" xr:uid="{00000000-0005-0000-0000-0000F7010000}"/>
    <cellStyle name="Followed Hyperlink 10" xfId="28333" hidden="1" xr:uid="{00000000-0005-0000-0000-0000DC010000}"/>
    <cellStyle name="Followed Hyperlink 10" xfId="31936" hidden="1" xr:uid="{00000000-0005-0000-0000-0000DD010000}"/>
    <cellStyle name="Followed Hyperlink 10" xfId="31892" hidden="1" xr:uid="{00000000-0005-0000-0000-0000DE010000}"/>
    <cellStyle name="Followed Hyperlink 10" xfId="28285" hidden="1" xr:uid="{00000000-0005-0000-0000-0000DF010000}"/>
    <cellStyle name="Followed Hyperlink 10" xfId="32168" hidden="1" xr:uid="{00000000-0005-0000-0000-0000E0010000}"/>
    <cellStyle name="Followed Hyperlink 10" xfId="32294" hidden="1" xr:uid="{00000000-0005-0000-0000-0000E1010000}"/>
    <cellStyle name="Followed Hyperlink 10" xfId="32381" hidden="1" xr:uid="{00000000-0005-0000-0000-0000E2010000}"/>
    <cellStyle name="Followed Hyperlink 10" xfId="32403" hidden="1" xr:uid="{00000000-0005-0000-0000-0000E3010000}"/>
    <cellStyle name="Followed Hyperlink 10" xfId="32181" hidden="1" xr:uid="{00000000-0005-0000-0000-0000E4010000}"/>
    <cellStyle name="Followed Hyperlink 10" xfId="32515" hidden="1" xr:uid="{00000000-0005-0000-0000-0000E5010000}"/>
    <cellStyle name="Followed Hyperlink 10" xfId="32602" hidden="1" xr:uid="{00000000-0005-0000-0000-0000E6010000}"/>
    <cellStyle name="Followed Hyperlink 10" xfId="32624" hidden="1" xr:uid="{00000000-0005-0000-0000-0000E7010000}"/>
    <cellStyle name="Followed Hyperlink 10" xfId="28332" hidden="1" xr:uid="{00000000-0005-0000-0000-0000E8010000}"/>
    <cellStyle name="Followed Hyperlink 10" xfId="32731" hidden="1" xr:uid="{00000000-0005-0000-0000-0000E9010000}"/>
    <cellStyle name="Followed Hyperlink 10" xfId="32818" hidden="1" xr:uid="{00000000-0005-0000-0000-0000EA010000}"/>
    <cellStyle name="Followed Hyperlink 10" xfId="32840" hidden="1" xr:uid="{00000000-0005-0000-0000-0000EB010000}"/>
    <cellStyle name="Followed Hyperlink 10" xfId="32023" hidden="1" xr:uid="{00000000-0005-0000-0000-0000EC010000}"/>
    <cellStyle name="Followed Hyperlink 10" xfId="32943" hidden="1" xr:uid="{00000000-0005-0000-0000-0000ED010000}"/>
    <cellStyle name="Followed Hyperlink 10" xfId="33030" hidden="1" xr:uid="{00000000-0005-0000-0000-0000EE010000}"/>
    <cellStyle name="Followed Hyperlink 10" xfId="33052" hidden="1" xr:uid="{00000000-0005-0000-0000-0000EF010000}"/>
    <cellStyle name="Followed Hyperlink 10" xfId="25997" hidden="1" xr:uid="{00000000-0005-0000-0000-0000F0010000}"/>
    <cellStyle name="Followed Hyperlink 10" xfId="33154" hidden="1" xr:uid="{00000000-0005-0000-0000-0000F1010000}"/>
    <cellStyle name="Followed Hyperlink 10" xfId="33241" hidden="1" xr:uid="{00000000-0005-0000-0000-0000F2010000}"/>
    <cellStyle name="Followed Hyperlink 10" xfId="33263" hidden="1" xr:uid="{00000000-0005-0000-0000-0000F3010000}"/>
    <cellStyle name="Followed Hyperlink 10" xfId="32938" hidden="1" xr:uid="{00000000-0005-0000-0000-0000F4010000}"/>
    <cellStyle name="Followed Hyperlink 10" xfId="33360" hidden="1" xr:uid="{00000000-0005-0000-0000-0000F5010000}"/>
    <cellStyle name="Followed Hyperlink 10" xfId="33447" hidden="1" xr:uid="{00000000-0005-0000-0000-0000F6010000}"/>
    <cellStyle name="Followed Hyperlink 10" xfId="33469" hidden="1" xr:uid="{00000000-0005-0000-0000-0000F7010000}"/>
    <cellStyle name="Followed Hyperlink 10" xfId="30371" hidden="1" xr:uid="{00000000-0005-0000-0000-0000DC010000}"/>
    <cellStyle name="Followed Hyperlink 10" xfId="33604" hidden="1" xr:uid="{00000000-0005-0000-0000-0000DD010000}"/>
    <cellStyle name="Followed Hyperlink 10" xfId="33560" hidden="1" xr:uid="{00000000-0005-0000-0000-0000DE010000}"/>
    <cellStyle name="Followed Hyperlink 10" xfId="25873" hidden="1" xr:uid="{00000000-0005-0000-0000-0000DF010000}"/>
    <cellStyle name="Followed Hyperlink 10" xfId="33823" hidden="1" xr:uid="{00000000-0005-0000-0000-0000E0010000}"/>
    <cellStyle name="Followed Hyperlink 10" xfId="33949" hidden="1" xr:uid="{00000000-0005-0000-0000-0000E1010000}"/>
    <cellStyle name="Followed Hyperlink 10" xfId="34036" hidden="1" xr:uid="{00000000-0005-0000-0000-0000E2010000}"/>
    <cellStyle name="Followed Hyperlink 10" xfId="34058" hidden="1" xr:uid="{00000000-0005-0000-0000-0000E3010000}"/>
    <cellStyle name="Followed Hyperlink 10" xfId="33836" hidden="1" xr:uid="{00000000-0005-0000-0000-0000E4010000}"/>
    <cellStyle name="Followed Hyperlink 10" xfId="34170" hidden="1" xr:uid="{00000000-0005-0000-0000-0000E5010000}"/>
    <cellStyle name="Followed Hyperlink 10" xfId="34257" hidden="1" xr:uid="{00000000-0005-0000-0000-0000E6010000}"/>
    <cellStyle name="Followed Hyperlink 10" xfId="34279" hidden="1" xr:uid="{00000000-0005-0000-0000-0000E7010000}"/>
    <cellStyle name="Followed Hyperlink 10" xfId="30370" hidden="1" xr:uid="{00000000-0005-0000-0000-0000E8010000}"/>
    <cellStyle name="Followed Hyperlink 10" xfId="34386" hidden="1" xr:uid="{00000000-0005-0000-0000-0000E9010000}"/>
    <cellStyle name="Followed Hyperlink 10" xfId="34473" hidden="1" xr:uid="{00000000-0005-0000-0000-0000EA010000}"/>
    <cellStyle name="Followed Hyperlink 10" xfId="34495" hidden="1" xr:uid="{00000000-0005-0000-0000-0000EB010000}"/>
    <cellStyle name="Followed Hyperlink 10" xfId="33687" hidden="1" xr:uid="{00000000-0005-0000-0000-0000EC010000}"/>
    <cellStyle name="Followed Hyperlink 10" xfId="34598" hidden="1" xr:uid="{00000000-0005-0000-0000-0000ED010000}"/>
    <cellStyle name="Followed Hyperlink 10" xfId="34685" hidden="1" xr:uid="{00000000-0005-0000-0000-0000EE010000}"/>
    <cellStyle name="Followed Hyperlink 10" xfId="34707" hidden="1" xr:uid="{00000000-0005-0000-0000-0000EF010000}"/>
    <cellStyle name="Followed Hyperlink 10" xfId="28303" hidden="1" xr:uid="{00000000-0005-0000-0000-0000F0010000}"/>
    <cellStyle name="Followed Hyperlink 10" xfId="34809" hidden="1" xr:uid="{00000000-0005-0000-0000-0000F1010000}"/>
    <cellStyle name="Followed Hyperlink 10" xfId="34896" hidden="1" xr:uid="{00000000-0005-0000-0000-0000F2010000}"/>
    <cellStyle name="Followed Hyperlink 10" xfId="34918" hidden="1" xr:uid="{00000000-0005-0000-0000-0000F3010000}"/>
    <cellStyle name="Followed Hyperlink 10" xfId="34593" hidden="1" xr:uid="{00000000-0005-0000-0000-0000F4010000}"/>
    <cellStyle name="Followed Hyperlink 10" xfId="35015" hidden="1" xr:uid="{00000000-0005-0000-0000-0000F5010000}"/>
    <cellStyle name="Followed Hyperlink 10" xfId="35102" hidden="1" xr:uid="{00000000-0005-0000-0000-0000F6010000}"/>
    <cellStyle name="Followed Hyperlink 10" xfId="35124" hidden="1" xr:uid="{00000000-0005-0000-0000-0000F7010000}"/>
    <cellStyle name="Followed Hyperlink 10" xfId="32040" hidden="1" xr:uid="{00000000-0005-0000-0000-0000DC010000}"/>
    <cellStyle name="Followed Hyperlink 10" xfId="35259" hidden="1" xr:uid="{00000000-0005-0000-0000-0000DD010000}"/>
    <cellStyle name="Followed Hyperlink 10" xfId="35215" hidden="1" xr:uid="{00000000-0005-0000-0000-0000DE010000}"/>
    <cellStyle name="Followed Hyperlink 10" xfId="30439" hidden="1" xr:uid="{00000000-0005-0000-0000-0000DF010000}"/>
    <cellStyle name="Followed Hyperlink 10" xfId="35464" hidden="1" xr:uid="{00000000-0005-0000-0000-0000E0010000}"/>
    <cellStyle name="Followed Hyperlink 10" xfId="35590" hidden="1" xr:uid="{00000000-0005-0000-0000-0000E1010000}"/>
    <cellStyle name="Followed Hyperlink 10" xfId="35677" hidden="1" xr:uid="{00000000-0005-0000-0000-0000E2010000}"/>
    <cellStyle name="Followed Hyperlink 10" xfId="35699" hidden="1" xr:uid="{00000000-0005-0000-0000-0000E3010000}"/>
    <cellStyle name="Followed Hyperlink 10" xfId="35477" hidden="1" xr:uid="{00000000-0005-0000-0000-0000E4010000}"/>
    <cellStyle name="Followed Hyperlink 10" xfId="35811" hidden="1" xr:uid="{00000000-0005-0000-0000-0000E5010000}"/>
    <cellStyle name="Followed Hyperlink 10" xfId="35898" hidden="1" xr:uid="{00000000-0005-0000-0000-0000E6010000}"/>
    <cellStyle name="Followed Hyperlink 10" xfId="35920" hidden="1" xr:uid="{00000000-0005-0000-0000-0000E7010000}"/>
    <cellStyle name="Followed Hyperlink 10" xfId="32039" hidden="1" xr:uid="{00000000-0005-0000-0000-0000E8010000}"/>
    <cellStyle name="Followed Hyperlink 10" xfId="36027" hidden="1" xr:uid="{00000000-0005-0000-0000-0000E9010000}"/>
    <cellStyle name="Followed Hyperlink 10" xfId="36114" hidden="1" xr:uid="{00000000-0005-0000-0000-0000EA010000}"/>
    <cellStyle name="Followed Hyperlink 10" xfId="36136" hidden="1" xr:uid="{00000000-0005-0000-0000-0000EB010000}"/>
    <cellStyle name="Followed Hyperlink 10" xfId="35338" hidden="1" xr:uid="{00000000-0005-0000-0000-0000EC010000}"/>
    <cellStyle name="Followed Hyperlink 10" xfId="36239" hidden="1" xr:uid="{00000000-0005-0000-0000-0000ED010000}"/>
    <cellStyle name="Followed Hyperlink 10" xfId="36326" hidden="1" xr:uid="{00000000-0005-0000-0000-0000EE010000}"/>
    <cellStyle name="Followed Hyperlink 10" xfId="36348" hidden="1" xr:uid="{00000000-0005-0000-0000-0000EF010000}"/>
    <cellStyle name="Followed Hyperlink 10" xfId="30380" hidden="1" xr:uid="{00000000-0005-0000-0000-0000F0010000}"/>
    <cellStyle name="Followed Hyperlink 10" xfId="36450" hidden="1" xr:uid="{00000000-0005-0000-0000-0000F1010000}"/>
    <cellStyle name="Followed Hyperlink 10" xfId="36537" hidden="1" xr:uid="{00000000-0005-0000-0000-0000F2010000}"/>
    <cellStyle name="Followed Hyperlink 10" xfId="36559" hidden="1" xr:uid="{00000000-0005-0000-0000-0000F3010000}"/>
    <cellStyle name="Followed Hyperlink 10" xfId="36234" hidden="1" xr:uid="{00000000-0005-0000-0000-0000F4010000}"/>
    <cellStyle name="Followed Hyperlink 10" xfId="36656" hidden="1" xr:uid="{00000000-0005-0000-0000-0000F5010000}"/>
    <cellStyle name="Followed Hyperlink 10" xfId="36743" hidden="1" xr:uid="{00000000-0005-0000-0000-0000F6010000}"/>
    <cellStyle name="Followed Hyperlink 10" xfId="36765" hidden="1" xr:uid="{00000000-0005-0000-0000-0000F7010000}"/>
    <cellStyle name="Followed Hyperlink 10" xfId="33703" hidden="1" xr:uid="{00000000-0005-0000-0000-0000DC010000}"/>
    <cellStyle name="Followed Hyperlink 10" xfId="36900" hidden="1" xr:uid="{00000000-0005-0000-0000-0000DD010000}"/>
    <cellStyle name="Followed Hyperlink 10" xfId="36856" hidden="1" xr:uid="{00000000-0005-0000-0000-0000DE010000}"/>
    <cellStyle name="Followed Hyperlink 10" xfId="32107" hidden="1" xr:uid="{00000000-0005-0000-0000-0000DF010000}"/>
    <cellStyle name="Followed Hyperlink 10" xfId="37071" hidden="1" xr:uid="{00000000-0005-0000-0000-0000E0010000}"/>
    <cellStyle name="Followed Hyperlink 10" xfId="37197" hidden="1" xr:uid="{00000000-0005-0000-0000-0000E1010000}"/>
    <cellStyle name="Followed Hyperlink 10" xfId="37284" hidden="1" xr:uid="{00000000-0005-0000-0000-0000E2010000}"/>
    <cellStyle name="Followed Hyperlink 10" xfId="37306" hidden="1" xr:uid="{00000000-0005-0000-0000-0000E3010000}"/>
    <cellStyle name="Followed Hyperlink 10" xfId="37084" hidden="1" xr:uid="{00000000-0005-0000-0000-0000E4010000}"/>
    <cellStyle name="Followed Hyperlink 10" xfId="37418" hidden="1" xr:uid="{00000000-0005-0000-0000-0000E5010000}"/>
    <cellStyle name="Followed Hyperlink 10" xfId="37505" hidden="1" xr:uid="{00000000-0005-0000-0000-0000E6010000}"/>
    <cellStyle name="Followed Hyperlink 10" xfId="37527" hidden="1" xr:uid="{00000000-0005-0000-0000-0000E7010000}"/>
    <cellStyle name="Followed Hyperlink 10" xfId="33702" hidden="1" xr:uid="{00000000-0005-0000-0000-0000E8010000}"/>
    <cellStyle name="Followed Hyperlink 10" xfId="37634" hidden="1" xr:uid="{00000000-0005-0000-0000-0000E9010000}"/>
    <cellStyle name="Followed Hyperlink 10" xfId="37721" hidden="1" xr:uid="{00000000-0005-0000-0000-0000EA010000}"/>
    <cellStyle name="Followed Hyperlink 10" xfId="37743" hidden="1" xr:uid="{00000000-0005-0000-0000-0000EB010000}"/>
    <cellStyle name="Followed Hyperlink 10" xfId="36969" hidden="1" xr:uid="{00000000-0005-0000-0000-0000EC010000}"/>
    <cellStyle name="Followed Hyperlink 10" xfId="37846" hidden="1" xr:uid="{00000000-0005-0000-0000-0000ED010000}"/>
    <cellStyle name="Followed Hyperlink 10" xfId="37933" hidden="1" xr:uid="{00000000-0005-0000-0000-0000EE010000}"/>
    <cellStyle name="Followed Hyperlink 10" xfId="37955" hidden="1" xr:uid="{00000000-0005-0000-0000-0000EF010000}"/>
    <cellStyle name="Followed Hyperlink 10" xfId="32049" hidden="1" xr:uid="{00000000-0005-0000-0000-0000F0010000}"/>
    <cellStyle name="Followed Hyperlink 10" xfId="38057" hidden="1" xr:uid="{00000000-0005-0000-0000-0000F1010000}"/>
    <cellStyle name="Followed Hyperlink 10" xfId="38144" hidden="1" xr:uid="{00000000-0005-0000-0000-0000F2010000}"/>
    <cellStyle name="Followed Hyperlink 10" xfId="38166" hidden="1" xr:uid="{00000000-0005-0000-0000-0000F3010000}"/>
    <cellStyle name="Followed Hyperlink 10" xfId="37841" hidden="1" xr:uid="{00000000-0005-0000-0000-0000F4010000}"/>
    <cellStyle name="Followed Hyperlink 10" xfId="38263" hidden="1" xr:uid="{00000000-0005-0000-0000-0000F5010000}"/>
    <cellStyle name="Followed Hyperlink 10" xfId="38350" hidden="1" xr:uid="{00000000-0005-0000-0000-0000F6010000}"/>
    <cellStyle name="Followed Hyperlink 10" xfId="38372" hidden="1" xr:uid="{00000000-0005-0000-0000-0000F7010000}"/>
    <cellStyle name="Followed Hyperlink 10" xfId="35354" hidden="1" xr:uid="{00000000-0005-0000-0000-0000DC010000}"/>
    <cellStyle name="Followed Hyperlink 10" xfId="38507" hidden="1" xr:uid="{00000000-0005-0000-0000-0000DD010000}"/>
    <cellStyle name="Followed Hyperlink 10" xfId="38463" hidden="1" xr:uid="{00000000-0005-0000-0000-0000DE010000}"/>
    <cellStyle name="Followed Hyperlink 10" xfId="33765" hidden="1" xr:uid="{00000000-0005-0000-0000-0000DF010000}"/>
    <cellStyle name="Followed Hyperlink 10" xfId="38640" hidden="1" xr:uid="{00000000-0005-0000-0000-0000E0010000}"/>
    <cellStyle name="Followed Hyperlink 10" xfId="38766" hidden="1" xr:uid="{00000000-0005-0000-0000-0000E1010000}"/>
    <cellStyle name="Followed Hyperlink 10" xfId="38853" hidden="1" xr:uid="{00000000-0005-0000-0000-0000E2010000}"/>
    <cellStyle name="Followed Hyperlink 10" xfId="38875" hidden="1" xr:uid="{00000000-0005-0000-0000-0000E3010000}"/>
    <cellStyle name="Followed Hyperlink 10" xfId="38653" hidden="1" xr:uid="{00000000-0005-0000-0000-0000E4010000}"/>
    <cellStyle name="Followed Hyperlink 10" xfId="38987" hidden="1" xr:uid="{00000000-0005-0000-0000-0000E5010000}"/>
    <cellStyle name="Followed Hyperlink 10" xfId="39074" hidden="1" xr:uid="{00000000-0005-0000-0000-0000E6010000}"/>
    <cellStyle name="Followed Hyperlink 10" xfId="39096" hidden="1" xr:uid="{00000000-0005-0000-0000-0000E7010000}"/>
    <cellStyle name="Followed Hyperlink 10" xfId="35353" hidden="1" xr:uid="{00000000-0005-0000-0000-0000E8010000}"/>
    <cellStyle name="Followed Hyperlink 10" xfId="39203" hidden="1" xr:uid="{00000000-0005-0000-0000-0000E9010000}"/>
    <cellStyle name="Followed Hyperlink 10" xfId="39290" hidden="1" xr:uid="{00000000-0005-0000-0000-0000EA010000}"/>
    <cellStyle name="Followed Hyperlink 10" xfId="39312" hidden="1" xr:uid="{00000000-0005-0000-0000-0000EB010000}"/>
    <cellStyle name="Followed Hyperlink 10" xfId="38564" hidden="1" xr:uid="{00000000-0005-0000-0000-0000EC010000}"/>
    <cellStyle name="Followed Hyperlink 10" xfId="39415" hidden="1" xr:uid="{00000000-0005-0000-0000-0000ED010000}"/>
    <cellStyle name="Followed Hyperlink 10" xfId="39502" hidden="1" xr:uid="{00000000-0005-0000-0000-0000EE010000}"/>
    <cellStyle name="Followed Hyperlink 10" xfId="39524" hidden="1" xr:uid="{00000000-0005-0000-0000-0000EF010000}"/>
    <cellStyle name="Followed Hyperlink 10" xfId="33710" hidden="1" xr:uid="{00000000-0005-0000-0000-0000F0010000}"/>
    <cellStyle name="Followed Hyperlink 10" xfId="39626" hidden="1" xr:uid="{00000000-0005-0000-0000-0000F1010000}"/>
    <cellStyle name="Followed Hyperlink 10" xfId="39713" hidden="1" xr:uid="{00000000-0005-0000-0000-0000F2010000}"/>
    <cellStyle name="Followed Hyperlink 10" xfId="39735" hidden="1" xr:uid="{00000000-0005-0000-0000-0000F3010000}"/>
    <cellStyle name="Followed Hyperlink 10" xfId="39410" hidden="1" xr:uid="{00000000-0005-0000-0000-0000F4010000}"/>
    <cellStyle name="Followed Hyperlink 10" xfId="39832" hidden="1" xr:uid="{00000000-0005-0000-0000-0000F5010000}"/>
    <cellStyle name="Followed Hyperlink 10" xfId="39919" hidden="1" xr:uid="{00000000-0005-0000-0000-0000F6010000}"/>
    <cellStyle name="Followed Hyperlink 10" xfId="39941" hidden="1" xr:uid="{00000000-0005-0000-0000-0000F7010000}"/>
    <cellStyle name="Followed Hyperlink 10" xfId="36982" hidden="1" xr:uid="{00000000-0005-0000-0000-0000DC010000}"/>
    <cellStyle name="Followed Hyperlink 10" xfId="40076" hidden="1" xr:uid="{00000000-0005-0000-0000-0000DD010000}"/>
    <cellStyle name="Followed Hyperlink 10" xfId="40032" hidden="1" xr:uid="{00000000-0005-0000-0000-0000DE010000}"/>
    <cellStyle name="Followed Hyperlink 10" xfId="35407" hidden="1" xr:uid="{00000000-0005-0000-0000-0000DF010000}"/>
    <cellStyle name="Followed Hyperlink 10" xfId="40159" hidden="1" xr:uid="{00000000-0005-0000-0000-0000E0010000}"/>
    <cellStyle name="Followed Hyperlink 10" xfId="40285" hidden="1" xr:uid="{00000000-0005-0000-0000-0000E1010000}"/>
    <cellStyle name="Followed Hyperlink 10" xfId="40372" hidden="1" xr:uid="{00000000-0005-0000-0000-0000E2010000}"/>
    <cellStyle name="Followed Hyperlink 10" xfId="40394" hidden="1" xr:uid="{00000000-0005-0000-0000-0000E3010000}"/>
    <cellStyle name="Followed Hyperlink 10" xfId="40172" hidden="1" xr:uid="{00000000-0005-0000-0000-0000E4010000}"/>
    <cellStyle name="Followed Hyperlink 10" xfId="40506" hidden="1" xr:uid="{00000000-0005-0000-0000-0000E5010000}"/>
    <cellStyle name="Followed Hyperlink 10" xfId="40593" hidden="1" xr:uid="{00000000-0005-0000-0000-0000E6010000}"/>
    <cellStyle name="Followed Hyperlink 10" xfId="40615" hidden="1" xr:uid="{00000000-0005-0000-0000-0000E7010000}"/>
    <cellStyle name="Followed Hyperlink 10" xfId="36981" hidden="1" xr:uid="{00000000-0005-0000-0000-0000E8010000}"/>
    <cellStyle name="Followed Hyperlink 10" xfId="40722" hidden="1" xr:uid="{00000000-0005-0000-0000-0000E9010000}"/>
    <cellStyle name="Followed Hyperlink 10" xfId="40809" hidden="1" xr:uid="{00000000-0005-0000-0000-0000EA010000}"/>
    <cellStyle name="Followed Hyperlink 10" xfId="40831" hidden="1" xr:uid="{00000000-0005-0000-0000-0000EB010000}"/>
    <cellStyle name="Followed Hyperlink 10" xfId="40113" hidden="1" xr:uid="{00000000-0005-0000-0000-0000EC010000}"/>
    <cellStyle name="Followed Hyperlink 10" xfId="40934" hidden="1" xr:uid="{00000000-0005-0000-0000-0000ED010000}"/>
    <cellStyle name="Followed Hyperlink 10" xfId="41021" hidden="1" xr:uid="{00000000-0005-0000-0000-0000EE010000}"/>
    <cellStyle name="Followed Hyperlink 10" xfId="41043" hidden="1" xr:uid="{00000000-0005-0000-0000-0000EF010000}"/>
    <cellStyle name="Followed Hyperlink 10" xfId="35360" hidden="1" xr:uid="{00000000-0005-0000-0000-0000F0010000}"/>
    <cellStyle name="Followed Hyperlink 10" xfId="41145" hidden="1" xr:uid="{00000000-0005-0000-0000-0000F1010000}"/>
    <cellStyle name="Followed Hyperlink 10" xfId="41232" hidden="1" xr:uid="{00000000-0005-0000-0000-0000F2010000}"/>
    <cellStyle name="Followed Hyperlink 10" xfId="41254" hidden="1" xr:uid="{00000000-0005-0000-0000-0000F3010000}"/>
    <cellStyle name="Followed Hyperlink 10" xfId="40929" hidden="1" xr:uid="{00000000-0005-0000-0000-0000F4010000}"/>
    <cellStyle name="Followed Hyperlink 10" xfId="41351" hidden="1" xr:uid="{00000000-0005-0000-0000-0000F5010000}"/>
    <cellStyle name="Followed Hyperlink 10" xfId="41438" hidden="1" xr:uid="{00000000-0005-0000-0000-0000F6010000}"/>
    <cellStyle name="Followed Hyperlink 10" xfId="41460" hidden="1" xr:uid="{00000000-0005-0000-0000-0000F7010000}"/>
    <cellStyle name="Followed Hyperlink 10" xfId="41771" hidden="1" xr:uid="{00000000-0005-0000-0000-0000DC010000}"/>
    <cellStyle name="Followed Hyperlink 10" xfId="41937" hidden="1" xr:uid="{00000000-0005-0000-0000-0000DD010000}"/>
    <cellStyle name="Followed Hyperlink 10" xfId="42024" hidden="1" xr:uid="{00000000-0005-0000-0000-0000DE010000}"/>
    <cellStyle name="Followed Hyperlink 10" xfId="42046" hidden="1" xr:uid="{00000000-0005-0000-0000-0000DF010000}"/>
    <cellStyle name="Followed Hyperlink 10" xfId="42124" hidden="1" xr:uid="{00000000-0005-0000-0000-0000E0010000}"/>
    <cellStyle name="Followed Hyperlink 10" xfId="42250" hidden="1" xr:uid="{00000000-0005-0000-0000-0000E1010000}"/>
    <cellStyle name="Followed Hyperlink 10" xfId="42337" hidden="1" xr:uid="{00000000-0005-0000-0000-0000E2010000}"/>
    <cellStyle name="Followed Hyperlink 10" xfId="42359" hidden="1" xr:uid="{00000000-0005-0000-0000-0000E3010000}"/>
    <cellStyle name="Followed Hyperlink 10" xfId="42137" hidden="1" xr:uid="{00000000-0005-0000-0000-0000E4010000}"/>
    <cellStyle name="Followed Hyperlink 10" xfId="42471" hidden="1" xr:uid="{00000000-0005-0000-0000-0000E5010000}"/>
    <cellStyle name="Followed Hyperlink 10" xfId="42558" hidden="1" xr:uid="{00000000-0005-0000-0000-0000E6010000}"/>
    <cellStyle name="Followed Hyperlink 10" xfId="42580" hidden="1" xr:uid="{00000000-0005-0000-0000-0000E7010000}"/>
    <cellStyle name="Followed Hyperlink 10" xfId="41670" hidden="1" xr:uid="{00000000-0005-0000-0000-0000E8010000}"/>
    <cellStyle name="Followed Hyperlink 10" xfId="42687" hidden="1" xr:uid="{00000000-0005-0000-0000-0000E9010000}"/>
    <cellStyle name="Followed Hyperlink 10" xfId="42774" hidden="1" xr:uid="{00000000-0005-0000-0000-0000EA010000}"/>
    <cellStyle name="Followed Hyperlink 10" xfId="42796" hidden="1" xr:uid="{00000000-0005-0000-0000-0000EB010000}"/>
    <cellStyle name="Followed Hyperlink 10" xfId="41716" hidden="1" xr:uid="{00000000-0005-0000-0000-0000EC010000}"/>
    <cellStyle name="Followed Hyperlink 10" xfId="42899" hidden="1" xr:uid="{00000000-0005-0000-0000-0000ED010000}"/>
    <cellStyle name="Followed Hyperlink 10" xfId="42986" hidden="1" xr:uid="{00000000-0005-0000-0000-0000EE010000}"/>
    <cellStyle name="Followed Hyperlink 10" xfId="43008" hidden="1" xr:uid="{00000000-0005-0000-0000-0000EF010000}"/>
    <cellStyle name="Followed Hyperlink 10" xfId="41700" hidden="1" xr:uid="{00000000-0005-0000-0000-0000F0010000}"/>
    <cellStyle name="Followed Hyperlink 10" xfId="43110" hidden="1" xr:uid="{00000000-0005-0000-0000-0000F1010000}"/>
    <cellStyle name="Followed Hyperlink 10" xfId="43197" hidden="1" xr:uid="{00000000-0005-0000-0000-0000F2010000}"/>
    <cellStyle name="Followed Hyperlink 10" xfId="43219" hidden="1" xr:uid="{00000000-0005-0000-0000-0000F3010000}"/>
    <cellStyle name="Followed Hyperlink 10" xfId="42894" hidden="1" xr:uid="{00000000-0005-0000-0000-0000F4010000}"/>
    <cellStyle name="Followed Hyperlink 10" xfId="43316" hidden="1" xr:uid="{00000000-0005-0000-0000-0000F5010000}"/>
    <cellStyle name="Followed Hyperlink 10" xfId="43403" hidden="1" xr:uid="{00000000-0005-0000-0000-0000F6010000}"/>
    <cellStyle name="Followed Hyperlink 10" xfId="43425" hidden="1" xr:uid="{00000000-0005-0000-0000-0000F7010000}"/>
    <cellStyle name="Followed Hyperlink 10" xfId="43805" hidden="1" xr:uid="{00000000-0005-0000-0000-0000DC010000}"/>
    <cellStyle name="Followed Hyperlink 10" xfId="43884" hidden="1" xr:uid="{00000000-0005-0000-0000-0000DD010000}"/>
    <cellStyle name="Followed Hyperlink 10" xfId="43971" hidden="1" xr:uid="{00000000-0005-0000-0000-0000DE010000}"/>
    <cellStyle name="Followed Hyperlink 10" xfId="43993" hidden="1" xr:uid="{00000000-0005-0000-0000-0000DF010000}"/>
    <cellStyle name="Followed Hyperlink 10" xfId="44071" hidden="1" xr:uid="{00000000-0005-0000-0000-0000E0010000}"/>
    <cellStyle name="Followed Hyperlink 10" xfId="44197" hidden="1" xr:uid="{00000000-0005-0000-0000-0000E1010000}"/>
    <cellStyle name="Followed Hyperlink 10" xfId="44284" hidden="1" xr:uid="{00000000-0005-0000-0000-0000E2010000}"/>
    <cellStyle name="Followed Hyperlink 10" xfId="44306" hidden="1" xr:uid="{00000000-0005-0000-0000-0000E3010000}"/>
    <cellStyle name="Followed Hyperlink 10" xfId="44084" hidden="1" xr:uid="{00000000-0005-0000-0000-0000E4010000}"/>
    <cellStyle name="Followed Hyperlink 10" xfId="44418" hidden="1" xr:uid="{00000000-0005-0000-0000-0000E5010000}"/>
    <cellStyle name="Followed Hyperlink 10" xfId="44505" hidden="1" xr:uid="{00000000-0005-0000-0000-0000E6010000}"/>
    <cellStyle name="Followed Hyperlink 10" xfId="44527" hidden="1" xr:uid="{00000000-0005-0000-0000-0000E7010000}"/>
    <cellStyle name="Followed Hyperlink 10" xfId="43764" hidden="1" xr:uid="{00000000-0005-0000-0000-0000E8010000}"/>
    <cellStyle name="Followed Hyperlink 10" xfId="44634" hidden="1" xr:uid="{00000000-0005-0000-0000-0000E9010000}"/>
    <cellStyle name="Followed Hyperlink 10" xfId="44721" hidden="1" xr:uid="{00000000-0005-0000-0000-0000EA010000}"/>
    <cellStyle name="Followed Hyperlink 10" xfId="44743" hidden="1" xr:uid="{00000000-0005-0000-0000-0000EB010000}"/>
    <cellStyle name="Followed Hyperlink 10" xfId="43795" hidden="1" xr:uid="{00000000-0005-0000-0000-0000EC010000}"/>
    <cellStyle name="Followed Hyperlink 10" xfId="44846" hidden="1" xr:uid="{00000000-0005-0000-0000-0000ED010000}"/>
    <cellStyle name="Followed Hyperlink 10" xfId="44933" hidden="1" xr:uid="{00000000-0005-0000-0000-0000EE010000}"/>
    <cellStyle name="Followed Hyperlink 10" xfId="44955" hidden="1" xr:uid="{00000000-0005-0000-0000-0000EF010000}"/>
    <cellStyle name="Followed Hyperlink 10" xfId="43779" hidden="1" xr:uid="{00000000-0005-0000-0000-0000F0010000}"/>
    <cellStyle name="Followed Hyperlink 10" xfId="45057" hidden="1" xr:uid="{00000000-0005-0000-0000-0000F1010000}"/>
    <cellStyle name="Followed Hyperlink 10" xfId="45144" hidden="1" xr:uid="{00000000-0005-0000-0000-0000F2010000}"/>
    <cellStyle name="Followed Hyperlink 10" xfId="45166" hidden="1" xr:uid="{00000000-0005-0000-0000-0000F3010000}"/>
    <cellStyle name="Followed Hyperlink 10" xfId="44841" hidden="1" xr:uid="{00000000-0005-0000-0000-0000F4010000}"/>
    <cellStyle name="Followed Hyperlink 10" xfId="45263" hidden="1" xr:uid="{00000000-0005-0000-0000-0000F5010000}"/>
    <cellStyle name="Followed Hyperlink 10" xfId="45350" hidden="1" xr:uid="{00000000-0005-0000-0000-0000F6010000}"/>
    <cellStyle name="Followed Hyperlink 10" xfId="45372" hidden="1" xr:uid="{00000000-0005-0000-0000-0000F7010000}"/>
    <cellStyle name="Followed Hyperlink 11" xfId="436" hidden="1" xr:uid="{00000000-0005-0000-0000-0000F8010000}"/>
    <cellStyle name="Followed Hyperlink 11" xfId="608" hidden="1" xr:uid="{00000000-0005-0000-0000-0000F9010000}"/>
    <cellStyle name="Followed Hyperlink 11" xfId="631" hidden="1" xr:uid="{00000000-0005-0000-0000-0000FA010000}"/>
    <cellStyle name="Followed Hyperlink 11" xfId="739" hidden="1" xr:uid="{00000000-0005-0000-0000-0000FB010000}"/>
    <cellStyle name="Followed Hyperlink 11" xfId="792" hidden="1" xr:uid="{00000000-0005-0000-0000-0000FC010000}"/>
    <cellStyle name="Followed Hyperlink 11" xfId="921" hidden="1" xr:uid="{00000000-0005-0000-0000-0000FD010000}"/>
    <cellStyle name="Followed Hyperlink 11" xfId="944" hidden="1" xr:uid="{00000000-0005-0000-0000-0000FE010000}"/>
    <cellStyle name="Followed Hyperlink 11" xfId="1052" hidden="1" xr:uid="{00000000-0005-0000-0000-0000FF010000}"/>
    <cellStyle name="Followed Hyperlink 11" xfId="587" hidden="1" xr:uid="{00000000-0005-0000-0000-000000020000}"/>
    <cellStyle name="Followed Hyperlink 11" xfId="1142" hidden="1" xr:uid="{00000000-0005-0000-0000-000001020000}"/>
    <cellStyle name="Followed Hyperlink 11" xfId="1165" hidden="1" xr:uid="{00000000-0005-0000-0000-000002020000}"/>
    <cellStyle name="Followed Hyperlink 11" xfId="1273" hidden="1" xr:uid="{00000000-0005-0000-0000-000003020000}"/>
    <cellStyle name="Followed Hyperlink 11" xfId="908" hidden="1" xr:uid="{00000000-0005-0000-0000-000004020000}"/>
    <cellStyle name="Followed Hyperlink 11" xfId="1358" hidden="1" xr:uid="{00000000-0005-0000-0000-000005020000}"/>
    <cellStyle name="Followed Hyperlink 11" xfId="1381" hidden="1" xr:uid="{00000000-0005-0000-0000-000006020000}"/>
    <cellStyle name="Followed Hyperlink 11" xfId="1489" hidden="1" xr:uid="{00000000-0005-0000-0000-000007020000}"/>
    <cellStyle name="Followed Hyperlink 11" xfId="800" hidden="1" xr:uid="{00000000-0005-0000-0000-000008020000}"/>
    <cellStyle name="Followed Hyperlink 11" xfId="1570" hidden="1" xr:uid="{00000000-0005-0000-0000-000009020000}"/>
    <cellStyle name="Followed Hyperlink 11" xfId="1593" hidden="1" xr:uid="{00000000-0005-0000-0000-00000A020000}"/>
    <cellStyle name="Followed Hyperlink 11" xfId="1701" hidden="1" xr:uid="{00000000-0005-0000-0000-00000B020000}"/>
    <cellStyle name="Followed Hyperlink 11" xfId="805" hidden="1" xr:uid="{00000000-0005-0000-0000-00000C020000}"/>
    <cellStyle name="Followed Hyperlink 11" xfId="1781" hidden="1" xr:uid="{00000000-0005-0000-0000-00000D020000}"/>
    <cellStyle name="Followed Hyperlink 11" xfId="1804" hidden="1" xr:uid="{00000000-0005-0000-0000-00000E020000}"/>
    <cellStyle name="Followed Hyperlink 11" xfId="1912" hidden="1" xr:uid="{00000000-0005-0000-0000-00000F020000}"/>
    <cellStyle name="Followed Hyperlink 11" xfId="833" hidden="1" xr:uid="{00000000-0005-0000-0000-000010020000}"/>
    <cellStyle name="Followed Hyperlink 11" xfId="1987" hidden="1" xr:uid="{00000000-0005-0000-0000-000011020000}"/>
    <cellStyle name="Followed Hyperlink 11" xfId="2010" hidden="1" xr:uid="{00000000-0005-0000-0000-000012020000}"/>
    <cellStyle name="Followed Hyperlink 11" xfId="2118" hidden="1" xr:uid="{00000000-0005-0000-0000-000013020000}"/>
    <cellStyle name="Followed Hyperlink 11" xfId="2737" hidden="1" xr:uid="{00000000-0005-0000-0000-0000F8010000}"/>
    <cellStyle name="Followed Hyperlink 11" xfId="2909" hidden="1" xr:uid="{00000000-0005-0000-0000-0000F9010000}"/>
    <cellStyle name="Followed Hyperlink 11" xfId="2932" hidden="1" xr:uid="{00000000-0005-0000-0000-0000FA010000}"/>
    <cellStyle name="Followed Hyperlink 11" xfId="3040" hidden="1" xr:uid="{00000000-0005-0000-0000-0000FB010000}"/>
    <cellStyle name="Followed Hyperlink 11" xfId="3093" hidden="1" xr:uid="{00000000-0005-0000-0000-0000FC010000}"/>
    <cellStyle name="Followed Hyperlink 11" xfId="3222" hidden="1" xr:uid="{00000000-0005-0000-0000-0000FD010000}"/>
    <cellStyle name="Followed Hyperlink 11" xfId="3245" hidden="1" xr:uid="{00000000-0005-0000-0000-0000FE010000}"/>
    <cellStyle name="Followed Hyperlink 11" xfId="3353" hidden="1" xr:uid="{00000000-0005-0000-0000-0000FF010000}"/>
    <cellStyle name="Followed Hyperlink 11" xfId="2888" hidden="1" xr:uid="{00000000-0005-0000-0000-000000020000}"/>
    <cellStyle name="Followed Hyperlink 11" xfId="3443" hidden="1" xr:uid="{00000000-0005-0000-0000-000001020000}"/>
    <cellStyle name="Followed Hyperlink 11" xfId="3466" hidden="1" xr:uid="{00000000-0005-0000-0000-000002020000}"/>
    <cellStyle name="Followed Hyperlink 11" xfId="3574" hidden="1" xr:uid="{00000000-0005-0000-0000-000003020000}"/>
    <cellStyle name="Followed Hyperlink 11" xfId="3209" hidden="1" xr:uid="{00000000-0005-0000-0000-000004020000}"/>
    <cellStyle name="Followed Hyperlink 11" xfId="3659" hidden="1" xr:uid="{00000000-0005-0000-0000-000005020000}"/>
    <cellStyle name="Followed Hyperlink 11" xfId="3682" hidden="1" xr:uid="{00000000-0005-0000-0000-000006020000}"/>
    <cellStyle name="Followed Hyperlink 11" xfId="3790" hidden="1" xr:uid="{00000000-0005-0000-0000-000007020000}"/>
    <cellStyle name="Followed Hyperlink 11" xfId="3101" hidden="1" xr:uid="{00000000-0005-0000-0000-000008020000}"/>
    <cellStyle name="Followed Hyperlink 11" xfId="3871" hidden="1" xr:uid="{00000000-0005-0000-0000-000009020000}"/>
    <cellStyle name="Followed Hyperlink 11" xfId="3894" hidden="1" xr:uid="{00000000-0005-0000-0000-00000A020000}"/>
    <cellStyle name="Followed Hyperlink 11" xfId="4002" hidden="1" xr:uid="{00000000-0005-0000-0000-00000B020000}"/>
    <cellStyle name="Followed Hyperlink 11" xfId="3106" hidden="1" xr:uid="{00000000-0005-0000-0000-00000C020000}"/>
    <cellStyle name="Followed Hyperlink 11" xfId="4082" hidden="1" xr:uid="{00000000-0005-0000-0000-00000D020000}"/>
    <cellStyle name="Followed Hyperlink 11" xfId="4105" hidden="1" xr:uid="{00000000-0005-0000-0000-00000E020000}"/>
    <cellStyle name="Followed Hyperlink 11" xfId="4213" hidden="1" xr:uid="{00000000-0005-0000-0000-00000F020000}"/>
    <cellStyle name="Followed Hyperlink 11" xfId="3134" hidden="1" xr:uid="{00000000-0005-0000-0000-000010020000}"/>
    <cellStyle name="Followed Hyperlink 11" xfId="4288" hidden="1" xr:uid="{00000000-0005-0000-0000-000011020000}"/>
    <cellStyle name="Followed Hyperlink 11" xfId="4311" hidden="1" xr:uid="{00000000-0005-0000-0000-000012020000}"/>
    <cellStyle name="Followed Hyperlink 11" xfId="4419" hidden="1" xr:uid="{00000000-0005-0000-0000-000013020000}"/>
    <cellStyle name="Followed Hyperlink 11" xfId="191" hidden="1" xr:uid="{00000000-0005-0000-0000-0000F8010000}"/>
    <cellStyle name="Followed Hyperlink 11" xfId="4524" hidden="1" xr:uid="{00000000-0005-0000-0000-0000F9010000}"/>
    <cellStyle name="Followed Hyperlink 11" xfId="2787" hidden="1" xr:uid="{00000000-0005-0000-0000-0000FA010000}"/>
    <cellStyle name="Followed Hyperlink 11" xfId="59" hidden="1" xr:uid="{00000000-0005-0000-0000-0000FB010000}"/>
    <cellStyle name="Followed Hyperlink 11" xfId="4772" hidden="1" xr:uid="{00000000-0005-0000-0000-0000FC010000}"/>
    <cellStyle name="Followed Hyperlink 11" xfId="4901" hidden="1" xr:uid="{00000000-0005-0000-0000-0000FD010000}"/>
    <cellStyle name="Followed Hyperlink 11" xfId="4924" hidden="1" xr:uid="{00000000-0005-0000-0000-0000FE010000}"/>
    <cellStyle name="Followed Hyperlink 11" xfId="5032" hidden="1" xr:uid="{00000000-0005-0000-0000-0000FF010000}"/>
    <cellStyle name="Followed Hyperlink 11" xfId="4538" hidden="1" xr:uid="{00000000-0005-0000-0000-000000020000}"/>
    <cellStyle name="Followed Hyperlink 11" xfId="5122" hidden="1" xr:uid="{00000000-0005-0000-0000-000001020000}"/>
    <cellStyle name="Followed Hyperlink 11" xfId="5145" hidden="1" xr:uid="{00000000-0005-0000-0000-000002020000}"/>
    <cellStyle name="Followed Hyperlink 11" xfId="5253" hidden="1" xr:uid="{00000000-0005-0000-0000-000003020000}"/>
    <cellStyle name="Followed Hyperlink 11" xfId="4888" hidden="1" xr:uid="{00000000-0005-0000-0000-000004020000}"/>
    <cellStyle name="Followed Hyperlink 11" xfId="5338" hidden="1" xr:uid="{00000000-0005-0000-0000-000005020000}"/>
    <cellStyle name="Followed Hyperlink 11" xfId="5361" hidden="1" xr:uid="{00000000-0005-0000-0000-000006020000}"/>
    <cellStyle name="Followed Hyperlink 11" xfId="5469" hidden="1" xr:uid="{00000000-0005-0000-0000-000007020000}"/>
    <cellStyle name="Followed Hyperlink 11" xfId="4780" hidden="1" xr:uid="{00000000-0005-0000-0000-000008020000}"/>
    <cellStyle name="Followed Hyperlink 11" xfId="5550" hidden="1" xr:uid="{00000000-0005-0000-0000-000009020000}"/>
    <cellStyle name="Followed Hyperlink 11" xfId="5573" hidden="1" xr:uid="{00000000-0005-0000-0000-00000A020000}"/>
    <cellStyle name="Followed Hyperlink 11" xfId="5681" hidden="1" xr:uid="{00000000-0005-0000-0000-00000B020000}"/>
    <cellStyle name="Followed Hyperlink 11" xfId="4785" hidden="1" xr:uid="{00000000-0005-0000-0000-00000C020000}"/>
    <cellStyle name="Followed Hyperlink 11" xfId="5761" hidden="1" xr:uid="{00000000-0005-0000-0000-00000D020000}"/>
    <cellStyle name="Followed Hyperlink 11" xfId="5784" hidden="1" xr:uid="{00000000-0005-0000-0000-00000E020000}"/>
    <cellStyle name="Followed Hyperlink 11" xfId="5892" hidden="1" xr:uid="{00000000-0005-0000-0000-00000F020000}"/>
    <cellStyle name="Followed Hyperlink 11" xfId="4813" hidden="1" xr:uid="{00000000-0005-0000-0000-000010020000}"/>
    <cellStyle name="Followed Hyperlink 11" xfId="5967" hidden="1" xr:uid="{00000000-0005-0000-0000-000011020000}"/>
    <cellStyle name="Followed Hyperlink 11" xfId="5990" hidden="1" xr:uid="{00000000-0005-0000-0000-000012020000}"/>
    <cellStyle name="Followed Hyperlink 11" xfId="6098" hidden="1" xr:uid="{00000000-0005-0000-0000-000013020000}"/>
    <cellStyle name="Followed Hyperlink 11" xfId="2492" hidden="1" xr:uid="{00000000-0005-0000-0000-0000F8010000}"/>
    <cellStyle name="Followed Hyperlink 11" xfId="6203" hidden="1" xr:uid="{00000000-0005-0000-0000-0000F9010000}"/>
    <cellStyle name="Followed Hyperlink 11" xfId="4585" hidden="1" xr:uid="{00000000-0005-0000-0000-0000FA010000}"/>
    <cellStyle name="Followed Hyperlink 11" xfId="2489" hidden="1" xr:uid="{00000000-0005-0000-0000-0000FB010000}"/>
    <cellStyle name="Followed Hyperlink 11" xfId="6452" hidden="1" xr:uid="{00000000-0005-0000-0000-0000FC010000}"/>
    <cellStyle name="Followed Hyperlink 11" xfId="6581" hidden="1" xr:uid="{00000000-0005-0000-0000-0000FD010000}"/>
    <cellStyle name="Followed Hyperlink 11" xfId="6604" hidden="1" xr:uid="{00000000-0005-0000-0000-0000FE010000}"/>
    <cellStyle name="Followed Hyperlink 11" xfId="6712" hidden="1" xr:uid="{00000000-0005-0000-0000-0000FF010000}"/>
    <cellStyle name="Followed Hyperlink 11" xfId="6217" hidden="1" xr:uid="{00000000-0005-0000-0000-000000020000}"/>
    <cellStyle name="Followed Hyperlink 11" xfId="6802" hidden="1" xr:uid="{00000000-0005-0000-0000-000001020000}"/>
    <cellStyle name="Followed Hyperlink 11" xfId="6825" hidden="1" xr:uid="{00000000-0005-0000-0000-000002020000}"/>
    <cellStyle name="Followed Hyperlink 11" xfId="6933" hidden="1" xr:uid="{00000000-0005-0000-0000-000003020000}"/>
    <cellStyle name="Followed Hyperlink 11" xfId="6568" hidden="1" xr:uid="{00000000-0005-0000-0000-000004020000}"/>
    <cellStyle name="Followed Hyperlink 11" xfId="7018" hidden="1" xr:uid="{00000000-0005-0000-0000-000005020000}"/>
    <cellStyle name="Followed Hyperlink 11" xfId="7041" hidden="1" xr:uid="{00000000-0005-0000-0000-000006020000}"/>
    <cellStyle name="Followed Hyperlink 11" xfId="7149" hidden="1" xr:uid="{00000000-0005-0000-0000-000007020000}"/>
    <cellStyle name="Followed Hyperlink 11" xfId="6460" hidden="1" xr:uid="{00000000-0005-0000-0000-000008020000}"/>
    <cellStyle name="Followed Hyperlink 11" xfId="7230" hidden="1" xr:uid="{00000000-0005-0000-0000-000009020000}"/>
    <cellStyle name="Followed Hyperlink 11" xfId="7253" hidden="1" xr:uid="{00000000-0005-0000-0000-00000A020000}"/>
    <cellStyle name="Followed Hyperlink 11" xfId="7361" hidden="1" xr:uid="{00000000-0005-0000-0000-00000B020000}"/>
    <cellStyle name="Followed Hyperlink 11" xfId="6465" hidden="1" xr:uid="{00000000-0005-0000-0000-00000C020000}"/>
    <cellStyle name="Followed Hyperlink 11" xfId="7441" hidden="1" xr:uid="{00000000-0005-0000-0000-00000D020000}"/>
    <cellStyle name="Followed Hyperlink 11" xfId="7464" hidden="1" xr:uid="{00000000-0005-0000-0000-00000E020000}"/>
    <cellStyle name="Followed Hyperlink 11" xfId="7572" hidden="1" xr:uid="{00000000-0005-0000-0000-00000F020000}"/>
    <cellStyle name="Followed Hyperlink 11" xfId="6493" hidden="1" xr:uid="{00000000-0005-0000-0000-000010020000}"/>
    <cellStyle name="Followed Hyperlink 11" xfId="7647" hidden="1" xr:uid="{00000000-0005-0000-0000-000011020000}"/>
    <cellStyle name="Followed Hyperlink 11" xfId="7670" hidden="1" xr:uid="{00000000-0005-0000-0000-000012020000}"/>
    <cellStyle name="Followed Hyperlink 11" xfId="7778" hidden="1" xr:uid="{00000000-0005-0000-0000-000013020000}"/>
    <cellStyle name="Followed Hyperlink 11" xfId="2562" hidden="1" xr:uid="{00000000-0005-0000-0000-0000F8010000}"/>
    <cellStyle name="Followed Hyperlink 11" xfId="7883" hidden="1" xr:uid="{00000000-0005-0000-0000-0000F9010000}"/>
    <cellStyle name="Followed Hyperlink 11" xfId="6264" hidden="1" xr:uid="{00000000-0005-0000-0000-0000FA010000}"/>
    <cellStyle name="Followed Hyperlink 11" xfId="4684" hidden="1" xr:uid="{00000000-0005-0000-0000-0000FB010000}"/>
    <cellStyle name="Followed Hyperlink 11" xfId="8132" hidden="1" xr:uid="{00000000-0005-0000-0000-0000FC010000}"/>
    <cellStyle name="Followed Hyperlink 11" xfId="8261" hidden="1" xr:uid="{00000000-0005-0000-0000-0000FD010000}"/>
    <cellStyle name="Followed Hyperlink 11" xfId="8284" hidden="1" xr:uid="{00000000-0005-0000-0000-0000FE010000}"/>
    <cellStyle name="Followed Hyperlink 11" xfId="8392" hidden="1" xr:uid="{00000000-0005-0000-0000-0000FF010000}"/>
    <cellStyle name="Followed Hyperlink 11" xfId="7897" hidden="1" xr:uid="{00000000-0005-0000-0000-000000020000}"/>
    <cellStyle name="Followed Hyperlink 11" xfId="8482" hidden="1" xr:uid="{00000000-0005-0000-0000-000001020000}"/>
    <cellStyle name="Followed Hyperlink 11" xfId="8505" hidden="1" xr:uid="{00000000-0005-0000-0000-000002020000}"/>
    <cellStyle name="Followed Hyperlink 11" xfId="8613" hidden="1" xr:uid="{00000000-0005-0000-0000-000003020000}"/>
    <cellStyle name="Followed Hyperlink 11" xfId="8248" hidden="1" xr:uid="{00000000-0005-0000-0000-000004020000}"/>
    <cellStyle name="Followed Hyperlink 11" xfId="8698" hidden="1" xr:uid="{00000000-0005-0000-0000-000005020000}"/>
    <cellStyle name="Followed Hyperlink 11" xfId="8721" hidden="1" xr:uid="{00000000-0005-0000-0000-000006020000}"/>
    <cellStyle name="Followed Hyperlink 11" xfId="8829" hidden="1" xr:uid="{00000000-0005-0000-0000-000007020000}"/>
    <cellStyle name="Followed Hyperlink 11" xfId="8140" hidden="1" xr:uid="{00000000-0005-0000-0000-000008020000}"/>
    <cellStyle name="Followed Hyperlink 11" xfId="8910" hidden="1" xr:uid="{00000000-0005-0000-0000-000009020000}"/>
    <cellStyle name="Followed Hyperlink 11" xfId="8933" hidden="1" xr:uid="{00000000-0005-0000-0000-00000A020000}"/>
    <cellStyle name="Followed Hyperlink 11" xfId="9041" hidden="1" xr:uid="{00000000-0005-0000-0000-00000B020000}"/>
    <cellStyle name="Followed Hyperlink 11" xfId="8145" hidden="1" xr:uid="{00000000-0005-0000-0000-00000C020000}"/>
    <cellStyle name="Followed Hyperlink 11" xfId="9121" hidden="1" xr:uid="{00000000-0005-0000-0000-00000D020000}"/>
    <cellStyle name="Followed Hyperlink 11" xfId="9144" hidden="1" xr:uid="{00000000-0005-0000-0000-00000E020000}"/>
    <cellStyle name="Followed Hyperlink 11" xfId="9252" hidden="1" xr:uid="{00000000-0005-0000-0000-00000F020000}"/>
    <cellStyle name="Followed Hyperlink 11" xfId="8173" hidden="1" xr:uid="{00000000-0005-0000-0000-000010020000}"/>
    <cellStyle name="Followed Hyperlink 11" xfId="9327" hidden="1" xr:uid="{00000000-0005-0000-0000-000011020000}"/>
    <cellStyle name="Followed Hyperlink 11" xfId="9350" hidden="1" xr:uid="{00000000-0005-0000-0000-000012020000}"/>
    <cellStyle name="Followed Hyperlink 11" xfId="9458" hidden="1" xr:uid="{00000000-0005-0000-0000-000013020000}"/>
    <cellStyle name="Followed Hyperlink 11" xfId="2596" hidden="1" xr:uid="{00000000-0005-0000-0000-0000F8010000}"/>
    <cellStyle name="Followed Hyperlink 11" xfId="9563" hidden="1" xr:uid="{00000000-0005-0000-0000-0000F9010000}"/>
    <cellStyle name="Followed Hyperlink 11" xfId="7944" hidden="1" xr:uid="{00000000-0005-0000-0000-0000FA010000}"/>
    <cellStyle name="Followed Hyperlink 11" xfId="6363" hidden="1" xr:uid="{00000000-0005-0000-0000-0000FB010000}"/>
    <cellStyle name="Followed Hyperlink 11" xfId="9810" hidden="1" xr:uid="{00000000-0005-0000-0000-0000FC010000}"/>
    <cellStyle name="Followed Hyperlink 11" xfId="9939" hidden="1" xr:uid="{00000000-0005-0000-0000-0000FD010000}"/>
    <cellStyle name="Followed Hyperlink 11" xfId="9962" hidden="1" xr:uid="{00000000-0005-0000-0000-0000FE010000}"/>
    <cellStyle name="Followed Hyperlink 11" xfId="10070" hidden="1" xr:uid="{00000000-0005-0000-0000-0000FF010000}"/>
    <cellStyle name="Followed Hyperlink 11" xfId="9577" hidden="1" xr:uid="{00000000-0005-0000-0000-000000020000}"/>
    <cellStyle name="Followed Hyperlink 11" xfId="10160" hidden="1" xr:uid="{00000000-0005-0000-0000-000001020000}"/>
    <cellStyle name="Followed Hyperlink 11" xfId="10183" hidden="1" xr:uid="{00000000-0005-0000-0000-000002020000}"/>
    <cellStyle name="Followed Hyperlink 11" xfId="10291" hidden="1" xr:uid="{00000000-0005-0000-0000-000003020000}"/>
    <cellStyle name="Followed Hyperlink 11" xfId="9926" hidden="1" xr:uid="{00000000-0005-0000-0000-000004020000}"/>
    <cellStyle name="Followed Hyperlink 11" xfId="10376" hidden="1" xr:uid="{00000000-0005-0000-0000-000005020000}"/>
    <cellStyle name="Followed Hyperlink 11" xfId="10399" hidden="1" xr:uid="{00000000-0005-0000-0000-000006020000}"/>
    <cellStyle name="Followed Hyperlink 11" xfId="10507" hidden="1" xr:uid="{00000000-0005-0000-0000-000007020000}"/>
    <cellStyle name="Followed Hyperlink 11" xfId="9818" hidden="1" xr:uid="{00000000-0005-0000-0000-000008020000}"/>
    <cellStyle name="Followed Hyperlink 11" xfId="10588" hidden="1" xr:uid="{00000000-0005-0000-0000-000009020000}"/>
    <cellStyle name="Followed Hyperlink 11" xfId="10611" hidden="1" xr:uid="{00000000-0005-0000-0000-00000A020000}"/>
    <cellStyle name="Followed Hyperlink 11" xfId="10719" hidden="1" xr:uid="{00000000-0005-0000-0000-00000B020000}"/>
    <cellStyle name="Followed Hyperlink 11" xfId="9823" hidden="1" xr:uid="{00000000-0005-0000-0000-00000C020000}"/>
    <cellStyle name="Followed Hyperlink 11" xfId="10799" hidden="1" xr:uid="{00000000-0005-0000-0000-00000D020000}"/>
    <cellStyle name="Followed Hyperlink 11" xfId="10822" hidden="1" xr:uid="{00000000-0005-0000-0000-00000E020000}"/>
    <cellStyle name="Followed Hyperlink 11" xfId="10930" hidden="1" xr:uid="{00000000-0005-0000-0000-00000F020000}"/>
    <cellStyle name="Followed Hyperlink 11" xfId="9851" hidden="1" xr:uid="{00000000-0005-0000-0000-000010020000}"/>
    <cellStyle name="Followed Hyperlink 11" xfId="11005" hidden="1" xr:uid="{00000000-0005-0000-0000-000011020000}"/>
    <cellStyle name="Followed Hyperlink 11" xfId="11028" hidden="1" xr:uid="{00000000-0005-0000-0000-000012020000}"/>
    <cellStyle name="Followed Hyperlink 11" xfId="11136" hidden="1" xr:uid="{00000000-0005-0000-0000-000013020000}"/>
    <cellStyle name="Followed Hyperlink 11" xfId="2843" hidden="1" xr:uid="{00000000-0005-0000-0000-0000F8010000}"/>
    <cellStyle name="Followed Hyperlink 11" xfId="11241" hidden="1" xr:uid="{00000000-0005-0000-0000-0000F9010000}"/>
    <cellStyle name="Followed Hyperlink 11" xfId="9624" hidden="1" xr:uid="{00000000-0005-0000-0000-0000FA010000}"/>
    <cellStyle name="Followed Hyperlink 11" xfId="8043" hidden="1" xr:uid="{00000000-0005-0000-0000-0000FB010000}"/>
    <cellStyle name="Followed Hyperlink 11" xfId="11485" hidden="1" xr:uid="{00000000-0005-0000-0000-0000FC010000}"/>
    <cellStyle name="Followed Hyperlink 11" xfId="11614" hidden="1" xr:uid="{00000000-0005-0000-0000-0000FD010000}"/>
    <cellStyle name="Followed Hyperlink 11" xfId="11637" hidden="1" xr:uid="{00000000-0005-0000-0000-0000FE010000}"/>
    <cellStyle name="Followed Hyperlink 11" xfId="11745" hidden="1" xr:uid="{00000000-0005-0000-0000-0000FF010000}"/>
    <cellStyle name="Followed Hyperlink 11" xfId="11255" hidden="1" xr:uid="{00000000-0005-0000-0000-000000020000}"/>
    <cellStyle name="Followed Hyperlink 11" xfId="11835" hidden="1" xr:uid="{00000000-0005-0000-0000-000001020000}"/>
    <cellStyle name="Followed Hyperlink 11" xfId="11858" hidden="1" xr:uid="{00000000-0005-0000-0000-000002020000}"/>
    <cellStyle name="Followed Hyperlink 11" xfId="11966" hidden="1" xr:uid="{00000000-0005-0000-0000-000003020000}"/>
    <cellStyle name="Followed Hyperlink 11" xfId="11601" hidden="1" xr:uid="{00000000-0005-0000-0000-000004020000}"/>
    <cellStyle name="Followed Hyperlink 11" xfId="12051" hidden="1" xr:uid="{00000000-0005-0000-0000-000005020000}"/>
    <cellStyle name="Followed Hyperlink 11" xfId="12074" hidden="1" xr:uid="{00000000-0005-0000-0000-000006020000}"/>
    <cellStyle name="Followed Hyperlink 11" xfId="12182" hidden="1" xr:uid="{00000000-0005-0000-0000-000007020000}"/>
    <cellStyle name="Followed Hyperlink 11" xfId="11493" hidden="1" xr:uid="{00000000-0005-0000-0000-000008020000}"/>
    <cellStyle name="Followed Hyperlink 11" xfId="12263" hidden="1" xr:uid="{00000000-0005-0000-0000-000009020000}"/>
    <cellStyle name="Followed Hyperlink 11" xfId="12286" hidden="1" xr:uid="{00000000-0005-0000-0000-00000A020000}"/>
    <cellStyle name="Followed Hyperlink 11" xfId="12394" hidden="1" xr:uid="{00000000-0005-0000-0000-00000B020000}"/>
    <cellStyle name="Followed Hyperlink 11" xfId="11498" hidden="1" xr:uid="{00000000-0005-0000-0000-00000C020000}"/>
    <cellStyle name="Followed Hyperlink 11" xfId="12474" hidden="1" xr:uid="{00000000-0005-0000-0000-00000D020000}"/>
    <cellStyle name="Followed Hyperlink 11" xfId="12497" hidden="1" xr:uid="{00000000-0005-0000-0000-00000E020000}"/>
    <cellStyle name="Followed Hyperlink 11" xfId="12605" hidden="1" xr:uid="{00000000-0005-0000-0000-00000F020000}"/>
    <cellStyle name="Followed Hyperlink 11" xfId="11526" hidden="1" xr:uid="{00000000-0005-0000-0000-000010020000}"/>
    <cellStyle name="Followed Hyperlink 11" xfId="12680" hidden="1" xr:uid="{00000000-0005-0000-0000-000011020000}"/>
    <cellStyle name="Followed Hyperlink 11" xfId="12703" hidden="1" xr:uid="{00000000-0005-0000-0000-000012020000}"/>
    <cellStyle name="Followed Hyperlink 11" xfId="12811" hidden="1" xr:uid="{00000000-0005-0000-0000-000013020000}"/>
    <cellStyle name="Followed Hyperlink 11" xfId="4730" hidden="1" xr:uid="{00000000-0005-0000-0000-0000F8010000}"/>
    <cellStyle name="Followed Hyperlink 11" xfId="12916" hidden="1" xr:uid="{00000000-0005-0000-0000-0000F9010000}"/>
    <cellStyle name="Followed Hyperlink 11" xfId="11302" hidden="1" xr:uid="{00000000-0005-0000-0000-0000FA010000}"/>
    <cellStyle name="Followed Hyperlink 11" xfId="9721" hidden="1" xr:uid="{00000000-0005-0000-0000-0000FB010000}"/>
    <cellStyle name="Followed Hyperlink 11" xfId="13159" hidden="1" xr:uid="{00000000-0005-0000-0000-0000FC010000}"/>
    <cellStyle name="Followed Hyperlink 11" xfId="13288" hidden="1" xr:uid="{00000000-0005-0000-0000-0000FD010000}"/>
    <cellStyle name="Followed Hyperlink 11" xfId="13311" hidden="1" xr:uid="{00000000-0005-0000-0000-0000FE010000}"/>
    <cellStyle name="Followed Hyperlink 11" xfId="13419" hidden="1" xr:uid="{00000000-0005-0000-0000-0000FF010000}"/>
    <cellStyle name="Followed Hyperlink 11" xfId="12930" hidden="1" xr:uid="{00000000-0005-0000-0000-000000020000}"/>
    <cellStyle name="Followed Hyperlink 11" xfId="13509" hidden="1" xr:uid="{00000000-0005-0000-0000-000001020000}"/>
    <cellStyle name="Followed Hyperlink 11" xfId="13532" hidden="1" xr:uid="{00000000-0005-0000-0000-000002020000}"/>
    <cellStyle name="Followed Hyperlink 11" xfId="13640" hidden="1" xr:uid="{00000000-0005-0000-0000-000003020000}"/>
    <cellStyle name="Followed Hyperlink 11" xfId="13275" hidden="1" xr:uid="{00000000-0005-0000-0000-000004020000}"/>
    <cellStyle name="Followed Hyperlink 11" xfId="13725" hidden="1" xr:uid="{00000000-0005-0000-0000-000005020000}"/>
    <cellStyle name="Followed Hyperlink 11" xfId="13748" hidden="1" xr:uid="{00000000-0005-0000-0000-000006020000}"/>
    <cellStyle name="Followed Hyperlink 11" xfId="13856" hidden="1" xr:uid="{00000000-0005-0000-0000-000007020000}"/>
    <cellStyle name="Followed Hyperlink 11" xfId="13167" hidden="1" xr:uid="{00000000-0005-0000-0000-000008020000}"/>
    <cellStyle name="Followed Hyperlink 11" xfId="13937" hidden="1" xr:uid="{00000000-0005-0000-0000-000009020000}"/>
    <cellStyle name="Followed Hyperlink 11" xfId="13960" hidden="1" xr:uid="{00000000-0005-0000-0000-00000A020000}"/>
    <cellStyle name="Followed Hyperlink 11" xfId="14068" hidden="1" xr:uid="{00000000-0005-0000-0000-00000B020000}"/>
    <cellStyle name="Followed Hyperlink 11" xfId="13172" hidden="1" xr:uid="{00000000-0005-0000-0000-00000C020000}"/>
    <cellStyle name="Followed Hyperlink 11" xfId="14148" hidden="1" xr:uid="{00000000-0005-0000-0000-00000D020000}"/>
    <cellStyle name="Followed Hyperlink 11" xfId="14171" hidden="1" xr:uid="{00000000-0005-0000-0000-00000E020000}"/>
    <cellStyle name="Followed Hyperlink 11" xfId="14279" hidden="1" xr:uid="{00000000-0005-0000-0000-00000F020000}"/>
    <cellStyle name="Followed Hyperlink 11" xfId="13200" hidden="1" xr:uid="{00000000-0005-0000-0000-000010020000}"/>
    <cellStyle name="Followed Hyperlink 11" xfId="14354" hidden="1" xr:uid="{00000000-0005-0000-0000-000011020000}"/>
    <cellStyle name="Followed Hyperlink 11" xfId="14377" hidden="1" xr:uid="{00000000-0005-0000-0000-000012020000}"/>
    <cellStyle name="Followed Hyperlink 11" xfId="14485" hidden="1" xr:uid="{00000000-0005-0000-0000-000013020000}"/>
    <cellStyle name="Followed Hyperlink 11" xfId="6410" hidden="1" xr:uid="{00000000-0005-0000-0000-0000F8010000}"/>
    <cellStyle name="Followed Hyperlink 11" xfId="14590" hidden="1" xr:uid="{00000000-0005-0000-0000-0000F9010000}"/>
    <cellStyle name="Followed Hyperlink 11" xfId="12976" hidden="1" xr:uid="{00000000-0005-0000-0000-0000FA010000}"/>
    <cellStyle name="Followed Hyperlink 11" xfId="11397" hidden="1" xr:uid="{00000000-0005-0000-0000-0000FB010000}"/>
    <cellStyle name="Followed Hyperlink 11" xfId="14827" hidden="1" xr:uid="{00000000-0005-0000-0000-0000FC010000}"/>
    <cellStyle name="Followed Hyperlink 11" xfId="14956" hidden="1" xr:uid="{00000000-0005-0000-0000-0000FD010000}"/>
    <cellStyle name="Followed Hyperlink 11" xfId="14979" hidden="1" xr:uid="{00000000-0005-0000-0000-0000FE010000}"/>
    <cellStyle name="Followed Hyperlink 11" xfId="15087" hidden="1" xr:uid="{00000000-0005-0000-0000-0000FF010000}"/>
    <cellStyle name="Followed Hyperlink 11" xfId="14604" hidden="1" xr:uid="{00000000-0005-0000-0000-000000020000}"/>
    <cellStyle name="Followed Hyperlink 11" xfId="15177" hidden="1" xr:uid="{00000000-0005-0000-0000-000001020000}"/>
    <cellStyle name="Followed Hyperlink 11" xfId="15200" hidden="1" xr:uid="{00000000-0005-0000-0000-000002020000}"/>
    <cellStyle name="Followed Hyperlink 11" xfId="15308" hidden="1" xr:uid="{00000000-0005-0000-0000-000003020000}"/>
    <cellStyle name="Followed Hyperlink 11" xfId="14943" hidden="1" xr:uid="{00000000-0005-0000-0000-000004020000}"/>
    <cellStyle name="Followed Hyperlink 11" xfId="15393" hidden="1" xr:uid="{00000000-0005-0000-0000-000005020000}"/>
    <cellStyle name="Followed Hyperlink 11" xfId="15416" hidden="1" xr:uid="{00000000-0005-0000-0000-000006020000}"/>
    <cellStyle name="Followed Hyperlink 11" xfId="15524" hidden="1" xr:uid="{00000000-0005-0000-0000-000007020000}"/>
    <cellStyle name="Followed Hyperlink 11" xfId="14835" hidden="1" xr:uid="{00000000-0005-0000-0000-000008020000}"/>
    <cellStyle name="Followed Hyperlink 11" xfId="15605" hidden="1" xr:uid="{00000000-0005-0000-0000-000009020000}"/>
    <cellStyle name="Followed Hyperlink 11" xfId="15628" hidden="1" xr:uid="{00000000-0005-0000-0000-00000A020000}"/>
    <cellStyle name="Followed Hyperlink 11" xfId="15736" hidden="1" xr:uid="{00000000-0005-0000-0000-00000B020000}"/>
    <cellStyle name="Followed Hyperlink 11" xfId="14840" hidden="1" xr:uid="{00000000-0005-0000-0000-00000C020000}"/>
    <cellStyle name="Followed Hyperlink 11" xfId="15816" hidden="1" xr:uid="{00000000-0005-0000-0000-00000D020000}"/>
    <cellStyle name="Followed Hyperlink 11" xfId="15839" hidden="1" xr:uid="{00000000-0005-0000-0000-00000E020000}"/>
    <cellStyle name="Followed Hyperlink 11" xfId="15947" hidden="1" xr:uid="{00000000-0005-0000-0000-00000F020000}"/>
    <cellStyle name="Followed Hyperlink 11" xfId="14868" hidden="1" xr:uid="{00000000-0005-0000-0000-000010020000}"/>
    <cellStyle name="Followed Hyperlink 11" xfId="16022" hidden="1" xr:uid="{00000000-0005-0000-0000-000011020000}"/>
    <cellStyle name="Followed Hyperlink 11" xfId="16045" hidden="1" xr:uid="{00000000-0005-0000-0000-000012020000}"/>
    <cellStyle name="Followed Hyperlink 11" xfId="16153" hidden="1" xr:uid="{00000000-0005-0000-0000-000013020000}"/>
    <cellStyle name="Followed Hyperlink 11" xfId="8090" hidden="1" xr:uid="{00000000-0005-0000-0000-0000F8010000}"/>
    <cellStyle name="Followed Hyperlink 11" xfId="16258" hidden="1" xr:uid="{00000000-0005-0000-0000-0000F9010000}"/>
    <cellStyle name="Followed Hyperlink 11" xfId="14648" hidden="1" xr:uid="{00000000-0005-0000-0000-0000FA010000}"/>
    <cellStyle name="Followed Hyperlink 11" xfId="13071" hidden="1" xr:uid="{00000000-0005-0000-0000-0000FB010000}"/>
    <cellStyle name="Followed Hyperlink 11" xfId="16486" hidden="1" xr:uid="{00000000-0005-0000-0000-0000FC010000}"/>
    <cellStyle name="Followed Hyperlink 11" xfId="16615" hidden="1" xr:uid="{00000000-0005-0000-0000-0000FD010000}"/>
    <cellStyle name="Followed Hyperlink 11" xfId="16638" hidden="1" xr:uid="{00000000-0005-0000-0000-0000FE010000}"/>
    <cellStyle name="Followed Hyperlink 11" xfId="16746" hidden="1" xr:uid="{00000000-0005-0000-0000-0000FF010000}"/>
    <cellStyle name="Followed Hyperlink 11" xfId="16272" hidden="1" xr:uid="{00000000-0005-0000-0000-000000020000}"/>
    <cellStyle name="Followed Hyperlink 11" xfId="16836" hidden="1" xr:uid="{00000000-0005-0000-0000-000001020000}"/>
    <cellStyle name="Followed Hyperlink 11" xfId="16859" hidden="1" xr:uid="{00000000-0005-0000-0000-000002020000}"/>
    <cellStyle name="Followed Hyperlink 11" xfId="16967" hidden="1" xr:uid="{00000000-0005-0000-0000-000003020000}"/>
    <cellStyle name="Followed Hyperlink 11" xfId="16602" hidden="1" xr:uid="{00000000-0005-0000-0000-000004020000}"/>
    <cellStyle name="Followed Hyperlink 11" xfId="17052" hidden="1" xr:uid="{00000000-0005-0000-0000-000005020000}"/>
    <cellStyle name="Followed Hyperlink 11" xfId="17075" hidden="1" xr:uid="{00000000-0005-0000-0000-000006020000}"/>
    <cellStyle name="Followed Hyperlink 11" xfId="17183" hidden="1" xr:uid="{00000000-0005-0000-0000-000007020000}"/>
    <cellStyle name="Followed Hyperlink 11" xfId="16494" hidden="1" xr:uid="{00000000-0005-0000-0000-000008020000}"/>
    <cellStyle name="Followed Hyperlink 11" xfId="17264" hidden="1" xr:uid="{00000000-0005-0000-0000-000009020000}"/>
    <cellStyle name="Followed Hyperlink 11" xfId="17287" hidden="1" xr:uid="{00000000-0005-0000-0000-00000A020000}"/>
    <cellStyle name="Followed Hyperlink 11" xfId="17395" hidden="1" xr:uid="{00000000-0005-0000-0000-00000B020000}"/>
    <cellStyle name="Followed Hyperlink 11" xfId="16499" hidden="1" xr:uid="{00000000-0005-0000-0000-00000C020000}"/>
    <cellStyle name="Followed Hyperlink 11" xfId="17475" hidden="1" xr:uid="{00000000-0005-0000-0000-00000D020000}"/>
    <cellStyle name="Followed Hyperlink 11" xfId="17498" hidden="1" xr:uid="{00000000-0005-0000-0000-00000E020000}"/>
    <cellStyle name="Followed Hyperlink 11" xfId="17606" hidden="1" xr:uid="{00000000-0005-0000-0000-00000F020000}"/>
    <cellStyle name="Followed Hyperlink 11" xfId="16527" hidden="1" xr:uid="{00000000-0005-0000-0000-000010020000}"/>
    <cellStyle name="Followed Hyperlink 11" xfId="17681" hidden="1" xr:uid="{00000000-0005-0000-0000-000011020000}"/>
    <cellStyle name="Followed Hyperlink 11" xfId="17704" hidden="1" xr:uid="{00000000-0005-0000-0000-000012020000}"/>
    <cellStyle name="Followed Hyperlink 11" xfId="17812" hidden="1" xr:uid="{00000000-0005-0000-0000-000013020000}"/>
    <cellStyle name="Followed Hyperlink 11" xfId="13048" hidden="1" xr:uid="{00000000-0005-0000-0000-0000F8010000}"/>
    <cellStyle name="Followed Hyperlink 11" xfId="14727" hidden="1" xr:uid="{00000000-0005-0000-0000-0000F9010000}"/>
    <cellStyle name="Followed Hyperlink 11" xfId="17906" hidden="1" xr:uid="{00000000-0005-0000-0000-0000FA010000}"/>
    <cellStyle name="Followed Hyperlink 11" xfId="13085" hidden="1" xr:uid="{00000000-0005-0000-0000-0000FB010000}"/>
    <cellStyle name="Followed Hyperlink 11" xfId="18152" hidden="1" xr:uid="{00000000-0005-0000-0000-0000FC010000}"/>
    <cellStyle name="Followed Hyperlink 11" xfId="18281" hidden="1" xr:uid="{00000000-0005-0000-0000-0000FD010000}"/>
    <cellStyle name="Followed Hyperlink 11" xfId="18304" hidden="1" xr:uid="{00000000-0005-0000-0000-0000FE010000}"/>
    <cellStyle name="Followed Hyperlink 11" xfId="18412" hidden="1" xr:uid="{00000000-0005-0000-0000-0000FF010000}"/>
    <cellStyle name="Followed Hyperlink 11" xfId="17928" hidden="1" xr:uid="{00000000-0005-0000-0000-000000020000}"/>
    <cellStyle name="Followed Hyperlink 11" xfId="18502" hidden="1" xr:uid="{00000000-0005-0000-0000-000001020000}"/>
    <cellStyle name="Followed Hyperlink 11" xfId="18525" hidden="1" xr:uid="{00000000-0005-0000-0000-000002020000}"/>
    <cellStyle name="Followed Hyperlink 11" xfId="18633" hidden="1" xr:uid="{00000000-0005-0000-0000-000003020000}"/>
    <cellStyle name="Followed Hyperlink 11" xfId="18268" hidden="1" xr:uid="{00000000-0005-0000-0000-000004020000}"/>
    <cellStyle name="Followed Hyperlink 11" xfId="18718" hidden="1" xr:uid="{00000000-0005-0000-0000-000005020000}"/>
    <cellStyle name="Followed Hyperlink 11" xfId="18741" hidden="1" xr:uid="{00000000-0005-0000-0000-000006020000}"/>
    <cellStyle name="Followed Hyperlink 11" xfId="18849" hidden="1" xr:uid="{00000000-0005-0000-0000-000007020000}"/>
    <cellStyle name="Followed Hyperlink 11" xfId="18160" hidden="1" xr:uid="{00000000-0005-0000-0000-000008020000}"/>
    <cellStyle name="Followed Hyperlink 11" xfId="18930" hidden="1" xr:uid="{00000000-0005-0000-0000-000009020000}"/>
    <cellStyle name="Followed Hyperlink 11" xfId="18953" hidden="1" xr:uid="{00000000-0005-0000-0000-00000A020000}"/>
    <cellStyle name="Followed Hyperlink 11" xfId="19061" hidden="1" xr:uid="{00000000-0005-0000-0000-00000B020000}"/>
    <cellStyle name="Followed Hyperlink 11" xfId="18165" hidden="1" xr:uid="{00000000-0005-0000-0000-00000C020000}"/>
    <cellStyle name="Followed Hyperlink 11" xfId="19141" hidden="1" xr:uid="{00000000-0005-0000-0000-00000D020000}"/>
    <cellStyle name="Followed Hyperlink 11" xfId="19164" hidden="1" xr:uid="{00000000-0005-0000-0000-00000E020000}"/>
    <cellStyle name="Followed Hyperlink 11" xfId="19272" hidden="1" xr:uid="{00000000-0005-0000-0000-00000F020000}"/>
    <cellStyle name="Followed Hyperlink 11" xfId="18193" hidden="1" xr:uid="{00000000-0005-0000-0000-000010020000}"/>
    <cellStyle name="Followed Hyperlink 11" xfId="19347" hidden="1" xr:uid="{00000000-0005-0000-0000-000011020000}"/>
    <cellStyle name="Followed Hyperlink 11" xfId="19370" hidden="1" xr:uid="{00000000-0005-0000-0000-000012020000}"/>
    <cellStyle name="Followed Hyperlink 11" xfId="19478" hidden="1" xr:uid="{00000000-0005-0000-0000-000013020000}"/>
    <cellStyle name="Followed Hyperlink 11" xfId="9699" hidden="1" xr:uid="{00000000-0005-0000-0000-0000F8010000}"/>
    <cellStyle name="Followed Hyperlink 11" xfId="19583" hidden="1" xr:uid="{00000000-0005-0000-0000-0000F9010000}"/>
    <cellStyle name="Followed Hyperlink 11" xfId="17971" hidden="1" xr:uid="{00000000-0005-0000-0000-0000FA010000}"/>
    <cellStyle name="Followed Hyperlink 11" xfId="16444" hidden="1" xr:uid="{00000000-0005-0000-0000-0000FB010000}"/>
    <cellStyle name="Followed Hyperlink 11" xfId="19793" hidden="1" xr:uid="{00000000-0005-0000-0000-0000FC010000}"/>
    <cellStyle name="Followed Hyperlink 11" xfId="19922" hidden="1" xr:uid="{00000000-0005-0000-0000-0000FD010000}"/>
    <cellStyle name="Followed Hyperlink 11" xfId="19945" hidden="1" xr:uid="{00000000-0005-0000-0000-0000FE010000}"/>
    <cellStyle name="Followed Hyperlink 11" xfId="20053" hidden="1" xr:uid="{00000000-0005-0000-0000-0000FF010000}"/>
    <cellStyle name="Followed Hyperlink 11" xfId="19597" hidden="1" xr:uid="{00000000-0005-0000-0000-000000020000}"/>
    <cellStyle name="Followed Hyperlink 11" xfId="20143" hidden="1" xr:uid="{00000000-0005-0000-0000-000001020000}"/>
    <cellStyle name="Followed Hyperlink 11" xfId="20166" hidden="1" xr:uid="{00000000-0005-0000-0000-000002020000}"/>
    <cellStyle name="Followed Hyperlink 11" xfId="20274" hidden="1" xr:uid="{00000000-0005-0000-0000-000003020000}"/>
    <cellStyle name="Followed Hyperlink 11" xfId="19909" hidden="1" xr:uid="{00000000-0005-0000-0000-000004020000}"/>
    <cellStyle name="Followed Hyperlink 11" xfId="20359" hidden="1" xr:uid="{00000000-0005-0000-0000-000005020000}"/>
    <cellStyle name="Followed Hyperlink 11" xfId="20382" hidden="1" xr:uid="{00000000-0005-0000-0000-000006020000}"/>
    <cellStyle name="Followed Hyperlink 11" xfId="20490" hidden="1" xr:uid="{00000000-0005-0000-0000-000007020000}"/>
    <cellStyle name="Followed Hyperlink 11" xfId="19801" hidden="1" xr:uid="{00000000-0005-0000-0000-000008020000}"/>
    <cellStyle name="Followed Hyperlink 11" xfId="20571" hidden="1" xr:uid="{00000000-0005-0000-0000-000009020000}"/>
    <cellStyle name="Followed Hyperlink 11" xfId="20594" hidden="1" xr:uid="{00000000-0005-0000-0000-00000A020000}"/>
    <cellStyle name="Followed Hyperlink 11" xfId="20702" hidden="1" xr:uid="{00000000-0005-0000-0000-00000B020000}"/>
    <cellStyle name="Followed Hyperlink 11" xfId="19806" hidden="1" xr:uid="{00000000-0005-0000-0000-00000C020000}"/>
    <cellStyle name="Followed Hyperlink 11" xfId="20782" hidden="1" xr:uid="{00000000-0005-0000-0000-00000D020000}"/>
    <cellStyle name="Followed Hyperlink 11" xfId="20805" hidden="1" xr:uid="{00000000-0005-0000-0000-00000E020000}"/>
    <cellStyle name="Followed Hyperlink 11" xfId="20913" hidden="1" xr:uid="{00000000-0005-0000-0000-00000F020000}"/>
    <cellStyle name="Followed Hyperlink 11" xfId="19834" hidden="1" xr:uid="{00000000-0005-0000-0000-000010020000}"/>
    <cellStyle name="Followed Hyperlink 11" xfId="20988" hidden="1" xr:uid="{00000000-0005-0000-0000-000011020000}"/>
    <cellStyle name="Followed Hyperlink 11" xfId="21011" hidden="1" xr:uid="{00000000-0005-0000-0000-000012020000}"/>
    <cellStyle name="Followed Hyperlink 11" xfId="21119" hidden="1" xr:uid="{00000000-0005-0000-0000-000013020000}"/>
    <cellStyle name="Followed Hyperlink 11" xfId="13092" hidden="1" xr:uid="{00000000-0005-0000-0000-0000F8010000}"/>
    <cellStyle name="Followed Hyperlink 11" xfId="21224" hidden="1" xr:uid="{00000000-0005-0000-0000-0000F9010000}"/>
    <cellStyle name="Followed Hyperlink 11" xfId="19636" hidden="1" xr:uid="{00000000-0005-0000-0000-0000FA010000}"/>
    <cellStyle name="Followed Hyperlink 11" xfId="18064" hidden="1" xr:uid="{00000000-0005-0000-0000-0000FB010000}"/>
    <cellStyle name="Followed Hyperlink 11" xfId="21400" hidden="1" xr:uid="{00000000-0005-0000-0000-0000FC010000}"/>
    <cellStyle name="Followed Hyperlink 11" xfId="21529" hidden="1" xr:uid="{00000000-0005-0000-0000-0000FD010000}"/>
    <cellStyle name="Followed Hyperlink 11" xfId="21552" hidden="1" xr:uid="{00000000-0005-0000-0000-0000FE010000}"/>
    <cellStyle name="Followed Hyperlink 11" xfId="21660" hidden="1" xr:uid="{00000000-0005-0000-0000-0000FF010000}"/>
    <cellStyle name="Followed Hyperlink 11" xfId="21238" hidden="1" xr:uid="{00000000-0005-0000-0000-000000020000}"/>
    <cellStyle name="Followed Hyperlink 11" xfId="21750" hidden="1" xr:uid="{00000000-0005-0000-0000-000001020000}"/>
    <cellStyle name="Followed Hyperlink 11" xfId="21773" hidden="1" xr:uid="{00000000-0005-0000-0000-000002020000}"/>
    <cellStyle name="Followed Hyperlink 11" xfId="21881" hidden="1" xr:uid="{00000000-0005-0000-0000-000003020000}"/>
    <cellStyle name="Followed Hyperlink 11" xfId="21516" hidden="1" xr:uid="{00000000-0005-0000-0000-000004020000}"/>
    <cellStyle name="Followed Hyperlink 11" xfId="21966" hidden="1" xr:uid="{00000000-0005-0000-0000-000005020000}"/>
    <cellStyle name="Followed Hyperlink 11" xfId="21989" hidden="1" xr:uid="{00000000-0005-0000-0000-000006020000}"/>
    <cellStyle name="Followed Hyperlink 11" xfId="22097" hidden="1" xr:uid="{00000000-0005-0000-0000-000007020000}"/>
    <cellStyle name="Followed Hyperlink 11" xfId="21408" hidden="1" xr:uid="{00000000-0005-0000-0000-000008020000}"/>
    <cellStyle name="Followed Hyperlink 11" xfId="22178" hidden="1" xr:uid="{00000000-0005-0000-0000-000009020000}"/>
    <cellStyle name="Followed Hyperlink 11" xfId="22201" hidden="1" xr:uid="{00000000-0005-0000-0000-00000A020000}"/>
    <cellStyle name="Followed Hyperlink 11" xfId="22309" hidden="1" xr:uid="{00000000-0005-0000-0000-00000B020000}"/>
    <cellStyle name="Followed Hyperlink 11" xfId="21413" hidden="1" xr:uid="{00000000-0005-0000-0000-00000C020000}"/>
    <cellStyle name="Followed Hyperlink 11" xfId="22389" hidden="1" xr:uid="{00000000-0005-0000-0000-00000D020000}"/>
    <cellStyle name="Followed Hyperlink 11" xfId="22412" hidden="1" xr:uid="{00000000-0005-0000-0000-00000E020000}"/>
    <cellStyle name="Followed Hyperlink 11" xfId="22520" hidden="1" xr:uid="{00000000-0005-0000-0000-00000F020000}"/>
    <cellStyle name="Followed Hyperlink 11" xfId="21441" hidden="1" xr:uid="{00000000-0005-0000-0000-000010020000}"/>
    <cellStyle name="Followed Hyperlink 11" xfId="22595" hidden="1" xr:uid="{00000000-0005-0000-0000-000011020000}"/>
    <cellStyle name="Followed Hyperlink 11" xfId="22618" hidden="1" xr:uid="{00000000-0005-0000-0000-000012020000}"/>
    <cellStyle name="Followed Hyperlink 11" xfId="22726" hidden="1" xr:uid="{00000000-0005-0000-0000-000013020000}"/>
    <cellStyle name="Followed Hyperlink 11" xfId="14627" hidden="1" xr:uid="{00000000-0005-0000-0000-0000F8010000}"/>
    <cellStyle name="Followed Hyperlink 11" xfId="22831" hidden="1" xr:uid="{00000000-0005-0000-0000-0000F9010000}"/>
    <cellStyle name="Followed Hyperlink 11" xfId="21273" hidden="1" xr:uid="{00000000-0005-0000-0000-0000FA010000}"/>
    <cellStyle name="Followed Hyperlink 11" xfId="19715" hidden="1" xr:uid="{00000000-0005-0000-0000-0000FB010000}"/>
    <cellStyle name="Followed Hyperlink 11" xfId="22969" hidden="1" xr:uid="{00000000-0005-0000-0000-0000FC010000}"/>
    <cellStyle name="Followed Hyperlink 11" xfId="23098" hidden="1" xr:uid="{00000000-0005-0000-0000-0000FD010000}"/>
    <cellStyle name="Followed Hyperlink 11" xfId="23121" hidden="1" xr:uid="{00000000-0005-0000-0000-0000FE010000}"/>
    <cellStyle name="Followed Hyperlink 11" xfId="23229" hidden="1" xr:uid="{00000000-0005-0000-0000-0000FF010000}"/>
    <cellStyle name="Followed Hyperlink 11" xfId="22845" hidden="1" xr:uid="{00000000-0005-0000-0000-000000020000}"/>
    <cellStyle name="Followed Hyperlink 11" xfId="23319" hidden="1" xr:uid="{00000000-0005-0000-0000-000001020000}"/>
    <cellStyle name="Followed Hyperlink 11" xfId="23342" hidden="1" xr:uid="{00000000-0005-0000-0000-000002020000}"/>
    <cellStyle name="Followed Hyperlink 11" xfId="23450" hidden="1" xr:uid="{00000000-0005-0000-0000-000003020000}"/>
    <cellStyle name="Followed Hyperlink 11" xfId="23085" hidden="1" xr:uid="{00000000-0005-0000-0000-000004020000}"/>
    <cellStyle name="Followed Hyperlink 11" xfId="23535" hidden="1" xr:uid="{00000000-0005-0000-0000-000005020000}"/>
    <cellStyle name="Followed Hyperlink 11" xfId="23558" hidden="1" xr:uid="{00000000-0005-0000-0000-000006020000}"/>
    <cellStyle name="Followed Hyperlink 11" xfId="23666" hidden="1" xr:uid="{00000000-0005-0000-0000-000007020000}"/>
    <cellStyle name="Followed Hyperlink 11" xfId="22977" hidden="1" xr:uid="{00000000-0005-0000-0000-000008020000}"/>
    <cellStyle name="Followed Hyperlink 11" xfId="23747" hidden="1" xr:uid="{00000000-0005-0000-0000-000009020000}"/>
    <cellStyle name="Followed Hyperlink 11" xfId="23770" hidden="1" xr:uid="{00000000-0005-0000-0000-00000A020000}"/>
    <cellStyle name="Followed Hyperlink 11" xfId="23878" hidden="1" xr:uid="{00000000-0005-0000-0000-00000B020000}"/>
    <cellStyle name="Followed Hyperlink 11" xfId="22982" hidden="1" xr:uid="{00000000-0005-0000-0000-00000C020000}"/>
    <cellStyle name="Followed Hyperlink 11" xfId="23958" hidden="1" xr:uid="{00000000-0005-0000-0000-00000D020000}"/>
    <cellStyle name="Followed Hyperlink 11" xfId="23981" hidden="1" xr:uid="{00000000-0005-0000-0000-00000E020000}"/>
    <cellStyle name="Followed Hyperlink 11" xfId="24089" hidden="1" xr:uid="{00000000-0005-0000-0000-00000F020000}"/>
    <cellStyle name="Followed Hyperlink 11" xfId="23010" hidden="1" xr:uid="{00000000-0005-0000-0000-000010020000}"/>
    <cellStyle name="Followed Hyperlink 11" xfId="24164" hidden="1" xr:uid="{00000000-0005-0000-0000-000011020000}"/>
    <cellStyle name="Followed Hyperlink 11" xfId="24187" hidden="1" xr:uid="{00000000-0005-0000-0000-000012020000}"/>
    <cellStyle name="Followed Hyperlink 11" xfId="24295" hidden="1" xr:uid="{00000000-0005-0000-0000-000013020000}"/>
    <cellStyle name="Followed Hyperlink 11" xfId="17973" hidden="1" xr:uid="{00000000-0005-0000-0000-0000F8010000}"/>
    <cellStyle name="Followed Hyperlink 11" xfId="24400" hidden="1" xr:uid="{00000000-0005-0000-0000-0000F9010000}"/>
    <cellStyle name="Followed Hyperlink 11" xfId="22874" hidden="1" xr:uid="{00000000-0005-0000-0000-0000FA010000}"/>
    <cellStyle name="Followed Hyperlink 11" xfId="21333" hidden="1" xr:uid="{00000000-0005-0000-0000-0000FB010000}"/>
    <cellStyle name="Followed Hyperlink 11" xfId="24488" hidden="1" xr:uid="{00000000-0005-0000-0000-0000FC010000}"/>
    <cellStyle name="Followed Hyperlink 11" xfId="24617" hidden="1" xr:uid="{00000000-0005-0000-0000-0000FD010000}"/>
    <cellStyle name="Followed Hyperlink 11" xfId="24640" hidden="1" xr:uid="{00000000-0005-0000-0000-0000FE010000}"/>
    <cellStyle name="Followed Hyperlink 11" xfId="24748" hidden="1" xr:uid="{00000000-0005-0000-0000-0000FF010000}"/>
    <cellStyle name="Followed Hyperlink 11" xfId="24414" hidden="1" xr:uid="{00000000-0005-0000-0000-000000020000}"/>
    <cellStyle name="Followed Hyperlink 11" xfId="24838" hidden="1" xr:uid="{00000000-0005-0000-0000-000001020000}"/>
    <cellStyle name="Followed Hyperlink 11" xfId="24861" hidden="1" xr:uid="{00000000-0005-0000-0000-000002020000}"/>
    <cellStyle name="Followed Hyperlink 11" xfId="24969" hidden="1" xr:uid="{00000000-0005-0000-0000-000003020000}"/>
    <cellStyle name="Followed Hyperlink 11" xfId="24604" hidden="1" xr:uid="{00000000-0005-0000-0000-000004020000}"/>
    <cellStyle name="Followed Hyperlink 11" xfId="25054" hidden="1" xr:uid="{00000000-0005-0000-0000-000005020000}"/>
    <cellStyle name="Followed Hyperlink 11" xfId="25077" hidden="1" xr:uid="{00000000-0005-0000-0000-000006020000}"/>
    <cellStyle name="Followed Hyperlink 11" xfId="25185" hidden="1" xr:uid="{00000000-0005-0000-0000-000007020000}"/>
    <cellStyle name="Followed Hyperlink 11" xfId="24496" hidden="1" xr:uid="{00000000-0005-0000-0000-000008020000}"/>
    <cellStyle name="Followed Hyperlink 11" xfId="25266" hidden="1" xr:uid="{00000000-0005-0000-0000-000009020000}"/>
    <cellStyle name="Followed Hyperlink 11" xfId="25289" hidden="1" xr:uid="{00000000-0005-0000-0000-00000A020000}"/>
    <cellStyle name="Followed Hyperlink 11" xfId="25397" hidden="1" xr:uid="{00000000-0005-0000-0000-00000B020000}"/>
    <cellStyle name="Followed Hyperlink 11" xfId="24501" hidden="1" xr:uid="{00000000-0005-0000-0000-00000C020000}"/>
    <cellStyle name="Followed Hyperlink 11" xfId="25477" hidden="1" xr:uid="{00000000-0005-0000-0000-00000D020000}"/>
    <cellStyle name="Followed Hyperlink 11" xfId="25500" hidden="1" xr:uid="{00000000-0005-0000-0000-00000E020000}"/>
    <cellStyle name="Followed Hyperlink 11" xfId="25608" hidden="1" xr:uid="{00000000-0005-0000-0000-00000F020000}"/>
    <cellStyle name="Followed Hyperlink 11" xfId="24529" hidden="1" xr:uid="{00000000-0005-0000-0000-000010020000}"/>
    <cellStyle name="Followed Hyperlink 11" xfId="25683" hidden="1" xr:uid="{00000000-0005-0000-0000-000011020000}"/>
    <cellStyle name="Followed Hyperlink 11" xfId="25706" hidden="1" xr:uid="{00000000-0005-0000-0000-000012020000}"/>
    <cellStyle name="Followed Hyperlink 11" xfId="25814" hidden="1" xr:uid="{00000000-0005-0000-0000-000013020000}"/>
    <cellStyle name="Followed Hyperlink 11" xfId="26252" hidden="1" xr:uid="{00000000-0005-0000-0000-0000F8010000}"/>
    <cellStyle name="Followed Hyperlink 11" xfId="26424" hidden="1" xr:uid="{00000000-0005-0000-0000-0000F9010000}"/>
    <cellStyle name="Followed Hyperlink 11" xfId="26447" hidden="1" xr:uid="{00000000-0005-0000-0000-0000FA010000}"/>
    <cellStyle name="Followed Hyperlink 11" xfId="26555" hidden="1" xr:uid="{00000000-0005-0000-0000-0000FB010000}"/>
    <cellStyle name="Followed Hyperlink 11" xfId="26608" hidden="1" xr:uid="{00000000-0005-0000-0000-0000FC010000}"/>
    <cellStyle name="Followed Hyperlink 11" xfId="26737" hidden="1" xr:uid="{00000000-0005-0000-0000-0000FD010000}"/>
    <cellStyle name="Followed Hyperlink 11" xfId="26760" hidden="1" xr:uid="{00000000-0005-0000-0000-0000FE010000}"/>
    <cellStyle name="Followed Hyperlink 11" xfId="26868" hidden="1" xr:uid="{00000000-0005-0000-0000-0000FF010000}"/>
    <cellStyle name="Followed Hyperlink 11" xfId="26403" hidden="1" xr:uid="{00000000-0005-0000-0000-000000020000}"/>
    <cellStyle name="Followed Hyperlink 11" xfId="26958" hidden="1" xr:uid="{00000000-0005-0000-0000-000001020000}"/>
    <cellStyle name="Followed Hyperlink 11" xfId="26981" hidden="1" xr:uid="{00000000-0005-0000-0000-000002020000}"/>
    <cellStyle name="Followed Hyperlink 11" xfId="27089" hidden="1" xr:uid="{00000000-0005-0000-0000-000003020000}"/>
    <cellStyle name="Followed Hyperlink 11" xfId="26724" hidden="1" xr:uid="{00000000-0005-0000-0000-000004020000}"/>
    <cellStyle name="Followed Hyperlink 11" xfId="27174" hidden="1" xr:uid="{00000000-0005-0000-0000-000005020000}"/>
    <cellStyle name="Followed Hyperlink 11" xfId="27197" hidden="1" xr:uid="{00000000-0005-0000-0000-000006020000}"/>
    <cellStyle name="Followed Hyperlink 11" xfId="27305" hidden="1" xr:uid="{00000000-0005-0000-0000-000007020000}"/>
    <cellStyle name="Followed Hyperlink 11" xfId="26616" hidden="1" xr:uid="{00000000-0005-0000-0000-000008020000}"/>
    <cellStyle name="Followed Hyperlink 11" xfId="27386" hidden="1" xr:uid="{00000000-0005-0000-0000-000009020000}"/>
    <cellStyle name="Followed Hyperlink 11" xfId="27409" hidden="1" xr:uid="{00000000-0005-0000-0000-00000A020000}"/>
    <cellStyle name="Followed Hyperlink 11" xfId="27517" hidden="1" xr:uid="{00000000-0005-0000-0000-00000B020000}"/>
    <cellStyle name="Followed Hyperlink 11" xfId="26621" hidden="1" xr:uid="{00000000-0005-0000-0000-00000C020000}"/>
    <cellStyle name="Followed Hyperlink 11" xfId="27597" hidden="1" xr:uid="{00000000-0005-0000-0000-00000D020000}"/>
    <cellStyle name="Followed Hyperlink 11" xfId="27620" hidden="1" xr:uid="{00000000-0005-0000-0000-00000E020000}"/>
    <cellStyle name="Followed Hyperlink 11" xfId="27728" hidden="1" xr:uid="{00000000-0005-0000-0000-00000F020000}"/>
    <cellStyle name="Followed Hyperlink 11" xfId="26649" hidden="1" xr:uid="{00000000-0005-0000-0000-000010020000}"/>
    <cellStyle name="Followed Hyperlink 11" xfId="27803" hidden="1" xr:uid="{00000000-0005-0000-0000-000011020000}"/>
    <cellStyle name="Followed Hyperlink 11" xfId="27826" hidden="1" xr:uid="{00000000-0005-0000-0000-000012020000}"/>
    <cellStyle name="Followed Hyperlink 11" xfId="27934" hidden="1" xr:uid="{00000000-0005-0000-0000-000013020000}"/>
    <cellStyle name="Followed Hyperlink 11" xfId="28476" hidden="1" xr:uid="{00000000-0005-0000-0000-0000F8010000}"/>
    <cellStyle name="Followed Hyperlink 11" xfId="28646" hidden="1" xr:uid="{00000000-0005-0000-0000-0000F9010000}"/>
    <cellStyle name="Followed Hyperlink 11" xfId="28669" hidden="1" xr:uid="{00000000-0005-0000-0000-0000FA010000}"/>
    <cellStyle name="Followed Hyperlink 11" xfId="28777" hidden="1" xr:uid="{00000000-0005-0000-0000-0000FB010000}"/>
    <cellStyle name="Followed Hyperlink 11" xfId="28830" hidden="1" xr:uid="{00000000-0005-0000-0000-0000FC010000}"/>
    <cellStyle name="Followed Hyperlink 11" xfId="28959" hidden="1" xr:uid="{00000000-0005-0000-0000-0000FD010000}"/>
    <cellStyle name="Followed Hyperlink 11" xfId="28982" hidden="1" xr:uid="{00000000-0005-0000-0000-0000FE010000}"/>
    <cellStyle name="Followed Hyperlink 11" xfId="29090" hidden="1" xr:uid="{00000000-0005-0000-0000-0000FF010000}"/>
    <cellStyle name="Followed Hyperlink 11" xfId="28625" hidden="1" xr:uid="{00000000-0005-0000-0000-000000020000}"/>
    <cellStyle name="Followed Hyperlink 11" xfId="29180" hidden="1" xr:uid="{00000000-0005-0000-0000-000001020000}"/>
    <cellStyle name="Followed Hyperlink 11" xfId="29203" hidden="1" xr:uid="{00000000-0005-0000-0000-000002020000}"/>
    <cellStyle name="Followed Hyperlink 11" xfId="29311" hidden="1" xr:uid="{00000000-0005-0000-0000-000003020000}"/>
    <cellStyle name="Followed Hyperlink 11" xfId="28946" hidden="1" xr:uid="{00000000-0005-0000-0000-000004020000}"/>
    <cellStyle name="Followed Hyperlink 11" xfId="29396" hidden="1" xr:uid="{00000000-0005-0000-0000-000005020000}"/>
    <cellStyle name="Followed Hyperlink 11" xfId="29419" hidden="1" xr:uid="{00000000-0005-0000-0000-000006020000}"/>
    <cellStyle name="Followed Hyperlink 11" xfId="29527" hidden="1" xr:uid="{00000000-0005-0000-0000-000007020000}"/>
    <cellStyle name="Followed Hyperlink 11" xfId="28838" hidden="1" xr:uid="{00000000-0005-0000-0000-000008020000}"/>
    <cellStyle name="Followed Hyperlink 11" xfId="29608" hidden="1" xr:uid="{00000000-0005-0000-0000-000009020000}"/>
    <cellStyle name="Followed Hyperlink 11" xfId="29631" hidden="1" xr:uid="{00000000-0005-0000-0000-00000A020000}"/>
    <cellStyle name="Followed Hyperlink 11" xfId="29739" hidden="1" xr:uid="{00000000-0005-0000-0000-00000B020000}"/>
    <cellStyle name="Followed Hyperlink 11" xfId="28843" hidden="1" xr:uid="{00000000-0005-0000-0000-00000C020000}"/>
    <cellStyle name="Followed Hyperlink 11" xfId="29819" hidden="1" xr:uid="{00000000-0005-0000-0000-00000D020000}"/>
    <cellStyle name="Followed Hyperlink 11" xfId="29842" hidden="1" xr:uid="{00000000-0005-0000-0000-00000E020000}"/>
    <cellStyle name="Followed Hyperlink 11" xfId="29950" hidden="1" xr:uid="{00000000-0005-0000-0000-00000F020000}"/>
    <cellStyle name="Followed Hyperlink 11" xfId="28871" hidden="1" xr:uid="{00000000-0005-0000-0000-000010020000}"/>
    <cellStyle name="Followed Hyperlink 11" xfId="30025" hidden="1" xr:uid="{00000000-0005-0000-0000-000011020000}"/>
    <cellStyle name="Followed Hyperlink 11" xfId="30048" hidden="1" xr:uid="{00000000-0005-0000-0000-000012020000}"/>
    <cellStyle name="Followed Hyperlink 11" xfId="30156" hidden="1" xr:uid="{00000000-0005-0000-0000-000013020000}"/>
    <cellStyle name="Followed Hyperlink 11" xfId="26009" hidden="1" xr:uid="{00000000-0005-0000-0000-0000F8010000}"/>
    <cellStyle name="Followed Hyperlink 11" xfId="30261" hidden="1" xr:uid="{00000000-0005-0000-0000-0000F9010000}"/>
    <cellStyle name="Followed Hyperlink 11" xfId="28526" hidden="1" xr:uid="{00000000-0005-0000-0000-0000FA010000}"/>
    <cellStyle name="Followed Hyperlink 11" xfId="26194" hidden="1" xr:uid="{00000000-0005-0000-0000-0000FB010000}"/>
    <cellStyle name="Followed Hyperlink 11" xfId="30501" hidden="1" xr:uid="{00000000-0005-0000-0000-0000FC010000}"/>
    <cellStyle name="Followed Hyperlink 11" xfId="30630" hidden="1" xr:uid="{00000000-0005-0000-0000-0000FD010000}"/>
    <cellStyle name="Followed Hyperlink 11" xfId="30653" hidden="1" xr:uid="{00000000-0005-0000-0000-0000FE010000}"/>
    <cellStyle name="Followed Hyperlink 11" xfId="30761" hidden="1" xr:uid="{00000000-0005-0000-0000-0000FF010000}"/>
    <cellStyle name="Followed Hyperlink 11" xfId="30275" hidden="1" xr:uid="{00000000-0005-0000-0000-000000020000}"/>
    <cellStyle name="Followed Hyperlink 11" xfId="30851" hidden="1" xr:uid="{00000000-0005-0000-0000-000001020000}"/>
    <cellStyle name="Followed Hyperlink 11" xfId="30874" hidden="1" xr:uid="{00000000-0005-0000-0000-000002020000}"/>
    <cellStyle name="Followed Hyperlink 11" xfId="30982" hidden="1" xr:uid="{00000000-0005-0000-0000-000003020000}"/>
    <cellStyle name="Followed Hyperlink 11" xfId="30617" hidden="1" xr:uid="{00000000-0005-0000-0000-000004020000}"/>
    <cellStyle name="Followed Hyperlink 11" xfId="31067" hidden="1" xr:uid="{00000000-0005-0000-0000-000005020000}"/>
    <cellStyle name="Followed Hyperlink 11" xfId="31090" hidden="1" xr:uid="{00000000-0005-0000-0000-000006020000}"/>
    <cellStyle name="Followed Hyperlink 11" xfId="31198" hidden="1" xr:uid="{00000000-0005-0000-0000-000007020000}"/>
    <cellStyle name="Followed Hyperlink 11" xfId="30509" hidden="1" xr:uid="{00000000-0005-0000-0000-000008020000}"/>
    <cellStyle name="Followed Hyperlink 11" xfId="31279" hidden="1" xr:uid="{00000000-0005-0000-0000-000009020000}"/>
    <cellStyle name="Followed Hyperlink 11" xfId="31302" hidden="1" xr:uid="{00000000-0005-0000-0000-00000A020000}"/>
    <cellStyle name="Followed Hyperlink 11" xfId="31410" hidden="1" xr:uid="{00000000-0005-0000-0000-00000B020000}"/>
    <cellStyle name="Followed Hyperlink 11" xfId="30514" hidden="1" xr:uid="{00000000-0005-0000-0000-00000C020000}"/>
    <cellStyle name="Followed Hyperlink 11" xfId="31490" hidden="1" xr:uid="{00000000-0005-0000-0000-00000D020000}"/>
    <cellStyle name="Followed Hyperlink 11" xfId="31513" hidden="1" xr:uid="{00000000-0005-0000-0000-00000E020000}"/>
    <cellStyle name="Followed Hyperlink 11" xfId="31621" hidden="1" xr:uid="{00000000-0005-0000-0000-00000F020000}"/>
    <cellStyle name="Followed Hyperlink 11" xfId="30542" hidden="1" xr:uid="{00000000-0005-0000-0000-000010020000}"/>
    <cellStyle name="Followed Hyperlink 11" xfId="31696" hidden="1" xr:uid="{00000000-0005-0000-0000-000011020000}"/>
    <cellStyle name="Followed Hyperlink 11" xfId="31719" hidden="1" xr:uid="{00000000-0005-0000-0000-000012020000}"/>
    <cellStyle name="Followed Hyperlink 11" xfId="31827" hidden="1" xr:uid="{00000000-0005-0000-0000-000013020000}"/>
    <cellStyle name="Followed Hyperlink 11" xfId="26125" hidden="1" xr:uid="{00000000-0005-0000-0000-0000F8010000}"/>
    <cellStyle name="Followed Hyperlink 11" xfId="31932" hidden="1" xr:uid="{00000000-0005-0000-0000-0000F9010000}"/>
    <cellStyle name="Followed Hyperlink 11" xfId="30319" hidden="1" xr:uid="{00000000-0005-0000-0000-0000FA010000}"/>
    <cellStyle name="Followed Hyperlink 11" xfId="25886" hidden="1" xr:uid="{00000000-0005-0000-0000-0000FB010000}"/>
    <cellStyle name="Followed Hyperlink 11" xfId="32169" hidden="1" xr:uid="{00000000-0005-0000-0000-0000FC010000}"/>
    <cellStyle name="Followed Hyperlink 11" xfId="32298" hidden="1" xr:uid="{00000000-0005-0000-0000-0000FD010000}"/>
    <cellStyle name="Followed Hyperlink 11" xfId="32321" hidden="1" xr:uid="{00000000-0005-0000-0000-0000FE010000}"/>
    <cellStyle name="Followed Hyperlink 11" xfId="32429" hidden="1" xr:uid="{00000000-0005-0000-0000-0000FF010000}"/>
    <cellStyle name="Followed Hyperlink 11" xfId="31946" hidden="1" xr:uid="{00000000-0005-0000-0000-000000020000}"/>
    <cellStyle name="Followed Hyperlink 11" xfId="32519" hidden="1" xr:uid="{00000000-0005-0000-0000-000001020000}"/>
    <cellStyle name="Followed Hyperlink 11" xfId="32542" hidden="1" xr:uid="{00000000-0005-0000-0000-000002020000}"/>
    <cellStyle name="Followed Hyperlink 11" xfId="32650" hidden="1" xr:uid="{00000000-0005-0000-0000-000003020000}"/>
    <cellStyle name="Followed Hyperlink 11" xfId="32285" hidden="1" xr:uid="{00000000-0005-0000-0000-000004020000}"/>
    <cellStyle name="Followed Hyperlink 11" xfId="32735" hidden="1" xr:uid="{00000000-0005-0000-0000-000005020000}"/>
    <cellStyle name="Followed Hyperlink 11" xfId="32758" hidden="1" xr:uid="{00000000-0005-0000-0000-000006020000}"/>
    <cellStyle name="Followed Hyperlink 11" xfId="32866" hidden="1" xr:uid="{00000000-0005-0000-0000-000007020000}"/>
    <cellStyle name="Followed Hyperlink 11" xfId="32177" hidden="1" xr:uid="{00000000-0005-0000-0000-000008020000}"/>
    <cellStyle name="Followed Hyperlink 11" xfId="32947" hidden="1" xr:uid="{00000000-0005-0000-0000-000009020000}"/>
    <cellStyle name="Followed Hyperlink 11" xfId="32970" hidden="1" xr:uid="{00000000-0005-0000-0000-00000A020000}"/>
    <cellStyle name="Followed Hyperlink 11" xfId="33078" hidden="1" xr:uid="{00000000-0005-0000-0000-00000B020000}"/>
    <cellStyle name="Followed Hyperlink 11" xfId="32182" hidden="1" xr:uid="{00000000-0005-0000-0000-00000C020000}"/>
    <cellStyle name="Followed Hyperlink 11" xfId="33158" hidden="1" xr:uid="{00000000-0005-0000-0000-00000D020000}"/>
    <cellStyle name="Followed Hyperlink 11" xfId="33181" hidden="1" xr:uid="{00000000-0005-0000-0000-00000E020000}"/>
    <cellStyle name="Followed Hyperlink 11" xfId="33289" hidden="1" xr:uid="{00000000-0005-0000-0000-00000F020000}"/>
    <cellStyle name="Followed Hyperlink 11" xfId="32210" hidden="1" xr:uid="{00000000-0005-0000-0000-000010020000}"/>
    <cellStyle name="Followed Hyperlink 11" xfId="33364" hidden="1" xr:uid="{00000000-0005-0000-0000-000011020000}"/>
    <cellStyle name="Followed Hyperlink 11" xfId="33387" hidden="1" xr:uid="{00000000-0005-0000-0000-000012020000}"/>
    <cellStyle name="Followed Hyperlink 11" xfId="33495" hidden="1" xr:uid="{00000000-0005-0000-0000-000013020000}"/>
    <cellStyle name="Followed Hyperlink 11" xfId="28307" hidden="1" xr:uid="{00000000-0005-0000-0000-0000F8010000}"/>
    <cellStyle name="Followed Hyperlink 11" xfId="33600" hidden="1" xr:uid="{00000000-0005-0000-0000-0000F9010000}"/>
    <cellStyle name="Followed Hyperlink 11" xfId="31989" hidden="1" xr:uid="{00000000-0005-0000-0000-0000FA010000}"/>
    <cellStyle name="Followed Hyperlink 11" xfId="30413" hidden="1" xr:uid="{00000000-0005-0000-0000-0000FB010000}"/>
    <cellStyle name="Followed Hyperlink 11" xfId="33824" hidden="1" xr:uid="{00000000-0005-0000-0000-0000FC010000}"/>
    <cellStyle name="Followed Hyperlink 11" xfId="33953" hidden="1" xr:uid="{00000000-0005-0000-0000-0000FD010000}"/>
    <cellStyle name="Followed Hyperlink 11" xfId="33976" hidden="1" xr:uid="{00000000-0005-0000-0000-0000FE010000}"/>
    <cellStyle name="Followed Hyperlink 11" xfId="34084" hidden="1" xr:uid="{00000000-0005-0000-0000-0000FF010000}"/>
    <cellStyle name="Followed Hyperlink 11" xfId="33614" hidden="1" xr:uid="{00000000-0005-0000-0000-000000020000}"/>
    <cellStyle name="Followed Hyperlink 11" xfId="34174" hidden="1" xr:uid="{00000000-0005-0000-0000-000001020000}"/>
    <cellStyle name="Followed Hyperlink 11" xfId="34197" hidden="1" xr:uid="{00000000-0005-0000-0000-000002020000}"/>
    <cellStyle name="Followed Hyperlink 11" xfId="34305" hidden="1" xr:uid="{00000000-0005-0000-0000-000003020000}"/>
    <cellStyle name="Followed Hyperlink 11" xfId="33940" hidden="1" xr:uid="{00000000-0005-0000-0000-000004020000}"/>
    <cellStyle name="Followed Hyperlink 11" xfId="34390" hidden="1" xr:uid="{00000000-0005-0000-0000-000005020000}"/>
    <cellStyle name="Followed Hyperlink 11" xfId="34413" hidden="1" xr:uid="{00000000-0005-0000-0000-000006020000}"/>
    <cellStyle name="Followed Hyperlink 11" xfId="34521" hidden="1" xr:uid="{00000000-0005-0000-0000-000007020000}"/>
    <cellStyle name="Followed Hyperlink 11" xfId="33832" hidden="1" xr:uid="{00000000-0005-0000-0000-000008020000}"/>
    <cellStyle name="Followed Hyperlink 11" xfId="34602" hidden="1" xr:uid="{00000000-0005-0000-0000-000009020000}"/>
    <cellStyle name="Followed Hyperlink 11" xfId="34625" hidden="1" xr:uid="{00000000-0005-0000-0000-00000A020000}"/>
    <cellStyle name="Followed Hyperlink 11" xfId="34733" hidden="1" xr:uid="{00000000-0005-0000-0000-00000B020000}"/>
    <cellStyle name="Followed Hyperlink 11" xfId="33837" hidden="1" xr:uid="{00000000-0005-0000-0000-00000C020000}"/>
    <cellStyle name="Followed Hyperlink 11" xfId="34813" hidden="1" xr:uid="{00000000-0005-0000-0000-00000D020000}"/>
    <cellStyle name="Followed Hyperlink 11" xfId="34836" hidden="1" xr:uid="{00000000-0005-0000-0000-00000E020000}"/>
    <cellStyle name="Followed Hyperlink 11" xfId="34944" hidden="1" xr:uid="{00000000-0005-0000-0000-00000F020000}"/>
    <cellStyle name="Followed Hyperlink 11" xfId="33865" hidden="1" xr:uid="{00000000-0005-0000-0000-000010020000}"/>
    <cellStyle name="Followed Hyperlink 11" xfId="35019" hidden="1" xr:uid="{00000000-0005-0000-0000-000011020000}"/>
    <cellStyle name="Followed Hyperlink 11" xfId="35042" hidden="1" xr:uid="{00000000-0005-0000-0000-000012020000}"/>
    <cellStyle name="Followed Hyperlink 11" xfId="35150" hidden="1" xr:uid="{00000000-0005-0000-0000-000013020000}"/>
    <cellStyle name="Followed Hyperlink 11" xfId="28340" hidden="1" xr:uid="{00000000-0005-0000-0000-0000F8010000}"/>
    <cellStyle name="Followed Hyperlink 11" xfId="35255" hidden="1" xr:uid="{00000000-0005-0000-0000-0000F9010000}"/>
    <cellStyle name="Followed Hyperlink 11" xfId="33655" hidden="1" xr:uid="{00000000-0005-0000-0000-0000FA010000}"/>
    <cellStyle name="Followed Hyperlink 11" xfId="32081" hidden="1" xr:uid="{00000000-0005-0000-0000-0000FB010000}"/>
    <cellStyle name="Followed Hyperlink 11" xfId="35465" hidden="1" xr:uid="{00000000-0005-0000-0000-0000FC010000}"/>
    <cellStyle name="Followed Hyperlink 11" xfId="35594" hidden="1" xr:uid="{00000000-0005-0000-0000-0000FD010000}"/>
    <cellStyle name="Followed Hyperlink 11" xfId="35617" hidden="1" xr:uid="{00000000-0005-0000-0000-0000FE010000}"/>
    <cellStyle name="Followed Hyperlink 11" xfId="35725" hidden="1" xr:uid="{00000000-0005-0000-0000-0000FF010000}"/>
    <cellStyle name="Followed Hyperlink 11" xfId="35269" hidden="1" xr:uid="{00000000-0005-0000-0000-000000020000}"/>
    <cellStyle name="Followed Hyperlink 11" xfId="35815" hidden="1" xr:uid="{00000000-0005-0000-0000-000001020000}"/>
    <cellStyle name="Followed Hyperlink 11" xfId="35838" hidden="1" xr:uid="{00000000-0005-0000-0000-000002020000}"/>
    <cellStyle name="Followed Hyperlink 11" xfId="35946" hidden="1" xr:uid="{00000000-0005-0000-0000-000003020000}"/>
    <cellStyle name="Followed Hyperlink 11" xfId="35581" hidden="1" xr:uid="{00000000-0005-0000-0000-000004020000}"/>
    <cellStyle name="Followed Hyperlink 11" xfId="36031" hidden="1" xr:uid="{00000000-0005-0000-0000-000005020000}"/>
    <cellStyle name="Followed Hyperlink 11" xfId="36054" hidden="1" xr:uid="{00000000-0005-0000-0000-000006020000}"/>
    <cellStyle name="Followed Hyperlink 11" xfId="36162" hidden="1" xr:uid="{00000000-0005-0000-0000-000007020000}"/>
    <cellStyle name="Followed Hyperlink 11" xfId="35473" hidden="1" xr:uid="{00000000-0005-0000-0000-000008020000}"/>
    <cellStyle name="Followed Hyperlink 11" xfId="36243" hidden="1" xr:uid="{00000000-0005-0000-0000-000009020000}"/>
    <cellStyle name="Followed Hyperlink 11" xfId="36266" hidden="1" xr:uid="{00000000-0005-0000-0000-00000A020000}"/>
    <cellStyle name="Followed Hyperlink 11" xfId="36374" hidden="1" xr:uid="{00000000-0005-0000-0000-00000B020000}"/>
    <cellStyle name="Followed Hyperlink 11" xfId="35478" hidden="1" xr:uid="{00000000-0005-0000-0000-00000C020000}"/>
    <cellStyle name="Followed Hyperlink 11" xfId="36454" hidden="1" xr:uid="{00000000-0005-0000-0000-00000D020000}"/>
    <cellStyle name="Followed Hyperlink 11" xfId="36477" hidden="1" xr:uid="{00000000-0005-0000-0000-00000E020000}"/>
    <cellStyle name="Followed Hyperlink 11" xfId="36585" hidden="1" xr:uid="{00000000-0005-0000-0000-00000F020000}"/>
    <cellStyle name="Followed Hyperlink 11" xfId="35506" hidden="1" xr:uid="{00000000-0005-0000-0000-000010020000}"/>
    <cellStyle name="Followed Hyperlink 11" xfId="36660" hidden="1" xr:uid="{00000000-0005-0000-0000-000011020000}"/>
    <cellStyle name="Followed Hyperlink 11" xfId="36683" hidden="1" xr:uid="{00000000-0005-0000-0000-000012020000}"/>
    <cellStyle name="Followed Hyperlink 11" xfId="36791" hidden="1" xr:uid="{00000000-0005-0000-0000-000013020000}"/>
    <cellStyle name="Followed Hyperlink 11" xfId="28581" hidden="1" xr:uid="{00000000-0005-0000-0000-0000F8010000}"/>
    <cellStyle name="Followed Hyperlink 11" xfId="36896" hidden="1" xr:uid="{00000000-0005-0000-0000-0000F9010000}"/>
    <cellStyle name="Followed Hyperlink 11" xfId="35308" hidden="1" xr:uid="{00000000-0005-0000-0000-0000FA010000}"/>
    <cellStyle name="Followed Hyperlink 11" xfId="33740" hidden="1" xr:uid="{00000000-0005-0000-0000-0000FB010000}"/>
    <cellStyle name="Followed Hyperlink 11" xfId="37072" hidden="1" xr:uid="{00000000-0005-0000-0000-0000FC010000}"/>
    <cellStyle name="Followed Hyperlink 11" xfId="37201" hidden="1" xr:uid="{00000000-0005-0000-0000-0000FD010000}"/>
    <cellStyle name="Followed Hyperlink 11" xfId="37224" hidden="1" xr:uid="{00000000-0005-0000-0000-0000FE010000}"/>
    <cellStyle name="Followed Hyperlink 11" xfId="37332" hidden="1" xr:uid="{00000000-0005-0000-0000-0000FF010000}"/>
    <cellStyle name="Followed Hyperlink 11" xfId="36910" hidden="1" xr:uid="{00000000-0005-0000-0000-000000020000}"/>
    <cellStyle name="Followed Hyperlink 11" xfId="37422" hidden="1" xr:uid="{00000000-0005-0000-0000-000001020000}"/>
    <cellStyle name="Followed Hyperlink 11" xfId="37445" hidden="1" xr:uid="{00000000-0005-0000-0000-000002020000}"/>
    <cellStyle name="Followed Hyperlink 11" xfId="37553" hidden="1" xr:uid="{00000000-0005-0000-0000-000003020000}"/>
    <cellStyle name="Followed Hyperlink 11" xfId="37188" hidden="1" xr:uid="{00000000-0005-0000-0000-000004020000}"/>
    <cellStyle name="Followed Hyperlink 11" xfId="37638" hidden="1" xr:uid="{00000000-0005-0000-0000-000005020000}"/>
    <cellStyle name="Followed Hyperlink 11" xfId="37661" hidden="1" xr:uid="{00000000-0005-0000-0000-000006020000}"/>
    <cellStyle name="Followed Hyperlink 11" xfId="37769" hidden="1" xr:uid="{00000000-0005-0000-0000-000007020000}"/>
    <cellStyle name="Followed Hyperlink 11" xfId="37080" hidden="1" xr:uid="{00000000-0005-0000-0000-000008020000}"/>
    <cellStyle name="Followed Hyperlink 11" xfId="37850" hidden="1" xr:uid="{00000000-0005-0000-0000-000009020000}"/>
    <cellStyle name="Followed Hyperlink 11" xfId="37873" hidden="1" xr:uid="{00000000-0005-0000-0000-00000A020000}"/>
    <cellStyle name="Followed Hyperlink 11" xfId="37981" hidden="1" xr:uid="{00000000-0005-0000-0000-00000B020000}"/>
    <cellStyle name="Followed Hyperlink 11" xfId="37085" hidden="1" xr:uid="{00000000-0005-0000-0000-00000C020000}"/>
    <cellStyle name="Followed Hyperlink 11" xfId="38061" hidden="1" xr:uid="{00000000-0005-0000-0000-00000D020000}"/>
    <cellStyle name="Followed Hyperlink 11" xfId="38084" hidden="1" xr:uid="{00000000-0005-0000-0000-00000E020000}"/>
    <cellStyle name="Followed Hyperlink 11" xfId="38192" hidden="1" xr:uid="{00000000-0005-0000-0000-00000F020000}"/>
    <cellStyle name="Followed Hyperlink 11" xfId="37113" hidden="1" xr:uid="{00000000-0005-0000-0000-000010020000}"/>
    <cellStyle name="Followed Hyperlink 11" xfId="38267" hidden="1" xr:uid="{00000000-0005-0000-0000-000011020000}"/>
    <cellStyle name="Followed Hyperlink 11" xfId="38290" hidden="1" xr:uid="{00000000-0005-0000-0000-000012020000}"/>
    <cellStyle name="Followed Hyperlink 11" xfId="38398" hidden="1" xr:uid="{00000000-0005-0000-0000-000013020000}"/>
    <cellStyle name="Followed Hyperlink 11" xfId="30459" hidden="1" xr:uid="{00000000-0005-0000-0000-0000F8010000}"/>
    <cellStyle name="Followed Hyperlink 11" xfId="38503" hidden="1" xr:uid="{00000000-0005-0000-0000-0000F9010000}"/>
    <cellStyle name="Followed Hyperlink 11" xfId="36945" hidden="1" xr:uid="{00000000-0005-0000-0000-0000FA010000}"/>
    <cellStyle name="Followed Hyperlink 11" xfId="35387" hidden="1" xr:uid="{00000000-0005-0000-0000-0000FB010000}"/>
    <cellStyle name="Followed Hyperlink 11" xfId="38641" hidden="1" xr:uid="{00000000-0005-0000-0000-0000FC010000}"/>
    <cellStyle name="Followed Hyperlink 11" xfId="38770" hidden="1" xr:uid="{00000000-0005-0000-0000-0000FD010000}"/>
    <cellStyle name="Followed Hyperlink 11" xfId="38793" hidden="1" xr:uid="{00000000-0005-0000-0000-0000FE010000}"/>
    <cellStyle name="Followed Hyperlink 11" xfId="38901" hidden="1" xr:uid="{00000000-0005-0000-0000-0000FF010000}"/>
    <cellStyle name="Followed Hyperlink 11" xfId="38517" hidden="1" xr:uid="{00000000-0005-0000-0000-000000020000}"/>
    <cellStyle name="Followed Hyperlink 11" xfId="38991" hidden="1" xr:uid="{00000000-0005-0000-0000-000001020000}"/>
    <cellStyle name="Followed Hyperlink 11" xfId="39014" hidden="1" xr:uid="{00000000-0005-0000-0000-000002020000}"/>
    <cellStyle name="Followed Hyperlink 11" xfId="39122" hidden="1" xr:uid="{00000000-0005-0000-0000-000003020000}"/>
    <cellStyle name="Followed Hyperlink 11" xfId="38757" hidden="1" xr:uid="{00000000-0005-0000-0000-000004020000}"/>
    <cellStyle name="Followed Hyperlink 11" xfId="39207" hidden="1" xr:uid="{00000000-0005-0000-0000-000005020000}"/>
    <cellStyle name="Followed Hyperlink 11" xfId="39230" hidden="1" xr:uid="{00000000-0005-0000-0000-000006020000}"/>
    <cellStyle name="Followed Hyperlink 11" xfId="39338" hidden="1" xr:uid="{00000000-0005-0000-0000-000007020000}"/>
    <cellStyle name="Followed Hyperlink 11" xfId="38649" hidden="1" xr:uid="{00000000-0005-0000-0000-000008020000}"/>
    <cellStyle name="Followed Hyperlink 11" xfId="39419" hidden="1" xr:uid="{00000000-0005-0000-0000-000009020000}"/>
    <cellStyle name="Followed Hyperlink 11" xfId="39442" hidden="1" xr:uid="{00000000-0005-0000-0000-00000A020000}"/>
    <cellStyle name="Followed Hyperlink 11" xfId="39550" hidden="1" xr:uid="{00000000-0005-0000-0000-00000B020000}"/>
    <cellStyle name="Followed Hyperlink 11" xfId="38654" hidden="1" xr:uid="{00000000-0005-0000-0000-00000C020000}"/>
    <cellStyle name="Followed Hyperlink 11" xfId="39630" hidden="1" xr:uid="{00000000-0005-0000-0000-00000D020000}"/>
    <cellStyle name="Followed Hyperlink 11" xfId="39653" hidden="1" xr:uid="{00000000-0005-0000-0000-00000E020000}"/>
    <cellStyle name="Followed Hyperlink 11" xfId="39761" hidden="1" xr:uid="{00000000-0005-0000-0000-00000F020000}"/>
    <cellStyle name="Followed Hyperlink 11" xfId="38682" hidden="1" xr:uid="{00000000-0005-0000-0000-000010020000}"/>
    <cellStyle name="Followed Hyperlink 11" xfId="39836" hidden="1" xr:uid="{00000000-0005-0000-0000-000011020000}"/>
    <cellStyle name="Followed Hyperlink 11" xfId="39859" hidden="1" xr:uid="{00000000-0005-0000-0000-000012020000}"/>
    <cellStyle name="Followed Hyperlink 11" xfId="39967" hidden="1" xr:uid="{00000000-0005-0000-0000-000013020000}"/>
    <cellStyle name="Followed Hyperlink 11" xfId="32127" hidden="1" xr:uid="{00000000-0005-0000-0000-0000F8010000}"/>
    <cellStyle name="Followed Hyperlink 11" xfId="40072" hidden="1" xr:uid="{00000000-0005-0000-0000-0000F9010000}"/>
    <cellStyle name="Followed Hyperlink 11" xfId="38546" hidden="1" xr:uid="{00000000-0005-0000-0000-0000FA010000}"/>
    <cellStyle name="Followed Hyperlink 11" xfId="37005" hidden="1" xr:uid="{00000000-0005-0000-0000-0000FB010000}"/>
    <cellStyle name="Followed Hyperlink 11" xfId="40160" hidden="1" xr:uid="{00000000-0005-0000-0000-0000FC010000}"/>
    <cellStyle name="Followed Hyperlink 11" xfId="40289" hidden="1" xr:uid="{00000000-0005-0000-0000-0000FD010000}"/>
    <cellStyle name="Followed Hyperlink 11" xfId="40312" hidden="1" xr:uid="{00000000-0005-0000-0000-0000FE010000}"/>
    <cellStyle name="Followed Hyperlink 11" xfId="40420" hidden="1" xr:uid="{00000000-0005-0000-0000-0000FF010000}"/>
    <cellStyle name="Followed Hyperlink 11" xfId="40086" hidden="1" xr:uid="{00000000-0005-0000-0000-000000020000}"/>
    <cellStyle name="Followed Hyperlink 11" xfId="40510" hidden="1" xr:uid="{00000000-0005-0000-0000-000001020000}"/>
    <cellStyle name="Followed Hyperlink 11" xfId="40533" hidden="1" xr:uid="{00000000-0005-0000-0000-000002020000}"/>
    <cellStyle name="Followed Hyperlink 11" xfId="40641" hidden="1" xr:uid="{00000000-0005-0000-0000-000003020000}"/>
    <cellStyle name="Followed Hyperlink 11" xfId="40276" hidden="1" xr:uid="{00000000-0005-0000-0000-000004020000}"/>
    <cellStyle name="Followed Hyperlink 11" xfId="40726" hidden="1" xr:uid="{00000000-0005-0000-0000-000005020000}"/>
    <cellStyle name="Followed Hyperlink 11" xfId="40749" hidden="1" xr:uid="{00000000-0005-0000-0000-000006020000}"/>
    <cellStyle name="Followed Hyperlink 11" xfId="40857" hidden="1" xr:uid="{00000000-0005-0000-0000-000007020000}"/>
    <cellStyle name="Followed Hyperlink 11" xfId="40168" hidden="1" xr:uid="{00000000-0005-0000-0000-000008020000}"/>
    <cellStyle name="Followed Hyperlink 11" xfId="40938" hidden="1" xr:uid="{00000000-0005-0000-0000-000009020000}"/>
    <cellStyle name="Followed Hyperlink 11" xfId="40961" hidden="1" xr:uid="{00000000-0005-0000-0000-00000A020000}"/>
    <cellStyle name="Followed Hyperlink 11" xfId="41069" hidden="1" xr:uid="{00000000-0005-0000-0000-00000B020000}"/>
    <cellStyle name="Followed Hyperlink 11" xfId="40173" hidden="1" xr:uid="{00000000-0005-0000-0000-00000C020000}"/>
    <cellStyle name="Followed Hyperlink 11" xfId="41149" hidden="1" xr:uid="{00000000-0005-0000-0000-00000D020000}"/>
    <cellStyle name="Followed Hyperlink 11" xfId="41172" hidden="1" xr:uid="{00000000-0005-0000-0000-00000E020000}"/>
    <cellStyle name="Followed Hyperlink 11" xfId="41280" hidden="1" xr:uid="{00000000-0005-0000-0000-00000F020000}"/>
    <cellStyle name="Followed Hyperlink 11" xfId="40201" hidden="1" xr:uid="{00000000-0005-0000-0000-000010020000}"/>
    <cellStyle name="Followed Hyperlink 11" xfId="41355" hidden="1" xr:uid="{00000000-0005-0000-0000-000011020000}"/>
    <cellStyle name="Followed Hyperlink 11" xfId="41378" hidden="1" xr:uid="{00000000-0005-0000-0000-000012020000}"/>
    <cellStyle name="Followed Hyperlink 11" xfId="41486" hidden="1" xr:uid="{00000000-0005-0000-0000-000013020000}"/>
    <cellStyle name="Followed Hyperlink 11" xfId="41772" hidden="1" xr:uid="{00000000-0005-0000-0000-0000F8010000}"/>
    <cellStyle name="Followed Hyperlink 11" xfId="41941" hidden="1" xr:uid="{00000000-0005-0000-0000-0000F9010000}"/>
    <cellStyle name="Followed Hyperlink 11" xfId="41964" hidden="1" xr:uid="{00000000-0005-0000-0000-0000FA010000}"/>
    <cellStyle name="Followed Hyperlink 11" xfId="42072" hidden="1" xr:uid="{00000000-0005-0000-0000-0000FB010000}"/>
    <cellStyle name="Followed Hyperlink 11" xfId="42125" hidden="1" xr:uid="{00000000-0005-0000-0000-0000FC010000}"/>
    <cellStyle name="Followed Hyperlink 11" xfId="42254" hidden="1" xr:uid="{00000000-0005-0000-0000-0000FD010000}"/>
    <cellStyle name="Followed Hyperlink 11" xfId="42277" hidden="1" xr:uid="{00000000-0005-0000-0000-0000FE010000}"/>
    <cellStyle name="Followed Hyperlink 11" xfId="42385" hidden="1" xr:uid="{00000000-0005-0000-0000-0000FF010000}"/>
    <cellStyle name="Followed Hyperlink 11" xfId="41920" hidden="1" xr:uid="{00000000-0005-0000-0000-000000020000}"/>
    <cellStyle name="Followed Hyperlink 11" xfId="42475" hidden="1" xr:uid="{00000000-0005-0000-0000-000001020000}"/>
    <cellStyle name="Followed Hyperlink 11" xfId="42498" hidden="1" xr:uid="{00000000-0005-0000-0000-000002020000}"/>
    <cellStyle name="Followed Hyperlink 11" xfId="42606" hidden="1" xr:uid="{00000000-0005-0000-0000-000003020000}"/>
    <cellStyle name="Followed Hyperlink 11" xfId="42241" hidden="1" xr:uid="{00000000-0005-0000-0000-000004020000}"/>
    <cellStyle name="Followed Hyperlink 11" xfId="42691" hidden="1" xr:uid="{00000000-0005-0000-0000-000005020000}"/>
    <cellStyle name="Followed Hyperlink 11" xfId="42714" hidden="1" xr:uid="{00000000-0005-0000-0000-000006020000}"/>
    <cellStyle name="Followed Hyperlink 11" xfId="42822" hidden="1" xr:uid="{00000000-0005-0000-0000-000007020000}"/>
    <cellStyle name="Followed Hyperlink 11" xfId="42133" hidden="1" xr:uid="{00000000-0005-0000-0000-000008020000}"/>
    <cellStyle name="Followed Hyperlink 11" xfId="42903" hidden="1" xr:uid="{00000000-0005-0000-0000-000009020000}"/>
    <cellStyle name="Followed Hyperlink 11" xfId="42926" hidden="1" xr:uid="{00000000-0005-0000-0000-00000A020000}"/>
    <cellStyle name="Followed Hyperlink 11" xfId="43034" hidden="1" xr:uid="{00000000-0005-0000-0000-00000B020000}"/>
    <cellStyle name="Followed Hyperlink 11" xfId="42138" hidden="1" xr:uid="{00000000-0005-0000-0000-00000C020000}"/>
    <cellStyle name="Followed Hyperlink 11" xfId="43114" hidden="1" xr:uid="{00000000-0005-0000-0000-00000D020000}"/>
    <cellStyle name="Followed Hyperlink 11" xfId="43137" hidden="1" xr:uid="{00000000-0005-0000-0000-00000E020000}"/>
    <cellStyle name="Followed Hyperlink 11" xfId="43245" hidden="1" xr:uid="{00000000-0005-0000-0000-00000F020000}"/>
    <cellStyle name="Followed Hyperlink 11" xfId="42166" hidden="1" xr:uid="{00000000-0005-0000-0000-000010020000}"/>
    <cellStyle name="Followed Hyperlink 11" xfId="43320" hidden="1" xr:uid="{00000000-0005-0000-0000-000011020000}"/>
    <cellStyle name="Followed Hyperlink 11" xfId="43343" hidden="1" xr:uid="{00000000-0005-0000-0000-000012020000}"/>
    <cellStyle name="Followed Hyperlink 11" xfId="43451" hidden="1" xr:uid="{00000000-0005-0000-0000-000013020000}"/>
    <cellStyle name="Followed Hyperlink 11" xfId="43806" hidden="1" xr:uid="{00000000-0005-0000-0000-0000F8010000}"/>
    <cellStyle name="Followed Hyperlink 11" xfId="43888" hidden="1" xr:uid="{00000000-0005-0000-0000-0000F9010000}"/>
    <cellStyle name="Followed Hyperlink 11" xfId="43911" hidden="1" xr:uid="{00000000-0005-0000-0000-0000FA010000}"/>
    <cellStyle name="Followed Hyperlink 11" xfId="44019" hidden="1" xr:uid="{00000000-0005-0000-0000-0000FB010000}"/>
    <cellStyle name="Followed Hyperlink 11" xfId="44072" hidden="1" xr:uid="{00000000-0005-0000-0000-0000FC010000}"/>
    <cellStyle name="Followed Hyperlink 11" xfId="44201" hidden="1" xr:uid="{00000000-0005-0000-0000-0000FD010000}"/>
    <cellStyle name="Followed Hyperlink 11" xfId="44224" hidden="1" xr:uid="{00000000-0005-0000-0000-0000FE010000}"/>
    <cellStyle name="Followed Hyperlink 11" xfId="44332" hidden="1" xr:uid="{00000000-0005-0000-0000-0000FF010000}"/>
    <cellStyle name="Followed Hyperlink 11" xfId="43867" hidden="1" xr:uid="{00000000-0005-0000-0000-000000020000}"/>
    <cellStyle name="Followed Hyperlink 11" xfId="44422" hidden="1" xr:uid="{00000000-0005-0000-0000-000001020000}"/>
    <cellStyle name="Followed Hyperlink 11" xfId="44445" hidden="1" xr:uid="{00000000-0005-0000-0000-000002020000}"/>
    <cellStyle name="Followed Hyperlink 11" xfId="44553" hidden="1" xr:uid="{00000000-0005-0000-0000-000003020000}"/>
    <cellStyle name="Followed Hyperlink 11" xfId="44188" hidden="1" xr:uid="{00000000-0005-0000-0000-000004020000}"/>
    <cellStyle name="Followed Hyperlink 11" xfId="44638" hidden="1" xr:uid="{00000000-0005-0000-0000-000005020000}"/>
    <cellStyle name="Followed Hyperlink 11" xfId="44661" hidden="1" xr:uid="{00000000-0005-0000-0000-000006020000}"/>
    <cellStyle name="Followed Hyperlink 11" xfId="44769" hidden="1" xr:uid="{00000000-0005-0000-0000-000007020000}"/>
    <cellStyle name="Followed Hyperlink 11" xfId="44080" hidden="1" xr:uid="{00000000-0005-0000-0000-000008020000}"/>
    <cellStyle name="Followed Hyperlink 11" xfId="44850" hidden="1" xr:uid="{00000000-0005-0000-0000-000009020000}"/>
    <cellStyle name="Followed Hyperlink 11" xfId="44873" hidden="1" xr:uid="{00000000-0005-0000-0000-00000A020000}"/>
    <cellStyle name="Followed Hyperlink 11" xfId="44981" hidden="1" xr:uid="{00000000-0005-0000-0000-00000B020000}"/>
    <cellStyle name="Followed Hyperlink 11" xfId="44085" hidden="1" xr:uid="{00000000-0005-0000-0000-00000C020000}"/>
    <cellStyle name="Followed Hyperlink 11" xfId="45061" hidden="1" xr:uid="{00000000-0005-0000-0000-00000D020000}"/>
    <cellStyle name="Followed Hyperlink 11" xfId="45084" hidden="1" xr:uid="{00000000-0005-0000-0000-00000E020000}"/>
    <cellStyle name="Followed Hyperlink 11" xfId="45192" hidden="1" xr:uid="{00000000-0005-0000-0000-00000F020000}"/>
    <cellStyle name="Followed Hyperlink 11" xfId="44113" hidden="1" xr:uid="{00000000-0005-0000-0000-000010020000}"/>
    <cellStyle name="Followed Hyperlink 11" xfId="45267" hidden="1" xr:uid="{00000000-0005-0000-0000-000011020000}"/>
    <cellStyle name="Followed Hyperlink 11" xfId="45290" hidden="1" xr:uid="{00000000-0005-0000-0000-000012020000}"/>
    <cellStyle name="Followed Hyperlink 11" xfId="45398" hidden="1" xr:uid="{00000000-0005-0000-0000-000013020000}"/>
    <cellStyle name="Followed Hyperlink 12" xfId="437" hidden="1" xr:uid="{00000000-0005-0000-0000-000014020000}"/>
    <cellStyle name="Followed Hyperlink 12" xfId="725" hidden="1" xr:uid="{00000000-0005-0000-0000-000015020000}"/>
    <cellStyle name="Followed Hyperlink 12" xfId="757" hidden="1" xr:uid="{00000000-0005-0000-0000-000016020000}"/>
    <cellStyle name="Followed Hyperlink 12" xfId="770" hidden="1" xr:uid="{00000000-0005-0000-0000-000017020000}"/>
    <cellStyle name="Followed Hyperlink 12" xfId="793" hidden="1" xr:uid="{00000000-0005-0000-0000-000018020000}"/>
    <cellStyle name="Followed Hyperlink 12" xfId="1038" hidden="1" xr:uid="{00000000-0005-0000-0000-000019020000}"/>
    <cellStyle name="Followed Hyperlink 12" xfId="1070" hidden="1" xr:uid="{00000000-0005-0000-0000-00001A020000}"/>
    <cellStyle name="Followed Hyperlink 12" xfId="1083" hidden="1" xr:uid="{00000000-0005-0000-0000-00001B020000}"/>
    <cellStyle name="Followed Hyperlink 12" xfId="316" hidden="1" xr:uid="{00000000-0005-0000-0000-00001C020000}"/>
    <cellStyle name="Followed Hyperlink 12" xfId="1259" hidden="1" xr:uid="{00000000-0005-0000-0000-00001D020000}"/>
    <cellStyle name="Followed Hyperlink 12" xfId="1291" hidden="1" xr:uid="{00000000-0005-0000-0000-00001E020000}"/>
    <cellStyle name="Followed Hyperlink 12" xfId="1304" hidden="1" xr:uid="{00000000-0005-0000-0000-00001F020000}"/>
    <cellStyle name="Followed Hyperlink 12" xfId="442" hidden="1" xr:uid="{00000000-0005-0000-0000-000020020000}"/>
    <cellStyle name="Followed Hyperlink 12" xfId="1475" hidden="1" xr:uid="{00000000-0005-0000-0000-000021020000}"/>
    <cellStyle name="Followed Hyperlink 12" xfId="1507" hidden="1" xr:uid="{00000000-0005-0000-0000-000022020000}"/>
    <cellStyle name="Followed Hyperlink 12" xfId="1520" hidden="1" xr:uid="{00000000-0005-0000-0000-000023020000}"/>
    <cellStyle name="Followed Hyperlink 12" xfId="862" hidden="1" xr:uid="{00000000-0005-0000-0000-000024020000}"/>
    <cellStyle name="Followed Hyperlink 12" xfId="1687" hidden="1" xr:uid="{00000000-0005-0000-0000-000025020000}"/>
    <cellStyle name="Followed Hyperlink 12" xfId="1719" hidden="1" xr:uid="{00000000-0005-0000-0000-000026020000}"/>
    <cellStyle name="Followed Hyperlink 12" xfId="1732" hidden="1" xr:uid="{00000000-0005-0000-0000-000027020000}"/>
    <cellStyle name="Followed Hyperlink 12" xfId="898" hidden="1" xr:uid="{00000000-0005-0000-0000-000028020000}"/>
    <cellStyle name="Followed Hyperlink 12" xfId="1898" hidden="1" xr:uid="{00000000-0005-0000-0000-000029020000}"/>
    <cellStyle name="Followed Hyperlink 12" xfId="1930" hidden="1" xr:uid="{00000000-0005-0000-0000-00002A020000}"/>
    <cellStyle name="Followed Hyperlink 12" xfId="1943" hidden="1" xr:uid="{00000000-0005-0000-0000-00002B020000}"/>
    <cellStyle name="Followed Hyperlink 12" xfId="353" hidden="1" xr:uid="{00000000-0005-0000-0000-00002C020000}"/>
    <cellStyle name="Followed Hyperlink 12" xfId="2104" hidden="1" xr:uid="{00000000-0005-0000-0000-00002D020000}"/>
    <cellStyle name="Followed Hyperlink 12" xfId="2136" hidden="1" xr:uid="{00000000-0005-0000-0000-00002E020000}"/>
    <cellStyle name="Followed Hyperlink 12" xfId="2149" hidden="1" xr:uid="{00000000-0005-0000-0000-00002F020000}"/>
    <cellStyle name="Followed Hyperlink 12" xfId="2738" hidden="1" xr:uid="{00000000-0005-0000-0000-000014020000}"/>
    <cellStyle name="Followed Hyperlink 12" xfId="3026" hidden="1" xr:uid="{00000000-0005-0000-0000-000015020000}"/>
    <cellStyle name="Followed Hyperlink 12" xfId="3058" hidden="1" xr:uid="{00000000-0005-0000-0000-000016020000}"/>
    <cellStyle name="Followed Hyperlink 12" xfId="3071" hidden="1" xr:uid="{00000000-0005-0000-0000-000017020000}"/>
    <cellStyle name="Followed Hyperlink 12" xfId="3094" hidden="1" xr:uid="{00000000-0005-0000-0000-000018020000}"/>
    <cellStyle name="Followed Hyperlink 12" xfId="3339" hidden="1" xr:uid="{00000000-0005-0000-0000-000019020000}"/>
    <cellStyle name="Followed Hyperlink 12" xfId="3371" hidden="1" xr:uid="{00000000-0005-0000-0000-00001A020000}"/>
    <cellStyle name="Followed Hyperlink 12" xfId="3384" hidden="1" xr:uid="{00000000-0005-0000-0000-00001B020000}"/>
    <cellStyle name="Followed Hyperlink 12" xfId="2617" hidden="1" xr:uid="{00000000-0005-0000-0000-00001C020000}"/>
    <cellStyle name="Followed Hyperlink 12" xfId="3560" hidden="1" xr:uid="{00000000-0005-0000-0000-00001D020000}"/>
    <cellStyle name="Followed Hyperlink 12" xfId="3592" hidden="1" xr:uid="{00000000-0005-0000-0000-00001E020000}"/>
    <cellStyle name="Followed Hyperlink 12" xfId="3605" hidden="1" xr:uid="{00000000-0005-0000-0000-00001F020000}"/>
    <cellStyle name="Followed Hyperlink 12" xfId="2743" hidden="1" xr:uid="{00000000-0005-0000-0000-000020020000}"/>
    <cellStyle name="Followed Hyperlink 12" xfId="3776" hidden="1" xr:uid="{00000000-0005-0000-0000-000021020000}"/>
    <cellStyle name="Followed Hyperlink 12" xfId="3808" hidden="1" xr:uid="{00000000-0005-0000-0000-000022020000}"/>
    <cellStyle name="Followed Hyperlink 12" xfId="3821" hidden="1" xr:uid="{00000000-0005-0000-0000-000023020000}"/>
    <cellStyle name="Followed Hyperlink 12" xfId="3163" hidden="1" xr:uid="{00000000-0005-0000-0000-000024020000}"/>
    <cellStyle name="Followed Hyperlink 12" xfId="3988" hidden="1" xr:uid="{00000000-0005-0000-0000-000025020000}"/>
    <cellStyle name="Followed Hyperlink 12" xfId="4020" hidden="1" xr:uid="{00000000-0005-0000-0000-000026020000}"/>
    <cellStyle name="Followed Hyperlink 12" xfId="4033" hidden="1" xr:uid="{00000000-0005-0000-0000-000027020000}"/>
    <cellStyle name="Followed Hyperlink 12" xfId="3199" hidden="1" xr:uid="{00000000-0005-0000-0000-000028020000}"/>
    <cellStyle name="Followed Hyperlink 12" xfId="4199" hidden="1" xr:uid="{00000000-0005-0000-0000-000029020000}"/>
    <cellStyle name="Followed Hyperlink 12" xfId="4231" hidden="1" xr:uid="{00000000-0005-0000-0000-00002A020000}"/>
    <cellStyle name="Followed Hyperlink 12" xfId="4244" hidden="1" xr:uid="{00000000-0005-0000-0000-00002B020000}"/>
    <cellStyle name="Followed Hyperlink 12" xfId="2654" hidden="1" xr:uid="{00000000-0005-0000-0000-00002C020000}"/>
    <cellStyle name="Followed Hyperlink 12" xfId="4405" hidden="1" xr:uid="{00000000-0005-0000-0000-00002D020000}"/>
    <cellStyle name="Followed Hyperlink 12" xfId="4437" hidden="1" xr:uid="{00000000-0005-0000-0000-00002E020000}"/>
    <cellStyle name="Followed Hyperlink 12" xfId="4450" hidden="1" xr:uid="{00000000-0005-0000-0000-00002F020000}"/>
    <cellStyle name="Followed Hyperlink 12" xfId="195" hidden="1" xr:uid="{00000000-0005-0000-0000-000014020000}"/>
    <cellStyle name="Followed Hyperlink 12" xfId="4471" hidden="1" xr:uid="{00000000-0005-0000-0000-000015020000}"/>
    <cellStyle name="Followed Hyperlink 12" xfId="4737" hidden="1" xr:uid="{00000000-0005-0000-0000-000016020000}"/>
    <cellStyle name="Followed Hyperlink 12" xfId="4750" hidden="1" xr:uid="{00000000-0005-0000-0000-000017020000}"/>
    <cellStyle name="Followed Hyperlink 12" xfId="4773" hidden="1" xr:uid="{00000000-0005-0000-0000-000018020000}"/>
    <cellStyle name="Followed Hyperlink 12" xfId="5018" hidden="1" xr:uid="{00000000-0005-0000-0000-000019020000}"/>
    <cellStyle name="Followed Hyperlink 12" xfId="5050" hidden="1" xr:uid="{00000000-0005-0000-0000-00001A020000}"/>
    <cellStyle name="Followed Hyperlink 12" xfId="5063" hidden="1" xr:uid="{00000000-0005-0000-0000-00001B020000}"/>
    <cellStyle name="Followed Hyperlink 12" xfId="2448" hidden="1" xr:uid="{00000000-0005-0000-0000-00001C020000}"/>
    <cellStyle name="Followed Hyperlink 12" xfId="5239" hidden="1" xr:uid="{00000000-0005-0000-0000-00001D020000}"/>
    <cellStyle name="Followed Hyperlink 12" xfId="5271" hidden="1" xr:uid="{00000000-0005-0000-0000-00001E020000}"/>
    <cellStyle name="Followed Hyperlink 12" xfId="5284" hidden="1" xr:uid="{00000000-0005-0000-0000-00001F020000}"/>
    <cellStyle name="Followed Hyperlink 12" xfId="127" hidden="1" xr:uid="{00000000-0005-0000-0000-000020020000}"/>
    <cellStyle name="Followed Hyperlink 12" xfId="5455" hidden="1" xr:uid="{00000000-0005-0000-0000-000021020000}"/>
    <cellStyle name="Followed Hyperlink 12" xfId="5487" hidden="1" xr:uid="{00000000-0005-0000-0000-000022020000}"/>
    <cellStyle name="Followed Hyperlink 12" xfId="5500" hidden="1" xr:uid="{00000000-0005-0000-0000-000023020000}"/>
    <cellStyle name="Followed Hyperlink 12" xfId="4842" hidden="1" xr:uid="{00000000-0005-0000-0000-000024020000}"/>
    <cellStyle name="Followed Hyperlink 12" xfId="5667" hidden="1" xr:uid="{00000000-0005-0000-0000-000025020000}"/>
    <cellStyle name="Followed Hyperlink 12" xfId="5699" hidden="1" xr:uid="{00000000-0005-0000-0000-000026020000}"/>
    <cellStyle name="Followed Hyperlink 12" xfId="5712" hidden="1" xr:uid="{00000000-0005-0000-0000-000027020000}"/>
    <cellStyle name="Followed Hyperlink 12" xfId="4878" hidden="1" xr:uid="{00000000-0005-0000-0000-000028020000}"/>
    <cellStyle name="Followed Hyperlink 12" xfId="5878" hidden="1" xr:uid="{00000000-0005-0000-0000-000029020000}"/>
    <cellStyle name="Followed Hyperlink 12" xfId="5910" hidden="1" xr:uid="{00000000-0005-0000-0000-00002A020000}"/>
    <cellStyle name="Followed Hyperlink 12" xfId="5923" hidden="1" xr:uid="{00000000-0005-0000-0000-00002B020000}"/>
    <cellStyle name="Followed Hyperlink 12" xfId="4628" hidden="1" xr:uid="{00000000-0005-0000-0000-00002C020000}"/>
    <cellStyle name="Followed Hyperlink 12" xfId="6084" hidden="1" xr:uid="{00000000-0005-0000-0000-00002D020000}"/>
    <cellStyle name="Followed Hyperlink 12" xfId="6116" hidden="1" xr:uid="{00000000-0005-0000-0000-00002E020000}"/>
    <cellStyle name="Followed Hyperlink 12" xfId="6129" hidden="1" xr:uid="{00000000-0005-0000-0000-00002F020000}"/>
    <cellStyle name="Followed Hyperlink 12" xfId="2496" hidden="1" xr:uid="{00000000-0005-0000-0000-000014020000}"/>
    <cellStyle name="Followed Hyperlink 12" xfId="6150" hidden="1" xr:uid="{00000000-0005-0000-0000-000015020000}"/>
    <cellStyle name="Followed Hyperlink 12" xfId="6417" hidden="1" xr:uid="{00000000-0005-0000-0000-000016020000}"/>
    <cellStyle name="Followed Hyperlink 12" xfId="6430" hidden="1" xr:uid="{00000000-0005-0000-0000-000017020000}"/>
    <cellStyle name="Followed Hyperlink 12" xfId="6453" hidden="1" xr:uid="{00000000-0005-0000-0000-000018020000}"/>
    <cellStyle name="Followed Hyperlink 12" xfId="6698" hidden="1" xr:uid="{00000000-0005-0000-0000-000019020000}"/>
    <cellStyle name="Followed Hyperlink 12" xfId="6730" hidden="1" xr:uid="{00000000-0005-0000-0000-00001A020000}"/>
    <cellStyle name="Followed Hyperlink 12" xfId="6743" hidden="1" xr:uid="{00000000-0005-0000-0000-00001B020000}"/>
    <cellStyle name="Followed Hyperlink 12" xfId="4705" hidden="1" xr:uid="{00000000-0005-0000-0000-00001C020000}"/>
    <cellStyle name="Followed Hyperlink 12" xfId="6919" hidden="1" xr:uid="{00000000-0005-0000-0000-00001D020000}"/>
    <cellStyle name="Followed Hyperlink 12" xfId="6951" hidden="1" xr:uid="{00000000-0005-0000-0000-00001E020000}"/>
    <cellStyle name="Followed Hyperlink 12" xfId="6964" hidden="1" xr:uid="{00000000-0005-0000-0000-00001F020000}"/>
    <cellStyle name="Followed Hyperlink 12" xfId="79" hidden="1" xr:uid="{00000000-0005-0000-0000-000020020000}"/>
    <cellStyle name="Followed Hyperlink 12" xfId="7135" hidden="1" xr:uid="{00000000-0005-0000-0000-000021020000}"/>
    <cellStyle name="Followed Hyperlink 12" xfId="7167" hidden="1" xr:uid="{00000000-0005-0000-0000-000022020000}"/>
    <cellStyle name="Followed Hyperlink 12" xfId="7180" hidden="1" xr:uid="{00000000-0005-0000-0000-000023020000}"/>
    <cellStyle name="Followed Hyperlink 12" xfId="6522" hidden="1" xr:uid="{00000000-0005-0000-0000-000024020000}"/>
    <cellStyle name="Followed Hyperlink 12" xfId="7347" hidden="1" xr:uid="{00000000-0005-0000-0000-000025020000}"/>
    <cellStyle name="Followed Hyperlink 12" xfId="7379" hidden="1" xr:uid="{00000000-0005-0000-0000-000026020000}"/>
    <cellStyle name="Followed Hyperlink 12" xfId="7392" hidden="1" xr:uid="{00000000-0005-0000-0000-000027020000}"/>
    <cellStyle name="Followed Hyperlink 12" xfId="6558" hidden="1" xr:uid="{00000000-0005-0000-0000-000028020000}"/>
    <cellStyle name="Followed Hyperlink 12" xfId="7558" hidden="1" xr:uid="{00000000-0005-0000-0000-000029020000}"/>
    <cellStyle name="Followed Hyperlink 12" xfId="7590" hidden="1" xr:uid="{00000000-0005-0000-0000-00002A020000}"/>
    <cellStyle name="Followed Hyperlink 12" xfId="7603" hidden="1" xr:uid="{00000000-0005-0000-0000-00002B020000}"/>
    <cellStyle name="Followed Hyperlink 12" xfId="6307" hidden="1" xr:uid="{00000000-0005-0000-0000-00002C020000}"/>
    <cellStyle name="Followed Hyperlink 12" xfId="7764" hidden="1" xr:uid="{00000000-0005-0000-0000-00002D020000}"/>
    <cellStyle name="Followed Hyperlink 12" xfId="7796" hidden="1" xr:uid="{00000000-0005-0000-0000-00002E020000}"/>
    <cellStyle name="Followed Hyperlink 12" xfId="7809" hidden="1" xr:uid="{00000000-0005-0000-0000-00002F020000}"/>
    <cellStyle name="Followed Hyperlink 12" xfId="2615" hidden="1" xr:uid="{00000000-0005-0000-0000-000014020000}"/>
    <cellStyle name="Followed Hyperlink 12" xfId="7830" hidden="1" xr:uid="{00000000-0005-0000-0000-000015020000}"/>
    <cellStyle name="Followed Hyperlink 12" xfId="8097" hidden="1" xr:uid="{00000000-0005-0000-0000-000016020000}"/>
    <cellStyle name="Followed Hyperlink 12" xfId="8110" hidden="1" xr:uid="{00000000-0005-0000-0000-000017020000}"/>
    <cellStyle name="Followed Hyperlink 12" xfId="8133" hidden="1" xr:uid="{00000000-0005-0000-0000-000018020000}"/>
    <cellStyle name="Followed Hyperlink 12" xfId="8378" hidden="1" xr:uid="{00000000-0005-0000-0000-000019020000}"/>
    <cellStyle name="Followed Hyperlink 12" xfId="8410" hidden="1" xr:uid="{00000000-0005-0000-0000-00001A020000}"/>
    <cellStyle name="Followed Hyperlink 12" xfId="8423" hidden="1" xr:uid="{00000000-0005-0000-0000-00001B020000}"/>
    <cellStyle name="Followed Hyperlink 12" xfId="6385" hidden="1" xr:uid="{00000000-0005-0000-0000-00001C020000}"/>
    <cellStyle name="Followed Hyperlink 12" xfId="8599" hidden="1" xr:uid="{00000000-0005-0000-0000-00001D020000}"/>
    <cellStyle name="Followed Hyperlink 12" xfId="8631" hidden="1" xr:uid="{00000000-0005-0000-0000-00001E020000}"/>
    <cellStyle name="Followed Hyperlink 12" xfId="8644" hidden="1" xr:uid="{00000000-0005-0000-0000-00001F020000}"/>
    <cellStyle name="Followed Hyperlink 12" xfId="2488" hidden="1" xr:uid="{00000000-0005-0000-0000-000020020000}"/>
    <cellStyle name="Followed Hyperlink 12" xfId="8815" hidden="1" xr:uid="{00000000-0005-0000-0000-000021020000}"/>
    <cellStyle name="Followed Hyperlink 12" xfId="8847" hidden="1" xr:uid="{00000000-0005-0000-0000-000022020000}"/>
    <cellStyle name="Followed Hyperlink 12" xfId="8860" hidden="1" xr:uid="{00000000-0005-0000-0000-000023020000}"/>
    <cellStyle name="Followed Hyperlink 12" xfId="8202" hidden="1" xr:uid="{00000000-0005-0000-0000-000024020000}"/>
    <cellStyle name="Followed Hyperlink 12" xfId="9027" hidden="1" xr:uid="{00000000-0005-0000-0000-000025020000}"/>
    <cellStyle name="Followed Hyperlink 12" xfId="9059" hidden="1" xr:uid="{00000000-0005-0000-0000-000026020000}"/>
    <cellStyle name="Followed Hyperlink 12" xfId="9072" hidden="1" xr:uid="{00000000-0005-0000-0000-000027020000}"/>
    <cellStyle name="Followed Hyperlink 12" xfId="8238" hidden="1" xr:uid="{00000000-0005-0000-0000-000028020000}"/>
    <cellStyle name="Followed Hyperlink 12" xfId="9238" hidden="1" xr:uid="{00000000-0005-0000-0000-000029020000}"/>
    <cellStyle name="Followed Hyperlink 12" xfId="9270" hidden="1" xr:uid="{00000000-0005-0000-0000-00002A020000}"/>
    <cellStyle name="Followed Hyperlink 12" xfId="9283" hidden="1" xr:uid="{00000000-0005-0000-0000-00002B020000}"/>
    <cellStyle name="Followed Hyperlink 12" xfId="7987" hidden="1" xr:uid="{00000000-0005-0000-0000-00002C020000}"/>
    <cellStyle name="Followed Hyperlink 12" xfId="9444" hidden="1" xr:uid="{00000000-0005-0000-0000-00002D020000}"/>
    <cellStyle name="Followed Hyperlink 12" xfId="9476" hidden="1" xr:uid="{00000000-0005-0000-0000-00002E020000}"/>
    <cellStyle name="Followed Hyperlink 12" xfId="9489" hidden="1" xr:uid="{00000000-0005-0000-0000-00002F020000}"/>
    <cellStyle name="Followed Hyperlink 12" xfId="2694" hidden="1" xr:uid="{00000000-0005-0000-0000-000014020000}"/>
    <cellStyle name="Followed Hyperlink 12" xfId="9510" hidden="1" xr:uid="{00000000-0005-0000-0000-000015020000}"/>
    <cellStyle name="Followed Hyperlink 12" xfId="9775" hidden="1" xr:uid="{00000000-0005-0000-0000-000016020000}"/>
    <cellStyle name="Followed Hyperlink 12" xfId="9788" hidden="1" xr:uid="{00000000-0005-0000-0000-000017020000}"/>
    <cellStyle name="Followed Hyperlink 12" xfId="9811" hidden="1" xr:uid="{00000000-0005-0000-0000-000018020000}"/>
    <cellStyle name="Followed Hyperlink 12" xfId="10056" hidden="1" xr:uid="{00000000-0005-0000-0000-000019020000}"/>
    <cellStyle name="Followed Hyperlink 12" xfId="10088" hidden="1" xr:uid="{00000000-0005-0000-0000-00001A020000}"/>
    <cellStyle name="Followed Hyperlink 12" xfId="10101" hidden="1" xr:uid="{00000000-0005-0000-0000-00001B020000}"/>
    <cellStyle name="Followed Hyperlink 12" xfId="8065" hidden="1" xr:uid="{00000000-0005-0000-0000-00001C020000}"/>
    <cellStyle name="Followed Hyperlink 12" xfId="10277" hidden="1" xr:uid="{00000000-0005-0000-0000-00001D020000}"/>
    <cellStyle name="Followed Hyperlink 12" xfId="10309" hidden="1" xr:uid="{00000000-0005-0000-0000-00001E020000}"/>
    <cellStyle name="Followed Hyperlink 12" xfId="10322" hidden="1" xr:uid="{00000000-0005-0000-0000-00001F020000}"/>
    <cellStyle name="Followed Hyperlink 12" xfId="2570" hidden="1" xr:uid="{00000000-0005-0000-0000-000020020000}"/>
    <cellStyle name="Followed Hyperlink 12" xfId="10493" hidden="1" xr:uid="{00000000-0005-0000-0000-000021020000}"/>
    <cellStyle name="Followed Hyperlink 12" xfId="10525" hidden="1" xr:uid="{00000000-0005-0000-0000-000022020000}"/>
    <cellStyle name="Followed Hyperlink 12" xfId="10538" hidden="1" xr:uid="{00000000-0005-0000-0000-000023020000}"/>
    <cellStyle name="Followed Hyperlink 12" xfId="9880" hidden="1" xr:uid="{00000000-0005-0000-0000-000024020000}"/>
    <cellStyle name="Followed Hyperlink 12" xfId="10705" hidden="1" xr:uid="{00000000-0005-0000-0000-000025020000}"/>
    <cellStyle name="Followed Hyperlink 12" xfId="10737" hidden="1" xr:uid="{00000000-0005-0000-0000-000026020000}"/>
    <cellStyle name="Followed Hyperlink 12" xfId="10750" hidden="1" xr:uid="{00000000-0005-0000-0000-000027020000}"/>
    <cellStyle name="Followed Hyperlink 12" xfId="9916" hidden="1" xr:uid="{00000000-0005-0000-0000-000028020000}"/>
    <cellStyle name="Followed Hyperlink 12" xfId="10916" hidden="1" xr:uid="{00000000-0005-0000-0000-000029020000}"/>
    <cellStyle name="Followed Hyperlink 12" xfId="10948" hidden="1" xr:uid="{00000000-0005-0000-0000-00002A020000}"/>
    <cellStyle name="Followed Hyperlink 12" xfId="10961" hidden="1" xr:uid="{00000000-0005-0000-0000-00002B020000}"/>
    <cellStyle name="Followed Hyperlink 12" xfId="9667" hidden="1" xr:uid="{00000000-0005-0000-0000-00002C020000}"/>
    <cellStyle name="Followed Hyperlink 12" xfId="11122" hidden="1" xr:uid="{00000000-0005-0000-0000-00002D020000}"/>
    <cellStyle name="Followed Hyperlink 12" xfId="11154" hidden="1" xr:uid="{00000000-0005-0000-0000-00002E020000}"/>
    <cellStyle name="Followed Hyperlink 12" xfId="11167" hidden="1" xr:uid="{00000000-0005-0000-0000-00002F020000}"/>
    <cellStyle name="Followed Hyperlink 12" xfId="4679" hidden="1" xr:uid="{00000000-0005-0000-0000-000014020000}"/>
    <cellStyle name="Followed Hyperlink 12" xfId="11188" hidden="1" xr:uid="{00000000-0005-0000-0000-000015020000}"/>
    <cellStyle name="Followed Hyperlink 12" xfId="11450" hidden="1" xr:uid="{00000000-0005-0000-0000-000016020000}"/>
    <cellStyle name="Followed Hyperlink 12" xfId="11463" hidden="1" xr:uid="{00000000-0005-0000-0000-000017020000}"/>
    <cellStyle name="Followed Hyperlink 12" xfId="11486" hidden="1" xr:uid="{00000000-0005-0000-0000-000018020000}"/>
    <cellStyle name="Followed Hyperlink 12" xfId="11731" hidden="1" xr:uid="{00000000-0005-0000-0000-000019020000}"/>
    <cellStyle name="Followed Hyperlink 12" xfId="11763" hidden="1" xr:uid="{00000000-0005-0000-0000-00001A020000}"/>
    <cellStyle name="Followed Hyperlink 12" xfId="11776" hidden="1" xr:uid="{00000000-0005-0000-0000-00001B020000}"/>
    <cellStyle name="Followed Hyperlink 12" xfId="9743" hidden="1" xr:uid="{00000000-0005-0000-0000-00001C020000}"/>
    <cellStyle name="Followed Hyperlink 12" xfId="11952" hidden="1" xr:uid="{00000000-0005-0000-0000-00001D020000}"/>
    <cellStyle name="Followed Hyperlink 12" xfId="11984" hidden="1" xr:uid="{00000000-0005-0000-0000-00001E020000}"/>
    <cellStyle name="Followed Hyperlink 12" xfId="11997" hidden="1" xr:uid="{00000000-0005-0000-0000-00001F020000}"/>
    <cellStyle name="Followed Hyperlink 12" xfId="2749" hidden="1" xr:uid="{00000000-0005-0000-0000-000020020000}"/>
    <cellStyle name="Followed Hyperlink 12" xfId="12168" hidden="1" xr:uid="{00000000-0005-0000-0000-000021020000}"/>
    <cellStyle name="Followed Hyperlink 12" xfId="12200" hidden="1" xr:uid="{00000000-0005-0000-0000-000022020000}"/>
    <cellStyle name="Followed Hyperlink 12" xfId="12213" hidden="1" xr:uid="{00000000-0005-0000-0000-000023020000}"/>
    <cellStyle name="Followed Hyperlink 12" xfId="11555" hidden="1" xr:uid="{00000000-0005-0000-0000-000024020000}"/>
    <cellStyle name="Followed Hyperlink 12" xfId="12380" hidden="1" xr:uid="{00000000-0005-0000-0000-000025020000}"/>
    <cellStyle name="Followed Hyperlink 12" xfId="12412" hidden="1" xr:uid="{00000000-0005-0000-0000-000026020000}"/>
    <cellStyle name="Followed Hyperlink 12" xfId="12425" hidden="1" xr:uid="{00000000-0005-0000-0000-000027020000}"/>
    <cellStyle name="Followed Hyperlink 12" xfId="11591" hidden="1" xr:uid="{00000000-0005-0000-0000-000028020000}"/>
    <cellStyle name="Followed Hyperlink 12" xfId="12591" hidden="1" xr:uid="{00000000-0005-0000-0000-000029020000}"/>
    <cellStyle name="Followed Hyperlink 12" xfId="12623" hidden="1" xr:uid="{00000000-0005-0000-0000-00002A020000}"/>
    <cellStyle name="Followed Hyperlink 12" xfId="12636" hidden="1" xr:uid="{00000000-0005-0000-0000-00002B020000}"/>
    <cellStyle name="Followed Hyperlink 12" xfId="11344" hidden="1" xr:uid="{00000000-0005-0000-0000-00002C020000}"/>
    <cellStyle name="Followed Hyperlink 12" xfId="12797" hidden="1" xr:uid="{00000000-0005-0000-0000-00002D020000}"/>
    <cellStyle name="Followed Hyperlink 12" xfId="12829" hidden="1" xr:uid="{00000000-0005-0000-0000-00002E020000}"/>
    <cellStyle name="Followed Hyperlink 12" xfId="12842" hidden="1" xr:uid="{00000000-0005-0000-0000-00002F020000}"/>
    <cellStyle name="Followed Hyperlink 12" xfId="6358" hidden="1" xr:uid="{00000000-0005-0000-0000-000014020000}"/>
    <cellStyle name="Followed Hyperlink 12" xfId="12863" hidden="1" xr:uid="{00000000-0005-0000-0000-000015020000}"/>
    <cellStyle name="Followed Hyperlink 12" xfId="13124" hidden="1" xr:uid="{00000000-0005-0000-0000-000016020000}"/>
    <cellStyle name="Followed Hyperlink 12" xfId="13137" hidden="1" xr:uid="{00000000-0005-0000-0000-000017020000}"/>
    <cellStyle name="Followed Hyperlink 12" xfId="13160" hidden="1" xr:uid="{00000000-0005-0000-0000-000018020000}"/>
    <cellStyle name="Followed Hyperlink 12" xfId="13405" hidden="1" xr:uid="{00000000-0005-0000-0000-000019020000}"/>
    <cellStyle name="Followed Hyperlink 12" xfId="13437" hidden="1" xr:uid="{00000000-0005-0000-0000-00001A020000}"/>
    <cellStyle name="Followed Hyperlink 12" xfId="13450" hidden="1" xr:uid="{00000000-0005-0000-0000-00001B020000}"/>
    <cellStyle name="Followed Hyperlink 12" xfId="11419" hidden="1" xr:uid="{00000000-0005-0000-0000-00001C020000}"/>
    <cellStyle name="Followed Hyperlink 12" xfId="13626" hidden="1" xr:uid="{00000000-0005-0000-0000-00001D020000}"/>
    <cellStyle name="Followed Hyperlink 12" xfId="13658" hidden="1" xr:uid="{00000000-0005-0000-0000-00001E020000}"/>
    <cellStyle name="Followed Hyperlink 12" xfId="13671" hidden="1" xr:uid="{00000000-0005-0000-0000-00001F020000}"/>
    <cellStyle name="Followed Hyperlink 12" xfId="4575" hidden="1" xr:uid="{00000000-0005-0000-0000-000020020000}"/>
    <cellStyle name="Followed Hyperlink 12" xfId="13842" hidden="1" xr:uid="{00000000-0005-0000-0000-000021020000}"/>
    <cellStyle name="Followed Hyperlink 12" xfId="13874" hidden="1" xr:uid="{00000000-0005-0000-0000-000022020000}"/>
    <cellStyle name="Followed Hyperlink 12" xfId="13887" hidden="1" xr:uid="{00000000-0005-0000-0000-000023020000}"/>
    <cellStyle name="Followed Hyperlink 12" xfId="13229" hidden="1" xr:uid="{00000000-0005-0000-0000-000024020000}"/>
    <cellStyle name="Followed Hyperlink 12" xfId="14054" hidden="1" xr:uid="{00000000-0005-0000-0000-000025020000}"/>
    <cellStyle name="Followed Hyperlink 12" xfId="14086" hidden="1" xr:uid="{00000000-0005-0000-0000-000026020000}"/>
    <cellStyle name="Followed Hyperlink 12" xfId="14099" hidden="1" xr:uid="{00000000-0005-0000-0000-000027020000}"/>
    <cellStyle name="Followed Hyperlink 12" xfId="13265" hidden="1" xr:uid="{00000000-0005-0000-0000-000028020000}"/>
    <cellStyle name="Followed Hyperlink 12" xfId="14265" hidden="1" xr:uid="{00000000-0005-0000-0000-000029020000}"/>
    <cellStyle name="Followed Hyperlink 12" xfId="14297" hidden="1" xr:uid="{00000000-0005-0000-0000-00002A020000}"/>
    <cellStyle name="Followed Hyperlink 12" xfId="14310" hidden="1" xr:uid="{00000000-0005-0000-0000-00002B020000}"/>
    <cellStyle name="Followed Hyperlink 12" xfId="13018" hidden="1" xr:uid="{00000000-0005-0000-0000-00002C020000}"/>
    <cellStyle name="Followed Hyperlink 12" xfId="14471" hidden="1" xr:uid="{00000000-0005-0000-0000-00002D020000}"/>
    <cellStyle name="Followed Hyperlink 12" xfId="14503" hidden="1" xr:uid="{00000000-0005-0000-0000-00002E020000}"/>
    <cellStyle name="Followed Hyperlink 12" xfId="14516" hidden="1" xr:uid="{00000000-0005-0000-0000-00002F020000}"/>
    <cellStyle name="Followed Hyperlink 12" xfId="8038" hidden="1" xr:uid="{00000000-0005-0000-0000-000014020000}"/>
    <cellStyle name="Followed Hyperlink 12" xfId="14537" hidden="1" xr:uid="{00000000-0005-0000-0000-000015020000}"/>
    <cellStyle name="Followed Hyperlink 12" xfId="14792" hidden="1" xr:uid="{00000000-0005-0000-0000-000016020000}"/>
    <cellStyle name="Followed Hyperlink 12" xfId="14805" hidden="1" xr:uid="{00000000-0005-0000-0000-000017020000}"/>
    <cellStyle name="Followed Hyperlink 12" xfId="14828" hidden="1" xr:uid="{00000000-0005-0000-0000-000018020000}"/>
    <cellStyle name="Followed Hyperlink 12" xfId="15073" hidden="1" xr:uid="{00000000-0005-0000-0000-000019020000}"/>
    <cellStyle name="Followed Hyperlink 12" xfId="15105" hidden="1" xr:uid="{00000000-0005-0000-0000-00001A020000}"/>
    <cellStyle name="Followed Hyperlink 12" xfId="15118" hidden="1" xr:uid="{00000000-0005-0000-0000-00001B020000}"/>
    <cellStyle name="Followed Hyperlink 12" xfId="13093" hidden="1" xr:uid="{00000000-0005-0000-0000-00001C020000}"/>
    <cellStyle name="Followed Hyperlink 12" xfId="15294" hidden="1" xr:uid="{00000000-0005-0000-0000-00001D020000}"/>
    <cellStyle name="Followed Hyperlink 12" xfId="15326" hidden="1" xr:uid="{00000000-0005-0000-0000-00001E020000}"/>
    <cellStyle name="Followed Hyperlink 12" xfId="15339" hidden="1" xr:uid="{00000000-0005-0000-0000-00001F020000}"/>
    <cellStyle name="Followed Hyperlink 12" xfId="6254" hidden="1" xr:uid="{00000000-0005-0000-0000-000020020000}"/>
    <cellStyle name="Followed Hyperlink 12" xfId="15510" hidden="1" xr:uid="{00000000-0005-0000-0000-000021020000}"/>
    <cellStyle name="Followed Hyperlink 12" xfId="15542" hidden="1" xr:uid="{00000000-0005-0000-0000-000022020000}"/>
    <cellStyle name="Followed Hyperlink 12" xfId="15555" hidden="1" xr:uid="{00000000-0005-0000-0000-000023020000}"/>
    <cellStyle name="Followed Hyperlink 12" xfId="14897" hidden="1" xr:uid="{00000000-0005-0000-0000-000024020000}"/>
    <cellStyle name="Followed Hyperlink 12" xfId="15722" hidden="1" xr:uid="{00000000-0005-0000-0000-000025020000}"/>
    <cellStyle name="Followed Hyperlink 12" xfId="15754" hidden="1" xr:uid="{00000000-0005-0000-0000-000026020000}"/>
    <cellStyle name="Followed Hyperlink 12" xfId="15767" hidden="1" xr:uid="{00000000-0005-0000-0000-000027020000}"/>
    <cellStyle name="Followed Hyperlink 12" xfId="14933" hidden="1" xr:uid="{00000000-0005-0000-0000-000028020000}"/>
    <cellStyle name="Followed Hyperlink 12" xfId="15933" hidden="1" xr:uid="{00000000-0005-0000-0000-000029020000}"/>
    <cellStyle name="Followed Hyperlink 12" xfId="15965" hidden="1" xr:uid="{00000000-0005-0000-0000-00002A020000}"/>
    <cellStyle name="Followed Hyperlink 12" xfId="15978" hidden="1" xr:uid="{00000000-0005-0000-0000-00002B020000}"/>
    <cellStyle name="Followed Hyperlink 12" xfId="14689" hidden="1" xr:uid="{00000000-0005-0000-0000-00002C020000}"/>
    <cellStyle name="Followed Hyperlink 12" xfId="16139" hidden="1" xr:uid="{00000000-0005-0000-0000-00002D020000}"/>
    <cellStyle name="Followed Hyperlink 12" xfId="16171" hidden="1" xr:uid="{00000000-0005-0000-0000-00002E020000}"/>
    <cellStyle name="Followed Hyperlink 12" xfId="16184" hidden="1" xr:uid="{00000000-0005-0000-0000-00002F020000}"/>
    <cellStyle name="Followed Hyperlink 12" xfId="9717" hidden="1" xr:uid="{00000000-0005-0000-0000-000014020000}"/>
    <cellStyle name="Followed Hyperlink 12" xfId="16205" hidden="1" xr:uid="{00000000-0005-0000-0000-000015020000}"/>
    <cellStyle name="Followed Hyperlink 12" xfId="16451" hidden="1" xr:uid="{00000000-0005-0000-0000-000016020000}"/>
    <cellStyle name="Followed Hyperlink 12" xfId="16464" hidden="1" xr:uid="{00000000-0005-0000-0000-000017020000}"/>
    <cellStyle name="Followed Hyperlink 12" xfId="16487" hidden="1" xr:uid="{00000000-0005-0000-0000-000018020000}"/>
    <cellStyle name="Followed Hyperlink 12" xfId="16732" hidden="1" xr:uid="{00000000-0005-0000-0000-000019020000}"/>
    <cellStyle name="Followed Hyperlink 12" xfId="16764" hidden="1" xr:uid="{00000000-0005-0000-0000-00001A020000}"/>
    <cellStyle name="Followed Hyperlink 12" xfId="16777" hidden="1" xr:uid="{00000000-0005-0000-0000-00001B020000}"/>
    <cellStyle name="Followed Hyperlink 12" xfId="14763" hidden="1" xr:uid="{00000000-0005-0000-0000-00001C020000}"/>
    <cellStyle name="Followed Hyperlink 12" xfId="16953" hidden="1" xr:uid="{00000000-0005-0000-0000-00001D020000}"/>
    <cellStyle name="Followed Hyperlink 12" xfId="16985" hidden="1" xr:uid="{00000000-0005-0000-0000-00001E020000}"/>
    <cellStyle name="Followed Hyperlink 12" xfId="16998" hidden="1" xr:uid="{00000000-0005-0000-0000-00001F020000}"/>
    <cellStyle name="Followed Hyperlink 12" xfId="7934" hidden="1" xr:uid="{00000000-0005-0000-0000-000020020000}"/>
    <cellStyle name="Followed Hyperlink 12" xfId="17169" hidden="1" xr:uid="{00000000-0005-0000-0000-000021020000}"/>
    <cellStyle name="Followed Hyperlink 12" xfId="17201" hidden="1" xr:uid="{00000000-0005-0000-0000-000022020000}"/>
    <cellStyle name="Followed Hyperlink 12" xfId="17214" hidden="1" xr:uid="{00000000-0005-0000-0000-000023020000}"/>
    <cellStyle name="Followed Hyperlink 12" xfId="16556" hidden="1" xr:uid="{00000000-0005-0000-0000-000024020000}"/>
    <cellStyle name="Followed Hyperlink 12" xfId="17381" hidden="1" xr:uid="{00000000-0005-0000-0000-000025020000}"/>
    <cellStyle name="Followed Hyperlink 12" xfId="17413" hidden="1" xr:uid="{00000000-0005-0000-0000-000026020000}"/>
    <cellStyle name="Followed Hyperlink 12" xfId="17426" hidden="1" xr:uid="{00000000-0005-0000-0000-000027020000}"/>
    <cellStyle name="Followed Hyperlink 12" xfId="16592" hidden="1" xr:uid="{00000000-0005-0000-0000-000028020000}"/>
    <cellStyle name="Followed Hyperlink 12" xfId="17592" hidden="1" xr:uid="{00000000-0005-0000-0000-000029020000}"/>
    <cellStyle name="Followed Hyperlink 12" xfId="17624" hidden="1" xr:uid="{00000000-0005-0000-0000-00002A020000}"/>
    <cellStyle name="Followed Hyperlink 12" xfId="17637" hidden="1" xr:uid="{00000000-0005-0000-0000-00002B020000}"/>
    <cellStyle name="Followed Hyperlink 12" xfId="16355" hidden="1" xr:uid="{00000000-0005-0000-0000-00002C020000}"/>
    <cellStyle name="Followed Hyperlink 12" xfId="17798" hidden="1" xr:uid="{00000000-0005-0000-0000-00002D020000}"/>
    <cellStyle name="Followed Hyperlink 12" xfId="17830" hidden="1" xr:uid="{00000000-0005-0000-0000-00002E020000}"/>
    <cellStyle name="Followed Hyperlink 12" xfId="17843" hidden="1" xr:uid="{00000000-0005-0000-0000-00002F020000}"/>
    <cellStyle name="Followed Hyperlink 12" xfId="9614" hidden="1" xr:uid="{00000000-0005-0000-0000-000014020000}"/>
    <cellStyle name="Followed Hyperlink 12" xfId="14673" hidden="1" xr:uid="{00000000-0005-0000-0000-000015020000}"/>
    <cellStyle name="Followed Hyperlink 12" xfId="18117" hidden="1" xr:uid="{00000000-0005-0000-0000-000016020000}"/>
    <cellStyle name="Followed Hyperlink 12" xfId="18130" hidden="1" xr:uid="{00000000-0005-0000-0000-000017020000}"/>
    <cellStyle name="Followed Hyperlink 12" xfId="18153" hidden="1" xr:uid="{00000000-0005-0000-0000-000018020000}"/>
    <cellStyle name="Followed Hyperlink 12" xfId="18398" hidden="1" xr:uid="{00000000-0005-0000-0000-000019020000}"/>
    <cellStyle name="Followed Hyperlink 12" xfId="18430" hidden="1" xr:uid="{00000000-0005-0000-0000-00001A020000}"/>
    <cellStyle name="Followed Hyperlink 12" xfId="18443" hidden="1" xr:uid="{00000000-0005-0000-0000-00001B020000}"/>
    <cellStyle name="Followed Hyperlink 12" xfId="14773" hidden="1" xr:uid="{00000000-0005-0000-0000-00001C020000}"/>
    <cellStyle name="Followed Hyperlink 12" xfId="18619" hidden="1" xr:uid="{00000000-0005-0000-0000-00001D020000}"/>
    <cellStyle name="Followed Hyperlink 12" xfId="18651" hidden="1" xr:uid="{00000000-0005-0000-0000-00001E020000}"/>
    <cellStyle name="Followed Hyperlink 12" xfId="18664" hidden="1" xr:uid="{00000000-0005-0000-0000-00001F020000}"/>
    <cellStyle name="Followed Hyperlink 12" xfId="14746" hidden="1" xr:uid="{00000000-0005-0000-0000-000020020000}"/>
    <cellStyle name="Followed Hyperlink 12" xfId="18835" hidden="1" xr:uid="{00000000-0005-0000-0000-000021020000}"/>
    <cellStyle name="Followed Hyperlink 12" xfId="18867" hidden="1" xr:uid="{00000000-0005-0000-0000-000022020000}"/>
    <cellStyle name="Followed Hyperlink 12" xfId="18880" hidden="1" xr:uid="{00000000-0005-0000-0000-000023020000}"/>
    <cellStyle name="Followed Hyperlink 12" xfId="18222" hidden="1" xr:uid="{00000000-0005-0000-0000-000024020000}"/>
    <cellStyle name="Followed Hyperlink 12" xfId="19047" hidden="1" xr:uid="{00000000-0005-0000-0000-000025020000}"/>
    <cellStyle name="Followed Hyperlink 12" xfId="19079" hidden="1" xr:uid="{00000000-0005-0000-0000-000026020000}"/>
    <cellStyle name="Followed Hyperlink 12" xfId="19092" hidden="1" xr:uid="{00000000-0005-0000-0000-000027020000}"/>
    <cellStyle name="Followed Hyperlink 12" xfId="18258" hidden="1" xr:uid="{00000000-0005-0000-0000-000028020000}"/>
    <cellStyle name="Followed Hyperlink 12" xfId="19258" hidden="1" xr:uid="{00000000-0005-0000-0000-000029020000}"/>
    <cellStyle name="Followed Hyperlink 12" xfId="19290" hidden="1" xr:uid="{00000000-0005-0000-0000-00002A020000}"/>
    <cellStyle name="Followed Hyperlink 12" xfId="19303" hidden="1" xr:uid="{00000000-0005-0000-0000-00002B020000}"/>
    <cellStyle name="Followed Hyperlink 12" xfId="14739" hidden="1" xr:uid="{00000000-0005-0000-0000-00002C020000}"/>
    <cellStyle name="Followed Hyperlink 12" xfId="19464" hidden="1" xr:uid="{00000000-0005-0000-0000-00002D020000}"/>
    <cellStyle name="Followed Hyperlink 12" xfId="19496" hidden="1" xr:uid="{00000000-0005-0000-0000-00002E020000}"/>
    <cellStyle name="Followed Hyperlink 12" xfId="19509" hidden="1" xr:uid="{00000000-0005-0000-0000-00002F020000}"/>
    <cellStyle name="Followed Hyperlink 12" xfId="11417" hidden="1" xr:uid="{00000000-0005-0000-0000-000014020000}"/>
    <cellStyle name="Followed Hyperlink 12" xfId="19530" hidden="1" xr:uid="{00000000-0005-0000-0000-000015020000}"/>
    <cellStyle name="Followed Hyperlink 12" xfId="19758" hidden="1" xr:uid="{00000000-0005-0000-0000-000016020000}"/>
    <cellStyle name="Followed Hyperlink 12" xfId="19771" hidden="1" xr:uid="{00000000-0005-0000-0000-000017020000}"/>
    <cellStyle name="Followed Hyperlink 12" xfId="19794" hidden="1" xr:uid="{00000000-0005-0000-0000-000018020000}"/>
    <cellStyle name="Followed Hyperlink 12" xfId="20039" hidden="1" xr:uid="{00000000-0005-0000-0000-000019020000}"/>
    <cellStyle name="Followed Hyperlink 12" xfId="20071" hidden="1" xr:uid="{00000000-0005-0000-0000-00001A020000}"/>
    <cellStyle name="Followed Hyperlink 12" xfId="20084" hidden="1" xr:uid="{00000000-0005-0000-0000-00001B020000}"/>
    <cellStyle name="Followed Hyperlink 12" xfId="11279" hidden="1" xr:uid="{00000000-0005-0000-0000-00001C020000}"/>
    <cellStyle name="Followed Hyperlink 12" xfId="20260" hidden="1" xr:uid="{00000000-0005-0000-0000-00001D020000}"/>
    <cellStyle name="Followed Hyperlink 12" xfId="20292" hidden="1" xr:uid="{00000000-0005-0000-0000-00001E020000}"/>
    <cellStyle name="Followed Hyperlink 12" xfId="20305" hidden="1" xr:uid="{00000000-0005-0000-0000-00001F020000}"/>
    <cellStyle name="Followed Hyperlink 12" xfId="7937" hidden="1" xr:uid="{00000000-0005-0000-0000-000020020000}"/>
    <cellStyle name="Followed Hyperlink 12" xfId="20476" hidden="1" xr:uid="{00000000-0005-0000-0000-000021020000}"/>
    <cellStyle name="Followed Hyperlink 12" xfId="20508" hidden="1" xr:uid="{00000000-0005-0000-0000-000022020000}"/>
    <cellStyle name="Followed Hyperlink 12" xfId="20521" hidden="1" xr:uid="{00000000-0005-0000-0000-000023020000}"/>
    <cellStyle name="Followed Hyperlink 12" xfId="19863" hidden="1" xr:uid="{00000000-0005-0000-0000-000024020000}"/>
    <cellStyle name="Followed Hyperlink 12" xfId="20688" hidden="1" xr:uid="{00000000-0005-0000-0000-000025020000}"/>
    <cellStyle name="Followed Hyperlink 12" xfId="20720" hidden="1" xr:uid="{00000000-0005-0000-0000-000026020000}"/>
    <cellStyle name="Followed Hyperlink 12" xfId="20733" hidden="1" xr:uid="{00000000-0005-0000-0000-000027020000}"/>
    <cellStyle name="Followed Hyperlink 12" xfId="19899" hidden="1" xr:uid="{00000000-0005-0000-0000-000028020000}"/>
    <cellStyle name="Followed Hyperlink 12" xfId="20899" hidden="1" xr:uid="{00000000-0005-0000-0000-000029020000}"/>
    <cellStyle name="Followed Hyperlink 12" xfId="20931" hidden="1" xr:uid="{00000000-0005-0000-0000-00002A020000}"/>
    <cellStyle name="Followed Hyperlink 12" xfId="20944" hidden="1" xr:uid="{00000000-0005-0000-0000-00002B020000}"/>
    <cellStyle name="Followed Hyperlink 12" xfId="19671" hidden="1" xr:uid="{00000000-0005-0000-0000-00002C020000}"/>
    <cellStyle name="Followed Hyperlink 12" xfId="21105" hidden="1" xr:uid="{00000000-0005-0000-0000-00002D020000}"/>
    <cellStyle name="Followed Hyperlink 12" xfId="21137" hidden="1" xr:uid="{00000000-0005-0000-0000-00002E020000}"/>
    <cellStyle name="Followed Hyperlink 12" xfId="21150" hidden="1" xr:uid="{00000000-0005-0000-0000-00002F020000}"/>
    <cellStyle name="Followed Hyperlink 12" xfId="14707" hidden="1" xr:uid="{00000000-0005-0000-0000-000014020000}"/>
    <cellStyle name="Followed Hyperlink 12" xfId="21171" hidden="1" xr:uid="{00000000-0005-0000-0000-000015020000}"/>
    <cellStyle name="Followed Hyperlink 12" xfId="21365" hidden="1" xr:uid="{00000000-0005-0000-0000-000016020000}"/>
    <cellStyle name="Followed Hyperlink 12" xfId="21378" hidden="1" xr:uid="{00000000-0005-0000-0000-000017020000}"/>
    <cellStyle name="Followed Hyperlink 12" xfId="21401" hidden="1" xr:uid="{00000000-0005-0000-0000-000018020000}"/>
    <cellStyle name="Followed Hyperlink 12" xfId="21646" hidden="1" xr:uid="{00000000-0005-0000-0000-000019020000}"/>
    <cellStyle name="Followed Hyperlink 12" xfId="21678" hidden="1" xr:uid="{00000000-0005-0000-0000-00001A020000}"/>
    <cellStyle name="Followed Hyperlink 12" xfId="21691" hidden="1" xr:uid="{00000000-0005-0000-0000-00001B020000}"/>
    <cellStyle name="Followed Hyperlink 12" xfId="19732" hidden="1" xr:uid="{00000000-0005-0000-0000-00001C020000}"/>
    <cellStyle name="Followed Hyperlink 12" xfId="21867" hidden="1" xr:uid="{00000000-0005-0000-0000-00001D020000}"/>
    <cellStyle name="Followed Hyperlink 12" xfId="21899" hidden="1" xr:uid="{00000000-0005-0000-0000-00001E020000}"/>
    <cellStyle name="Followed Hyperlink 12" xfId="21912" hidden="1" xr:uid="{00000000-0005-0000-0000-00001F020000}"/>
    <cellStyle name="Followed Hyperlink 12" xfId="12950" hidden="1" xr:uid="{00000000-0005-0000-0000-000020020000}"/>
    <cellStyle name="Followed Hyperlink 12" xfId="22083" hidden="1" xr:uid="{00000000-0005-0000-0000-000021020000}"/>
    <cellStyle name="Followed Hyperlink 12" xfId="22115" hidden="1" xr:uid="{00000000-0005-0000-0000-000022020000}"/>
    <cellStyle name="Followed Hyperlink 12" xfId="22128" hidden="1" xr:uid="{00000000-0005-0000-0000-000023020000}"/>
    <cellStyle name="Followed Hyperlink 12" xfId="21470" hidden="1" xr:uid="{00000000-0005-0000-0000-000024020000}"/>
    <cellStyle name="Followed Hyperlink 12" xfId="22295" hidden="1" xr:uid="{00000000-0005-0000-0000-000025020000}"/>
    <cellStyle name="Followed Hyperlink 12" xfId="22327" hidden="1" xr:uid="{00000000-0005-0000-0000-000026020000}"/>
    <cellStyle name="Followed Hyperlink 12" xfId="22340" hidden="1" xr:uid="{00000000-0005-0000-0000-000027020000}"/>
    <cellStyle name="Followed Hyperlink 12" xfId="21506" hidden="1" xr:uid="{00000000-0005-0000-0000-000028020000}"/>
    <cellStyle name="Followed Hyperlink 12" xfId="22506" hidden="1" xr:uid="{00000000-0005-0000-0000-000029020000}"/>
    <cellStyle name="Followed Hyperlink 12" xfId="22538" hidden="1" xr:uid="{00000000-0005-0000-0000-00002A020000}"/>
    <cellStyle name="Followed Hyperlink 12" xfId="22551" hidden="1" xr:uid="{00000000-0005-0000-0000-00002B020000}"/>
    <cellStyle name="Followed Hyperlink 12" xfId="21301" hidden="1" xr:uid="{00000000-0005-0000-0000-00002C020000}"/>
    <cellStyle name="Followed Hyperlink 12" xfId="22712" hidden="1" xr:uid="{00000000-0005-0000-0000-00002D020000}"/>
    <cellStyle name="Followed Hyperlink 12" xfId="22744" hidden="1" xr:uid="{00000000-0005-0000-0000-00002E020000}"/>
    <cellStyle name="Followed Hyperlink 12" xfId="22757" hidden="1" xr:uid="{00000000-0005-0000-0000-00002F020000}"/>
    <cellStyle name="Followed Hyperlink 12" xfId="14754" hidden="1" xr:uid="{00000000-0005-0000-0000-000014020000}"/>
    <cellStyle name="Followed Hyperlink 12" xfId="22778" hidden="1" xr:uid="{00000000-0005-0000-0000-000015020000}"/>
    <cellStyle name="Followed Hyperlink 12" xfId="22934" hidden="1" xr:uid="{00000000-0005-0000-0000-000016020000}"/>
    <cellStyle name="Followed Hyperlink 12" xfId="22947" hidden="1" xr:uid="{00000000-0005-0000-0000-000017020000}"/>
    <cellStyle name="Followed Hyperlink 12" xfId="22970" hidden="1" xr:uid="{00000000-0005-0000-0000-000018020000}"/>
    <cellStyle name="Followed Hyperlink 12" xfId="23215" hidden="1" xr:uid="{00000000-0005-0000-0000-000019020000}"/>
    <cellStyle name="Followed Hyperlink 12" xfId="23247" hidden="1" xr:uid="{00000000-0005-0000-0000-00001A020000}"/>
    <cellStyle name="Followed Hyperlink 12" xfId="23260" hidden="1" xr:uid="{00000000-0005-0000-0000-00001B020000}"/>
    <cellStyle name="Followed Hyperlink 12" xfId="21344" hidden="1" xr:uid="{00000000-0005-0000-0000-00001C020000}"/>
    <cellStyle name="Followed Hyperlink 12" xfId="23436" hidden="1" xr:uid="{00000000-0005-0000-0000-00001D020000}"/>
    <cellStyle name="Followed Hyperlink 12" xfId="23468" hidden="1" xr:uid="{00000000-0005-0000-0000-00001E020000}"/>
    <cellStyle name="Followed Hyperlink 12" xfId="23481" hidden="1" xr:uid="{00000000-0005-0000-0000-00001F020000}"/>
    <cellStyle name="Followed Hyperlink 12" xfId="13060" hidden="1" xr:uid="{00000000-0005-0000-0000-000020020000}"/>
    <cellStyle name="Followed Hyperlink 12" xfId="23652" hidden="1" xr:uid="{00000000-0005-0000-0000-000021020000}"/>
    <cellStyle name="Followed Hyperlink 12" xfId="23684" hidden="1" xr:uid="{00000000-0005-0000-0000-000022020000}"/>
    <cellStyle name="Followed Hyperlink 12" xfId="23697" hidden="1" xr:uid="{00000000-0005-0000-0000-000023020000}"/>
    <cellStyle name="Followed Hyperlink 12" xfId="23039" hidden="1" xr:uid="{00000000-0005-0000-0000-000024020000}"/>
    <cellStyle name="Followed Hyperlink 12" xfId="23864" hidden="1" xr:uid="{00000000-0005-0000-0000-000025020000}"/>
    <cellStyle name="Followed Hyperlink 12" xfId="23896" hidden="1" xr:uid="{00000000-0005-0000-0000-000026020000}"/>
    <cellStyle name="Followed Hyperlink 12" xfId="23909" hidden="1" xr:uid="{00000000-0005-0000-0000-000027020000}"/>
    <cellStyle name="Followed Hyperlink 12" xfId="23075" hidden="1" xr:uid="{00000000-0005-0000-0000-000028020000}"/>
    <cellStyle name="Followed Hyperlink 12" xfId="24075" hidden="1" xr:uid="{00000000-0005-0000-0000-000029020000}"/>
    <cellStyle name="Followed Hyperlink 12" xfId="24107" hidden="1" xr:uid="{00000000-0005-0000-0000-00002A020000}"/>
    <cellStyle name="Followed Hyperlink 12" xfId="24120" hidden="1" xr:uid="{00000000-0005-0000-0000-00002B020000}"/>
    <cellStyle name="Followed Hyperlink 12" xfId="22896" hidden="1" xr:uid="{00000000-0005-0000-0000-00002C020000}"/>
    <cellStyle name="Followed Hyperlink 12" xfId="24281" hidden="1" xr:uid="{00000000-0005-0000-0000-00002D020000}"/>
    <cellStyle name="Followed Hyperlink 12" xfId="24313" hidden="1" xr:uid="{00000000-0005-0000-0000-00002E020000}"/>
    <cellStyle name="Followed Hyperlink 12" xfId="24326" hidden="1" xr:uid="{00000000-0005-0000-0000-00002F020000}"/>
    <cellStyle name="Followed Hyperlink 12" xfId="18058" hidden="1" xr:uid="{00000000-0005-0000-0000-000014020000}"/>
    <cellStyle name="Followed Hyperlink 12" xfId="24347" hidden="1" xr:uid="{00000000-0005-0000-0000-000015020000}"/>
    <cellStyle name="Followed Hyperlink 12" xfId="24453" hidden="1" xr:uid="{00000000-0005-0000-0000-000016020000}"/>
    <cellStyle name="Followed Hyperlink 12" xfId="24466" hidden="1" xr:uid="{00000000-0005-0000-0000-000017020000}"/>
    <cellStyle name="Followed Hyperlink 12" xfId="24489" hidden="1" xr:uid="{00000000-0005-0000-0000-000018020000}"/>
    <cellStyle name="Followed Hyperlink 12" xfId="24734" hidden="1" xr:uid="{00000000-0005-0000-0000-000019020000}"/>
    <cellStyle name="Followed Hyperlink 12" xfId="24766" hidden="1" xr:uid="{00000000-0005-0000-0000-00001A020000}"/>
    <cellStyle name="Followed Hyperlink 12" xfId="24779" hidden="1" xr:uid="{00000000-0005-0000-0000-00001B020000}"/>
    <cellStyle name="Followed Hyperlink 12" xfId="22919" hidden="1" xr:uid="{00000000-0005-0000-0000-00001C020000}"/>
    <cellStyle name="Followed Hyperlink 12" xfId="24955" hidden="1" xr:uid="{00000000-0005-0000-0000-00001D020000}"/>
    <cellStyle name="Followed Hyperlink 12" xfId="24987" hidden="1" xr:uid="{00000000-0005-0000-0000-00001E020000}"/>
    <cellStyle name="Followed Hyperlink 12" xfId="25000" hidden="1" xr:uid="{00000000-0005-0000-0000-00001F020000}"/>
    <cellStyle name="Followed Hyperlink 12" xfId="16374" hidden="1" xr:uid="{00000000-0005-0000-0000-000020020000}"/>
    <cellStyle name="Followed Hyperlink 12" xfId="25171" hidden="1" xr:uid="{00000000-0005-0000-0000-000021020000}"/>
    <cellStyle name="Followed Hyperlink 12" xfId="25203" hidden="1" xr:uid="{00000000-0005-0000-0000-000022020000}"/>
    <cellStyle name="Followed Hyperlink 12" xfId="25216" hidden="1" xr:uid="{00000000-0005-0000-0000-000023020000}"/>
    <cellStyle name="Followed Hyperlink 12" xfId="24558" hidden="1" xr:uid="{00000000-0005-0000-0000-000024020000}"/>
    <cellStyle name="Followed Hyperlink 12" xfId="25383" hidden="1" xr:uid="{00000000-0005-0000-0000-000025020000}"/>
    <cellStyle name="Followed Hyperlink 12" xfId="25415" hidden="1" xr:uid="{00000000-0005-0000-0000-000026020000}"/>
    <cellStyle name="Followed Hyperlink 12" xfId="25428" hidden="1" xr:uid="{00000000-0005-0000-0000-000027020000}"/>
    <cellStyle name="Followed Hyperlink 12" xfId="24594" hidden="1" xr:uid="{00000000-0005-0000-0000-000028020000}"/>
    <cellStyle name="Followed Hyperlink 12" xfId="25594" hidden="1" xr:uid="{00000000-0005-0000-0000-000029020000}"/>
    <cellStyle name="Followed Hyperlink 12" xfId="25626" hidden="1" xr:uid="{00000000-0005-0000-0000-00002A020000}"/>
    <cellStyle name="Followed Hyperlink 12" xfId="25639" hidden="1" xr:uid="{00000000-0005-0000-0000-00002B020000}"/>
    <cellStyle name="Followed Hyperlink 12" xfId="24445" hidden="1" xr:uid="{00000000-0005-0000-0000-00002C020000}"/>
    <cellStyle name="Followed Hyperlink 12" xfId="25800" hidden="1" xr:uid="{00000000-0005-0000-0000-00002D020000}"/>
    <cellStyle name="Followed Hyperlink 12" xfId="25832" hidden="1" xr:uid="{00000000-0005-0000-0000-00002E020000}"/>
    <cellStyle name="Followed Hyperlink 12" xfId="25845" hidden="1" xr:uid="{00000000-0005-0000-0000-00002F020000}"/>
    <cellStyle name="Followed Hyperlink 12" xfId="26253" hidden="1" xr:uid="{00000000-0005-0000-0000-000014020000}"/>
    <cellStyle name="Followed Hyperlink 12" xfId="26541" hidden="1" xr:uid="{00000000-0005-0000-0000-000015020000}"/>
    <cellStyle name="Followed Hyperlink 12" xfId="26573" hidden="1" xr:uid="{00000000-0005-0000-0000-000016020000}"/>
    <cellStyle name="Followed Hyperlink 12" xfId="26586" hidden="1" xr:uid="{00000000-0005-0000-0000-000017020000}"/>
    <cellStyle name="Followed Hyperlink 12" xfId="26609" hidden="1" xr:uid="{00000000-0005-0000-0000-000018020000}"/>
    <cellStyle name="Followed Hyperlink 12" xfId="26854" hidden="1" xr:uid="{00000000-0005-0000-0000-000019020000}"/>
    <cellStyle name="Followed Hyperlink 12" xfId="26886" hidden="1" xr:uid="{00000000-0005-0000-0000-00001A020000}"/>
    <cellStyle name="Followed Hyperlink 12" xfId="26899" hidden="1" xr:uid="{00000000-0005-0000-0000-00001B020000}"/>
    <cellStyle name="Followed Hyperlink 12" xfId="26132" hidden="1" xr:uid="{00000000-0005-0000-0000-00001C020000}"/>
    <cellStyle name="Followed Hyperlink 12" xfId="27075" hidden="1" xr:uid="{00000000-0005-0000-0000-00001D020000}"/>
    <cellStyle name="Followed Hyperlink 12" xfId="27107" hidden="1" xr:uid="{00000000-0005-0000-0000-00001E020000}"/>
    <cellStyle name="Followed Hyperlink 12" xfId="27120" hidden="1" xr:uid="{00000000-0005-0000-0000-00001F020000}"/>
    <cellStyle name="Followed Hyperlink 12" xfId="26258" hidden="1" xr:uid="{00000000-0005-0000-0000-000020020000}"/>
    <cellStyle name="Followed Hyperlink 12" xfId="27291" hidden="1" xr:uid="{00000000-0005-0000-0000-000021020000}"/>
    <cellStyle name="Followed Hyperlink 12" xfId="27323" hidden="1" xr:uid="{00000000-0005-0000-0000-000022020000}"/>
    <cellStyle name="Followed Hyperlink 12" xfId="27336" hidden="1" xr:uid="{00000000-0005-0000-0000-000023020000}"/>
    <cellStyle name="Followed Hyperlink 12" xfId="26678" hidden="1" xr:uid="{00000000-0005-0000-0000-000024020000}"/>
    <cellStyle name="Followed Hyperlink 12" xfId="27503" hidden="1" xr:uid="{00000000-0005-0000-0000-000025020000}"/>
    <cellStyle name="Followed Hyperlink 12" xfId="27535" hidden="1" xr:uid="{00000000-0005-0000-0000-000026020000}"/>
    <cellStyle name="Followed Hyperlink 12" xfId="27548" hidden="1" xr:uid="{00000000-0005-0000-0000-000027020000}"/>
    <cellStyle name="Followed Hyperlink 12" xfId="26714" hidden="1" xr:uid="{00000000-0005-0000-0000-000028020000}"/>
    <cellStyle name="Followed Hyperlink 12" xfId="27714" hidden="1" xr:uid="{00000000-0005-0000-0000-000029020000}"/>
    <cellStyle name="Followed Hyperlink 12" xfId="27746" hidden="1" xr:uid="{00000000-0005-0000-0000-00002A020000}"/>
    <cellStyle name="Followed Hyperlink 12" xfId="27759" hidden="1" xr:uid="{00000000-0005-0000-0000-00002B020000}"/>
    <cellStyle name="Followed Hyperlink 12" xfId="26169" hidden="1" xr:uid="{00000000-0005-0000-0000-00002C020000}"/>
    <cellStyle name="Followed Hyperlink 12" xfId="27920" hidden="1" xr:uid="{00000000-0005-0000-0000-00002D020000}"/>
    <cellStyle name="Followed Hyperlink 12" xfId="27952" hidden="1" xr:uid="{00000000-0005-0000-0000-00002E020000}"/>
    <cellStyle name="Followed Hyperlink 12" xfId="27965" hidden="1" xr:uid="{00000000-0005-0000-0000-00002F020000}"/>
    <cellStyle name="Followed Hyperlink 12" xfId="28477" hidden="1" xr:uid="{00000000-0005-0000-0000-000014020000}"/>
    <cellStyle name="Followed Hyperlink 12" xfId="28763" hidden="1" xr:uid="{00000000-0005-0000-0000-000015020000}"/>
    <cellStyle name="Followed Hyperlink 12" xfId="28795" hidden="1" xr:uid="{00000000-0005-0000-0000-000016020000}"/>
    <cellStyle name="Followed Hyperlink 12" xfId="28808" hidden="1" xr:uid="{00000000-0005-0000-0000-000017020000}"/>
    <cellStyle name="Followed Hyperlink 12" xfId="28831" hidden="1" xr:uid="{00000000-0005-0000-0000-000018020000}"/>
    <cellStyle name="Followed Hyperlink 12" xfId="29076" hidden="1" xr:uid="{00000000-0005-0000-0000-000019020000}"/>
    <cellStyle name="Followed Hyperlink 12" xfId="29108" hidden="1" xr:uid="{00000000-0005-0000-0000-00001A020000}"/>
    <cellStyle name="Followed Hyperlink 12" xfId="29121" hidden="1" xr:uid="{00000000-0005-0000-0000-00001B020000}"/>
    <cellStyle name="Followed Hyperlink 12" xfId="28360" hidden="1" xr:uid="{00000000-0005-0000-0000-00001C020000}"/>
    <cellStyle name="Followed Hyperlink 12" xfId="29297" hidden="1" xr:uid="{00000000-0005-0000-0000-00001D020000}"/>
    <cellStyle name="Followed Hyperlink 12" xfId="29329" hidden="1" xr:uid="{00000000-0005-0000-0000-00001E020000}"/>
    <cellStyle name="Followed Hyperlink 12" xfId="29342" hidden="1" xr:uid="{00000000-0005-0000-0000-00001F020000}"/>
    <cellStyle name="Followed Hyperlink 12" xfId="28482" hidden="1" xr:uid="{00000000-0005-0000-0000-000020020000}"/>
    <cellStyle name="Followed Hyperlink 12" xfId="29513" hidden="1" xr:uid="{00000000-0005-0000-0000-000021020000}"/>
    <cellStyle name="Followed Hyperlink 12" xfId="29545" hidden="1" xr:uid="{00000000-0005-0000-0000-000022020000}"/>
    <cellStyle name="Followed Hyperlink 12" xfId="29558" hidden="1" xr:uid="{00000000-0005-0000-0000-000023020000}"/>
    <cellStyle name="Followed Hyperlink 12" xfId="28900" hidden="1" xr:uid="{00000000-0005-0000-0000-000024020000}"/>
    <cellStyle name="Followed Hyperlink 12" xfId="29725" hidden="1" xr:uid="{00000000-0005-0000-0000-000025020000}"/>
    <cellStyle name="Followed Hyperlink 12" xfId="29757" hidden="1" xr:uid="{00000000-0005-0000-0000-000026020000}"/>
    <cellStyle name="Followed Hyperlink 12" xfId="29770" hidden="1" xr:uid="{00000000-0005-0000-0000-000027020000}"/>
    <cellStyle name="Followed Hyperlink 12" xfId="28936" hidden="1" xr:uid="{00000000-0005-0000-0000-000028020000}"/>
    <cellStyle name="Followed Hyperlink 12" xfId="29936" hidden="1" xr:uid="{00000000-0005-0000-0000-000029020000}"/>
    <cellStyle name="Followed Hyperlink 12" xfId="29968" hidden="1" xr:uid="{00000000-0005-0000-0000-00002A020000}"/>
    <cellStyle name="Followed Hyperlink 12" xfId="29981" hidden="1" xr:uid="{00000000-0005-0000-0000-00002B020000}"/>
    <cellStyle name="Followed Hyperlink 12" xfId="28397" hidden="1" xr:uid="{00000000-0005-0000-0000-00002C020000}"/>
    <cellStyle name="Followed Hyperlink 12" xfId="30142" hidden="1" xr:uid="{00000000-0005-0000-0000-00002D020000}"/>
    <cellStyle name="Followed Hyperlink 12" xfId="30174" hidden="1" xr:uid="{00000000-0005-0000-0000-00002E020000}"/>
    <cellStyle name="Followed Hyperlink 12" xfId="30187" hidden="1" xr:uid="{00000000-0005-0000-0000-00002F020000}"/>
    <cellStyle name="Followed Hyperlink 12" xfId="26013" hidden="1" xr:uid="{00000000-0005-0000-0000-000014020000}"/>
    <cellStyle name="Followed Hyperlink 12" xfId="30208" hidden="1" xr:uid="{00000000-0005-0000-0000-000015020000}"/>
    <cellStyle name="Followed Hyperlink 12" xfId="30466" hidden="1" xr:uid="{00000000-0005-0000-0000-000016020000}"/>
    <cellStyle name="Followed Hyperlink 12" xfId="30479" hidden="1" xr:uid="{00000000-0005-0000-0000-000017020000}"/>
    <cellStyle name="Followed Hyperlink 12" xfId="30502" hidden="1" xr:uid="{00000000-0005-0000-0000-000018020000}"/>
    <cellStyle name="Followed Hyperlink 12" xfId="30747" hidden="1" xr:uid="{00000000-0005-0000-0000-000019020000}"/>
    <cellStyle name="Followed Hyperlink 12" xfId="30779" hidden="1" xr:uid="{00000000-0005-0000-0000-00001A020000}"/>
    <cellStyle name="Followed Hyperlink 12" xfId="30792" hidden="1" xr:uid="{00000000-0005-0000-0000-00001B020000}"/>
    <cellStyle name="Followed Hyperlink 12" xfId="25871" hidden="1" xr:uid="{00000000-0005-0000-0000-00001C020000}"/>
    <cellStyle name="Followed Hyperlink 12" xfId="30968" hidden="1" xr:uid="{00000000-0005-0000-0000-00001D020000}"/>
    <cellStyle name="Followed Hyperlink 12" xfId="31000" hidden="1" xr:uid="{00000000-0005-0000-0000-00001E020000}"/>
    <cellStyle name="Followed Hyperlink 12" xfId="31013" hidden="1" xr:uid="{00000000-0005-0000-0000-00001F020000}"/>
    <cellStyle name="Followed Hyperlink 12" xfId="25948" hidden="1" xr:uid="{00000000-0005-0000-0000-000020020000}"/>
    <cellStyle name="Followed Hyperlink 12" xfId="31184" hidden="1" xr:uid="{00000000-0005-0000-0000-000021020000}"/>
    <cellStyle name="Followed Hyperlink 12" xfId="31216" hidden="1" xr:uid="{00000000-0005-0000-0000-000022020000}"/>
    <cellStyle name="Followed Hyperlink 12" xfId="31229" hidden="1" xr:uid="{00000000-0005-0000-0000-000023020000}"/>
    <cellStyle name="Followed Hyperlink 12" xfId="30571" hidden="1" xr:uid="{00000000-0005-0000-0000-000024020000}"/>
    <cellStyle name="Followed Hyperlink 12" xfId="31396" hidden="1" xr:uid="{00000000-0005-0000-0000-000025020000}"/>
    <cellStyle name="Followed Hyperlink 12" xfId="31428" hidden="1" xr:uid="{00000000-0005-0000-0000-000026020000}"/>
    <cellStyle name="Followed Hyperlink 12" xfId="31441" hidden="1" xr:uid="{00000000-0005-0000-0000-000027020000}"/>
    <cellStyle name="Followed Hyperlink 12" xfId="30607" hidden="1" xr:uid="{00000000-0005-0000-0000-000028020000}"/>
    <cellStyle name="Followed Hyperlink 12" xfId="31607" hidden="1" xr:uid="{00000000-0005-0000-0000-000029020000}"/>
    <cellStyle name="Followed Hyperlink 12" xfId="31639" hidden="1" xr:uid="{00000000-0005-0000-0000-00002A020000}"/>
    <cellStyle name="Followed Hyperlink 12" xfId="31652" hidden="1" xr:uid="{00000000-0005-0000-0000-00002B020000}"/>
    <cellStyle name="Followed Hyperlink 12" xfId="30360" hidden="1" xr:uid="{00000000-0005-0000-0000-00002C020000}"/>
    <cellStyle name="Followed Hyperlink 12" xfId="31813" hidden="1" xr:uid="{00000000-0005-0000-0000-00002D020000}"/>
    <cellStyle name="Followed Hyperlink 12" xfId="31845" hidden="1" xr:uid="{00000000-0005-0000-0000-00002E020000}"/>
    <cellStyle name="Followed Hyperlink 12" xfId="31858" hidden="1" xr:uid="{00000000-0005-0000-0000-00002F020000}"/>
    <cellStyle name="Followed Hyperlink 12" xfId="26192" hidden="1" xr:uid="{00000000-0005-0000-0000-000014020000}"/>
    <cellStyle name="Followed Hyperlink 12" xfId="31879" hidden="1" xr:uid="{00000000-0005-0000-0000-000015020000}"/>
    <cellStyle name="Followed Hyperlink 12" xfId="32134" hidden="1" xr:uid="{00000000-0005-0000-0000-000016020000}"/>
    <cellStyle name="Followed Hyperlink 12" xfId="32147" hidden="1" xr:uid="{00000000-0005-0000-0000-000017020000}"/>
    <cellStyle name="Followed Hyperlink 12" xfId="32170" hidden="1" xr:uid="{00000000-0005-0000-0000-000018020000}"/>
    <cellStyle name="Followed Hyperlink 12" xfId="32415" hidden="1" xr:uid="{00000000-0005-0000-0000-000019020000}"/>
    <cellStyle name="Followed Hyperlink 12" xfId="32447" hidden="1" xr:uid="{00000000-0005-0000-0000-00001A020000}"/>
    <cellStyle name="Followed Hyperlink 12" xfId="32460" hidden="1" xr:uid="{00000000-0005-0000-0000-00001B020000}"/>
    <cellStyle name="Followed Hyperlink 12" xfId="30434" hidden="1" xr:uid="{00000000-0005-0000-0000-00001C020000}"/>
    <cellStyle name="Followed Hyperlink 12" xfId="32636" hidden="1" xr:uid="{00000000-0005-0000-0000-00001D020000}"/>
    <cellStyle name="Followed Hyperlink 12" xfId="32668" hidden="1" xr:uid="{00000000-0005-0000-0000-00001E020000}"/>
    <cellStyle name="Followed Hyperlink 12" xfId="32681" hidden="1" xr:uid="{00000000-0005-0000-0000-00001F020000}"/>
    <cellStyle name="Followed Hyperlink 12" xfId="26000" hidden="1" xr:uid="{00000000-0005-0000-0000-000020020000}"/>
    <cellStyle name="Followed Hyperlink 12" xfId="32852" hidden="1" xr:uid="{00000000-0005-0000-0000-000021020000}"/>
    <cellStyle name="Followed Hyperlink 12" xfId="32884" hidden="1" xr:uid="{00000000-0005-0000-0000-000022020000}"/>
    <cellStyle name="Followed Hyperlink 12" xfId="32897" hidden="1" xr:uid="{00000000-0005-0000-0000-000023020000}"/>
    <cellStyle name="Followed Hyperlink 12" xfId="32239" hidden="1" xr:uid="{00000000-0005-0000-0000-000024020000}"/>
    <cellStyle name="Followed Hyperlink 12" xfId="33064" hidden="1" xr:uid="{00000000-0005-0000-0000-000025020000}"/>
    <cellStyle name="Followed Hyperlink 12" xfId="33096" hidden="1" xr:uid="{00000000-0005-0000-0000-000026020000}"/>
    <cellStyle name="Followed Hyperlink 12" xfId="33109" hidden="1" xr:uid="{00000000-0005-0000-0000-000027020000}"/>
    <cellStyle name="Followed Hyperlink 12" xfId="32275" hidden="1" xr:uid="{00000000-0005-0000-0000-000028020000}"/>
    <cellStyle name="Followed Hyperlink 12" xfId="33275" hidden="1" xr:uid="{00000000-0005-0000-0000-000029020000}"/>
    <cellStyle name="Followed Hyperlink 12" xfId="33307" hidden="1" xr:uid="{00000000-0005-0000-0000-00002A020000}"/>
    <cellStyle name="Followed Hyperlink 12" xfId="33320" hidden="1" xr:uid="{00000000-0005-0000-0000-00002B020000}"/>
    <cellStyle name="Followed Hyperlink 12" xfId="32029" hidden="1" xr:uid="{00000000-0005-0000-0000-00002C020000}"/>
    <cellStyle name="Followed Hyperlink 12" xfId="33481" hidden="1" xr:uid="{00000000-0005-0000-0000-00002D020000}"/>
    <cellStyle name="Followed Hyperlink 12" xfId="33513" hidden="1" xr:uid="{00000000-0005-0000-0000-00002E020000}"/>
    <cellStyle name="Followed Hyperlink 12" xfId="33526" hidden="1" xr:uid="{00000000-0005-0000-0000-00002F020000}"/>
    <cellStyle name="Followed Hyperlink 12" xfId="28358" hidden="1" xr:uid="{00000000-0005-0000-0000-000014020000}"/>
    <cellStyle name="Followed Hyperlink 12" xfId="33547" hidden="1" xr:uid="{00000000-0005-0000-0000-000015020000}"/>
    <cellStyle name="Followed Hyperlink 12" xfId="33789" hidden="1" xr:uid="{00000000-0005-0000-0000-000016020000}"/>
    <cellStyle name="Followed Hyperlink 12" xfId="33802" hidden="1" xr:uid="{00000000-0005-0000-0000-000017020000}"/>
    <cellStyle name="Followed Hyperlink 12" xfId="33825" hidden="1" xr:uid="{00000000-0005-0000-0000-000018020000}"/>
    <cellStyle name="Followed Hyperlink 12" xfId="34070" hidden="1" xr:uid="{00000000-0005-0000-0000-000019020000}"/>
    <cellStyle name="Followed Hyperlink 12" xfId="34102" hidden="1" xr:uid="{00000000-0005-0000-0000-00001A020000}"/>
    <cellStyle name="Followed Hyperlink 12" xfId="34115" hidden="1" xr:uid="{00000000-0005-0000-0000-00001B020000}"/>
    <cellStyle name="Followed Hyperlink 12" xfId="32102" hidden="1" xr:uid="{00000000-0005-0000-0000-00001C020000}"/>
    <cellStyle name="Followed Hyperlink 12" xfId="34291" hidden="1" xr:uid="{00000000-0005-0000-0000-00001D020000}"/>
    <cellStyle name="Followed Hyperlink 12" xfId="34323" hidden="1" xr:uid="{00000000-0005-0000-0000-00001E020000}"/>
    <cellStyle name="Followed Hyperlink 12" xfId="34336" hidden="1" xr:uid="{00000000-0005-0000-0000-00001F020000}"/>
    <cellStyle name="Followed Hyperlink 12" xfId="26191" hidden="1" xr:uid="{00000000-0005-0000-0000-000020020000}"/>
    <cellStyle name="Followed Hyperlink 12" xfId="34507" hidden="1" xr:uid="{00000000-0005-0000-0000-000021020000}"/>
    <cellStyle name="Followed Hyperlink 12" xfId="34539" hidden="1" xr:uid="{00000000-0005-0000-0000-000022020000}"/>
    <cellStyle name="Followed Hyperlink 12" xfId="34552" hidden="1" xr:uid="{00000000-0005-0000-0000-000023020000}"/>
    <cellStyle name="Followed Hyperlink 12" xfId="33894" hidden="1" xr:uid="{00000000-0005-0000-0000-000024020000}"/>
    <cellStyle name="Followed Hyperlink 12" xfId="34719" hidden="1" xr:uid="{00000000-0005-0000-0000-000025020000}"/>
    <cellStyle name="Followed Hyperlink 12" xfId="34751" hidden="1" xr:uid="{00000000-0005-0000-0000-000026020000}"/>
    <cellStyle name="Followed Hyperlink 12" xfId="34764" hidden="1" xr:uid="{00000000-0005-0000-0000-000027020000}"/>
    <cellStyle name="Followed Hyperlink 12" xfId="33930" hidden="1" xr:uid="{00000000-0005-0000-0000-000028020000}"/>
    <cellStyle name="Followed Hyperlink 12" xfId="34930" hidden="1" xr:uid="{00000000-0005-0000-0000-000029020000}"/>
    <cellStyle name="Followed Hyperlink 12" xfId="34962" hidden="1" xr:uid="{00000000-0005-0000-0000-00002A020000}"/>
    <cellStyle name="Followed Hyperlink 12" xfId="34975" hidden="1" xr:uid="{00000000-0005-0000-0000-00002B020000}"/>
    <cellStyle name="Followed Hyperlink 12" xfId="33692" hidden="1" xr:uid="{00000000-0005-0000-0000-00002C020000}"/>
    <cellStyle name="Followed Hyperlink 12" xfId="35136" hidden="1" xr:uid="{00000000-0005-0000-0000-00002D020000}"/>
    <cellStyle name="Followed Hyperlink 12" xfId="35168" hidden="1" xr:uid="{00000000-0005-0000-0000-00002E020000}"/>
    <cellStyle name="Followed Hyperlink 12" xfId="35181" hidden="1" xr:uid="{00000000-0005-0000-0000-00002F020000}"/>
    <cellStyle name="Followed Hyperlink 12" xfId="28437" hidden="1" xr:uid="{00000000-0005-0000-0000-000014020000}"/>
    <cellStyle name="Followed Hyperlink 12" xfId="35202" hidden="1" xr:uid="{00000000-0005-0000-0000-000015020000}"/>
    <cellStyle name="Followed Hyperlink 12" xfId="35430" hidden="1" xr:uid="{00000000-0005-0000-0000-000016020000}"/>
    <cellStyle name="Followed Hyperlink 12" xfId="35443" hidden="1" xr:uid="{00000000-0005-0000-0000-000017020000}"/>
    <cellStyle name="Followed Hyperlink 12" xfId="35466" hidden="1" xr:uid="{00000000-0005-0000-0000-000018020000}"/>
    <cellStyle name="Followed Hyperlink 12" xfId="35711" hidden="1" xr:uid="{00000000-0005-0000-0000-000019020000}"/>
    <cellStyle name="Followed Hyperlink 12" xfId="35743" hidden="1" xr:uid="{00000000-0005-0000-0000-00001A020000}"/>
    <cellStyle name="Followed Hyperlink 12" xfId="35756" hidden="1" xr:uid="{00000000-0005-0000-0000-00001B020000}"/>
    <cellStyle name="Followed Hyperlink 12" xfId="33760" hidden="1" xr:uid="{00000000-0005-0000-0000-00001C020000}"/>
    <cellStyle name="Followed Hyperlink 12" xfId="35932" hidden="1" xr:uid="{00000000-0005-0000-0000-00001D020000}"/>
    <cellStyle name="Followed Hyperlink 12" xfId="35964" hidden="1" xr:uid="{00000000-0005-0000-0000-00001E020000}"/>
    <cellStyle name="Followed Hyperlink 12" xfId="35977" hidden="1" xr:uid="{00000000-0005-0000-0000-00001F020000}"/>
    <cellStyle name="Followed Hyperlink 12" xfId="28315" hidden="1" xr:uid="{00000000-0005-0000-0000-000020020000}"/>
    <cellStyle name="Followed Hyperlink 12" xfId="36148" hidden="1" xr:uid="{00000000-0005-0000-0000-000021020000}"/>
    <cellStyle name="Followed Hyperlink 12" xfId="36180" hidden="1" xr:uid="{00000000-0005-0000-0000-000022020000}"/>
    <cellStyle name="Followed Hyperlink 12" xfId="36193" hidden="1" xr:uid="{00000000-0005-0000-0000-000023020000}"/>
    <cellStyle name="Followed Hyperlink 12" xfId="35535" hidden="1" xr:uid="{00000000-0005-0000-0000-000024020000}"/>
    <cellStyle name="Followed Hyperlink 12" xfId="36360" hidden="1" xr:uid="{00000000-0005-0000-0000-000025020000}"/>
    <cellStyle name="Followed Hyperlink 12" xfId="36392" hidden="1" xr:uid="{00000000-0005-0000-0000-000026020000}"/>
    <cellStyle name="Followed Hyperlink 12" xfId="36405" hidden="1" xr:uid="{00000000-0005-0000-0000-000027020000}"/>
    <cellStyle name="Followed Hyperlink 12" xfId="35571" hidden="1" xr:uid="{00000000-0005-0000-0000-000028020000}"/>
    <cellStyle name="Followed Hyperlink 12" xfId="36571" hidden="1" xr:uid="{00000000-0005-0000-0000-000029020000}"/>
    <cellStyle name="Followed Hyperlink 12" xfId="36603" hidden="1" xr:uid="{00000000-0005-0000-0000-00002A020000}"/>
    <cellStyle name="Followed Hyperlink 12" xfId="36616" hidden="1" xr:uid="{00000000-0005-0000-0000-00002B020000}"/>
    <cellStyle name="Followed Hyperlink 12" xfId="35343" hidden="1" xr:uid="{00000000-0005-0000-0000-00002C020000}"/>
    <cellStyle name="Followed Hyperlink 12" xfId="36777" hidden="1" xr:uid="{00000000-0005-0000-0000-00002D020000}"/>
    <cellStyle name="Followed Hyperlink 12" xfId="36809" hidden="1" xr:uid="{00000000-0005-0000-0000-00002E020000}"/>
    <cellStyle name="Followed Hyperlink 12" xfId="36822" hidden="1" xr:uid="{00000000-0005-0000-0000-00002F020000}"/>
    <cellStyle name="Followed Hyperlink 12" xfId="30409" hidden="1" xr:uid="{00000000-0005-0000-0000-000014020000}"/>
    <cellStyle name="Followed Hyperlink 12" xfId="36843" hidden="1" xr:uid="{00000000-0005-0000-0000-000015020000}"/>
    <cellStyle name="Followed Hyperlink 12" xfId="37037" hidden="1" xr:uid="{00000000-0005-0000-0000-000016020000}"/>
    <cellStyle name="Followed Hyperlink 12" xfId="37050" hidden="1" xr:uid="{00000000-0005-0000-0000-000017020000}"/>
    <cellStyle name="Followed Hyperlink 12" xfId="37073" hidden="1" xr:uid="{00000000-0005-0000-0000-000018020000}"/>
    <cellStyle name="Followed Hyperlink 12" xfId="37318" hidden="1" xr:uid="{00000000-0005-0000-0000-000019020000}"/>
    <cellStyle name="Followed Hyperlink 12" xfId="37350" hidden="1" xr:uid="{00000000-0005-0000-0000-00001A020000}"/>
    <cellStyle name="Followed Hyperlink 12" xfId="37363" hidden="1" xr:uid="{00000000-0005-0000-0000-00001B020000}"/>
    <cellStyle name="Followed Hyperlink 12" xfId="35404" hidden="1" xr:uid="{00000000-0005-0000-0000-00001C020000}"/>
    <cellStyle name="Followed Hyperlink 12" xfId="37539" hidden="1" xr:uid="{00000000-0005-0000-0000-00001D020000}"/>
    <cellStyle name="Followed Hyperlink 12" xfId="37571" hidden="1" xr:uid="{00000000-0005-0000-0000-00001E020000}"/>
    <cellStyle name="Followed Hyperlink 12" xfId="37584" hidden="1" xr:uid="{00000000-0005-0000-0000-00001F020000}"/>
    <cellStyle name="Followed Hyperlink 12" xfId="28488" hidden="1" xr:uid="{00000000-0005-0000-0000-000020020000}"/>
    <cellStyle name="Followed Hyperlink 12" xfId="37755" hidden="1" xr:uid="{00000000-0005-0000-0000-000021020000}"/>
    <cellStyle name="Followed Hyperlink 12" xfId="37787" hidden="1" xr:uid="{00000000-0005-0000-0000-000022020000}"/>
    <cellStyle name="Followed Hyperlink 12" xfId="37800" hidden="1" xr:uid="{00000000-0005-0000-0000-000023020000}"/>
    <cellStyle name="Followed Hyperlink 12" xfId="37142" hidden="1" xr:uid="{00000000-0005-0000-0000-000024020000}"/>
    <cellStyle name="Followed Hyperlink 12" xfId="37967" hidden="1" xr:uid="{00000000-0005-0000-0000-000025020000}"/>
    <cellStyle name="Followed Hyperlink 12" xfId="37999" hidden="1" xr:uid="{00000000-0005-0000-0000-000026020000}"/>
    <cellStyle name="Followed Hyperlink 12" xfId="38012" hidden="1" xr:uid="{00000000-0005-0000-0000-000027020000}"/>
    <cellStyle name="Followed Hyperlink 12" xfId="37178" hidden="1" xr:uid="{00000000-0005-0000-0000-000028020000}"/>
    <cellStyle name="Followed Hyperlink 12" xfId="38178" hidden="1" xr:uid="{00000000-0005-0000-0000-000029020000}"/>
    <cellStyle name="Followed Hyperlink 12" xfId="38210" hidden="1" xr:uid="{00000000-0005-0000-0000-00002A020000}"/>
    <cellStyle name="Followed Hyperlink 12" xfId="38223" hidden="1" xr:uid="{00000000-0005-0000-0000-00002B020000}"/>
    <cellStyle name="Followed Hyperlink 12" xfId="36973" hidden="1" xr:uid="{00000000-0005-0000-0000-00002C020000}"/>
    <cellStyle name="Followed Hyperlink 12" xfId="38384" hidden="1" xr:uid="{00000000-0005-0000-0000-00002D020000}"/>
    <cellStyle name="Followed Hyperlink 12" xfId="38416" hidden="1" xr:uid="{00000000-0005-0000-0000-00002E020000}"/>
    <cellStyle name="Followed Hyperlink 12" xfId="38429" hidden="1" xr:uid="{00000000-0005-0000-0000-00002F020000}"/>
    <cellStyle name="Followed Hyperlink 12" xfId="32077" hidden="1" xr:uid="{00000000-0005-0000-0000-000014020000}"/>
    <cellStyle name="Followed Hyperlink 12" xfId="38450" hidden="1" xr:uid="{00000000-0005-0000-0000-000015020000}"/>
    <cellStyle name="Followed Hyperlink 12" xfId="38606" hidden="1" xr:uid="{00000000-0005-0000-0000-000016020000}"/>
    <cellStyle name="Followed Hyperlink 12" xfId="38619" hidden="1" xr:uid="{00000000-0005-0000-0000-000017020000}"/>
    <cellStyle name="Followed Hyperlink 12" xfId="38642" hidden="1" xr:uid="{00000000-0005-0000-0000-000018020000}"/>
    <cellStyle name="Followed Hyperlink 12" xfId="38887" hidden="1" xr:uid="{00000000-0005-0000-0000-000019020000}"/>
    <cellStyle name="Followed Hyperlink 12" xfId="38919" hidden="1" xr:uid="{00000000-0005-0000-0000-00001A020000}"/>
    <cellStyle name="Followed Hyperlink 12" xfId="38932" hidden="1" xr:uid="{00000000-0005-0000-0000-00001B020000}"/>
    <cellStyle name="Followed Hyperlink 12" xfId="37016" hidden="1" xr:uid="{00000000-0005-0000-0000-00001C020000}"/>
    <cellStyle name="Followed Hyperlink 12" xfId="39108" hidden="1" xr:uid="{00000000-0005-0000-0000-00001D020000}"/>
    <cellStyle name="Followed Hyperlink 12" xfId="39140" hidden="1" xr:uid="{00000000-0005-0000-0000-00001E020000}"/>
    <cellStyle name="Followed Hyperlink 12" xfId="39153" hidden="1" xr:uid="{00000000-0005-0000-0000-00001F020000}"/>
    <cellStyle name="Followed Hyperlink 12" xfId="30310" hidden="1" xr:uid="{00000000-0005-0000-0000-000020020000}"/>
    <cellStyle name="Followed Hyperlink 12" xfId="39324" hidden="1" xr:uid="{00000000-0005-0000-0000-000021020000}"/>
    <cellStyle name="Followed Hyperlink 12" xfId="39356" hidden="1" xr:uid="{00000000-0005-0000-0000-000022020000}"/>
    <cellStyle name="Followed Hyperlink 12" xfId="39369" hidden="1" xr:uid="{00000000-0005-0000-0000-000023020000}"/>
    <cellStyle name="Followed Hyperlink 12" xfId="38711" hidden="1" xr:uid="{00000000-0005-0000-0000-000024020000}"/>
    <cellStyle name="Followed Hyperlink 12" xfId="39536" hidden="1" xr:uid="{00000000-0005-0000-0000-000025020000}"/>
    <cellStyle name="Followed Hyperlink 12" xfId="39568" hidden="1" xr:uid="{00000000-0005-0000-0000-000026020000}"/>
    <cellStyle name="Followed Hyperlink 12" xfId="39581" hidden="1" xr:uid="{00000000-0005-0000-0000-000027020000}"/>
    <cellStyle name="Followed Hyperlink 12" xfId="38747" hidden="1" xr:uid="{00000000-0005-0000-0000-000028020000}"/>
    <cellStyle name="Followed Hyperlink 12" xfId="39747" hidden="1" xr:uid="{00000000-0005-0000-0000-000029020000}"/>
    <cellStyle name="Followed Hyperlink 12" xfId="39779" hidden="1" xr:uid="{00000000-0005-0000-0000-00002A020000}"/>
    <cellStyle name="Followed Hyperlink 12" xfId="39792" hidden="1" xr:uid="{00000000-0005-0000-0000-00002B020000}"/>
    <cellStyle name="Followed Hyperlink 12" xfId="38568" hidden="1" xr:uid="{00000000-0005-0000-0000-00002C020000}"/>
    <cellStyle name="Followed Hyperlink 12" xfId="39953" hidden="1" xr:uid="{00000000-0005-0000-0000-00002D020000}"/>
    <cellStyle name="Followed Hyperlink 12" xfId="39985" hidden="1" xr:uid="{00000000-0005-0000-0000-00002E020000}"/>
    <cellStyle name="Followed Hyperlink 12" xfId="39998" hidden="1" xr:uid="{00000000-0005-0000-0000-00002F020000}"/>
    <cellStyle name="Followed Hyperlink 12" xfId="33736" hidden="1" xr:uid="{00000000-0005-0000-0000-000014020000}"/>
    <cellStyle name="Followed Hyperlink 12" xfId="40019" hidden="1" xr:uid="{00000000-0005-0000-0000-000015020000}"/>
    <cellStyle name="Followed Hyperlink 12" xfId="40125" hidden="1" xr:uid="{00000000-0005-0000-0000-000016020000}"/>
    <cellStyle name="Followed Hyperlink 12" xfId="40138" hidden="1" xr:uid="{00000000-0005-0000-0000-000017020000}"/>
    <cellStyle name="Followed Hyperlink 12" xfId="40161" hidden="1" xr:uid="{00000000-0005-0000-0000-000018020000}"/>
    <cellStyle name="Followed Hyperlink 12" xfId="40406" hidden="1" xr:uid="{00000000-0005-0000-0000-000019020000}"/>
    <cellStyle name="Followed Hyperlink 12" xfId="40438" hidden="1" xr:uid="{00000000-0005-0000-0000-00001A020000}"/>
    <cellStyle name="Followed Hyperlink 12" xfId="40451" hidden="1" xr:uid="{00000000-0005-0000-0000-00001B020000}"/>
    <cellStyle name="Followed Hyperlink 12" xfId="38591" hidden="1" xr:uid="{00000000-0005-0000-0000-00001C020000}"/>
    <cellStyle name="Followed Hyperlink 12" xfId="40627" hidden="1" xr:uid="{00000000-0005-0000-0000-00001D020000}"/>
    <cellStyle name="Followed Hyperlink 12" xfId="40659" hidden="1" xr:uid="{00000000-0005-0000-0000-00001E020000}"/>
    <cellStyle name="Followed Hyperlink 12" xfId="40672" hidden="1" xr:uid="{00000000-0005-0000-0000-00001F020000}"/>
    <cellStyle name="Followed Hyperlink 12" xfId="31980" hidden="1" xr:uid="{00000000-0005-0000-0000-000020020000}"/>
    <cellStyle name="Followed Hyperlink 12" xfId="40843" hidden="1" xr:uid="{00000000-0005-0000-0000-000021020000}"/>
    <cellStyle name="Followed Hyperlink 12" xfId="40875" hidden="1" xr:uid="{00000000-0005-0000-0000-000022020000}"/>
    <cellStyle name="Followed Hyperlink 12" xfId="40888" hidden="1" xr:uid="{00000000-0005-0000-0000-000023020000}"/>
    <cellStyle name="Followed Hyperlink 12" xfId="40230" hidden="1" xr:uid="{00000000-0005-0000-0000-000024020000}"/>
    <cellStyle name="Followed Hyperlink 12" xfId="41055" hidden="1" xr:uid="{00000000-0005-0000-0000-000025020000}"/>
    <cellStyle name="Followed Hyperlink 12" xfId="41087" hidden="1" xr:uid="{00000000-0005-0000-0000-000026020000}"/>
    <cellStyle name="Followed Hyperlink 12" xfId="41100" hidden="1" xr:uid="{00000000-0005-0000-0000-000027020000}"/>
    <cellStyle name="Followed Hyperlink 12" xfId="40266" hidden="1" xr:uid="{00000000-0005-0000-0000-000028020000}"/>
    <cellStyle name="Followed Hyperlink 12" xfId="41266" hidden="1" xr:uid="{00000000-0005-0000-0000-000029020000}"/>
    <cellStyle name="Followed Hyperlink 12" xfId="41298" hidden="1" xr:uid="{00000000-0005-0000-0000-00002A020000}"/>
    <cellStyle name="Followed Hyperlink 12" xfId="41311" hidden="1" xr:uid="{00000000-0005-0000-0000-00002B020000}"/>
    <cellStyle name="Followed Hyperlink 12" xfId="40117" hidden="1" xr:uid="{00000000-0005-0000-0000-00002C020000}"/>
    <cellStyle name="Followed Hyperlink 12" xfId="41472" hidden="1" xr:uid="{00000000-0005-0000-0000-00002D020000}"/>
    <cellStyle name="Followed Hyperlink 12" xfId="41504" hidden="1" xr:uid="{00000000-0005-0000-0000-00002E020000}"/>
    <cellStyle name="Followed Hyperlink 12" xfId="41517" hidden="1" xr:uid="{00000000-0005-0000-0000-00002F020000}"/>
    <cellStyle name="Followed Hyperlink 12" xfId="41773" hidden="1" xr:uid="{00000000-0005-0000-0000-000014020000}"/>
    <cellStyle name="Followed Hyperlink 12" xfId="42058" hidden="1" xr:uid="{00000000-0005-0000-0000-000015020000}"/>
    <cellStyle name="Followed Hyperlink 12" xfId="42090" hidden="1" xr:uid="{00000000-0005-0000-0000-000016020000}"/>
    <cellStyle name="Followed Hyperlink 12" xfId="42103" hidden="1" xr:uid="{00000000-0005-0000-0000-000017020000}"/>
    <cellStyle name="Followed Hyperlink 12" xfId="42126" hidden="1" xr:uid="{00000000-0005-0000-0000-000018020000}"/>
    <cellStyle name="Followed Hyperlink 12" xfId="42371" hidden="1" xr:uid="{00000000-0005-0000-0000-000019020000}"/>
    <cellStyle name="Followed Hyperlink 12" xfId="42403" hidden="1" xr:uid="{00000000-0005-0000-0000-00001A020000}"/>
    <cellStyle name="Followed Hyperlink 12" xfId="42416" hidden="1" xr:uid="{00000000-0005-0000-0000-00001B020000}"/>
    <cellStyle name="Followed Hyperlink 12" xfId="41666" hidden="1" xr:uid="{00000000-0005-0000-0000-00001C020000}"/>
    <cellStyle name="Followed Hyperlink 12" xfId="42592" hidden="1" xr:uid="{00000000-0005-0000-0000-00001D020000}"/>
    <cellStyle name="Followed Hyperlink 12" xfId="42624" hidden="1" xr:uid="{00000000-0005-0000-0000-00001E020000}"/>
    <cellStyle name="Followed Hyperlink 12" xfId="42637" hidden="1" xr:uid="{00000000-0005-0000-0000-00001F020000}"/>
    <cellStyle name="Followed Hyperlink 12" xfId="41778" hidden="1" xr:uid="{00000000-0005-0000-0000-000020020000}"/>
    <cellStyle name="Followed Hyperlink 12" xfId="42808" hidden="1" xr:uid="{00000000-0005-0000-0000-000021020000}"/>
    <cellStyle name="Followed Hyperlink 12" xfId="42840" hidden="1" xr:uid="{00000000-0005-0000-0000-000022020000}"/>
    <cellStyle name="Followed Hyperlink 12" xfId="42853" hidden="1" xr:uid="{00000000-0005-0000-0000-000023020000}"/>
    <cellStyle name="Followed Hyperlink 12" xfId="42195" hidden="1" xr:uid="{00000000-0005-0000-0000-000024020000}"/>
    <cellStyle name="Followed Hyperlink 12" xfId="43020" hidden="1" xr:uid="{00000000-0005-0000-0000-000025020000}"/>
    <cellStyle name="Followed Hyperlink 12" xfId="43052" hidden="1" xr:uid="{00000000-0005-0000-0000-000026020000}"/>
    <cellStyle name="Followed Hyperlink 12" xfId="43065" hidden="1" xr:uid="{00000000-0005-0000-0000-000027020000}"/>
    <cellStyle name="Followed Hyperlink 12" xfId="42231" hidden="1" xr:uid="{00000000-0005-0000-0000-000028020000}"/>
    <cellStyle name="Followed Hyperlink 12" xfId="43231" hidden="1" xr:uid="{00000000-0005-0000-0000-000029020000}"/>
    <cellStyle name="Followed Hyperlink 12" xfId="43263" hidden="1" xr:uid="{00000000-0005-0000-0000-00002A020000}"/>
    <cellStyle name="Followed Hyperlink 12" xfId="43276" hidden="1" xr:uid="{00000000-0005-0000-0000-00002B020000}"/>
    <cellStyle name="Followed Hyperlink 12" xfId="41699" hidden="1" xr:uid="{00000000-0005-0000-0000-00002C020000}"/>
    <cellStyle name="Followed Hyperlink 12" xfId="43437" hidden="1" xr:uid="{00000000-0005-0000-0000-00002D020000}"/>
    <cellStyle name="Followed Hyperlink 12" xfId="43469" hidden="1" xr:uid="{00000000-0005-0000-0000-00002E020000}"/>
    <cellStyle name="Followed Hyperlink 12" xfId="43482" hidden="1" xr:uid="{00000000-0005-0000-0000-00002F020000}"/>
    <cellStyle name="Followed Hyperlink 12" xfId="43807" hidden="1" xr:uid="{00000000-0005-0000-0000-000014020000}"/>
    <cellStyle name="Followed Hyperlink 12" xfId="44005" hidden="1" xr:uid="{00000000-0005-0000-0000-000015020000}"/>
    <cellStyle name="Followed Hyperlink 12" xfId="44037" hidden="1" xr:uid="{00000000-0005-0000-0000-000016020000}"/>
    <cellStyle name="Followed Hyperlink 12" xfId="44050" hidden="1" xr:uid="{00000000-0005-0000-0000-000017020000}"/>
    <cellStyle name="Followed Hyperlink 12" xfId="44073" hidden="1" xr:uid="{00000000-0005-0000-0000-000018020000}"/>
    <cellStyle name="Followed Hyperlink 12" xfId="44318" hidden="1" xr:uid="{00000000-0005-0000-0000-000019020000}"/>
    <cellStyle name="Followed Hyperlink 12" xfId="44350" hidden="1" xr:uid="{00000000-0005-0000-0000-00001A020000}"/>
    <cellStyle name="Followed Hyperlink 12" xfId="44363" hidden="1" xr:uid="{00000000-0005-0000-0000-00001B020000}"/>
    <cellStyle name="Followed Hyperlink 12" xfId="43761" hidden="1" xr:uid="{00000000-0005-0000-0000-00001C020000}"/>
    <cellStyle name="Followed Hyperlink 12" xfId="44539" hidden="1" xr:uid="{00000000-0005-0000-0000-00001D020000}"/>
    <cellStyle name="Followed Hyperlink 12" xfId="44571" hidden="1" xr:uid="{00000000-0005-0000-0000-00001E020000}"/>
    <cellStyle name="Followed Hyperlink 12" xfId="44584" hidden="1" xr:uid="{00000000-0005-0000-0000-00001F020000}"/>
    <cellStyle name="Followed Hyperlink 12" xfId="43810" hidden="1" xr:uid="{00000000-0005-0000-0000-000020020000}"/>
    <cellStyle name="Followed Hyperlink 12" xfId="44755" hidden="1" xr:uid="{00000000-0005-0000-0000-000021020000}"/>
    <cellStyle name="Followed Hyperlink 12" xfId="44787" hidden="1" xr:uid="{00000000-0005-0000-0000-000022020000}"/>
    <cellStyle name="Followed Hyperlink 12" xfId="44800" hidden="1" xr:uid="{00000000-0005-0000-0000-000023020000}"/>
    <cellStyle name="Followed Hyperlink 12" xfId="44142" hidden="1" xr:uid="{00000000-0005-0000-0000-000024020000}"/>
    <cellStyle name="Followed Hyperlink 12" xfId="44967" hidden="1" xr:uid="{00000000-0005-0000-0000-000025020000}"/>
    <cellStyle name="Followed Hyperlink 12" xfId="44999" hidden="1" xr:uid="{00000000-0005-0000-0000-000026020000}"/>
    <cellStyle name="Followed Hyperlink 12" xfId="45012" hidden="1" xr:uid="{00000000-0005-0000-0000-000027020000}"/>
    <cellStyle name="Followed Hyperlink 12" xfId="44178" hidden="1" xr:uid="{00000000-0005-0000-0000-000028020000}"/>
    <cellStyle name="Followed Hyperlink 12" xfId="45178" hidden="1" xr:uid="{00000000-0005-0000-0000-000029020000}"/>
    <cellStyle name="Followed Hyperlink 12" xfId="45210" hidden="1" xr:uid="{00000000-0005-0000-0000-00002A020000}"/>
    <cellStyle name="Followed Hyperlink 12" xfId="45223" hidden="1" xr:uid="{00000000-0005-0000-0000-00002B020000}"/>
    <cellStyle name="Followed Hyperlink 12" xfId="43778" hidden="1" xr:uid="{00000000-0005-0000-0000-00002C020000}"/>
    <cellStyle name="Followed Hyperlink 12" xfId="45384" hidden="1" xr:uid="{00000000-0005-0000-0000-00002D020000}"/>
    <cellStyle name="Followed Hyperlink 12" xfId="45416" hidden="1" xr:uid="{00000000-0005-0000-0000-00002E020000}"/>
    <cellStyle name="Followed Hyperlink 12" xfId="45429" hidden="1" xr:uid="{00000000-0005-0000-0000-00002F020000}"/>
    <cellStyle name="Followed Hyperlink 13" xfId="438" hidden="1" xr:uid="{00000000-0005-0000-0000-000030020000}"/>
    <cellStyle name="Followed Hyperlink 13" xfId="677" hidden="1" xr:uid="{00000000-0005-0000-0000-000031020000}"/>
    <cellStyle name="Followed Hyperlink 13" xfId="660" hidden="1" xr:uid="{00000000-0005-0000-0000-000032020000}"/>
    <cellStyle name="Followed Hyperlink 13" xfId="676" hidden="1" xr:uid="{00000000-0005-0000-0000-000033020000}"/>
    <cellStyle name="Followed Hyperlink 13" xfId="794" hidden="1" xr:uid="{00000000-0005-0000-0000-000034020000}"/>
    <cellStyle name="Followed Hyperlink 13" xfId="990" hidden="1" xr:uid="{00000000-0005-0000-0000-000035020000}"/>
    <cellStyle name="Followed Hyperlink 13" xfId="973" hidden="1" xr:uid="{00000000-0005-0000-0000-000036020000}"/>
    <cellStyle name="Followed Hyperlink 13" xfId="989" hidden="1" xr:uid="{00000000-0005-0000-0000-000037020000}"/>
    <cellStyle name="Followed Hyperlink 13" xfId="583" hidden="1" xr:uid="{00000000-0005-0000-0000-000038020000}"/>
    <cellStyle name="Followed Hyperlink 13" xfId="1211" hidden="1" xr:uid="{00000000-0005-0000-0000-000039020000}"/>
    <cellStyle name="Followed Hyperlink 13" xfId="1194" hidden="1" xr:uid="{00000000-0005-0000-0000-00003A020000}"/>
    <cellStyle name="Followed Hyperlink 13" xfId="1210" hidden="1" xr:uid="{00000000-0005-0000-0000-00003B020000}"/>
    <cellStyle name="Followed Hyperlink 13" xfId="899" hidden="1" xr:uid="{00000000-0005-0000-0000-00003C020000}"/>
    <cellStyle name="Followed Hyperlink 13" xfId="1427" hidden="1" xr:uid="{00000000-0005-0000-0000-00003D020000}"/>
    <cellStyle name="Followed Hyperlink 13" xfId="1410" hidden="1" xr:uid="{00000000-0005-0000-0000-00003E020000}"/>
    <cellStyle name="Followed Hyperlink 13" xfId="1426" hidden="1" xr:uid="{00000000-0005-0000-0000-00003F020000}"/>
    <cellStyle name="Followed Hyperlink 13" xfId="841" hidden="1" xr:uid="{00000000-0005-0000-0000-000040020000}"/>
    <cellStyle name="Followed Hyperlink 13" xfId="1639" hidden="1" xr:uid="{00000000-0005-0000-0000-000041020000}"/>
    <cellStyle name="Followed Hyperlink 13" xfId="1622" hidden="1" xr:uid="{00000000-0005-0000-0000-000042020000}"/>
    <cellStyle name="Followed Hyperlink 13" xfId="1638" hidden="1" xr:uid="{00000000-0005-0000-0000-000043020000}"/>
    <cellStyle name="Followed Hyperlink 13" xfId="832" hidden="1" xr:uid="{00000000-0005-0000-0000-000044020000}"/>
    <cellStyle name="Followed Hyperlink 13" xfId="1850" hidden="1" xr:uid="{00000000-0005-0000-0000-000045020000}"/>
    <cellStyle name="Followed Hyperlink 13" xfId="1833" hidden="1" xr:uid="{00000000-0005-0000-0000-000046020000}"/>
    <cellStyle name="Followed Hyperlink 13" xfId="1849" hidden="1" xr:uid="{00000000-0005-0000-0000-000047020000}"/>
    <cellStyle name="Followed Hyperlink 13" xfId="356" hidden="1" xr:uid="{00000000-0005-0000-0000-000048020000}"/>
    <cellStyle name="Followed Hyperlink 13" xfId="2056" hidden="1" xr:uid="{00000000-0005-0000-0000-000049020000}"/>
    <cellStyle name="Followed Hyperlink 13" xfId="2039" hidden="1" xr:uid="{00000000-0005-0000-0000-00004A020000}"/>
    <cellStyle name="Followed Hyperlink 13" xfId="2055" hidden="1" xr:uid="{00000000-0005-0000-0000-00004B020000}"/>
    <cellStyle name="Followed Hyperlink 13" xfId="2739" hidden="1" xr:uid="{00000000-0005-0000-0000-000030020000}"/>
    <cellStyle name="Followed Hyperlink 13" xfId="2978" hidden="1" xr:uid="{00000000-0005-0000-0000-000031020000}"/>
    <cellStyle name="Followed Hyperlink 13" xfId="2961" hidden="1" xr:uid="{00000000-0005-0000-0000-000032020000}"/>
    <cellStyle name="Followed Hyperlink 13" xfId="2977" hidden="1" xr:uid="{00000000-0005-0000-0000-000033020000}"/>
    <cellStyle name="Followed Hyperlink 13" xfId="3095" hidden="1" xr:uid="{00000000-0005-0000-0000-000034020000}"/>
    <cellStyle name="Followed Hyperlink 13" xfId="3291" hidden="1" xr:uid="{00000000-0005-0000-0000-000035020000}"/>
    <cellStyle name="Followed Hyperlink 13" xfId="3274" hidden="1" xr:uid="{00000000-0005-0000-0000-000036020000}"/>
    <cellStyle name="Followed Hyperlink 13" xfId="3290" hidden="1" xr:uid="{00000000-0005-0000-0000-000037020000}"/>
    <cellStyle name="Followed Hyperlink 13" xfId="2884" hidden="1" xr:uid="{00000000-0005-0000-0000-000038020000}"/>
    <cellStyle name="Followed Hyperlink 13" xfId="3512" hidden="1" xr:uid="{00000000-0005-0000-0000-000039020000}"/>
    <cellStyle name="Followed Hyperlink 13" xfId="3495" hidden="1" xr:uid="{00000000-0005-0000-0000-00003A020000}"/>
    <cellStyle name="Followed Hyperlink 13" xfId="3511" hidden="1" xr:uid="{00000000-0005-0000-0000-00003B020000}"/>
    <cellStyle name="Followed Hyperlink 13" xfId="3200" hidden="1" xr:uid="{00000000-0005-0000-0000-00003C020000}"/>
    <cellStyle name="Followed Hyperlink 13" xfId="3728" hidden="1" xr:uid="{00000000-0005-0000-0000-00003D020000}"/>
    <cellStyle name="Followed Hyperlink 13" xfId="3711" hidden="1" xr:uid="{00000000-0005-0000-0000-00003E020000}"/>
    <cellStyle name="Followed Hyperlink 13" xfId="3727" hidden="1" xr:uid="{00000000-0005-0000-0000-00003F020000}"/>
    <cellStyle name="Followed Hyperlink 13" xfId="3142" hidden="1" xr:uid="{00000000-0005-0000-0000-000040020000}"/>
    <cellStyle name="Followed Hyperlink 13" xfId="3940" hidden="1" xr:uid="{00000000-0005-0000-0000-000041020000}"/>
    <cellStyle name="Followed Hyperlink 13" xfId="3923" hidden="1" xr:uid="{00000000-0005-0000-0000-000042020000}"/>
    <cellStyle name="Followed Hyperlink 13" xfId="3939" hidden="1" xr:uid="{00000000-0005-0000-0000-000043020000}"/>
    <cellStyle name="Followed Hyperlink 13" xfId="3133" hidden="1" xr:uid="{00000000-0005-0000-0000-000044020000}"/>
    <cellStyle name="Followed Hyperlink 13" xfId="4151" hidden="1" xr:uid="{00000000-0005-0000-0000-000045020000}"/>
    <cellStyle name="Followed Hyperlink 13" xfId="4134" hidden="1" xr:uid="{00000000-0005-0000-0000-000046020000}"/>
    <cellStyle name="Followed Hyperlink 13" xfId="4150" hidden="1" xr:uid="{00000000-0005-0000-0000-000047020000}"/>
    <cellStyle name="Followed Hyperlink 13" xfId="2657" hidden="1" xr:uid="{00000000-0005-0000-0000-000048020000}"/>
    <cellStyle name="Followed Hyperlink 13" xfId="4357" hidden="1" xr:uid="{00000000-0005-0000-0000-000049020000}"/>
    <cellStyle name="Followed Hyperlink 13" xfId="4340" hidden="1" xr:uid="{00000000-0005-0000-0000-00004A020000}"/>
    <cellStyle name="Followed Hyperlink 13" xfId="4356" hidden="1" xr:uid="{00000000-0005-0000-0000-00004B020000}"/>
    <cellStyle name="Followed Hyperlink 13" xfId="244" hidden="1" xr:uid="{00000000-0005-0000-0000-000030020000}"/>
    <cellStyle name="Followed Hyperlink 13" xfId="4494" hidden="1" xr:uid="{00000000-0005-0000-0000-000031020000}"/>
    <cellStyle name="Followed Hyperlink 13" xfId="2722" hidden="1" xr:uid="{00000000-0005-0000-0000-000032020000}"/>
    <cellStyle name="Followed Hyperlink 13" xfId="2687" hidden="1" xr:uid="{00000000-0005-0000-0000-000033020000}"/>
    <cellStyle name="Followed Hyperlink 13" xfId="4774" hidden="1" xr:uid="{00000000-0005-0000-0000-000034020000}"/>
    <cellStyle name="Followed Hyperlink 13" xfId="4970" hidden="1" xr:uid="{00000000-0005-0000-0000-000035020000}"/>
    <cellStyle name="Followed Hyperlink 13" xfId="4953" hidden="1" xr:uid="{00000000-0005-0000-0000-000036020000}"/>
    <cellStyle name="Followed Hyperlink 13" xfId="4969" hidden="1" xr:uid="{00000000-0005-0000-0000-000037020000}"/>
    <cellStyle name="Followed Hyperlink 13" xfId="4536" hidden="1" xr:uid="{00000000-0005-0000-0000-000038020000}"/>
    <cellStyle name="Followed Hyperlink 13" xfId="5191" hidden="1" xr:uid="{00000000-0005-0000-0000-000039020000}"/>
    <cellStyle name="Followed Hyperlink 13" xfId="5174" hidden="1" xr:uid="{00000000-0005-0000-0000-00003A020000}"/>
    <cellStyle name="Followed Hyperlink 13" xfId="5190" hidden="1" xr:uid="{00000000-0005-0000-0000-00003B020000}"/>
    <cellStyle name="Followed Hyperlink 13" xfId="4879" hidden="1" xr:uid="{00000000-0005-0000-0000-00003C020000}"/>
    <cellStyle name="Followed Hyperlink 13" xfId="5407" hidden="1" xr:uid="{00000000-0005-0000-0000-00003D020000}"/>
    <cellStyle name="Followed Hyperlink 13" xfId="5390" hidden="1" xr:uid="{00000000-0005-0000-0000-00003E020000}"/>
    <cellStyle name="Followed Hyperlink 13" xfId="5406" hidden="1" xr:uid="{00000000-0005-0000-0000-00003F020000}"/>
    <cellStyle name="Followed Hyperlink 13" xfId="4821" hidden="1" xr:uid="{00000000-0005-0000-0000-000040020000}"/>
    <cellStyle name="Followed Hyperlink 13" xfId="5619" hidden="1" xr:uid="{00000000-0005-0000-0000-000041020000}"/>
    <cellStyle name="Followed Hyperlink 13" xfId="5602" hidden="1" xr:uid="{00000000-0005-0000-0000-000042020000}"/>
    <cellStyle name="Followed Hyperlink 13" xfId="5618" hidden="1" xr:uid="{00000000-0005-0000-0000-000043020000}"/>
    <cellStyle name="Followed Hyperlink 13" xfId="4812" hidden="1" xr:uid="{00000000-0005-0000-0000-000044020000}"/>
    <cellStyle name="Followed Hyperlink 13" xfId="5830" hidden="1" xr:uid="{00000000-0005-0000-0000-000045020000}"/>
    <cellStyle name="Followed Hyperlink 13" xfId="5813" hidden="1" xr:uid="{00000000-0005-0000-0000-000046020000}"/>
    <cellStyle name="Followed Hyperlink 13" xfId="5829" hidden="1" xr:uid="{00000000-0005-0000-0000-000047020000}"/>
    <cellStyle name="Followed Hyperlink 13" xfId="2437" hidden="1" xr:uid="{00000000-0005-0000-0000-000048020000}"/>
    <cellStyle name="Followed Hyperlink 13" xfId="6036" hidden="1" xr:uid="{00000000-0005-0000-0000-000049020000}"/>
    <cellStyle name="Followed Hyperlink 13" xfId="6019" hidden="1" xr:uid="{00000000-0005-0000-0000-00004A020000}"/>
    <cellStyle name="Followed Hyperlink 13" xfId="6035" hidden="1" xr:uid="{00000000-0005-0000-0000-00004B020000}"/>
    <cellStyle name="Followed Hyperlink 13" xfId="2545" hidden="1" xr:uid="{00000000-0005-0000-0000-000030020000}"/>
    <cellStyle name="Followed Hyperlink 13" xfId="6173" hidden="1" xr:uid="{00000000-0005-0000-0000-000031020000}"/>
    <cellStyle name="Followed Hyperlink 13" xfId="2761" hidden="1" xr:uid="{00000000-0005-0000-0000-000032020000}"/>
    <cellStyle name="Followed Hyperlink 13" xfId="2454" hidden="1" xr:uid="{00000000-0005-0000-0000-000033020000}"/>
    <cellStyle name="Followed Hyperlink 13" xfId="6454" hidden="1" xr:uid="{00000000-0005-0000-0000-000034020000}"/>
    <cellStyle name="Followed Hyperlink 13" xfId="6650" hidden="1" xr:uid="{00000000-0005-0000-0000-000035020000}"/>
    <cellStyle name="Followed Hyperlink 13" xfId="6633" hidden="1" xr:uid="{00000000-0005-0000-0000-000036020000}"/>
    <cellStyle name="Followed Hyperlink 13" xfId="6649" hidden="1" xr:uid="{00000000-0005-0000-0000-000037020000}"/>
    <cellStyle name="Followed Hyperlink 13" xfId="6215" hidden="1" xr:uid="{00000000-0005-0000-0000-000038020000}"/>
    <cellStyle name="Followed Hyperlink 13" xfId="6871" hidden="1" xr:uid="{00000000-0005-0000-0000-000039020000}"/>
    <cellStyle name="Followed Hyperlink 13" xfId="6854" hidden="1" xr:uid="{00000000-0005-0000-0000-00003A020000}"/>
    <cellStyle name="Followed Hyperlink 13" xfId="6870" hidden="1" xr:uid="{00000000-0005-0000-0000-00003B020000}"/>
    <cellStyle name="Followed Hyperlink 13" xfId="6559" hidden="1" xr:uid="{00000000-0005-0000-0000-00003C020000}"/>
    <cellStyle name="Followed Hyperlink 13" xfId="7087" hidden="1" xr:uid="{00000000-0005-0000-0000-00003D020000}"/>
    <cellStyle name="Followed Hyperlink 13" xfId="7070" hidden="1" xr:uid="{00000000-0005-0000-0000-00003E020000}"/>
    <cellStyle name="Followed Hyperlink 13" xfId="7086" hidden="1" xr:uid="{00000000-0005-0000-0000-00003F020000}"/>
    <cellStyle name="Followed Hyperlink 13" xfId="6501" hidden="1" xr:uid="{00000000-0005-0000-0000-000040020000}"/>
    <cellStyle name="Followed Hyperlink 13" xfId="7299" hidden="1" xr:uid="{00000000-0005-0000-0000-000041020000}"/>
    <cellStyle name="Followed Hyperlink 13" xfId="7282" hidden="1" xr:uid="{00000000-0005-0000-0000-000042020000}"/>
    <cellStyle name="Followed Hyperlink 13" xfId="7298" hidden="1" xr:uid="{00000000-0005-0000-0000-000043020000}"/>
    <cellStyle name="Followed Hyperlink 13" xfId="6492" hidden="1" xr:uid="{00000000-0005-0000-0000-000044020000}"/>
    <cellStyle name="Followed Hyperlink 13" xfId="7510" hidden="1" xr:uid="{00000000-0005-0000-0000-000045020000}"/>
    <cellStyle name="Followed Hyperlink 13" xfId="7493" hidden="1" xr:uid="{00000000-0005-0000-0000-000046020000}"/>
    <cellStyle name="Followed Hyperlink 13" xfId="7509" hidden="1" xr:uid="{00000000-0005-0000-0000-000047020000}"/>
    <cellStyle name="Followed Hyperlink 13" xfId="2748" hidden="1" xr:uid="{00000000-0005-0000-0000-000048020000}"/>
    <cellStyle name="Followed Hyperlink 13" xfId="7716" hidden="1" xr:uid="{00000000-0005-0000-0000-000049020000}"/>
    <cellStyle name="Followed Hyperlink 13" xfId="7699" hidden="1" xr:uid="{00000000-0005-0000-0000-00004A020000}"/>
    <cellStyle name="Followed Hyperlink 13" xfId="7715" hidden="1" xr:uid="{00000000-0005-0000-0000-00004B020000}"/>
    <cellStyle name="Followed Hyperlink 13" xfId="2653" hidden="1" xr:uid="{00000000-0005-0000-0000-000030020000}"/>
    <cellStyle name="Followed Hyperlink 13" xfId="7853" hidden="1" xr:uid="{00000000-0005-0000-0000-000031020000}"/>
    <cellStyle name="Followed Hyperlink 13" xfId="2727" hidden="1" xr:uid="{00000000-0005-0000-0000-000032020000}"/>
    <cellStyle name="Followed Hyperlink 13" xfId="47" hidden="1" xr:uid="{00000000-0005-0000-0000-000033020000}"/>
    <cellStyle name="Followed Hyperlink 13" xfId="8134" hidden="1" xr:uid="{00000000-0005-0000-0000-000034020000}"/>
    <cellStyle name="Followed Hyperlink 13" xfId="8330" hidden="1" xr:uid="{00000000-0005-0000-0000-000035020000}"/>
    <cellStyle name="Followed Hyperlink 13" xfId="8313" hidden="1" xr:uid="{00000000-0005-0000-0000-000036020000}"/>
    <cellStyle name="Followed Hyperlink 13" xfId="8329" hidden="1" xr:uid="{00000000-0005-0000-0000-000037020000}"/>
    <cellStyle name="Followed Hyperlink 13" xfId="7895" hidden="1" xr:uid="{00000000-0005-0000-0000-000038020000}"/>
    <cellStyle name="Followed Hyperlink 13" xfId="8551" hidden="1" xr:uid="{00000000-0005-0000-0000-000039020000}"/>
    <cellStyle name="Followed Hyperlink 13" xfId="8534" hidden="1" xr:uid="{00000000-0005-0000-0000-00003A020000}"/>
    <cellStyle name="Followed Hyperlink 13" xfId="8550" hidden="1" xr:uid="{00000000-0005-0000-0000-00003B020000}"/>
    <cellStyle name="Followed Hyperlink 13" xfId="8239" hidden="1" xr:uid="{00000000-0005-0000-0000-00003C020000}"/>
    <cellStyle name="Followed Hyperlink 13" xfId="8767" hidden="1" xr:uid="{00000000-0005-0000-0000-00003D020000}"/>
    <cellStyle name="Followed Hyperlink 13" xfId="8750" hidden="1" xr:uid="{00000000-0005-0000-0000-00003E020000}"/>
    <cellStyle name="Followed Hyperlink 13" xfId="8766" hidden="1" xr:uid="{00000000-0005-0000-0000-00003F020000}"/>
    <cellStyle name="Followed Hyperlink 13" xfId="8181" hidden="1" xr:uid="{00000000-0005-0000-0000-000040020000}"/>
    <cellStyle name="Followed Hyperlink 13" xfId="8979" hidden="1" xr:uid="{00000000-0005-0000-0000-000041020000}"/>
    <cellStyle name="Followed Hyperlink 13" xfId="8962" hidden="1" xr:uid="{00000000-0005-0000-0000-000042020000}"/>
    <cellStyle name="Followed Hyperlink 13" xfId="8978" hidden="1" xr:uid="{00000000-0005-0000-0000-000043020000}"/>
    <cellStyle name="Followed Hyperlink 13" xfId="8172" hidden="1" xr:uid="{00000000-0005-0000-0000-000044020000}"/>
    <cellStyle name="Followed Hyperlink 13" xfId="9190" hidden="1" xr:uid="{00000000-0005-0000-0000-000045020000}"/>
    <cellStyle name="Followed Hyperlink 13" xfId="9173" hidden="1" xr:uid="{00000000-0005-0000-0000-000046020000}"/>
    <cellStyle name="Followed Hyperlink 13" xfId="9189" hidden="1" xr:uid="{00000000-0005-0000-0000-000047020000}"/>
    <cellStyle name="Followed Hyperlink 13" xfId="2611" hidden="1" xr:uid="{00000000-0005-0000-0000-000048020000}"/>
    <cellStyle name="Followed Hyperlink 13" xfId="9396" hidden="1" xr:uid="{00000000-0005-0000-0000-000049020000}"/>
    <cellStyle name="Followed Hyperlink 13" xfId="9379" hidden="1" xr:uid="{00000000-0005-0000-0000-00004A020000}"/>
    <cellStyle name="Followed Hyperlink 13" xfId="9395" hidden="1" xr:uid="{00000000-0005-0000-0000-00004B020000}"/>
    <cellStyle name="Followed Hyperlink 13" xfId="2811" hidden="1" xr:uid="{00000000-0005-0000-0000-000030020000}"/>
    <cellStyle name="Followed Hyperlink 13" xfId="9533" hidden="1" xr:uid="{00000000-0005-0000-0000-000031020000}"/>
    <cellStyle name="Followed Hyperlink 13" xfId="2766" hidden="1" xr:uid="{00000000-0005-0000-0000-000032020000}"/>
    <cellStyle name="Followed Hyperlink 13" xfId="4724" hidden="1" xr:uid="{00000000-0005-0000-0000-000033020000}"/>
    <cellStyle name="Followed Hyperlink 13" xfId="9812" hidden="1" xr:uid="{00000000-0005-0000-0000-000034020000}"/>
    <cellStyle name="Followed Hyperlink 13" xfId="10008" hidden="1" xr:uid="{00000000-0005-0000-0000-000035020000}"/>
    <cellStyle name="Followed Hyperlink 13" xfId="9991" hidden="1" xr:uid="{00000000-0005-0000-0000-000036020000}"/>
    <cellStyle name="Followed Hyperlink 13" xfId="10007" hidden="1" xr:uid="{00000000-0005-0000-0000-000037020000}"/>
    <cellStyle name="Followed Hyperlink 13" xfId="9575" hidden="1" xr:uid="{00000000-0005-0000-0000-000038020000}"/>
    <cellStyle name="Followed Hyperlink 13" xfId="10229" hidden="1" xr:uid="{00000000-0005-0000-0000-000039020000}"/>
    <cellStyle name="Followed Hyperlink 13" xfId="10212" hidden="1" xr:uid="{00000000-0005-0000-0000-00003A020000}"/>
    <cellStyle name="Followed Hyperlink 13" xfId="10228" hidden="1" xr:uid="{00000000-0005-0000-0000-00003B020000}"/>
    <cellStyle name="Followed Hyperlink 13" xfId="9917" hidden="1" xr:uid="{00000000-0005-0000-0000-00003C020000}"/>
    <cellStyle name="Followed Hyperlink 13" xfId="10445" hidden="1" xr:uid="{00000000-0005-0000-0000-00003D020000}"/>
    <cellStyle name="Followed Hyperlink 13" xfId="10428" hidden="1" xr:uid="{00000000-0005-0000-0000-00003E020000}"/>
    <cellStyle name="Followed Hyperlink 13" xfId="10444" hidden="1" xr:uid="{00000000-0005-0000-0000-00003F020000}"/>
    <cellStyle name="Followed Hyperlink 13" xfId="9859" hidden="1" xr:uid="{00000000-0005-0000-0000-000040020000}"/>
    <cellStyle name="Followed Hyperlink 13" xfId="10657" hidden="1" xr:uid="{00000000-0005-0000-0000-000041020000}"/>
    <cellStyle name="Followed Hyperlink 13" xfId="10640" hidden="1" xr:uid="{00000000-0005-0000-0000-000042020000}"/>
    <cellStyle name="Followed Hyperlink 13" xfId="10656" hidden="1" xr:uid="{00000000-0005-0000-0000-000043020000}"/>
    <cellStyle name="Followed Hyperlink 13" xfId="9850" hidden="1" xr:uid="{00000000-0005-0000-0000-000044020000}"/>
    <cellStyle name="Followed Hyperlink 13" xfId="10868" hidden="1" xr:uid="{00000000-0005-0000-0000-000045020000}"/>
    <cellStyle name="Followed Hyperlink 13" xfId="10851" hidden="1" xr:uid="{00000000-0005-0000-0000-000046020000}"/>
    <cellStyle name="Followed Hyperlink 13" xfId="10867" hidden="1" xr:uid="{00000000-0005-0000-0000-000047020000}"/>
    <cellStyle name="Followed Hyperlink 13" xfId="2482" hidden="1" xr:uid="{00000000-0005-0000-0000-000048020000}"/>
    <cellStyle name="Followed Hyperlink 13" xfId="11074" hidden="1" xr:uid="{00000000-0005-0000-0000-000049020000}"/>
    <cellStyle name="Followed Hyperlink 13" xfId="11057" hidden="1" xr:uid="{00000000-0005-0000-0000-00004A020000}"/>
    <cellStyle name="Followed Hyperlink 13" xfId="11073" hidden="1" xr:uid="{00000000-0005-0000-0000-00004B020000}"/>
    <cellStyle name="Followed Hyperlink 13" xfId="4716" hidden="1" xr:uid="{00000000-0005-0000-0000-000030020000}"/>
    <cellStyle name="Followed Hyperlink 13" xfId="11211" hidden="1" xr:uid="{00000000-0005-0000-0000-000031020000}"/>
    <cellStyle name="Followed Hyperlink 13" xfId="61" hidden="1" xr:uid="{00000000-0005-0000-0000-000032020000}"/>
    <cellStyle name="Followed Hyperlink 13" xfId="6404" hidden="1" xr:uid="{00000000-0005-0000-0000-000033020000}"/>
    <cellStyle name="Followed Hyperlink 13" xfId="11487" hidden="1" xr:uid="{00000000-0005-0000-0000-000034020000}"/>
    <cellStyle name="Followed Hyperlink 13" xfId="11683" hidden="1" xr:uid="{00000000-0005-0000-0000-000035020000}"/>
    <cellStyle name="Followed Hyperlink 13" xfId="11666" hidden="1" xr:uid="{00000000-0005-0000-0000-000036020000}"/>
    <cellStyle name="Followed Hyperlink 13" xfId="11682" hidden="1" xr:uid="{00000000-0005-0000-0000-000037020000}"/>
    <cellStyle name="Followed Hyperlink 13" xfId="11253" hidden="1" xr:uid="{00000000-0005-0000-0000-000038020000}"/>
    <cellStyle name="Followed Hyperlink 13" xfId="11904" hidden="1" xr:uid="{00000000-0005-0000-0000-000039020000}"/>
    <cellStyle name="Followed Hyperlink 13" xfId="11887" hidden="1" xr:uid="{00000000-0005-0000-0000-00003A020000}"/>
    <cellStyle name="Followed Hyperlink 13" xfId="11903" hidden="1" xr:uid="{00000000-0005-0000-0000-00003B020000}"/>
    <cellStyle name="Followed Hyperlink 13" xfId="11592" hidden="1" xr:uid="{00000000-0005-0000-0000-00003C020000}"/>
    <cellStyle name="Followed Hyperlink 13" xfId="12120" hidden="1" xr:uid="{00000000-0005-0000-0000-00003D020000}"/>
    <cellStyle name="Followed Hyperlink 13" xfId="12103" hidden="1" xr:uid="{00000000-0005-0000-0000-00003E020000}"/>
    <cellStyle name="Followed Hyperlink 13" xfId="12119" hidden="1" xr:uid="{00000000-0005-0000-0000-00003F020000}"/>
    <cellStyle name="Followed Hyperlink 13" xfId="11534" hidden="1" xr:uid="{00000000-0005-0000-0000-000040020000}"/>
    <cellStyle name="Followed Hyperlink 13" xfId="12332" hidden="1" xr:uid="{00000000-0005-0000-0000-000041020000}"/>
    <cellStyle name="Followed Hyperlink 13" xfId="12315" hidden="1" xr:uid="{00000000-0005-0000-0000-000042020000}"/>
    <cellStyle name="Followed Hyperlink 13" xfId="12331" hidden="1" xr:uid="{00000000-0005-0000-0000-000043020000}"/>
    <cellStyle name="Followed Hyperlink 13" xfId="11525" hidden="1" xr:uid="{00000000-0005-0000-0000-000044020000}"/>
    <cellStyle name="Followed Hyperlink 13" xfId="12543" hidden="1" xr:uid="{00000000-0005-0000-0000-000045020000}"/>
    <cellStyle name="Followed Hyperlink 13" xfId="12526" hidden="1" xr:uid="{00000000-0005-0000-0000-000046020000}"/>
    <cellStyle name="Followed Hyperlink 13" xfId="12542" hidden="1" xr:uid="{00000000-0005-0000-0000-000047020000}"/>
    <cellStyle name="Followed Hyperlink 13" xfId="4689" hidden="1" xr:uid="{00000000-0005-0000-0000-000048020000}"/>
    <cellStyle name="Followed Hyperlink 13" xfId="12749" hidden="1" xr:uid="{00000000-0005-0000-0000-000049020000}"/>
    <cellStyle name="Followed Hyperlink 13" xfId="12732" hidden="1" xr:uid="{00000000-0005-0000-0000-00004A020000}"/>
    <cellStyle name="Followed Hyperlink 13" xfId="12748" hidden="1" xr:uid="{00000000-0005-0000-0000-00004B020000}"/>
    <cellStyle name="Followed Hyperlink 13" xfId="6396" hidden="1" xr:uid="{00000000-0005-0000-0000-000030020000}"/>
    <cellStyle name="Followed Hyperlink 13" xfId="12886" hidden="1" xr:uid="{00000000-0005-0000-0000-000031020000}"/>
    <cellStyle name="Followed Hyperlink 13" xfId="4715" hidden="1" xr:uid="{00000000-0005-0000-0000-000032020000}"/>
    <cellStyle name="Followed Hyperlink 13" xfId="8084" hidden="1" xr:uid="{00000000-0005-0000-0000-000033020000}"/>
    <cellStyle name="Followed Hyperlink 13" xfId="13161" hidden="1" xr:uid="{00000000-0005-0000-0000-000034020000}"/>
    <cellStyle name="Followed Hyperlink 13" xfId="13357" hidden="1" xr:uid="{00000000-0005-0000-0000-000035020000}"/>
    <cellStyle name="Followed Hyperlink 13" xfId="13340" hidden="1" xr:uid="{00000000-0005-0000-0000-000036020000}"/>
    <cellStyle name="Followed Hyperlink 13" xfId="13356" hidden="1" xr:uid="{00000000-0005-0000-0000-000037020000}"/>
    <cellStyle name="Followed Hyperlink 13" xfId="12928" hidden="1" xr:uid="{00000000-0005-0000-0000-000038020000}"/>
    <cellStyle name="Followed Hyperlink 13" xfId="13578" hidden="1" xr:uid="{00000000-0005-0000-0000-000039020000}"/>
    <cellStyle name="Followed Hyperlink 13" xfId="13561" hidden="1" xr:uid="{00000000-0005-0000-0000-00003A020000}"/>
    <cellStyle name="Followed Hyperlink 13" xfId="13577" hidden="1" xr:uid="{00000000-0005-0000-0000-00003B020000}"/>
    <cellStyle name="Followed Hyperlink 13" xfId="13266" hidden="1" xr:uid="{00000000-0005-0000-0000-00003C020000}"/>
    <cellStyle name="Followed Hyperlink 13" xfId="13794" hidden="1" xr:uid="{00000000-0005-0000-0000-00003D020000}"/>
    <cellStyle name="Followed Hyperlink 13" xfId="13777" hidden="1" xr:uid="{00000000-0005-0000-0000-00003E020000}"/>
    <cellStyle name="Followed Hyperlink 13" xfId="13793" hidden="1" xr:uid="{00000000-0005-0000-0000-00003F020000}"/>
    <cellStyle name="Followed Hyperlink 13" xfId="13208" hidden="1" xr:uid="{00000000-0005-0000-0000-000040020000}"/>
    <cellStyle name="Followed Hyperlink 13" xfId="14006" hidden="1" xr:uid="{00000000-0005-0000-0000-000041020000}"/>
    <cellStyle name="Followed Hyperlink 13" xfId="13989" hidden="1" xr:uid="{00000000-0005-0000-0000-000042020000}"/>
    <cellStyle name="Followed Hyperlink 13" xfId="14005" hidden="1" xr:uid="{00000000-0005-0000-0000-000043020000}"/>
    <cellStyle name="Followed Hyperlink 13" xfId="13199" hidden="1" xr:uid="{00000000-0005-0000-0000-000044020000}"/>
    <cellStyle name="Followed Hyperlink 13" xfId="14217" hidden="1" xr:uid="{00000000-0005-0000-0000-000045020000}"/>
    <cellStyle name="Followed Hyperlink 13" xfId="14200" hidden="1" xr:uid="{00000000-0005-0000-0000-000046020000}"/>
    <cellStyle name="Followed Hyperlink 13" xfId="14216" hidden="1" xr:uid="{00000000-0005-0000-0000-000047020000}"/>
    <cellStyle name="Followed Hyperlink 13" xfId="6368" hidden="1" xr:uid="{00000000-0005-0000-0000-000048020000}"/>
    <cellStyle name="Followed Hyperlink 13" xfId="14423" hidden="1" xr:uid="{00000000-0005-0000-0000-000049020000}"/>
    <cellStyle name="Followed Hyperlink 13" xfId="14406" hidden="1" xr:uid="{00000000-0005-0000-0000-00004A020000}"/>
    <cellStyle name="Followed Hyperlink 13" xfId="14422" hidden="1" xr:uid="{00000000-0005-0000-0000-00004B020000}"/>
    <cellStyle name="Followed Hyperlink 13" xfId="8076" hidden="1" xr:uid="{00000000-0005-0000-0000-000030020000}"/>
    <cellStyle name="Followed Hyperlink 13" xfId="14560" hidden="1" xr:uid="{00000000-0005-0000-0000-000031020000}"/>
    <cellStyle name="Followed Hyperlink 13" xfId="6395" hidden="1" xr:uid="{00000000-0005-0000-0000-000032020000}"/>
    <cellStyle name="Followed Hyperlink 13" xfId="9762" hidden="1" xr:uid="{00000000-0005-0000-0000-000033020000}"/>
    <cellStyle name="Followed Hyperlink 13" xfId="14829" hidden="1" xr:uid="{00000000-0005-0000-0000-000034020000}"/>
    <cellStyle name="Followed Hyperlink 13" xfId="15025" hidden="1" xr:uid="{00000000-0005-0000-0000-000035020000}"/>
    <cellStyle name="Followed Hyperlink 13" xfId="15008" hidden="1" xr:uid="{00000000-0005-0000-0000-000036020000}"/>
    <cellStyle name="Followed Hyperlink 13" xfId="15024" hidden="1" xr:uid="{00000000-0005-0000-0000-000037020000}"/>
    <cellStyle name="Followed Hyperlink 13" xfId="14602" hidden="1" xr:uid="{00000000-0005-0000-0000-000038020000}"/>
    <cellStyle name="Followed Hyperlink 13" xfId="15246" hidden="1" xr:uid="{00000000-0005-0000-0000-000039020000}"/>
    <cellStyle name="Followed Hyperlink 13" xfId="15229" hidden="1" xr:uid="{00000000-0005-0000-0000-00003A020000}"/>
    <cellStyle name="Followed Hyperlink 13" xfId="15245" hidden="1" xr:uid="{00000000-0005-0000-0000-00003B020000}"/>
    <cellStyle name="Followed Hyperlink 13" xfId="14934" hidden="1" xr:uid="{00000000-0005-0000-0000-00003C020000}"/>
    <cellStyle name="Followed Hyperlink 13" xfId="15462" hidden="1" xr:uid="{00000000-0005-0000-0000-00003D020000}"/>
    <cellStyle name="Followed Hyperlink 13" xfId="15445" hidden="1" xr:uid="{00000000-0005-0000-0000-00003E020000}"/>
    <cellStyle name="Followed Hyperlink 13" xfId="15461" hidden="1" xr:uid="{00000000-0005-0000-0000-00003F020000}"/>
    <cellStyle name="Followed Hyperlink 13" xfId="14876" hidden="1" xr:uid="{00000000-0005-0000-0000-000040020000}"/>
    <cellStyle name="Followed Hyperlink 13" xfId="15674" hidden="1" xr:uid="{00000000-0005-0000-0000-000041020000}"/>
    <cellStyle name="Followed Hyperlink 13" xfId="15657" hidden="1" xr:uid="{00000000-0005-0000-0000-000042020000}"/>
    <cellStyle name="Followed Hyperlink 13" xfId="15673" hidden="1" xr:uid="{00000000-0005-0000-0000-000043020000}"/>
    <cellStyle name="Followed Hyperlink 13" xfId="14867" hidden="1" xr:uid="{00000000-0005-0000-0000-000044020000}"/>
    <cellStyle name="Followed Hyperlink 13" xfId="15885" hidden="1" xr:uid="{00000000-0005-0000-0000-000045020000}"/>
    <cellStyle name="Followed Hyperlink 13" xfId="15868" hidden="1" xr:uid="{00000000-0005-0000-0000-000046020000}"/>
    <cellStyle name="Followed Hyperlink 13" xfId="15884" hidden="1" xr:uid="{00000000-0005-0000-0000-000047020000}"/>
    <cellStyle name="Followed Hyperlink 13" xfId="8048" hidden="1" xr:uid="{00000000-0005-0000-0000-000048020000}"/>
    <cellStyle name="Followed Hyperlink 13" xfId="16091" hidden="1" xr:uid="{00000000-0005-0000-0000-000049020000}"/>
    <cellStyle name="Followed Hyperlink 13" xfId="16074" hidden="1" xr:uid="{00000000-0005-0000-0000-00004A020000}"/>
    <cellStyle name="Followed Hyperlink 13" xfId="16090" hidden="1" xr:uid="{00000000-0005-0000-0000-00004B020000}"/>
    <cellStyle name="Followed Hyperlink 13" xfId="9754" hidden="1" xr:uid="{00000000-0005-0000-0000-000030020000}"/>
    <cellStyle name="Followed Hyperlink 13" xfId="16228" hidden="1" xr:uid="{00000000-0005-0000-0000-000031020000}"/>
    <cellStyle name="Followed Hyperlink 13" xfId="8075" hidden="1" xr:uid="{00000000-0005-0000-0000-000032020000}"/>
    <cellStyle name="Followed Hyperlink 13" xfId="11438" hidden="1" xr:uid="{00000000-0005-0000-0000-000033020000}"/>
    <cellStyle name="Followed Hyperlink 13" xfId="16488" hidden="1" xr:uid="{00000000-0005-0000-0000-000034020000}"/>
    <cellStyle name="Followed Hyperlink 13" xfId="16684" hidden="1" xr:uid="{00000000-0005-0000-0000-000035020000}"/>
    <cellStyle name="Followed Hyperlink 13" xfId="16667" hidden="1" xr:uid="{00000000-0005-0000-0000-000036020000}"/>
    <cellStyle name="Followed Hyperlink 13" xfId="16683" hidden="1" xr:uid="{00000000-0005-0000-0000-000037020000}"/>
    <cellStyle name="Followed Hyperlink 13" xfId="16270" hidden="1" xr:uid="{00000000-0005-0000-0000-000038020000}"/>
    <cellStyle name="Followed Hyperlink 13" xfId="16905" hidden="1" xr:uid="{00000000-0005-0000-0000-000039020000}"/>
    <cellStyle name="Followed Hyperlink 13" xfId="16888" hidden="1" xr:uid="{00000000-0005-0000-0000-00003A020000}"/>
    <cellStyle name="Followed Hyperlink 13" xfId="16904" hidden="1" xr:uid="{00000000-0005-0000-0000-00003B020000}"/>
    <cellStyle name="Followed Hyperlink 13" xfId="16593" hidden="1" xr:uid="{00000000-0005-0000-0000-00003C020000}"/>
    <cellStyle name="Followed Hyperlink 13" xfId="17121" hidden="1" xr:uid="{00000000-0005-0000-0000-00003D020000}"/>
    <cellStyle name="Followed Hyperlink 13" xfId="17104" hidden="1" xr:uid="{00000000-0005-0000-0000-00003E020000}"/>
    <cellStyle name="Followed Hyperlink 13" xfId="17120" hidden="1" xr:uid="{00000000-0005-0000-0000-00003F020000}"/>
    <cellStyle name="Followed Hyperlink 13" xfId="16535" hidden="1" xr:uid="{00000000-0005-0000-0000-000040020000}"/>
    <cellStyle name="Followed Hyperlink 13" xfId="17333" hidden="1" xr:uid="{00000000-0005-0000-0000-000041020000}"/>
    <cellStyle name="Followed Hyperlink 13" xfId="17316" hidden="1" xr:uid="{00000000-0005-0000-0000-000042020000}"/>
    <cellStyle name="Followed Hyperlink 13" xfId="17332" hidden="1" xr:uid="{00000000-0005-0000-0000-000043020000}"/>
    <cellStyle name="Followed Hyperlink 13" xfId="16526" hidden="1" xr:uid="{00000000-0005-0000-0000-000044020000}"/>
    <cellStyle name="Followed Hyperlink 13" xfId="17544" hidden="1" xr:uid="{00000000-0005-0000-0000-000045020000}"/>
    <cellStyle name="Followed Hyperlink 13" xfId="17527" hidden="1" xr:uid="{00000000-0005-0000-0000-000046020000}"/>
    <cellStyle name="Followed Hyperlink 13" xfId="17543" hidden="1" xr:uid="{00000000-0005-0000-0000-000047020000}"/>
    <cellStyle name="Followed Hyperlink 13" xfId="9726" hidden="1" xr:uid="{00000000-0005-0000-0000-000048020000}"/>
    <cellStyle name="Followed Hyperlink 13" xfId="17750" hidden="1" xr:uid="{00000000-0005-0000-0000-000049020000}"/>
    <cellStyle name="Followed Hyperlink 13" xfId="17733" hidden="1" xr:uid="{00000000-0005-0000-0000-00004A020000}"/>
    <cellStyle name="Followed Hyperlink 13" xfId="17749" hidden="1" xr:uid="{00000000-0005-0000-0000-00004B020000}"/>
    <cellStyle name="Followed Hyperlink 13" xfId="11324" hidden="1" xr:uid="{00000000-0005-0000-0000-000030020000}"/>
    <cellStyle name="Followed Hyperlink 13" xfId="14661" hidden="1" xr:uid="{00000000-0005-0000-0000-000031020000}"/>
    <cellStyle name="Followed Hyperlink 13" xfId="16434" hidden="1" xr:uid="{00000000-0005-0000-0000-000032020000}"/>
    <cellStyle name="Followed Hyperlink 13" xfId="11298" hidden="1" xr:uid="{00000000-0005-0000-0000-000033020000}"/>
    <cellStyle name="Followed Hyperlink 13" xfId="18154" hidden="1" xr:uid="{00000000-0005-0000-0000-000034020000}"/>
    <cellStyle name="Followed Hyperlink 13" xfId="18350" hidden="1" xr:uid="{00000000-0005-0000-0000-000035020000}"/>
    <cellStyle name="Followed Hyperlink 13" xfId="18333" hidden="1" xr:uid="{00000000-0005-0000-0000-000036020000}"/>
    <cellStyle name="Followed Hyperlink 13" xfId="18349" hidden="1" xr:uid="{00000000-0005-0000-0000-000037020000}"/>
    <cellStyle name="Followed Hyperlink 13" xfId="14634" hidden="1" xr:uid="{00000000-0005-0000-0000-000038020000}"/>
    <cellStyle name="Followed Hyperlink 13" xfId="18571" hidden="1" xr:uid="{00000000-0005-0000-0000-000039020000}"/>
    <cellStyle name="Followed Hyperlink 13" xfId="18554" hidden="1" xr:uid="{00000000-0005-0000-0000-00003A020000}"/>
    <cellStyle name="Followed Hyperlink 13" xfId="18570" hidden="1" xr:uid="{00000000-0005-0000-0000-00003B020000}"/>
    <cellStyle name="Followed Hyperlink 13" xfId="18259" hidden="1" xr:uid="{00000000-0005-0000-0000-00003C020000}"/>
    <cellStyle name="Followed Hyperlink 13" xfId="18787" hidden="1" xr:uid="{00000000-0005-0000-0000-00003D020000}"/>
    <cellStyle name="Followed Hyperlink 13" xfId="18770" hidden="1" xr:uid="{00000000-0005-0000-0000-00003E020000}"/>
    <cellStyle name="Followed Hyperlink 13" xfId="18786" hidden="1" xr:uid="{00000000-0005-0000-0000-00003F020000}"/>
    <cellStyle name="Followed Hyperlink 13" xfId="18201" hidden="1" xr:uid="{00000000-0005-0000-0000-000040020000}"/>
    <cellStyle name="Followed Hyperlink 13" xfId="18999" hidden="1" xr:uid="{00000000-0005-0000-0000-000041020000}"/>
    <cellStyle name="Followed Hyperlink 13" xfId="18982" hidden="1" xr:uid="{00000000-0005-0000-0000-000042020000}"/>
    <cellStyle name="Followed Hyperlink 13" xfId="18998" hidden="1" xr:uid="{00000000-0005-0000-0000-000043020000}"/>
    <cellStyle name="Followed Hyperlink 13" xfId="18192" hidden="1" xr:uid="{00000000-0005-0000-0000-000044020000}"/>
    <cellStyle name="Followed Hyperlink 13" xfId="19210" hidden="1" xr:uid="{00000000-0005-0000-0000-000045020000}"/>
    <cellStyle name="Followed Hyperlink 13" xfId="19193" hidden="1" xr:uid="{00000000-0005-0000-0000-000046020000}"/>
    <cellStyle name="Followed Hyperlink 13" xfId="19209" hidden="1" xr:uid="{00000000-0005-0000-0000-000047020000}"/>
    <cellStyle name="Followed Hyperlink 13" xfId="11414" hidden="1" xr:uid="{00000000-0005-0000-0000-000048020000}"/>
    <cellStyle name="Followed Hyperlink 13" xfId="19416" hidden="1" xr:uid="{00000000-0005-0000-0000-000049020000}"/>
    <cellStyle name="Followed Hyperlink 13" xfId="19399" hidden="1" xr:uid="{00000000-0005-0000-0000-00004A020000}"/>
    <cellStyle name="Followed Hyperlink 13" xfId="19415" hidden="1" xr:uid="{00000000-0005-0000-0000-00004B020000}"/>
    <cellStyle name="Followed Hyperlink 13" xfId="13035" hidden="1" xr:uid="{00000000-0005-0000-0000-000030020000}"/>
    <cellStyle name="Followed Hyperlink 13" xfId="19553" hidden="1" xr:uid="{00000000-0005-0000-0000-000031020000}"/>
    <cellStyle name="Followed Hyperlink 13" xfId="14771" hidden="1" xr:uid="{00000000-0005-0000-0000-000032020000}"/>
    <cellStyle name="Followed Hyperlink 13" xfId="18003" hidden="1" xr:uid="{00000000-0005-0000-0000-000033020000}"/>
    <cellStyle name="Followed Hyperlink 13" xfId="19795" hidden="1" xr:uid="{00000000-0005-0000-0000-000034020000}"/>
    <cellStyle name="Followed Hyperlink 13" xfId="19991" hidden="1" xr:uid="{00000000-0005-0000-0000-000035020000}"/>
    <cellStyle name="Followed Hyperlink 13" xfId="19974" hidden="1" xr:uid="{00000000-0005-0000-0000-000036020000}"/>
    <cellStyle name="Followed Hyperlink 13" xfId="19990" hidden="1" xr:uid="{00000000-0005-0000-0000-000037020000}"/>
    <cellStyle name="Followed Hyperlink 13" xfId="19595" hidden="1" xr:uid="{00000000-0005-0000-0000-000038020000}"/>
    <cellStyle name="Followed Hyperlink 13" xfId="20212" hidden="1" xr:uid="{00000000-0005-0000-0000-000039020000}"/>
    <cellStyle name="Followed Hyperlink 13" xfId="20195" hidden="1" xr:uid="{00000000-0005-0000-0000-00003A020000}"/>
    <cellStyle name="Followed Hyperlink 13" xfId="20211" hidden="1" xr:uid="{00000000-0005-0000-0000-00003B020000}"/>
    <cellStyle name="Followed Hyperlink 13" xfId="19900" hidden="1" xr:uid="{00000000-0005-0000-0000-00003C020000}"/>
    <cellStyle name="Followed Hyperlink 13" xfId="20428" hidden="1" xr:uid="{00000000-0005-0000-0000-00003D020000}"/>
    <cellStyle name="Followed Hyperlink 13" xfId="20411" hidden="1" xr:uid="{00000000-0005-0000-0000-00003E020000}"/>
    <cellStyle name="Followed Hyperlink 13" xfId="20427" hidden="1" xr:uid="{00000000-0005-0000-0000-00003F020000}"/>
    <cellStyle name="Followed Hyperlink 13" xfId="19842" hidden="1" xr:uid="{00000000-0005-0000-0000-000040020000}"/>
    <cellStyle name="Followed Hyperlink 13" xfId="20640" hidden="1" xr:uid="{00000000-0005-0000-0000-000041020000}"/>
    <cellStyle name="Followed Hyperlink 13" xfId="20623" hidden="1" xr:uid="{00000000-0005-0000-0000-000042020000}"/>
    <cellStyle name="Followed Hyperlink 13" xfId="20639" hidden="1" xr:uid="{00000000-0005-0000-0000-000043020000}"/>
    <cellStyle name="Followed Hyperlink 13" xfId="19833" hidden="1" xr:uid="{00000000-0005-0000-0000-000044020000}"/>
    <cellStyle name="Followed Hyperlink 13" xfId="20851" hidden="1" xr:uid="{00000000-0005-0000-0000-000045020000}"/>
    <cellStyle name="Followed Hyperlink 13" xfId="20834" hidden="1" xr:uid="{00000000-0005-0000-0000-000046020000}"/>
    <cellStyle name="Followed Hyperlink 13" xfId="20850" hidden="1" xr:uid="{00000000-0005-0000-0000-000047020000}"/>
    <cellStyle name="Followed Hyperlink 13" xfId="14758" hidden="1" xr:uid="{00000000-0005-0000-0000-000048020000}"/>
    <cellStyle name="Followed Hyperlink 13" xfId="21057" hidden="1" xr:uid="{00000000-0005-0000-0000-000049020000}"/>
    <cellStyle name="Followed Hyperlink 13" xfId="21040" hidden="1" xr:uid="{00000000-0005-0000-0000-00004A020000}"/>
    <cellStyle name="Followed Hyperlink 13" xfId="21056" hidden="1" xr:uid="{00000000-0005-0000-0000-00004B020000}"/>
    <cellStyle name="Followed Hyperlink 13" xfId="16288" hidden="1" xr:uid="{00000000-0005-0000-0000-000030020000}"/>
    <cellStyle name="Followed Hyperlink 13" xfId="21194" hidden="1" xr:uid="{00000000-0005-0000-0000-000031020000}"/>
    <cellStyle name="Followed Hyperlink 13" xfId="16432" hidden="1" xr:uid="{00000000-0005-0000-0000-000032020000}"/>
    <cellStyle name="Followed Hyperlink 13" xfId="18079" hidden="1" xr:uid="{00000000-0005-0000-0000-000033020000}"/>
    <cellStyle name="Followed Hyperlink 13" xfId="21402" hidden="1" xr:uid="{00000000-0005-0000-0000-000034020000}"/>
    <cellStyle name="Followed Hyperlink 13" xfId="21598" hidden="1" xr:uid="{00000000-0005-0000-0000-000035020000}"/>
    <cellStyle name="Followed Hyperlink 13" xfId="21581" hidden="1" xr:uid="{00000000-0005-0000-0000-000036020000}"/>
    <cellStyle name="Followed Hyperlink 13" xfId="21597" hidden="1" xr:uid="{00000000-0005-0000-0000-000037020000}"/>
    <cellStyle name="Followed Hyperlink 13" xfId="21236" hidden="1" xr:uid="{00000000-0005-0000-0000-000038020000}"/>
    <cellStyle name="Followed Hyperlink 13" xfId="21819" hidden="1" xr:uid="{00000000-0005-0000-0000-000039020000}"/>
    <cellStyle name="Followed Hyperlink 13" xfId="21802" hidden="1" xr:uid="{00000000-0005-0000-0000-00003A020000}"/>
    <cellStyle name="Followed Hyperlink 13" xfId="21818" hidden="1" xr:uid="{00000000-0005-0000-0000-00003B020000}"/>
    <cellStyle name="Followed Hyperlink 13" xfId="21507" hidden="1" xr:uid="{00000000-0005-0000-0000-00003C020000}"/>
    <cellStyle name="Followed Hyperlink 13" xfId="22035" hidden="1" xr:uid="{00000000-0005-0000-0000-00003D020000}"/>
    <cellStyle name="Followed Hyperlink 13" xfId="22018" hidden="1" xr:uid="{00000000-0005-0000-0000-00003E020000}"/>
    <cellStyle name="Followed Hyperlink 13" xfId="22034" hidden="1" xr:uid="{00000000-0005-0000-0000-00003F020000}"/>
    <cellStyle name="Followed Hyperlink 13" xfId="21449" hidden="1" xr:uid="{00000000-0005-0000-0000-000040020000}"/>
    <cellStyle name="Followed Hyperlink 13" xfId="22247" hidden="1" xr:uid="{00000000-0005-0000-0000-000041020000}"/>
    <cellStyle name="Followed Hyperlink 13" xfId="22230" hidden="1" xr:uid="{00000000-0005-0000-0000-000042020000}"/>
    <cellStyle name="Followed Hyperlink 13" xfId="22246" hidden="1" xr:uid="{00000000-0005-0000-0000-000043020000}"/>
    <cellStyle name="Followed Hyperlink 13" xfId="21440" hidden="1" xr:uid="{00000000-0005-0000-0000-000044020000}"/>
    <cellStyle name="Followed Hyperlink 13" xfId="22458" hidden="1" xr:uid="{00000000-0005-0000-0000-000045020000}"/>
    <cellStyle name="Followed Hyperlink 13" xfId="22441" hidden="1" xr:uid="{00000000-0005-0000-0000-000046020000}"/>
    <cellStyle name="Followed Hyperlink 13" xfId="22457" hidden="1" xr:uid="{00000000-0005-0000-0000-000047020000}"/>
    <cellStyle name="Followed Hyperlink 13" xfId="17993" hidden="1" xr:uid="{00000000-0005-0000-0000-000048020000}"/>
    <cellStyle name="Followed Hyperlink 13" xfId="22664" hidden="1" xr:uid="{00000000-0005-0000-0000-000049020000}"/>
    <cellStyle name="Followed Hyperlink 13" xfId="22647" hidden="1" xr:uid="{00000000-0005-0000-0000-00004A020000}"/>
    <cellStyle name="Followed Hyperlink 13" xfId="22663" hidden="1" xr:uid="{00000000-0005-0000-0000-00004B020000}"/>
    <cellStyle name="Followed Hyperlink 13" xfId="16379" hidden="1" xr:uid="{00000000-0005-0000-0000-000030020000}"/>
    <cellStyle name="Followed Hyperlink 13" xfId="22801" hidden="1" xr:uid="{00000000-0005-0000-0000-000031020000}"/>
    <cellStyle name="Followed Hyperlink 13" xfId="16413" hidden="1" xr:uid="{00000000-0005-0000-0000-000032020000}"/>
    <cellStyle name="Followed Hyperlink 13" xfId="14697" hidden="1" xr:uid="{00000000-0005-0000-0000-000033020000}"/>
    <cellStyle name="Followed Hyperlink 13" xfId="22971" hidden="1" xr:uid="{00000000-0005-0000-0000-000034020000}"/>
    <cellStyle name="Followed Hyperlink 13" xfId="23167" hidden="1" xr:uid="{00000000-0005-0000-0000-000035020000}"/>
    <cellStyle name="Followed Hyperlink 13" xfId="23150" hidden="1" xr:uid="{00000000-0005-0000-0000-000036020000}"/>
    <cellStyle name="Followed Hyperlink 13" xfId="23166" hidden="1" xr:uid="{00000000-0005-0000-0000-000037020000}"/>
    <cellStyle name="Followed Hyperlink 13" xfId="22843" hidden="1" xr:uid="{00000000-0005-0000-0000-000038020000}"/>
    <cellStyle name="Followed Hyperlink 13" xfId="23388" hidden="1" xr:uid="{00000000-0005-0000-0000-000039020000}"/>
    <cellStyle name="Followed Hyperlink 13" xfId="23371" hidden="1" xr:uid="{00000000-0005-0000-0000-00003A020000}"/>
    <cellStyle name="Followed Hyperlink 13" xfId="23387" hidden="1" xr:uid="{00000000-0005-0000-0000-00003B020000}"/>
    <cellStyle name="Followed Hyperlink 13" xfId="23076" hidden="1" xr:uid="{00000000-0005-0000-0000-00003C020000}"/>
    <cellStyle name="Followed Hyperlink 13" xfId="23604" hidden="1" xr:uid="{00000000-0005-0000-0000-00003D020000}"/>
    <cellStyle name="Followed Hyperlink 13" xfId="23587" hidden="1" xr:uid="{00000000-0005-0000-0000-00003E020000}"/>
    <cellStyle name="Followed Hyperlink 13" xfId="23603" hidden="1" xr:uid="{00000000-0005-0000-0000-00003F020000}"/>
    <cellStyle name="Followed Hyperlink 13" xfId="23018" hidden="1" xr:uid="{00000000-0005-0000-0000-000040020000}"/>
    <cellStyle name="Followed Hyperlink 13" xfId="23816" hidden="1" xr:uid="{00000000-0005-0000-0000-000041020000}"/>
    <cellStyle name="Followed Hyperlink 13" xfId="23799" hidden="1" xr:uid="{00000000-0005-0000-0000-000042020000}"/>
    <cellStyle name="Followed Hyperlink 13" xfId="23815" hidden="1" xr:uid="{00000000-0005-0000-0000-000043020000}"/>
    <cellStyle name="Followed Hyperlink 13" xfId="23009" hidden="1" xr:uid="{00000000-0005-0000-0000-000044020000}"/>
    <cellStyle name="Followed Hyperlink 13" xfId="24027" hidden="1" xr:uid="{00000000-0005-0000-0000-000045020000}"/>
    <cellStyle name="Followed Hyperlink 13" xfId="24010" hidden="1" xr:uid="{00000000-0005-0000-0000-000046020000}"/>
    <cellStyle name="Followed Hyperlink 13" xfId="24026" hidden="1" xr:uid="{00000000-0005-0000-0000-000047020000}"/>
    <cellStyle name="Followed Hyperlink 13" xfId="13041" hidden="1" xr:uid="{00000000-0005-0000-0000-000048020000}"/>
    <cellStyle name="Followed Hyperlink 13" xfId="24233" hidden="1" xr:uid="{00000000-0005-0000-0000-000049020000}"/>
    <cellStyle name="Followed Hyperlink 13" xfId="24216" hidden="1" xr:uid="{00000000-0005-0000-0000-00004A020000}"/>
    <cellStyle name="Followed Hyperlink 13" xfId="24232" hidden="1" xr:uid="{00000000-0005-0000-0000-00004B020000}"/>
    <cellStyle name="Followed Hyperlink 13" xfId="18088" hidden="1" xr:uid="{00000000-0005-0000-0000-000030020000}"/>
    <cellStyle name="Followed Hyperlink 13" xfId="24370" hidden="1" xr:uid="{00000000-0005-0000-0000-000031020000}"/>
    <cellStyle name="Followed Hyperlink 13" xfId="17985" hidden="1" xr:uid="{00000000-0005-0000-0000-000032020000}"/>
    <cellStyle name="Followed Hyperlink 13" xfId="19746" hidden="1" xr:uid="{00000000-0005-0000-0000-000033020000}"/>
    <cellStyle name="Followed Hyperlink 13" xfId="24490" hidden="1" xr:uid="{00000000-0005-0000-0000-000034020000}"/>
    <cellStyle name="Followed Hyperlink 13" xfId="24686" hidden="1" xr:uid="{00000000-0005-0000-0000-000035020000}"/>
    <cellStyle name="Followed Hyperlink 13" xfId="24669" hidden="1" xr:uid="{00000000-0005-0000-0000-000036020000}"/>
    <cellStyle name="Followed Hyperlink 13" xfId="24685" hidden="1" xr:uid="{00000000-0005-0000-0000-000037020000}"/>
    <cellStyle name="Followed Hyperlink 13" xfId="24412" hidden="1" xr:uid="{00000000-0005-0000-0000-000038020000}"/>
    <cellStyle name="Followed Hyperlink 13" xfId="24907" hidden="1" xr:uid="{00000000-0005-0000-0000-000039020000}"/>
    <cellStyle name="Followed Hyperlink 13" xfId="24890" hidden="1" xr:uid="{00000000-0005-0000-0000-00003A020000}"/>
    <cellStyle name="Followed Hyperlink 13" xfId="24906" hidden="1" xr:uid="{00000000-0005-0000-0000-00003B020000}"/>
    <cellStyle name="Followed Hyperlink 13" xfId="24595" hidden="1" xr:uid="{00000000-0005-0000-0000-00003C020000}"/>
    <cellStyle name="Followed Hyperlink 13" xfId="25123" hidden="1" xr:uid="{00000000-0005-0000-0000-00003D020000}"/>
    <cellStyle name="Followed Hyperlink 13" xfId="25106" hidden="1" xr:uid="{00000000-0005-0000-0000-00003E020000}"/>
    <cellStyle name="Followed Hyperlink 13" xfId="25122" hidden="1" xr:uid="{00000000-0005-0000-0000-00003F020000}"/>
    <cellStyle name="Followed Hyperlink 13" xfId="24537" hidden="1" xr:uid="{00000000-0005-0000-0000-000040020000}"/>
    <cellStyle name="Followed Hyperlink 13" xfId="25335" hidden="1" xr:uid="{00000000-0005-0000-0000-000041020000}"/>
    <cellStyle name="Followed Hyperlink 13" xfId="25318" hidden="1" xr:uid="{00000000-0005-0000-0000-000042020000}"/>
    <cellStyle name="Followed Hyperlink 13" xfId="25334" hidden="1" xr:uid="{00000000-0005-0000-0000-000043020000}"/>
    <cellStyle name="Followed Hyperlink 13" xfId="24528" hidden="1" xr:uid="{00000000-0005-0000-0000-000044020000}"/>
    <cellStyle name="Followed Hyperlink 13" xfId="25546" hidden="1" xr:uid="{00000000-0005-0000-0000-000045020000}"/>
    <cellStyle name="Followed Hyperlink 13" xfId="25529" hidden="1" xr:uid="{00000000-0005-0000-0000-000046020000}"/>
    <cellStyle name="Followed Hyperlink 13" xfId="25545" hidden="1" xr:uid="{00000000-0005-0000-0000-000047020000}"/>
    <cellStyle name="Followed Hyperlink 13" xfId="16372" hidden="1" xr:uid="{00000000-0005-0000-0000-000048020000}"/>
    <cellStyle name="Followed Hyperlink 13" xfId="25752" hidden="1" xr:uid="{00000000-0005-0000-0000-000049020000}"/>
    <cellStyle name="Followed Hyperlink 13" xfId="25735" hidden="1" xr:uid="{00000000-0005-0000-0000-00004A020000}"/>
    <cellStyle name="Followed Hyperlink 13" xfId="25751" hidden="1" xr:uid="{00000000-0005-0000-0000-00004B020000}"/>
    <cellStyle name="Followed Hyperlink 13" xfId="26254" hidden="1" xr:uid="{00000000-0005-0000-0000-000030020000}"/>
    <cellStyle name="Followed Hyperlink 13" xfId="26493" hidden="1" xr:uid="{00000000-0005-0000-0000-000031020000}"/>
    <cellStyle name="Followed Hyperlink 13" xfId="26476" hidden="1" xr:uid="{00000000-0005-0000-0000-000032020000}"/>
    <cellStyle name="Followed Hyperlink 13" xfId="26492" hidden="1" xr:uid="{00000000-0005-0000-0000-000033020000}"/>
    <cellStyle name="Followed Hyperlink 13" xfId="26610" hidden="1" xr:uid="{00000000-0005-0000-0000-000034020000}"/>
    <cellStyle name="Followed Hyperlink 13" xfId="26806" hidden="1" xr:uid="{00000000-0005-0000-0000-000035020000}"/>
    <cellStyle name="Followed Hyperlink 13" xfId="26789" hidden="1" xr:uid="{00000000-0005-0000-0000-000036020000}"/>
    <cellStyle name="Followed Hyperlink 13" xfId="26805" hidden="1" xr:uid="{00000000-0005-0000-0000-000037020000}"/>
    <cellStyle name="Followed Hyperlink 13" xfId="26399" hidden="1" xr:uid="{00000000-0005-0000-0000-000038020000}"/>
    <cellStyle name="Followed Hyperlink 13" xfId="27027" hidden="1" xr:uid="{00000000-0005-0000-0000-000039020000}"/>
    <cellStyle name="Followed Hyperlink 13" xfId="27010" hidden="1" xr:uid="{00000000-0005-0000-0000-00003A020000}"/>
    <cellStyle name="Followed Hyperlink 13" xfId="27026" hidden="1" xr:uid="{00000000-0005-0000-0000-00003B020000}"/>
    <cellStyle name="Followed Hyperlink 13" xfId="26715" hidden="1" xr:uid="{00000000-0005-0000-0000-00003C020000}"/>
    <cellStyle name="Followed Hyperlink 13" xfId="27243" hidden="1" xr:uid="{00000000-0005-0000-0000-00003D020000}"/>
    <cellStyle name="Followed Hyperlink 13" xfId="27226" hidden="1" xr:uid="{00000000-0005-0000-0000-00003E020000}"/>
    <cellStyle name="Followed Hyperlink 13" xfId="27242" hidden="1" xr:uid="{00000000-0005-0000-0000-00003F020000}"/>
    <cellStyle name="Followed Hyperlink 13" xfId="26657" hidden="1" xr:uid="{00000000-0005-0000-0000-000040020000}"/>
    <cellStyle name="Followed Hyperlink 13" xfId="27455" hidden="1" xr:uid="{00000000-0005-0000-0000-000041020000}"/>
    <cellStyle name="Followed Hyperlink 13" xfId="27438" hidden="1" xr:uid="{00000000-0005-0000-0000-000042020000}"/>
    <cellStyle name="Followed Hyperlink 13" xfId="27454" hidden="1" xr:uid="{00000000-0005-0000-0000-000043020000}"/>
    <cellStyle name="Followed Hyperlink 13" xfId="26648" hidden="1" xr:uid="{00000000-0005-0000-0000-000044020000}"/>
    <cellStyle name="Followed Hyperlink 13" xfId="27666" hidden="1" xr:uid="{00000000-0005-0000-0000-000045020000}"/>
    <cellStyle name="Followed Hyperlink 13" xfId="27649" hidden="1" xr:uid="{00000000-0005-0000-0000-000046020000}"/>
    <cellStyle name="Followed Hyperlink 13" xfId="27665" hidden="1" xr:uid="{00000000-0005-0000-0000-000047020000}"/>
    <cellStyle name="Followed Hyperlink 13" xfId="26172" hidden="1" xr:uid="{00000000-0005-0000-0000-000048020000}"/>
    <cellStyle name="Followed Hyperlink 13" xfId="27872" hidden="1" xr:uid="{00000000-0005-0000-0000-000049020000}"/>
    <cellStyle name="Followed Hyperlink 13" xfId="27855" hidden="1" xr:uid="{00000000-0005-0000-0000-00004A020000}"/>
    <cellStyle name="Followed Hyperlink 13" xfId="27871" hidden="1" xr:uid="{00000000-0005-0000-0000-00004B020000}"/>
    <cellStyle name="Followed Hyperlink 13" xfId="28478" hidden="1" xr:uid="{00000000-0005-0000-0000-000030020000}"/>
    <cellStyle name="Followed Hyperlink 13" xfId="28715" hidden="1" xr:uid="{00000000-0005-0000-0000-000031020000}"/>
    <cellStyle name="Followed Hyperlink 13" xfId="28698" hidden="1" xr:uid="{00000000-0005-0000-0000-000032020000}"/>
    <cellStyle name="Followed Hyperlink 13" xfId="28714" hidden="1" xr:uid="{00000000-0005-0000-0000-000033020000}"/>
    <cellStyle name="Followed Hyperlink 13" xfId="28832" hidden="1" xr:uid="{00000000-0005-0000-0000-000034020000}"/>
    <cellStyle name="Followed Hyperlink 13" xfId="29028" hidden="1" xr:uid="{00000000-0005-0000-0000-000035020000}"/>
    <cellStyle name="Followed Hyperlink 13" xfId="29011" hidden="1" xr:uid="{00000000-0005-0000-0000-000036020000}"/>
    <cellStyle name="Followed Hyperlink 13" xfId="29027" hidden="1" xr:uid="{00000000-0005-0000-0000-000037020000}"/>
    <cellStyle name="Followed Hyperlink 13" xfId="28621" hidden="1" xr:uid="{00000000-0005-0000-0000-000038020000}"/>
    <cellStyle name="Followed Hyperlink 13" xfId="29249" hidden="1" xr:uid="{00000000-0005-0000-0000-000039020000}"/>
    <cellStyle name="Followed Hyperlink 13" xfId="29232" hidden="1" xr:uid="{00000000-0005-0000-0000-00003A020000}"/>
    <cellStyle name="Followed Hyperlink 13" xfId="29248" hidden="1" xr:uid="{00000000-0005-0000-0000-00003B020000}"/>
    <cellStyle name="Followed Hyperlink 13" xfId="28937" hidden="1" xr:uid="{00000000-0005-0000-0000-00003C020000}"/>
    <cellStyle name="Followed Hyperlink 13" xfId="29465" hidden="1" xr:uid="{00000000-0005-0000-0000-00003D020000}"/>
    <cellStyle name="Followed Hyperlink 13" xfId="29448" hidden="1" xr:uid="{00000000-0005-0000-0000-00003E020000}"/>
    <cellStyle name="Followed Hyperlink 13" xfId="29464" hidden="1" xr:uid="{00000000-0005-0000-0000-00003F020000}"/>
    <cellStyle name="Followed Hyperlink 13" xfId="28879" hidden="1" xr:uid="{00000000-0005-0000-0000-000040020000}"/>
    <cellStyle name="Followed Hyperlink 13" xfId="29677" hidden="1" xr:uid="{00000000-0005-0000-0000-000041020000}"/>
    <cellStyle name="Followed Hyperlink 13" xfId="29660" hidden="1" xr:uid="{00000000-0005-0000-0000-000042020000}"/>
    <cellStyle name="Followed Hyperlink 13" xfId="29676" hidden="1" xr:uid="{00000000-0005-0000-0000-000043020000}"/>
    <cellStyle name="Followed Hyperlink 13" xfId="28870" hidden="1" xr:uid="{00000000-0005-0000-0000-000044020000}"/>
    <cellStyle name="Followed Hyperlink 13" xfId="29888" hidden="1" xr:uid="{00000000-0005-0000-0000-000045020000}"/>
    <cellStyle name="Followed Hyperlink 13" xfId="29871" hidden="1" xr:uid="{00000000-0005-0000-0000-000046020000}"/>
    <cellStyle name="Followed Hyperlink 13" xfId="29887" hidden="1" xr:uid="{00000000-0005-0000-0000-000047020000}"/>
    <cellStyle name="Followed Hyperlink 13" xfId="28400" hidden="1" xr:uid="{00000000-0005-0000-0000-000048020000}"/>
    <cellStyle name="Followed Hyperlink 13" xfId="30094" hidden="1" xr:uid="{00000000-0005-0000-0000-000049020000}"/>
    <cellStyle name="Followed Hyperlink 13" xfId="30077" hidden="1" xr:uid="{00000000-0005-0000-0000-00004A020000}"/>
    <cellStyle name="Followed Hyperlink 13" xfId="30093" hidden="1" xr:uid="{00000000-0005-0000-0000-00004B020000}"/>
    <cellStyle name="Followed Hyperlink 13" xfId="26062" hidden="1" xr:uid="{00000000-0005-0000-0000-000030020000}"/>
    <cellStyle name="Followed Hyperlink 13" xfId="30231" hidden="1" xr:uid="{00000000-0005-0000-0000-000031020000}"/>
    <cellStyle name="Followed Hyperlink 13" xfId="28463" hidden="1" xr:uid="{00000000-0005-0000-0000-000032020000}"/>
    <cellStyle name="Followed Hyperlink 13" xfId="28430" hidden="1" xr:uid="{00000000-0005-0000-0000-000033020000}"/>
    <cellStyle name="Followed Hyperlink 13" xfId="30503" hidden="1" xr:uid="{00000000-0005-0000-0000-000034020000}"/>
    <cellStyle name="Followed Hyperlink 13" xfId="30699" hidden="1" xr:uid="{00000000-0005-0000-0000-000035020000}"/>
    <cellStyle name="Followed Hyperlink 13" xfId="30682" hidden="1" xr:uid="{00000000-0005-0000-0000-000036020000}"/>
    <cellStyle name="Followed Hyperlink 13" xfId="30698" hidden="1" xr:uid="{00000000-0005-0000-0000-000037020000}"/>
    <cellStyle name="Followed Hyperlink 13" xfId="30273" hidden="1" xr:uid="{00000000-0005-0000-0000-000038020000}"/>
    <cellStyle name="Followed Hyperlink 13" xfId="30920" hidden="1" xr:uid="{00000000-0005-0000-0000-000039020000}"/>
    <cellStyle name="Followed Hyperlink 13" xfId="30903" hidden="1" xr:uid="{00000000-0005-0000-0000-00003A020000}"/>
    <cellStyle name="Followed Hyperlink 13" xfId="30919" hidden="1" xr:uid="{00000000-0005-0000-0000-00003B020000}"/>
    <cellStyle name="Followed Hyperlink 13" xfId="30608" hidden="1" xr:uid="{00000000-0005-0000-0000-00003C020000}"/>
    <cellStyle name="Followed Hyperlink 13" xfId="31136" hidden="1" xr:uid="{00000000-0005-0000-0000-00003D020000}"/>
    <cellStyle name="Followed Hyperlink 13" xfId="31119" hidden="1" xr:uid="{00000000-0005-0000-0000-00003E020000}"/>
    <cellStyle name="Followed Hyperlink 13" xfId="31135" hidden="1" xr:uid="{00000000-0005-0000-0000-00003F020000}"/>
    <cellStyle name="Followed Hyperlink 13" xfId="30550" hidden="1" xr:uid="{00000000-0005-0000-0000-000040020000}"/>
    <cellStyle name="Followed Hyperlink 13" xfId="31348" hidden="1" xr:uid="{00000000-0005-0000-0000-000041020000}"/>
    <cellStyle name="Followed Hyperlink 13" xfId="31331" hidden="1" xr:uid="{00000000-0005-0000-0000-000042020000}"/>
    <cellStyle name="Followed Hyperlink 13" xfId="31347" hidden="1" xr:uid="{00000000-0005-0000-0000-000043020000}"/>
    <cellStyle name="Followed Hyperlink 13" xfId="30541" hidden="1" xr:uid="{00000000-0005-0000-0000-000044020000}"/>
    <cellStyle name="Followed Hyperlink 13" xfId="31559" hidden="1" xr:uid="{00000000-0005-0000-0000-000045020000}"/>
    <cellStyle name="Followed Hyperlink 13" xfId="31542" hidden="1" xr:uid="{00000000-0005-0000-0000-000046020000}"/>
    <cellStyle name="Followed Hyperlink 13" xfId="31558" hidden="1" xr:uid="{00000000-0005-0000-0000-000047020000}"/>
    <cellStyle name="Followed Hyperlink 13" xfId="25877" hidden="1" xr:uid="{00000000-0005-0000-0000-000048020000}"/>
    <cellStyle name="Followed Hyperlink 13" xfId="31765" hidden="1" xr:uid="{00000000-0005-0000-0000-000049020000}"/>
    <cellStyle name="Followed Hyperlink 13" xfId="31748" hidden="1" xr:uid="{00000000-0005-0000-0000-00004A020000}"/>
    <cellStyle name="Followed Hyperlink 13" xfId="31764" hidden="1" xr:uid="{00000000-0005-0000-0000-00004B020000}"/>
    <cellStyle name="Followed Hyperlink 13" xfId="28290" hidden="1" xr:uid="{00000000-0005-0000-0000-000030020000}"/>
    <cellStyle name="Followed Hyperlink 13" xfId="31902" hidden="1" xr:uid="{00000000-0005-0000-0000-000031020000}"/>
    <cellStyle name="Followed Hyperlink 13" xfId="28500" hidden="1" xr:uid="{00000000-0005-0000-0000-000032020000}"/>
    <cellStyle name="Followed Hyperlink 13" xfId="25953" hidden="1" xr:uid="{00000000-0005-0000-0000-000033020000}"/>
    <cellStyle name="Followed Hyperlink 13" xfId="32171" hidden="1" xr:uid="{00000000-0005-0000-0000-000034020000}"/>
    <cellStyle name="Followed Hyperlink 13" xfId="32367" hidden="1" xr:uid="{00000000-0005-0000-0000-000035020000}"/>
    <cellStyle name="Followed Hyperlink 13" xfId="32350" hidden="1" xr:uid="{00000000-0005-0000-0000-000036020000}"/>
    <cellStyle name="Followed Hyperlink 13" xfId="32366" hidden="1" xr:uid="{00000000-0005-0000-0000-000037020000}"/>
    <cellStyle name="Followed Hyperlink 13" xfId="31944" hidden="1" xr:uid="{00000000-0005-0000-0000-000038020000}"/>
    <cellStyle name="Followed Hyperlink 13" xfId="32588" hidden="1" xr:uid="{00000000-0005-0000-0000-000039020000}"/>
    <cellStyle name="Followed Hyperlink 13" xfId="32571" hidden="1" xr:uid="{00000000-0005-0000-0000-00003A020000}"/>
    <cellStyle name="Followed Hyperlink 13" xfId="32587" hidden="1" xr:uid="{00000000-0005-0000-0000-00003B020000}"/>
    <cellStyle name="Followed Hyperlink 13" xfId="32276" hidden="1" xr:uid="{00000000-0005-0000-0000-00003C020000}"/>
    <cellStyle name="Followed Hyperlink 13" xfId="32804" hidden="1" xr:uid="{00000000-0005-0000-0000-00003D020000}"/>
    <cellStyle name="Followed Hyperlink 13" xfId="32787" hidden="1" xr:uid="{00000000-0005-0000-0000-00003E020000}"/>
    <cellStyle name="Followed Hyperlink 13" xfId="32803" hidden="1" xr:uid="{00000000-0005-0000-0000-00003F020000}"/>
    <cellStyle name="Followed Hyperlink 13" xfId="32218" hidden="1" xr:uid="{00000000-0005-0000-0000-000040020000}"/>
    <cellStyle name="Followed Hyperlink 13" xfId="33016" hidden="1" xr:uid="{00000000-0005-0000-0000-000041020000}"/>
    <cellStyle name="Followed Hyperlink 13" xfId="32999" hidden="1" xr:uid="{00000000-0005-0000-0000-000042020000}"/>
    <cellStyle name="Followed Hyperlink 13" xfId="33015" hidden="1" xr:uid="{00000000-0005-0000-0000-000043020000}"/>
    <cellStyle name="Followed Hyperlink 13" xfId="32209" hidden="1" xr:uid="{00000000-0005-0000-0000-000044020000}"/>
    <cellStyle name="Followed Hyperlink 13" xfId="33227" hidden="1" xr:uid="{00000000-0005-0000-0000-000045020000}"/>
    <cellStyle name="Followed Hyperlink 13" xfId="33210" hidden="1" xr:uid="{00000000-0005-0000-0000-000046020000}"/>
    <cellStyle name="Followed Hyperlink 13" xfId="33226" hidden="1" xr:uid="{00000000-0005-0000-0000-000047020000}"/>
    <cellStyle name="Followed Hyperlink 13" xfId="28487" hidden="1" xr:uid="{00000000-0005-0000-0000-000048020000}"/>
    <cellStyle name="Followed Hyperlink 13" xfId="33433" hidden="1" xr:uid="{00000000-0005-0000-0000-000049020000}"/>
    <cellStyle name="Followed Hyperlink 13" xfId="33416" hidden="1" xr:uid="{00000000-0005-0000-0000-00004A020000}"/>
    <cellStyle name="Followed Hyperlink 13" xfId="33432" hidden="1" xr:uid="{00000000-0005-0000-0000-00004B020000}"/>
    <cellStyle name="Followed Hyperlink 13" xfId="28396" hidden="1" xr:uid="{00000000-0005-0000-0000-000030020000}"/>
    <cellStyle name="Followed Hyperlink 13" xfId="33570" hidden="1" xr:uid="{00000000-0005-0000-0000-000031020000}"/>
    <cellStyle name="Followed Hyperlink 13" xfId="28466" hidden="1" xr:uid="{00000000-0005-0000-0000-000032020000}"/>
    <cellStyle name="Followed Hyperlink 13" xfId="25977" hidden="1" xr:uid="{00000000-0005-0000-0000-000033020000}"/>
    <cellStyle name="Followed Hyperlink 13" xfId="33826" hidden="1" xr:uid="{00000000-0005-0000-0000-000034020000}"/>
    <cellStyle name="Followed Hyperlink 13" xfId="34022" hidden="1" xr:uid="{00000000-0005-0000-0000-000035020000}"/>
    <cellStyle name="Followed Hyperlink 13" xfId="34005" hidden="1" xr:uid="{00000000-0005-0000-0000-000036020000}"/>
    <cellStyle name="Followed Hyperlink 13" xfId="34021" hidden="1" xr:uid="{00000000-0005-0000-0000-000037020000}"/>
    <cellStyle name="Followed Hyperlink 13" xfId="33612" hidden="1" xr:uid="{00000000-0005-0000-0000-000038020000}"/>
    <cellStyle name="Followed Hyperlink 13" xfId="34243" hidden="1" xr:uid="{00000000-0005-0000-0000-000039020000}"/>
    <cellStyle name="Followed Hyperlink 13" xfId="34226" hidden="1" xr:uid="{00000000-0005-0000-0000-00003A020000}"/>
    <cellStyle name="Followed Hyperlink 13" xfId="34242" hidden="1" xr:uid="{00000000-0005-0000-0000-00003B020000}"/>
    <cellStyle name="Followed Hyperlink 13" xfId="33931" hidden="1" xr:uid="{00000000-0005-0000-0000-00003C020000}"/>
    <cellStyle name="Followed Hyperlink 13" xfId="34459" hidden="1" xr:uid="{00000000-0005-0000-0000-00003D020000}"/>
    <cellStyle name="Followed Hyperlink 13" xfId="34442" hidden="1" xr:uid="{00000000-0005-0000-0000-00003E020000}"/>
    <cellStyle name="Followed Hyperlink 13" xfId="34458" hidden="1" xr:uid="{00000000-0005-0000-0000-00003F020000}"/>
    <cellStyle name="Followed Hyperlink 13" xfId="33873" hidden="1" xr:uid="{00000000-0005-0000-0000-000040020000}"/>
    <cellStyle name="Followed Hyperlink 13" xfId="34671" hidden="1" xr:uid="{00000000-0005-0000-0000-000041020000}"/>
    <cellStyle name="Followed Hyperlink 13" xfId="34654" hidden="1" xr:uid="{00000000-0005-0000-0000-000042020000}"/>
    <cellStyle name="Followed Hyperlink 13" xfId="34670" hidden="1" xr:uid="{00000000-0005-0000-0000-000043020000}"/>
    <cellStyle name="Followed Hyperlink 13" xfId="33864" hidden="1" xr:uid="{00000000-0005-0000-0000-000044020000}"/>
    <cellStyle name="Followed Hyperlink 13" xfId="34882" hidden="1" xr:uid="{00000000-0005-0000-0000-000045020000}"/>
    <cellStyle name="Followed Hyperlink 13" xfId="34865" hidden="1" xr:uid="{00000000-0005-0000-0000-000046020000}"/>
    <cellStyle name="Followed Hyperlink 13" xfId="34881" hidden="1" xr:uid="{00000000-0005-0000-0000-000047020000}"/>
    <cellStyle name="Followed Hyperlink 13" xfId="28354" hidden="1" xr:uid="{00000000-0005-0000-0000-000048020000}"/>
    <cellStyle name="Followed Hyperlink 13" xfId="35088" hidden="1" xr:uid="{00000000-0005-0000-0000-000049020000}"/>
    <cellStyle name="Followed Hyperlink 13" xfId="35071" hidden="1" xr:uid="{00000000-0005-0000-0000-00004A020000}"/>
    <cellStyle name="Followed Hyperlink 13" xfId="35087" hidden="1" xr:uid="{00000000-0005-0000-0000-00004B020000}"/>
    <cellStyle name="Followed Hyperlink 13" xfId="28549" hidden="1" xr:uid="{00000000-0005-0000-0000-000030020000}"/>
    <cellStyle name="Followed Hyperlink 13" xfId="35225" hidden="1" xr:uid="{00000000-0005-0000-0000-000031020000}"/>
    <cellStyle name="Followed Hyperlink 13" xfId="28505" hidden="1" xr:uid="{00000000-0005-0000-0000-000032020000}"/>
    <cellStyle name="Followed Hyperlink 13" xfId="30453" hidden="1" xr:uid="{00000000-0005-0000-0000-000033020000}"/>
    <cellStyle name="Followed Hyperlink 13" xfId="35467" hidden="1" xr:uid="{00000000-0005-0000-0000-000034020000}"/>
    <cellStyle name="Followed Hyperlink 13" xfId="35663" hidden="1" xr:uid="{00000000-0005-0000-0000-000035020000}"/>
    <cellStyle name="Followed Hyperlink 13" xfId="35646" hidden="1" xr:uid="{00000000-0005-0000-0000-000036020000}"/>
    <cellStyle name="Followed Hyperlink 13" xfId="35662" hidden="1" xr:uid="{00000000-0005-0000-0000-000037020000}"/>
    <cellStyle name="Followed Hyperlink 13" xfId="35267" hidden="1" xr:uid="{00000000-0005-0000-0000-000038020000}"/>
    <cellStyle name="Followed Hyperlink 13" xfId="35884" hidden="1" xr:uid="{00000000-0005-0000-0000-000039020000}"/>
    <cellStyle name="Followed Hyperlink 13" xfId="35867" hidden="1" xr:uid="{00000000-0005-0000-0000-00003A020000}"/>
    <cellStyle name="Followed Hyperlink 13" xfId="35883" hidden="1" xr:uid="{00000000-0005-0000-0000-00003B020000}"/>
    <cellStyle name="Followed Hyperlink 13" xfId="35572" hidden="1" xr:uid="{00000000-0005-0000-0000-00003C020000}"/>
    <cellStyle name="Followed Hyperlink 13" xfId="36100" hidden="1" xr:uid="{00000000-0005-0000-0000-00003D020000}"/>
    <cellStyle name="Followed Hyperlink 13" xfId="36083" hidden="1" xr:uid="{00000000-0005-0000-0000-00003E020000}"/>
    <cellStyle name="Followed Hyperlink 13" xfId="36099" hidden="1" xr:uid="{00000000-0005-0000-0000-00003F020000}"/>
    <cellStyle name="Followed Hyperlink 13" xfId="35514" hidden="1" xr:uid="{00000000-0005-0000-0000-000040020000}"/>
    <cellStyle name="Followed Hyperlink 13" xfId="36312" hidden="1" xr:uid="{00000000-0005-0000-0000-000041020000}"/>
    <cellStyle name="Followed Hyperlink 13" xfId="36295" hidden="1" xr:uid="{00000000-0005-0000-0000-000042020000}"/>
    <cellStyle name="Followed Hyperlink 13" xfId="36311" hidden="1" xr:uid="{00000000-0005-0000-0000-000043020000}"/>
    <cellStyle name="Followed Hyperlink 13" xfId="35505" hidden="1" xr:uid="{00000000-0005-0000-0000-000044020000}"/>
    <cellStyle name="Followed Hyperlink 13" xfId="36523" hidden="1" xr:uid="{00000000-0005-0000-0000-000045020000}"/>
    <cellStyle name="Followed Hyperlink 13" xfId="36506" hidden="1" xr:uid="{00000000-0005-0000-0000-000046020000}"/>
    <cellStyle name="Followed Hyperlink 13" xfId="36522" hidden="1" xr:uid="{00000000-0005-0000-0000-000047020000}"/>
    <cellStyle name="Followed Hyperlink 13" xfId="25878" hidden="1" xr:uid="{00000000-0005-0000-0000-000048020000}"/>
    <cellStyle name="Followed Hyperlink 13" xfId="36729" hidden="1" xr:uid="{00000000-0005-0000-0000-000049020000}"/>
    <cellStyle name="Followed Hyperlink 13" xfId="36712" hidden="1" xr:uid="{00000000-0005-0000-0000-00004A020000}"/>
    <cellStyle name="Followed Hyperlink 13" xfId="36728" hidden="1" xr:uid="{00000000-0005-0000-0000-00004B020000}"/>
    <cellStyle name="Followed Hyperlink 13" xfId="30445" hidden="1" xr:uid="{00000000-0005-0000-0000-000030020000}"/>
    <cellStyle name="Followed Hyperlink 13" xfId="36866" hidden="1" xr:uid="{00000000-0005-0000-0000-000031020000}"/>
    <cellStyle name="Followed Hyperlink 13" xfId="26195" hidden="1" xr:uid="{00000000-0005-0000-0000-000032020000}"/>
    <cellStyle name="Followed Hyperlink 13" xfId="32121" hidden="1" xr:uid="{00000000-0005-0000-0000-000033020000}"/>
    <cellStyle name="Followed Hyperlink 13" xfId="37074" hidden="1" xr:uid="{00000000-0005-0000-0000-000034020000}"/>
    <cellStyle name="Followed Hyperlink 13" xfId="37270" hidden="1" xr:uid="{00000000-0005-0000-0000-000035020000}"/>
    <cellStyle name="Followed Hyperlink 13" xfId="37253" hidden="1" xr:uid="{00000000-0005-0000-0000-000036020000}"/>
    <cellStyle name="Followed Hyperlink 13" xfId="37269" hidden="1" xr:uid="{00000000-0005-0000-0000-000037020000}"/>
    <cellStyle name="Followed Hyperlink 13" xfId="36908" hidden="1" xr:uid="{00000000-0005-0000-0000-000038020000}"/>
    <cellStyle name="Followed Hyperlink 13" xfId="37491" hidden="1" xr:uid="{00000000-0005-0000-0000-000039020000}"/>
    <cellStyle name="Followed Hyperlink 13" xfId="37474" hidden="1" xr:uid="{00000000-0005-0000-0000-00003A020000}"/>
    <cellStyle name="Followed Hyperlink 13" xfId="37490" hidden="1" xr:uid="{00000000-0005-0000-0000-00003B020000}"/>
    <cellStyle name="Followed Hyperlink 13" xfId="37179" hidden="1" xr:uid="{00000000-0005-0000-0000-00003C020000}"/>
    <cellStyle name="Followed Hyperlink 13" xfId="37707" hidden="1" xr:uid="{00000000-0005-0000-0000-00003D020000}"/>
    <cellStyle name="Followed Hyperlink 13" xfId="37690" hidden="1" xr:uid="{00000000-0005-0000-0000-00003E020000}"/>
    <cellStyle name="Followed Hyperlink 13" xfId="37706" hidden="1" xr:uid="{00000000-0005-0000-0000-00003F020000}"/>
    <cellStyle name="Followed Hyperlink 13" xfId="37121" hidden="1" xr:uid="{00000000-0005-0000-0000-000040020000}"/>
    <cellStyle name="Followed Hyperlink 13" xfId="37919" hidden="1" xr:uid="{00000000-0005-0000-0000-000041020000}"/>
    <cellStyle name="Followed Hyperlink 13" xfId="37902" hidden="1" xr:uid="{00000000-0005-0000-0000-000042020000}"/>
    <cellStyle name="Followed Hyperlink 13" xfId="37918" hidden="1" xr:uid="{00000000-0005-0000-0000-000043020000}"/>
    <cellStyle name="Followed Hyperlink 13" xfId="37112" hidden="1" xr:uid="{00000000-0005-0000-0000-000044020000}"/>
    <cellStyle name="Followed Hyperlink 13" xfId="38130" hidden="1" xr:uid="{00000000-0005-0000-0000-000045020000}"/>
    <cellStyle name="Followed Hyperlink 13" xfId="38113" hidden="1" xr:uid="{00000000-0005-0000-0000-000046020000}"/>
    <cellStyle name="Followed Hyperlink 13" xfId="38129" hidden="1" xr:uid="{00000000-0005-0000-0000-000047020000}"/>
    <cellStyle name="Followed Hyperlink 13" xfId="30418" hidden="1" xr:uid="{00000000-0005-0000-0000-000048020000}"/>
    <cellStyle name="Followed Hyperlink 13" xfId="38336" hidden="1" xr:uid="{00000000-0005-0000-0000-000049020000}"/>
    <cellStyle name="Followed Hyperlink 13" xfId="38319" hidden="1" xr:uid="{00000000-0005-0000-0000-00004A020000}"/>
    <cellStyle name="Followed Hyperlink 13" xfId="38335" hidden="1" xr:uid="{00000000-0005-0000-0000-00004B020000}"/>
    <cellStyle name="Followed Hyperlink 13" xfId="32113" hidden="1" xr:uid="{00000000-0005-0000-0000-000030020000}"/>
    <cellStyle name="Followed Hyperlink 13" xfId="38473" hidden="1" xr:uid="{00000000-0005-0000-0000-000031020000}"/>
    <cellStyle name="Followed Hyperlink 13" xfId="30444" hidden="1" xr:uid="{00000000-0005-0000-0000-000032020000}"/>
    <cellStyle name="Followed Hyperlink 13" xfId="33777" hidden="1" xr:uid="{00000000-0005-0000-0000-000033020000}"/>
    <cellStyle name="Followed Hyperlink 13" xfId="38643" hidden="1" xr:uid="{00000000-0005-0000-0000-000034020000}"/>
    <cellStyle name="Followed Hyperlink 13" xfId="38839" hidden="1" xr:uid="{00000000-0005-0000-0000-000035020000}"/>
    <cellStyle name="Followed Hyperlink 13" xfId="38822" hidden="1" xr:uid="{00000000-0005-0000-0000-000036020000}"/>
    <cellStyle name="Followed Hyperlink 13" xfId="38838" hidden="1" xr:uid="{00000000-0005-0000-0000-000037020000}"/>
    <cellStyle name="Followed Hyperlink 13" xfId="38515" hidden="1" xr:uid="{00000000-0005-0000-0000-000038020000}"/>
    <cellStyle name="Followed Hyperlink 13" xfId="39060" hidden="1" xr:uid="{00000000-0005-0000-0000-000039020000}"/>
    <cellStyle name="Followed Hyperlink 13" xfId="39043" hidden="1" xr:uid="{00000000-0005-0000-0000-00003A020000}"/>
    <cellStyle name="Followed Hyperlink 13" xfId="39059" hidden="1" xr:uid="{00000000-0005-0000-0000-00003B020000}"/>
    <cellStyle name="Followed Hyperlink 13" xfId="38748" hidden="1" xr:uid="{00000000-0005-0000-0000-00003C020000}"/>
    <cellStyle name="Followed Hyperlink 13" xfId="39276" hidden="1" xr:uid="{00000000-0005-0000-0000-00003D020000}"/>
    <cellStyle name="Followed Hyperlink 13" xfId="39259" hidden="1" xr:uid="{00000000-0005-0000-0000-00003E020000}"/>
    <cellStyle name="Followed Hyperlink 13" xfId="39275" hidden="1" xr:uid="{00000000-0005-0000-0000-00003F020000}"/>
    <cellStyle name="Followed Hyperlink 13" xfId="38690" hidden="1" xr:uid="{00000000-0005-0000-0000-000040020000}"/>
    <cellStyle name="Followed Hyperlink 13" xfId="39488" hidden="1" xr:uid="{00000000-0005-0000-0000-000041020000}"/>
    <cellStyle name="Followed Hyperlink 13" xfId="39471" hidden="1" xr:uid="{00000000-0005-0000-0000-000042020000}"/>
    <cellStyle name="Followed Hyperlink 13" xfId="39487" hidden="1" xr:uid="{00000000-0005-0000-0000-000043020000}"/>
    <cellStyle name="Followed Hyperlink 13" xfId="38681" hidden="1" xr:uid="{00000000-0005-0000-0000-000044020000}"/>
    <cellStyle name="Followed Hyperlink 13" xfId="39699" hidden="1" xr:uid="{00000000-0005-0000-0000-000045020000}"/>
    <cellStyle name="Followed Hyperlink 13" xfId="39682" hidden="1" xr:uid="{00000000-0005-0000-0000-000046020000}"/>
    <cellStyle name="Followed Hyperlink 13" xfId="39698" hidden="1" xr:uid="{00000000-0005-0000-0000-000047020000}"/>
    <cellStyle name="Followed Hyperlink 13" xfId="32086" hidden="1" xr:uid="{00000000-0005-0000-0000-000048020000}"/>
    <cellStyle name="Followed Hyperlink 13" xfId="39905" hidden="1" xr:uid="{00000000-0005-0000-0000-000049020000}"/>
    <cellStyle name="Followed Hyperlink 13" xfId="39888" hidden="1" xr:uid="{00000000-0005-0000-0000-00004A020000}"/>
    <cellStyle name="Followed Hyperlink 13" xfId="39904" hidden="1" xr:uid="{00000000-0005-0000-0000-00004B020000}"/>
    <cellStyle name="Followed Hyperlink 13" xfId="33769" hidden="1" xr:uid="{00000000-0005-0000-0000-000030020000}"/>
    <cellStyle name="Followed Hyperlink 13" xfId="40042" hidden="1" xr:uid="{00000000-0005-0000-0000-000031020000}"/>
    <cellStyle name="Followed Hyperlink 13" xfId="32112" hidden="1" xr:uid="{00000000-0005-0000-0000-000032020000}"/>
    <cellStyle name="Followed Hyperlink 13" xfId="35418" hidden="1" xr:uid="{00000000-0005-0000-0000-000033020000}"/>
    <cellStyle name="Followed Hyperlink 13" xfId="40162" hidden="1" xr:uid="{00000000-0005-0000-0000-000034020000}"/>
    <cellStyle name="Followed Hyperlink 13" xfId="40358" hidden="1" xr:uid="{00000000-0005-0000-0000-000035020000}"/>
    <cellStyle name="Followed Hyperlink 13" xfId="40341" hidden="1" xr:uid="{00000000-0005-0000-0000-000036020000}"/>
    <cellStyle name="Followed Hyperlink 13" xfId="40357" hidden="1" xr:uid="{00000000-0005-0000-0000-000037020000}"/>
    <cellStyle name="Followed Hyperlink 13" xfId="40084" hidden="1" xr:uid="{00000000-0005-0000-0000-000038020000}"/>
    <cellStyle name="Followed Hyperlink 13" xfId="40579" hidden="1" xr:uid="{00000000-0005-0000-0000-000039020000}"/>
    <cellStyle name="Followed Hyperlink 13" xfId="40562" hidden="1" xr:uid="{00000000-0005-0000-0000-00003A020000}"/>
    <cellStyle name="Followed Hyperlink 13" xfId="40578" hidden="1" xr:uid="{00000000-0005-0000-0000-00003B020000}"/>
    <cellStyle name="Followed Hyperlink 13" xfId="40267" hidden="1" xr:uid="{00000000-0005-0000-0000-00003C020000}"/>
    <cellStyle name="Followed Hyperlink 13" xfId="40795" hidden="1" xr:uid="{00000000-0005-0000-0000-00003D020000}"/>
    <cellStyle name="Followed Hyperlink 13" xfId="40778" hidden="1" xr:uid="{00000000-0005-0000-0000-00003E020000}"/>
    <cellStyle name="Followed Hyperlink 13" xfId="40794" hidden="1" xr:uid="{00000000-0005-0000-0000-00003F020000}"/>
    <cellStyle name="Followed Hyperlink 13" xfId="40209" hidden="1" xr:uid="{00000000-0005-0000-0000-000040020000}"/>
    <cellStyle name="Followed Hyperlink 13" xfId="41007" hidden="1" xr:uid="{00000000-0005-0000-0000-000041020000}"/>
    <cellStyle name="Followed Hyperlink 13" xfId="40990" hidden="1" xr:uid="{00000000-0005-0000-0000-000042020000}"/>
    <cellStyle name="Followed Hyperlink 13" xfId="41006" hidden="1" xr:uid="{00000000-0005-0000-0000-000043020000}"/>
    <cellStyle name="Followed Hyperlink 13" xfId="40200" hidden="1" xr:uid="{00000000-0005-0000-0000-000044020000}"/>
    <cellStyle name="Followed Hyperlink 13" xfId="41218" hidden="1" xr:uid="{00000000-0005-0000-0000-000045020000}"/>
    <cellStyle name="Followed Hyperlink 13" xfId="41201" hidden="1" xr:uid="{00000000-0005-0000-0000-000046020000}"/>
    <cellStyle name="Followed Hyperlink 13" xfId="41217" hidden="1" xr:uid="{00000000-0005-0000-0000-000047020000}"/>
    <cellStyle name="Followed Hyperlink 13" xfId="33745" hidden="1" xr:uid="{00000000-0005-0000-0000-000048020000}"/>
    <cellStyle name="Followed Hyperlink 13" xfId="41424" hidden="1" xr:uid="{00000000-0005-0000-0000-000049020000}"/>
    <cellStyle name="Followed Hyperlink 13" xfId="41407" hidden="1" xr:uid="{00000000-0005-0000-0000-00004A020000}"/>
    <cellStyle name="Followed Hyperlink 13" xfId="41423" hidden="1" xr:uid="{00000000-0005-0000-0000-00004B020000}"/>
    <cellStyle name="Followed Hyperlink 13" xfId="41774" hidden="1" xr:uid="{00000000-0005-0000-0000-000030020000}"/>
    <cellStyle name="Followed Hyperlink 13" xfId="42010" hidden="1" xr:uid="{00000000-0005-0000-0000-000031020000}"/>
    <cellStyle name="Followed Hyperlink 13" xfId="41993" hidden="1" xr:uid="{00000000-0005-0000-0000-000032020000}"/>
    <cellStyle name="Followed Hyperlink 13" xfId="42009" hidden="1" xr:uid="{00000000-0005-0000-0000-000033020000}"/>
    <cellStyle name="Followed Hyperlink 13" xfId="42127" hidden="1" xr:uid="{00000000-0005-0000-0000-000034020000}"/>
    <cellStyle name="Followed Hyperlink 13" xfId="42323" hidden="1" xr:uid="{00000000-0005-0000-0000-000035020000}"/>
    <cellStyle name="Followed Hyperlink 13" xfId="42306" hidden="1" xr:uid="{00000000-0005-0000-0000-000036020000}"/>
    <cellStyle name="Followed Hyperlink 13" xfId="42322" hidden="1" xr:uid="{00000000-0005-0000-0000-000037020000}"/>
    <cellStyle name="Followed Hyperlink 13" xfId="41916" hidden="1" xr:uid="{00000000-0005-0000-0000-000038020000}"/>
    <cellStyle name="Followed Hyperlink 13" xfId="42544" hidden="1" xr:uid="{00000000-0005-0000-0000-000039020000}"/>
    <cellStyle name="Followed Hyperlink 13" xfId="42527" hidden="1" xr:uid="{00000000-0005-0000-0000-00003A020000}"/>
    <cellStyle name="Followed Hyperlink 13" xfId="42543" hidden="1" xr:uid="{00000000-0005-0000-0000-00003B020000}"/>
    <cellStyle name="Followed Hyperlink 13" xfId="42232" hidden="1" xr:uid="{00000000-0005-0000-0000-00003C020000}"/>
    <cellStyle name="Followed Hyperlink 13" xfId="42760" hidden="1" xr:uid="{00000000-0005-0000-0000-00003D020000}"/>
    <cellStyle name="Followed Hyperlink 13" xfId="42743" hidden="1" xr:uid="{00000000-0005-0000-0000-00003E020000}"/>
    <cellStyle name="Followed Hyperlink 13" xfId="42759" hidden="1" xr:uid="{00000000-0005-0000-0000-00003F020000}"/>
    <cellStyle name="Followed Hyperlink 13" xfId="42174" hidden="1" xr:uid="{00000000-0005-0000-0000-000040020000}"/>
    <cellStyle name="Followed Hyperlink 13" xfId="42972" hidden="1" xr:uid="{00000000-0005-0000-0000-000041020000}"/>
    <cellStyle name="Followed Hyperlink 13" xfId="42955" hidden="1" xr:uid="{00000000-0005-0000-0000-000042020000}"/>
    <cellStyle name="Followed Hyperlink 13" xfId="42971" hidden="1" xr:uid="{00000000-0005-0000-0000-000043020000}"/>
    <cellStyle name="Followed Hyperlink 13" xfId="42165" hidden="1" xr:uid="{00000000-0005-0000-0000-000044020000}"/>
    <cellStyle name="Followed Hyperlink 13" xfId="43183" hidden="1" xr:uid="{00000000-0005-0000-0000-000045020000}"/>
    <cellStyle name="Followed Hyperlink 13" xfId="43166" hidden="1" xr:uid="{00000000-0005-0000-0000-000046020000}"/>
    <cellStyle name="Followed Hyperlink 13" xfId="43182" hidden="1" xr:uid="{00000000-0005-0000-0000-000047020000}"/>
    <cellStyle name="Followed Hyperlink 13" xfId="41701" hidden="1" xr:uid="{00000000-0005-0000-0000-000048020000}"/>
    <cellStyle name="Followed Hyperlink 13" xfId="43389" hidden="1" xr:uid="{00000000-0005-0000-0000-000049020000}"/>
    <cellStyle name="Followed Hyperlink 13" xfId="43372" hidden="1" xr:uid="{00000000-0005-0000-0000-00004A020000}"/>
    <cellStyle name="Followed Hyperlink 13" xfId="43388" hidden="1" xr:uid="{00000000-0005-0000-0000-00004B020000}"/>
    <cellStyle name="Followed Hyperlink 13" xfId="43808" hidden="1" xr:uid="{00000000-0005-0000-0000-000030020000}"/>
    <cellStyle name="Followed Hyperlink 13" xfId="43957" hidden="1" xr:uid="{00000000-0005-0000-0000-000031020000}"/>
    <cellStyle name="Followed Hyperlink 13" xfId="43940" hidden="1" xr:uid="{00000000-0005-0000-0000-000032020000}"/>
    <cellStyle name="Followed Hyperlink 13" xfId="43956" hidden="1" xr:uid="{00000000-0005-0000-0000-000033020000}"/>
    <cellStyle name="Followed Hyperlink 13" xfId="44074" hidden="1" xr:uid="{00000000-0005-0000-0000-000034020000}"/>
    <cellStyle name="Followed Hyperlink 13" xfId="44270" hidden="1" xr:uid="{00000000-0005-0000-0000-000035020000}"/>
    <cellStyle name="Followed Hyperlink 13" xfId="44253" hidden="1" xr:uid="{00000000-0005-0000-0000-000036020000}"/>
    <cellStyle name="Followed Hyperlink 13" xfId="44269" hidden="1" xr:uid="{00000000-0005-0000-0000-000037020000}"/>
    <cellStyle name="Followed Hyperlink 13" xfId="43863" hidden="1" xr:uid="{00000000-0005-0000-0000-000038020000}"/>
    <cellStyle name="Followed Hyperlink 13" xfId="44491" hidden="1" xr:uid="{00000000-0005-0000-0000-000039020000}"/>
    <cellStyle name="Followed Hyperlink 13" xfId="44474" hidden="1" xr:uid="{00000000-0005-0000-0000-00003A020000}"/>
    <cellStyle name="Followed Hyperlink 13" xfId="44490" hidden="1" xr:uid="{00000000-0005-0000-0000-00003B020000}"/>
    <cellStyle name="Followed Hyperlink 13" xfId="44179" hidden="1" xr:uid="{00000000-0005-0000-0000-00003C020000}"/>
    <cellStyle name="Followed Hyperlink 13" xfId="44707" hidden="1" xr:uid="{00000000-0005-0000-0000-00003D020000}"/>
    <cellStyle name="Followed Hyperlink 13" xfId="44690" hidden="1" xr:uid="{00000000-0005-0000-0000-00003E020000}"/>
    <cellStyle name="Followed Hyperlink 13" xfId="44706" hidden="1" xr:uid="{00000000-0005-0000-0000-00003F020000}"/>
    <cellStyle name="Followed Hyperlink 13" xfId="44121" hidden="1" xr:uid="{00000000-0005-0000-0000-000040020000}"/>
    <cellStyle name="Followed Hyperlink 13" xfId="44919" hidden="1" xr:uid="{00000000-0005-0000-0000-000041020000}"/>
    <cellStyle name="Followed Hyperlink 13" xfId="44902" hidden="1" xr:uid="{00000000-0005-0000-0000-000042020000}"/>
    <cellStyle name="Followed Hyperlink 13" xfId="44918" hidden="1" xr:uid="{00000000-0005-0000-0000-000043020000}"/>
    <cellStyle name="Followed Hyperlink 13" xfId="44112" hidden="1" xr:uid="{00000000-0005-0000-0000-000044020000}"/>
    <cellStyle name="Followed Hyperlink 13" xfId="45130" hidden="1" xr:uid="{00000000-0005-0000-0000-000045020000}"/>
    <cellStyle name="Followed Hyperlink 13" xfId="45113" hidden="1" xr:uid="{00000000-0005-0000-0000-000046020000}"/>
    <cellStyle name="Followed Hyperlink 13" xfId="45129" hidden="1" xr:uid="{00000000-0005-0000-0000-000047020000}"/>
    <cellStyle name="Followed Hyperlink 13" xfId="43780" hidden="1" xr:uid="{00000000-0005-0000-0000-000048020000}"/>
    <cellStyle name="Followed Hyperlink 13" xfId="45336" hidden="1" xr:uid="{00000000-0005-0000-0000-000049020000}"/>
    <cellStyle name="Followed Hyperlink 13" xfId="45319" hidden="1" xr:uid="{00000000-0005-0000-0000-00004A020000}"/>
    <cellStyle name="Followed Hyperlink 13" xfId="45335" hidden="1" xr:uid="{00000000-0005-0000-0000-00004B020000}"/>
    <cellStyle name="Followed Hyperlink 14" xfId="524" hidden="1" xr:uid="{00000000-0005-0000-0000-00004C020000}"/>
    <cellStyle name="Followed Hyperlink 14" xfId="618" hidden="1" xr:uid="{00000000-0005-0000-0000-00004D020000}"/>
    <cellStyle name="Followed Hyperlink 14" xfId="707" hidden="1" xr:uid="{00000000-0005-0000-0000-00004E020000}"/>
    <cellStyle name="Followed Hyperlink 14" xfId="754" hidden="1" xr:uid="{00000000-0005-0000-0000-00004F020000}"/>
    <cellStyle name="Followed Hyperlink 14" xfId="847" hidden="1" xr:uid="{00000000-0005-0000-0000-000050020000}"/>
    <cellStyle name="Followed Hyperlink 14" xfId="931" hidden="1" xr:uid="{00000000-0005-0000-0000-000051020000}"/>
    <cellStyle name="Followed Hyperlink 14" xfId="1020" hidden="1" xr:uid="{00000000-0005-0000-0000-000052020000}"/>
    <cellStyle name="Followed Hyperlink 14" xfId="1067" hidden="1" xr:uid="{00000000-0005-0000-0000-000053020000}"/>
    <cellStyle name="Followed Hyperlink 14" xfId="589" hidden="1" xr:uid="{00000000-0005-0000-0000-000054020000}"/>
    <cellStyle name="Followed Hyperlink 14" xfId="1152" hidden="1" xr:uid="{00000000-0005-0000-0000-000055020000}"/>
    <cellStyle name="Followed Hyperlink 14" xfId="1241" hidden="1" xr:uid="{00000000-0005-0000-0000-000056020000}"/>
    <cellStyle name="Followed Hyperlink 14" xfId="1288" hidden="1" xr:uid="{00000000-0005-0000-0000-000057020000}"/>
    <cellStyle name="Followed Hyperlink 14" xfId="866" hidden="1" xr:uid="{00000000-0005-0000-0000-000058020000}"/>
    <cellStyle name="Followed Hyperlink 14" xfId="1368" hidden="1" xr:uid="{00000000-0005-0000-0000-000059020000}"/>
    <cellStyle name="Followed Hyperlink 14" xfId="1457" hidden="1" xr:uid="{00000000-0005-0000-0000-00005A020000}"/>
    <cellStyle name="Followed Hyperlink 14" xfId="1504" hidden="1" xr:uid="{00000000-0005-0000-0000-00005B020000}"/>
    <cellStyle name="Followed Hyperlink 14" xfId="863" hidden="1" xr:uid="{00000000-0005-0000-0000-00005C020000}"/>
    <cellStyle name="Followed Hyperlink 14" xfId="1580" hidden="1" xr:uid="{00000000-0005-0000-0000-00005D020000}"/>
    <cellStyle name="Followed Hyperlink 14" xfId="1669" hidden="1" xr:uid="{00000000-0005-0000-0000-00005E020000}"/>
    <cellStyle name="Followed Hyperlink 14" xfId="1716" hidden="1" xr:uid="{00000000-0005-0000-0000-00005F020000}"/>
    <cellStyle name="Followed Hyperlink 14" xfId="333" hidden="1" xr:uid="{00000000-0005-0000-0000-000060020000}"/>
    <cellStyle name="Followed Hyperlink 14" xfId="1791" hidden="1" xr:uid="{00000000-0005-0000-0000-000061020000}"/>
    <cellStyle name="Followed Hyperlink 14" xfId="1880" hidden="1" xr:uid="{00000000-0005-0000-0000-000062020000}"/>
    <cellStyle name="Followed Hyperlink 14" xfId="1927" hidden="1" xr:uid="{00000000-0005-0000-0000-000063020000}"/>
    <cellStyle name="Followed Hyperlink 14" xfId="365" hidden="1" xr:uid="{00000000-0005-0000-0000-000064020000}"/>
    <cellStyle name="Followed Hyperlink 14" xfId="1997" hidden="1" xr:uid="{00000000-0005-0000-0000-000065020000}"/>
    <cellStyle name="Followed Hyperlink 14" xfId="2086" hidden="1" xr:uid="{00000000-0005-0000-0000-000066020000}"/>
    <cellStyle name="Followed Hyperlink 14" xfId="2133" hidden="1" xr:uid="{00000000-0005-0000-0000-000067020000}"/>
    <cellStyle name="Followed Hyperlink 14" xfId="2825" hidden="1" xr:uid="{00000000-0005-0000-0000-00004C020000}"/>
    <cellStyle name="Followed Hyperlink 14" xfId="2919" hidden="1" xr:uid="{00000000-0005-0000-0000-00004D020000}"/>
    <cellStyle name="Followed Hyperlink 14" xfId="3008" hidden="1" xr:uid="{00000000-0005-0000-0000-00004E020000}"/>
    <cellStyle name="Followed Hyperlink 14" xfId="3055" hidden="1" xr:uid="{00000000-0005-0000-0000-00004F020000}"/>
    <cellStyle name="Followed Hyperlink 14" xfId="3148" hidden="1" xr:uid="{00000000-0005-0000-0000-000050020000}"/>
    <cellStyle name="Followed Hyperlink 14" xfId="3232" hidden="1" xr:uid="{00000000-0005-0000-0000-000051020000}"/>
    <cellStyle name="Followed Hyperlink 14" xfId="3321" hidden="1" xr:uid="{00000000-0005-0000-0000-000052020000}"/>
    <cellStyle name="Followed Hyperlink 14" xfId="3368" hidden="1" xr:uid="{00000000-0005-0000-0000-000053020000}"/>
    <cellStyle name="Followed Hyperlink 14" xfId="2890" hidden="1" xr:uid="{00000000-0005-0000-0000-000054020000}"/>
    <cellStyle name="Followed Hyperlink 14" xfId="3453" hidden="1" xr:uid="{00000000-0005-0000-0000-000055020000}"/>
    <cellStyle name="Followed Hyperlink 14" xfId="3542" hidden="1" xr:uid="{00000000-0005-0000-0000-000056020000}"/>
    <cellStyle name="Followed Hyperlink 14" xfId="3589" hidden="1" xr:uid="{00000000-0005-0000-0000-000057020000}"/>
    <cellStyle name="Followed Hyperlink 14" xfId="3167" hidden="1" xr:uid="{00000000-0005-0000-0000-000058020000}"/>
    <cellStyle name="Followed Hyperlink 14" xfId="3669" hidden="1" xr:uid="{00000000-0005-0000-0000-000059020000}"/>
    <cellStyle name="Followed Hyperlink 14" xfId="3758" hidden="1" xr:uid="{00000000-0005-0000-0000-00005A020000}"/>
    <cellStyle name="Followed Hyperlink 14" xfId="3805" hidden="1" xr:uid="{00000000-0005-0000-0000-00005B020000}"/>
    <cellStyle name="Followed Hyperlink 14" xfId="3164" hidden="1" xr:uid="{00000000-0005-0000-0000-00005C020000}"/>
    <cellStyle name="Followed Hyperlink 14" xfId="3881" hidden="1" xr:uid="{00000000-0005-0000-0000-00005D020000}"/>
    <cellStyle name="Followed Hyperlink 14" xfId="3970" hidden="1" xr:uid="{00000000-0005-0000-0000-00005E020000}"/>
    <cellStyle name="Followed Hyperlink 14" xfId="4017" hidden="1" xr:uid="{00000000-0005-0000-0000-00005F020000}"/>
    <cellStyle name="Followed Hyperlink 14" xfId="2634" hidden="1" xr:uid="{00000000-0005-0000-0000-000060020000}"/>
    <cellStyle name="Followed Hyperlink 14" xfId="4092" hidden="1" xr:uid="{00000000-0005-0000-0000-000061020000}"/>
    <cellStyle name="Followed Hyperlink 14" xfId="4181" hidden="1" xr:uid="{00000000-0005-0000-0000-000062020000}"/>
    <cellStyle name="Followed Hyperlink 14" xfId="4228" hidden="1" xr:uid="{00000000-0005-0000-0000-000063020000}"/>
    <cellStyle name="Followed Hyperlink 14" xfId="2666" hidden="1" xr:uid="{00000000-0005-0000-0000-000064020000}"/>
    <cellStyle name="Followed Hyperlink 14" xfId="4298" hidden="1" xr:uid="{00000000-0005-0000-0000-000065020000}"/>
    <cellStyle name="Followed Hyperlink 14" xfId="4387" hidden="1" xr:uid="{00000000-0005-0000-0000-000066020000}"/>
    <cellStyle name="Followed Hyperlink 14" xfId="4434" hidden="1" xr:uid="{00000000-0005-0000-0000-000067020000}"/>
    <cellStyle name="Followed Hyperlink 14" xfId="201" hidden="1" xr:uid="{00000000-0005-0000-0000-00004C020000}"/>
    <cellStyle name="Followed Hyperlink 14" xfId="2711" hidden="1" xr:uid="{00000000-0005-0000-0000-00004D020000}"/>
    <cellStyle name="Followed Hyperlink 14" xfId="2500" hidden="1" xr:uid="{00000000-0005-0000-0000-00004E020000}"/>
    <cellStyle name="Followed Hyperlink 14" xfId="4734" hidden="1" xr:uid="{00000000-0005-0000-0000-00004F020000}"/>
    <cellStyle name="Followed Hyperlink 14" xfId="4827" hidden="1" xr:uid="{00000000-0005-0000-0000-000050020000}"/>
    <cellStyle name="Followed Hyperlink 14" xfId="4911" hidden="1" xr:uid="{00000000-0005-0000-0000-000051020000}"/>
    <cellStyle name="Followed Hyperlink 14" xfId="5000" hidden="1" xr:uid="{00000000-0005-0000-0000-000052020000}"/>
    <cellStyle name="Followed Hyperlink 14" xfId="5047" hidden="1" xr:uid="{00000000-0005-0000-0000-000053020000}"/>
    <cellStyle name="Followed Hyperlink 14" xfId="2534" hidden="1" xr:uid="{00000000-0005-0000-0000-000054020000}"/>
    <cellStyle name="Followed Hyperlink 14" xfId="5132" hidden="1" xr:uid="{00000000-0005-0000-0000-000055020000}"/>
    <cellStyle name="Followed Hyperlink 14" xfId="5221" hidden="1" xr:uid="{00000000-0005-0000-0000-000056020000}"/>
    <cellStyle name="Followed Hyperlink 14" xfId="5268" hidden="1" xr:uid="{00000000-0005-0000-0000-000057020000}"/>
    <cellStyle name="Followed Hyperlink 14" xfId="4846" hidden="1" xr:uid="{00000000-0005-0000-0000-000058020000}"/>
    <cellStyle name="Followed Hyperlink 14" xfId="5348" hidden="1" xr:uid="{00000000-0005-0000-0000-000059020000}"/>
    <cellStyle name="Followed Hyperlink 14" xfId="5437" hidden="1" xr:uid="{00000000-0005-0000-0000-00005A020000}"/>
    <cellStyle name="Followed Hyperlink 14" xfId="5484" hidden="1" xr:uid="{00000000-0005-0000-0000-00005B020000}"/>
    <cellStyle name="Followed Hyperlink 14" xfId="4843" hidden="1" xr:uid="{00000000-0005-0000-0000-00005C020000}"/>
    <cellStyle name="Followed Hyperlink 14" xfId="5560" hidden="1" xr:uid="{00000000-0005-0000-0000-00005D020000}"/>
    <cellStyle name="Followed Hyperlink 14" xfId="5649" hidden="1" xr:uid="{00000000-0005-0000-0000-00005E020000}"/>
    <cellStyle name="Followed Hyperlink 14" xfId="5696" hidden="1" xr:uid="{00000000-0005-0000-0000-00005F020000}"/>
    <cellStyle name="Followed Hyperlink 14" xfId="292" hidden="1" xr:uid="{00000000-0005-0000-0000-000060020000}"/>
    <cellStyle name="Followed Hyperlink 14" xfId="5771" hidden="1" xr:uid="{00000000-0005-0000-0000-000061020000}"/>
    <cellStyle name="Followed Hyperlink 14" xfId="5860" hidden="1" xr:uid="{00000000-0005-0000-0000-000062020000}"/>
    <cellStyle name="Followed Hyperlink 14" xfId="5907" hidden="1" xr:uid="{00000000-0005-0000-0000-000063020000}"/>
    <cellStyle name="Followed Hyperlink 14" xfId="2746" hidden="1" xr:uid="{00000000-0005-0000-0000-000064020000}"/>
    <cellStyle name="Followed Hyperlink 14" xfId="5977" hidden="1" xr:uid="{00000000-0005-0000-0000-000065020000}"/>
    <cellStyle name="Followed Hyperlink 14" xfId="6066" hidden="1" xr:uid="{00000000-0005-0000-0000-000066020000}"/>
    <cellStyle name="Followed Hyperlink 14" xfId="6113" hidden="1" xr:uid="{00000000-0005-0000-0000-000067020000}"/>
    <cellStyle name="Followed Hyperlink 14" xfId="2502" hidden="1" xr:uid="{00000000-0005-0000-0000-00004C020000}"/>
    <cellStyle name="Followed Hyperlink 14" xfId="2767" hidden="1" xr:uid="{00000000-0005-0000-0000-00004D020000}"/>
    <cellStyle name="Followed Hyperlink 14" xfId="2456" hidden="1" xr:uid="{00000000-0005-0000-0000-00004E020000}"/>
    <cellStyle name="Followed Hyperlink 14" xfId="6414" hidden="1" xr:uid="{00000000-0005-0000-0000-00004F020000}"/>
    <cellStyle name="Followed Hyperlink 14" xfId="6507" hidden="1" xr:uid="{00000000-0005-0000-0000-000050020000}"/>
    <cellStyle name="Followed Hyperlink 14" xfId="6591" hidden="1" xr:uid="{00000000-0005-0000-0000-000051020000}"/>
    <cellStyle name="Followed Hyperlink 14" xfId="6680" hidden="1" xr:uid="{00000000-0005-0000-0000-000052020000}"/>
    <cellStyle name="Followed Hyperlink 14" xfId="6727" hidden="1" xr:uid="{00000000-0005-0000-0000-000053020000}"/>
    <cellStyle name="Followed Hyperlink 14" xfId="2754" hidden="1" xr:uid="{00000000-0005-0000-0000-000054020000}"/>
    <cellStyle name="Followed Hyperlink 14" xfId="6812" hidden="1" xr:uid="{00000000-0005-0000-0000-000055020000}"/>
    <cellStyle name="Followed Hyperlink 14" xfId="6901" hidden="1" xr:uid="{00000000-0005-0000-0000-000056020000}"/>
    <cellStyle name="Followed Hyperlink 14" xfId="6948" hidden="1" xr:uid="{00000000-0005-0000-0000-000057020000}"/>
    <cellStyle name="Followed Hyperlink 14" xfId="6526" hidden="1" xr:uid="{00000000-0005-0000-0000-000058020000}"/>
    <cellStyle name="Followed Hyperlink 14" xfId="7028" hidden="1" xr:uid="{00000000-0005-0000-0000-000059020000}"/>
    <cellStyle name="Followed Hyperlink 14" xfId="7117" hidden="1" xr:uid="{00000000-0005-0000-0000-00005A020000}"/>
    <cellStyle name="Followed Hyperlink 14" xfId="7164" hidden="1" xr:uid="{00000000-0005-0000-0000-00005B020000}"/>
    <cellStyle name="Followed Hyperlink 14" xfId="6523" hidden="1" xr:uid="{00000000-0005-0000-0000-00005C020000}"/>
    <cellStyle name="Followed Hyperlink 14" xfId="7240" hidden="1" xr:uid="{00000000-0005-0000-0000-00005D020000}"/>
    <cellStyle name="Followed Hyperlink 14" xfId="7329" hidden="1" xr:uid="{00000000-0005-0000-0000-00005E020000}"/>
    <cellStyle name="Followed Hyperlink 14" xfId="7376" hidden="1" xr:uid="{00000000-0005-0000-0000-00005F020000}"/>
    <cellStyle name="Followed Hyperlink 14" xfId="2593" hidden="1" xr:uid="{00000000-0005-0000-0000-000060020000}"/>
    <cellStyle name="Followed Hyperlink 14" xfId="7451" hidden="1" xr:uid="{00000000-0005-0000-0000-000061020000}"/>
    <cellStyle name="Followed Hyperlink 14" xfId="7540" hidden="1" xr:uid="{00000000-0005-0000-0000-000062020000}"/>
    <cellStyle name="Followed Hyperlink 14" xfId="7587" hidden="1" xr:uid="{00000000-0005-0000-0000-000063020000}"/>
    <cellStyle name="Followed Hyperlink 14" xfId="245" hidden="1" xr:uid="{00000000-0005-0000-0000-000064020000}"/>
    <cellStyle name="Followed Hyperlink 14" xfId="7657" hidden="1" xr:uid="{00000000-0005-0000-0000-000065020000}"/>
    <cellStyle name="Followed Hyperlink 14" xfId="7746" hidden="1" xr:uid="{00000000-0005-0000-0000-000066020000}"/>
    <cellStyle name="Followed Hyperlink 14" xfId="7793" hidden="1" xr:uid="{00000000-0005-0000-0000-000067020000}"/>
    <cellStyle name="Followed Hyperlink 14" xfId="2647" hidden="1" xr:uid="{00000000-0005-0000-0000-00004C020000}"/>
    <cellStyle name="Followed Hyperlink 14" xfId="4592" hidden="1" xr:uid="{00000000-0005-0000-0000-00004D020000}"/>
    <cellStyle name="Followed Hyperlink 14" xfId="4702" hidden="1" xr:uid="{00000000-0005-0000-0000-00004E020000}"/>
    <cellStyle name="Followed Hyperlink 14" xfId="8094" hidden="1" xr:uid="{00000000-0005-0000-0000-00004F020000}"/>
    <cellStyle name="Followed Hyperlink 14" xfId="8187" hidden="1" xr:uid="{00000000-0005-0000-0000-000050020000}"/>
    <cellStyle name="Followed Hyperlink 14" xfId="8271" hidden="1" xr:uid="{00000000-0005-0000-0000-000051020000}"/>
    <cellStyle name="Followed Hyperlink 14" xfId="8360" hidden="1" xr:uid="{00000000-0005-0000-0000-000052020000}"/>
    <cellStyle name="Followed Hyperlink 14" xfId="8407" hidden="1" xr:uid="{00000000-0005-0000-0000-000053020000}"/>
    <cellStyle name="Followed Hyperlink 14" xfId="2646" hidden="1" xr:uid="{00000000-0005-0000-0000-000054020000}"/>
    <cellStyle name="Followed Hyperlink 14" xfId="8492" hidden="1" xr:uid="{00000000-0005-0000-0000-000055020000}"/>
    <cellStyle name="Followed Hyperlink 14" xfId="8581" hidden="1" xr:uid="{00000000-0005-0000-0000-000056020000}"/>
    <cellStyle name="Followed Hyperlink 14" xfId="8628" hidden="1" xr:uid="{00000000-0005-0000-0000-000057020000}"/>
    <cellStyle name="Followed Hyperlink 14" xfId="8206" hidden="1" xr:uid="{00000000-0005-0000-0000-000058020000}"/>
    <cellStyle name="Followed Hyperlink 14" xfId="8708" hidden="1" xr:uid="{00000000-0005-0000-0000-000059020000}"/>
    <cellStyle name="Followed Hyperlink 14" xfId="8797" hidden="1" xr:uid="{00000000-0005-0000-0000-00005A020000}"/>
    <cellStyle name="Followed Hyperlink 14" xfId="8844" hidden="1" xr:uid="{00000000-0005-0000-0000-00005B020000}"/>
    <cellStyle name="Followed Hyperlink 14" xfId="8203" hidden="1" xr:uid="{00000000-0005-0000-0000-00005C020000}"/>
    <cellStyle name="Followed Hyperlink 14" xfId="8920" hidden="1" xr:uid="{00000000-0005-0000-0000-00005D020000}"/>
    <cellStyle name="Followed Hyperlink 14" xfId="9009" hidden="1" xr:uid="{00000000-0005-0000-0000-00005E020000}"/>
    <cellStyle name="Followed Hyperlink 14" xfId="9056" hidden="1" xr:uid="{00000000-0005-0000-0000-00005F020000}"/>
    <cellStyle name="Followed Hyperlink 14" xfId="4655" hidden="1" xr:uid="{00000000-0005-0000-0000-000060020000}"/>
    <cellStyle name="Followed Hyperlink 14" xfId="9131" hidden="1" xr:uid="{00000000-0005-0000-0000-000061020000}"/>
    <cellStyle name="Followed Hyperlink 14" xfId="9220" hidden="1" xr:uid="{00000000-0005-0000-0000-000062020000}"/>
    <cellStyle name="Followed Hyperlink 14" xfId="9267" hidden="1" xr:uid="{00000000-0005-0000-0000-000063020000}"/>
    <cellStyle name="Followed Hyperlink 14" xfId="2546" hidden="1" xr:uid="{00000000-0005-0000-0000-000064020000}"/>
    <cellStyle name="Followed Hyperlink 14" xfId="9337" hidden="1" xr:uid="{00000000-0005-0000-0000-000065020000}"/>
    <cellStyle name="Followed Hyperlink 14" xfId="9426" hidden="1" xr:uid="{00000000-0005-0000-0000-000066020000}"/>
    <cellStyle name="Followed Hyperlink 14" xfId="9473" hidden="1" xr:uid="{00000000-0005-0000-0000-000067020000}"/>
    <cellStyle name="Followed Hyperlink 14" xfId="2791" hidden="1" xr:uid="{00000000-0005-0000-0000-00004C020000}"/>
    <cellStyle name="Followed Hyperlink 14" xfId="6271" hidden="1" xr:uid="{00000000-0005-0000-0000-00004D020000}"/>
    <cellStyle name="Followed Hyperlink 14" xfId="6381" hidden="1" xr:uid="{00000000-0005-0000-0000-00004E020000}"/>
    <cellStyle name="Followed Hyperlink 14" xfId="9772" hidden="1" xr:uid="{00000000-0005-0000-0000-00004F020000}"/>
    <cellStyle name="Followed Hyperlink 14" xfId="9865" hidden="1" xr:uid="{00000000-0005-0000-0000-000050020000}"/>
    <cellStyle name="Followed Hyperlink 14" xfId="9949" hidden="1" xr:uid="{00000000-0005-0000-0000-000051020000}"/>
    <cellStyle name="Followed Hyperlink 14" xfId="10038" hidden="1" xr:uid="{00000000-0005-0000-0000-000052020000}"/>
    <cellStyle name="Followed Hyperlink 14" xfId="10085" hidden="1" xr:uid="{00000000-0005-0000-0000-000053020000}"/>
    <cellStyle name="Followed Hyperlink 14" xfId="4632" hidden="1" xr:uid="{00000000-0005-0000-0000-000054020000}"/>
    <cellStyle name="Followed Hyperlink 14" xfId="10170" hidden="1" xr:uid="{00000000-0005-0000-0000-000055020000}"/>
    <cellStyle name="Followed Hyperlink 14" xfId="10259" hidden="1" xr:uid="{00000000-0005-0000-0000-000056020000}"/>
    <cellStyle name="Followed Hyperlink 14" xfId="10306" hidden="1" xr:uid="{00000000-0005-0000-0000-000057020000}"/>
    <cellStyle name="Followed Hyperlink 14" xfId="9884" hidden="1" xr:uid="{00000000-0005-0000-0000-000058020000}"/>
    <cellStyle name="Followed Hyperlink 14" xfId="10386" hidden="1" xr:uid="{00000000-0005-0000-0000-000059020000}"/>
    <cellStyle name="Followed Hyperlink 14" xfId="10475" hidden="1" xr:uid="{00000000-0005-0000-0000-00005A020000}"/>
    <cellStyle name="Followed Hyperlink 14" xfId="10522" hidden="1" xr:uid="{00000000-0005-0000-0000-00005B020000}"/>
    <cellStyle name="Followed Hyperlink 14" xfId="9881" hidden="1" xr:uid="{00000000-0005-0000-0000-00005C020000}"/>
    <cellStyle name="Followed Hyperlink 14" xfId="10598" hidden="1" xr:uid="{00000000-0005-0000-0000-00005D020000}"/>
    <cellStyle name="Followed Hyperlink 14" xfId="10687" hidden="1" xr:uid="{00000000-0005-0000-0000-00005E020000}"/>
    <cellStyle name="Followed Hyperlink 14" xfId="10734" hidden="1" xr:uid="{00000000-0005-0000-0000-00005F020000}"/>
    <cellStyle name="Followed Hyperlink 14" xfId="6334" hidden="1" xr:uid="{00000000-0005-0000-0000-000060020000}"/>
    <cellStyle name="Followed Hyperlink 14" xfId="10809" hidden="1" xr:uid="{00000000-0005-0000-0000-000061020000}"/>
    <cellStyle name="Followed Hyperlink 14" xfId="10898" hidden="1" xr:uid="{00000000-0005-0000-0000-000062020000}"/>
    <cellStyle name="Followed Hyperlink 14" xfId="10945" hidden="1" xr:uid="{00000000-0005-0000-0000-000063020000}"/>
    <cellStyle name="Followed Hyperlink 14" xfId="2675" hidden="1" xr:uid="{00000000-0005-0000-0000-000064020000}"/>
    <cellStyle name="Followed Hyperlink 14" xfId="11015" hidden="1" xr:uid="{00000000-0005-0000-0000-000065020000}"/>
    <cellStyle name="Followed Hyperlink 14" xfId="11104" hidden="1" xr:uid="{00000000-0005-0000-0000-000066020000}"/>
    <cellStyle name="Followed Hyperlink 14" xfId="11151" hidden="1" xr:uid="{00000000-0005-0000-0000-000067020000}"/>
    <cellStyle name="Followed Hyperlink 14" xfId="4683" hidden="1" xr:uid="{00000000-0005-0000-0000-00004C020000}"/>
    <cellStyle name="Followed Hyperlink 14" xfId="7951" hidden="1" xr:uid="{00000000-0005-0000-0000-00004D020000}"/>
    <cellStyle name="Followed Hyperlink 14" xfId="8061" hidden="1" xr:uid="{00000000-0005-0000-0000-00004E020000}"/>
    <cellStyle name="Followed Hyperlink 14" xfId="11447" hidden="1" xr:uid="{00000000-0005-0000-0000-00004F020000}"/>
    <cellStyle name="Followed Hyperlink 14" xfId="11540" hidden="1" xr:uid="{00000000-0005-0000-0000-000050020000}"/>
    <cellStyle name="Followed Hyperlink 14" xfId="11624" hidden="1" xr:uid="{00000000-0005-0000-0000-000051020000}"/>
    <cellStyle name="Followed Hyperlink 14" xfId="11713" hidden="1" xr:uid="{00000000-0005-0000-0000-000052020000}"/>
    <cellStyle name="Followed Hyperlink 14" xfId="11760" hidden="1" xr:uid="{00000000-0005-0000-0000-000053020000}"/>
    <cellStyle name="Followed Hyperlink 14" xfId="6311" hidden="1" xr:uid="{00000000-0005-0000-0000-000054020000}"/>
    <cellStyle name="Followed Hyperlink 14" xfId="11845" hidden="1" xr:uid="{00000000-0005-0000-0000-000055020000}"/>
    <cellStyle name="Followed Hyperlink 14" xfId="11934" hidden="1" xr:uid="{00000000-0005-0000-0000-000056020000}"/>
    <cellStyle name="Followed Hyperlink 14" xfId="11981" hidden="1" xr:uid="{00000000-0005-0000-0000-000057020000}"/>
    <cellStyle name="Followed Hyperlink 14" xfId="11559" hidden="1" xr:uid="{00000000-0005-0000-0000-000058020000}"/>
    <cellStyle name="Followed Hyperlink 14" xfId="12061" hidden="1" xr:uid="{00000000-0005-0000-0000-000059020000}"/>
    <cellStyle name="Followed Hyperlink 14" xfId="12150" hidden="1" xr:uid="{00000000-0005-0000-0000-00005A020000}"/>
    <cellStyle name="Followed Hyperlink 14" xfId="12197" hidden="1" xr:uid="{00000000-0005-0000-0000-00005B020000}"/>
    <cellStyle name="Followed Hyperlink 14" xfId="11556" hidden="1" xr:uid="{00000000-0005-0000-0000-00005C020000}"/>
    <cellStyle name="Followed Hyperlink 14" xfId="12273" hidden="1" xr:uid="{00000000-0005-0000-0000-00005D020000}"/>
    <cellStyle name="Followed Hyperlink 14" xfId="12362" hidden="1" xr:uid="{00000000-0005-0000-0000-00005E020000}"/>
    <cellStyle name="Followed Hyperlink 14" xfId="12409" hidden="1" xr:uid="{00000000-0005-0000-0000-00005F020000}"/>
    <cellStyle name="Followed Hyperlink 14" xfId="8014" hidden="1" xr:uid="{00000000-0005-0000-0000-000060020000}"/>
    <cellStyle name="Followed Hyperlink 14" xfId="12484" hidden="1" xr:uid="{00000000-0005-0000-0000-000061020000}"/>
    <cellStyle name="Followed Hyperlink 14" xfId="12573" hidden="1" xr:uid="{00000000-0005-0000-0000-000062020000}"/>
    <cellStyle name="Followed Hyperlink 14" xfId="12620" hidden="1" xr:uid="{00000000-0005-0000-0000-000063020000}"/>
    <cellStyle name="Followed Hyperlink 14" xfId="4554" hidden="1" xr:uid="{00000000-0005-0000-0000-000064020000}"/>
    <cellStyle name="Followed Hyperlink 14" xfId="12690" hidden="1" xr:uid="{00000000-0005-0000-0000-000065020000}"/>
    <cellStyle name="Followed Hyperlink 14" xfId="12779" hidden="1" xr:uid="{00000000-0005-0000-0000-000066020000}"/>
    <cellStyle name="Followed Hyperlink 14" xfId="12826" hidden="1" xr:uid="{00000000-0005-0000-0000-000067020000}"/>
    <cellStyle name="Followed Hyperlink 14" xfId="6362" hidden="1" xr:uid="{00000000-0005-0000-0000-00004C020000}"/>
    <cellStyle name="Followed Hyperlink 14" xfId="9631" hidden="1" xr:uid="{00000000-0005-0000-0000-00004D020000}"/>
    <cellStyle name="Followed Hyperlink 14" xfId="9739" hidden="1" xr:uid="{00000000-0005-0000-0000-00004E020000}"/>
    <cellStyle name="Followed Hyperlink 14" xfId="13121" hidden="1" xr:uid="{00000000-0005-0000-0000-00004F020000}"/>
    <cellStyle name="Followed Hyperlink 14" xfId="13214" hidden="1" xr:uid="{00000000-0005-0000-0000-000050020000}"/>
    <cellStyle name="Followed Hyperlink 14" xfId="13298" hidden="1" xr:uid="{00000000-0005-0000-0000-000051020000}"/>
    <cellStyle name="Followed Hyperlink 14" xfId="13387" hidden="1" xr:uid="{00000000-0005-0000-0000-000052020000}"/>
    <cellStyle name="Followed Hyperlink 14" xfId="13434" hidden="1" xr:uid="{00000000-0005-0000-0000-000053020000}"/>
    <cellStyle name="Followed Hyperlink 14" xfId="7991" hidden="1" xr:uid="{00000000-0005-0000-0000-000054020000}"/>
    <cellStyle name="Followed Hyperlink 14" xfId="13519" hidden="1" xr:uid="{00000000-0005-0000-0000-000055020000}"/>
    <cellStyle name="Followed Hyperlink 14" xfId="13608" hidden="1" xr:uid="{00000000-0005-0000-0000-000056020000}"/>
    <cellStyle name="Followed Hyperlink 14" xfId="13655" hidden="1" xr:uid="{00000000-0005-0000-0000-000057020000}"/>
    <cellStyle name="Followed Hyperlink 14" xfId="13233" hidden="1" xr:uid="{00000000-0005-0000-0000-000058020000}"/>
    <cellStyle name="Followed Hyperlink 14" xfId="13735" hidden="1" xr:uid="{00000000-0005-0000-0000-000059020000}"/>
    <cellStyle name="Followed Hyperlink 14" xfId="13824" hidden="1" xr:uid="{00000000-0005-0000-0000-00005A020000}"/>
    <cellStyle name="Followed Hyperlink 14" xfId="13871" hidden="1" xr:uid="{00000000-0005-0000-0000-00005B020000}"/>
    <cellStyle name="Followed Hyperlink 14" xfId="13230" hidden="1" xr:uid="{00000000-0005-0000-0000-00005C020000}"/>
    <cellStyle name="Followed Hyperlink 14" xfId="13947" hidden="1" xr:uid="{00000000-0005-0000-0000-00005D020000}"/>
    <cellStyle name="Followed Hyperlink 14" xfId="14036" hidden="1" xr:uid="{00000000-0005-0000-0000-00005E020000}"/>
    <cellStyle name="Followed Hyperlink 14" xfId="14083" hidden="1" xr:uid="{00000000-0005-0000-0000-00005F020000}"/>
    <cellStyle name="Followed Hyperlink 14" xfId="9693" hidden="1" xr:uid="{00000000-0005-0000-0000-000060020000}"/>
    <cellStyle name="Followed Hyperlink 14" xfId="14158" hidden="1" xr:uid="{00000000-0005-0000-0000-000061020000}"/>
    <cellStyle name="Followed Hyperlink 14" xfId="14247" hidden="1" xr:uid="{00000000-0005-0000-0000-000062020000}"/>
    <cellStyle name="Followed Hyperlink 14" xfId="14294" hidden="1" xr:uid="{00000000-0005-0000-0000-000063020000}"/>
    <cellStyle name="Followed Hyperlink 14" xfId="6233" hidden="1" xr:uid="{00000000-0005-0000-0000-000064020000}"/>
    <cellStyle name="Followed Hyperlink 14" xfId="14364" hidden="1" xr:uid="{00000000-0005-0000-0000-000065020000}"/>
    <cellStyle name="Followed Hyperlink 14" xfId="14453" hidden="1" xr:uid="{00000000-0005-0000-0000-000066020000}"/>
    <cellStyle name="Followed Hyperlink 14" xfId="14500" hidden="1" xr:uid="{00000000-0005-0000-0000-000067020000}"/>
    <cellStyle name="Followed Hyperlink 14" xfId="8042" hidden="1" xr:uid="{00000000-0005-0000-0000-00004C020000}"/>
    <cellStyle name="Followed Hyperlink 14" xfId="11309" hidden="1" xr:uid="{00000000-0005-0000-0000-00004D020000}"/>
    <cellStyle name="Followed Hyperlink 14" xfId="11415" hidden="1" xr:uid="{00000000-0005-0000-0000-00004E020000}"/>
    <cellStyle name="Followed Hyperlink 14" xfId="14789" hidden="1" xr:uid="{00000000-0005-0000-0000-00004F020000}"/>
    <cellStyle name="Followed Hyperlink 14" xfId="14882" hidden="1" xr:uid="{00000000-0005-0000-0000-000050020000}"/>
    <cellStyle name="Followed Hyperlink 14" xfId="14966" hidden="1" xr:uid="{00000000-0005-0000-0000-000051020000}"/>
    <cellStyle name="Followed Hyperlink 14" xfId="15055" hidden="1" xr:uid="{00000000-0005-0000-0000-000052020000}"/>
    <cellStyle name="Followed Hyperlink 14" xfId="15102" hidden="1" xr:uid="{00000000-0005-0000-0000-000053020000}"/>
    <cellStyle name="Followed Hyperlink 14" xfId="9671" hidden="1" xr:uid="{00000000-0005-0000-0000-000054020000}"/>
    <cellStyle name="Followed Hyperlink 14" xfId="15187" hidden="1" xr:uid="{00000000-0005-0000-0000-000055020000}"/>
    <cellStyle name="Followed Hyperlink 14" xfId="15276" hidden="1" xr:uid="{00000000-0005-0000-0000-000056020000}"/>
    <cellStyle name="Followed Hyperlink 14" xfId="15323" hidden="1" xr:uid="{00000000-0005-0000-0000-000057020000}"/>
    <cellStyle name="Followed Hyperlink 14" xfId="14901" hidden="1" xr:uid="{00000000-0005-0000-0000-000058020000}"/>
    <cellStyle name="Followed Hyperlink 14" xfId="15403" hidden="1" xr:uid="{00000000-0005-0000-0000-000059020000}"/>
    <cellStyle name="Followed Hyperlink 14" xfId="15492" hidden="1" xr:uid="{00000000-0005-0000-0000-00005A020000}"/>
    <cellStyle name="Followed Hyperlink 14" xfId="15539" hidden="1" xr:uid="{00000000-0005-0000-0000-00005B020000}"/>
    <cellStyle name="Followed Hyperlink 14" xfId="14898" hidden="1" xr:uid="{00000000-0005-0000-0000-00005C020000}"/>
    <cellStyle name="Followed Hyperlink 14" xfId="15615" hidden="1" xr:uid="{00000000-0005-0000-0000-00005D020000}"/>
    <cellStyle name="Followed Hyperlink 14" xfId="15704" hidden="1" xr:uid="{00000000-0005-0000-0000-00005E020000}"/>
    <cellStyle name="Followed Hyperlink 14" xfId="15751" hidden="1" xr:uid="{00000000-0005-0000-0000-00005F020000}"/>
    <cellStyle name="Followed Hyperlink 14" xfId="11370" hidden="1" xr:uid="{00000000-0005-0000-0000-000060020000}"/>
    <cellStyle name="Followed Hyperlink 14" xfId="15826" hidden="1" xr:uid="{00000000-0005-0000-0000-000061020000}"/>
    <cellStyle name="Followed Hyperlink 14" xfId="15915" hidden="1" xr:uid="{00000000-0005-0000-0000-000062020000}"/>
    <cellStyle name="Followed Hyperlink 14" xfId="15962" hidden="1" xr:uid="{00000000-0005-0000-0000-000063020000}"/>
    <cellStyle name="Followed Hyperlink 14" xfId="7913" hidden="1" xr:uid="{00000000-0005-0000-0000-000064020000}"/>
    <cellStyle name="Followed Hyperlink 14" xfId="16032" hidden="1" xr:uid="{00000000-0005-0000-0000-000065020000}"/>
    <cellStyle name="Followed Hyperlink 14" xfId="16121" hidden="1" xr:uid="{00000000-0005-0000-0000-000066020000}"/>
    <cellStyle name="Followed Hyperlink 14" xfId="16168" hidden="1" xr:uid="{00000000-0005-0000-0000-000067020000}"/>
    <cellStyle name="Followed Hyperlink 14" xfId="9720" hidden="1" xr:uid="{00000000-0005-0000-0000-00004C020000}"/>
    <cellStyle name="Followed Hyperlink 14" xfId="12983" hidden="1" xr:uid="{00000000-0005-0000-0000-00004D020000}"/>
    <cellStyle name="Followed Hyperlink 14" xfId="13089" hidden="1" xr:uid="{00000000-0005-0000-0000-00004E020000}"/>
    <cellStyle name="Followed Hyperlink 14" xfId="16448" hidden="1" xr:uid="{00000000-0005-0000-0000-00004F020000}"/>
    <cellStyle name="Followed Hyperlink 14" xfId="16541" hidden="1" xr:uid="{00000000-0005-0000-0000-000050020000}"/>
    <cellStyle name="Followed Hyperlink 14" xfId="16625" hidden="1" xr:uid="{00000000-0005-0000-0000-000051020000}"/>
    <cellStyle name="Followed Hyperlink 14" xfId="16714" hidden="1" xr:uid="{00000000-0005-0000-0000-000052020000}"/>
    <cellStyle name="Followed Hyperlink 14" xfId="16761" hidden="1" xr:uid="{00000000-0005-0000-0000-000053020000}"/>
    <cellStyle name="Followed Hyperlink 14" xfId="11348" hidden="1" xr:uid="{00000000-0005-0000-0000-000054020000}"/>
    <cellStyle name="Followed Hyperlink 14" xfId="16846" hidden="1" xr:uid="{00000000-0005-0000-0000-000055020000}"/>
    <cellStyle name="Followed Hyperlink 14" xfId="16935" hidden="1" xr:uid="{00000000-0005-0000-0000-000056020000}"/>
    <cellStyle name="Followed Hyperlink 14" xfId="16982" hidden="1" xr:uid="{00000000-0005-0000-0000-000057020000}"/>
    <cellStyle name="Followed Hyperlink 14" xfId="16560" hidden="1" xr:uid="{00000000-0005-0000-0000-000058020000}"/>
    <cellStyle name="Followed Hyperlink 14" xfId="17062" hidden="1" xr:uid="{00000000-0005-0000-0000-000059020000}"/>
    <cellStyle name="Followed Hyperlink 14" xfId="17151" hidden="1" xr:uid="{00000000-0005-0000-0000-00005A020000}"/>
    <cellStyle name="Followed Hyperlink 14" xfId="17198" hidden="1" xr:uid="{00000000-0005-0000-0000-00005B020000}"/>
    <cellStyle name="Followed Hyperlink 14" xfId="16557" hidden="1" xr:uid="{00000000-0005-0000-0000-00005C020000}"/>
    <cellStyle name="Followed Hyperlink 14" xfId="17274" hidden="1" xr:uid="{00000000-0005-0000-0000-00005D020000}"/>
    <cellStyle name="Followed Hyperlink 14" xfId="17363" hidden="1" xr:uid="{00000000-0005-0000-0000-00005E020000}"/>
    <cellStyle name="Followed Hyperlink 14" xfId="17410" hidden="1" xr:uid="{00000000-0005-0000-0000-00005F020000}"/>
    <cellStyle name="Followed Hyperlink 14" xfId="13044" hidden="1" xr:uid="{00000000-0005-0000-0000-000060020000}"/>
    <cellStyle name="Followed Hyperlink 14" xfId="17485" hidden="1" xr:uid="{00000000-0005-0000-0000-000061020000}"/>
    <cellStyle name="Followed Hyperlink 14" xfId="17574" hidden="1" xr:uid="{00000000-0005-0000-0000-000062020000}"/>
    <cellStyle name="Followed Hyperlink 14" xfId="17621" hidden="1" xr:uid="{00000000-0005-0000-0000-000063020000}"/>
    <cellStyle name="Followed Hyperlink 14" xfId="9593" hidden="1" xr:uid="{00000000-0005-0000-0000-000064020000}"/>
    <cellStyle name="Followed Hyperlink 14" xfId="17691" hidden="1" xr:uid="{00000000-0005-0000-0000-000065020000}"/>
    <cellStyle name="Followed Hyperlink 14" xfId="17780" hidden="1" xr:uid="{00000000-0005-0000-0000-000066020000}"/>
    <cellStyle name="Followed Hyperlink 14" xfId="17827" hidden="1" xr:uid="{00000000-0005-0000-0000-000067020000}"/>
    <cellStyle name="Followed Hyperlink 14" xfId="17955" hidden="1" xr:uid="{00000000-0005-0000-0000-00004C020000}"/>
    <cellStyle name="Followed Hyperlink 14" xfId="16439" hidden="1" xr:uid="{00000000-0005-0000-0000-00004D020000}"/>
    <cellStyle name="Followed Hyperlink 14" xfId="17871" hidden="1" xr:uid="{00000000-0005-0000-0000-00004E020000}"/>
    <cellStyle name="Followed Hyperlink 14" xfId="18114" hidden="1" xr:uid="{00000000-0005-0000-0000-00004F020000}"/>
    <cellStyle name="Followed Hyperlink 14" xfId="18207" hidden="1" xr:uid="{00000000-0005-0000-0000-000050020000}"/>
    <cellStyle name="Followed Hyperlink 14" xfId="18291" hidden="1" xr:uid="{00000000-0005-0000-0000-000051020000}"/>
    <cellStyle name="Followed Hyperlink 14" xfId="18380" hidden="1" xr:uid="{00000000-0005-0000-0000-000052020000}"/>
    <cellStyle name="Followed Hyperlink 14" xfId="18427" hidden="1" xr:uid="{00000000-0005-0000-0000-000053020000}"/>
    <cellStyle name="Followed Hyperlink 14" xfId="17926" hidden="1" xr:uid="{00000000-0005-0000-0000-000054020000}"/>
    <cellStyle name="Followed Hyperlink 14" xfId="18512" hidden="1" xr:uid="{00000000-0005-0000-0000-000055020000}"/>
    <cellStyle name="Followed Hyperlink 14" xfId="18601" hidden="1" xr:uid="{00000000-0005-0000-0000-000056020000}"/>
    <cellStyle name="Followed Hyperlink 14" xfId="18648" hidden="1" xr:uid="{00000000-0005-0000-0000-000057020000}"/>
    <cellStyle name="Followed Hyperlink 14" xfId="18226" hidden="1" xr:uid="{00000000-0005-0000-0000-000058020000}"/>
    <cellStyle name="Followed Hyperlink 14" xfId="18728" hidden="1" xr:uid="{00000000-0005-0000-0000-000059020000}"/>
    <cellStyle name="Followed Hyperlink 14" xfId="18817" hidden="1" xr:uid="{00000000-0005-0000-0000-00005A020000}"/>
    <cellStyle name="Followed Hyperlink 14" xfId="18864" hidden="1" xr:uid="{00000000-0005-0000-0000-00005B020000}"/>
    <cellStyle name="Followed Hyperlink 14" xfId="18223" hidden="1" xr:uid="{00000000-0005-0000-0000-00005C020000}"/>
    <cellStyle name="Followed Hyperlink 14" xfId="18940" hidden="1" xr:uid="{00000000-0005-0000-0000-00005D020000}"/>
    <cellStyle name="Followed Hyperlink 14" xfId="19029" hidden="1" xr:uid="{00000000-0005-0000-0000-00005E020000}"/>
    <cellStyle name="Followed Hyperlink 14" xfId="19076" hidden="1" xr:uid="{00000000-0005-0000-0000-00005F020000}"/>
    <cellStyle name="Followed Hyperlink 14" xfId="18020" hidden="1" xr:uid="{00000000-0005-0000-0000-000060020000}"/>
    <cellStyle name="Followed Hyperlink 14" xfId="19151" hidden="1" xr:uid="{00000000-0005-0000-0000-000061020000}"/>
    <cellStyle name="Followed Hyperlink 14" xfId="19240" hidden="1" xr:uid="{00000000-0005-0000-0000-000062020000}"/>
    <cellStyle name="Followed Hyperlink 14" xfId="19287" hidden="1" xr:uid="{00000000-0005-0000-0000-000063020000}"/>
    <cellStyle name="Followed Hyperlink 14" xfId="18009" hidden="1" xr:uid="{00000000-0005-0000-0000-000064020000}"/>
    <cellStyle name="Followed Hyperlink 14" xfId="19357" hidden="1" xr:uid="{00000000-0005-0000-0000-000065020000}"/>
    <cellStyle name="Followed Hyperlink 14" xfId="19446" hidden="1" xr:uid="{00000000-0005-0000-0000-000066020000}"/>
    <cellStyle name="Followed Hyperlink 14" xfId="19493" hidden="1" xr:uid="{00000000-0005-0000-0000-000067020000}"/>
    <cellStyle name="Followed Hyperlink 14" xfId="12998" hidden="1" xr:uid="{00000000-0005-0000-0000-00004C020000}"/>
    <cellStyle name="Followed Hyperlink 14" xfId="18103" hidden="1" xr:uid="{00000000-0005-0000-0000-00004D020000}"/>
    <cellStyle name="Followed Hyperlink 14" xfId="18060" hidden="1" xr:uid="{00000000-0005-0000-0000-00004E020000}"/>
    <cellStyle name="Followed Hyperlink 14" xfId="19755" hidden="1" xr:uid="{00000000-0005-0000-0000-00004F020000}"/>
    <cellStyle name="Followed Hyperlink 14" xfId="19848" hidden="1" xr:uid="{00000000-0005-0000-0000-000050020000}"/>
    <cellStyle name="Followed Hyperlink 14" xfId="19932" hidden="1" xr:uid="{00000000-0005-0000-0000-000051020000}"/>
    <cellStyle name="Followed Hyperlink 14" xfId="20021" hidden="1" xr:uid="{00000000-0005-0000-0000-000052020000}"/>
    <cellStyle name="Followed Hyperlink 14" xfId="20068" hidden="1" xr:uid="{00000000-0005-0000-0000-000053020000}"/>
    <cellStyle name="Followed Hyperlink 14" xfId="9601" hidden="1" xr:uid="{00000000-0005-0000-0000-000054020000}"/>
    <cellStyle name="Followed Hyperlink 14" xfId="20153" hidden="1" xr:uid="{00000000-0005-0000-0000-000055020000}"/>
    <cellStyle name="Followed Hyperlink 14" xfId="20242" hidden="1" xr:uid="{00000000-0005-0000-0000-000056020000}"/>
    <cellStyle name="Followed Hyperlink 14" xfId="20289" hidden="1" xr:uid="{00000000-0005-0000-0000-000057020000}"/>
    <cellStyle name="Followed Hyperlink 14" xfId="19867" hidden="1" xr:uid="{00000000-0005-0000-0000-000058020000}"/>
    <cellStyle name="Followed Hyperlink 14" xfId="20369" hidden="1" xr:uid="{00000000-0005-0000-0000-000059020000}"/>
    <cellStyle name="Followed Hyperlink 14" xfId="20458" hidden="1" xr:uid="{00000000-0005-0000-0000-00005A020000}"/>
    <cellStyle name="Followed Hyperlink 14" xfId="20505" hidden="1" xr:uid="{00000000-0005-0000-0000-00005B020000}"/>
    <cellStyle name="Followed Hyperlink 14" xfId="19864" hidden="1" xr:uid="{00000000-0005-0000-0000-00005C020000}"/>
    <cellStyle name="Followed Hyperlink 14" xfId="20581" hidden="1" xr:uid="{00000000-0005-0000-0000-00005D020000}"/>
    <cellStyle name="Followed Hyperlink 14" xfId="20670" hidden="1" xr:uid="{00000000-0005-0000-0000-00005E020000}"/>
    <cellStyle name="Followed Hyperlink 14" xfId="20717" hidden="1" xr:uid="{00000000-0005-0000-0000-00005F020000}"/>
    <cellStyle name="Followed Hyperlink 14" xfId="16365" hidden="1" xr:uid="{00000000-0005-0000-0000-000060020000}"/>
    <cellStyle name="Followed Hyperlink 14" xfId="20792" hidden="1" xr:uid="{00000000-0005-0000-0000-000061020000}"/>
    <cellStyle name="Followed Hyperlink 14" xfId="20881" hidden="1" xr:uid="{00000000-0005-0000-0000-000062020000}"/>
    <cellStyle name="Followed Hyperlink 14" xfId="20928" hidden="1" xr:uid="{00000000-0005-0000-0000-000063020000}"/>
    <cellStyle name="Followed Hyperlink 14" xfId="17994" hidden="1" xr:uid="{00000000-0005-0000-0000-000064020000}"/>
    <cellStyle name="Followed Hyperlink 14" xfId="20998" hidden="1" xr:uid="{00000000-0005-0000-0000-000065020000}"/>
    <cellStyle name="Followed Hyperlink 14" xfId="21087" hidden="1" xr:uid="{00000000-0005-0000-0000-000066020000}"/>
    <cellStyle name="Followed Hyperlink 14" xfId="21134" hidden="1" xr:uid="{00000000-0005-0000-0000-000067020000}"/>
    <cellStyle name="Followed Hyperlink 14" xfId="14738" hidden="1" xr:uid="{00000000-0005-0000-0000-00004C020000}"/>
    <cellStyle name="Followed Hyperlink 14" xfId="16305" hidden="1" xr:uid="{00000000-0005-0000-0000-00004D020000}"/>
    <cellStyle name="Followed Hyperlink 14" xfId="14708" hidden="1" xr:uid="{00000000-0005-0000-0000-00004E020000}"/>
    <cellStyle name="Followed Hyperlink 14" xfId="21362" hidden="1" xr:uid="{00000000-0005-0000-0000-00004F020000}"/>
    <cellStyle name="Followed Hyperlink 14" xfId="21455" hidden="1" xr:uid="{00000000-0005-0000-0000-000050020000}"/>
    <cellStyle name="Followed Hyperlink 14" xfId="21539" hidden="1" xr:uid="{00000000-0005-0000-0000-000051020000}"/>
    <cellStyle name="Followed Hyperlink 14" xfId="21628" hidden="1" xr:uid="{00000000-0005-0000-0000-000052020000}"/>
    <cellStyle name="Followed Hyperlink 14" xfId="21675" hidden="1" xr:uid="{00000000-0005-0000-0000-000053020000}"/>
    <cellStyle name="Followed Hyperlink 14" xfId="17987" hidden="1" xr:uid="{00000000-0005-0000-0000-000054020000}"/>
    <cellStyle name="Followed Hyperlink 14" xfId="21760" hidden="1" xr:uid="{00000000-0005-0000-0000-000055020000}"/>
    <cellStyle name="Followed Hyperlink 14" xfId="21849" hidden="1" xr:uid="{00000000-0005-0000-0000-000056020000}"/>
    <cellStyle name="Followed Hyperlink 14" xfId="21896" hidden="1" xr:uid="{00000000-0005-0000-0000-000057020000}"/>
    <cellStyle name="Followed Hyperlink 14" xfId="21474" hidden="1" xr:uid="{00000000-0005-0000-0000-000058020000}"/>
    <cellStyle name="Followed Hyperlink 14" xfId="21976" hidden="1" xr:uid="{00000000-0005-0000-0000-000059020000}"/>
    <cellStyle name="Followed Hyperlink 14" xfId="22065" hidden="1" xr:uid="{00000000-0005-0000-0000-00005A020000}"/>
    <cellStyle name="Followed Hyperlink 14" xfId="22112" hidden="1" xr:uid="{00000000-0005-0000-0000-00005B020000}"/>
    <cellStyle name="Followed Hyperlink 14" xfId="21471" hidden="1" xr:uid="{00000000-0005-0000-0000-00005C020000}"/>
    <cellStyle name="Followed Hyperlink 14" xfId="22188" hidden="1" xr:uid="{00000000-0005-0000-0000-00005D020000}"/>
    <cellStyle name="Followed Hyperlink 14" xfId="22277" hidden="1" xr:uid="{00000000-0005-0000-0000-00005E020000}"/>
    <cellStyle name="Followed Hyperlink 14" xfId="22324" hidden="1" xr:uid="{00000000-0005-0000-0000-00005F020000}"/>
    <cellStyle name="Followed Hyperlink 14" xfId="18037" hidden="1" xr:uid="{00000000-0005-0000-0000-000060020000}"/>
    <cellStyle name="Followed Hyperlink 14" xfId="22399" hidden="1" xr:uid="{00000000-0005-0000-0000-000061020000}"/>
    <cellStyle name="Followed Hyperlink 14" xfId="22488" hidden="1" xr:uid="{00000000-0005-0000-0000-000062020000}"/>
    <cellStyle name="Followed Hyperlink 14" xfId="22535" hidden="1" xr:uid="{00000000-0005-0000-0000-000063020000}"/>
    <cellStyle name="Followed Hyperlink 14" xfId="13066" hidden="1" xr:uid="{00000000-0005-0000-0000-000064020000}"/>
    <cellStyle name="Followed Hyperlink 14" xfId="22605" hidden="1" xr:uid="{00000000-0005-0000-0000-000065020000}"/>
    <cellStyle name="Followed Hyperlink 14" xfId="22694" hidden="1" xr:uid="{00000000-0005-0000-0000-000066020000}"/>
    <cellStyle name="Followed Hyperlink 14" xfId="22741" hidden="1" xr:uid="{00000000-0005-0000-0000-000067020000}"/>
    <cellStyle name="Followed Hyperlink 14" xfId="16331" hidden="1" xr:uid="{00000000-0005-0000-0000-00004C020000}"/>
    <cellStyle name="Followed Hyperlink 14" xfId="19643" hidden="1" xr:uid="{00000000-0005-0000-0000-00004D020000}"/>
    <cellStyle name="Followed Hyperlink 14" xfId="19731" hidden="1" xr:uid="{00000000-0005-0000-0000-00004E020000}"/>
    <cellStyle name="Followed Hyperlink 14" xfId="22931" hidden="1" xr:uid="{00000000-0005-0000-0000-00004F020000}"/>
    <cellStyle name="Followed Hyperlink 14" xfId="23024" hidden="1" xr:uid="{00000000-0005-0000-0000-000050020000}"/>
    <cellStyle name="Followed Hyperlink 14" xfId="23108" hidden="1" xr:uid="{00000000-0005-0000-0000-000051020000}"/>
    <cellStyle name="Followed Hyperlink 14" xfId="23197" hidden="1" xr:uid="{00000000-0005-0000-0000-000052020000}"/>
    <cellStyle name="Followed Hyperlink 14" xfId="23244" hidden="1" xr:uid="{00000000-0005-0000-0000-000053020000}"/>
    <cellStyle name="Followed Hyperlink 14" xfId="18019" hidden="1" xr:uid="{00000000-0005-0000-0000-000054020000}"/>
    <cellStyle name="Followed Hyperlink 14" xfId="23329" hidden="1" xr:uid="{00000000-0005-0000-0000-000055020000}"/>
    <cellStyle name="Followed Hyperlink 14" xfId="23418" hidden="1" xr:uid="{00000000-0005-0000-0000-000056020000}"/>
    <cellStyle name="Followed Hyperlink 14" xfId="23465" hidden="1" xr:uid="{00000000-0005-0000-0000-000057020000}"/>
    <cellStyle name="Followed Hyperlink 14" xfId="23043" hidden="1" xr:uid="{00000000-0005-0000-0000-000058020000}"/>
    <cellStyle name="Followed Hyperlink 14" xfId="23545" hidden="1" xr:uid="{00000000-0005-0000-0000-000059020000}"/>
    <cellStyle name="Followed Hyperlink 14" xfId="23634" hidden="1" xr:uid="{00000000-0005-0000-0000-00005A020000}"/>
    <cellStyle name="Followed Hyperlink 14" xfId="23681" hidden="1" xr:uid="{00000000-0005-0000-0000-00005B020000}"/>
    <cellStyle name="Followed Hyperlink 14" xfId="23040" hidden="1" xr:uid="{00000000-0005-0000-0000-00005C020000}"/>
    <cellStyle name="Followed Hyperlink 14" xfId="23757" hidden="1" xr:uid="{00000000-0005-0000-0000-00005D020000}"/>
    <cellStyle name="Followed Hyperlink 14" xfId="23846" hidden="1" xr:uid="{00000000-0005-0000-0000-00005E020000}"/>
    <cellStyle name="Followed Hyperlink 14" xfId="23893" hidden="1" xr:uid="{00000000-0005-0000-0000-00005F020000}"/>
    <cellStyle name="Followed Hyperlink 14" xfId="19694" hidden="1" xr:uid="{00000000-0005-0000-0000-000060020000}"/>
    <cellStyle name="Followed Hyperlink 14" xfId="23968" hidden="1" xr:uid="{00000000-0005-0000-0000-000061020000}"/>
    <cellStyle name="Followed Hyperlink 14" xfId="24057" hidden="1" xr:uid="{00000000-0005-0000-0000-000062020000}"/>
    <cellStyle name="Followed Hyperlink 14" xfId="24104" hidden="1" xr:uid="{00000000-0005-0000-0000-000063020000}"/>
    <cellStyle name="Followed Hyperlink 14" xfId="16290" hidden="1" xr:uid="{00000000-0005-0000-0000-000064020000}"/>
    <cellStyle name="Followed Hyperlink 14" xfId="24174" hidden="1" xr:uid="{00000000-0005-0000-0000-000065020000}"/>
    <cellStyle name="Followed Hyperlink 14" xfId="24263" hidden="1" xr:uid="{00000000-0005-0000-0000-000066020000}"/>
    <cellStyle name="Followed Hyperlink 14" xfId="24310" hidden="1" xr:uid="{00000000-0005-0000-0000-000067020000}"/>
    <cellStyle name="Followed Hyperlink 14" xfId="18073" hidden="1" xr:uid="{00000000-0005-0000-0000-00004C020000}"/>
    <cellStyle name="Followed Hyperlink 14" xfId="21280" hidden="1" xr:uid="{00000000-0005-0000-0000-00004D020000}"/>
    <cellStyle name="Followed Hyperlink 14" xfId="21343" hidden="1" xr:uid="{00000000-0005-0000-0000-00004E020000}"/>
    <cellStyle name="Followed Hyperlink 14" xfId="24450" hidden="1" xr:uid="{00000000-0005-0000-0000-00004F020000}"/>
    <cellStyle name="Followed Hyperlink 14" xfId="24543" hidden="1" xr:uid="{00000000-0005-0000-0000-000050020000}"/>
    <cellStyle name="Followed Hyperlink 14" xfId="24627" hidden="1" xr:uid="{00000000-0005-0000-0000-000051020000}"/>
    <cellStyle name="Followed Hyperlink 14" xfId="24716" hidden="1" xr:uid="{00000000-0005-0000-0000-000052020000}"/>
    <cellStyle name="Followed Hyperlink 14" xfId="24763" hidden="1" xr:uid="{00000000-0005-0000-0000-000053020000}"/>
    <cellStyle name="Followed Hyperlink 14" xfId="19675" hidden="1" xr:uid="{00000000-0005-0000-0000-000054020000}"/>
    <cellStyle name="Followed Hyperlink 14" xfId="24848" hidden="1" xr:uid="{00000000-0005-0000-0000-000055020000}"/>
    <cellStyle name="Followed Hyperlink 14" xfId="24937" hidden="1" xr:uid="{00000000-0005-0000-0000-000056020000}"/>
    <cellStyle name="Followed Hyperlink 14" xfId="24984" hidden="1" xr:uid="{00000000-0005-0000-0000-000057020000}"/>
    <cellStyle name="Followed Hyperlink 14" xfId="24562" hidden="1" xr:uid="{00000000-0005-0000-0000-000058020000}"/>
    <cellStyle name="Followed Hyperlink 14" xfId="25064" hidden="1" xr:uid="{00000000-0005-0000-0000-000059020000}"/>
    <cellStyle name="Followed Hyperlink 14" xfId="25153" hidden="1" xr:uid="{00000000-0005-0000-0000-00005A020000}"/>
    <cellStyle name="Followed Hyperlink 14" xfId="25200" hidden="1" xr:uid="{00000000-0005-0000-0000-00005B020000}"/>
    <cellStyle name="Followed Hyperlink 14" xfId="24559" hidden="1" xr:uid="{00000000-0005-0000-0000-00005C020000}"/>
    <cellStyle name="Followed Hyperlink 14" xfId="25276" hidden="1" xr:uid="{00000000-0005-0000-0000-00005D020000}"/>
    <cellStyle name="Followed Hyperlink 14" xfId="25365" hidden="1" xr:uid="{00000000-0005-0000-0000-00005E020000}"/>
    <cellStyle name="Followed Hyperlink 14" xfId="25412" hidden="1" xr:uid="{00000000-0005-0000-0000-00005F020000}"/>
    <cellStyle name="Followed Hyperlink 14" xfId="21314" hidden="1" xr:uid="{00000000-0005-0000-0000-000060020000}"/>
    <cellStyle name="Followed Hyperlink 14" xfId="25487" hidden="1" xr:uid="{00000000-0005-0000-0000-000061020000}"/>
    <cellStyle name="Followed Hyperlink 14" xfId="25576" hidden="1" xr:uid="{00000000-0005-0000-0000-000062020000}"/>
    <cellStyle name="Followed Hyperlink 14" xfId="25623" hidden="1" xr:uid="{00000000-0005-0000-0000-000063020000}"/>
    <cellStyle name="Followed Hyperlink 14" xfId="16383" hidden="1" xr:uid="{00000000-0005-0000-0000-000064020000}"/>
    <cellStyle name="Followed Hyperlink 14" xfId="25693" hidden="1" xr:uid="{00000000-0005-0000-0000-000065020000}"/>
    <cellStyle name="Followed Hyperlink 14" xfId="25782" hidden="1" xr:uid="{00000000-0005-0000-0000-000066020000}"/>
    <cellStyle name="Followed Hyperlink 14" xfId="25829" hidden="1" xr:uid="{00000000-0005-0000-0000-000067020000}"/>
    <cellStyle name="Followed Hyperlink 14" xfId="26340" hidden="1" xr:uid="{00000000-0005-0000-0000-00004C020000}"/>
    <cellStyle name="Followed Hyperlink 14" xfId="26434" hidden="1" xr:uid="{00000000-0005-0000-0000-00004D020000}"/>
    <cellStyle name="Followed Hyperlink 14" xfId="26523" hidden="1" xr:uid="{00000000-0005-0000-0000-00004E020000}"/>
    <cellStyle name="Followed Hyperlink 14" xfId="26570" hidden="1" xr:uid="{00000000-0005-0000-0000-00004F020000}"/>
    <cellStyle name="Followed Hyperlink 14" xfId="26663" hidden="1" xr:uid="{00000000-0005-0000-0000-000050020000}"/>
    <cellStyle name="Followed Hyperlink 14" xfId="26747" hidden="1" xr:uid="{00000000-0005-0000-0000-000051020000}"/>
    <cellStyle name="Followed Hyperlink 14" xfId="26836" hidden="1" xr:uid="{00000000-0005-0000-0000-000052020000}"/>
    <cellStyle name="Followed Hyperlink 14" xfId="26883" hidden="1" xr:uid="{00000000-0005-0000-0000-000053020000}"/>
    <cellStyle name="Followed Hyperlink 14" xfId="26405" hidden="1" xr:uid="{00000000-0005-0000-0000-000054020000}"/>
    <cellStyle name="Followed Hyperlink 14" xfId="26968" hidden="1" xr:uid="{00000000-0005-0000-0000-000055020000}"/>
    <cellStyle name="Followed Hyperlink 14" xfId="27057" hidden="1" xr:uid="{00000000-0005-0000-0000-000056020000}"/>
    <cellStyle name="Followed Hyperlink 14" xfId="27104" hidden="1" xr:uid="{00000000-0005-0000-0000-000057020000}"/>
    <cellStyle name="Followed Hyperlink 14" xfId="26682" hidden="1" xr:uid="{00000000-0005-0000-0000-000058020000}"/>
    <cellStyle name="Followed Hyperlink 14" xfId="27184" hidden="1" xr:uid="{00000000-0005-0000-0000-000059020000}"/>
    <cellStyle name="Followed Hyperlink 14" xfId="27273" hidden="1" xr:uid="{00000000-0005-0000-0000-00005A020000}"/>
    <cellStyle name="Followed Hyperlink 14" xfId="27320" hidden="1" xr:uid="{00000000-0005-0000-0000-00005B020000}"/>
    <cellStyle name="Followed Hyperlink 14" xfId="26679" hidden="1" xr:uid="{00000000-0005-0000-0000-00005C020000}"/>
    <cellStyle name="Followed Hyperlink 14" xfId="27396" hidden="1" xr:uid="{00000000-0005-0000-0000-00005D020000}"/>
    <cellStyle name="Followed Hyperlink 14" xfId="27485" hidden="1" xr:uid="{00000000-0005-0000-0000-00005E020000}"/>
    <cellStyle name="Followed Hyperlink 14" xfId="27532" hidden="1" xr:uid="{00000000-0005-0000-0000-00005F020000}"/>
    <cellStyle name="Followed Hyperlink 14" xfId="26149" hidden="1" xr:uid="{00000000-0005-0000-0000-000060020000}"/>
    <cellStyle name="Followed Hyperlink 14" xfId="27607" hidden="1" xr:uid="{00000000-0005-0000-0000-000061020000}"/>
    <cellStyle name="Followed Hyperlink 14" xfId="27696" hidden="1" xr:uid="{00000000-0005-0000-0000-000062020000}"/>
    <cellStyle name="Followed Hyperlink 14" xfId="27743" hidden="1" xr:uid="{00000000-0005-0000-0000-000063020000}"/>
    <cellStyle name="Followed Hyperlink 14" xfId="26181" hidden="1" xr:uid="{00000000-0005-0000-0000-000064020000}"/>
    <cellStyle name="Followed Hyperlink 14" xfId="27813" hidden="1" xr:uid="{00000000-0005-0000-0000-000065020000}"/>
    <cellStyle name="Followed Hyperlink 14" xfId="27902" hidden="1" xr:uid="{00000000-0005-0000-0000-000066020000}"/>
    <cellStyle name="Followed Hyperlink 14" xfId="27949" hidden="1" xr:uid="{00000000-0005-0000-0000-000067020000}"/>
    <cellStyle name="Followed Hyperlink 14" xfId="28563" hidden="1" xr:uid="{00000000-0005-0000-0000-00004C020000}"/>
    <cellStyle name="Followed Hyperlink 14" xfId="28656" hidden="1" xr:uid="{00000000-0005-0000-0000-00004D020000}"/>
    <cellStyle name="Followed Hyperlink 14" xfId="28745" hidden="1" xr:uid="{00000000-0005-0000-0000-00004E020000}"/>
    <cellStyle name="Followed Hyperlink 14" xfId="28792" hidden="1" xr:uid="{00000000-0005-0000-0000-00004F020000}"/>
    <cellStyle name="Followed Hyperlink 14" xfId="28885" hidden="1" xr:uid="{00000000-0005-0000-0000-000050020000}"/>
    <cellStyle name="Followed Hyperlink 14" xfId="28969" hidden="1" xr:uid="{00000000-0005-0000-0000-000051020000}"/>
    <cellStyle name="Followed Hyperlink 14" xfId="29058" hidden="1" xr:uid="{00000000-0005-0000-0000-000052020000}"/>
    <cellStyle name="Followed Hyperlink 14" xfId="29105" hidden="1" xr:uid="{00000000-0005-0000-0000-000053020000}"/>
    <cellStyle name="Followed Hyperlink 14" xfId="28627" hidden="1" xr:uid="{00000000-0005-0000-0000-000054020000}"/>
    <cellStyle name="Followed Hyperlink 14" xfId="29190" hidden="1" xr:uid="{00000000-0005-0000-0000-000055020000}"/>
    <cellStyle name="Followed Hyperlink 14" xfId="29279" hidden="1" xr:uid="{00000000-0005-0000-0000-000056020000}"/>
    <cellStyle name="Followed Hyperlink 14" xfId="29326" hidden="1" xr:uid="{00000000-0005-0000-0000-000057020000}"/>
    <cellStyle name="Followed Hyperlink 14" xfId="28904" hidden="1" xr:uid="{00000000-0005-0000-0000-000058020000}"/>
    <cellStyle name="Followed Hyperlink 14" xfId="29406" hidden="1" xr:uid="{00000000-0005-0000-0000-000059020000}"/>
    <cellStyle name="Followed Hyperlink 14" xfId="29495" hidden="1" xr:uid="{00000000-0005-0000-0000-00005A020000}"/>
    <cellStyle name="Followed Hyperlink 14" xfId="29542" hidden="1" xr:uid="{00000000-0005-0000-0000-00005B020000}"/>
    <cellStyle name="Followed Hyperlink 14" xfId="28901" hidden="1" xr:uid="{00000000-0005-0000-0000-00005C020000}"/>
    <cellStyle name="Followed Hyperlink 14" xfId="29618" hidden="1" xr:uid="{00000000-0005-0000-0000-00005D020000}"/>
    <cellStyle name="Followed Hyperlink 14" xfId="29707" hidden="1" xr:uid="{00000000-0005-0000-0000-00005E020000}"/>
    <cellStyle name="Followed Hyperlink 14" xfId="29754" hidden="1" xr:uid="{00000000-0005-0000-0000-00005F020000}"/>
    <cellStyle name="Followed Hyperlink 14" xfId="28377" hidden="1" xr:uid="{00000000-0005-0000-0000-000060020000}"/>
    <cellStyle name="Followed Hyperlink 14" xfId="29829" hidden="1" xr:uid="{00000000-0005-0000-0000-000061020000}"/>
    <cellStyle name="Followed Hyperlink 14" xfId="29918" hidden="1" xr:uid="{00000000-0005-0000-0000-000062020000}"/>
    <cellStyle name="Followed Hyperlink 14" xfId="29965" hidden="1" xr:uid="{00000000-0005-0000-0000-000063020000}"/>
    <cellStyle name="Followed Hyperlink 14" xfId="28409" hidden="1" xr:uid="{00000000-0005-0000-0000-000064020000}"/>
    <cellStyle name="Followed Hyperlink 14" xfId="30035" hidden="1" xr:uid="{00000000-0005-0000-0000-000065020000}"/>
    <cellStyle name="Followed Hyperlink 14" xfId="30124" hidden="1" xr:uid="{00000000-0005-0000-0000-000066020000}"/>
    <cellStyle name="Followed Hyperlink 14" xfId="30171" hidden="1" xr:uid="{00000000-0005-0000-0000-000067020000}"/>
    <cellStyle name="Followed Hyperlink 14" xfId="26019" hidden="1" xr:uid="{00000000-0005-0000-0000-00004C020000}"/>
    <cellStyle name="Followed Hyperlink 14" xfId="28453" hidden="1" xr:uid="{00000000-0005-0000-0000-00004D020000}"/>
    <cellStyle name="Followed Hyperlink 14" xfId="28247" hidden="1" xr:uid="{00000000-0005-0000-0000-00004E020000}"/>
    <cellStyle name="Followed Hyperlink 14" xfId="30463" hidden="1" xr:uid="{00000000-0005-0000-0000-00004F020000}"/>
    <cellStyle name="Followed Hyperlink 14" xfId="30556" hidden="1" xr:uid="{00000000-0005-0000-0000-000050020000}"/>
    <cellStyle name="Followed Hyperlink 14" xfId="30640" hidden="1" xr:uid="{00000000-0005-0000-0000-000051020000}"/>
    <cellStyle name="Followed Hyperlink 14" xfId="30729" hidden="1" xr:uid="{00000000-0005-0000-0000-000052020000}"/>
    <cellStyle name="Followed Hyperlink 14" xfId="30776" hidden="1" xr:uid="{00000000-0005-0000-0000-000053020000}"/>
    <cellStyle name="Followed Hyperlink 14" xfId="28280" hidden="1" xr:uid="{00000000-0005-0000-0000-000054020000}"/>
    <cellStyle name="Followed Hyperlink 14" xfId="30861" hidden="1" xr:uid="{00000000-0005-0000-0000-000055020000}"/>
    <cellStyle name="Followed Hyperlink 14" xfId="30950" hidden="1" xr:uid="{00000000-0005-0000-0000-000056020000}"/>
    <cellStyle name="Followed Hyperlink 14" xfId="30997" hidden="1" xr:uid="{00000000-0005-0000-0000-000057020000}"/>
    <cellStyle name="Followed Hyperlink 14" xfId="30575" hidden="1" xr:uid="{00000000-0005-0000-0000-000058020000}"/>
    <cellStyle name="Followed Hyperlink 14" xfId="31077" hidden="1" xr:uid="{00000000-0005-0000-0000-000059020000}"/>
    <cellStyle name="Followed Hyperlink 14" xfId="31166" hidden="1" xr:uid="{00000000-0005-0000-0000-00005A020000}"/>
    <cellStyle name="Followed Hyperlink 14" xfId="31213" hidden="1" xr:uid="{00000000-0005-0000-0000-00005B020000}"/>
    <cellStyle name="Followed Hyperlink 14" xfId="30572" hidden="1" xr:uid="{00000000-0005-0000-0000-00005C020000}"/>
    <cellStyle name="Followed Hyperlink 14" xfId="31289" hidden="1" xr:uid="{00000000-0005-0000-0000-00005D020000}"/>
    <cellStyle name="Followed Hyperlink 14" xfId="31378" hidden="1" xr:uid="{00000000-0005-0000-0000-00005E020000}"/>
    <cellStyle name="Followed Hyperlink 14" xfId="31425" hidden="1" xr:uid="{00000000-0005-0000-0000-00005F020000}"/>
    <cellStyle name="Followed Hyperlink 14" xfId="26110" hidden="1" xr:uid="{00000000-0005-0000-0000-000060020000}"/>
    <cellStyle name="Followed Hyperlink 14" xfId="31500" hidden="1" xr:uid="{00000000-0005-0000-0000-000061020000}"/>
    <cellStyle name="Followed Hyperlink 14" xfId="31589" hidden="1" xr:uid="{00000000-0005-0000-0000-000062020000}"/>
    <cellStyle name="Followed Hyperlink 14" xfId="31636" hidden="1" xr:uid="{00000000-0005-0000-0000-000063020000}"/>
    <cellStyle name="Followed Hyperlink 14" xfId="28485" hidden="1" xr:uid="{00000000-0005-0000-0000-000064020000}"/>
    <cellStyle name="Followed Hyperlink 14" xfId="31706" hidden="1" xr:uid="{00000000-0005-0000-0000-000065020000}"/>
    <cellStyle name="Followed Hyperlink 14" xfId="31795" hidden="1" xr:uid="{00000000-0005-0000-0000-000066020000}"/>
    <cellStyle name="Followed Hyperlink 14" xfId="31842" hidden="1" xr:uid="{00000000-0005-0000-0000-000067020000}"/>
    <cellStyle name="Followed Hyperlink 14" xfId="28249" hidden="1" xr:uid="{00000000-0005-0000-0000-00004C020000}"/>
    <cellStyle name="Followed Hyperlink 14" xfId="28506" hidden="1" xr:uid="{00000000-0005-0000-0000-00004D020000}"/>
    <cellStyle name="Followed Hyperlink 14" xfId="25862" hidden="1" xr:uid="{00000000-0005-0000-0000-00004E020000}"/>
    <cellStyle name="Followed Hyperlink 14" xfId="32131" hidden="1" xr:uid="{00000000-0005-0000-0000-00004F020000}"/>
    <cellStyle name="Followed Hyperlink 14" xfId="32224" hidden="1" xr:uid="{00000000-0005-0000-0000-000050020000}"/>
    <cellStyle name="Followed Hyperlink 14" xfId="32308" hidden="1" xr:uid="{00000000-0005-0000-0000-000051020000}"/>
    <cellStyle name="Followed Hyperlink 14" xfId="32397" hidden="1" xr:uid="{00000000-0005-0000-0000-000052020000}"/>
    <cellStyle name="Followed Hyperlink 14" xfId="32444" hidden="1" xr:uid="{00000000-0005-0000-0000-000053020000}"/>
    <cellStyle name="Followed Hyperlink 14" xfId="28493" hidden="1" xr:uid="{00000000-0005-0000-0000-000054020000}"/>
    <cellStyle name="Followed Hyperlink 14" xfId="32529" hidden="1" xr:uid="{00000000-0005-0000-0000-000055020000}"/>
    <cellStyle name="Followed Hyperlink 14" xfId="32618" hidden="1" xr:uid="{00000000-0005-0000-0000-000056020000}"/>
    <cellStyle name="Followed Hyperlink 14" xfId="32665" hidden="1" xr:uid="{00000000-0005-0000-0000-000057020000}"/>
    <cellStyle name="Followed Hyperlink 14" xfId="32243" hidden="1" xr:uid="{00000000-0005-0000-0000-000058020000}"/>
    <cellStyle name="Followed Hyperlink 14" xfId="32745" hidden="1" xr:uid="{00000000-0005-0000-0000-000059020000}"/>
    <cellStyle name="Followed Hyperlink 14" xfId="32834" hidden="1" xr:uid="{00000000-0005-0000-0000-00005A020000}"/>
    <cellStyle name="Followed Hyperlink 14" xfId="32881" hidden="1" xr:uid="{00000000-0005-0000-0000-00005B020000}"/>
    <cellStyle name="Followed Hyperlink 14" xfId="32240" hidden="1" xr:uid="{00000000-0005-0000-0000-00005C020000}"/>
    <cellStyle name="Followed Hyperlink 14" xfId="32957" hidden="1" xr:uid="{00000000-0005-0000-0000-00005D020000}"/>
    <cellStyle name="Followed Hyperlink 14" xfId="33046" hidden="1" xr:uid="{00000000-0005-0000-0000-00005E020000}"/>
    <cellStyle name="Followed Hyperlink 14" xfId="33093" hidden="1" xr:uid="{00000000-0005-0000-0000-00005F020000}"/>
    <cellStyle name="Followed Hyperlink 14" xfId="28338" hidden="1" xr:uid="{00000000-0005-0000-0000-000060020000}"/>
    <cellStyle name="Followed Hyperlink 14" xfId="33168" hidden="1" xr:uid="{00000000-0005-0000-0000-000061020000}"/>
    <cellStyle name="Followed Hyperlink 14" xfId="33257" hidden="1" xr:uid="{00000000-0005-0000-0000-000062020000}"/>
    <cellStyle name="Followed Hyperlink 14" xfId="33304" hidden="1" xr:uid="{00000000-0005-0000-0000-000063020000}"/>
    <cellStyle name="Followed Hyperlink 14" xfId="26063" hidden="1" xr:uid="{00000000-0005-0000-0000-000064020000}"/>
    <cellStyle name="Followed Hyperlink 14" xfId="33374" hidden="1" xr:uid="{00000000-0005-0000-0000-000065020000}"/>
    <cellStyle name="Followed Hyperlink 14" xfId="33463" hidden="1" xr:uid="{00000000-0005-0000-0000-000066020000}"/>
    <cellStyle name="Followed Hyperlink 14" xfId="33510" hidden="1" xr:uid="{00000000-0005-0000-0000-000067020000}"/>
    <cellStyle name="Followed Hyperlink 14" xfId="28390" hidden="1" xr:uid="{00000000-0005-0000-0000-00004C020000}"/>
    <cellStyle name="Followed Hyperlink 14" xfId="30326" hidden="1" xr:uid="{00000000-0005-0000-0000-00004D020000}"/>
    <cellStyle name="Followed Hyperlink 14" xfId="30431" hidden="1" xr:uid="{00000000-0005-0000-0000-00004E020000}"/>
    <cellStyle name="Followed Hyperlink 14" xfId="33786" hidden="1" xr:uid="{00000000-0005-0000-0000-00004F020000}"/>
    <cellStyle name="Followed Hyperlink 14" xfId="33879" hidden="1" xr:uid="{00000000-0005-0000-0000-000050020000}"/>
    <cellStyle name="Followed Hyperlink 14" xfId="33963" hidden="1" xr:uid="{00000000-0005-0000-0000-000051020000}"/>
    <cellStyle name="Followed Hyperlink 14" xfId="34052" hidden="1" xr:uid="{00000000-0005-0000-0000-000052020000}"/>
    <cellStyle name="Followed Hyperlink 14" xfId="34099" hidden="1" xr:uid="{00000000-0005-0000-0000-000053020000}"/>
    <cellStyle name="Followed Hyperlink 14" xfId="28389" hidden="1" xr:uid="{00000000-0005-0000-0000-000054020000}"/>
    <cellStyle name="Followed Hyperlink 14" xfId="34184" hidden="1" xr:uid="{00000000-0005-0000-0000-000055020000}"/>
    <cellStyle name="Followed Hyperlink 14" xfId="34273" hidden="1" xr:uid="{00000000-0005-0000-0000-000056020000}"/>
    <cellStyle name="Followed Hyperlink 14" xfId="34320" hidden="1" xr:uid="{00000000-0005-0000-0000-000057020000}"/>
    <cellStyle name="Followed Hyperlink 14" xfId="33898" hidden="1" xr:uid="{00000000-0005-0000-0000-000058020000}"/>
    <cellStyle name="Followed Hyperlink 14" xfId="34400" hidden="1" xr:uid="{00000000-0005-0000-0000-000059020000}"/>
    <cellStyle name="Followed Hyperlink 14" xfId="34489" hidden="1" xr:uid="{00000000-0005-0000-0000-00005A020000}"/>
    <cellStyle name="Followed Hyperlink 14" xfId="34536" hidden="1" xr:uid="{00000000-0005-0000-0000-00005B020000}"/>
    <cellStyle name="Followed Hyperlink 14" xfId="33895" hidden="1" xr:uid="{00000000-0005-0000-0000-00005C020000}"/>
    <cellStyle name="Followed Hyperlink 14" xfId="34612" hidden="1" xr:uid="{00000000-0005-0000-0000-00005D020000}"/>
    <cellStyle name="Followed Hyperlink 14" xfId="34701" hidden="1" xr:uid="{00000000-0005-0000-0000-00005E020000}"/>
    <cellStyle name="Followed Hyperlink 14" xfId="34748" hidden="1" xr:uid="{00000000-0005-0000-0000-00005F020000}"/>
    <cellStyle name="Followed Hyperlink 14" xfId="30387" hidden="1" xr:uid="{00000000-0005-0000-0000-000060020000}"/>
    <cellStyle name="Followed Hyperlink 14" xfId="34823" hidden="1" xr:uid="{00000000-0005-0000-0000-000061020000}"/>
    <cellStyle name="Followed Hyperlink 14" xfId="34912" hidden="1" xr:uid="{00000000-0005-0000-0000-000062020000}"/>
    <cellStyle name="Followed Hyperlink 14" xfId="34959" hidden="1" xr:uid="{00000000-0005-0000-0000-000063020000}"/>
    <cellStyle name="Followed Hyperlink 14" xfId="28291" hidden="1" xr:uid="{00000000-0005-0000-0000-000064020000}"/>
    <cellStyle name="Followed Hyperlink 14" xfId="35029" hidden="1" xr:uid="{00000000-0005-0000-0000-000065020000}"/>
    <cellStyle name="Followed Hyperlink 14" xfId="35118" hidden="1" xr:uid="{00000000-0005-0000-0000-000066020000}"/>
    <cellStyle name="Followed Hyperlink 14" xfId="35165" hidden="1" xr:uid="{00000000-0005-0000-0000-000067020000}"/>
    <cellStyle name="Followed Hyperlink 14" xfId="28530" hidden="1" xr:uid="{00000000-0005-0000-0000-00004C020000}"/>
    <cellStyle name="Followed Hyperlink 14" xfId="31996" hidden="1" xr:uid="{00000000-0005-0000-0000-00004D020000}"/>
    <cellStyle name="Followed Hyperlink 14" xfId="32099" hidden="1" xr:uid="{00000000-0005-0000-0000-00004E020000}"/>
    <cellStyle name="Followed Hyperlink 14" xfId="35427" hidden="1" xr:uid="{00000000-0005-0000-0000-00004F020000}"/>
    <cellStyle name="Followed Hyperlink 14" xfId="35520" hidden="1" xr:uid="{00000000-0005-0000-0000-000050020000}"/>
    <cellStyle name="Followed Hyperlink 14" xfId="35604" hidden="1" xr:uid="{00000000-0005-0000-0000-000051020000}"/>
    <cellStyle name="Followed Hyperlink 14" xfId="35693" hidden="1" xr:uid="{00000000-0005-0000-0000-000052020000}"/>
    <cellStyle name="Followed Hyperlink 14" xfId="35740" hidden="1" xr:uid="{00000000-0005-0000-0000-000053020000}"/>
    <cellStyle name="Followed Hyperlink 14" xfId="30364" hidden="1" xr:uid="{00000000-0005-0000-0000-000054020000}"/>
    <cellStyle name="Followed Hyperlink 14" xfId="35825" hidden="1" xr:uid="{00000000-0005-0000-0000-000055020000}"/>
    <cellStyle name="Followed Hyperlink 14" xfId="35914" hidden="1" xr:uid="{00000000-0005-0000-0000-000056020000}"/>
    <cellStyle name="Followed Hyperlink 14" xfId="35961" hidden="1" xr:uid="{00000000-0005-0000-0000-000057020000}"/>
    <cellStyle name="Followed Hyperlink 14" xfId="35539" hidden="1" xr:uid="{00000000-0005-0000-0000-000058020000}"/>
    <cellStyle name="Followed Hyperlink 14" xfId="36041" hidden="1" xr:uid="{00000000-0005-0000-0000-000059020000}"/>
    <cellStyle name="Followed Hyperlink 14" xfId="36130" hidden="1" xr:uid="{00000000-0005-0000-0000-00005A020000}"/>
    <cellStyle name="Followed Hyperlink 14" xfId="36177" hidden="1" xr:uid="{00000000-0005-0000-0000-00005B020000}"/>
    <cellStyle name="Followed Hyperlink 14" xfId="35536" hidden="1" xr:uid="{00000000-0005-0000-0000-00005C020000}"/>
    <cellStyle name="Followed Hyperlink 14" xfId="36253" hidden="1" xr:uid="{00000000-0005-0000-0000-00005D020000}"/>
    <cellStyle name="Followed Hyperlink 14" xfId="36342" hidden="1" xr:uid="{00000000-0005-0000-0000-00005E020000}"/>
    <cellStyle name="Followed Hyperlink 14" xfId="36389" hidden="1" xr:uid="{00000000-0005-0000-0000-00005F020000}"/>
    <cellStyle name="Followed Hyperlink 14" xfId="32055" hidden="1" xr:uid="{00000000-0005-0000-0000-000060020000}"/>
    <cellStyle name="Followed Hyperlink 14" xfId="36464" hidden="1" xr:uid="{00000000-0005-0000-0000-000061020000}"/>
    <cellStyle name="Followed Hyperlink 14" xfId="36553" hidden="1" xr:uid="{00000000-0005-0000-0000-000062020000}"/>
    <cellStyle name="Followed Hyperlink 14" xfId="36600" hidden="1" xr:uid="{00000000-0005-0000-0000-000063020000}"/>
    <cellStyle name="Followed Hyperlink 14" xfId="28418" hidden="1" xr:uid="{00000000-0005-0000-0000-000064020000}"/>
    <cellStyle name="Followed Hyperlink 14" xfId="36670" hidden="1" xr:uid="{00000000-0005-0000-0000-000065020000}"/>
    <cellStyle name="Followed Hyperlink 14" xfId="36759" hidden="1" xr:uid="{00000000-0005-0000-0000-000066020000}"/>
    <cellStyle name="Followed Hyperlink 14" xfId="36806" hidden="1" xr:uid="{00000000-0005-0000-0000-000067020000}"/>
    <cellStyle name="Followed Hyperlink 14" xfId="30412" hidden="1" xr:uid="{00000000-0005-0000-0000-00004C020000}"/>
    <cellStyle name="Followed Hyperlink 14" xfId="33662" hidden="1" xr:uid="{00000000-0005-0000-0000-00004D020000}"/>
    <cellStyle name="Followed Hyperlink 14" xfId="33758" hidden="1" xr:uid="{00000000-0005-0000-0000-00004E020000}"/>
    <cellStyle name="Followed Hyperlink 14" xfId="37034" hidden="1" xr:uid="{00000000-0005-0000-0000-00004F020000}"/>
    <cellStyle name="Followed Hyperlink 14" xfId="37127" hidden="1" xr:uid="{00000000-0005-0000-0000-000050020000}"/>
    <cellStyle name="Followed Hyperlink 14" xfId="37211" hidden="1" xr:uid="{00000000-0005-0000-0000-000051020000}"/>
    <cellStyle name="Followed Hyperlink 14" xfId="37300" hidden="1" xr:uid="{00000000-0005-0000-0000-000052020000}"/>
    <cellStyle name="Followed Hyperlink 14" xfId="37347" hidden="1" xr:uid="{00000000-0005-0000-0000-000053020000}"/>
    <cellStyle name="Followed Hyperlink 14" xfId="32033" hidden="1" xr:uid="{00000000-0005-0000-0000-000054020000}"/>
    <cellStyle name="Followed Hyperlink 14" xfId="37432" hidden="1" xr:uid="{00000000-0005-0000-0000-000055020000}"/>
    <cellStyle name="Followed Hyperlink 14" xfId="37521" hidden="1" xr:uid="{00000000-0005-0000-0000-000056020000}"/>
    <cellStyle name="Followed Hyperlink 14" xfId="37568" hidden="1" xr:uid="{00000000-0005-0000-0000-000057020000}"/>
    <cellStyle name="Followed Hyperlink 14" xfId="37146" hidden="1" xr:uid="{00000000-0005-0000-0000-000058020000}"/>
    <cellStyle name="Followed Hyperlink 14" xfId="37648" hidden="1" xr:uid="{00000000-0005-0000-0000-000059020000}"/>
    <cellStyle name="Followed Hyperlink 14" xfId="37737" hidden="1" xr:uid="{00000000-0005-0000-0000-00005A020000}"/>
    <cellStyle name="Followed Hyperlink 14" xfId="37784" hidden="1" xr:uid="{00000000-0005-0000-0000-00005B020000}"/>
    <cellStyle name="Followed Hyperlink 14" xfId="37143" hidden="1" xr:uid="{00000000-0005-0000-0000-00005C020000}"/>
    <cellStyle name="Followed Hyperlink 14" xfId="37860" hidden="1" xr:uid="{00000000-0005-0000-0000-00005D020000}"/>
    <cellStyle name="Followed Hyperlink 14" xfId="37949" hidden="1" xr:uid="{00000000-0005-0000-0000-00005E020000}"/>
    <cellStyle name="Followed Hyperlink 14" xfId="37996" hidden="1" xr:uid="{00000000-0005-0000-0000-00005F020000}"/>
    <cellStyle name="Followed Hyperlink 14" xfId="33716" hidden="1" xr:uid="{00000000-0005-0000-0000-000060020000}"/>
    <cellStyle name="Followed Hyperlink 14" xfId="38071" hidden="1" xr:uid="{00000000-0005-0000-0000-000061020000}"/>
    <cellStyle name="Followed Hyperlink 14" xfId="38160" hidden="1" xr:uid="{00000000-0005-0000-0000-000062020000}"/>
    <cellStyle name="Followed Hyperlink 14" xfId="38207" hidden="1" xr:uid="{00000000-0005-0000-0000-000063020000}"/>
    <cellStyle name="Followed Hyperlink 14" xfId="30291" hidden="1" xr:uid="{00000000-0005-0000-0000-000064020000}"/>
    <cellStyle name="Followed Hyperlink 14" xfId="38277" hidden="1" xr:uid="{00000000-0005-0000-0000-000065020000}"/>
    <cellStyle name="Followed Hyperlink 14" xfId="38366" hidden="1" xr:uid="{00000000-0005-0000-0000-000066020000}"/>
    <cellStyle name="Followed Hyperlink 14" xfId="38413" hidden="1" xr:uid="{00000000-0005-0000-0000-000067020000}"/>
    <cellStyle name="Followed Hyperlink 14" xfId="32080" hidden="1" xr:uid="{00000000-0005-0000-0000-00004C020000}"/>
    <cellStyle name="Followed Hyperlink 14" xfId="35315" hidden="1" xr:uid="{00000000-0005-0000-0000-00004D020000}"/>
    <cellStyle name="Followed Hyperlink 14" xfId="35403" hidden="1" xr:uid="{00000000-0005-0000-0000-00004E020000}"/>
    <cellStyle name="Followed Hyperlink 14" xfId="38603" hidden="1" xr:uid="{00000000-0005-0000-0000-00004F020000}"/>
    <cellStyle name="Followed Hyperlink 14" xfId="38696" hidden="1" xr:uid="{00000000-0005-0000-0000-000050020000}"/>
    <cellStyle name="Followed Hyperlink 14" xfId="38780" hidden="1" xr:uid="{00000000-0005-0000-0000-000051020000}"/>
    <cellStyle name="Followed Hyperlink 14" xfId="38869" hidden="1" xr:uid="{00000000-0005-0000-0000-000052020000}"/>
    <cellStyle name="Followed Hyperlink 14" xfId="38916" hidden="1" xr:uid="{00000000-0005-0000-0000-000053020000}"/>
    <cellStyle name="Followed Hyperlink 14" xfId="33696" hidden="1" xr:uid="{00000000-0005-0000-0000-000054020000}"/>
    <cellStyle name="Followed Hyperlink 14" xfId="39001" hidden="1" xr:uid="{00000000-0005-0000-0000-000055020000}"/>
    <cellStyle name="Followed Hyperlink 14" xfId="39090" hidden="1" xr:uid="{00000000-0005-0000-0000-000056020000}"/>
    <cellStyle name="Followed Hyperlink 14" xfId="39137" hidden="1" xr:uid="{00000000-0005-0000-0000-000057020000}"/>
    <cellStyle name="Followed Hyperlink 14" xfId="38715" hidden="1" xr:uid="{00000000-0005-0000-0000-000058020000}"/>
    <cellStyle name="Followed Hyperlink 14" xfId="39217" hidden="1" xr:uid="{00000000-0005-0000-0000-000059020000}"/>
    <cellStyle name="Followed Hyperlink 14" xfId="39306" hidden="1" xr:uid="{00000000-0005-0000-0000-00005A020000}"/>
    <cellStyle name="Followed Hyperlink 14" xfId="39353" hidden="1" xr:uid="{00000000-0005-0000-0000-00005B020000}"/>
    <cellStyle name="Followed Hyperlink 14" xfId="38712" hidden="1" xr:uid="{00000000-0005-0000-0000-00005C020000}"/>
    <cellStyle name="Followed Hyperlink 14" xfId="39429" hidden="1" xr:uid="{00000000-0005-0000-0000-00005D020000}"/>
    <cellStyle name="Followed Hyperlink 14" xfId="39518" hidden="1" xr:uid="{00000000-0005-0000-0000-00005E020000}"/>
    <cellStyle name="Followed Hyperlink 14" xfId="39565" hidden="1" xr:uid="{00000000-0005-0000-0000-00005F020000}"/>
    <cellStyle name="Followed Hyperlink 14" xfId="35366" hidden="1" xr:uid="{00000000-0005-0000-0000-000060020000}"/>
    <cellStyle name="Followed Hyperlink 14" xfId="39640" hidden="1" xr:uid="{00000000-0005-0000-0000-000061020000}"/>
    <cellStyle name="Followed Hyperlink 14" xfId="39729" hidden="1" xr:uid="{00000000-0005-0000-0000-000062020000}"/>
    <cellStyle name="Followed Hyperlink 14" xfId="39776" hidden="1" xr:uid="{00000000-0005-0000-0000-000063020000}"/>
    <cellStyle name="Followed Hyperlink 14" xfId="31962" hidden="1" xr:uid="{00000000-0005-0000-0000-000064020000}"/>
    <cellStyle name="Followed Hyperlink 14" xfId="39846" hidden="1" xr:uid="{00000000-0005-0000-0000-000065020000}"/>
    <cellStyle name="Followed Hyperlink 14" xfId="39935" hidden="1" xr:uid="{00000000-0005-0000-0000-000066020000}"/>
    <cellStyle name="Followed Hyperlink 14" xfId="39982" hidden="1" xr:uid="{00000000-0005-0000-0000-000067020000}"/>
    <cellStyle name="Followed Hyperlink 14" xfId="33739" hidden="1" xr:uid="{00000000-0005-0000-0000-00004C020000}"/>
    <cellStyle name="Followed Hyperlink 14" xfId="36952" hidden="1" xr:uid="{00000000-0005-0000-0000-00004D020000}"/>
    <cellStyle name="Followed Hyperlink 14" xfId="37015" hidden="1" xr:uid="{00000000-0005-0000-0000-00004E020000}"/>
    <cellStyle name="Followed Hyperlink 14" xfId="40122" hidden="1" xr:uid="{00000000-0005-0000-0000-00004F020000}"/>
    <cellStyle name="Followed Hyperlink 14" xfId="40215" hidden="1" xr:uid="{00000000-0005-0000-0000-000050020000}"/>
    <cellStyle name="Followed Hyperlink 14" xfId="40299" hidden="1" xr:uid="{00000000-0005-0000-0000-000051020000}"/>
    <cellStyle name="Followed Hyperlink 14" xfId="40388" hidden="1" xr:uid="{00000000-0005-0000-0000-000052020000}"/>
    <cellStyle name="Followed Hyperlink 14" xfId="40435" hidden="1" xr:uid="{00000000-0005-0000-0000-000053020000}"/>
    <cellStyle name="Followed Hyperlink 14" xfId="35347" hidden="1" xr:uid="{00000000-0005-0000-0000-000054020000}"/>
    <cellStyle name="Followed Hyperlink 14" xfId="40520" hidden="1" xr:uid="{00000000-0005-0000-0000-000055020000}"/>
    <cellStyle name="Followed Hyperlink 14" xfId="40609" hidden="1" xr:uid="{00000000-0005-0000-0000-000056020000}"/>
    <cellStyle name="Followed Hyperlink 14" xfId="40656" hidden="1" xr:uid="{00000000-0005-0000-0000-000057020000}"/>
    <cellStyle name="Followed Hyperlink 14" xfId="40234" hidden="1" xr:uid="{00000000-0005-0000-0000-000058020000}"/>
    <cellStyle name="Followed Hyperlink 14" xfId="40736" hidden="1" xr:uid="{00000000-0005-0000-0000-000059020000}"/>
    <cellStyle name="Followed Hyperlink 14" xfId="40825" hidden="1" xr:uid="{00000000-0005-0000-0000-00005A020000}"/>
    <cellStyle name="Followed Hyperlink 14" xfId="40872" hidden="1" xr:uid="{00000000-0005-0000-0000-00005B020000}"/>
    <cellStyle name="Followed Hyperlink 14" xfId="40231" hidden="1" xr:uid="{00000000-0005-0000-0000-00005C020000}"/>
    <cellStyle name="Followed Hyperlink 14" xfId="40948" hidden="1" xr:uid="{00000000-0005-0000-0000-00005D020000}"/>
    <cellStyle name="Followed Hyperlink 14" xfId="41037" hidden="1" xr:uid="{00000000-0005-0000-0000-00005E020000}"/>
    <cellStyle name="Followed Hyperlink 14" xfId="41084" hidden="1" xr:uid="{00000000-0005-0000-0000-00005F020000}"/>
    <cellStyle name="Followed Hyperlink 14" xfId="36986" hidden="1" xr:uid="{00000000-0005-0000-0000-000060020000}"/>
    <cellStyle name="Followed Hyperlink 14" xfId="41159" hidden="1" xr:uid="{00000000-0005-0000-0000-000061020000}"/>
    <cellStyle name="Followed Hyperlink 14" xfId="41248" hidden="1" xr:uid="{00000000-0005-0000-0000-000062020000}"/>
    <cellStyle name="Followed Hyperlink 14" xfId="41295" hidden="1" xr:uid="{00000000-0005-0000-0000-000063020000}"/>
    <cellStyle name="Followed Hyperlink 14" xfId="33629" hidden="1" xr:uid="{00000000-0005-0000-0000-000064020000}"/>
    <cellStyle name="Followed Hyperlink 14" xfId="41365" hidden="1" xr:uid="{00000000-0005-0000-0000-000065020000}"/>
    <cellStyle name="Followed Hyperlink 14" xfId="41454" hidden="1" xr:uid="{00000000-0005-0000-0000-000066020000}"/>
    <cellStyle name="Followed Hyperlink 14" xfId="41501" hidden="1" xr:uid="{00000000-0005-0000-0000-000067020000}"/>
    <cellStyle name="Followed Hyperlink 14" xfId="41857" hidden="1" xr:uid="{00000000-0005-0000-0000-00004C020000}"/>
    <cellStyle name="Followed Hyperlink 14" xfId="41951" hidden="1" xr:uid="{00000000-0005-0000-0000-00004D020000}"/>
    <cellStyle name="Followed Hyperlink 14" xfId="42040" hidden="1" xr:uid="{00000000-0005-0000-0000-00004E020000}"/>
    <cellStyle name="Followed Hyperlink 14" xfId="42087" hidden="1" xr:uid="{00000000-0005-0000-0000-00004F020000}"/>
    <cellStyle name="Followed Hyperlink 14" xfId="42180" hidden="1" xr:uid="{00000000-0005-0000-0000-000050020000}"/>
    <cellStyle name="Followed Hyperlink 14" xfId="42264" hidden="1" xr:uid="{00000000-0005-0000-0000-000051020000}"/>
    <cellStyle name="Followed Hyperlink 14" xfId="42353" hidden="1" xr:uid="{00000000-0005-0000-0000-000052020000}"/>
    <cellStyle name="Followed Hyperlink 14" xfId="42400" hidden="1" xr:uid="{00000000-0005-0000-0000-000053020000}"/>
    <cellStyle name="Followed Hyperlink 14" xfId="41922" hidden="1" xr:uid="{00000000-0005-0000-0000-000054020000}"/>
    <cellStyle name="Followed Hyperlink 14" xfId="42485" hidden="1" xr:uid="{00000000-0005-0000-0000-000055020000}"/>
    <cellStyle name="Followed Hyperlink 14" xfId="42574" hidden="1" xr:uid="{00000000-0005-0000-0000-000056020000}"/>
    <cellStyle name="Followed Hyperlink 14" xfId="42621" hidden="1" xr:uid="{00000000-0005-0000-0000-000057020000}"/>
    <cellStyle name="Followed Hyperlink 14" xfId="42199" hidden="1" xr:uid="{00000000-0005-0000-0000-000058020000}"/>
    <cellStyle name="Followed Hyperlink 14" xfId="42701" hidden="1" xr:uid="{00000000-0005-0000-0000-000059020000}"/>
    <cellStyle name="Followed Hyperlink 14" xfId="42790" hidden="1" xr:uid="{00000000-0005-0000-0000-00005A020000}"/>
    <cellStyle name="Followed Hyperlink 14" xfId="42837" hidden="1" xr:uid="{00000000-0005-0000-0000-00005B020000}"/>
    <cellStyle name="Followed Hyperlink 14" xfId="42196" hidden="1" xr:uid="{00000000-0005-0000-0000-00005C020000}"/>
    <cellStyle name="Followed Hyperlink 14" xfId="42913" hidden="1" xr:uid="{00000000-0005-0000-0000-00005D020000}"/>
    <cellStyle name="Followed Hyperlink 14" xfId="43002" hidden="1" xr:uid="{00000000-0005-0000-0000-00005E020000}"/>
    <cellStyle name="Followed Hyperlink 14" xfId="43049" hidden="1" xr:uid="{00000000-0005-0000-0000-00005F020000}"/>
    <cellStyle name="Followed Hyperlink 14" xfId="41680" hidden="1" xr:uid="{00000000-0005-0000-0000-000060020000}"/>
    <cellStyle name="Followed Hyperlink 14" xfId="43124" hidden="1" xr:uid="{00000000-0005-0000-0000-000061020000}"/>
    <cellStyle name="Followed Hyperlink 14" xfId="43213" hidden="1" xr:uid="{00000000-0005-0000-0000-000062020000}"/>
    <cellStyle name="Followed Hyperlink 14" xfId="43260" hidden="1" xr:uid="{00000000-0005-0000-0000-000063020000}"/>
    <cellStyle name="Followed Hyperlink 14" xfId="41710" hidden="1" xr:uid="{00000000-0005-0000-0000-000064020000}"/>
    <cellStyle name="Followed Hyperlink 14" xfId="43330" hidden="1" xr:uid="{00000000-0005-0000-0000-000065020000}"/>
    <cellStyle name="Followed Hyperlink 14" xfId="43419" hidden="1" xr:uid="{00000000-0005-0000-0000-000066020000}"/>
    <cellStyle name="Followed Hyperlink 14" xfId="43466" hidden="1" xr:uid="{00000000-0005-0000-0000-000067020000}"/>
    <cellStyle name="Followed Hyperlink 14" xfId="43823" hidden="1" xr:uid="{00000000-0005-0000-0000-00004C020000}"/>
    <cellStyle name="Followed Hyperlink 14" xfId="43898" hidden="1" xr:uid="{00000000-0005-0000-0000-00004D020000}"/>
    <cellStyle name="Followed Hyperlink 14" xfId="43987" hidden="1" xr:uid="{00000000-0005-0000-0000-00004E020000}"/>
    <cellStyle name="Followed Hyperlink 14" xfId="44034" hidden="1" xr:uid="{00000000-0005-0000-0000-00004F020000}"/>
    <cellStyle name="Followed Hyperlink 14" xfId="44127" hidden="1" xr:uid="{00000000-0005-0000-0000-000050020000}"/>
    <cellStyle name="Followed Hyperlink 14" xfId="44211" hidden="1" xr:uid="{00000000-0005-0000-0000-000051020000}"/>
    <cellStyle name="Followed Hyperlink 14" xfId="44300" hidden="1" xr:uid="{00000000-0005-0000-0000-000052020000}"/>
    <cellStyle name="Followed Hyperlink 14" xfId="44347" hidden="1" xr:uid="{00000000-0005-0000-0000-000053020000}"/>
    <cellStyle name="Followed Hyperlink 14" xfId="43869" hidden="1" xr:uid="{00000000-0005-0000-0000-000054020000}"/>
    <cellStyle name="Followed Hyperlink 14" xfId="44432" hidden="1" xr:uid="{00000000-0005-0000-0000-000055020000}"/>
    <cellStyle name="Followed Hyperlink 14" xfId="44521" hidden="1" xr:uid="{00000000-0005-0000-0000-000056020000}"/>
    <cellStyle name="Followed Hyperlink 14" xfId="44568" hidden="1" xr:uid="{00000000-0005-0000-0000-000057020000}"/>
    <cellStyle name="Followed Hyperlink 14" xfId="44146" hidden="1" xr:uid="{00000000-0005-0000-0000-000058020000}"/>
    <cellStyle name="Followed Hyperlink 14" xfId="44648" hidden="1" xr:uid="{00000000-0005-0000-0000-000059020000}"/>
    <cellStyle name="Followed Hyperlink 14" xfId="44737" hidden="1" xr:uid="{00000000-0005-0000-0000-00005A020000}"/>
    <cellStyle name="Followed Hyperlink 14" xfId="44784" hidden="1" xr:uid="{00000000-0005-0000-0000-00005B020000}"/>
    <cellStyle name="Followed Hyperlink 14" xfId="44143" hidden="1" xr:uid="{00000000-0005-0000-0000-00005C020000}"/>
    <cellStyle name="Followed Hyperlink 14" xfId="44860" hidden="1" xr:uid="{00000000-0005-0000-0000-00005D020000}"/>
    <cellStyle name="Followed Hyperlink 14" xfId="44949" hidden="1" xr:uid="{00000000-0005-0000-0000-00005E020000}"/>
    <cellStyle name="Followed Hyperlink 14" xfId="44996" hidden="1" xr:uid="{00000000-0005-0000-0000-00005F020000}"/>
    <cellStyle name="Followed Hyperlink 14" xfId="43771" hidden="1" xr:uid="{00000000-0005-0000-0000-000060020000}"/>
    <cellStyle name="Followed Hyperlink 14" xfId="45071" hidden="1" xr:uid="{00000000-0005-0000-0000-000061020000}"/>
    <cellStyle name="Followed Hyperlink 14" xfId="45160" hidden="1" xr:uid="{00000000-0005-0000-0000-000062020000}"/>
    <cellStyle name="Followed Hyperlink 14" xfId="45207" hidden="1" xr:uid="{00000000-0005-0000-0000-000063020000}"/>
    <cellStyle name="Followed Hyperlink 14" xfId="43789" hidden="1" xr:uid="{00000000-0005-0000-0000-000064020000}"/>
    <cellStyle name="Followed Hyperlink 14" xfId="45277" hidden="1" xr:uid="{00000000-0005-0000-0000-000065020000}"/>
    <cellStyle name="Followed Hyperlink 14" xfId="45366" hidden="1" xr:uid="{00000000-0005-0000-0000-000066020000}"/>
    <cellStyle name="Followed Hyperlink 14" xfId="45413" hidden="1" xr:uid="{00000000-0005-0000-0000-000067020000}"/>
    <cellStyle name="Followed Hyperlink 15" xfId="525" hidden="1" xr:uid="{00000000-0005-0000-0000-000068020000}"/>
    <cellStyle name="Followed Hyperlink 15" xfId="616" hidden="1" xr:uid="{00000000-0005-0000-0000-000069020000}"/>
    <cellStyle name="Followed Hyperlink 15" xfId="644" hidden="1" xr:uid="{00000000-0005-0000-0000-00006A020000}"/>
    <cellStyle name="Followed Hyperlink 15" xfId="756" hidden="1" xr:uid="{00000000-0005-0000-0000-00006B020000}"/>
    <cellStyle name="Followed Hyperlink 15" xfId="848" hidden="1" xr:uid="{00000000-0005-0000-0000-00006C020000}"/>
    <cellStyle name="Followed Hyperlink 15" xfId="929" hidden="1" xr:uid="{00000000-0005-0000-0000-00006D020000}"/>
    <cellStyle name="Followed Hyperlink 15" xfId="957" hidden="1" xr:uid="{00000000-0005-0000-0000-00006E020000}"/>
    <cellStyle name="Followed Hyperlink 15" xfId="1069" hidden="1" xr:uid="{00000000-0005-0000-0000-00006F020000}"/>
    <cellStyle name="Followed Hyperlink 15" xfId="584" hidden="1" xr:uid="{00000000-0005-0000-0000-000070020000}"/>
    <cellStyle name="Followed Hyperlink 15" xfId="1150" hidden="1" xr:uid="{00000000-0005-0000-0000-000071020000}"/>
    <cellStyle name="Followed Hyperlink 15" xfId="1178" hidden="1" xr:uid="{00000000-0005-0000-0000-000072020000}"/>
    <cellStyle name="Followed Hyperlink 15" xfId="1290" hidden="1" xr:uid="{00000000-0005-0000-0000-000073020000}"/>
    <cellStyle name="Followed Hyperlink 15" xfId="909" hidden="1" xr:uid="{00000000-0005-0000-0000-000074020000}"/>
    <cellStyle name="Followed Hyperlink 15" xfId="1366" hidden="1" xr:uid="{00000000-0005-0000-0000-000075020000}"/>
    <cellStyle name="Followed Hyperlink 15" xfId="1394" hidden="1" xr:uid="{00000000-0005-0000-0000-000076020000}"/>
    <cellStyle name="Followed Hyperlink 15" xfId="1506" hidden="1" xr:uid="{00000000-0005-0000-0000-000077020000}"/>
    <cellStyle name="Followed Hyperlink 15" xfId="358" hidden="1" xr:uid="{00000000-0005-0000-0000-000078020000}"/>
    <cellStyle name="Followed Hyperlink 15" xfId="1578" hidden="1" xr:uid="{00000000-0005-0000-0000-000079020000}"/>
    <cellStyle name="Followed Hyperlink 15" xfId="1606" hidden="1" xr:uid="{00000000-0005-0000-0000-00007A020000}"/>
    <cellStyle name="Followed Hyperlink 15" xfId="1718" hidden="1" xr:uid="{00000000-0005-0000-0000-00007B020000}"/>
    <cellStyle name="Followed Hyperlink 15" xfId="809" hidden="1" xr:uid="{00000000-0005-0000-0000-00007C020000}"/>
    <cellStyle name="Followed Hyperlink 15" xfId="1789" hidden="1" xr:uid="{00000000-0005-0000-0000-00007D020000}"/>
    <cellStyle name="Followed Hyperlink 15" xfId="1817" hidden="1" xr:uid="{00000000-0005-0000-0000-00007E020000}"/>
    <cellStyle name="Followed Hyperlink 15" xfId="1929" hidden="1" xr:uid="{00000000-0005-0000-0000-00007F020000}"/>
    <cellStyle name="Followed Hyperlink 15" xfId="340" hidden="1" xr:uid="{00000000-0005-0000-0000-000080020000}"/>
    <cellStyle name="Followed Hyperlink 15" xfId="1995" hidden="1" xr:uid="{00000000-0005-0000-0000-000081020000}"/>
    <cellStyle name="Followed Hyperlink 15" xfId="2023" hidden="1" xr:uid="{00000000-0005-0000-0000-000082020000}"/>
    <cellStyle name="Followed Hyperlink 15" xfId="2135" hidden="1" xr:uid="{00000000-0005-0000-0000-000083020000}"/>
    <cellStyle name="Followed Hyperlink 15" xfId="2826" hidden="1" xr:uid="{00000000-0005-0000-0000-000068020000}"/>
    <cellStyle name="Followed Hyperlink 15" xfId="2917" hidden="1" xr:uid="{00000000-0005-0000-0000-000069020000}"/>
    <cellStyle name="Followed Hyperlink 15" xfId="2945" hidden="1" xr:uid="{00000000-0005-0000-0000-00006A020000}"/>
    <cellStyle name="Followed Hyperlink 15" xfId="3057" hidden="1" xr:uid="{00000000-0005-0000-0000-00006B020000}"/>
    <cellStyle name="Followed Hyperlink 15" xfId="3149" hidden="1" xr:uid="{00000000-0005-0000-0000-00006C020000}"/>
    <cellStyle name="Followed Hyperlink 15" xfId="3230" hidden="1" xr:uid="{00000000-0005-0000-0000-00006D020000}"/>
    <cellStyle name="Followed Hyperlink 15" xfId="3258" hidden="1" xr:uid="{00000000-0005-0000-0000-00006E020000}"/>
    <cellStyle name="Followed Hyperlink 15" xfId="3370" hidden="1" xr:uid="{00000000-0005-0000-0000-00006F020000}"/>
    <cellStyle name="Followed Hyperlink 15" xfId="2885" hidden="1" xr:uid="{00000000-0005-0000-0000-000070020000}"/>
    <cellStyle name="Followed Hyperlink 15" xfId="3451" hidden="1" xr:uid="{00000000-0005-0000-0000-000071020000}"/>
    <cellStyle name="Followed Hyperlink 15" xfId="3479" hidden="1" xr:uid="{00000000-0005-0000-0000-000072020000}"/>
    <cellStyle name="Followed Hyperlink 15" xfId="3591" hidden="1" xr:uid="{00000000-0005-0000-0000-000073020000}"/>
    <cellStyle name="Followed Hyperlink 15" xfId="3210" hidden="1" xr:uid="{00000000-0005-0000-0000-000074020000}"/>
    <cellStyle name="Followed Hyperlink 15" xfId="3667" hidden="1" xr:uid="{00000000-0005-0000-0000-000075020000}"/>
    <cellStyle name="Followed Hyperlink 15" xfId="3695" hidden="1" xr:uid="{00000000-0005-0000-0000-000076020000}"/>
    <cellStyle name="Followed Hyperlink 15" xfId="3807" hidden="1" xr:uid="{00000000-0005-0000-0000-000077020000}"/>
    <cellStyle name="Followed Hyperlink 15" xfId="2659" hidden="1" xr:uid="{00000000-0005-0000-0000-000078020000}"/>
    <cellStyle name="Followed Hyperlink 15" xfId="3879" hidden="1" xr:uid="{00000000-0005-0000-0000-000079020000}"/>
    <cellStyle name="Followed Hyperlink 15" xfId="3907" hidden="1" xr:uid="{00000000-0005-0000-0000-00007A020000}"/>
    <cellStyle name="Followed Hyperlink 15" xfId="4019" hidden="1" xr:uid="{00000000-0005-0000-0000-00007B020000}"/>
    <cellStyle name="Followed Hyperlink 15" xfId="3110" hidden="1" xr:uid="{00000000-0005-0000-0000-00007C020000}"/>
    <cellStyle name="Followed Hyperlink 15" xfId="4090" hidden="1" xr:uid="{00000000-0005-0000-0000-00007D020000}"/>
    <cellStyle name="Followed Hyperlink 15" xfId="4118" hidden="1" xr:uid="{00000000-0005-0000-0000-00007E020000}"/>
    <cellStyle name="Followed Hyperlink 15" xfId="4230" hidden="1" xr:uid="{00000000-0005-0000-0000-00007F020000}"/>
    <cellStyle name="Followed Hyperlink 15" xfId="2641" hidden="1" xr:uid="{00000000-0005-0000-0000-000080020000}"/>
    <cellStyle name="Followed Hyperlink 15" xfId="4296" hidden="1" xr:uid="{00000000-0005-0000-0000-000081020000}"/>
    <cellStyle name="Followed Hyperlink 15" xfId="4324" hidden="1" xr:uid="{00000000-0005-0000-0000-000082020000}"/>
    <cellStyle name="Followed Hyperlink 15" xfId="4436" hidden="1" xr:uid="{00000000-0005-0000-0000-000083020000}"/>
    <cellStyle name="Followed Hyperlink 15" xfId="4567" hidden="1" xr:uid="{00000000-0005-0000-0000-000068020000}"/>
    <cellStyle name="Followed Hyperlink 15" xfId="4520" hidden="1" xr:uid="{00000000-0005-0000-0000-000069020000}"/>
    <cellStyle name="Followed Hyperlink 15" xfId="4509" hidden="1" xr:uid="{00000000-0005-0000-0000-00006A020000}"/>
    <cellStyle name="Followed Hyperlink 15" xfId="4736" hidden="1" xr:uid="{00000000-0005-0000-0000-00006B020000}"/>
    <cellStyle name="Followed Hyperlink 15" xfId="4828" hidden="1" xr:uid="{00000000-0005-0000-0000-00006C020000}"/>
    <cellStyle name="Followed Hyperlink 15" xfId="4909" hidden="1" xr:uid="{00000000-0005-0000-0000-00006D020000}"/>
    <cellStyle name="Followed Hyperlink 15" xfId="4937" hidden="1" xr:uid="{00000000-0005-0000-0000-00006E020000}"/>
    <cellStyle name="Followed Hyperlink 15" xfId="5049" hidden="1" xr:uid="{00000000-0005-0000-0000-00006F020000}"/>
    <cellStyle name="Followed Hyperlink 15" xfId="4539" hidden="1" xr:uid="{00000000-0005-0000-0000-000070020000}"/>
    <cellStyle name="Followed Hyperlink 15" xfId="5130" hidden="1" xr:uid="{00000000-0005-0000-0000-000071020000}"/>
    <cellStyle name="Followed Hyperlink 15" xfId="5158" hidden="1" xr:uid="{00000000-0005-0000-0000-000072020000}"/>
    <cellStyle name="Followed Hyperlink 15" xfId="5270" hidden="1" xr:uid="{00000000-0005-0000-0000-000073020000}"/>
    <cellStyle name="Followed Hyperlink 15" xfId="4889" hidden="1" xr:uid="{00000000-0005-0000-0000-000074020000}"/>
    <cellStyle name="Followed Hyperlink 15" xfId="5346" hidden="1" xr:uid="{00000000-0005-0000-0000-000075020000}"/>
    <cellStyle name="Followed Hyperlink 15" xfId="5374" hidden="1" xr:uid="{00000000-0005-0000-0000-000076020000}"/>
    <cellStyle name="Followed Hyperlink 15" xfId="5486" hidden="1" xr:uid="{00000000-0005-0000-0000-000077020000}"/>
    <cellStyle name="Followed Hyperlink 15" xfId="297" hidden="1" xr:uid="{00000000-0005-0000-0000-000078020000}"/>
    <cellStyle name="Followed Hyperlink 15" xfId="5558" hidden="1" xr:uid="{00000000-0005-0000-0000-000079020000}"/>
    <cellStyle name="Followed Hyperlink 15" xfId="5586" hidden="1" xr:uid="{00000000-0005-0000-0000-00007A020000}"/>
    <cellStyle name="Followed Hyperlink 15" xfId="5698" hidden="1" xr:uid="{00000000-0005-0000-0000-00007B020000}"/>
    <cellStyle name="Followed Hyperlink 15" xfId="4789" hidden="1" xr:uid="{00000000-0005-0000-0000-00007C020000}"/>
    <cellStyle name="Followed Hyperlink 15" xfId="5769" hidden="1" xr:uid="{00000000-0005-0000-0000-00007D020000}"/>
    <cellStyle name="Followed Hyperlink 15" xfId="5797" hidden="1" xr:uid="{00000000-0005-0000-0000-00007E020000}"/>
    <cellStyle name="Followed Hyperlink 15" xfId="5909" hidden="1" xr:uid="{00000000-0005-0000-0000-00007F020000}"/>
    <cellStyle name="Followed Hyperlink 15" xfId="2560" hidden="1" xr:uid="{00000000-0005-0000-0000-000080020000}"/>
    <cellStyle name="Followed Hyperlink 15" xfId="5975" hidden="1" xr:uid="{00000000-0005-0000-0000-000081020000}"/>
    <cellStyle name="Followed Hyperlink 15" xfId="6003" hidden="1" xr:uid="{00000000-0005-0000-0000-000082020000}"/>
    <cellStyle name="Followed Hyperlink 15" xfId="6115" hidden="1" xr:uid="{00000000-0005-0000-0000-000083020000}"/>
    <cellStyle name="Followed Hyperlink 15" xfId="6246" hidden="1" xr:uid="{00000000-0005-0000-0000-000068020000}"/>
    <cellStyle name="Followed Hyperlink 15" xfId="6199" hidden="1" xr:uid="{00000000-0005-0000-0000-000069020000}"/>
    <cellStyle name="Followed Hyperlink 15" xfId="6188" hidden="1" xr:uid="{00000000-0005-0000-0000-00006A020000}"/>
    <cellStyle name="Followed Hyperlink 15" xfId="6416" hidden="1" xr:uid="{00000000-0005-0000-0000-00006B020000}"/>
    <cellStyle name="Followed Hyperlink 15" xfId="6508" hidden="1" xr:uid="{00000000-0005-0000-0000-00006C020000}"/>
    <cellStyle name="Followed Hyperlink 15" xfId="6589" hidden="1" xr:uid="{00000000-0005-0000-0000-00006D020000}"/>
    <cellStyle name="Followed Hyperlink 15" xfId="6617" hidden="1" xr:uid="{00000000-0005-0000-0000-00006E020000}"/>
    <cellStyle name="Followed Hyperlink 15" xfId="6729" hidden="1" xr:uid="{00000000-0005-0000-0000-00006F020000}"/>
    <cellStyle name="Followed Hyperlink 15" xfId="6218" hidden="1" xr:uid="{00000000-0005-0000-0000-000070020000}"/>
    <cellStyle name="Followed Hyperlink 15" xfId="6810" hidden="1" xr:uid="{00000000-0005-0000-0000-000071020000}"/>
    <cellStyle name="Followed Hyperlink 15" xfId="6838" hidden="1" xr:uid="{00000000-0005-0000-0000-000072020000}"/>
    <cellStyle name="Followed Hyperlink 15" xfId="6950" hidden="1" xr:uid="{00000000-0005-0000-0000-000073020000}"/>
    <cellStyle name="Followed Hyperlink 15" xfId="6569" hidden="1" xr:uid="{00000000-0005-0000-0000-000074020000}"/>
    <cellStyle name="Followed Hyperlink 15" xfId="7026" hidden="1" xr:uid="{00000000-0005-0000-0000-000075020000}"/>
    <cellStyle name="Followed Hyperlink 15" xfId="7054" hidden="1" xr:uid="{00000000-0005-0000-0000-000076020000}"/>
    <cellStyle name="Followed Hyperlink 15" xfId="7166" hidden="1" xr:uid="{00000000-0005-0000-0000-000077020000}"/>
    <cellStyle name="Followed Hyperlink 15" xfId="2598" hidden="1" xr:uid="{00000000-0005-0000-0000-000078020000}"/>
    <cellStyle name="Followed Hyperlink 15" xfId="7238" hidden="1" xr:uid="{00000000-0005-0000-0000-000079020000}"/>
    <cellStyle name="Followed Hyperlink 15" xfId="7266" hidden="1" xr:uid="{00000000-0005-0000-0000-00007A020000}"/>
    <cellStyle name="Followed Hyperlink 15" xfId="7378" hidden="1" xr:uid="{00000000-0005-0000-0000-00007B020000}"/>
    <cellStyle name="Followed Hyperlink 15" xfId="6469" hidden="1" xr:uid="{00000000-0005-0000-0000-00007C020000}"/>
    <cellStyle name="Followed Hyperlink 15" xfId="7449" hidden="1" xr:uid="{00000000-0005-0000-0000-00007D020000}"/>
    <cellStyle name="Followed Hyperlink 15" xfId="7477" hidden="1" xr:uid="{00000000-0005-0000-0000-00007E020000}"/>
    <cellStyle name="Followed Hyperlink 15" xfId="7589" hidden="1" xr:uid="{00000000-0005-0000-0000-00007F020000}"/>
    <cellStyle name="Followed Hyperlink 15" xfId="2741" hidden="1" xr:uid="{00000000-0005-0000-0000-000080020000}"/>
    <cellStyle name="Followed Hyperlink 15" xfId="7655" hidden="1" xr:uid="{00000000-0005-0000-0000-000081020000}"/>
    <cellStyle name="Followed Hyperlink 15" xfId="7683" hidden="1" xr:uid="{00000000-0005-0000-0000-000082020000}"/>
    <cellStyle name="Followed Hyperlink 15" xfId="7795" hidden="1" xr:uid="{00000000-0005-0000-0000-000083020000}"/>
    <cellStyle name="Followed Hyperlink 15" xfId="7926" hidden="1" xr:uid="{00000000-0005-0000-0000-000068020000}"/>
    <cellStyle name="Followed Hyperlink 15" xfId="7879" hidden="1" xr:uid="{00000000-0005-0000-0000-000069020000}"/>
    <cellStyle name="Followed Hyperlink 15" xfId="7868" hidden="1" xr:uid="{00000000-0005-0000-0000-00006A020000}"/>
    <cellStyle name="Followed Hyperlink 15" xfId="8096" hidden="1" xr:uid="{00000000-0005-0000-0000-00006B020000}"/>
    <cellStyle name="Followed Hyperlink 15" xfId="8188" hidden="1" xr:uid="{00000000-0005-0000-0000-00006C020000}"/>
    <cellStyle name="Followed Hyperlink 15" xfId="8269" hidden="1" xr:uid="{00000000-0005-0000-0000-00006D020000}"/>
    <cellStyle name="Followed Hyperlink 15" xfId="8297" hidden="1" xr:uid="{00000000-0005-0000-0000-00006E020000}"/>
    <cellStyle name="Followed Hyperlink 15" xfId="8409" hidden="1" xr:uid="{00000000-0005-0000-0000-00006F020000}"/>
    <cellStyle name="Followed Hyperlink 15" xfId="7898" hidden="1" xr:uid="{00000000-0005-0000-0000-000070020000}"/>
    <cellStyle name="Followed Hyperlink 15" xfId="8490" hidden="1" xr:uid="{00000000-0005-0000-0000-000071020000}"/>
    <cellStyle name="Followed Hyperlink 15" xfId="8518" hidden="1" xr:uid="{00000000-0005-0000-0000-000072020000}"/>
    <cellStyle name="Followed Hyperlink 15" xfId="8630" hidden="1" xr:uid="{00000000-0005-0000-0000-000073020000}"/>
    <cellStyle name="Followed Hyperlink 15" xfId="8249" hidden="1" xr:uid="{00000000-0005-0000-0000-000074020000}"/>
    <cellStyle name="Followed Hyperlink 15" xfId="8706" hidden="1" xr:uid="{00000000-0005-0000-0000-000075020000}"/>
    <cellStyle name="Followed Hyperlink 15" xfId="8734" hidden="1" xr:uid="{00000000-0005-0000-0000-000076020000}"/>
    <cellStyle name="Followed Hyperlink 15" xfId="8846" hidden="1" xr:uid="{00000000-0005-0000-0000-000077020000}"/>
    <cellStyle name="Followed Hyperlink 15" xfId="4681" hidden="1" xr:uid="{00000000-0005-0000-0000-000078020000}"/>
    <cellStyle name="Followed Hyperlink 15" xfId="8918" hidden="1" xr:uid="{00000000-0005-0000-0000-000079020000}"/>
    <cellStyle name="Followed Hyperlink 15" xfId="8946" hidden="1" xr:uid="{00000000-0005-0000-0000-00007A020000}"/>
    <cellStyle name="Followed Hyperlink 15" xfId="9058" hidden="1" xr:uid="{00000000-0005-0000-0000-00007B020000}"/>
    <cellStyle name="Followed Hyperlink 15" xfId="8149" hidden="1" xr:uid="{00000000-0005-0000-0000-00007C020000}"/>
    <cellStyle name="Followed Hyperlink 15" xfId="9129" hidden="1" xr:uid="{00000000-0005-0000-0000-00007D020000}"/>
    <cellStyle name="Followed Hyperlink 15" xfId="9157" hidden="1" xr:uid="{00000000-0005-0000-0000-00007E020000}"/>
    <cellStyle name="Followed Hyperlink 15" xfId="9269" hidden="1" xr:uid="{00000000-0005-0000-0000-00007F020000}"/>
    <cellStyle name="Followed Hyperlink 15" xfId="252" hidden="1" xr:uid="{00000000-0005-0000-0000-000080020000}"/>
    <cellStyle name="Followed Hyperlink 15" xfId="9335" hidden="1" xr:uid="{00000000-0005-0000-0000-000081020000}"/>
    <cellStyle name="Followed Hyperlink 15" xfId="9363" hidden="1" xr:uid="{00000000-0005-0000-0000-000082020000}"/>
    <cellStyle name="Followed Hyperlink 15" xfId="9475" hidden="1" xr:uid="{00000000-0005-0000-0000-000083020000}"/>
    <cellStyle name="Followed Hyperlink 15" xfId="9606" hidden="1" xr:uid="{00000000-0005-0000-0000-000068020000}"/>
    <cellStyle name="Followed Hyperlink 15" xfId="9559" hidden="1" xr:uid="{00000000-0005-0000-0000-000069020000}"/>
    <cellStyle name="Followed Hyperlink 15" xfId="9548" hidden="1" xr:uid="{00000000-0005-0000-0000-00006A020000}"/>
    <cellStyle name="Followed Hyperlink 15" xfId="9774" hidden="1" xr:uid="{00000000-0005-0000-0000-00006B020000}"/>
    <cellStyle name="Followed Hyperlink 15" xfId="9866" hidden="1" xr:uid="{00000000-0005-0000-0000-00006C020000}"/>
    <cellStyle name="Followed Hyperlink 15" xfId="9947" hidden="1" xr:uid="{00000000-0005-0000-0000-00006D020000}"/>
    <cellStyle name="Followed Hyperlink 15" xfId="9975" hidden="1" xr:uid="{00000000-0005-0000-0000-00006E020000}"/>
    <cellStyle name="Followed Hyperlink 15" xfId="10087" hidden="1" xr:uid="{00000000-0005-0000-0000-00006F020000}"/>
    <cellStyle name="Followed Hyperlink 15" xfId="9578" hidden="1" xr:uid="{00000000-0005-0000-0000-000070020000}"/>
    <cellStyle name="Followed Hyperlink 15" xfId="10168" hidden="1" xr:uid="{00000000-0005-0000-0000-000071020000}"/>
    <cellStyle name="Followed Hyperlink 15" xfId="10196" hidden="1" xr:uid="{00000000-0005-0000-0000-000072020000}"/>
    <cellStyle name="Followed Hyperlink 15" xfId="10308" hidden="1" xr:uid="{00000000-0005-0000-0000-000073020000}"/>
    <cellStyle name="Followed Hyperlink 15" xfId="9927" hidden="1" xr:uid="{00000000-0005-0000-0000-000074020000}"/>
    <cellStyle name="Followed Hyperlink 15" xfId="10384" hidden="1" xr:uid="{00000000-0005-0000-0000-000075020000}"/>
    <cellStyle name="Followed Hyperlink 15" xfId="10412" hidden="1" xr:uid="{00000000-0005-0000-0000-000076020000}"/>
    <cellStyle name="Followed Hyperlink 15" xfId="10524" hidden="1" xr:uid="{00000000-0005-0000-0000-000077020000}"/>
    <cellStyle name="Followed Hyperlink 15" xfId="6360" hidden="1" xr:uid="{00000000-0005-0000-0000-000078020000}"/>
    <cellStyle name="Followed Hyperlink 15" xfId="10596" hidden="1" xr:uid="{00000000-0005-0000-0000-000079020000}"/>
    <cellStyle name="Followed Hyperlink 15" xfId="10624" hidden="1" xr:uid="{00000000-0005-0000-0000-00007A020000}"/>
    <cellStyle name="Followed Hyperlink 15" xfId="10736" hidden="1" xr:uid="{00000000-0005-0000-0000-00007B020000}"/>
    <cellStyle name="Followed Hyperlink 15" xfId="9827" hidden="1" xr:uid="{00000000-0005-0000-0000-00007C020000}"/>
    <cellStyle name="Followed Hyperlink 15" xfId="10807" hidden="1" xr:uid="{00000000-0005-0000-0000-00007D020000}"/>
    <cellStyle name="Followed Hyperlink 15" xfId="10835" hidden="1" xr:uid="{00000000-0005-0000-0000-00007E020000}"/>
    <cellStyle name="Followed Hyperlink 15" xfId="10947" hidden="1" xr:uid="{00000000-0005-0000-0000-00007F020000}"/>
    <cellStyle name="Followed Hyperlink 15" xfId="2553" hidden="1" xr:uid="{00000000-0005-0000-0000-000080020000}"/>
    <cellStyle name="Followed Hyperlink 15" xfId="11013" hidden="1" xr:uid="{00000000-0005-0000-0000-000081020000}"/>
    <cellStyle name="Followed Hyperlink 15" xfId="11041" hidden="1" xr:uid="{00000000-0005-0000-0000-000082020000}"/>
    <cellStyle name="Followed Hyperlink 15" xfId="11153" hidden="1" xr:uid="{00000000-0005-0000-0000-000083020000}"/>
    <cellStyle name="Followed Hyperlink 15" xfId="11284" hidden="1" xr:uid="{00000000-0005-0000-0000-000068020000}"/>
    <cellStyle name="Followed Hyperlink 15" xfId="11237" hidden="1" xr:uid="{00000000-0005-0000-0000-000069020000}"/>
    <cellStyle name="Followed Hyperlink 15" xfId="11226" hidden="1" xr:uid="{00000000-0005-0000-0000-00006A020000}"/>
    <cellStyle name="Followed Hyperlink 15" xfId="11449" hidden="1" xr:uid="{00000000-0005-0000-0000-00006B020000}"/>
    <cellStyle name="Followed Hyperlink 15" xfId="11541" hidden="1" xr:uid="{00000000-0005-0000-0000-00006C020000}"/>
    <cellStyle name="Followed Hyperlink 15" xfId="11622" hidden="1" xr:uid="{00000000-0005-0000-0000-00006D020000}"/>
    <cellStyle name="Followed Hyperlink 15" xfId="11650" hidden="1" xr:uid="{00000000-0005-0000-0000-00006E020000}"/>
    <cellStyle name="Followed Hyperlink 15" xfId="11762" hidden="1" xr:uid="{00000000-0005-0000-0000-00006F020000}"/>
    <cellStyle name="Followed Hyperlink 15" xfId="11256" hidden="1" xr:uid="{00000000-0005-0000-0000-000070020000}"/>
    <cellStyle name="Followed Hyperlink 15" xfId="11843" hidden="1" xr:uid="{00000000-0005-0000-0000-000071020000}"/>
    <cellStyle name="Followed Hyperlink 15" xfId="11871" hidden="1" xr:uid="{00000000-0005-0000-0000-000072020000}"/>
    <cellStyle name="Followed Hyperlink 15" xfId="11983" hidden="1" xr:uid="{00000000-0005-0000-0000-000073020000}"/>
    <cellStyle name="Followed Hyperlink 15" xfId="11602" hidden="1" xr:uid="{00000000-0005-0000-0000-000074020000}"/>
    <cellStyle name="Followed Hyperlink 15" xfId="12059" hidden="1" xr:uid="{00000000-0005-0000-0000-000075020000}"/>
    <cellStyle name="Followed Hyperlink 15" xfId="12087" hidden="1" xr:uid="{00000000-0005-0000-0000-000076020000}"/>
    <cellStyle name="Followed Hyperlink 15" xfId="12199" hidden="1" xr:uid="{00000000-0005-0000-0000-000077020000}"/>
    <cellStyle name="Followed Hyperlink 15" xfId="8040" hidden="1" xr:uid="{00000000-0005-0000-0000-000078020000}"/>
    <cellStyle name="Followed Hyperlink 15" xfId="12271" hidden="1" xr:uid="{00000000-0005-0000-0000-000079020000}"/>
    <cellStyle name="Followed Hyperlink 15" xfId="12299" hidden="1" xr:uid="{00000000-0005-0000-0000-00007A020000}"/>
    <cellStyle name="Followed Hyperlink 15" xfId="12411" hidden="1" xr:uid="{00000000-0005-0000-0000-00007B020000}"/>
    <cellStyle name="Followed Hyperlink 15" xfId="11502" hidden="1" xr:uid="{00000000-0005-0000-0000-00007C020000}"/>
    <cellStyle name="Followed Hyperlink 15" xfId="12482" hidden="1" xr:uid="{00000000-0005-0000-0000-00007D020000}"/>
    <cellStyle name="Followed Hyperlink 15" xfId="12510" hidden="1" xr:uid="{00000000-0005-0000-0000-00007E020000}"/>
    <cellStyle name="Followed Hyperlink 15" xfId="12622" hidden="1" xr:uid="{00000000-0005-0000-0000-00007F020000}"/>
    <cellStyle name="Followed Hyperlink 15" xfId="2745" hidden="1" xr:uid="{00000000-0005-0000-0000-000080020000}"/>
    <cellStyle name="Followed Hyperlink 15" xfId="12688" hidden="1" xr:uid="{00000000-0005-0000-0000-000081020000}"/>
    <cellStyle name="Followed Hyperlink 15" xfId="12716" hidden="1" xr:uid="{00000000-0005-0000-0000-000082020000}"/>
    <cellStyle name="Followed Hyperlink 15" xfId="12828" hidden="1" xr:uid="{00000000-0005-0000-0000-000083020000}"/>
    <cellStyle name="Followed Hyperlink 15" xfId="12958" hidden="1" xr:uid="{00000000-0005-0000-0000-000068020000}"/>
    <cellStyle name="Followed Hyperlink 15" xfId="12912" hidden="1" xr:uid="{00000000-0005-0000-0000-000069020000}"/>
    <cellStyle name="Followed Hyperlink 15" xfId="12901" hidden="1" xr:uid="{00000000-0005-0000-0000-00006A020000}"/>
    <cellStyle name="Followed Hyperlink 15" xfId="13123" hidden="1" xr:uid="{00000000-0005-0000-0000-00006B020000}"/>
    <cellStyle name="Followed Hyperlink 15" xfId="13215" hidden="1" xr:uid="{00000000-0005-0000-0000-00006C020000}"/>
    <cellStyle name="Followed Hyperlink 15" xfId="13296" hidden="1" xr:uid="{00000000-0005-0000-0000-00006D020000}"/>
    <cellStyle name="Followed Hyperlink 15" xfId="13324" hidden="1" xr:uid="{00000000-0005-0000-0000-00006E020000}"/>
    <cellStyle name="Followed Hyperlink 15" xfId="13436" hidden="1" xr:uid="{00000000-0005-0000-0000-00006F020000}"/>
    <cellStyle name="Followed Hyperlink 15" xfId="12931" hidden="1" xr:uid="{00000000-0005-0000-0000-000070020000}"/>
    <cellStyle name="Followed Hyperlink 15" xfId="13517" hidden="1" xr:uid="{00000000-0005-0000-0000-000071020000}"/>
    <cellStyle name="Followed Hyperlink 15" xfId="13545" hidden="1" xr:uid="{00000000-0005-0000-0000-000072020000}"/>
    <cellStyle name="Followed Hyperlink 15" xfId="13657" hidden="1" xr:uid="{00000000-0005-0000-0000-000073020000}"/>
    <cellStyle name="Followed Hyperlink 15" xfId="13276" hidden="1" xr:uid="{00000000-0005-0000-0000-000074020000}"/>
    <cellStyle name="Followed Hyperlink 15" xfId="13733" hidden="1" xr:uid="{00000000-0005-0000-0000-000075020000}"/>
    <cellStyle name="Followed Hyperlink 15" xfId="13761" hidden="1" xr:uid="{00000000-0005-0000-0000-000076020000}"/>
    <cellStyle name="Followed Hyperlink 15" xfId="13873" hidden="1" xr:uid="{00000000-0005-0000-0000-000077020000}"/>
    <cellStyle name="Followed Hyperlink 15" xfId="9718" hidden="1" xr:uid="{00000000-0005-0000-0000-000078020000}"/>
    <cellStyle name="Followed Hyperlink 15" xfId="13945" hidden="1" xr:uid="{00000000-0005-0000-0000-000079020000}"/>
    <cellStyle name="Followed Hyperlink 15" xfId="13973" hidden="1" xr:uid="{00000000-0005-0000-0000-00007A020000}"/>
    <cellStyle name="Followed Hyperlink 15" xfId="14085" hidden="1" xr:uid="{00000000-0005-0000-0000-00007B020000}"/>
    <cellStyle name="Followed Hyperlink 15" xfId="13176" hidden="1" xr:uid="{00000000-0005-0000-0000-00007C020000}"/>
    <cellStyle name="Followed Hyperlink 15" xfId="14156" hidden="1" xr:uid="{00000000-0005-0000-0000-00007D020000}"/>
    <cellStyle name="Followed Hyperlink 15" xfId="14184" hidden="1" xr:uid="{00000000-0005-0000-0000-00007E020000}"/>
    <cellStyle name="Followed Hyperlink 15" xfId="14296" hidden="1" xr:uid="{00000000-0005-0000-0000-00007F020000}"/>
    <cellStyle name="Followed Hyperlink 15" xfId="4627" hidden="1" xr:uid="{00000000-0005-0000-0000-000080020000}"/>
    <cellStyle name="Followed Hyperlink 15" xfId="14362" hidden="1" xr:uid="{00000000-0005-0000-0000-000081020000}"/>
    <cellStyle name="Followed Hyperlink 15" xfId="14390" hidden="1" xr:uid="{00000000-0005-0000-0000-000082020000}"/>
    <cellStyle name="Followed Hyperlink 15" xfId="14502" hidden="1" xr:uid="{00000000-0005-0000-0000-000083020000}"/>
    <cellStyle name="Followed Hyperlink 15" xfId="14632" hidden="1" xr:uid="{00000000-0005-0000-0000-000068020000}"/>
    <cellStyle name="Followed Hyperlink 15" xfId="14586" hidden="1" xr:uid="{00000000-0005-0000-0000-000069020000}"/>
    <cellStyle name="Followed Hyperlink 15" xfId="14575" hidden="1" xr:uid="{00000000-0005-0000-0000-00006A020000}"/>
    <cellStyle name="Followed Hyperlink 15" xfId="14791" hidden="1" xr:uid="{00000000-0005-0000-0000-00006B020000}"/>
    <cellStyle name="Followed Hyperlink 15" xfId="14883" hidden="1" xr:uid="{00000000-0005-0000-0000-00006C020000}"/>
    <cellStyle name="Followed Hyperlink 15" xfId="14964" hidden="1" xr:uid="{00000000-0005-0000-0000-00006D020000}"/>
    <cellStyle name="Followed Hyperlink 15" xfId="14992" hidden="1" xr:uid="{00000000-0005-0000-0000-00006E020000}"/>
    <cellStyle name="Followed Hyperlink 15" xfId="15104" hidden="1" xr:uid="{00000000-0005-0000-0000-00006F020000}"/>
    <cellStyle name="Followed Hyperlink 15" xfId="14605" hidden="1" xr:uid="{00000000-0005-0000-0000-000070020000}"/>
    <cellStyle name="Followed Hyperlink 15" xfId="15185" hidden="1" xr:uid="{00000000-0005-0000-0000-000071020000}"/>
    <cellStyle name="Followed Hyperlink 15" xfId="15213" hidden="1" xr:uid="{00000000-0005-0000-0000-000072020000}"/>
    <cellStyle name="Followed Hyperlink 15" xfId="15325" hidden="1" xr:uid="{00000000-0005-0000-0000-000073020000}"/>
    <cellStyle name="Followed Hyperlink 15" xfId="14944" hidden="1" xr:uid="{00000000-0005-0000-0000-000074020000}"/>
    <cellStyle name="Followed Hyperlink 15" xfId="15401" hidden="1" xr:uid="{00000000-0005-0000-0000-000075020000}"/>
    <cellStyle name="Followed Hyperlink 15" xfId="15429" hidden="1" xr:uid="{00000000-0005-0000-0000-000076020000}"/>
    <cellStyle name="Followed Hyperlink 15" xfId="15541" hidden="1" xr:uid="{00000000-0005-0000-0000-000077020000}"/>
    <cellStyle name="Followed Hyperlink 15" xfId="11394" hidden="1" xr:uid="{00000000-0005-0000-0000-000078020000}"/>
    <cellStyle name="Followed Hyperlink 15" xfId="15613" hidden="1" xr:uid="{00000000-0005-0000-0000-000079020000}"/>
    <cellStyle name="Followed Hyperlink 15" xfId="15641" hidden="1" xr:uid="{00000000-0005-0000-0000-00007A020000}"/>
    <cellStyle name="Followed Hyperlink 15" xfId="15753" hidden="1" xr:uid="{00000000-0005-0000-0000-00007B020000}"/>
    <cellStyle name="Followed Hyperlink 15" xfId="14844" hidden="1" xr:uid="{00000000-0005-0000-0000-00007C020000}"/>
    <cellStyle name="Followed Hyperlink 15" xfId="15824" hidden="1" xr:uid="{00000000-0005-0000-0000-00007D020000}"/>
    <cellStyle name="Followed Hyperlink 15" xfId="15852" hidden="1" xr:uid="{00000000-0005-0000-0000-00007E020000}"/>
    <cellStyle name="Followed Hyperlink 15" xfId="15964" hidden="1" xr:uid="{00000000-0005-0000-0000-00007F020000}"/>
    <cellStyle name="Followed Hyperlink 15" xfId="6306" hidden="1" xr:uid="{00000000-0005-0000-0000-000080020000}"/>
    <cellStyle name="Followed Hyperlink 15" xfId="16030" hidden="1" xr:uid="{00000000-0005-0000-0000-000081020000}"/>
    <cellStyle name="Followed Hyperlink 15" xfId="16058" hidden="1" xr:uid="{00000000-0005-0000-0000-000082020000}"/>
    <cellStyle name="Followed Hyperlink 15" xfId="16170" hidden="1" xr:uid="{00000000-0005-0000-0000-000083020000}"/>
    <cellStyle name="Followed Hyperlink 15" xfId="16300" hidden="1" xr:uid="{00000000-0005-0000-0000-000068020000}"/>
    <cellStyle name="Followed Hyperlink 15" xfId="16254" hidden="1" xr:uid="{00000000-0005-0000-0000-000069020000}"/>
    <cellStyle name="Followed Hyperlink 15" xfId="16243" hidden="1" xr:uid="{00000000-0005-0000-0000-00006A020000}"/>
    <cellStyle name="Followed Hyperlink 15" xfId="16450" hidden="1" xr:uid="{00000000-0005-0000-0000-00006B020000}"/>
    <cellStyle name="Followed Hyperlink 15" xfId="16542" hidden="1" xr:uid="{00000000-0005-0000-0000-00006C020000}"/>
    <cellStyle name="Followed Hyperlink 15" xfId="16623" hidden="1" xr:uid="{00000000-0005-0000-0000-00006D020000}"/>
    <cellStyle name="Followed Hyperlink 15" xfId="16651" hidden="1" xr:uid="{00000000-0005-0000-0000-00006E020000}"/>
    <cellStyle name="Followed Hyperlink 15" xfId="16763" hidden="1" xr:uid="{00000000-0005-0000-0000-00006F020000}"/>
    <cellStyle name="Followed Hyperlink 15" xfId="16273" hidden="1" xr:uid="{00000000-0005-0000-0000-000070020000}"/>
    <cellStyle name="Followed Hyperlink 15" xfId="16844" hidden="1" xr:uid="{00000000-0005-0000-0000-000071020000}"/>
    <cellStyle name="Followed Hyperlink 15" xfId="16872" hidden="1" xr:uid="{00000000-0005-0000-0000-000072020000}"/>
    <cellStyle name="Followed Hyperlink 15" xfId="16984" hidden="1" xr:uid="{00000000-0005-0000-0000-000073020000}"/>
    <cellStyle name="Followed Hyperlink 15" xfId="16603" hidden="1" xr:uid="{00000000-0005-0000-0000-000074020000}"/>
    <cellStyle name="Followed Hyperlink 15" xfId="17060" hidden="1" xr:uid="{00000000-0005-0000-0000-000075020000}"/>
    <cellStyle name="Followed Hyperlink 15" xfId="17088" hidden="1" xr:uid="{00000000-0005-0000-0000-000076020000}"/>
    <cellStyle name="Followed Hyperlink 15" xfId="17200" hidden="1" xr:uid="{00000000-0005-0000-0000-000077020000}"/>
    <cellStyle name="Followed Hyperlink 15" xfId="13068" hidden="1" xr:uid="{00000000-0005-0000-0000-000078020000}"/>
    <cellStyle name="Followed Hyperlink 15" xfId="17272" hidden="1" xr:uid="{00000000-0005-0000-0000-000079020000}"/>
    <cellStyle name="Followed Hyperlink 15" xfId="17300" hidden="1" xr:uid="{00000000-0005-0000-0000-00007A020000}"/>
    <cellStyle name="Followed Hyperlink 15" xfId="17412" hidden="1" xr:uid="{00000000-0005-0000-0000-00007B020000}"/>
    <cellStyle name="Followed Hyperlink 15" xfId="16503" hidden="1" xr:uid="{00000000-0005-0000-0000-00007C020000}"/>
    <cellStyle name="Followed Hyperlink 15" xfId="17483" hidden="1" xr:uid="{00000000-0005-0000-0000-00007D020000}"/>
    <cellStyle name="Followed Hyperlink 15" xfId="17511" hidden="1" xr:uid="{00000000-0005-0000-0000-00007E020000}"/>
    <cellStyle name="Followed Hyperlink 15" xfId="17623" hidden="1" xr:uid="{00000000-0005-0000-0000-00007F020000}"/>
    <cellStyle name="Followed Hyperlink 15" xfId="7986" hidden="1" xr:uid="{00000000-0005-0000-0000-000080020000}"/>
    <cellStyle name="Followed Hyperlink 15" xfId="17689" hidden="1" xr:uid="{00000000-0005-0000-0000-000081020000}"/>
    <cellStyle name="Followed Hyperlink 15" xfId="17717" hidden="1" xr:uid="{00000000-0005-0000-0000-000082020000}"/>
    <cellStyle name="Followed Hyperlink 15" xfId="17829" hidden="1" xr:uid="{00000000-0005-0000-0000-000083020000}"/>
    <cellStyle name="Followed Hyperlink 15" xfId="17956" hidden="1" xr:uid="{00000000-0005-0000-0000-000068020000}"/>
    <cellStyle name="Followed Hyperlink 15" xfId="12943" hidden="1" xr:uid="{00000000-0005-0000-0000-000069020000}"/>
    <cellStyle name="Followed Hyperlink 15" xfId="11362" hidden="1" xr:uid="{00000000-0005-0000-0000-00006A020000}"/>
    <cellStyle name="Followed Hyperlink 15" xfId="18116" hidden="1" xr:uid="{00000000-0005-0000-0000-00006B020000}"/>
    <cellStyle name="Followed Hyperlink 15" xfId="18208" hidden="1" xr:uid="{00000000-0005-0000-0000-00006C020000}"/>
    <cellStyle name="Followed Hyperlink 15" xfId="18289" hidden="1" xr:uid="{00000000-0005-0000-0000-00006D020000}"/>
    <cellStyle name="Followed Hyperlink 15" xfId="18317" hidden="1" xr:uid="{00000000-0005-0000-0000-00006E020000}"/>
    <cellStyle name="Followed Hyperlink 15" xfId="18429" hidden="1" xr:uid="{00000000-0005-0000-0000-00006F020000}"/>
    <cellStyle name="Followed Hyperlink 15" xfId="13022" hidden="1" xr:uid="{00000000-0005-0000-0000-000070020000}"/>
    <cellStyle name="Followed Hyperlink 15" xfId="18510" hidden="1" xr:uid="{00000000-0005-0000-0000-000071020000}"/>
    <cellStyle name="Followed Hyperlink 15" xfId="18538" hidden="1" xr:uid="{00000000-0005-0000-0000-000072020000}"/>
    <cellStyle name="Followed Hyperlink 15" xfId="18650" hidden="1" xr:uid="{00000000-0005-0000-0000-000073020000}"/>
    <cellStyle name="Followed Hyperlink 15" xfId="18269" hidden="1" xr:uid="{00000000-0005-0000-0000-000074020000}"/>
    <cellStyle name="Followed Hyperlink 15" xfId="18726" hidden="1" xr:uid="{00000000-0005-0000-0000-000075020000}"/>
    <cellStyle name="Followed Hyperlink 15" xfId="18754" hidden="1" xr:uid="{00000000-0005-0000-0000-000076020000}"/>
    <cellStyle name="Followed Hyperlink 15" xfId="18866" hidden="1" xr:uid="{00000000-0005-0000-0000-000077020000}"/>
    <cellStyle name="Followed Hyperlink 15" xfId="18008" hidden="1" xr:uid="{00000000-0005-0000-0000-000078020000}"/>
    <cellStyle name="Followed Hyperlink 15" xfId="18938" hidden="1" xr:uid="{00000000-0005-0000-0000-000079020000}"/>
    <cellStyle name="Followed Hyperlink 15" xfId="18966" hidden="1" xr:uid="{00000000-0005-0000-0000-00007A020000}"/>
    <cellStyle name="Followed Hyperlink 15" xfId="19078" hidden="1" xr:uid="{00000000-0005-0000-0000-00007B020000}"/>
    <cellStyle name="Followed Hyperlink 15" xfId="18169" hidden="1" xr:uid="{00000000-0005-0000-0000-00007C020000}"/>
    <cellStyle name="Followed Hyperlink 15" xfId="19149" hidden="1" xr:uid="{00000000-0005-0000-0000-00007D020000}"/>
    <cellStyle name="Followed Hyperlink 15" xfId="19177" hidden="1" xr:uid="{00000000-0005-0000-0000-00007E020000}"/>
    <cellStyle name="Followed Hyperlink 15" xfId="19289" hidden="1" xr:uid="{00000000-0005-0000-0000-00007F020000}"/>
    <cellStyle name="Followed Hyperlink 15" xfId="18022" hidden="1" xr:uid="{00000000-0005-0000-0000-000080020000}"/>
    <cellStyle name="Followed Hyperlink 15" xfId="19355" hidden="1" xr:uid="{00000000-0005-0000-0000-000081020000}"/>
    <cellStyle name="Followed Hyperlink 15" xfId="19383" hidden="1" xr:uid="{00000000-0005-0000-0000-000082020000}"/>
    <cellStyle name="Followed Hyperlink 15" xfId="19495" hidden="1" xr:uid="{00000000-0005-0000-0000-000083020000}"/>
    <cellStyle name="Followed Hyperlink 15" xfId="19621" hidden="1" xr:uid="{00000000-0005-0000-0000-000068020000}"/>
    <cellStyle name="Followed Hyperlink 15" xfId="19579" hidden="1" xr:uid="{00000000-0005-0000-0000-000069020000}"/>
    <cellStyle name="Followed Hyperlink 15" xfId="19568" hidden="1" xr:uid="{00000000-0005-0000-0000-00006A020000}"/>
    <cellStyle name="Followed Hyperlink 15" xfId="19757" hidden="1" xr:uid="{00000000-0005-0000-0000-00006B020000}"/>
    <cellStyle name="Followed Hyperlink 15" xfId="19849" hidden="1" xr:uid="{00000000-0005-0000-0000-00006C020000}"/>
    <cellStyle name="Followed Hyperlink 15" xfId="19930" hidden="1" xr:uid="{00000000-0005-0000-0000-00006D020000}"/>
    <cellStyle name="Followed Hyperlink 15" xfId="19958" hidden="1" xr:uid="{00000000-0005-0000-0000-00006E020000}"/>
    <cellStyle name="Followed Hyperlink 15" xfId="20070" hidden="1" xr:uid="{00000000-0005-0000-0000-00006F020000}"/>
    <cellStyle name="Followed Hyperlink 15" xfId="19598" hidden="1" xr:uid="{00000000-0005-0000-0000-000070020000}"/>
    <cellStyle name="Followed Hyperlink 15" xfId="20151" hidden="1" xr:uid="{00000000-0005-0000-0000-000071020000}"/>
    <cellStyle name="Followed Hyperlink 15" xfId="20179" hidden="1" xr:uid="{00000000-0005-0000-0000-000072020000}"/>
    <cellStyle name="Followed Hyperlink 15" xfId="20291" hidden="1" xr:uid="{00000000-0005-0000-0000-000073020000}"/>
    <cellStyle name="Followed Hyperlink 15" xfId="19910" hidden="1" xr:uid="{00000000-0005-0000-0000-000074020000}"/>
    <cellStyle name="Followed Hyperlink 15" xfId="20367" hidden="1" xr:uid="{00000000-0005-0000-0000-000075020000}"/>
    <cellStyle name="Followed Hyperlink 15" xfId="20395" hidden="1" xr:uid="{00000000-0005-0000-0000-000076020000}"/>
    <cellStyle name="Followed Hyperlink 15" xfId="20507" hidden="1" xr:uid="{00000000-0005-0000-0000-000077020000}"/>
    <cellStyle name="Followed Hyperlink 15" xfId="16380" hidden="1" xr:uid="{00000000-0005-0000-0000-000078020000}"/>
    <cellStyle name="Followed Hyperlink 15" xfId="20579" hidden="1" xr:uid="{00000000-0005-0000-0000-000079020000}"/>
    <cellStyle name="Followed Hyperlink 15" xfId="20607" hidden="1" xr:uid="{00000000-0005-0000-0000-00007A020000}"/>
    <cellStyle name="Followed Hyperlink 15" xfId="20719" hidden="1" xr:uid="{00000000-0005-0000-0000-00007B020000}"/>
    <cellStyle name="Followed Hyperlink 15" xfId="19810" hidden="1" xr:uid="{00000000-0005-0000-0000-00007C020000}"/>
    <cellStyle name="Followed Hyperlink 15" xfId="20790" hidden="1" xr:uid="{00000000-0005-0000-0000-00007D020000}"/>
    <cellStyle name="Followed Hyperlink 15" xfId="20818" hidden="1" xr:uid="{00000000-0005-0000-0000-00007E020000}"/>
    <cellStyle name="Followed Hyperlink 15" xfId="20930" hidden="1" xr:uid="{00000000-0005-0000-0000-00007F020000}"/>
    <cellStyle name="Followed Hyperlink 15" xfId="12948" hidden="1" xr:uid="{00000000-0005-0000-0000-000080020000}"/>
    <cellStyle name="Followed Hyperlink 15" xfId="20996" hidden="1" xr:uid="{00000000-0005-0000-0000-000081020000}"/>
    <cellStyle name="Followed Hyperlink 15" xfId="21024" hidden="1" xr:uid="{00000000-0005-0000-0000-000082020000}"/>
    <cellStyle name="Followed Hyperlink 15" xfId="21136" hidden="1" xr:uid="{00000000-0005-0000-0000-000083020000}"/>
    <cellStyle name="Followed Hyperlink 15" xfId="21261" hidden="1" xr:uid="{00000000-0005-0000-0000-000068020000}"/>
    <cellStyle name="Followed Hyperlink 15" xfId="21220" hidden="1" xr:uid="{00000000-0005-0000-0000-000069020000}"/>
    <cellStyle name="Followed Hyperlink 15" xfId="21209" hidden="1" xr:uid="{00000000-0005-0000-0000-00006A020000}"/>
    <cellStyle name="Followed Hyperlink 15" xfId="21364" hidden="1" xr:uid="{00000000-0005-0000-0000-00006B020000}"/>
    <cellStyle name="Followed Hyperlink 15" xfId="21456" hidden="1" xr:uid="{00000000-0005-0000-0000-00006C020000}"/>
    <cellStyle name="Followed Hyperlink 15" xfId="21537" hidden="1" xr:uid="{00000000-0005-0000-0000-00006D020000}"/>
    <cellStyle name="Followed Hyperlink 15" xfId="21565" hidden="1" xr:uid="{00000000-0005-0000-0000-00006E020000}"/>
    <cellStyle name="Followed Hyperlink 15" xfId="21677" hidden="1" xr:uid="{00000000-0005-0000-0000-00006F020000}"/>
    <cellStyle name="Followed Hyperlink 15" xfId="21239" hidden="1" xr:uid="{00000000-0005-0000-0000-000070020000}"/>
    <cellStyle name="Followed Hyperlink 15" xfId="21758" hidden="1" xr:uid="{00000000-0005-0000-0000-000071020000}"/>
    <cellStyle name="Followed Hyperlink 15" xfId="21786" hidden="1" xr:uid="{00000000-0005-0000-0000-000072020000}"/>
    <cellStyle name="Followed Hyperlink 15" xfId="21898" hidden="1" xr:uid="{00000000-0005-0000-0000-000073020000}"/>
    <cellStyle name="Followed Hyperlink 15" xfId="21517" hidden="1" xr:uid="{00000000-0005-0000-0000-000074020000}"/>
    <cellStyle name="Followed Hyperlink 15" xfId="21974" hidden="1" xr:uid="{00000000-0005-0000-0000-000075020000}"/>
    <cellStyle name="Followed Hyperlink 15" xfId="22002" hidden="1" xr:uid="{00000000-0005-0000-0000-000076020000}"/>
    <cellStyle name="Followed Hyperlink 15" xfId="22114" hidden="1" xr:uid="{00000000-0005-0000-0000-000077020000}"/>
    <cellStyle name="Followed Hyperlink 15" xfId="18059" hidden="1" xr:uid="{00000000-0005-0000-0000-000078020000}"/>
    <cellStyle name="Followed Hyperlink 15" xfId="22186" hidden="1" xr:uid="{00000000-0005-0000-0000-000079020000}"/>
    <cellStyle name="Followed Hyperlink 15" xfId="22214" hidden="1" xr:uid="{00000000-0005-0000-0000-00007A020000}"/>
    <cellStyle name="Followed Hyperlink 15" xfId="22326" hidden="1" xr:uid="{00000000-0005-0000-0000-00007B020000}"/>
    <cellStyle name="Followed Hyperlink 15" xfId="21417" hidden="1" xr:uid="{00000000-0005-0000-0000-00007C020000}"/>
    <cellStyle name="Followed Hyperlink 15" xfId="22397" hidden="1" xr:uid="{00000000-0005-0000-0000-00007D020000}"/>
    <cellStyle name="Followed Hyperlink 15" xfId="22425" hidden="1" xr:uid="{00000000-0005-0000-0000-00007E020000}"/>
    <cellStyle name="Followed Hyperlink 15" xfId="22537" hidden="1" xr:uid="{00000000-0005-0000-0000-00007F020000}"/>
    <cellStyle name="Followed Hyperlink 15" xfId="12945" hidden="1" xr:uid="{00000000-0005-0000-0000-000080020000}"/>
    <cellStyle name="Followed Hyperlink 15" xfId="22603" hidden="1" xr:uid="{00000000-0005-0000-0000-000081020000}"/>
    <cellStyle name="Followed Hyperlink 15" xfId="22631" hidden="1" xr:uid="{00000000-0005-0000-0000-000082020000}"/>
    <cellStyle name="Followed Hyperlink 15" xfId="22743" hidden="1" xr:uid="{00000000-0005-0000-0000-000083020000}"/>
    <cellStyle name="Followed Hyperlink 15" xfId="22866" hidden="1" xr:uid="{00000000-0005-0000-0000-000068020000}"/>
    <cellStyle name="Followed Hyperlink 15" xfId="22827" hidden="1" xr:uid="{00000000-0005-0000-0000-000069020000}"/>
    <cellStyle name="Followed Hyperlink 15" xfId="22816" hidden="1" xr:uid="{00000000-0005-0000-0000-00006A020000}"/>
    <cellStyle name="Followed Hyperlink 15" xfId="22933" hidden="1" xr:uid="{00000000-0005-0000-0000-00006B020000}"/>
    <cellStyle name="Followed Hyperlink 15" xfId="23025" hidden="1" xr:uid="{00000000-0005-0000-0000-00006C020000}"/>
    <cellStyle name="Followed Hyperlink 15" xfId="23106" hidden="1" xr:uid="{00000000-0005-0000-0000-00006D020000}"/>
    <cellStyle name="Followed Hyperlink 15" xfId="23134" hidden="1" xr:uid="{00000000-0005-0000-0000-00006E020000}"/>
    <cellStyle name="Followed Hyperlink 15" xfId="23246" hidden="1" xr:uid="{00000000-0005-0000-0000-00006F020000}"/>
    <cellStyle name="Followed Hyperlink 15" xfId="22846" hidden="1" xr:uid="{00000000-0005-0000-0000-000070020000}"/>
    <cellStyle name="Followed Hyperlink 15" xfId="23327" hidden="1" xr:uid="{00000000-0005-0000-0000-000071020000}"/>
    <cellStyle name="Followed Hyperlink 15" xfId="23355" hidden="1" xr:uid="{00000000-0005-0000-0000-000072020000}"/>
    <cellStyle name="Followed Hyperlink 15" xfId="23467" hidden="1" xr:uid="{00000000-0005-0000-0000-000073020000}"/>
    <cellStyle name="Followed Hyperlink 15" xfId="23086" hidden="1" xr:uid="{00000000-0005-0000-0000-000074020000}"/>
    <cellStyle name="Followed Hyperlink 15" xfId="23543" hidden="1" xr:uid="{00000000-0005-0000-0000-000075020000}"/>
    <cellStyle name="Followed Hyperlink 15" xfId="23571" hidden="1" xr:uid="{00000000-0005-0000-0000-000076020000}"/>
    <cellStyle name="Followed Hyperlink 15" xfId="23683" hidden="1" xr:uid="{00000000-0005-0000-0000-000077020000}"/>
    <cellStyle name="Followed Hyperlink 15" xfId="19713" hidden="1" xr:uid="{00000000-0005-0000-0000-000078020000}"/>
    <cellStyle name="Followed Hyperlink 15" xfId="23755" hidden="1" xr:uid="{00000000-0005-0000-0000-000079020000}"/>
    <cellStyle name="Followed Hyperlink 15" xfId="23783" hidden="1" xr:uid="{00000000-0005-0000-0000-00007A020000}"/>
    <cellStyle name="Followed Hyperlink 15" xfId="23895" hidden="1" xr:uid="{00000000-0005-0000-0000-00007B020000}"/>
    <cellStyle name="Followed Hyperlink 15" xfId="22986" hidden="1" xr:uid="{00000000-0005-0000-0000-00007C020000}"/>
    <cellStyle name="Followed Hyperlink 15" xfId="23966" hidden="1" xr:uid="{00000000-0005-0000-0000-00007D020000}"/>
    <cellStyle name="Followed Hyperlink 15" xfId="23994" hidden="1" xr:uid="{00000000-0005-0000-0000-00007E020000}"/>
    <cellStyle name="Followed Hyperlink 15" xfId="24106" hidden="1" xr:uid="{00000000-0005-0000-0000-00007F020000}"/>
    <cellStyle name="Followed Hyperlink 15" xfId="14670" hidden="1" xr:uid="{00000000-0005-0000-0000-000080020000}"/>
    <cellStyle name="Followed Hyperlink 15" xfId="24172" hidden="1" xr:uid="{00000000-0005-0000-0000-000081020000}"/>
    <cellStyle name="Followed Hyperlink 15" xfId="24200" hidden="1" xr:uid="{00000000-0005-0000-0000-000082020000}"/>
    <cellStyle name="Followed Hyperlink 15" xfId="24312" hidden="1" xr:uid="{00000000-0005-0000-0000-000083020000}"/>
    <cellStyle name="Followed Hyperlink 15" xfId="24434" hidden="1" xr:uid="{00000000-0005-0000-0000-000068020000}"/>
    <cellStyle name="Followed Hyperlink 15" xfId="24396" hidden="1" xr:uid="{00000000-0005-0000-0000-000069020000}"/>
    <cellStyle name="Followed Hyperlink 15" xfId="24385" hidden="1" xr:uid="{00000000-0005-0000-0000-00006A020000}"/>
    <cellStyle name="Followed Hyperlink 15" xfId="24452" hidden="1" xr:uid="{00000000-0005-0000-0000-00006B020000}"/>
    <cellStyle name="Followed Hyperlink 15" xfId="24544" hidden="1" xr:uid="{00000000-0005-0000-0000-00006C020000}"/>
    <cellStyle name="Followed Hyperlink 15" xfId="24625" hidden="1" xr:uid="{00000000-0005-0000-0000-00006D020000}"/>
    <cellStyle name="Followed Hyperlink 15" xfId="24653" hidden="1" xr:uid="{00000000-0005-0000-0000-00006E020000}"/>
    <cellStyle name="Followed Hyperlink 15" xfId="24765" hidden="1" xr:uid="{00000000-0005-0000-0000-00006F020000}"/>
    <cellStyle name="Followed Hyperlink 15" xfId="24415" hidden="1" xr:uid="{00000000-0005-0000-0000-000070020000}"/>
    <cellStyle name="Followed Hyperlink 15" xfId="24846" hidden="1" xr:uid="{00000000-0005-0000-0000-000071020000}"/>
    <cellStyle name="Followed Hyperlink 15" xfId="24874" hidden="1" xr:uid="{00000000-0005-0000-0000-000072020000}"/>
    <cellStyle name="Followed Hyperlink 15" xfId="24986" hidden="1" xr:uid="{00000000-0005-0000-0000-000073020000}"/>
    <cellStyle name="Followed Hyperlink 15" xfId="24605" hidden="1" xr:uid="{00000000-0005-0000-0000-000074020000}"/>
    <cellStyle name="Followed Hyperlink 15" xfId="25062" hidden="1" xr:uid="{00000000-0005-0000-0000-000075020000}"/>
    <cellStyle name="Followed Hyperlink 15" xfId="25090" hidden="1" xr:uid="{00000000-0005-0000-0000-000076020000}"/>
    <cellStyle name="Followed Hyperlink 15" xfId="25202" hidden="1" xr:uid="{00000000-0005-0000-0000-000077020000}"/>
    <cellStyle name="Followed Hyperlink 15" xfId="21331" hidden="1" xr:uid="{00000000-0005-0000-0000-000078020000}"/>
    <cellStyle name="Followed Hyperlink 15" xfId="25274" hidden="1" xr:uid="{00000000-0005-0000-0000-000079020000}"/>
    <cellStyle name="Followed Hyperlink 15" xfId="25302" hidden="1" xr:uid="{00000000-0005-0000-0000-00007A020000}"/>
    <cellStyle name="Followed Hyperlink 15" xfId="25414" hidden="1" xr:uid="{00000000-0005-0000-0000-00007B020000}"/>
    <cellStyle name="Followed Hyperlink 15" xfId="24505" hidden="1" xr:uid="{00000000-0005-0000-0000-00007C020000}"/>
    <cellStyle name="Followed Hyperlink 15" xfId="25485" hidden="1" xr:uid="{00000000-0005-0000-0000-00007D020000}"/>
    <cellStyle name="Followed Hyperlink 15" xfId="25513" hidden="1" xr:uid="{00000000-0005-0000-0000-00007E020000}"/>
    <cellStyle name="Followed Hyperlink 15" xfId="25625" hidden="1" xr:uid="{00000000-0005-0000-0000-00007F020000}"/>
    <cellStyle name="Followed Hyperlink 15" xfId="16366" hidden="1" xr:uid="{00000000-0005-0000-0000-000080020000}"/>
    <cellStyle name="Followed Hyperlink 15" xfId="25691" hidden="1" xr:uid="{00000000-0005-0000-0000-000081020000}"/>
    <cellStyle name="Followed Hyperlink 15" xfId="25719" hidden="1" xr:uid="{00000000-0005-0000-0000-000082020000}"/>
    <cellStyle name="Followed Hyperlink 15" xfId="25831" hidden="1" xr:uid="{00000000-0005-0000-0000-000083020000}"/>
    <cellStyle name="Followed Hyperlink 15" xfId="26341" hidden="1" xr:uid="{00000000-0005-0000-0000-000068020000}"/>
    <cellStyle name="Followed Hyperlink 15" xfId="26432" hidden="1" xr:uid="{00000000-0005-0000-0000-000069020000}"/>
    <cellStyle name="Followed Hyperlink 15" xfId="26460" hidden="1" xr:uid="{00000000-0005-0000-0000-00006A020000}"/>
    <cellStyle name="Followed Hyperlink 15" xfId="26572" hidden="1" xr:uid="{00000000-0005-0000-0000-00006B020000}"/>
    <cellStyle name="Followed Hyperlink 15" xfId="26664" hidden="1" xr:uid="{00000000-0005-0000-0000-00006C020000}"/>
    <cellStyle name="Followed Hyperlink 15" xfId="26745" hidden="1" xr:uid="{00000000-0005-0000-0000-00006D020000}"/>
    <cellStyle name="Followed Hyperlink 15" xfId="26773" hidden="1" xr:uid="{00000000-0005-0000-0000-00006E020000}"/>
    <cellStyle name="Followed Hyperlink 15" xfId="26885" hidden="1" xr:uid="{00000000-0005-0000-0000-00006F020000}"/>
    <cellStyle name="Followed Hyperlink 15" xfId="26400" hidden="1" xr:uid="{00000000-0005-0000-0000-000070020000}"/>
    <cellStyle name="Followed Hyperlink 15" xfId="26966" hidden="1" xr:uid="{00000000-0005-0000-0000-000071020000}"/>
    <cellStyle name="Followed Hyperlink 15" xfId="26994" hidden="1" xr:uid="{00000000-0005-0000-0000-000072020000}"/>
    <cellStyle name="Followed Hyperlink 15" xfId="27106" hidden="1" xr:uid="{00000000-0005-0000-0000-000073020000}"/>
    <cellStyle name="Followed Hyperlink 15" xfId="26725" hidden="1" xr:uid="{00000000-0005-0000-0000-000074020000}"/>
    <cellStyle name="Followed Hyperlink 15" xfId="27182" hidden="1" xr:uid="{00000000-0005-0000-0000-000075020000}"/>
    <cellStyle name="Followed Hyperlink 15" xfId="27210" hidden="1" xr:uid="{00000000-0005-0000-0000-000076020000}"/>
    <cellStyle name="Followed Hyperlink 15" xfId="27322" hidden="1" xr:uid="{00000000-0005-0000-0000-000077020000}"/>
    <cellStyle name="Followed Hyperlink 15" xfId="26174" hidden="1" xr:uid="{00000000-0005-0000-0000-000078020000}"/>
    <cellStyle name="Followed Hyperlink 15" xfId="27394" hidden="1" xr:uid="{00000000-0005-0000-0000-000079020000}"/>
    <cellStyle name="Followed Hyperlink 15" xfId="27422" hidden="1" xr:uid="{00000000-0005-0000-0000-00007A020000}"/>
    <cellStyle name="Followed Hyperlink 15" xfId="27534" hidden="1" xr:uid="{00000000-0005-0000-0000-00007B020000}"/>
    <cellStyle name="Followed Hyperlink 15" xfId="26625" hidden="1" xr:uid="{00000000-0005-0000-0000-00007C020000}"/>
    <cellStyle name="Followed Hyperlink 15" xfId="27605" hidden="1" xr:uid="{00000000-0005-0000-0000-00007D020000}"/>
    <cellStyle name="Followed Hyperlink 15" xfId="27633" hidden="1" xr:uid="{00000000-0005-0000-0000-00007E020000}"/>
    <cellStyle name="Followed Hyperlink 15" xfId="27745" hidden="1" xr:uid="{00000000-0005-0000-0000-00007F020000}"/>
    <cellStyle name="Followed Hyperlink 15" xfId="26156" hidden="1" xr:uid="{00000000-0005-0000-0000-000080020000}"/>
    <cellStyle name="Followed Hyperlink 15" xfId="27811" hidden="1" xr:uid="{00000000-0005-0000-0000-000081020000}"/>
    <cellStyle name="Followed Hyperlink 15" xfId="27839" hidden="1" xr:uid="{00000000-0005-0000-0000-000082020000}"/>
    <cellStyle name="Followed Hyperlink 15" xfId="27951" hidden="1" xr:uid="{00000000-0005-0000-0000-000083020000}"/>
    <cellStyle name="Followed Hyperlink 15" xfId="28564" hidden="1" xr:uid="{00000000-0005-0000-0000-000068020000}"/>
    <cellStyle name="Followed Hyperlink 15" xfId="28654" hidden="1" xr:uid="{00000000-0005-0000-0000-000069020000}"/>
    <cellStyle name="Followed Hyperlink 15" xfId="28682" hidden="1" xr:uid="{00000000-0005-0000-0000-00006A020000}"/>
    <cellStyle name="Followed Hyperlink 15" xfId="28794" hidden="1" xr:uid="{00000000-0005-0000-0000-00006B020000}"/>
    <cellStyle name="Followed Hyperlink 15" xfId="28886" hidden="1" xr:uid="{00000000-0005-0000-0000-00006C020000}"/>
    <cellStyle name="Followed Hyperlink 15" xfId="28967" hidden="1" xr:uid="{00000000-0005-0000-0000-00006D020000}"/>
    <cellStyle name="Followed Hyperlink 15" xfId="28995" hidden="1" xr:uid="{00000000-0005-0000-0000-00006E020000}"/>
    <cellStyle name="Followed Hyperlink 15" xfId="29107" hidden="1" xr:uid="{00000000-0005-0000-0000-00006F020000}"/>
    <cellStyle name="Followed Hyperlink 15" xfId="28622" hidden="1" xr:uid="{00000000-0005-0000-0000-000070020000}"/>
    <cellStyle name="Followed Hyperlink 15" xfId="29188" hidden="1" xr:uid="{00000000-0005-0000-0000-000071020000}"/>
    <cellStyle name="Followed Hyperlink 15" xfId="29216" hidden="1" xr:uid="{00000000-0005-0000-0000-000072020000}"/>
    <cellStyle name="Followed Hyperlink 15" xfId="29328" hidden="1" xr:uid="{00000000-0005-0000-0000-000073020000}"/>
    <cellStyle name="Followed Hyperlink 15" xfId="28947" hidden="1" xr:uid="{00000000-0005-0000-0000-000074020000}"/>
    <cellStyle name="Followed Hyperlink 15" xfId="29404" hidden="1" xr:uid="{00000000-0005-0000-0000-000075020000}"/>
    <cellStyle name="Followed Hyperlink 15" xfId="29432" hidden="1" xr:uid="{00000000-0005-0000-0000-000076020000}"/>
    <cellStyle name="Followed Hyperlink 15" xfId="29544" hidden="1" xr:uid="{00000000-0005-0000-0000-000077020000}"/>
    <cellStyle name="Followed Hyperlink 15" xfId="28402" hidden="1" xr:uid="{00000000-0005-0000-0000-000078020000}"/>
    <cellStyle name="Followed Hyperlink 15" xfId="29616" hidden="1" xr:uid="{00000000-0005-0000-0000-000079020000}"/>
    <cellStyle name="Followed Hyperlink 15" xfId="29644" hidden="1" xr:uid="{00000000-0005-0000-0000-00007A020000}"/>
    <cellStyle name="Followed Hyperlink 15" xfId="29756" hidden="1" xr:uid="{00000000-0005-0000-0000-00007B020000}"/>
    <cellStyle name="Followed Hyperlink 15" xfId="28847" hidden="1" xr:uid="{00000000-0005-0000-0000-00007C020000}"/>
    <cellStyle name="Followed Hyperlink 15" xfId="29827" hidden="1" xr:uid="{00000000-0005-0000-0000-00007D020000}"/>
    <cellStyle name="Followed Hyperlink 15" xfId="29855" hidden="1" xr:uid="{00000000-0005-0000-0000-00007E020000}"/>
    <cellStyle name="Followed Hyperlink 15" xfId="29967" hidden="1" xr:uid="{00000000-0005-0000-0000-00007F020000}"/>
    <cellStyle name="Followed Hyperlink 15" xfId="28384" hidden="1" xr:uid="{00000000-0005-0000-0000-000080020000}"/>
    <cellStyle name="Followed Hyperlink 15" xfId="30033" hidden="1" xr:uid="{00000000-0005-0000-0000-000081020000}"/>
    <cellStyle name="Followed Hyperlink 15" xfId="30061" hidden="1" xr:uid="{00000000-0005-0000-0000-000082020000}"/>
    <cellStyle name="Followed Hyperlink 15" xfId="30173" hidden="1" xr:uid="{00000000-0005-0000-0000-000083020000}"/>
    <cellStyle name="Followed Hyperlink 15" xfId="30302" hidden="1" xr:uid="{00000000-0005-0000-0000-000068020000}"/>
    <cellStyle name="Followed Hyperlink 15" xfId="30257" hidden="1" xr:uid="{00000000-0005-0000-0000-000069020000}"/>
    <cellStyle name="Followed Hyperlink 15" xfId="30246" hidden="1" xr:uid="{00000000-0005-0000-0000-00006A020000}"/>
    <cellStyle name="Followed Hyperlink 15" xfId="30465" hidden="1" xr:uid="{00000000-0005-0000-0000-00006B020000}"/>
    <cellStyle name="Followed Hyperlink 15" xfId="30557" hidden="1" xr:uid="{00000000-0005-0000-0000-00006C020000}"/>
    <cellStyle name="Followed Hyperlink 15" xfId="30638" hidden="1" xr:uid="{00000000-0005-0000-0000-00006D020000}"/>
    <cellStyle name="Followed Hyperlink 15" xfId="30666" hidden="1" xr:uid="{00000000-0005-0000-0000-00006E020000}"/>
    <cellStyle name="Followed Hyperlink 15" xfId="30778" hidden="1" xr:uid="{00000000-0005-0000-0000-00006F020000}"/>
    <cellStyle name="Followed Hyperlink 15" xfId="30276" hidden="1" xr:uid="{00000000-0005-0000-0000-000070020000}"/>
    <cellStyle name="Followed Hyperlink 15" xfId="30859" hidden="1" xr:uid="{00000000-0005-0000-0000-000071020000}"/>
    <cellStyle name="Followed Hyperlink 15" xfId="30887" hidden="1" xr:uid="{00000000-0005-0000-0000-000072020000}"/>
    <cellStyle name="Followed Hyperlink 15" xfId="30999" hidden="1" xr:uid="{00000000-0005-0000-0000-000073020000}"/>
    <cellStyle name="Followed Hyperlink 15" xfId="30618" hidden="1" xr:uid="{00000000-0005-0000-0000-000074020000}"/>
    <cellStyle name="Followed Hyperlink 15" xfId="31075" hidden="1" xr:uid="{00000000-0005-0000-0000-000075020000}"/>
    <cellStyle name="Followed Hyperlink 15" xfId="31103" hidden="1" xr:uid="{00000000-0005-0000-0000-000076020000}"/>
    <cellStyle name="Followed Hyperlink 15" xfId="31215" hidden="1" xr:uid="{00000000-0005-0000-0000-000077020000}"/>
    <cellStyle name="Followed Hyperlink 15" xfId="26114" hidden="1" xr:uid="{00000000-0005-0000-0000-000078020000}"/>
    <cellStyle name="Followed Hyperlink 15" xfId="31287" hidden="1" xr:uid="{00000000-0005-0000-0000-000079020000}"/>
    <cellStyle name="Followed Hyperlink 15" xfId="31315" hidden="1" xr:uid="{00000000-0005-0000-0000-00007A020000}"/>
    <cellStyle name="Followed Hyperlink 15" xfId="31427" hidden="1" xr:uid="{00000000-0005-0000-0000-00007B020000}"/>
    <cellStyle name="Followed Hyperlink 15" xfId="30518" hidden="1" xr:uid="{00000000-0005-0000-0000-00007C020000}"/>
    <cellStyle name="Followed Hyperlink 15" xfId="31498" hidden="1" xr:uid="{00000000-0005-0000-0000-00007D020000}"/>
    <cellStyle name="Followed Hyperlink 15" xfId="31526" hidden="1" xr:uid="{00000000-0005-0000-0000-00007E020000}"/>
    <cellStyle name="Followed Hyperlink 15" xfId="31638" hidden="1" xr:uid="{00000000-0005-0000-0000-00007F020000}"/>
    <cellStyle name="Followed Hyperlink 15" xfId="28305" hidden="1" xr:uid="{00000000-0005-0000-0000-000080020000}"/>
    <cellStyle name="Followed Hyperlink 15" xfId="31704" hidden="1" xr:uid="{00000000-0005-0000-0000-000081020000}"/>
    <cellStyle name="Followed Hyperlink 15" xfId="31732" hidden="1" xr:uid="{00000000-0005-0000-0000-000082020000}"/>
    <cellStyle name="Followed Hyperlink 15" xfId="31844" hidden="1" xr:uid="{00000000-0005-0000-0000-000083020000}"/>
    <cellStyle name="Followed Hyperlink 15" xfId="31972" hidden="1" xr:uid="{00000000-0005-0000-0000-000068020000}"/>
    <cellStyle name="Followed Hyperlink 15" xfId="31928" hidden="1" xr:uid="{00000000-0005-0000-0000-000069020000}"/>
    <cellStyle name="Followed Hyperlink 15" xfId="31917" hidden="1" xr:uid="{00000000-0005-0000-0000-00006A020000}"/>
    <cellStyle name="Followed Hyperlink 15" xfId="32133" hidden="1" xr:uid="{00000000-0005-0000-0000-00006B020000}"/>
    <cellStyle name="Followed Hyperlink 15" xfId="32225" hidden="1" xr:uid="{00000000-0005-0000-0000-00006C020000}"/>
    <cellStyle name="Followed Hyperlink 15" xfId="32306" hidden="1" xr:uid="{00000000-0005-0000-0000-00006D020000}"/>
    <cellStyle name="Followed Hyperlink 15" xfId="32334" hidden="1" xr:uid="{00000000-0005-0000-0000-00006E020000}"/>
    <cellStyle name="Followed Hyperlink 15" xfId="32446" hidden="1" xr:uid="{00000000-0005-0000-0000-00006F020000}"/>
    <cellStyle name="Followed Hyperlink 15" xfId="31947" hidden="1" xr:uid="{00000000-0005-0000-0000-000070020000}"/>
    <cellStyle name="Followed Hyperlink 15" xfId="32527" hidden="1" xr:uid="{00000000-0005-0000-0000-000071020000}"/>
    <cellStyle name="Followed Hyperlink 15" xfId="32555" hidden="1" xr:uid="{00000000-0005-0000-0000-000072020000}"/>
    <cellStyle name="Followed Hyperlink 15" xfId="32667" hidden="1" xr:uid="{00000000-0005-0000-0000-000073020000}"/>
    <cellStyle name="Followed Hyperlink 15" xfId="32286" hidden="1" xr:uid="{00000000-0005-0000-0000-000074020000}"/>
    <cellStyle name="Followed Hyperlink 15" xfId="32743" hidden="1" xr:uid="{00000000-0005-0000-0000-000075020000}"/>
    <cellStyle name="Followed Hyperlink 15" xfId="32771" hidden="1" xr:uid="{00000000-0005-0000-0000-000076020000}"/>
    <cellStyle name="Followed Hyperlink 15" xfId="32883" hidden="1" xr:uid="{00000000-0005-0000-0000-000077020000}"/>
    <cellStyle name="Followed Hyperlink 15" xfId="28342" hidden="1" xr:uid="{00000000-0005-0000-0000-000078020000}"/>
    <cellStyle name="Followed Hyperlink 15" xfId="32955" hidden="1" xr:uid="{00000000-0005-0000-0000-000079020000}"/>
    <cellStyle name="Followed Hyperlink 15" xfId="32983" hidden="1" xr:uid="{00000000-0005-0000-0000-00007A020000}"/>
    <cellStyle name="Followed Hyperlink 15" xfId="33095" hidden="1" xr:uid="{00000000-0005-0000-0000-00007B020000}"/>
    <cellStyle name="Followed Hyperlink 15" xfId="32186" hidden="1" xr:uid="{00000000-0005-0000-0000-00007C020000}"/>
    <cellStyle name="Followed Hyperlink 15" xfId="33166" hidden="1" xr:uid="{00000000-0005-0000-0000-00007D020000}"/>
    <cellStyle name="Followed Hyperlink 15" xfId="33194" hidden="1" xr:uid="{00000000-0005-0000-0000-00007E020000}"/>
    <cellStyle name="Followed Hyperlink 15" xfId="33306" hidden="1" xr:uid="{00000000-0005-0000-0000-00007F020000}"/>
    <cellStyle name="Followed Hyperlink 15" xfId="28480" hidden="1" xr:uid="{00000000-0005-0000-0000-000080020000}"/>
    <cellStyle name="Followed Hyperlink 15" xfId="33372" hidden="1" xr:uid="{00000000-0005-0000-0000-000081020000}"/>
    <cellStyle name="Followed Hyperlink 15" xfId="33400" hidden="1" xr:uid="{00000000-0005-0000-0000-000082020000}"/>
    <cellStyle name="Followed Hyperlink 15" xfId="33512" hidden="1" xr:uid="{00000000-0005-0000-0000-000083020000}"/>
    <cellStyle name="Followed Hyperlink 15" xfId="33639" hidden="1" xr:uid="{00000000-0005-0000-0000-000068020000}"/>
    <cellStyle name="Followed Hyperlink 15" xfId="33596" hidden="1" xr:uid="{00000000-0005-0000-0000-000069020000}"/>
    <cellStyle name="Followed Hyperlink 15" xfId="33585" hidden="1" xr:uid="{00000000-0005-0000-0000-00006A020000}"/>
    <cellStyle name="Followed Hyperlink 15" xfId="33788" hidden="1" xr:uid="{00000000-0005-0000-0000-00006B020000}"/>
    <cellStyle name="Followed Hyperlink 15" xfId="33880" hidden="1" xr:uid="{00000000-0005-0000-0000-00006C020000}"/>
    <cellStyle name="Followed Hyperlink 15" xfId="33961" hidden="1" xr:uid="{00000000-0005-0000-0000-00006D020000}"/>
    <cellStyle name="Followed Hyperlink 15" xfId="33989" hidden="1" xr:uid="{00000000-0005-0000-0000-00006E020000}"/>
    <cellStyle name="Followed Hyperlink 15" xfId="34101" hidden="1" xr:uid="{00000000-0005-0000-0000-00006F020000}"/>
    <cellStyle name="Followed Hyperlink 15" xfId="33615" hidden="1" xr:uid="{00000000-0005-0000-0000-000070020000}"/>
    <cellStyle name="Followed Hyperlink 15" xfId="34182" hidden="1" xr:uid="{00000000-0005-0000-0000-000071020000}"/>
    <cellStyle name="Followed Hyperlink 15" xfId="34210" hidden="1" xr:uid="{00000000-0005-0000-0000-000072020000}"/>
    <cellStyle name="Followed Hyperlink 15" xfId="34322" hidden="1" xr:uid="{00000000-0005-0000-0000-000073020000}"/>
    <cellStyle name="Followed Hyperlink 15" xfId="33941" hidden="1" xr:uid="{00000000-0005-0000-0000-000074020000}"/>
    <cellStyle name="Followed Hyperlink 15" xfId="34398" hidden="1" xr:uid="{00000000-0005-0000-0000-000075020000}"/>
    <cellStyle name="Followed Hyperlink 15" xfId="34426" hidden="1" xr:uid="{00000000-0005-0000-0000-000076020000}"/>
    <cellStyle name="Followed Hyperlink 15" xfId="34538" hidden="1" xr:uid="{00000000-0005-0000-0000-000077020000}"/>
    <cellStyle name="Followed Hyperlink 15" xfId="30410" hidden="1" xr:uid="{00000000-0005-0000-0000-000078020000}"/>
    <cellStyle name="Followed Hyperlink 15" xfId="34610" hidden="1" xr:uid="{00000000-0005-0000-0000-000079020000}"/>
    <cellStyle name="Followed Hyperlink 15" xfId="34638" hidden="1" xr:uid="{00000000-0005-0000-0000-00007A020000}"/>
    <cellStyle name="Followed Hyperlink 15" xfId="34750" hidden="1" xr:uid="{00000000-0005-0000-0000-00007B020000}"/>
    <cellStyle name="Followed Hyperlink 15" xfId="33841" hidden="1" xr:uid="{00000000-0005-0000-0000-00007C020000}"/>
    <cellStyle name="Followed Hyperlink 15" xfId="34821" hidden="1" xr:uid="{00000000-0005-0000-0000-00007D020000}"/>
    <cellStyle name="Followed Hyperlink 15" xfId="34849" hidden="1" xr:uid="{00000000-0005-0000-0000-00007E020000}"/>
    <cellStyle name="Followed Hyperlink 15" xfId="34961" hidden="1" xr:uid="{00000000-0005-0000-0000-00007F020000}"/>
    <cellStyle name="Followed Hyperlink 15" xfId="26070" hidden="1" xr:uid="{00000000-0005-0000-0000-000080020000}"/>
    <cellStyle name="Followed Hyperlink 15" xfId="35027" hidden="1" xr:uid="{00000000-0005-0000-0000-000081020000}"/>
    <cellStyle name="Followed Hyperlink 15" xfId="35055" hidden="1" xr:uid="{00000000-0005-0000-0000-000082020000}"/>
    <cellStyle name="Followed Hyperlink 15" xfId="35167" hidden="1" xr:uid="{00000000-0005-0000-0000-000083020000}"/>
    <cellStyle name="Followed Hyperlink 15" xfId="35293" hidden="1" xr:uid="{00000000-0005-0000-0000-000068020000}"/>
    <cellStyle name="Followed Hyperlink 15" xfId="35251" hidden="1" xr:uid="{00000000-0005-0000-0000-000069020000}"/>
    <cellStyle name="Followed Hyperlink 15" xfId="35240" hidden="1" xr:uid="{00000000-0005-0000-0000-00006A020000}"/>
    <cellStyle name="Followed Hyperlink 15" xfId="35429" hidden="1" xr:uid="{00000000-0005-0000-0000-00006B020000}"/>
    <cellStyle name="Followed Hyperlink 15" xfId="35521" hidden="1" xr:uid="{00000000-0005-0000-0000-00006C020000}"/>
    <cellStyle name="Followed Hyperlink 15" xfId="35602" hidden="1" xr:uid="{00000000-0005-0000-0000-00006D020000}"/>
    <cellStyle name="Followed Hyperlink 15" xfId="35630" hidden="1" xr:uid="{00000000-0005-0000-0000-00006E020000}"/>
    <cellStyle name="Followed Hyperlink 15" xfId="35742" hidden="1" xr:uid="{00000000-0005-0000-0000-00006F020000}"/>
    <cellStyle name="Followed Hyperlink 15" xfId="35270" hidden="1" xr:uid="{00000000-0005-0000-0000-000070020000}"/>
    <cellStyle name="Followed Hyperlink 15" xfId="35823" hidden="1" xr:uid="{00000000-0005-0000-0000-000071020000}"/>
    <cellStyle name="Followed Hyperlink 15" xfId="35851" hidden="1" xr:uid="{00000000-0005-0000-0000-000072020000}"/>
    <cellStyle name="Followed Hyperlink 15" xfId="35963" hidden="1" xr:uid="{00000000-0005-0000-0000-000073020000}"/>
    <cellStyle name="Followed Hyperlink 15" xfId="35582" hidden="1" xr:uid="{00000000-0005-0000-0000-000074020000}"/>
    <cellStyle name="Followed Hyperlink 15" xfId="36039" hidden="1" xr:uid="{00000000-0005-0000-0000-000075020000}"/>
    <cellStyle name="Followed Hyperlink 15" xfId="36067" hidden="1" xr:uid="{00000000-0005-0000-0000-000076020000}"/>
    <cellStyle name="Followed Hyperlink 15" xfId="36179" hidden="1" xr:uid="{00000000-0005-0000-0000-000077020000}"/>
    <cellStyle name="Followed Hyperlink 15" xfId="32078" hidden="1" xr:uid="{00000000-0005-0000-0000-000078020000}"/>
    <cellStyle name="Followed Hyperlink 15" xfId="36251" hidden="1" xr:uid="{00000000-0005-0000-0000-000079020000}"/>
    <cellStyle name="Followed Hyperlink 15" xfId="36279" hidden="1" xr:uid="{00000000-0005-0000-0000-00007A020000}"/>
    <cellStyle name="Followed Hyperlink 15" xfId="36391" hidden="1" xr:uid="{00000000-0005-0000-0000-00007B020000}"/>
    <cellStyle name="Followed Hyperlink 15" xfId="35482" hidden="1" xr:uid="{00000000-0005-0000-0000-00007C020000}"/>
    <cellStyle name="Followed Hyperlink 15" xfId="36462" hidden="1" xr:uid="{00000000-0005-0000-0000-00007D020000}"/>
    <cellStyle name="Followed Hyperlink 15" xfId="36490" hidden="1" xr:uid="{00000000-0005-0000-0000-00007E020000}"/>
    <cellStyle name="Followed Hyperlink 15" xfId="36602" hidden="1" xr:uid="{00000000-0005-0000-0000-00007F020000}"/>
    <cellStyle name="Followed Hyperlink 15" xfId="28298" hidden="1" xr:uid="{00000000-0005-0000-0000-000080020000}"/>
    <cellStyle name="Followed Hyperlink 15" xfId="36668" hidden="1" xr:uid="{00000000-0005-0000-0000-000081020000}"/>
    <cellStyle name="Followed Hyperlink 15" xfId="36696" hidden="1" xr:uid="{00000000-0005-0000-0000-000082020000}"/>
    <cellStyle name="Followed Hyperlink 15" xfId="36808" hidden="1" xr:uid="{00000000-0005-0000-0000-000083020000}"/>
    <cellStyle name="Followed Hyperlink 15" xfId="36933" hidden="1" xr:uid="{00000000-0005-0000-0000-000068020000}"/>
    <cellStyle name="Followed Hyperlink 15" xfId="36892" hidden="1" xr:uid="{00000000-0005-0000-0000-000069020000}"/>
    <cellStyle name="Followed Hyperlink 15" xfId="36881" hidden="1" xr:uid="{00000000-0005-0000-0000-00006A020000}"/>
    <cellStyle name="Followed Hyperlink 15" xfId="37036" hidden="1" xr:uid="{00000000-0005-0000-0000-00006B020000}"/>
    <cellStyle name="Followed Hyperlink 15" xfId="37128" hidden="1" xr:uid="{00000000-0005-0000-0000-00006C020000}"/>
    <cellStyle name="Followed Hyperlink 15" xfId="37209" hidden="1" xr:uid="{00000000-0005-0000-0000-00006D020000}"/>
    <cellStyle name="Followed Hyperlink 15" xfId="37237" hidden="1" xr:uid="{00000000-0005-0000-0000-00006E020000}"/>
    <cellStyle name="Followed Hyperlink 15" xfId="37349" hidden="1" xr:uid="{00000000-0005-0000-0000-00006F020000}"/>
    <cellStyle name="Followed Hyperlink 15" xfId="36911" hidden="1" xr:uid="{00000000-0005-0000-0000-000070020000}"/>
    <cellStyle name="Followed Hyperlink 15" xfId="37430" hidden="1" xr:uid="{00000000-0005-0000-0000-000071020000}"/>
    <cellStyle name="Followed Hyperlink 15" xfId="37458" hidden="1" xr:uid="{00000000-0005-0000-0000-000072020000}"/>
    <cellStyle name="Followed Hyperlink 15" xfId="37570" hidden="1" xr:uid="{00000000-0005-0000-0000-000073020000}"/>
    <cellStyle name="Followed Hyperlink 15" xfId="37189" hidden="1" xr:uid="{00000000-0005-0000-0000-000074020000}"/>
    <cellStyle name="Followed Hyperlink 15" xfId="37646" hidden="1" xr:uid="{00000000-0005-0000-0000-000075020000}"/>
    <cellStyle name="Followed Hyperlink 15" xfId="37674" hidden="1" xr:uid="{00000000-0005-0000-0000-000076020000}"/>
    <cellStyle name="Followed Hyperlink 15" xfId="37786" hidden="1" xr:uid="{00000000-0005-0000-0000-000077020000}"/>
    <cellStyle name="Followed Hyperlink 15" xfId="33737" hidden="1" xr:uid="{00000000-0005-0000-0000-000078020000}"/>
    <cellStyle name="Followed Hyperlink 15" xfId="37858" hidden="1" xr:uid="{00000000-0005-0000-0000-000079020000}"/>
    <cellStyle name="Followed Hyperlink 15" xfId="37886" hidden="1" xr:uid="{00000000-0005-0000-0000-00007A020000}"/>
    <cellStyle name="Followed Hyperlink 15" xfId="37998" hidden="1" xr:uid="{00000000-0005-0000-0000-00007B020000}"/>
    <cellStyle name="Followed Hyperlink 15" xfId="37089" hidden="1" xr:uid="{00000000-0005-0000-0000-00007C020000}"/>
    <cellStyle name="Followed Hyperlink 15" xfId="38069" hidden="1" xr:uid="{00000000-0005-0000-0000-00007D020000}"/>
    <cellStyle name="Followed Hyperlink 15" xfId="38097" hidden="1" xr:uid="{00000000-0005-0000-0000-00007E020000}"/>
    <cellStyle name="Followed Hyperlink 15" xfId="38209" hidden="1" xr:uid="{00000000-0005-0000-0000-00007F020000}"/>
    <cellStyle name="Followed Hyperlink 15" xfId="28484" hidden="1" xr:uid="{00000000-0005-0000-0000-000080020000}"/>
    <cellStyle name="Followed Hyperlink 15" xfId="38275" hidden="1" xr:uid="{00000000-0005-0000-0000-000081020000}"/>
    <cellStyle name="Followed Hyperlink 15" xfId="38303" hidden="1" xr:uid="{00000000-0005-0000-0000-000082020000}"/>
    <cellStyle name="Followed Hyperlink 15" xfId="38415" hidden="1" xr:uid="{00000000-0005-0000-0000-000083020000}"/>
    <cellStyle name="Followed Hyperlink 15" xfId="38538" hidden="1" xr:uid="{00000000-0005-0000-0000-000068020000}"/>
    <cellStyle name="Followed Hyperlink 15" xfId="38499" hidden="1" xr:uid="{00000000-0005-0000-0000-000069020000}"/>
    <cellStyle name="Followed Hyperlink 15" xfId="38488" hidden="1" xr:uid="{00000000-0005-0000-0000-00006A020000}"/>
    <cellStyle name="Followed Hyperlink 15" xfId="38605" hidden="1" xr:uid="{00000000-0005-0000-0000-00006B020000}"/>
    <cellStyle name="Followed Hyperlink 15" xfId="38697" hidden="1" xr:uid="{00000000-0005-0000-0000-00006C020000}"/>
    <cellStyle name="Followed Hyperlink 15" xfId="38778" hidden="1" xr:uid="{00000000-0005-0000-0000-00006D020000}"/>
    <cellStyle name="Followed Hyperlink 15" xfId="38806" hidden="1" xr:uid="{00000000-0005-0000-0000-00006E020000}"/>
    <cellStyle name="Followed Hyperlink 15" xfId="38918" hidden="1" xr:uid="{00000000-0005-0000-0000-00006F020000}"/>
    <cellStyle name="Followed Hyperlink 15" xfId="38518" hidden="1" xr:uid="{00000000-0005-0000-0000-000070020000}"/>
    <cellStyle name="Followed Hyperlink 15" xfId="38999" hidden="1" xr:uid="{00000000-0005-0000-0000-000071020000}"/>
    <cellStyle name="Followed Hyperlink 15" xfId="39027" hidden="1" xr:uid="{00000000-0005-0000-0000-000072020000}"/>
    <cellStyle name="Followed Hyperlink 15" xfId="39139" hidden="1" xr:uid="{00000000-0005-0000-0000-000073020000}"/>
    <cellStyle name="Followed Hyperlink 15" xfId="38758" hidden="1" xr:uid="{00000000-0005-0000-0000-000074020000}"/>
    <cellStyle name="Followed Hyperlink 15" xfId="39215" hidden="1" xr:uid="{00000000-0005-0000-0000-000075020000}"/>
    <cellStyle name="Followed Hyperlink 15" xfId="39243" hidden="1" xr:uid="{00000000-0005-0000-0000-000076020000}"/>
    <cellStyle name="Followed Hyperlink 15" xfId="39355" hidden="1" xr:uid="{00000000-0005-0000-0000-000077020000}"/>
    <cellStyle name="Followed Hyperlink 15" xfId="35385" hidden="1" xr:uid="{00000000-0005-0000-0000-000078020000}"/>
    <cellStyle name="Followed Hyperlink 15" xfId="39427" hidden="1" xr:uid="{00000000-0005-0000-0000-000079020000}"/>
    <cellStyle name="Followed Hyperlink 15" xfId="39455" hidden="1" xr:uid="{00000000-0005-0000-0000-00007A020000}"/>
    <cellStyle name="Followed Hyperlink 15" xfId="39567" hidden="1" xr:uid="{00000000-0005-0000-0000-00007B020000}"/>
    <cellStyle name="Followed Hyperlink 15" xfId="38658" hidden="1" xr:uid="{00000000-0005-0000-0000-00007C020000}"/>
    <cellStyle name="Followed Hyperlink 15" xfId="39638" hidden="1" xr:uid="{00000000-0005-0000-0000-00007D020000}"/>
    <cellStyle name="Followed Hyperlink 15" xfId="39666" hidden="1" xr:uid="{00000000-0005-0000-0000-00007E020000}"/>
    <cellStyle name="Followed Hyperlink 15" xfId="39778" hidden="1" xr:uid="{00000000-0005-0000-0000-00007F020000}"/>
    <cellStyle name="Followed Hyperlink 15" xfId="30359" hidden="1" xr:uid="{00000000-0005-0000-0000-000080020000}"/>
    <cellStyle name="Followed Hyperlink 15" xfId="39844" hidden="1" xr:uid="{00000000-0005-0000-0000-000081020000}"/>
    <cellStyle name="Followed Hyperlink 15" xfId="39872" hidden="1" xr:uid="{00000000-0005-0000-0000-000082020000}"/>
    <cellStyle name="Followed Hyperlink 15" xfId="39984" hidden="1" xr:uid="{00000000-0005-0000-0000-000083020000}"/>
    <cellStyle name="Followed Hyperlink 15" xfId="40106" hidden="1" xr:uid="{00000000-0005-0000-0000-000068020000}"/>
    <cellStyle name="Followed Hyperlink 15" xfId="40068" hidden="1" xr:uid="{00000000-0005-0000-0000-000069020000}"/>
    <cellStyle name="Followed Hyperlink 15" xfId="40057" hidden="1" xr:uid="{00000000-0005-0000-0000-00006A020000}"/>
    <cellStyle name="Followed Hyperlink 15" xfId="40124" hidden="1" xr:uid="{00000000-0005-0000-0000-00006B020000}"/>
    <cellStyle name="Followed Hyperlink 15" xfId="40216" hidden="1" xr:uid="{00000000-0005-0000-0000-00006C020000}"/>
    <cellStyle name="Followed Hyperlink 15" xfId="40297" hidden="1" xr:uid="{00000000-0005-0000-0000-00006D020000}"/>
    <cellStyle name="Followed Hyperlink 15" xfId="40325" hidden="1" xr:uid="{00000000-0005-0000-0000-00006E020000}"/>
    <cellStyle name="Followed Hyperlink 15" xfId="40437" hidden="1" xr:uid="{00000000-0005-0000-0000-00006F020000}"/>
    <cellStyle name="Followed Hyperlink 15" xfId="40087" hidden="1" xr:uid="{00000000-0005-0000-0000-000070020000}"/>
    <cellStyle name="Followed Hyperlink 15" xfId="40518" hidden="1" xr:uid="{00000000-0005-0000-0000-000071020000}"/>
    <cellStyle name="Followed Hyperlink 15" xfId="40546" hidden="1" xr:uid="{00000000-0005-0000-0000-000072020000}"/>
    <cellStyle name="Followed Hyperlink 15" xfId="40658" hidden="1" xr:uid="{00000000-0005-0000-0000-000073020000}"/>
    <cellStyle name="Followed Hyperlink 15" xfId="40277" hidden="1" xr:uid="{00000000-0005-0000-0000-000074020000}"/>
    <cellStyle name="Followed Hyperlink 15" xfId="40734" hidden="1" xr:uid="{00000000-0005-0000-0000-000075020000}"/>
    <cellStyle name="Followed Hyperlink 15" xfId="40762" hidden="1" xr:uid="{00000000-0005-0000-0000-000076020000}"/>
    <cellStyle name="Followed Hyperlink 15" xfId="40874" hidden="1" xr:uid="{00000000-0005-0000-0000-000077020000}"/>
    <cellStyle name="Followed Hyperlink 15" xfId="37003" hidden="1" xr:uid="{00000000-0005-0000-0000-000078020000}"/>
    <cellStyle name="Followed Hyperlink 15" xfId="40946" hidden="1" xr:uid="{00000000-0005-0000-0000-000079020000}"/>
    <cellStyle name="Followed Hyperlink 15" xfId="40974" hidden="1" xr:uid="{00000000-0005-0000-0000-00007A020000}"/>
    <cellStyle name="Followed Hyperlink 15" xfId="41086" hidden="1" xr:uid="{00000000-0005-0000-0000-00007B020000}"/>
    <cellStyle name="Followed Hyperlink 15" xfId="40177" hidden="1" xr:uid="{00000000-0005-0000-0000-00007C020000}"/>
    <cellStyle name="Followed Hyperlink 15" xfId="41157" hidden="1" xr:uid="{00000000-0005-0000-0000-00007D020000}"/>
    <cellStyle name="Followed Hyperlink 15" xfId="41185" hidden="1" xr:uid="{00000000-0005-0000-0000-00007E020000}"/>
    <cellStyle name="Followed Hyperlink 15" xfId="41297" hidden="1" xr:uid="{00000000-0005-0000-0000-00007F020000}"/>
    <cellStyle name="Followed Hyperlink 15" xfId="32028" hidden="1" xr:uid="{00000000-0005-0000-0000-000080020000}"/>
    <cellStyle name="Followed Hyperlink 15" xfId="41363" hidden="1" xr:uid="{00000000-0005-0000-0000-000081020000}"/>
    <cellStyle name="Followed Hyperlink 15" xfId="41391" hidden="1" xr:uid="{00000000-0005-0000-0000-000082020000}"/>
    <cellStyle name="Followed Hyperlink 15" xfId="41503" hidden="1" xr:uid="{00000000-0005-0000-0000-000083020000}"/>
    <cellStyle name="Followed Hyperlink 15" xfId="41858" hidden="1" xr:uid="{00000000-0005-0000-0000-000068020000}"/>
    <cellStyle name="Followed Hyperlink 15" xfId="41949" hidden="1" xr:uid="{00000000-0005-0000-0000-000069020000}"/>
    <cellStyle name="Followed Hyperlink 15" xfId="41977" hidden="1" xr:uid="{00000000-0005-0000-0000-00006A020000}"/>
    <cellStyle name="Followed Hyperlink 15" xfId="42089" hidden="1" xr:uid="{00000000-0005-0000-0000-00006B020000}"/>
    <cellStyle name="Followed Hyperlink 15" xfId="42181" hidden="1" xr:uid="{00000000-0005-0000-0000-00006C020000}"/>
    <cellStyle name="Followed Hyperlink 15" xfId="42262" hidden="1" xr:uid="{00000000-0005-0000-0000-00006D020000}"/>
    <cellStyle name="Followed Hyperlink 15" xfId="42290" hidden="1" xr:uid="{00000000-0005-0000-0000-00006E020000}"/>
    <cellStyle name="Followed Hyperlink 15" xfId="42402" hidden="1" xr:uid="{00000000-0005-0000-0000-00006F020000}"/>
    <cellStyle name="Followed Hyperlink 15" xfId="41917" hidden="1" xr:uid="{00000000-0005-0000-0000-000070020000}"/>
    <cellStyle name="Followed Hyperlink 15" xfId="42483" hidden="1" xr:uid="{00000000-0005-0000-0000-000071020000}"/>
    <cellStyle name="Followed Hyperlink 15" xfId="42511" hidden="1" xr:uid="{00000000-0005-0000-0000-000072020000}"/>
    <cellStyle name="Followed Hyperlink 15" xfId="42623" hidden="1" xr:uid="{00000000-0005-0000-0000-000073020000}"/>
    <cellStyle name="Followed Hyperlink 15" xfId="42242" hidden="1" xr:uid="{00000000-0005-0000-0000-000074020000}"/>
    <cellStyle name="Followed Hyperlink 15" xfId="42699" hidden="1" xr:uid="{00000000-0005-0000-0000-000075020000}"/>
    <cellStyle name="Followed Hyperlink 15" xfId="42727" hidden="1" xr:uid="{00000000-0005-0000-0000-000076020000}"/>
    <cellStyle name="Followed Hyperlink 15" xfId="42839" hidden="1" xr:uid="{00000000-0005-0000-0000-000077020000}"/>
    <cellStyle name="Followed Hyperlink 15" xfId="41703" hidden="1" xr:uid="{00000000-0005-0000-0000-000078020000}"/>
    <cellStyle name="Followed Hyperlink 15" xfId="42911" hidden="1" xr:uid="{00000000-0005-0000-0000-000079020000}"/>
    <cellStyle name="Followed Hyperlink 15" xfId="42939" hidden="1" xr:uid="{00000000-0005-0000-0000-00007A020000}"/>
    <cellStyle name="Followed Hyperlink 15" xfId="43051" hidden="1" xr:uid="{00000000-0005-0000-0000-00007B020000}"/>
    <cellStyle name="Followed Hyperlink 15" xfId="42142" hidden="1" xr:uid="{00000000-0005-0000-0000-00007C020000}"/>
    <cellStyle name="Followed Hyperlink 15" xfId="43122" hidden="1" xr:uid="{00000000-0005-0000-0000-00007D020000}"/>
    <cellStyle name="Followed Hyperlink 15" xfId="43150" hidden="1" xr:uid="{00000000-0005-0000-0000-00007E020000}"/>
    <cellStyle name="Followed Hyperlink 15" xfId="43262" hidden="1" xr:uid="{00000000-0005-0000-0000-00007F020000}"/>
    <cellStyle name="Followed Hyperlink 15" xfId="41687" hidden="1" xr:uid="{00000000-0005-0000-0000-000080020000}"/>
    <cellStyle name="Followed Hyperlink 15" xfId="43328" hidden="1" xr:uid="{00000000-0005-0000-0000-000081020000}"/>
    <cellStyle name="Followed Hyperlink 15" xfId="43356" hidden="1" xr:uid="{00000000-0005-0000-0000-000082020000}"/>
    <cellStyle name="Followed Hyperlink 15" xfId="43468" hidden="1" xr:uid="{00000000-0005-0000-0000-000083020000}"/>
    <cellStyle name="Followed Hyperlink 15" xfId="43824" hidden="1" xr:uid="{00000000-0005-0000-0000-000068020000}"/>
    <cellStyle name="Followed Hyperlink 15" xfId="43896" hidden="1" xr:uid="{00000000-0005-0000-0000-000069020000}"/>
    <cellStyle name="Followed Hyperlink 15" xfId="43924" hidden="1" xr:uid="{00000000-0005-0000-0000-00006A020000}"/>
    <cellStyle name="Followed Hyperlink 15" xfId="44036" hidden="1" xr:uid="{00000000-0005-0000-0000-00006B020000}"/>
    <cellStyle name="Followed Hyperlink 15" xfId="44128" hidden="1" xr:uid="{00000000-0005-0000-0000-00006C020000}"/>
    <cellStyle name="Followed Hyperlink 15" xfId="44209" hidden="1" xr:uid="{00000000-0005-0000-0000-00006D020000}"/>
    <cellStyle name="Followed Hyperlink 15" xfId="44237" hidden="1" xr:uid="{00000000-0005-0000-0000-00006E020000}"/>
    <cellStyle name="Followed Hyperlink 15" xfId="44349" hidden="1" xr:uid="{00000000-0005-0000-0000-00006F020000}"/>
    <cellStyle name="Followed Hyperlink 15" xfId="43864" hidden="1" xr:uid="{00000000-0005-0000-0000-000070020000}"/>
    <cellStyle name="Followed Hyperlink 15" xfId="44430" hidden="1" xr:uid="{00000000-0005-0000-0000-000071020000}"/>
    <cellStyle name="Followed Hyperlink 15" xfId="44458" hidden="1" xr:uid="{00000000-0005-0000-0000-000072020000}"/>
    <cellStyle name="Followed Hyperlink 15" xfId="44570" hidden="1" xr:uid="{00000000-0005-0000-0000-000073020000}"/>
    <cellStyle name="Followed Hyperlink 15" xfId="44189" hidden="1" xr:uid="{00000000-0005-0000-0000-000074020000}"/>
    <cellStyle name="Followed Hyperlink 15" xfId="44646" hidden="1" xr:uid="{00000000-0005-0000-0000-000075020000}"/>
    <cellStyle name="Followed Hyperlink 15" xfId="44674" hidden="1" xr:uid="{00000000-0005-0000-0000-000076020000}"/>
    <cellStyle name="Followed Hyperlink 15" xfId="44786" hidden="1" xr:uid="{00000000-0005-0000-0000-000077020000}"/>
    <cellStyle name="Followed Hyperlink 15" xfId="43782" hidden="1" xr:uid="{00000000-0005-0000-0000-000078020000}"/>
    <cellStyle name="Followed Hyperlink 15" xfId="44858" hidden="1" xr:uid="{00000000-0005-0000-0000-000079020000}"/>
    <cellStyle name="Followed Hyperlink 15" xfId="44886" hidden="1" xr:uid="{00000000-0005-0000-0000-00007A020000}"/>
    <cellStyle name="Followed Hyperlink 15" xfId="44998" hidden="1" xr:uid="{00000000-0005-0000-0000-00007B020000}"/>
    <cellStyle name="Followed Hyperlink 15" xfId="44089" hidden="1" xr:uid="{00000000-0005-0000-0000-00007C020000}"/>
    <cellStyle name="Followed Hyperlink 15" xfId="45069" hidden="1" xr:uid="{00000000-0005-0000-0000-00007D020000}"/>
    <cellStyle name="Followed Hyperlink 15" xfId="45097" hidden="1" xr:uid="{00000000-0005-0000-0000-00007E020000}"/>
    <cellStyle name="Followed Hyperlink 15" xfId="45209" hidden="1" xr:uid="{00000000-0005-0000-0000-00007F020000}"/>
    <cellStyle name="Followed Hyperlink 15" xfId="43774" hidden="1" xr:uid="{00000000-0005-0000-0000-000080020000}"/>
    <cellStyle name="Followed Hyperlink 15" xfId="45275" hidden="1" xr:uid="{00000000-0005-0000-0000-000081020000}"/>
    <cellStyle name="Followed Hyperlink 15" xfId="45303" hidden="1" xr:uid="{00000000-0005-0000-0000-000082020000}"/>
    <cellStyle name="Followed Hyperlink 15" xfId="45415" hidden="1" xr:uid="{00000000-0005-0000-0000-000083020000}"/>
    <cellStyle name="Followed Hyperlink 16" xfId="526" hidden="1" xr:uid="{00000000-0005-0000-0000-000084020000}"/>
    <cellStyle name="Followed Hyperlink 16" xfId="730" hidden="1" xr:uid="{00000000-0005-0000-0000-000085020000}"/>
    <cellStyle name="Followed Hyperlink 16" xfId="760" hidden="1" xr:uid="{00000000-0005-0000-0000-000086020000}"/>
    <cellStyle name="Followed Hyperlink 16" xfId="773" hidden="1" xr:uid="{00000000-0005-0000-0000-000087020000}"/>
    <cellStyle name="Followed Hyperlink 16" xfId="849" hidden="1" xr:uid="{00000000-0005-0000-0000-000088020000}"/>
    <cellStyle name="Followed Hyperlink 16" xfId="1043" hidden="1" xr:uid="{00000000-0005-0000-0000-000089020000}"/>
    <cellStyle name="Followed Hyperlink 16" xfId="1073" hidden="1" xr:uid="{00000000-0005-0000-0000-00008A020000}"/>
    <cellStyle name="Followed Hyperlink 16" xfId="1086" hidden="1" xr:uid="{00000000-0005-0000-0000-00008B020000}"/>
    <cellStyle name="Followed Hyperlink 16" xfId="370" hidden="1" xr:uid="{00000000-0005-0000-0000-00008C020000}"/>
    <cellStyle name="Followed Hyperlink 16" xfId="1264" hidden="1" xr:uid="{00000000-0005-0000-0000-00008D020000}"/>
    <cellStyle name="Followed Hyperlink 16" xfId="1294" hidden="1" xr:uid="{00000000-0005-0000-0000-00008E020000}"/>
    <cellStyle name="Followed Hyperlink 16" xfId="1307" hidden="1" xr:uid="{00000000-0005-0000-0000-00008F020000}"/>
    <cellStyle name="Followed Hyperlink 16" xfId="796" hidden="1" xr:uid="{00000000-0005-0000-0000-000090020000}"/>
    <cellStyle name="Followed Hyperlink 16" xfId="1480" hidden="1" xr:uid="{00000000-0005-0000-0000-000091020000}"/>
    <cellStyle name="Followed Hyperlink 16" xfId="1510" hidden="1" xr:uid="{00000000-0005-0000-0000-000092020000}"/>
    <cellStyle name="Followed Hyperlink 16" xfId="1523" hidden="1" xr:uid="{00000000-0005-0000-0000-000093020000}"/>
    <cellStyle name="Followed Hyperlink 16" xfId="323" hidden="1" xr:uid="{00000000-0005-0000-0000-000094020000}"/>
    <cellStyle name="Followed Hyperlink 16" xfId="1692" hidden="1" xr:uid="{00000000-0005-0000-0000-000095020000}"/>
    <cellStyle name="Followed Hyperlink 16" xfId="1722" hidden="1" xr:uid="{00000000-0005-0000-0000-000096020000}"/>
    <cellStyle name="Followed Hyperlink 16" xfId="1735" hidden="1" xr:uid="{00000000-0005-0000-0000-000097020000}"/>
    <cellStyle name="Followed Hyperlink 16" xfId="781" hidden="1" xr:uid="{00000000-0005-0000-0000-000098020000}"/>
    <cellStyle name="Followed Hyperlink 16" xfId="1903" hidden="1" xr:uid="{00000000-0005-0000-0000-000099020000}"/>
    <cellStyle name="Followed Hyperlink 16" xfId="1933" hidden="1" xr:uid="{00000000-0005-0000-0000-00009A020000}"/>
    <cellStyle name="Followed Hyperlink 16" xfId="1946" hidden="1" xr:uid="{00000000-0005-0000-0000-00009B020000}"/>
    <cellStyle name="Followed Hyperlink 16" xfId="1125" hidden="1" xr:uid="{00000000-0005-0000-0000-00009C020000}"/>
    <cellStyle name="Followed Hyperlink 16" xfId="2109" hidden="1" xr:uid="{00000000-0005-0000-0000-00009D020000}"/>
    <cellStyle name="Followed Hyperlink 16" xfId="2139" hidden="1" xr:uid="{00000000-0005-0000-0000-00009E020000}"/>
    <cellStyle name="Followed Hyperlink 16" xfId="2152" hidden="1" xr:uid="{00000000-0005-0000-0000-00009F020000}"/>
    <cellStyle name="Followed Hyperlink 16" xfId="2827" hidden="1" xr:uid="{00000000-0005-0000-0000-000084020000}"/>
    <cellStyle name="Followed Hyperlink 16" xfId="3031" hidden="1" xr:uid="{00000000-0005-0000-0000-000085020000}"/>
    <cellStyle name="Followed Hyperlink 16" xfId="3061" hidden="1" xr:uid="{00000000-0005-0000-0000-000086020000}"/>
    <cellStyle name="Followed Hyperlink 16" xfId="3074" hidden="1" xr:uid="{00000000-0005-0000-0000-000087020000}"/>
    <cellStyle name="Followed Hyperlink 16" xfId="3150" hidden="1" xr:uid="{00000000-0005-0000-0000-000088020000}"/>
    <cellStyle name="Followed Hyperlink 16" xfId="3344" hidden="1" xr:uid="{00000000-0005-0000-0000-000089020000}"/>
    <cellStyle name="Followed Hyperlink 16" xfId="3374" hidden="1" xr:uid="{00000000-0005-0000-0000-00008A020000}"/>
    <cellStyle name="Followed Hyperlink 16" xfId="3387" hidden="1" xr:uid="{00000000-0005-0000-0000-00008B020000}"/>
    <cellStyle name="Followed Hyperlink 16" xfId="2671" hidden="1" xr:uid="{00000000-0005-0000-0000-00008C020000}"/>
    <cellStyle name="Followed Hyperlink 16" xfId="3565" hidden="1" xr:uid="{00000000-0005-0000-0000-00008D020000}"/>
    <cellStyle name="Followed Hyperlink 16" xfId="3595" hidden="1" xr:uid="{00000000-0005-0000-0000-00008E020000}"/>
    <cellStyle name="Followed Hyperlink 16" xfId="3608" hidden="1" xr:uid="{00000000-0005-0000-0000-00008F020000}"/>
    <cellStyle name="Followed Hyperlink 16" xfId="3097" hidden="1" xr:uid="{00000000-0005-0000-0000-000090020000}"/>
    <cellStyle name="Followed Hyperlink 16" xfId="3781" hidden="1" xr:uid="{00000000-0005-0000-0000-000091020000}"/>
    <cellStyle name="Followed Hyperlink 16" xfId="3811" hidden="1" xr:uid="{00000000-0005-0000-0000-000092020000}"/>
    <cellStyle name="Followed Hyperlink 16" xfId="3824" hidden="1" xr:uid="{00000000-0005-0000-0000-000093020000}"/>
    <cellStyle name="Followed Hyperlink 16" xfId="2624" hidden="1" xr:uid="{00000000-0005-0000-0000-000094020000}"/>
    <cellStyle name="Followed Hyperlink 16" xfId="3993" hidden="1" xr:uid="{00000000-0005-0000-0000-000095020000}"/>
    <cellStyle name="Followed Hyperlink 16" xfId="4023" hidden="1" xr:uid="{00000000-0005-0000-0000-000096020000}"/>
    <cellStyle name="Followed Hyperlink 16" xfId="4036" hidden="1" xr:uid="{00000000-0005-0000-0000-000097020000}"/>
    <cellStyle name="Followed Hyperlink 16" xfId="3082" hidden="1" xr:uid="{00000000-0005-0000-0000-000098020000}"/>
    <cellStyle name="Followed Hyperlink 16" xfId="4204" hidden="1" xr:uid="{00000000-0005-0000-0000-000099020000}"/>
    <cellStyle name="Followed Hyperlink 16" xfId="4234" hidden="1" xr:uid="{00000000-0005-0000-0000-00009A020000}"/>
    <cellStyle name="Followed Hyperlink 16" xfId="4247" hidden="1" xr:uid="{00000000-0005-0000-0000-00009B020000}"/>
    <cellStyle name="Followed Hyperlink 16" xfId="3426" hidden="1" xr:uid="{00000000-0005-0000-0000-00009C020000}"/>
    <cellStyle name="Followed Hyperlink 16" xfId="4410" hidden="1" xr:uid="{00000000-0005-0000-0000-00009D020000}"/>
    <cellStyle name="Followed Hyperlink 16" xfId="4440" hidden="1" xr:uid="{00000000-0005-0000-0000-00009E020000}"/>
    <cellStyle name="Followed Hyperlink 16" xfId="4453" hidden="1" xr:uid="{00000000-0005-0000-0000-00009F020000}"/>
    <cellStyle name="Followed Hyperlink 16" xfId="2688" hidden="1" xr:uid="{00000000-0005-0000-0000-000084020000}"/>
    <cellStyle name="Followed Hyperlink 16" xfId="2777" hidden="1" xr:uid="{00000000-0005-0000-0000-000085020000}"/>
    <cellStyle name="Followed Hyperlink 16" xfId="4740" hidden="1" xr:uid="{00000000-0005-0000-0000-000086020000}"/>
    <cellStyle name="Followed Hyperlink 16" xfId="4753" hidden="1" xr:uid="{00000000-0005-0000-0000-000087020000}"/>
    <cellStyle name="Followed Hyperlink 16" xfId="4829" hidden="1" xr:uid="{00000000-0005-0000-0000-000088020000}"/>
    <cellStyle name="Followed Hyperlink 16" xfId="5023" hidden="1" xr:uid="{00000000-0005-0000-0000-000089020000}"/>
    <cellStyle name="Followed Hyperlink 16" xfId="5053" hidden="1" xr:uid="{00000000-0005-0000-0000-00008A020000}"/>
    <cellStyle name="Followed Hyperlink 16" xfId="5066" hidden="1" xr:uid="{00000000-0005-0000-0000-00008B020000}"/>
    <cellStyle name="Followed Hyperlink 16" xfId="4619" hidden="1" xr:uid="{00000000-0005-0000-0000-00008C020000}"/>
    <cellStyle name="Followed Hyperlink 16" xfId="5244" hidden="1" xr:uid="{00000000-0005-0000-0000-00008D020000}"/>
    <cellStyle name="Followed Hyperlink 16" xfId="5274" hidden="1" xr:uid="{00000000-0005-0000-0000-00008E020000}"/>
    <cellStyle name="Followed Hyperlink 16" xfId="5287" hidden="1" xr:uid="{00000000-0005-0000-0000-00008F020000}"/>
    <cellStyle name="Followed Hyperlink 16" xfId="4776" hidden="1" xr:uid="{00000000-0005-0000-0000-000090020000}"/>
    <cellStyle name="Followed Hyperlink 16" xfId="5460" hidden="1" xr:uid="{00000000-0005-0000-0000-000091020000}"/>
    <cellStyle name="Followed Hyperlink 16" xfId="5490" hidden="1" xr:uid="{00000000-0005-0000-0000-000092020000}"/>
    <cellStyle name="Followed Hyperlink 16" xfId="5503" hidden="1" xr:uid="{00000000-0005-0000-0000-000093020000}"/>
    <cellStyle name="Followed Hyperlink 16" xfId="282" hidden="1" xr:uid="{00000000-0005-0000-0000-000094020000}"/>
    <cellStyle name="Followed Hyperlink 16" xfId="5672" hidden="1" xr:uid="{00000000-0005-0000-0000-000095020000}"/>
    <cellStyle name="Followed Hyperlink 16" xfId="5702" hidden="1" xr:uid="{00000000-0005-0000-0000-000096020000}"/>
    <cellStyle name="Followed Hyperlink 16" xfId="5715" hidden="1" xr:uid="{00000000-0005-0000-0000-000097020000}"/>
    <cellStyle name="Followed Hyperlink 16" xfId="4761" hidden="1" xr:uid="{00000000-0005-0000-0000-000098020000}"/>
    <cellStyle name="Followed Hyperlink 16" xfId="5883" hidden="1" xr:uid="{00000000-0005-0000-0000-000099020000}"/>
    <cellStyle name="Followed Hyperlink 16" xfId="5913" hidden="1" xr:uid="{00000000-0005-0000-0000-00009A020000}"/>
    <cellStyle name="Followed Hyperlink 16" xfId="5926" hidden="1" xr:uid="{00000000-0005-0000-0000-00009B020000}"/>
    <cellStyle name="Followed Hyperlink 16" xfId="5105" hidden="1" xr:uid="{00000000-0005-0000-0000-00009C020000}"/>
    <cellStyle name="Followed Hyperlink 16" xfId="6089" hidden="1" xr:uid="{00000000-0005-0000-0000-00009D020000}"/>
    <cellStyle name="Followed Hyperlink 16" xfId="6119" hidden="1" xr:uid="{00000000-0005-0000-0000-00009E020000}"/>
    <cellStyle name="Followed Hyperlink 16" xfId="6132" hidden="1" xr:uid="{00000000-0005-0000-0000-00009F020000}"/>
    <cellStyle name="Followed Hyperlink 16" xfId="4606" hidden="1" xr:uid="{00000000-0005-0000-0000-000084020000}"/>
    <cellStyle name="Followed Hyperlink 16" xfId="2692" hidden="1" xr:uid="{00000000-0005-0000-0000-000085020000}"/>
    <cellStyle name="Followed Hyperlink 16" xfId="6420" hidden="1" xr:uid="{00000000-0005-0000-0000-000086020000}"/>
    <cellStyle name="Followed Hyperlink 16" xfId="6433" hidden="1" xr:uid="{00000000-0005-0000-0000-000087020000}"/>
    <cellStyle name="Followed Hyperlink 16" xfId="6509" hidden="1" xr:uid="{00000000-0005-0000-0000-000088020000}"/>
    <cellStyle name="Followed Hyperlink 16" xfId="6703" hidden="1" xr:uid="{00000000-0005-0000-0000-000089020000}"/>
    <cellStyle name="Followed Hyperlink 16" xfId="6733" hidden="1" xr:uid="{00000000-0005-0000-0000-00008A020000}"/>
    <cellStyle name="Followed Hyperlink 16" xfId="6746" hidden="1" xr:uid="{00000000-0005-0000-0000-00008B020000}"/>
    <cellStyle name="Followed Hyperlink 16" xfId="6298" hidden="1" xr:uid="{00000000-0005-0000-0000-00008C020000}"/>
    <cellStyle name="Followed Hyperlink 16" xfId="6924" hidden="1" xr:uid="{00000000-0005-0000-0000-00008D020000}"/>
    <cellStyle name="Followed Hyperlink 16" xfId="6954" hidden="1" xr:uid="{00000000-0005-0000-0000-00008E020000}"/>
    <cellStyle name="Followed Hyperlink 16" xfId="6967" hidden="1" xr:uid="{00000000-0005-0000-0000-00008F020000}"/>
    <cellStyle name="Followed Hyperlink 16" xfId="6456" hidden="1" xr:uid="{00000000-0005-0000-0000-000090020000}"/>
    <cellStyle name="Followed Hyperlink 16" xfId="7140" hidden="1" xr:uid="{00000000-0005-0000-0000-000091020000}"/>
    <cellStyle name="Followed Hyperlink 16" xfId="7170" hidden="1" xr:uid="{00000000-0005-0000-0000-000092020000}"/>
    <cellStyle name="Followed Hyperlink 16" xfId="7183" hidden="1" xr:uid="{00000000-0005-0000-0000-000093020000}"/>
    <cellStyle name="Followed Hyperlink 16" xfId="2583" hidden="1" xr:uid="{00000000-0005-0000-0000-000094020000}"/>
    <cellStyle name="Followed Hyperlink 16" xfId="7352" hidden="1" xr:uid="{00000000-0005-0000-0000-000095020000}"/>
    <cellStyle name="Followed Hyperlink 16" xfId="7382" hidden="1" xr:uid="{00000000-0005-0000-0000-000096020000}"/>
    <cellStyle name="Followed Hyperlink 16" xfId="7395" hidden="1" xr:uid="{00000000-0005-0000-0000-000097020000}"/>
    <cellStyle name="Followed Hyperlink 16" xfId="6441" hidden="1" xr:uid="{00000000-0005-0000-0000-000098020000}"/>
    <cellStyle name="Followed Hyperlink 16" xfId="7563" hidden="1" xr:uid="{00000000-0005-0000-0000-000099020000}"/>
    <cellStyle name="Followed Hyperlink 16" xfId="7593" hidden="1" xr:uid="{00000000-0005-0000-0000-00009A020000}"/>
    <cellStyle name="Followed Hyperlink 16" xfId="7606" hidden="1" xr:uid="{00000000-0005-0000-0000-00009B020000}"/>
    <cellStyle name="Followed Hyperlink 16" xfId="6785" hidden="1" xr:uid="{00000000-0005-0000-0000-00009C020000}"/>
    <cellStyle name="Followed Hyperlink 16" xfId="7769" hidden="1" xr:uid="{00000000-0005-0000-0000-00009D020000}"/>
    <cellStyle name="Followed Hyperlink 16" xfId="7799" hidden="1" xr:uid="{00000000-0005-0000-0000-00009E020000}"/>
    <cellStyle name="Followed Hyperlink 16" xfId="7812" hidden="1" xr:uid="{00000000-0005-0000-0000-00009F020000}"/>
    <cellStyle name="Followed Hyperlink 16" xfId="6285" hidden="1" xr:uid="{00000000-0005-0000-0000-000084020000}"/>
    <cellStyle name="Followed Hyperlink 16" xfId="4612" hidden="1" xr:uid="{00000000-0005-0000-0000-000085020000}"/>
    <cellStyle name="Followed Hyperlink 16" xfId="8100" hidden="1" xr:uid="{00000000-0005-0000-0000-000086020000}"/>
    <cellStyle name="Followed Hyperlink 16" xfId="8113" hidden="1" xr:uid="{00000000-0005-0000-0000-000087020000}"/>
    <cellStyle name="Followed Hyperlink 16" xfId="8189" hidden="1" xr:uid="{00000000-0005-0000-0000-000088020000}"/>
    <cellStyle name="Followed Hyperlink 16" xfId="8383" hidden="1" xr:uid="{00000000-0005-0000-0000-000089020000}"/>
    <cellStyle name="Followed Hyperlink 16" xfId="8413" hidden="1" xr:uid="{00000000-0005-0000-0000-00008A020000}"/>
    <cellStyle name="Followed Hyperlink 16" xfId="8426" hidden="1" xr:uid="{00000000-0005-0000-0000-00008B020000}"/>
    <cellStyle name="Followed Hyperlink 16" xfId="7978" hidden="1" xr:uid="{00000000-0005-0000-0000-00008C020000}"/>
    <cellStyle name="Followed Hyperlink 16" xfId="8604" hidden="1" xr:uid="{00000000-0005-0000-0000-00008D020000}"/>
    <cellStyle name="Followed Hyperlink 16" xfId="8634" hidden="1" xr:uid="{00000000-0005-0000-0000-00008E020000}"/>
    <cellStyle name="Followed Hyperlink 16" xfId="8647" hidden="1" xr:uid="{00000000-0005-0000-0000-00008F020000}"/>
    <cellStyle name="Followed Hyperlink 16" xfId="8136" hidden="1" xr:uid="{00000000-0005-0000-0000-000090020000}"/>
    <cellStyle name="Followed Hyperlink 16" xfId="8820" hidden="1" xr:uid="{00000000-0005-0000-0000-000091020000}"/>
    <cellStyle name="Followed Hyperlink 16" xfId="8850" hidden="1" xr:uid="{00000000-0005-0000-0000-000092020000}"/>
    <cellStyle name="Followed Hyperlink 16" xfId="8863" hidden="1" xr:uid="{00000000-0005-0000-0000-000093020000}"/>
    <cellStyle name="Followed Hyperlink 16" xfId="4634" hidden="1" xr:uid="{00000000-0005-0000-0000-000094020000}"/>
    <cellStyle name="Followed Hyperlink 16" xfId="9032" hidden="1" xr:uid="{00000000-0005-0000-0000-000095020000}"/>
    <cellStyle name="Followed Hyperlink 16" xfId="9062" hidden="1" xr:uid="{00000000-0005-0000-0000-000096020000}"/>
    <cellStyle name="Followed Hyperlink 16" xfId="9075" hidden="1" xr:uid="{00000000-0005-0000-0000-000097020000}"/>
    <cellStyle name="Followed Hyperlink 16" xfId="8121" hidden="1" xr:uid="{00000000-0005-0000-0000-000098020000}"/>
    <cellStyle name="Followed Hyperlink 16" xfId="9243" hidden="1" xr:uid="{00000000-0005-0000-0000-000099020000}"/>
    <cellStyle name="Followed Hyperlink 16" xfId="9273" hidden="1" xr:uid="{00000000-0005-0000-0000-00009A020000}"/>
    <cellStyle name="Followed Hyperlink 16" xfId="9286" hidden="1" xr:uid="{00000000-0005-0000-0000-00009B020000}"/>
    <cellStyle name="Followed Hyperlink 16" xfId="8465" hidden="1" xr:uid="{00000000-0005-0000-0000-00009C020000}"/>
    <cellStyle name="Followed Hyperlink 16" xfId="9449" hidden="1" xr:uid="{00000000-0005-0000-0000-00009D020000}"/>
    <cellStyle name="Followed Hyperlink 16" xfId="9479" hidden="1" xr:uid="{00000000-0005-0000-0000-00009E020000}"/>
    <cellStyle name="Followed Hyperlink 16" xfId="9492" hidden="1" xr:uid="{00000000-0005-0000-0000-00009F020000}"/>
    <cellStyle name="Followed Hyperlink 16" xfId="7965" hidden="1" xr:uid="{00000000-0005-0000-0000-000084020000}"/>
    <cellStyle name="Followed Hyperlink 16" xfId="6291" hidden="1" xr:uid="{00000000-0005-0000-0000-000085020000}"/>
    <cellStyle name="Followed Hyperlink 16" xfId="9778" hidden="1" xr:uid="{00000000-0005-0000-0000-000086020000}"/>
    <cellStyle name="Followed Hyperlink 16" xfId="9791" hidden="1" xr:uid="{00000000-0005-0000-0000-000087020000}"/>
    <cellStyle name="Followed Hyperlink 16" xfId="9867" hidden="1" xr:uid="{00000000-0005-0000-0000-000088020000}"/>
    <cellStyle name="Followed Hyperlink 16" xfId="10061" hidden="1" xr:uid="{00000000-0005-0000-0000-000089020000}"/>
    <cellStyle name="Followed Hyperlink 16" xfId="10091" hidden="1" xr:uid="{00000000-0005-0000-0000-00008A020000}"/>
    <cellStyle name="Followed Hyperlink 16" xfId="10104" hidden="1" xr:uid="{00000000-0005-0000-0000-00008B020000}"/>
    <cellStyle name="Followed Hyperlink 16" xfId="9658" hidden="1" xr:uid="{00000000-0005-0000-0000-00008C020000}"/>
    <cellStyle name="Followed Hyperlink 16" xfId="10282" hidden="1" xr:uid="{00000000-0005-0000-0000-00008D020000}"/>
    <cellStyle name="Followed Hyperlink 16" xfId="10312" hidden="1" xr:uid="{00000000-0005-0000-0000-00008E020000}"/>
    <cellStyle name="Followed Hyperlink 16" xfId="10325" hidden="1" xr:uid="{00000000-0005-0000-0000-00008F020000}"/>
    <cellStyle name="Followed Hyperlink 16" xfId="9814" hidden="1" xr:uid="{00000000-0005-0000-0000-000090020000}"/>
    <cellStyle name="Followed Hyperlink 16" xfId="10498" hidden="1" xr:uid="{00000000-0005-0000-0000-000091020000}"/>
    <cellStyle name="Followed Hyperlink 16" xfId="10528" hidden="1" xr:uid="{00000000-0005-0000-0000-000092020000}"/>
    <cellStyle name="Followed Hyperlink 16" xfId="10541" hidden="1" xr:uid="{00000000-0005-0000-0000-000093020000}"/>
    <cellStyle name="Followed Hyperlink 16" xfId="6313" hidden="1" xr:uid="{00000000-0005-0000-0000-000094020000}"/>
    <cellStyle name="Followed Hyperlink 16" xfId="10710" hidden="1" xr:uid="{00000000-0005-0000-0000-000095020000}"/>
    <cellStyle name="Followed Hyperlink 16" xfId="10740" hidden="1" xr:uid="{00000000-0005-0000-0000-000096020000}"/>
    <cellStyle name="Followed Hyperlink 16" xfId="10753" hidden="1" xr:uid="{00000000-0005-0000-0000-000097020000}"/>
    <cellStyle name="Followed Hyperlink 16" xfId="9799" hidden="1" xr:uid="{00000000-0005-0000-0000-000098020000}"/>
    <cellStyle name="Followed Hyperlink 16" xfId="10921" hidden="1" xr:uid="{00000000-0005-0000-0000-000099020000}"/>
    <cellStyle name="Followed Hyperlink 16" xfId="10951" hidden="1" xr:uid="{00000000-0005-0000-0000-00009A020000}"/>
    <cellStyle name="Followed Hyperlink 16" xfId="10964" hidden="1" xr:uid="{00000000-0005-0000-0000-00009B020000}"/>
    <cellStyle name="Followed Hyperlink 16" xfId="10143" hidden="1" xr:uid="{00000000-0005-0000-0000-00009C020000}"/>
    <cellStyle name="Followed Hyperlink 16" xfId="11127" hidden="1" xr:uid="{00000000-0005-0000-0000-00009D020000}"/>
    <cellStyle name="Followed Hyperlink 16" xfId="11157" hidden="1" xr:uid="{00000000-0005-0000-0000-00009E020000}"/>
    <cellStyle name="Followed Hyperlink 16" xfId="11170" hidden="1" xr:uid="{00000000-0005-0000-0000-00009F020000}"/>
    <cellStyle name="Followed Hyperlink 16" xfId="9645" hidden="1" xr:uid="{00000000-0005-0000-0000-000084020000}"/>
    <cellStyle name="Followed Hyperlink 16" xfId="7971" hidden="1" xr:uid="{00000000-0005-0000-0000-000085020000}"/>
    <cellStyle name="Followed Hyperlink 16" xfId="11453" hidden="1" xr:uid="{00000000-0005-0000-0000-000086020000}"/>
    <cellStyle name="Followed Hyperlink 16" xfId="11466" hidden="1" xr:uid="{00000000-0005-0000-0000-000087020000}"/>
    <cellStyle name="Followed Hyperlink 16" xfId="11542" hidden="1" xr:uid="{00000000-0005-0000-0000-000088020000}"/>
    <cellStyle name="Followed Hyperlink 16" xfId="11736" hidden="1" xr:uid="{00000000-0005-0000-0000-000089020000}"/>
    <cellStyle name="Followed Hyperlink 16" xfId="11766" hidden="1" xr:uid="{00000000-0005-0000-0000-00008A020000}"/>
    <cellStyle name="Followed Hyperlink 16" xfId="11779" hidden="1" xr:uid="{00000000-0005-0000-0000-00008B020000}"/>
    <cellStyle name="Followed Hyperlink 16" xfId="11335" hidden="1" xr:uid="{00000000-0005-0000-0000-00008C020000}"/>
    <cellStyle name="Followed Hyperlink 16" xfId="11957" hidden="1" xr:uid="{00000000-0005-0000-0000-00008D020000}"/>
    <cellStyle name="Followed Hyperlink 16" xfId="11987" hidden="1" xr:uid="{00000000-0005-0000-0000-00008E020000}"/>
    <cellStyle name="Followed Hyperlink 16" xfId="12000" hidden="1" xr:uid="{00000000-0005-0000-0000-00008F020000}"/>
    <cellStyle name="Followed Hyperlink 16" xfId="11489" hidden="1" xr:uid="{00000000-0005-0000-0000-000090020000}"/>
    <cellStyle name="Followed Hyperlink 16" xfId="12173" hidden="1" xr:uid="{00000000-0005-0000-0000-000091020000}"/>
    <cellStyle name="Followed Hyperlink 16" xfId="12203" hidden="1" xr:uid="{00000000-0005-0000-0000-000092020000}"/>
    <cellStyle name="Followed Hyperlink 16" xfId="12216" hidden="1" xr:uid="{00000000-0005-0000-0000-000093020000}"/>
    <cellStyle name="Followed Hyperlink 16" xfId="7993" hidden="1" xr:uid="{00000000-0005-0000-0000-000094020000}"/>
    <cellStyle name="Followed Hyperlink 16" xfId="12385" hidden="1" xr:uid="{00000000-0005-0000-0000-000095020000}"/>
    <cellStyle name="Followed Hyperlink 16" xfId="12415" hidden="1" xr:uid="{00000000-0005-0000-0000-000096020000}"/>
    <cellStyle name="Followed Hyperlink 16" xfId="12428" hidden="1" xr:uid="{00000000-0005-0000-0000-000097020000}"/>
    <cellStyle name="Followed Hyperlink 16" xfId="11474" hidden="1" xr:uid="{00000000-0005-0000-0000-000098020000}"/>
    <cellStyle name="Followed Hyperlink 16" xfId="12596" hidden="1" xr:uid="{00000000-0005-0000-0000-000099020000}"/>
    <cellStyle name="Followed Hyperlink 16" xfId="12626" hidden="1" xr:uid="{00000000-0005-0000-0000-00009A020000}"/>
    <cellStyle name="Followed Hyperlink 16" xfId="12639" hidden="1" xr:uid="{00000000-0005-0000-0000-00009B020000}"/>
    <cellStyle name="Followed Hyperlink 16" xfId="11818" hidden="1" xr:uid="{00000000-0005-0000-0000-00009C020000}"/>
    <cellStyle name="Followed Hyperlink 16" xfId="12802" hidden="1" xr:uid="{00000000-0005-0000-0000-00009D020000}"/>
    <cellStyle name="Followed Hyperlink 16" xfId="12832" hidden="1" xr:uid="{00000000-0005-0000-0000-00009E020000}"/>
    <cellStyle name="Followed Hyperlink 16" xfId="12845" hidden="1" xr:uid="{00000000-0005-0000-0000-00009F020000}"/>
    <cellStyle name="Followed Hyperlink 16" xfId="11322" hidden="1" xr:uid="{00000000-0005-0000-0000-000084020000}"/>
    <cellStyle name="Followed Hyperlink 16" xfId="9651" hidden="1" xr:uid="{00000000-0005-0000-0000-000085020000}"/>
    <cellStyle name="Followed Hyperlink 16" xfId="13127" hidden="1" xr:uid="{00000000-0005-0000-0000-000086020000}"/>
    <cellStyle name="Followed Hyperlink 16" xfId="13140" hidden="1" xr:uid="{00000000-0005-0000-0000-000087020000}"/>
    <cellStyle name="Followed Hyperlink 16" xfId="13216" hidden="1" xr:uid="{00000000-0005-0000-0000-000088020000}"/>
    <cellStyle name="Followed Hyperlink 16" xfId="13410" hidden="1" xr:uid="{00000000-0005-0000-0000-000089020000}"/>
    <cellStyle name="Followed Hyperlink 16" xfId="13440" hidden="1" xr:uid="{00000000-0005-0000-0000-00008A020000}"/>
    <cellStyle name="Followed Hyperlink 16" xfId="13453" hidden="1" xr:uid="{00000000-0005-0000-0000-00008B020000}"/>
    <cellStyle name="Followed Hyperlink 16" xfId="13009" hidden="1" xr:uid="{00000000-0005-0000-0000-00008C020000}"/>
    <cellStyle name="Followed Hyperlink 16" xfId="13631" hidden="1" xr:uid="{00000000-0005-0000-0000-00008D020000}"/>
    <cellStyle name="Followed Hyperlink 16" xfId="13661" hidden="1" xr:uid="{00000000-0005-0000-0000-00008E020000}"/>
    <cellStyle name="Followed Hyperlink 16" xfId="13674" hidden="1" xr:uid="{00000000-0005-0000-0000-00008F020000}"/>
    <cellStyle name="Followed Hyperlink 16" xfId="13163" hidden="1" xr:uid="{00000000-0005-0000-0000-000090020000}"/>
    <cellStyle name="Followed Hyperlink 16" xfId="13847" hidden="1" xr:uid="{00000000-0005-0000-0000-000091020000}"/>
    <cellStyle name="Followed Hyperlink 16" xfId="13877" hidden="1" xr:uid="{00000000-0005-0000-0000-000092020000}"/>
    <cellStyle name="Followed Hyperlink 16" xfId="13890" hidden="1" xr:uid="{00000000-0005-0000-0000-000093020000}"/>
    <cellStyle name="Followed Hyperlink 16" xfId="9673" hidden="1" xr:uid="{00000000-0005-0000-0000-000094020000}"/>
    <cellStyle name="Followed Hyperlink 16" xfId="14059" hidden="1" xr:uid="{00000000-0005-0000-0000-000095020000}"/>
    <cellStyle name="Followed Hyperlink 16" xfId="14089" hidden="1" xr:uid="{00000000-0005-0000-0000-000096020000}"/>
    <cellStyle name="Followed Hyperlink 16" xfId="14102" hidden="1" xr:uid="{00000000-0005-0000-0000-000097020000}"/>
    <cellStyle name="Followed Hyperlink 16" xfId="13148" hidden="1" xr:uid="{00000000-0005-0000-0000-000098020000}"/>
    <cellStyle name="Followed Hyperlink 16" xfId="14270" hidden="1" xr:uid="{00000000-0005-0000-0000-000099020000}"/>
    <cellStyle name="Followed Hyperlink 16" xfId="14300" hidden="1" xr:uid="{00000000-0005-0000-0000-00009A020000}"/>
    <cellStyle name="Followed Hyperlink 16" xfId="14313" hidden="1" xr:uid="{00000000-0005-0000-0000-00009B020000}"/>
    <cellStyle name="Followed Hyperlink 16" xfId="13492" hidden="1" xr:uid="{00000000-0005-0000-0000-00009C020000}"/>
    <cellStyle name="Followed Hyperlink 16" xfId="14476" hidden="1" xr:uid="{00000000-0005-0000-0000-00009D020000}"/>
    <cellStyle name="Followed Hyperlink 16" xfId="14506" hidden="1" xr:uid="{00000000-0005-0000-0000-00009E020000}"/>
    <cellStyle name="Followed Hyperlink 16" xfId="14519" hidden="1" xr:uid="{00000000-0005-0000-0000-00009F020000}"/>
    <cellStyle name="Followed Hyperlink 16" xfId="12996" hidden="1" xr:uid="{00000000-0005-0000-0000-000084020000}"/>
    <cellStyle name="Followed Hyperlink 16" xfId="11328" hidden="1" xr:uid="{00000000-0005-0000-0000-000085020000}"/>
    <cellStyle name="Followed Hyperlink 16" xfId="14795" hidden="1" xr:uid="{00000000-0005-0000-0000-000086020000}"/>
    <cellStyle name="Followed Hyperlink 16" xfId="14808" hidden="1" xr:uid="{00000000-0005-0000-0000-000087020000}"/>
    <cellStyle name="Followed Hyperlink 16" xfId="14884" hidden="1" xr:uid="{00000000-0005-0000-0000-000088020000}"/>
    <cellStyle name="Followed Hyperlink 16" xfId="15078" hidden="1" xr:uid="{00000000-0005-0000-0000-000089020000}"/>
    <cellStyle name="Followed Hyperlink 16" xfId="15108" hidden="1" xr:uid="{00000000-0005-0000-0000-00008A020000}"/>
    <cellStyle name="Followed Hyperlink 16" xfId="15121" hidden="1" xr:uid="{00000000-0005-0000-0000-00008B020000}"/>
    <cellStyle name="Followed Hyperlink 16" xfId="14680" hidden="1" xr:uid="{00000000-0005-0000-0000-00008C020000}"/>
    <cellStyle name="Followed Hyperlink 16" xfId="15299" hidden="1" xr:uid="{00000000-0005-0000-0000-00008D020000}"/>
    <cellStyle name="Followed Hyperlink 16" xfId="15329" hidden="1" xr:uid="{00000000-0005-0000-0000-00008E020000}"/>
    <cellStyle name="Followed Hyperlink 16" xfId="15342" hidden="1" xr:uid="{00000000-0005-0000-0000-00008F020000}"/>
    <cellStyle name="Followed Hyperlink 16" xfId="14831" hidden="1" xr:uid="{00000000-0005-0000-0000-000090020000}"/>
    <cellStyle name="Followed Hyperlink 16" xfId="15515" hidden="1" xr:uid="{00000000-0005-0000-0000-000091020000}"/>
    <cellStyle name="Followed Hyperlink 16" xfId="15545" hidden="1" xr:uid="{00000000-0005-0000-0000-000092020000}"/>
    <cellStyle name="Followed Hyperlink 16" xfId="15558" hidden="1" xr:uid="{00000000-0005-0000-0000-000093020000}"/>
    <cellStyle name="Followed Hyperlink 16" xfId="11350" hidden="1" xr:uid="{00000000-0005-0000-0000-000094020000}"/>
    <cellStyle name="Followed Hyperlink 16" xfId="15727" hidden="1" xr:uid="{00000000-0005-0000-0000-000095020000}"/>
    <cellStyle name="Followed Hyperlink 16" xfId="15757" hidden="1" xr:uid="{00000000-0005-0000-0000-000096020000}"/>
    <cellStyle name="Followed Hyperlink 16" xfId="15770" hidden="1" xr:uid="{00000000-0005-0000-0000-000097020000}"/>
    <cellStyle name="Followed Hyperlink 16" xfId="14816" hidden="1" xr:uid="{00000000-0005-0000-0000-000098020000}"/>
    <cellStyle name="Followed Hyperlink 16" xfId="15938" hidden="1" xr:uid="{00000000-0005-0000-0000-000099020000}"/>
    <cellStyle name="Followed Hyperlink 16" xfId="15968" hidden="1" xr:uid="{00000000-0005-0000-0000-00009A020000}"/>
    <cellStyle name="Followed Hyperlink 16" xfId="15981" hidden="1" xr:uid="{00000000-0005-0000-0000-00009B020000}"/>
    <cellStyle name="Followed Hyperlink 16" xfId="15160" hidden="1" xr:uid="{00000000-0005-0000-0000-00009C020000}"/>
    <cellStyle name="Followed Hyperlink 16" xfId="16144" hidden="1" xr:uid="{00000000-0005-0000-0000-00009D020000}"/>
    <cellStyle name="Followed Hyperlink 16" xfId="16174" hidden="1" xr:uid="{00000000-0005-0000-0000-00009E020000}"/>
    <cellStyle name="Followed Hyperlink 16" xfId="16187" hidden="1" xr:uid="{00000000-0005-0000-0000-00009F020000}"/>
    <cellStyle name="Followed Hyperlink 16" xfId="14668" hidden="1" xr:uid="{00000000-0005-0000-0000-000084020000}"/>
    <cellStyle name="Followed Hyperlink 16" xfId="13002" hidden="1" xr:uid="{00000000-0005-0000-0000-000085020000}"/>
    <cellStyle name="Followed Hyperlink 16" xfId="16454" hidden="1" xr:uid="{00000000-0005-0000-0000-000086020000}"/>
    <cellStyle name="Followed Hyperlink 16" xfId="16467" hidden="1" xr:uid="{00000000-0005-0000-0000-000087020000}"/>
    <cellStyle name="Followed Hyperlink 16" xfId="16543" hidden="1" xr:uid="{00000000-0005-0000-0000-000088020000}"/>
    <cellStyle name="Followed Hyperlink 16" xfId="16737" hidden="1" xr:uid="{00000000-0005-0000-0000-000089020000}"/>
    <cellStyle name="Followed Hyperlink 16" xfId="16767" hidden="1" xr:uid="{00000000-0005-0000-0000-00008A020000}"/>
    <cellStyle name="Followed Hyperlink 16" xfId="16780" hidden="1" xr:uid="{00000000-0005-0000-0000-00008B020000}"/>
    <cellStyle name="Followed Hyperlink 16" xfId="16348" hidden="1" xr:uid="{00000000-0005-0000-0000-00008C020000}"/>
    <cellStyle name="Followed Hyperlink 16" xfId="16958" hidden="1" xr:uid="{00000000-0005-0000-0000-00008D020000}"/>
    <cellStyle name="Followed Hyperlink 16" xfId="16988" hidden="1" xr:uid="{00000000-0005-0000-0000-00008E020000}"/>
    <cellStyle name="Followed Hyperlink 16" xfId="17001" hidden="1" xr:uid="{00000000-0005-0000-0000-00008F020000}"/>
    <cellStyle name="Followed Hyperlink 16" xfId="16490" hidden="1" xr:uid="{00000000-0005-0000-0000-000090020000}"/>
    <cellStyle name="Followed Hyperlink 16" xfId="17174" hidden="1" xr:uid="{00000000-0005-0000-0000-000091020000}"/>
    <cellStyle name="Followed Hyperlink 16" xfId="17204" hidden="1" xr:uid="{00000000-0005-0000-0000-000092020000}"/>
    <cellStyle name="Followed Hyperlink 16" xfId="17217" hidden="1" xr:uid="{00000000-0005-0000-0000-000093020000}"/>
    <cellStyle name="Followed Hyperlink 16" xfId="13024" hidden="1" xr:uid="{00000000-0005-0000-0000-000094020000}"/>
    <cellStyle name="Followed Hyperlink 16" xfId="17386" hidden="1" xr:uid="{00000000-0005-0000-0000-000095020000}"/>
    <cellStyle name="Followed Hyperlink 16" xfId="17416" hidden="1" xr:uid="{00000000-0005-0000-0000-000096020000}"/>
    <cellStyle name="Followed Hyperlink 16" xfId="17429" hidden="1" xr:uid="{00000000-0005-0000-0000-000097020000}"/>
    <cellStyle name="Followed Hyperlink 16" xfId="16475" hidden="1" xr:uid="{00000000-0005-0000-0000-000098020000}"/>
    <cellStyle name="Followed Hyperlink 16" xfId="17597" hidden="1" xr:uid="{00000000-0005-0000-0000-000099020000}"/>
    <cellStyle name="Followed Hyperlink 16" xfId="17627" hidden="1" xr:uid="{00000000-0005-0000-0000-00009A020000}"/>
    <cellStyle name="Followed Hyperlink 16" xfId="17640" hidden="1" xr:uid="{00000000-0005-0000-0000-00009B020000}"/>
    <cellStyle name="Followed Hyperlink 16" xfId="16819" hidden="1" xr:uid="{00000000-0005-0000-0000-00009C020000}"/>
    <cellStyle name="Followed Hyperlink 16" xfId="17803" hidden="1" xr:uid="{00000000-0005-0000-0000-00009D020000}"/>
    <cellStyle name="Followed Hyperlink 16" xfId="17833" hidden="1" xr:uid="{00000000-0005-0000-0000-00009E020000}"/>
    <cellStyle name="Followed Hyperlink 16" xfId="17846" hidden="1" xr:uid="{00000000-0005-0000-0000-00009F020000}"/>
    <cellStyle name="Followed Hyperlink 16" xfId="16316" hidden="1" xr:uid="{00000000-0005-0000-0000-000084020000}"/>
    <cellStyle name="Followed Hyperlink 16" xfId="17859" hidden="1" xr:uid="{00000000-0005-0000-0000-000085020000}"/>
    <cellStyle name="Followed Hyperlink 16" xfId="18120" hidden="1" xr:uid="{00000000-0005-0000-0000-000086020000}"/>
    <cellStyle name="Followed Hyperlink 16" xfId="18133" hidden="1" xr:uid="{00000000-0005-0000-0000-000087020000}"/>
    <cellStyle name="Followed Hyperlink 16" xfId="18209" hidden="1" xr:uid="{00000000-0005-0000-0000-000088020000}"/>
    <cellStyle name="Followed Hyperlink 16" xfId="18403" hidden="1" xr:uid="{00000000-0005-0000-0000-000089020000}"/>
    <cellStyle name="Followed Hyperlink 16" xfId="18433" hidden="1" xr:uid="{00000000-0005-0000-0000-00008A020000}"/>
    <cellStyle name="Followed Hyperlink 16" xfId="18446" hidden="1" xr:uid="{00000000-0005-0000-0000-00008B020000}"/>
    <cellStyle name="Followed Hyperlink 16" xfId="16282" hidden="1" xr:uid="{00000000-0005-0000-0000-00008C020000}"/>
    <cellStyle name="Followed Hyperlink 16" xfId="18624" hidden="1" xr:uid="{00000000-0005-0000-0000-00008D020000}"/>
    <cellStyle name="Followed Hyperlink 16" xfId="18654" hidden="1" xr:uid="{00000000-0005-0000-0000-00008E020000}"/>
    <cellStyle name="Followed Hyperlink 16" xfId="18667" hidden="1" xr:uid="{00000000-0005-0000-0000-00008F020000}"/>
    <cellStyle name="Followed Hyperlink 16" xfId="18156" hidden="1" xr:uid="{00000000-0005-0000-0000-000090020000}"/>
    <cellStyle name="Followed Hyperlink 16" xfId="18840" hidden="1" xr:uid="{00000000-0005-0000-0000-000091020000}"/>
    <cellStyle name="Followed Hyperlink 16" xfId="18870" hidden="1" xr:uid="{00000000-0005-0000-0000-000092020000}"/>
    <cellStyle name="Followed Hyperlink 16" xfId="18883" hidden="1" xr:uid="{00000000-0005-0000-0000-000093020000}"/>
    <cellStyle name="Followed Hyperlink 16" xfId="14744" hidden="1" xr:uid="{00000000-0005-0000-0000-000094020000}"/>
    <cellStyle name="Followed Hyperlink 16" xfId="19052" hidden="1" xr:uid="{00000000-0005-0000-0000-000095020000}"/>
    <cellStyle name="Followed Hyperlink 16" xfId="19082" hidden="1" xr:uid="{00000000-0005-0000-0000-000096020000}"/>
    <cellStyle name="Followed Hyperlink 16" xfId="19095" hidden="1" xr:uid="{00000000-0005-0000-0000-000097020000}"/>
    <cellStyle name="Followed Hyperlink 16" xfId="18141" hidden="1" xr:uid="{00000000-0005-0000-0000-000098020000}"/>
    <cellStyle name="Followed Hyperlink 16" xfId="19263" hidden="1" xr:uid="{00000000-0005-0000-0000-000099020000}"/>
    <cellStyle name="Followed Hyperlink 16" xfId="19293" hidden="1" xr:uid="{00000000-0005-0000-0000-00009A020000}"/>
    <cellStyle name="Followed Hyperlink 16" xfId="19306" hidden="1" xr:uid="{00000000-0005-0000-0000-00009B020000}"/>
    <cellStyle name="Followed Hyperlink 16" xfId="18485" hidden="1" xr:uid="{00000000-0005-0000-0000-00009C020000}"/>
    <cellStyle name="Followed Hyperlink 16" xfId="19469" hidden="1" xr:uid="{00000000-0005-0000-0000-00009D020000}"/>
    <cellStyle name="Followed Hyperlink 16" xfId="19499" hidden="1" xr:uid="{00000000-0005-0000-0000-00009E020000}"/>
    <cellStyle name="Followed Hyperlink 16" xfId="19512" hidden="1" xr:uid="{00000000-0005-0000-0000-00009F020000}"/>
    <cellStyle name="Followed Hyperlink 16" xfId="16315" hidden="1" xr:uid="{00000000-0005-0000-0000-000084020000}"/>
    <cellStyle name="Followed Hyperlink 16" xfId="16318" hidden="1" xr:uid="{00000000-0005-0000-0000-000085020000}"/>
    <cellStyle name="Followed Hyperlink 16" xfId="19761" hidden="1" xr:uid="{00000000-0005-0000-0000-000086020000}"/>
    <cellStyle name="Followed Hyperlink 16" xfId="19774" hidden="1" xr:uid="{00000000-0005-0000-0000-000087020000}"/>
    <cellStyle name="Followed Hyperlink 16" xfId="19850" hidden="1" xr:uid="{00000000-0005-0000-0000-000088020000}"/>
    <cellStyle name="Followed Hyperlink 16" xfId="20044" hidden="1" xr:uid="{00000000-0005-0000-0000-000089020000}"/>
    <cellStyle name="Followed Hyperlink 16" xfId="20074" hidden="1" xr:uid="{00000000-0005-0000-0000-00008A020000}"/>
    <cellStyle name="Followed Hyperlink 16" xfId="20087" hidden="1" xr:uid="{00000000-0005-0000-0000-00008B020000}"/>
    <cellStyle name="Followed Hyperlink 16" xfId="19663" hidden="1" xr:uid="{00000000-0005-0000-0000-00008C020000}"/>
    <cellStyle name="Followed Hyperlink 16" xfId="20265" hidden="1" xr:uid="{00000000-0005-0000-0000-00008D020000}"/>
    <cellStyle name="Followed Hyperlink 16" xfId="20295" hidden="1" xr:uid="{00000000-0005-0000-0000-00008E020000}"/>
    <cellStyle name="Followed Hyperlink 16" xfId="20308" hidden="1" xr:uid="{00000000-0005-0000-0000-00008F020000}"/>
    <cellStyle name="Followed Hyperlink 16" xfId="19797" hidden="1" xr:uid="{00000000-0005-0000-0000-000090020000}"/>
    <cellStyle name="Followed Hyperlink 16" xfId="20481" hidden="1" xr:uid="{00000000-0005-0000-0000-000091020000}"/>
    <cellStyle name="Followed Hyperlink 16" xfId="20511" hidden="1" xr:uid="{00000000-0005-0000-0000-000092020000}"/>
    <cellStyle name="Followed Hyperlink 16" xfId="20524" hidden="1" xr:uid="{00000000-0005-0000-0000-000093020000}"/>
    <cellStyle name="Followed Hyperlink 16" xfId="14720" hidden="1" xr:uid="{00000000-0005-0000-0000-000094020000}"/>
    <cellStyle name="Followed Hyperlink 16" xfId="20693" hidden="1" xr:uid="{00000000-0005-0000-0000-000095020000}"/>
    <cellStyle name="Followed Hyperlink 16" xfId="20723" hidden="1" xr:uid="{00000000-0005-0000-0000-000096020000}"/>
    <cellStyle name="Followed Hyperlink 16" xfId="20736" hidden="1" xr:uid="{00000000-0005-0000-0000-000097020000}"/>
    <cellStyle name="Followed Hyperlink 16" xfId="19782" hidden="1" xr:uid="{00000000-0005-0000-0000-000098020000}"/>
    <cellStyle name="Followed Hyperlink 16" xfId="20904" hidden="1" xr:uid="{00000000-0005-0000-0000-000099020000}"/>
    <cellStyle name="Followed Hyperlink 16" xfId="20934" hidden="1" xr:uid="{00000000-0005-0000-0000-00009A020000}"/>
    <cellStyle name="Followed Hyperlink 16" xfId="20947" hidden="1" xr:uid="{00000000-0005-0000-0000-00009B020000}"/>
    <cellStyle name="Followed Hyperlink 16" xfId="20126" hidden="1" xr:uid="{00000000-0005-0000-0000-00009C020000}"/>
    <cellStyle name="Followed Hyperlink 16" xfId="21110" hidden="1" xr:uid="{00000000-0005-0000-0000-00009D020000}"/>
    <cellStyle name="Followed Hyperlink 16" xfId="21140" hidden="1" xr:uid="{00000000-0005-0000-0000-00009E020000}"/>
    <cellStyle name="Followed Hyperlink 16" xfId="21153" hidden="1" xr:uid="{00000000-0005-0000-0000-00009F020000}"/>
    <cellStyle name="Followed Hyperlink 16" xfId="19653" hidden="1" xr:uid="{00000000-0005-0000-0000-000084020000}"/>
    <cellStyle name="Followed Hyperlink 16" xfId="18000" hidden="1" xr:uid="{00000000-0005-0000-0000-000085020000}"/>
    <cellStyle name="Followed Hyperlink 16" xfId="21368" hidden="1" xr:uid="{00000000-0005-0000-0000-000086020000}"/>
    <cellStyle name="Followed Hyperlink 16" xfId="21381" hidden="1" xr:uid="{00000000-0005-0000-0000-000087020000}"/>
    <cellStyle name="Followed Hyperlink 16" xfId="21457" hidden="1" xr:uid="{00000000-0005-0000-0000-000088020000}"/>
    <cellStyle name="Followed Hyperlink 16" xfId="21651" hidden="1" xr:uid="{00000000-0005-0000-0000-000089020000}"/>
    <cellStyle name="Followed Hyperlink 16" xfId="21681" hidden="1" xr:uid="{00000000-0005-0000-0000-00008A020000}"/>
    <cellStyle name="Followed Hyperlink 16" xfId="21694" hidden="1" xr:uid="{00000000-0005-0000-0000-00008B020000}"/>
    <cellStyle name="Followed Hyperlink 16" xfId="21295" hidden="1" xr:uid="{00000000-0005-0000-0000-00008C020000}"/>
    <cellStyle name="Followed Hyperlink 16" xfId="21872" hidden="1" xr:uid="{00000000-0005-0000-0000-00008D020000}"/>
    <cellStyle name="Followed Hyperlink 16" xfId="21902" hidden="1" xr:uid="{00000000-0005-0000-0000-00008E020000}"/>
    <cellStyle name="Followed Hyperlink 16" xfId="21915" hidden="1" xr:uid="{00000000-0005-0000-0000-00008F020000}"/>
    <cellStyle name="Followed Hyperlink 16" xfId="21404" hidden="1" xr:uid="{00000000-0005-0000-0000-000090020000}"/>
    <cellStyle name="Followed Hyperlink 16" xfId="22088" hidden="1" xr:uid="{00000000-0005-0000-0000-000091020000}"/>
    <cellStyle name="Followed Hyperlink 16" xfId="22118" hidden="1" xr:uid="{00000000-0005-0000-0000-000092020000}"/>
    <cellStyle name="Followed Hyperlink 16" xfId="22131" hidden="1" xr:uid="{00000000-0005-0000-0000-000093020000}"/>
    <cellStyle name="Followed Hyperlink 16" xfId="16440" hidden="1" xr:uid="{00000000-0005-0000-0000-000094020000}"/>
    <cellStyle name="Followed Hyperlink 16" xfId="22300" hidden="1" xr:uid="{00000000-0005-0000-0000-000095020000}"/>
    <cellStyle name="Followed Hyperlink 16" xfId="22330" hidden="1" xr:uid="{00000000-0005-0000-0000-000096020000}"/>
    <cellStyle name="Followed Hyperlink 16" xfId="22343" hidden="1" xr:uid="{00000000-0005-0000-0000-000097020000}"/>
    <cellStyle name="Followed Hyperlink 16" xfId="21389" hidden="1" xr:uid="{00000000-0005-0000-0000-000098020000}"/>
    <cellStyle name="Followed Hyperlink 16" xfId="22511" hidden="1" xr:uid="{00000000-0005-0000-0000-000099020000}"/>
    <cellStyle name="Followed Hyperlink 16" xfId="22541" hidden="1" xr:uid="{00000000-0005-0000-0000-00009A020000}"/>
    <cellStyle name="Followed Hyperlink 16" xfId="22554" hidden="1" xr:uid="{00000000-0005-0000-0000-00009B020000}"/>
    <cellStyle name="Followed Hyperlink 16" xfId="21733" hidden="1" xr:uid="{00000000-0005-0000-0000-00009C020000}"/>
    <cellStyle name="Followed Hyperlink 16" xfId="22717" hidden="1" xr:uid="{00000000-0005-0000-0000-00009D020000}"/>
    <cellStyle name="Followed Hyperlink 16" xfId="22747" hidden="1" xr:uid="{00000000-0005-0000-0000-00009E020000}"/>
    <cellStyle name="Followed Hyperlink 16" xfId="22760" hidden="1" xr:uid="{00000000-0005-0000-0000-00009F020000}"/>
    <cellStyle name="Followed Hyperlink 16" xfId="21288" hidden="1" xr:uid="{00000000-0005-0000-0000-000084020000}"/>
    <cellStyle name="Followed Hyperlink 16" xfId="19657" hidden="1" xr:uid="{00000000-0005-0000-0000-000085020000}"/>
    <cellStyle name="Followed Hyperlink 16" xfId="22937" hidden="1" xr:uid="{00000000-0005-0000-0000-000086020000}"/>
    <cellStyle name="Followed Hyperlink 16" xfId="22950" hidden="1" xr:uid="{00000000-0005-0000-0000-000087020000}"/>
    <cellStyle name="Followed Hyperlink 16" xfId="23026" hidden="1" xr:uid="{00000000-0005-0000-0000-000088020000}"/>
    <cellStyle name="Followed Hyperlink 16" xfId="23220" hidden="1" xr:uid="{00000000-0005-0000-0000-000089020000}"/>
    <cellStyle name="Followed Hyperlink 16" xfId="23250" hidden="1" xr:uid="{00000000-0005-0000-0000-00008A020000}"/>
    <cellStyle name="Followed Hyperlink 16" xfId="23263" hidden="1" xr:uid="{00000000-0005-0000-0000-00008B020000}"/>
    <cellStyle name="Followed Hyperlink 16" xfId="22891" hidden="1" xr:uid="{00000000-0005-0000-0000-00008C020000}"/>
    <cellStyle name="Followed Hyperlink 16" xfId="23441" hidden="1" xr:uid="{00000000-0005-0000-0000-00008D020000}"/>
    <cellStyle name="Followed Hyperlink 16" xfId="23471" hidden="1" xr:uid="{00000000-0005-0000-0000-00008E020000}"/>
    <cellStyle name="Followed Hyperlink 16" xfId="23484" hidden="1" xr:uid="{00000000-0005-0000-0000-00008F020000}"/>
    <cellStyle name="Followed Hyperlink 16" xfId="22973" hidden="1" xr:uid="{00000000-0005-0000-0000-000090020000}"/>
    <cellStyle name="Followed Hyperlink 16" xfId="23657" hidden="1" xr:uid="{00000000-0005-0000-0000-000091020000}"/>
    <cellStyle name="Followed Hyperlink 16" xfId="23687" hidden="1" xr:uid="{00000000-0005-0000-0000-000092020000}"/>
    <cellStyle name="Followed Hyperlink 16" xfId="23700" hidden="1" xr:uid="{00000000-0005-0000-0000-000093020000}"/>
    <cellStyle name="Followed Hyperlink 16" xfId="19677" hidden="1" xr:uid="{00000000-0005-0000-0000-000094020000}"/>
    <cellStyle name="Followed Hyperlink 16" xfId="23869" hidden="1" xr:uid="{00000000-0005-0000-0000-000095020000}"/>
    <cellStyle name="Followed Hyperlink 16" xfId="23899" hidden="1" xr:uid="{00000000-0005-0000-0000-000096020000}"/>
    <cellStyle name="Followed Hyperlink 16" xfId="23912" hidden="1" xr:uid="{00000000-0005-0000-0000-000097020000}"/>
    <cellStyle name="Followed Hyperlink 16" xfId="22958" hidden="1" xr:uid="{00000000-0005-0000-0000-000098020000}"/>
    <cellStyle name="Followed Hyperlink 16" xfId="24080" hidden="1" xr:uid="{00000000-0005-0000-0000-000099020000}"/>
    <cellStyle name="Followed Hyperlink 16" xfId="24110" hidden="1" xr:uid="{00000000-0005-0000-0000-00009A020000}"/>
    <cellStyle name="Followed Hyperlink 16" xfId="24123" hidden="1" xr:uid="{00000000-0005-0000-0000-00009B020000}"/>
    <cellStyle name="Followed Hyperlink 16" xfId="23302" hidden="1" xr:uid="{00000000-0005-0000-0000-00009C020000}"/>
    <cellStyle name="Followed Hyperlink 16" xfId="24286" hidden="1" xr:uid="{00000000-0005-0000-0000-00009D020000}"/>
    <cellStyle name="Followed Hyperlink 16" xfId="24316" hidden="1" xr:uid="{00000000-0005-0000-0000-00009E020000}"/>
    <cellStyle name="Followed Hyperlink 16" xfId="24329" hidden="1" xr:uid="{00000000-0005-0000-0000-00009F020000}"/>
    <cellStyle name="Followed Hyperlink 16" xfId="22885" hidden="1" xr:uid="{00000000-0005-0000-0000-000084020000}"/>
    <cellStyle name="Followed Hyperlink 16" xfId="21290" hidden="1" xr:uid="{00000000-0005-0000-0000-000085020000}"/>
    <cellStyle name="Followed Hyperlink 16" xfId="24456" hidden="1" xr:uid="{00000000-0005-0000-0000-000086020000}"/>
    <cellStyle name="Followed Hyperlink 16" xfId="24469" hidden="1" xr:uid="{00000000-0005-0000-0000-000087020000}"/>
    <cellStyle name="Followed Hyperlink 16" xfId="24545" hidden="1" xr:uid="{00000000-0005-0000-0000-000088020000}"/>
    <cellStyle name="Followed Hyperlink 16" xfId="24739" hidden="1" xr:uid="{00000000-0005-0000-0000-000089020000}"/>
    <cellStyle name="Followed Hyperlink 16" xfId="24769" hidden="1" xr:uid="{00000000-0005-0000-0000-00008A020000}"/>
    <cellStyle name="Followed Hyperlink 16" xfId="24782" hidden="1" xr:uid="{00000000-0005-0000-0000-00008B020000}"/>
    <cellStyle name="Followed Hyperlink 16" xfId="24440" hidden="1" xr:uid="{00000000-0005-0000-0000-00008C020000}"/>
    <cellStyle name="Followed Hyperlink 16" xfId="24960" hidden="1" xr:uid="{00000000-0005-0000-0000-00008D020000}"/>
    <cellStyle name="Followed Hyperlink 16" xfId="24990" hidden="1" xr:uid="{00000000-0005-0000-0000-00008E020000}"/>
    <cellStyle name="Followed Hyperlink 16" xfId="25003" hidden="1" xr:uid="{00000000-0005-0000-0000-00008F020000}"/>
    <cellStyle name="Followed Hyperlink 16" xfId="24492" hidden="1" xr:uid="{00000000-0005-0000-0000-000090020000}"/>
    <cellStyle name="Followed Hyperlink 16" xfId="25176" hidden="1" xr:uid="{00000000-0005-0000-0000-000091020000}"/>
    <cellStyle name="Followed Hyperlink 16" xfId="25206" hidden="1" xr:uid="{00000000-0005-0000-0000-000092020000}"/>
    <cellStyle name="Followed Hyperlink 16" xfId="25219" hidden="1" xr:uid="{00000000-0005-0000-0000-000093020000}"/>
    <cellStyle name="Followed Hyperlink 16" xfId="21306" hidden="1" xr:uid="{00000000-0005-0000-0000-000094020000}"/>
    <cellStyle name="Followed Hyperlink 16" xfId="25388" hidden="1" xr:uid="{00000000-0005-0000-0000-000095020000}"/>
    <cellStyle name="Followed Hyperlink 16" xfId="25418" hidden="1" xr:uid="{00000000-0005-0000-0000-000096020000}"/>
    <cellStyle name="Followed Hyperlink 16" xfId="25431" hidden="1" xr:uid="{00000000-0005-0000-0000-000097020000}"/>
    <cellStyle name="Followed Hyperlink 16" xfId="24477" hidden="1" xr:uid="{00000000-0005-0000-0000-000098020000}"/>
    <cellStyle name="Followed Hyperlink 16" xfId="25599" hidden="1" xr:uid="{00000000-0005-0000-0000-000099020000}"/>
    <cellStyle name="Followed Hyperlink 16" xfId="25629" hidden="1" xr:uid="{00000000-0005-0000-0000-00009A020000}"/>
    <cellStyle name="Followed Hyperlink 16" xfId="25642" hidden="1" xr:uid="{00000000-0005-0000-0000-00009B020000}"/>
    <cellStyle name="Followed Hyperlink 16" xfId="24821" hidden="1" xr:uid="{00000000-0005-0000-0000-00009C020000}"/>
    <cellStyle name="Followed Hyperlink 16" xfId="25805" hidden="1" xr:uid="{00000000-0005-0000-0000-00009D020000}"/>
    <cellStyle name="Followed Hyperlink 16" xfId="25835" hidden="1" xr:uid="{00000000-0005-0000-0000-00009E020000}"/>
    <cellStyle name="Followed Hyperlink 16" xfId="25848" hidden="1" xr:uid="{00000000-0005-0000-0000-00009F020000}"/>
    <cellStyle name="Followed Hyperlink 16" xfId="26342" hidden="1" xr:uid="{00000000-0005-0000-0000-000084020000}"/>
    <cellStyle name="Followed Hyperlink 16" xfId="26546" hidden="1" xr:uid="{00000000-0005-0000-0000-000085020000}"/>
    <cellStyle name="Followed Hyperlink 16" xfId="26576" hidden="1" xr:uid="{00000000-0005-0000-0000-000086020000}"/>
    <cellStyle name="Followed Hyperlink 16" xfId="26589" hidden="1" xr:uid="{00000000-0005-0000-0000-000087020000}"/>
    <cellStyle name="Followed Hyperlink 16" xfId="26665" hidden="1" xr:uid="{00000000-0005-0000-0000-000088020000}"/>
    <cellStyle name="Followed Hyperlink 16" xfId="26859" hidden="1" xr:uid="{00000000-0005-0000-0000-000089020000}"/>
    <cellStyle name="Followed Hyperlink 16" xfId="26889" hidden="1" xr:uid="{00000000-0005-0000-0000-00008A020000}"/>
    <cellStyle name="Followed Hyperlink 16" xfId="26902" hidden="1" xr:uid="{00000000-0005-0000-0000-00008B020000}"/>
    <cellStyle name="Followed Hyperlink 16" xfId="26186" hidden="1" xr:uid="{00000000-0005-0000-0000-00008C020000}"/>
    <cellStyle name="Followed Hyperlink 16" xfId="27080" hidden="1" xr:uid="{00000000-0005-0000-0000-00008D020000}"/>
    <cellStyle name="Followed Hyperlink 16" xfId="27110" hidden="1" xr:uid="{00000000-0005-0000-0000-00008E020000}"/>
    <cellStyle name="Followed Hyperlink 16" xfId="27123" hidden="1" xr:uid="{00000000-0005-0000-0000-00008F020000}"/>
    <cellStyle name="Followed Hyperlink 16" xfId="26612" hidden="1" xr:uid="{00000000-0005-0000-0000-000090020000}"/>
    <cellStyle name="Followed Hyperlink 16" xfId="27296" hidden="1" xr:uid="{00000000-0005-0000-0000-000091020000}"/>
    <cellStyle name="Followed Hyperlink 16" xfId="27326" hidden="1" xr:uid="{00000000-0005-0000-0000-000092020000}"/>
    <cellStyle name="Followed Hyperlink 16" xfId="27339" hidden="1" xr:uid="{00000000-0005-0000-0000-000093020000}"/>
    <cellStyle name="Followed Hyperlink 16" xfId="26139" hidden="1" xr:uid="{00000000-0005-0000-0000-000094020000}"/>
    <cellStyle name="Followed Hyperlink 16" xfId="27508" hidden="1" xr:uid="{00000000-0005-0000-0000-000095020000}"/>
    <cellStyle name="Followed Hyperlink 16" xfId="27538" hidden="1" xr:uid="{00000000-0005-0000-0000-000096020000}"/>
    <cellStyle name="Followed Hyperlink 16" xfId="27551" hidden="1" xr:uid="{00000000-0005-0000-0000-000097020000}"/>
    <cellStyle name="Followed Hyperlink 16" xfId="26597" hidden="1" xr:uid="{00000000-0005-0000-0000-000098020000}"/>
    <cellStyle name="Followed Hyperlink 16" xfId="27719" hidden="1" xr:uid="{00000000-0005-0000-0000-000099020000}"/>
    <cellStyle name="Followed Hyperlink 16" xfId="27749" hidden="1" xr:uid="{00000000-0005-0000-0000-00009A020000}"/>
    <cellStyle name="Followed Hyperlink 16" xfId="27762" hidden="1" xr:uid="{00000000-0005-0000-0000-00009B020000}"/>
    <cellStyle name="Followed Hyperlink 16" xfId="26941" hidden="1" xr:uid="{00000000-0005-0000-0000-00009C020000}"/>
    <cellStyle name="Followed Hyperlink 16" xfId="27925" hidden="1" xr:uid="{00000000-0005-0000-0000-00009D020000}"/>
    <cellStyle name="Followed Hyperlink 16" xfId="27955" hidden="1" xr:uid="{00000000-0005-0000-0000-00009E020000}"/>
    <cellStyle name="Followed Hyperlink 16" xfId="27968" hidden="1" xr:uid="{00000000-0005-0000-0000-00009F020000}"/>
    <cellStyle name="Followed Hyperlink 16" xfId="28565" hidden="1" xr:uid="{00000000-0005-0000-0000-000084020000}"/>
    <cellStyle name="Followed Hyperlink 16" xfId="28768" hidden="1" xr:uid="{00000000-0005-0000-0000-000085020000}"/>
    <cellStyle name="Followed Hyperlink 16" xfId="28798" hidden="1" xr:uid="{00000000-0005-0000-0000-000086020000}"/>
    <cellStyle name="Followed Hyperlink 16" xfId="28811" hidden="1" xr:uid="{00000000-0005-0000-0000-000087020000}"/>
    <cellStyle name="Followed Hyperlink 16" xfId="28887" hidden="1" xr:uid="{00000000-0005-0000-0000-000088020000}"/>
    <cellStyle name="Followed Hyperlink 16" xfId="29081" hidden="1" xr:uid="{00000000-0005-0000-0000-000089020000}"/>
    <cellStyle name="Followed Hyperlink 16" xfId="29111" hidden="1" xr:uid="{00000000-0005-0000-0000-00008A020000}"/>
    <cellStyle name="Followed Hyperlink 16" xfId="29124" hidden="1" xr:uid="{00000000-0005-0000-0000-00008B020000}"/>
    <cellStyle name="Followed Hyperlink 16" xfId="28414" hidden="1" xr:uid="{00000000-0005-0000-0000-00008C020000}"/>
    <cellStyle name="Followed Hyperlink 16" xfId="29302" hidden="1" xr:uid="{00000000-0005-0000-0000-00008D020000}"/>
    <cellStyle name="Followed Hyperlink 16" xfId="29332" hidden="1" xr:uid="{00000000-0005-0000-0000-00008E020000}"/>
    <cellStyle name="Followed Hyperlink 16" xfId="29345" hidden="1" xr:uid="{00000000-0005-0000-0000-00008F020000}"/>
    <cellStyle name="Followed Hyperlink 16" xfId="28834" hidden="1" xr:uid="{00000000-0005-0000-0000-000090020000}"/>
    <cellStyle name="Followed Hyperlink 16" xfId="29518" hidden="1" xr:uid="{00000000-0005-0000-0000-000091020000}"/>
    <cellStyle name="Followed Hyperlink 16" xfId="29548" hidden="1" xr:uid="{00000000-0005-0000-0000-000092020000}"/>
    <cellStyle name="Followed Hyperlink 16" xfId="29561" hidden="1" xr:uid="{00000000-0005-0000-0000-000093020000}"/>
    <cellStyle name="Followed Hyperlink 16" xfId="28367" hidden="1" xr:uid="{00000000-0005-0000-0000-000094020000}"/>
    <cellStyle name="Followed Hyperlink 16" xfId="29730" hidden="1" xr:uid="{00000000-0005-0000-0000-000095020000}"/>
    <cellStyle name="Followed Hyperlink 16" xfId="29760" hidden="1" xr:uid="{00000000-0005-0000-0000-000096020000}"/>
    <cellStyle name="Followed Hyperlink 16" xfId="29773" hidden="1" xr:uid="{00000000-0005-0000-0000-000097020000}"/>
    <cellStyle name="Followed Hyperlink 16" xfId="28819" hidden="1" xr:uid="{00000000-0005-0000-0000-000098020000}"/>
    <cellStyle name="Followed Hyperlink 16" xfId="29941" hidden="1" xr:uid="{00000000-0005-0000-0000-000099020000}"/>
    <cellStyle name="Followed Hyperlink 16" xfId="29971" hidden="1" xr:uid="{00000000-0005-0000-0000-00009A020000}"/>
    <cellStyle name="Followed Hyperlink 16" xfId="29984" hidden="1" xr:uid="{00000000-0005-0000-0000-00009B020000}"/>
    <cellStyle name="Followed Hyperlink 16" xfId="29163" hidden="1" xr:uid="{00000000-0005-0000-0000-00009C020000}"/>
    <cellStyle name="Followed Hyperlink 16" xfId="30147" hidden="1" xr:uid="{00000000-0005-0000-0000-00009D020000}"/>
    <cellStyle name="Followed Hyperlink 16" xfId="30177" hidden="1" xr:uid="{00000000-0005-0000-0000-00009E020000}"/>
    <cellStyle name="Followed Hyperlink 16" xfId="30190" hidden="1" xr:uid="{00000000-0005-0000-0000-00009F020000}"/>
    <cellStyle name="Followed Hyperlink 16" xfId="28431" hidden="1" xr:uid="{00000000-0005-0000-0000-000084020000}"/>
    <cellStyle name="Followed Hyperlink 16" xfId="28516" hidden="1" xr:uid="{00000000-0005-0000-0000-000085020000}"/>
    <cellStyle name="Followed Hyperlink 16" xfId="30469" hidden="1" xr:uid="{00000000-0005-0000-0000-000086020000}"/>
    <cellStyle name="Followed Hyperlink 16" xfId="30482" hidden="1" xr:uid="{00000000-0005-0000-0000-000087020000}"/>
    <cellStyle name="Followed Hyperlink 16" xfId="30558" hidden="1" xr:uid="{00000000-0005-0000-0000-000088020000}"/>
    <cellStyle name="Followed Hyperlink 16" xfId="30752" hidden="1" xr:uid="{00000000-0005-0000-0000-000089020000}"/>
    <cellStyle name="Followed Hyperlink 16" xfId="30782" hidden="1" xr:uid="{00000000-0005-0000-0000-00008A020000}"/>
    <cellStyle name="Followed Hyperlink 16" xfId="30795" hidden="1" xr:uid="{00000000-0005-0000-0000-00008B020000}"/>
    <cellStyle name="Followed Hyperlink 16" xfId="30351" hidden="1" xr:uid="{00000000-0005-0000-0000-00008C020000}"/>
    <cellStyle name="Followed Hyperlink 16" xfId="30973" hidden="1" xr:uid="{00000000-0005-0000-0000-00008D020000}"/>
    <cellStyle name="Followed Hyperlink 16" xfId="31003" hidden="1" xr:uid="{00000000-0005-0000-0000-00008E020000}"/>
    <cellStyle name="Followed Hyperlink 16" xfId="31016" hidden="1" xr:uid="{00000000-0005-0000-0000-00008F020000}"/>
    <cellStyle name="Followed Hyperlink 16" xfId="30505" hidden="1" xr:uid="{00000000-0005-0000-0000-000090020000}"/>
    <cellStyle name="Followed Hyperlink 16" xfId="31189" hidden="1" xr:uid="{00000000-0005-0000-0000-000091020000}"/>
    <cellStyle name="Followed Hyperlink 16" xfId="31219" hidden="1" xr:uid="{00000000-0005-0000-0000-000092020000}"/>
    <cellStyle name="Followed Hyperlink 16" xfId="31232" hidden="1" xr:uid="{00000000-0005-0000-0000-000093020000}"/>
    <cellStyle name="Followed Hyperlink 16" xfId="26100" hidden="1" xr:uid="{00000000-0005-0000-0000-000094020000}"/>
    <cellStyle name="Followed Hyperlink 16" xfId="31401" hidden="1" xr:uid="{00000000-0005-0000-0000-000095020000}"/>
    <cellStyle name="Followed Hyperlink 16" xfId="31431" hidden="1" xr:uid="{00000000-0005-0000-0000-000096020000}"/>
    <cellStyle name="Followed Hyperlink 16" xfId="31444" hidden="1" xr:uid="{00000000-0005-0000-0000-000097020000}"/>
    <cellStyle name="Followed Hyperlink 16" xfId="30490" hidden="1" xr:uid="{00000000-0005-0000-0000-000098020000}"/>
    <cellStyle name="Followed Hyperlink 16" xfId="31612" hidden="1" xr:uid="{00000000-0005-0000-0000-000099020000}"/>
    <cellStyle name="Followed Hyperlink 16" xfId="31642" hidden="1" xr:uid="{00000000-0005-0000-0000-00009A020000}"/>
    <cellStyle name="Followed Hyperlink 16" xfId="31655" hidden="1" xr:uid="{00000000-0005-0000-0000-00009B020000}"/>
    <cellStyle name="Followed Hyperlink 16" xfId="30834" hidden="1" xr:uid="{00000000-0005-0000-0000-00009C020000}"/>
    <cellStyle name="Followed Hyperlink 16" xfId="31818" hidden="1" xr:uid="{00000000-0005-0000-0000-00009D020000}"/>
    <cellStyle name="Followed Hyperlink 16" xfId="31848" hidden="1" xr:uid="{00000000-0005-0000-0000-00009E020000}"/>
    <cellStyle name="Followed Hyperlink 16" xfId="31861" hidden="1" xr:uid="{00000000-0005-0000-0000-00009F020000}"/>
    <cellStyle name="Followed Hyperlink 16" xfId="30339" hidden="1" xr:uid="{00000000-0005-0000-0000-000084020000}"/>
    <cellStyle name="Followed Hyperlink 16" xfId="28435" hidden="1" xr:uid="{00000000-0005-0000-0000-000085020000}"/>
    <cellStyle name="Followed Hyperlink 16" xfId="32137" hidden="1" xr:uid="{00000000-0005-0000-0000-000086020000}"/>
    <cellStyle name="Followed Hyperlink 16" xfId="32150" hidden="1" xr:uid="{00000000-0005-0000-0000-000087020000}"/>
    <cellStyle name="Followed Hyperlink 16" xfId="32226" hidden="1" xr:uid="{00000000-0005-0000-0000-000088020000}"/>
    <cellStyle name="Followed Hyperlink 16" xfId="32420" hidden="1" xr:uid="{00000000-0005-0000-0000-000089020000}"/>
    <cellStyle name="Followed Hyperlink 16" xfId="32450" hidden="1" xr:uid="{00000000-0005-0000-0000-00008A020000}"/>
    <cellStyle name="Followed Hyperlink 16" xfId="32463" hidden="1" xr:uid="{00000000-0005-0000-0000-00008B020000}"/>
    <cellStyle name="Followed Hyperlink 16" xfId="32020" hidden="1" xr:uid="{00000000-0005-0000-0000-00008C020000}"/>
    <cellStyle name="Followed Hyperlink 16" xfId="32641" hidden="1" xr:uid="{00000000-0005-0000-0000-00008D020000}"/>
    <cellStyle name="Followed Hyperlink 16" xfId="32671" hidden="1" xr:uid="{00000000-0005-0000-0000-00008E020000}"/>
    <cellStyle name="Followed Hyperlink 16" xfId="32684" hidden="1" xr:uid="{00000000-0005-0000-0000-00008F020000}"/>
    <cellStyle name="Followed Hyperlink 16" xfId="32173" hidden="1" xr:uid="{00000000-0005-0000-0000-000090020000}"/>
    <cellStyle name="Followed Hyperlink 16" xfId="32857" hidden="1" xr:uid="{00000000-0005-0000-0000-000091020000}"/>
    <cellStyle name="Followed Hyperlink 16" xfId="32887" hidden="1" xr:uid="{00000000-0005-0000-0000-000092020000}"/>
    <cellStyle name="Followed Hyperlink 16" xfId="32900" hidden="1" xr:uid="{00000000-0005-0000-0000-000093020000}"/>
    <cellStyle name="Followed Hyperlink 16" xfId="28328" hidden="1" xr:uid="{00000000-0005-0000-0000-000094020000}"/>
    <cellStyle name="Followed Hyperlink 16" xfId="33069" hidden="1" xr:uid="{00000000-0005-0000-0000-000095020000}"/>
    <cellStyle name="Followed Hyperlink 16" xfId="33099" hidden="1" xr:uid="{00000000-0005-0000-0000-000096020000}"/>
    <cellStyle name="Followed Hyperlink 16" xfId="33112" hidden="1" xr:uid="{00000000-0005-0000-0000-000097020000}"/>
    <cellStyle name="Followed Hyperlink 16" xfId="32158" hidden="1" xr:uid="{00000000-0005-0000-0000-000098020000}"/>
    <cellStyle name="Followed Hyperlink 16" xfId="33280" hidden="1" xr:uid="{00000000-0005-0000-0000-000099020000}"/>
    <cellStyle name="Followed Hyperlink 16" xfId="33310" hidden="1" xr:uid="{00000000-0005-0000-0000-00009A020000}"/>
    <cellStyle name="Followed Hyperlink 16" xfId="33323" hidden="1" xr:uid="{00000000-0005-0000-0000-00009B020000}"/>
    <cellStyle name="Followed Hyperlink 16" xfId="32502" hidden="1" xr:uid="{00000000-0005-0000-0000-00009C020000}"/>
    <cellStyle name="Followed Hyperlink 16" xfId="33486" hidden="1" xr:uid="{00000000-0005-0000-0000-00009D020000}"/>
    <cellStyle name="Followed Hyperlink 16" xfId="33516" hidden="1" xr:uid="{00000000-0005-0000-0000-00009E020000}"/>
    <cellStyle name="Followed Hyperlink 16" xfId="33529" hidden="1" xr:uid="{00000000-0005-0000-0000-00009F020000}"/>
    <cellStyle name="Followed Hyperlink 16" xfId="32009" hidden="1" xr:uid="{00000000-0005-0000-0000-000084020000}"/>
    <cellStyle name="Followed Hyperlink 16" xfId="30345" hidden="1" xr:uid="{00000000-0005-0000-0000-000085020000}"/>
    <cellStyle name="Followed Hyperlink 16" xfId="33792" hidden="1" xr:uid="{00000000-0005-0000-0000-000086020000}"/>
    <cellStyle name="Followed Hyperlink 16" xfId="33805" hidden="1" xr:uid="{00000000-0005-0000-0000-000087020000}"/>
    <cellStyle name="Followed Hyperlink 16" xfId="33881" hidden="1" xr:uid="{00000000-0005-0000-0000-000088020000}"/>
    <cellStyle name="Followed Hyperlink 16" xfId="34075" hidden="1" xr:uid="{00000000-0005-0000-0000-000089020000}"/>
    <cellStyle name="Followed Hyperlink 16" xfId="34105" hidden="1" xr:uid="{00000000-0005-0000-0000-00008A020000}"/>
    <cellStyle name="Followed Hyperlink 16" xfId="34118" hidden="1" xr:uid="{00000000-0005-0000-0000-00008B020000}"/>
    <cellStyle name="Followed Hyperlink 16" xfId="33684" hidden="1" xr:uid="{00000000-0005-0000-0000-00008C020000}"/>
    <cellStyle name="Followed Hyperlink 16" xfId="34296" hidden="1" xr:uid="{00000000-0005-0000-0000-00008D020000}"/>
    <cellStyle name="Followed Hyperlink 16" xfId="34326" hidden="1" xr:uid="{00000000-0005-0000-0000-00008E020000}"/>
    <cellStyle name="Followed Hyperlink 16" xfId="34339" hidden="1" xr:uid="{00000000-0005-0000-0000-00008F020000}"/>
    <cellStyle name="Followed Hyperlink 16" xfId="33828" hidden="1" xr:uid="{00000000-0005-0000-0000-000090020000}"/>
    <cellStyle name="Followed Hyperlink 16" xfId="34512" hidden="1" xr:uid="{00000000-0005-0000-0000-000091020000}"/>
    <cellStyle name="Followed Hyperlink 16" xfId="34542" hidden="1" xr:uid="{00000000-0005-0000-0000-000092020000}"/>
    <cellStyle name="Followed Hyperlink 16" xfId="34555" hidden="1" xr:uid="{00000000-0005-0000-0000-000093020000}"/>
    <cellStyle name="Followed Hyperlink 16" xfId="30366" hidden="1" xr:uid="{00000000-0005-0000-0000-000094020000}"/>
    <cellStyle name="Followed Hyperlink 16" xfId="34724" hidden="1" xr:uid="{00000000-0005-0000-0000-000095020000}"/>
    <cellStyle name="Followed Hyperlink 16" xfId="34754" hidden="1" xr:uid="{00000000-0005-0000-0000-000096020000}"/>
    <cellStyle name="Followed Hyperlink 16" xfId="34767" hidden="1" xr:uid="{00000000-0005-0000-0000-000097020000}"/>
    <cellStyle name="Followed Hyperlink 16" xfId="33813" hidden="1" xr:uid="{00000000-0005-0000-0000-000098020000}"/>
    <cellStyle name="Followed Hyperlink 16" xfId="34935" hidden="1" xr:uid="{00000000-0005-0000-0000-000099020000}"/>
    <cellStyle name="Followed Hyperlink 16" xfId="34965" hidden="1" xr:uid="{00000000-0005-0000-0000-00009A020000}"/>
    <cellStyle name="Followed Hyperlink 16" xfId="34978" hidden="1" xr:uid="{00000000-0005-0000-0000-00009B020000}"/>
    <cellStyle name="Followed Hyperlink 16" xfId="34157" hidden="1" xr:uid="{00000000-0005-0000-0000-00009C020000}"/>
    <cellStyle name="Followed Hyperlink 16" xfId="35141" hidden="1" xr:uid="{00000000-0005-0000-0000-00009D020000}"/>
    <cellStyle name="Followed Hyperlink 16" xfId="35171" hidden="1" xr:uid="{00000000-0005-0000-0000-00009E020000}"/>
    <cellStyle name="Followed Hyperlink 16" xfId="35184" hidden="1" xr:uid="{00000000-0005-0000-0000-00009F020000}"/>
    <cellStyle name="Followed Hyperlink 16" xfId="33674" hidden="1" xr:uid="{00000000-0005-0000-0000-000084020000}"/>
    <cellStyle name="Followed Hyperlink 16" xfId="32014" hidden="1" xr:uid="{00000000-0005-0000-0000-000085020000}"/>
    <cellStyle name="Followed Hyperlink 16" xfId="35433" hidden="1" xr:uid="{00000000-0005-0000-0000-000086020000}"/>
    <cellStyle name="Followed Hyperlink 16" xfId="35446" hidden="1" xr:uid="{00000000-0005-0000-0000-000087020000}"/>
    <cellStyle name="Followed Hyperlink 16" xfId="35522" hidden="1" xr:uid="{00000000-0005-0000-0000-000088020000}"/>
    <cellStyle name="Followed Hyperlink 16" xfId="35716" hidden="1" xr:uid="{00000000-0005-0000-0000-000089020000}"/>
    <cellStyle name="Followed Hyperlink 16" xfId="35746" hidden="1" xr:uid="{00000000-0005-0000-0000-00008A020000}"/>
    <cellStyle name="Followed Hyperlink 16" xfId="35759" hidden="1" xr:uid="{00000000-0005-0000-0000-00008B020000}"/>
    <cellStyle name="Followed Hyperlink 16" xfId="35335" hidden="1" xr:uid="{00000000-0005-0000-0000-00008C020000}"/>
    <cellStyle name="Followed Hyperlink 16" xfId="35937" hidden="1" xr:uid="{00000000-0005-0000-0000-00008D020000}"/>
    <cellStyle name="Followed Hyperlink 16" xfId="35967" hidden="1" xr:uid="{00000000-0005-0000-0000-00008E020000}"/>
    <cellStyle name="Followed Hyperlink 16" xfId="35980" hidden="1" xr:uid="{00000000-0005-0000-0000-00008F020000}"/>
    <cellStyle name="Followed Hyperlink 16" xfId="35469" hidden="1" xr:uid="{00000000-0005-0000-0000-000090020000}"/>
    <cellStyle name="Followed Hyperlink 16" xfId="36153" hidden="1" xr:uid="{00000000-0005-0000-0000-000091020000}"/>
    <cellStyle name="Followed Hyperlink 16" xfId="36183" hidden="1" xr:uid="{00000000-0005-0000-0000-000092020000}"/>
    <cellStyle name="Followed Hyperlink 16" xfId="36196" hidden="1" xr:uid="{00000000-0005-0000-0000-000093020000}"/>
    <cellStyle name="Followed Hyperlink 16" xfId="32035" hidden="1" xr:uid="{00000000-0005-0000-0000-000094020000}"/>
    <cellStyle name="Followed Hyperlink 16" xfId="36365" hidden="1" xr:uid="{00000000-0005-0000-0000-000095020000}"/>
    <cellStyle name="Followed Hyperlink 16" xfId="36395" hidden="1" xr:uid="{00000000-0005-0000-0000-000096020000}"/>
    <cellStyle name="Followed Hyperlink 16" xfId="36408" hidden="1" xr:uid="{00000000-0005-0000-0000-000097020000}"/>
    <cellStyle name="Followed Hyperlink 16" xfId="35454" hidden="1" xr:uid="{00000000-0005-0000-0000-000098020000}"/>
    <cellStyle name="Followed Hyperlink 16" xfId="36576" hidden="1" xr:uid="{00000000-0005-0000-0000-000099020000}"/>
    <cellStyle name="Followed Hyperlink 16" xfId="36606" hidden="1" xr:uid="{00000000-0005-0000-0000-00009A020000}"/>
    <cellStyle name="Followed Hyperlink 16" xfId="36619" hidden="1" xr:uid="{00000000-0005-0000-0000-00009B020000}"/>
    <cellStyle name="Followed Hyperlink 16" xfId="35798" hidden="1" xr:uid="{00000000-0005-0000-0000-00009C020000}"/>
    <cellStyle name="Followed Hyperlink 16" xfId="36782" hidden="1" xr:uid="{00000000-0005-0000-0000-00009D020000}"/>
    <cellStyle name="Followed Hyperlink 16" xfId="36812" hidden="1" xr:uid="{00000000-0005-0000-0000-00009E020000}"/>
    <cellStyle name="Followed Hyperlink 16" xfId="36825" hidden="1" xr:uid="{00000000-0005-0000-0000-00009F020000}"/>
    <cellStyle name="Followed Hyperlink 16" xfId="35325" hidden="1" xr:uid="{00000000-0005-0000-0000-000084020000}"/>
    <cellStyle name="Followed Hyperlink 16" xfId="33678" hidden="1" xr:uid="{00000000-0005-0000-0000-000085020000}"/>
    <cellStyle name="Followed Hyperlink 16" xfId="37040" hidden="1" xr:uid="{00000000-0005-0000-0000-000086020000}"/>
    <cellStyle name="Followed Hyperlink 16" xfId="37053" hidden="1" xr:uid="{00000000-0005-0000-0000-000087020000}"/>
    <cellStyle name="Followed Hyperlink 16" xfId="37129" hidden="1" xr:uid="{00000000-0005-0000-0000-000088020000}"/>
    <cellStyle name="Followed Hyperlink 16" xfId="37323" hidden="1" xr:uid="{00000000-0005-0000-0000-000089020000}"/>
    <cellStyle name="Followed Hyperlink 16" xfId="37353" hidden="1" xr:uid="{00000000-0005-0000-0000-00008A020000}"/>
    <cellStyle name="Followed Hyperlink 16" xfId="37366" hidden="1" xr:uid="{00000000-0005-0000-0000-00008B020000}"/>
    <cellStyle name="Followed Hyperlink 16" xfId="36967" hidden="1" xr:uid="{00000000-0005-0000-0000-00008C020000}"/>
    <cellStyle name="Followed Hyperlink 16" xfId="37544" hidden="1" xr:uid="{00000000-0005-0000-0000-00008D020000}"/>
    <cellStyle name="Followed Hyperlink 16" xfId="37574" hidden="1" xr:uid="{00000000-0005-0000-0000-00008E020000}"/>
    <cellStyle name="Followed Hyperlink 16" xfId="37587" hidden="1" xr:uid="{00000000-0005-0000-0000-00008F020000}"/>
    <cellStyle name="Followed Hyperlink 16" xfId="37076" hidden="1" xr:uid="{00000000-0005-0000-0000-000090020000}"/>
    <cellStyle name="Followed Hyperlink 16" xfId="37760" hidden="1" xr:uid="{00000000-0005-0000-0000-000091020000}"/>
    <cellStyle name="Followed Hyperlink 16" xfId="37790" hidden="1" xr:uid="{00000000-0005-0000-0000-000092020000}"/>
    <cellStyle name="Followed Hyperlink 16" xfId="37803" hidden="1" xr:uid="{00000000-0005-0000-0000-000093020000}"/>
    <cellStyle name="Followed Hyperlink 16" xfId="33698" hidden="1" xr:uid="{00000000-0005-0000-0000-000094020000}"/>
    <cellStyle name="Followed Hyperlink 16" xfId="37972" hidden="1" xr:uid="{00000000-0005-0000-0000-000095020000}"/>
    <cellStyle name="Followed Hyperlink 16" xfId="38002" hidden="1" xr:uid="{00000000-0005-0000-0000-000096020000}"/>
    <cellStyle name="Followed Hyperlink 16" xfId="38015" hidden="1" xr:uid="{00000000-0005-0000-0000-000097020000}"/>
    <cellStyle name="Followed Hyperlink 16" xfId="37061" hidden="1" xr:uid="{00000000-0005-0000-0000-000098020000}"/>
    <cellStyle name="Followed Hyperlink 16" xfId="38183" hidden="1" xr:uid="{00000000-0005-0000-0000-000099020000}"/>
    <cellStyle name="Followed Hyperlink 16" xfId="38213" hidden="1" xr:uid="{00000000-0005-0000-0000-00009A020000}"/>
    <cellStyle name="Followed Hyperlink 16" xfId="38226" hidden="1" xr:uid="{00000000-0005-0000-0000-00009B020000}"/>
    <cellStyle name="Followed Hyperlink 16" xfId="37405" hidden="1" xr:uid="{00000000-0005-0000-0000-00009C020000}"/>
    <cellStyle name="Followed Hyperlink 16" xfId="38389" hidden="1" xr:uid="{00000000-0005-0000-0000-00009D020000}"/>
    <cellStyle name="Followed Hyperlink 16" xfId="38419" hidden="1" xr:uid="{00000000-0005-0000-0000-00009E020000}"/>
    <cellStyle name="Followed Hyperlink 16" xfId="38432" hidden="1" xr:uid="{00000000-0005-0000-0000-00009F020000}"/>
    <cellStyle name="Followed Hyperlink 16" xfId="36960" hidden="1" xr:uid="{00000000-0005-0000-0000-000084020000}"/>
    <cellStyle name="Followed Hyperlink 16" xfId="35329" hidden="1" xr:uid="{00000000-0005-0000-0000-000085020000}"/>
    <cellStyle name="Followed Hyperlink 16" xfId="38609" hidden="1" xr:uid="{00000000-0005-0000-0000-000086020000}"/>
    <cellStyle name="Followed Hyperlink 16" xfId="38622" hidden="1" xr:uid="{00000000-0005-0000-0000-000087020000}"/>
    <cellStyle name="Followed Hyperlink 16" xfId="38698" hidden="1" xr:uid="{00000000-0005-0000-0000-000088020000}"/>
    <cellStyle name="Followed Hyperlink 16" xfId="38892" hidden="1" xr:uid="{00000000-0005-0000-0000-000089020000}"/>
    <cellStyle name="Followed Hyperlink 16" xfId="38922" hidden="1" xr:uid="{00000000-0005-0000-0000-00008A020000}"/>
    <cellStyle name="Followed Hyperlink 16" xfId="38935" hidden="1" xr:uid="{00000000-0005-0000-0000-00008B020000}"/>
    <cellStyle name="Followed Hyperlink 16" xfId="38563" hidden="1" xr:uid="{00000000-0005-0000-0000-00008C020000}"/>
    <cellStyle name="Followed Hyperlink 16" xfId="39113" hidden="1" xr:uid="{00000000-0005-0000-0000-00008D020000}"/>
    <cellStyle name="Followed Hyperlink 16" xfId="39143" hidden="1" xr:uid="{00000000-0005-0000-0000-00008E020000}"/>
    <cellStyle name="Followed Hyperlink 16" xfId="39156" hidden="1" xr:uid="{00000000-0005-0000-0000-00008F020000}"/>
    <cellStyle name="Followed Hyperlink 16" xfId="38645" hidden="1" xr:uid="{00000000-0005-0000-0000-000090020000}"/>
    <cellStyle name="Followed Hyperlink 16" xfId="39329" hidden="1" xr:uid="{00000000-0005-0000-0000-000091020000}"/>
    <cellStyle name="Followed Hyperlink 16" xfId="39359" hidden="1" xr:uid="{00000000-0005-0000-0000-000092020000}"/>
    <cellStyle name="Followed Hyperlink 16" xfId="39372" hidden="1" xr:uid="{00000000-0005-0000-0000-000093020000}"/>
    <cellStyle name="Followed Hyperlink 16" xfId="35349" hidden="1" xr:uid="{00000000-0005-0000-0000-000094020000}"/>
    <cellStyle name="Followed Hyperlink 16" xfId="39541" hidden="1" xr:uid="{00000000-0005-0000-0000-000095020000}"/>
    <cellStyle name="Followed Hyperlink 16" xfId="39571" hidden="1" xr:uid="{00000000-0005-0000-0000-000096020000}"/>
    <cellStyle name="Followed Hyperlink 16" xfId="39584" hidden="1" xr:uid="{00000000-0005-0000-0000-000097020000}"/>
    <cellStyle name="Followed Hyperlink 16" xfId="38630" hidden="1" xr:uid="{00000000-0005-0000-0000-000098020000}"/>
    <cellStyle name="Followed Hyperlink 16" xfId="39752" hidden="1" xr:uid="{00000000-0005-0000-0000-000099020000}"/>
    <cellStyle name="Followed Hyperlink 16" xfId="39782" hidden="1" xr:uid="{00000000-0005-0000-0000-00009A020000}"/>
    <cellStyle name="Followed Hyperlink 16" xfId="39795" hidden="1" xr:uid="{00000000-0005-0000-0000-00009B020000}"/>
    <cellStyle name="Followed Hyperlink 16" xfId="38974" hidden="1" xr:uid="{00000000-0005-0000-0000-00009C020000}"/>
    <cellStyle name="Followed Hyperlink 16" xfId="39958" hidden="1" xr:uid="{00000000-0005-0000-0000-00009D020000}"/>
    <cellStyle name="Followed Hyperlink 16" xfId="39988" hidden="1" xr:uid="{00000000-0005-0000-0000-00009E020000}"/>
    <cellStyle name="Followed Hyperlink 16" xfId="40001" hidden="1" xr:uid="{00000000-0005-0000-0000-00009F020000}"/>
    <cellStyle name="Followed Hyperlink 16" xfId="38557" hidden="1" xr:uid="{00000000-0005-0000-0000-000084020000}"/>
    <cellStyle name="Followed Hyperlink 16" xfId="36962" hidden="1" xr:uid="{00000000-0005-0000-0000-000085020000}"/>
    <cellStyle name="Followed Hyperlink 16" xfId="40128" hidden="1" xr:uid="{00000000-0005-0000-0000-000086020000}"/>
    <cellStyle name="Followed Hyperlink 16" xfId="40141" hidden="1" xr:uid="{00000000-0005-0000-0000-000087020000}"/>
    <cellStyle name="Followed Hyperlink 16" xfId="40217" hidden="1" xr:uid="{00000000-0005-0000-0000-000088020000}"/>
    <cellStyle name="Followed Hyperlink 16" xfId="40411" hidden="1" xr:uid="{00000000-0005-0000-0000-000089020000}"/>
    <cellStyle name="Followed Hyperlink 16" xfId="40441" hidden="1" xr:uid="{00000000-0005-0000-0000-00008A020000}"/>
    <cellStyle name="Followed Hyperlink 16" xfId="40454" hidden="1" xr:uid="{00000000-0005-0000-0000-00008B020000}"/>
    <cellStyle name="Followed Hyperlink 16" xfId="40112" hidden="1" xr:uid="{00000000-0005-0000-0000-00008C020000}"/>
    <cellStyle name="Followed Hyperlink 16" xfId="40632" hidden="1" xr:uid="{00000000-0005-0000-0000-00008D020000}"/>
    <cellStyle name="Followed Hyperlink 16" xfId="40662" hidden="1" xr:uid="{00000000-0005-0000-0000-00008E020000}"/>
    <cellStyle name="Followed Hyperlink 16" xfId="40675" hidden="1" xr:uid="{00000000-0005-0000-0000-00008F020000}"/>
    <cellStyle name="Followed Hyperlink 16" xfId="40164" hidden="1" xr:uid="{00000000-0005-0000-0000-000090020000}"/>
    <cellStyle name="Followed Hyperlink 16" xfId="40848" hidden="1" xr:uid="{00000000-0005-0000-0000-000091020000}"/>
    <cellStyle name="Followed Hyperlink 16" xfId="40878" hidden="1" xr:uid="{00000000-0005-0000-0000-000092020000}"/>
    <cellStyle name="Followed Hyperlink 16" xfId="40891" hidden="1" xr:uid="{00000000-0005-0000-0000-000093020000}"/>
    <cellStyle name="Followed Hyperlink 16" xfId="36978" hidden="1" xr:uid="{00000000-0005-0000-0000-000094020000}"/>
    <cellStyle name="Followed Hyperlink 16" xfId="41060" hidden="1" xr:uid="{00000000-0005-0000-0000-000095020000}"/>
    <cellStyle name="Followed Hyperlink 16" xfId="41090" hidden="1" xr:uid="{00000000-0005-0000-0000-000096020000}"/>
    <cellStyle name="Followed Hyperlink 16" xfId="41103" hidden="1" xr:uid="{00000000-0005-0000-0000-000097020000}"/>
    <cellStyle name="Followed Hyperlink 16" xfId="40149" hidden="1" xr:uid="{00000000-0005-0000-0000-000098020000}"/>
    <cellStyle name="Followed Hyperlink 16" xfId="41271" hidden="1" xr:uid="{00000000-0005-0000-0000-000099020000}"/>
    <cellStyle name="Followed Hyperlink 16" xfId="41301" hidden="1" xr:uid="{00000000-0005-0000-0000-00009A020000}"/>
    <cellStyle name="Followed Hyperlink 16" xfId="41314" hidden="1" xr:uid="{00000000-0005-0000-0000-00009B020000}"/>
    <cellStyle name="Followed Hyperlink 16" xfId="40493" hidden="1" xr:uid="{00000000-0005-0000-0000-00009C020000}"/>
    <cellStyle name="Followed Hyperlink 16" xfId="41477" hidden="1" xr:uid="{00000000-0005-0000-0000-00009D020000}"/>
    <cellStyle name="Followed Hyperlink 16" xfId="41507" hidden="1" xr:uid="{00000000-0005-0000-0000-00009E020000}"/>
    <cellStyle name="Followed Hyperlink 16" xfId="41520" hidden="1" xr:uid="{00000000-0005-0000-0000-00009F020000}"/>
    <cellStyle name="Followed Hyperlink 16" xfId="41859" hidden="1" xr:uid="{00000000-0005-0000-0000-000084020000}"/>
    <cellStyle name="Followed Hyperlink 16" xfId="42063" hidden="1" xr:uid="{00000000-0005-0000-0000-000085020000}"/>
    <cellStyle name="Followed Hyperlink 16" xfId="42093" hidden="1" xr:uid="{00000000-0005-0000-0000-000086020000}"/>
    <cellStyle name="Followed Hyperlink 16" xfId="42106" hidden="1" xr:uid="{00000000-0005-0000-0000-000087020000}"/>
    <cellStyle name="Followed Hyperlink 16" xfId="42182" hidden="1" xr:uid="{00000000-0005-0000-0000-000088020000}"/>
    <cellStyle name="Followed Hyperlink 16" xfId="42376" hidden="1" xr:uid="{00000000-0005-0000-0000-000089020000}"/>
    <cellStyle name="Followed Hyperlink 16" xfId="42406" hidden="1" xr:uid="{00000000-0005-0000-0000-00008A020000}"/>
    <cellStyle name="Followed Hyperlink 16" xfId="42419" hidden="1" xr:uid="{00000000-0005-0000-0000-00008B020000}"/>
    <cellStyle name="Followed Hyperlink 16" xfId="41715" hidden="1" xr:uid="{00000000-0005-0000-0000-00008C020000}"/>
    <cellStyle name="Followed Hyperlink 16" xfId="42597" hidden="1" xr:uid="{00000000-0005-0000-0000-00008D020000}"/>
    <cellStyle name="Followed Hyperlink 16" xfId="42627" hidden="1" xr:uid="{00000000-0005-0000-0000-00008E020000}"/>
    <cellStyle name="Followed Hyperlink 16" xfId="42640" hidden="1" xr:uid="{00000000-0005-0000-0000-00008F020000}"/>
    <cellStyle name="Followed Hyperlink 16" xfId="42129" hidden="1" xr:uid="{00000000-0005-0000-0000-000090020000}"/>
    <cellStyle name="Followed Hyperlink 16" xfId="42813" hidden="1" xr:uid="{00000000-0005-0000-0000-000091020000}"/>
    <cellStyle name="Followed Hyperlink 16" xfId="42843" hidden="1" xr:uid="{00000000-0005-0000-0000-000092020000}"/>
    <cellStyle name="Followed Hyperlink 16" xfId="42856" hidden="1" xr:uid="{00000000-0005-0000-0000-000093020000}"/>
    <cellStyle name="Followed Hyperlink 16" xfId="41671" hidden="1" xr:uid="{00000000-0005-0000-0000-000094020000}"/>
    <cellStyle name="Followed Hyperlink 16" xfId="43025" hidden="1" xr:uid="{00000000-0005-0000-0000-000095020000}"/>
    <cellStyle name="Followed Hyperlink 16" xfId="43055" hidden="1" xr:uid="{00000000-0005-0000-0000-000096020000}"/>
    <cellStyle name="Followed Hyperlink 16" xfId="43068" hidden="1" xr:uid="{00000000-0005-0000-0000-000097020000}"/>
    <cellStyle name="Followed Hyperlink 16" xfId="42114" hidden="1" xr:uid="{00000000-0005-0000-0000-000098020000}"/>
    <cellStyle name="Followed Hyperlink 16" xfId="43236" hidden="1" xr:uid="{00000000-0005-0000-0000-000099020000}"/>
    <cellStyle name="Followed Hyperlink 16" xfId="43266" hidden="1" xr:uid="{00000000-0005-0000-0000-00009A020000}"/>
    <cellStyle name="Followed Hyperlink 16" xfId="43279" hidden="1" xr:uid="{00000000-0005-0000-0000-00009B020000}"/>
    <cellStyle name="Followed Hyperlink 16" xfId="42458" hidden="1" xr:uid="{00000000-0005-0000-0000-00009C020000}"/>
    <cellStyle name="Followed Hyperlink 16" xfId="43442" hidden="1" xr:uid="{00000000-0005-0000-0000-00009D020000}"/>
    <cellStyle name="Followed Hyperlink 16" xfId="43472" hidden="1" xr:uid="{00000000-0005-0000-0000-00009E020000}"/>
    <cellStyle name="Followed Hyperlink 16" xfId="43485" hidden="1" xr:uid="{00000000-0005-0000-0000-00009F020000}"/>
    <cellStyle name="Followed Hyperlink 16" xfId="43825" hidden="1" xr:uid="{00000000-0005-0000-0000-000084020000}"/>
    <cellStyle name="Followed Hyperlink 16" xfId="44010" hidden="1" xr:uid="{00000000-0005-0000-0000-000085020000}"/>
    <cellStyle name="Followed Hyperlink 16" xfId="44040" hidden="1" xr:uid="{00000000-0005-0000-0000-000086020000}"/>
    <cellStyle name="Followed Hyperlink 16" xfId="44053" hidden="1" xr:uid="{00000000-0005-0000-0000-000087020000}"/>
    <cellStyle name="Followed Hyperlink 16" xfId="44129" hidden="1" xr:uid="{00000000-0005-0000-0000-000088020000}"/>
    <cellStyle name="Followed Hyperlink 16" xfId="44323" hidden="1" xr:uid="{00000000-0005-0000-0000-000089020000}"/>
    <cellStyle name="Followed Hyperlink 16" xfId="44353" hidden="1" xr:uid="{00000000-0005-0000-0000-00008A020000}"/>
    <cellStyle name="Followed Hyperlink 16" xfId="44366" hidden="1" xr:uid="{00000000-0005-0000-0000-00008B020000}"/>
    <cellStyle name="Followed Hyperlink 16" xfId="43794" hidden="1" xr:uid="{00000000-0005-0000-0000-00008C020000}"/>
    <cellStyle name="Followed Hyperlink 16" xfId="44544" hidden="1" xr:uid="{00000000-0005-0000-0000-00008D020000}"/>
    <cellStyle name="Followed Hyperlink 16" xfId="44574" hidden="1" xr:uid="{00000000-0005-0000-0000-00008E020000}"/>
    <cellStyle name="Followed Hyperlink 16" xfId="44587" hidden="1" xr:uid="{00000000-0005-0000-0000-00008F020000}"/>
    <cellStyle name="Followed Hyperlink 16" xfId="44076" hidden="1" xr:uid="{00000000-0005-0000-0000-000090020000}"/>
    <cellStyle name="Followed Hyperlink 16" xfId="44760" hidden="1" xr:uid="{00000000-0005-0000-0000-000091020000}"/>
    <cellStyle name="Followed Hyperlink 16" xfId="44790" hidden="1" xr:uid="{00000000-0005-0000-0000-000092020000}"/>
    <cellStyle name="Followed Hyperlink 16" xfId="44803" hidden="1" xr:uid="{00000000-0005-0000-0000-000093020000}"/>
    <cellStyle name="Followed Hyperlink 16" xfId="43765" hidden="1" xr:uid="{00000000-0005-0000-0000-000094020000}"/>
    <cellStyle name="Followed Hyperlink 16" xfId="44972" hidden="1" xr:uid="{00000000-0005-0000-0000-000095020000}"/>
    <cellStyle name="Followed Hyperlink 16" xfId="45002" hidden="1" xr:uid="{00000000-0005-0000-0000-000096020000}"/>
    <cellStyle name="Followed Hyperlink 16" xfId="45015" hidden="1" xr:uid="{00000000-0005-0000-0000-000097020000}"/>
    <cellStyle name="Followed Hyperlink 16" xfId="44061" hidden="1" xr:uid="{00000000-0005-0000-0000-000098020000}"/>
    <cellStyle name="Followed Hyperlink 16" xfId="45183" hidden="1" xr:uid="{00000000-0005-0000-0000-000099020000}"/>
    <cellStyle name="Followed Hyperlink 16" xfId="45213" hidden="1" xr:uid="{00000000-0005-0000-0000-00009A020000}"/>
    <cellStyle name="Followed Hyperlink 16" xfId="45226" hidden="1" xr:uid="{00000000-0005-0000-0000-00009B020000}"/>
    <cellStyle name="Followed Hyperlink 16" xfId="44405" hidden="1" xr:uid="{00000000-0005-0000-0000-00009C020000}"/>
    <cellStyle name="Followed Hyperlink 16" xfId="45389" hidden="1" xr:uid="{00000000-0005-0000-0000-00009D020000}"/>
    <cellStyle name="Followed Hyperlink 16" xfId="45419" hidden="1" xr:uid="{00000000-0005-0000-0000-00009E020000}"/>
    <cellStyle name="Followed Hyperlink 16" xfId="45432" hidden="1" xr:uid="{00000000-0005-0000-0000-00009F020000}"/>
    <cellStyle name="Followed Hyperlink 17" xfId="527" hidden="1" xr:uid="{00000000-0005-0000-0000-0000A0020000}"/>
    <cellStyle name="Followed Hyperlink 17" xfId="661" hidden="1" xr:uid="{00000000-0005-0000-0000-0000A1020000}"/>
    <cellStyle name="Followed Hyperlink 17" xfId="690" hidden="1" xr:uid="{00000000-0005-0000-0000-0000A2020000}"/>
    <cellStyle name="Followed Hyperlink 17" xfId="745" hidden="1" xr:uid="{00000000-0005-0000-0000-0000A3020000}"/>
    <cellStyle name="Followed Hyperlink 17" xfId="850" hidden="1" xr:uid="{00000000-0005-0000-0000-0000A4020000}"/>
    <cellStyle name="Followed Hyperlink 17" xfId="974" hidden="1" xr:uid="{00000000-0005-0000-0000-0000A5020000}"/>
    <cellStyle name="Followed Hyperlink 17" xfId="1003" hidden="1" xr:uid="{00000000-0005-0000-0000-0000A6020000}"/>
    <cellStyle name="Followed Hyperlink 17" xfId="1058" hidden="1" xr:uid="{00000000-0005-0000-0000-0000A7020000}"/>
    <cellStyle name="Followed Hyperlink 17" xfId="905" hidden="1" xr:uid="{00000000-0005-0000-0000-0000A8020000}"/>
    <cellStyle name="Followed Hyperlink 17" xfId="1195" hidden="1" xr:uid="{00000000-0005-0000-0000-0000A9020000}"/>
    <cellStyle name="Followed Hyperlink 17" xfId="1224" hidden="1" xr:uid="{00000000-0005-0000-0000-0000AA020000}"/>
    <cellStyle name="Followed Hyperlink 17" xfId="1279" hidden="1" xr:uid="{00000000-0005-0000-0000-0000AB020000}"/>
    <cellStyle name="Followed Hyperlink 17" xfId="868" hidden="1" xr:uid="{00000000-0005-0000-0000-0000AC020000}"/>
    <cellStyle name="Followed Hyperlink 17" xfId="1411" hidden="1" xr:uid="{00000000-0005-0000-0000-0000AD020000}"/>
    <cellStyle name="Followed Hyperlink 17" xfId="1440" hidden="1" xr:uid="{00000000-0005-0000-0000-0000AE020000}"/>
    <cellStyle name="Followed Hyperlink 17" xfId="1495" hidden="1" xr:uid="{00000000-0005-0000-0000-0000AF020000}"/>
    <cellStyle name="Followed Hyperlink 17" xfId="369" hidden="1" xr:uid="{00000000-0005-0000-0000-0000B0020000}"/>
    <cellStyle name="Followed Hyperlink 17" xfId="1623" hidden="1" xr:uid="{00000000-0005-0000-0000-0000B1020000}"/>
    <cellStyle name="Followed Hyperlink 17" xfId="1652" hidden="1" xr:uid="{00000000-0005-0000-0000-0000B2020000}"/>
    <cellStyle name="Followed Hyperlink 17" xfId="1707" hidden="1" xr:uid="{00000000-0005-0000-0000-0000B3020000}"/>
    <cellStyle name="Followed Hyperlink 17" xfId="348" hidden="1" xr:uid="{00000000-0005-0000-0000-0000B4020000}"/>
    <cellStyle name="Followed Hyperlink 17" xfId="1834" hidden="1" xr:uid="{00000000-0005-0000-0000-0000B5020000}"/>
    <cellStyle name="Followed Hyperlink 17" xfId="1863" hidden="1" xr:uid="{00000000-0005-0000-0000-0000B6020000}"/>
    <cellStyle name="Followed Hyperlink 17" xfId="1918" hidden="1" xr:uid="{00000000-0005-0000-0000-0000B7020000}"/>
    <cellStyle name="Followed Hyperlink 17" xfId="332" hidden="1" xr:uid="{00000000-0005-0000-0000-0000B8020000}"/>
    <cellStyle name="Followed Hyperlink 17" xfId="2040" hidden="1" xr:uid="{00000000-0005-0000-0000-0000B9020000}"/>
    <cellStyle name="Followed Hyperlink 17" xfId="2069" hidden="1" xr:uid="{00000000-0005-0000-0000-0000BA020000}"/>
    <cellStyle name="Followed Hyperlink 17" xfId="2124" hidden="1" xr:uid="{00000000-0005-0000-0000-0000BB020000}"/>
    <cellStyle name="Followed Hyperlink 17" xfId="2828" hidden="1" xr:uid="{00000000-0005-0000-0000-0000A0020000}"/>
    <cellStyle name="Followed Hyperlink 17" xfId="2962" hidden="1" xr:uid="{00000000-0005-0000-0000-0000A1020000}"/>
    <cellStyle name="Followed Hyperlink 17" xfId="2991" hidden="1" xr:uid="{00000000-0005-0000-0000-0000A2020000}"/>
    <cellStyle name="Followed Hyperlink 17" xfId="3046" hidden="1" xr:uid="{00000000-0005-0000-0000-0000A3020000}"/>
    <cellStyle name="Followed Hyperlink 17" xfId="3151" hidden="1" xr:uid="{00000000-0005-0000-0000-0000A4020000}"/>
    <cellStyle name="Followed Hyperlink 17" xfId="3275" hidden="1" xr:uid="{00000000-0005-0000-0000-0000A5020000}"/>
    <cellStyle name="Followed Hyperlink 17" xfId="3304" hidden="1" xr:uid="{00000000-0005-0000-0000-0000A6020000}"/>
    <cellStyle name="Followed Hyperlink 17" xfId="3359" hidden="1" xr:uid="{00000000-0005-0000-0000-0000A7020000}"/>
    <cellStyle name="Followed Hyperlink 17" xfId="3206" hidden="1" xr:uid="{00000000-0005-0000-0000-0000A8020000}"/>
    <cellStyle name="Followed Hyperlink 17" xfId="3496" hidden="1" xr:uid="{00000000-0005-0000-0000-0000A9020000}"/>
    <cellStyle name="Followed Hyperlink 17" xfId="3525" hidden="1" xr:uid="{00000000-0005-0000-0000-0000AA020000}"/>
    <cellStyle name="Followed Hyperlink 17" xfId="3580" hidden="1" xr:uid="{00000000-0005-0000-0000-0000AB020000}"/>
    <cellStyle name="Followed Hyperlink 17" xfId="3169" hidden="1" xr:uid="{00000000-0005-0000-0000-0000AC020000}"/>
    <cellStyle name="Followed Hyperlink 17" xfId="3712" hidden="1" xr:uid="{00000000-0005-0000-0000-0000AD020000}"/>
    <cellStyle name="Followed Hyperlink 17" xfId="3741" hidden="1" xr:uid="{00000000-0005-0000-0000-0000AE020000}"/>
    <cellStyle name="Followed Hyperlink 17" xfId="3796" hidden="1" xr:uid="{00000000-0005-0000-0000-0000AF020000}"/>
    <cellStyle name="Followed Hyperlink 17" xfId="2670" hidden="1" xr:uid="{00000000-0005-0000-0000-0000B0020000}"/>
    <cellStyle name="Followed Hyperlink 17" xfId="3924" hidden="1" xr:uid="{00000000-0005-0000-0000-0000B1020000}"/>
    <cellStyle name="Followed Hyperlink 17" xfId="3953" hidden="1" xr:uid="{00000000-0005-0000-0000-0000B2020000}"/>
    <cellStyle name="Followed Hyperlink 17" xfId="4008" hidden="1" xr:uid="{00000000-0005-0000-0000-0000B3020000}"/>
    <cellStyle name="Followed Hyperlink 17" xfId="2649" hidden="1" xr:uid="{00000000-0005-0000-0000-0000B4020000}"/>
    <cellStyle name="Followed Hyperlink 17" xfId="4135" hidden="1" xr:uid="{00000000-0005-0000-0000-0000B5020000}"/>
    <cellStyle name="Followed Hyperlink 17" xfId="4164" hidden="1" xr:uid="{00000000-0005-0000-0000-0000B6020000}"/>
    <cellStyle name="Followed Hyperlink 17" xfId="4219" hidden="1" xr:uid="{00000000-0005-0000-0000-0000B7020000}"/>
    <cellStyle name="Followed Hyperlink 17" xfId="2633" hidden="1" xr:uid="{00000000-0005-0000-0000-0000B8020000}"/>
    <cellStyle name="Followed Hyperlink 17" xfId="4341" hidden="1" xr:uid="{00000000-0005-0000-0000-0000B9020000}"/>
    <cellStyle name="Followed Hyperlink 17" xfId="4370" hidden="1" xr:uid="{00000000-0005-0000-0000-0000BA020000}"/>
    <cellStyle name="Followed Hyperlink 17" xfId="4425" hidden="1" xr:uid="{00000000-0005-0000-0000-0000BB020000}"/>
    <cellStyle name="Followed Hyperlink 17" xfId="4566" hidden="1" xr:uid="{00000000-0005-0000-0000-0000A0020000}"/>
    <cellStyle name="Followed Hyperlink 17" xfId="4501" hidden="1" xr:uid="{00000000-0005-0000-0000-0000A1020000}"/>
    <cellStyle name="Followed Hyperlink 17" xfId="55" hidden="1" xr:uid="{00000000-0005-0000-0000-0000A2020000}"/>
    <cellStyle name="Followed Hyperlink 17" xfId="4461" hidden="1" xr:uid="{00000000-0005-0000-0000-0000A3020000}"/>
    <cellStyle name="Followed Hyperlink 17" xfId="4830" hidden="1" xr:uid="{00000000-0005-0000-0000-0000A4020000}"/>
    <cellStyle name="Followed Hyperlink 17" xfId="4954" hidden="1" xr:uid="{00000000-0005-0000-0000-0000A5020000}"/>
    <cellStyle name="Followed Hyperlink 17" xfId="4983" hidden="1" xr:uid="{00000000-0005-0000-0000-0000A6020000}"/>
    <cellStyle name="Followed Hyperlink 17" xfId="5038" hidden="1" xr:uid="{00000000-0005-0000-0000-0000A7020000}"/>
    <cellStyle name="Followed Hyperlink 17" xfId="4885" hidden="1" xr:uid="{00000000-0005-0000-0000-0000A8020000}"/>
    <cellStyle name="Followed Hyperlink 17" xfId="5175" hidden="1" xr:uid="{00000000-0005-0000-0000-0000A9020000}"/>
    <cellStyle name="Followed Hyperlink 17" xfId="5204" hidden="1" xr:uid="{00000000-0005-0000-0000-0000AA020000}"/>
    <cellStyle name="Followed Hyperlink 17" xfId="5259" hidden="1" xr:uid="{00000000-0005-0000-0000-0000AB020000}"/>
    <cellStyle name="Followed Hyperlink 17" xfId="4848" hidden="1" xr:uid="{00000000-0005-0000-0000-0000AC020000}"/>
    <cellStyle name="Followed Hyperlink 17" xfId="5391" hidden="1" xr:uid="{00000000-0005-0000-0000-0000AD020000}"/>
    <cellStyle name="Followed Hyperlink 17" xfId="5420" hidden="1" xr:uid="{00000000-0005-0000-0000-0000AE020000}"/>
    <cellStyle name="Followed Hyperlink 17" xfId="5475" hidden="1" xr:uid="{00000000-0005-0000-0000-0000AF020000}"/>
    <cellStyle name="Followed Hyperlink 17" xfId="2564" hidden="1" xr:uid="{00000000-0005-0000-0000-0000B0020000}"/>
    <cellStyle name="Followed Hyperlink 17" xfId="5603" hidden="1" xr:uid="{00000000-0005-0000-0000-0000B1020000}"/>
    <cellStyle name="Followed Hyperlink 17" xfId="5632" hidden="1" xr:uid="{00000000-0005-0000-0000-0000B2020000}"/>
    <cellStyle name="Followed Hyperlink 17" xfId="5687" hidden="1" xr:uid="{00000000-0005-0000-0000-0000B3020000}"/>
    <cellStyle name="Followed Hyperlink 17" xfId="46" hidden="1" xr:uid="{00000000-0005-0000-0000-0000B4020000}"/>
    <cellStyle name="Followed Hyperlink 17" xfId="5814" hidden="1" xr:uid="{00000000-0005-0000-0000-0000B5020000}"/>
    <cellStyle name="Followed Hyperlink 17" xfId="5843" hidden="1" xr:uid="{00000000-0005-0000-0000-0000B6020000}"/>
    <cellStyle name="Followed Hyperlink 17" xfId="5898" hidden="1" xr:uid="{00000000-0005-0000-0000-0000B7020000}"/>
    <cellStyle name="Followed Hyperlink 17" xfId="2479" hidden="1" xr:uid="{00000000-0005-0000-0000-0000B8020000}"/>
    <cellStyle name="Followed Hyperlink 17" xfId="6020" hidden="1" xr:uid="{00000000-0005-0000-0000-0000B9020000}"/>
    <cellStyle name="Followed Hyperlink 17" xfId="6049" hidden="1" xr:uid="{00000000-0005-0000-0000-0000BA020000}"/>
    <cellStyle name="Followed Hyperlink 17" xfId="6104" hidden="1" xr:uid="{00000000-0005-0000-0000-0000BB020000}"/>
    <cellStyle name="Followed Hyperlink 17" xfId="6245" hidden="1" xr:uid="{00000000-0005-0000-0000-0000A0020000}"/>
    <cellStyle name="Followed Hyperlink 17" xfId="6180" hidden="1" xr:uid="{00000000-0005-0000-0000-0000A1020000}"/>
    <cellStyle name="Followed Hyperlink 17" xfId="4722" hidden="1" xr:uid="{00000000-0005-0000-0000-0000A2020000}"/>
    <cellStyle name="Followed Hyperlink 17" xfId="6140" hidden="1" xr:uid="{00000000-0005-0000-0000-0000A3020000}"/>
    <cellStyle name="Followed Hyperlink 17" xfId="6510" hidden="1" xr:uid="{00000000-0005-0000-0000-0000A4020000}"/>
    <cellStyle name="Followed Hyperlink 17" xfId="6634" hidden="1" xr:uid="{00000000-0005-0000-0000-0000A5020000}"/>
    <cellStyle name="Followed Hyperlink 17" xfId="6663" hidden="1" xr:uid="{00000000-0005-0000-0000-0000A6020000}"/>
    <cellStyle name="Followed Hyperlink 17" xfId="6718" hidden="1" xr:uid="{00000000-0005-0000-0000-0000A7020000}"/>
    <cellStyle name="Followed Hyperlink 17" xfId="6565" hidden="1" xr:uid="{00000000-0005-0000-0000-0000A8020000}"/>
    <cellStyle name="Followed Hyperlink 17" xfId="6855" hidden="1" xr:uid="{00000000-0005-0000-0000-0000A9020000}"/>
    <cellStyle name="Followed Hyperlink 17" xfId="6884" hidden="1" xr:uid="{00000000-0005-0000-0000-0000AA020000}"/>
    <cellStyle name="Followed Hyperlink 17" xfId="6939" hidden="1" xr:uid="{00000000-0005-0000-0000-0000AB020000}"/>
    <cellStyle name="Followed Hyperlink 17" xfId="6528" hidden="1" xr:uid="{00000000-0005-0000-0000-0000AC020000}"/>
    <cellStyle name="Followed Hyperlink 17" xfId="7071" hidden="1" xr:uid="{00000000-0005-0000-0000-0000AD020000}"/>
    <cellStyle name="Followed Hyperlink 17" xfId="7100" hidden="1" xr:uid="{00000000-0005-0000-0000-0000AE020000}"/>
    <cellStyle name="Followed Hyperlink 17" xfId="7155" hidden="1" xr:uid="{00000000-0005-0000-0000-0000AF020000}"/>
    <cellStyle name="Followed Hyperlink 17" xfId="2559" hidden="1" xr:uid="{00000000-0005-0000-0000-0000B0020000}"/>
    <cellStyle name="Followed Hyperlink 17" xfId="7283" hidden="1" xr:uid="{00000000-0005-0000-0000-0000B1020000}"/>
    <cellStyle name="Followed Hyperlink 17" xfId="7312" hidden="1" xr:uid="{00000000-0005-0000-0000-0000B2020000}"/>
    <cellStyle name="Followed Hyperlink 17" xfId="7367" hidden="1" xr:uid="{00000000-0005-0000-0000-0000B3020000}"/>
    <cellStyle name="Followed Hyperlink 17" xfId="2651" hidden="1" xr:uid="{00000000-0005-0000-0000-0000B4020000}"/>
    <cellStyle name="Followed Hyperlink 17" xfId="7494" hidden="1" xr:uid="{00000000-0005-0000-0000-0000B5020000}"/>
    <cellStyle name="Followed Hyperlink 17" xfId="7523" hidden="1" xr:uid="{00000000-0005-0000-0000-0000B6020000}"/>
    <cellStyle name="Followed Hyperlink 17" xfId="7578" hidden="1" xr:uid="{00000000-0005-0000-0000-0000B7020000}"/>
    <cellStyle name="Followed Hyperlink 17" xfId="4690" hidden="1" xr:uid="{00000000-0005-0000-0000-0000B8020000}"/>
    <cellStyle name="Followed Hyperlink 17" xfId="7700" hidden="1" xr:uid="{00000000-0005-0000-0000-0000B9020000}"/>
    <cellStyle name="Followed Hyperlink 17" xfId="7729" hidden="1" xr:uid="{00000000-0005-0000-0000-0000BA020000}"/>
    <cellStyle name="Followed Hyperlink 17" xfId="7784" hidden="1" xr:uid="{00000000-0005-0000-0000-0000BB020000}"/>
    <cellStyle name="Followed Hyperlink 17" xfId="7925" hidden="1" xr:uid="{00000000-0005-0000-0000-0000A0020000}"/>
    <cellStyle name="Followed Hyperlink 17" xfId="7860" hidden="1" xr:uid="{00000000-0005-0000-0000-0000A1020000}"/>
    <cellStyle name="Followed Hyperlink 17" xfId="6402" hidden="1" xr:uid="{00000000-0005-0000-0000-0000A2020000}"/>
    <cellStyle name="Followed Hyperlink 17" xfId="7820" hidden="1" xr:uid="{00000000-0005-0000-0000-0000A3020000}"/>
    <cellStyle name="Followed Hyperlink 17" xfId="8190" hidden="1" xr:uid="{00000000-0005-0000-0000-0000A4020000}"/>
    <cellStyle name="Followed Hyperlink 17" xfId="8314" hidden="1" xr:uid="{00000000-0005-0000-0000-0000A5020000}"/>
    <cellStyle name="Followed Hyperlink 17" xfId="8343" hidden="1" xr:uid="{00000000-0005-0000-0000-0000A6020000}"/>
    <cellStyle name="Followed Hyperlink 17" xfId="8398" hidden="1" xr:uid="{00000000-0005-0000-0000-0000A7020000}"/>
    <cellStyle name="Followed Hyperlink 17" xfId="8245" hidden="1" xr:uid="{00000000-0005-0000-0000-0000A8020000}"/>
    <cellStyle name="Followed Hyperlink 17" xfId="8535" hidden="1" xr:uid="{00000000-0005-0000-0000-0000A9020000}"/>
    <cellStyle name="Followed Hyperlink 17" xfId="8564" hidden="1" xr:uid="{00000000-0005-0000-0000-0000AA020000}"/>
    <cellStyle name="Followed Hyperlink 17" xfId="8619" hidden="1" xr:uid="{00000000-0005-0000-0000-0000AB020000}"/>
    <cellStyle name="Followed Hyperlink 17" xfId="8208" hidden="1" xr:uid="{00000000-0005-0000-0000-0000AC020000}"/>
    <cellStyle name="Followed Hyperlink 17" xfId="8751" hidden="1" xr:uid="{00000000-0005-0000-0000-0000AD020000}"/>
    <cellStyle name="Followed Hyperlink 17" xfId="8780" hidden="1" xr:uid="{00000000-0005-0000-0000-0000AE020000}"/>
    <cellStyle name="Followed Hyperlink 17" xfId="8835" hidden="1" xr:uid="{00000000-0005-0000-0000-0000AF020000}"/>
    <cellStyle name="Followed Hyperlink 17" xfId="4651" hidden="1" xr:uid="{00000000-0005-0000-0000-0000B0020000}"/>
    <cellStyle name="Followed Hyperlink 17" xfId="8963" hidden="1" xr:uid="{00000000-0005-0000-0000-0000B1020000}"/>
    <cellStyle name="Followed Hyperlink 17" xfId="8992" hidden="1" xr:uid="{00000000-0005-0000-0000-0000B2020000}"/>
    <cellStyle name="Followed Hyperlink 17" xfId="9047" hidden="1" xr:uid="{00000000-0005-0000-0000-0000B3020000}"/>
    <cellStyle name="Followed Hyperlink 17" xfId="4629" hidden="1" xr:uid="{00000000-0005-0000-0000-0000B4020000}"/>
    <cellStyle name="Followed Hyperlink 17" xfId="9174" hidden="1" xr:uid="{00000000-0005-0000-0000-0000B5020000}"/>
    <cellStyle name="Followed Hyperlink 17" xfId="9203" hidden="1" xr:uid="{00000000-0005-0000-0000-0000B6020000}"/>
    <cellStyle name="Followed Hyperlink 17" xfId="9258" hidden="1" xr:uid="{00000000-0005-0000-0000-0000B7020000}"/>
    <cellStyle name="Followed Hyperlink 17" xfId="6369" hidden="1" xr:uid="{00000000-0005-0000-0000-0000B8020000}"/>
    <cellStyle name="Followed Hyperlink 17" xfId="9380" hidden="1" xr:uid="{00000000-0005-0000-0000-0000B9020000}"/>
    <cellStyle name="Followed Hyperlink 17" xfId="9409" hidden="1" xr:uid="{00000000-0005-0000-0000-0000BA020000}"/>
    <cellStyle name="Followed Hyperlink 17" xfId="9464" hidden="1" xr:uid="{00000000-0005-0000-0000-0000BB020000}"/>
    <cellStyle name="Followed Hyperlink 17" xfId="9605" hidden="1" xr:uid="{00000000-0005-0000-0000-0000A0020000}"/>
    <cellStyle name="Followed Hyperlink 17" xfId="9540" hidden="1" xr:uid="{00000000-0005-0000-0000-0000A1020000}"/>
    <cellStyle name="Followed Hyperlink 17" xfId="8082" hidden="1" xr:uid="{00000000-0005-0000-0000-0000A2020000}"/>
    <cellStyle name="Followed Hyperlink 17" xfId="9500" hidden="1" xr:uid="{00000000-0005-0000-0000-0000A3020000}"/>
    <cellStyle name="Followed Hyperlink 17" xfId="9868" hidden="1" xr:uid="{00000000-0005-0000-0000-0000A4020000}"/>
    <cellStyle name="Followed Hyperlink 17" xfId="9992" hidden="1" xr:uid="{00000000-0005-0000-0000-0000A5020000}"/>
    <cellStyle name="Followed Hyperlink 17" xfId="10021" hidden="1" xr:uid="{00000000-0005-0000-0000-0000A6020000}"/>
    <cellStyle name="Followed Hyperlink 17" xfId="10076" hidden="1" xr:uid="{00000000-0005-0000-0000-0000A7020000}"/>
    <cellStyle name="Followed Hyperlink 17" xfId="9923" hidden="1" xr:uid="{00000000-0005-0000-0000-0000A8020000}"/>
    <cellStyle name="Followed Hyperlink 17" xfId="10213" hidden="1" xr:uid="{00000000-0005-0000-0000-0000A9020000}"/>
    <cellStyle name="Followed Hyperlink 17" xfId="10242" hidden="1" xr:uid="{00000000-0005-0000-0000-0000AA020000}"/>
    <cellStyle name="Followed Hyperlink 17" xfId="10297" hidden="1" xr:uid="{00000000-0005-0000-0000-0000AB020000}"/>
    <cellStyle name="Followed Hyperlink 17" xfId="9886" hidden="1" xr:uid="{00000000-0005-0000-0000-0000AC020000}"/>
    <cellStyle name="Followed Hyperlink 17" xfId="10429" hidden="1" xr:uid="{00000000-0005-0000-0000-0000AD020000}"/>
    <cellStyle name="Followed Hyperlink 17" xfId="10458" hidden="1" xr:uid="{00000000-0005-0000-0000-0000AE020000}"/>
    <cellStyle name="Followed Hyperlink 17" xfId="10513" hidden="1" xr:uid="{00000000-0005-0000-0000-0000AF020000}"/>
    <cellStyle name="Followed Hyperlink 17" xfId="6330" hidden="1" xr:uid="{00000000-0005-0000-0000-0000B0020000}"/>
    <cellStyle name="Followed Hyperlink 17" xfId="10641" hidden="1" xr:uid="{00000000-0005-0000-0000-0000B1020000}"/>
    <cellStyle name="Followed Hyperlink 17" xfId="10670" hidden="1" xr:uid="{00000000-0005-0000-0000-0000B2020000}"/>
    <cellStyle name="Followed Hyperlink 17" xfId="10725" hidden="1" xr:uid="{00000000-0005-0000-0000-0000B3020000}"/>
    <cellStyle name="Followed Hyperlink 17" xfId="6308" hidden="1" xr:uid="{00000000-0005-0000-0000-0000B4020000}"/>
    <cellStyle name="Followed Hyperlink 17" xfId="10852" hidden="1" xr:uid="{00000000-0005-0000-0000-0000B5020000}"/>
    <cellStyle name="Followed Hyperlink 17" xfId="10881" hidden="1" xr:uid="{00000000-0005-0000-0000-0000B6020000}"/>
    <cellStyle name="Followed Hyperlink 17" xfId="10936" hidden="1" xr:uid="{00000000-0005-0000-0000-0000B7020000}"/>
    <cellStyle name="Followed Hyperlink 17" xfId="8049" hidden="1" xr:uid="{00000000-0005-0000-0000-0000B8020000}"/>
    <cellStyle name="Followed Hyperlink 17" xfId="11058" hidden="1" xr:uid="{00000000-0005-0000-0000-0000B9020000}"/>
    <cellStyle name="Followed Hyperlink 17" xfId="11087" hidden="1" xr:uid="{00000000-0005-0000-0000-0000BA020000}"/>
    <cellStyle name="Followed Hyperlink 17" xfId="11142" hidden="1" xr:uid="{00000000-0005-0000-0000-0000BB020000}"/>
    <cellStyle name="Followed Hyperlink 17" xfId="11283" hidden="1" xr:uid="{00000000-0005-0000-0000-0000A0020000}"/>
    <cellStyle name="Followed Hyperlink 17" xfId="11218" hidden="1" xr:uid="{00000000-0005-0000-0000-0000A1020000}"/>
    <cellStyle name="Followed Hyperlink 17" xfId="9760" hidden="1" xr:uid="{00000000-0005-0000-0000-0000A2020000}"/>
    <cellStyle name="Followed Hyperlink 17" xfId="11178" hidden="1" xr:uid="{00000000-0005-0000-0000-0000A3020000}"/>
    <cellStyle name="Followed Hyperlink 17" xfId="11543" hidden="1" xr:uid="{00000000-0005-0000-0000-0000A4020000}"/>
    <cellStyle name="Followed Hyperlink 17" xfId="11667" hidden="1" xr:uid="{00000000-0005-0000-0000-0000A5020000}"/>
    <cellStyle name="Followed Hyperlink 17" xfId="11696" hidden="1" xr:uid="{00000000-0005-0000-0000-0000A6020000}"/>
    <cellStyle name="Followed Hyperlink 17" xfId="11751" hidden="1" xr:uid="{00000000-0005-0000-0000-0000A7020000}"/>
    <cellStyle name="Followed Hyperlink 17" xfId="11598" hidden="1" xr:uid="{00000000-0005-0000-0000-0000A8020000}"/>
    <cellStyle name="Followed Hyperlink 17" xfId="11888" hidden="1" xr:uid="{00000000-0005-0000-0000-0000A9020000}"/>
    <cellStyle name="Followed Hyperlink 17" xfId="11917" hidden="1" xr:uid="{00000000-0005-0000-0000-0000AA020000}"/>
    <cellStyle name="Followed Hyperlink 17" xfId="11972" hidden="1" xr:uid="{00000000-0005-0000-0000-0000AB020000}"/>
    <cellStyle name="Followed Hyperlink 17" xfId="11561" hidden="1" xr:uid="{00000000-0005-0000-0000-0000AC020000}"/>
    <cellStyle name="Followed Hyperlink 17" xfId="12104" hidden="1" xr:uid="{00000000-0005-0000-0000-0000AD020000}"/>
    <cellStyle name="Followed Hyperlink 17" xfId="12133" hidden="1" xr:uid="{00000000-0005-0000-0000-0000AE020000}"/>
    <cellStyle name="Followed Hyperlink 17" xfId="12188" hidden="1" xr:uid="{00000000-0005-0000-0000-0000AF020000}"/>
    <cellStyle name="Followed Hyperlink 17" xfId="8010" hidden="1" xr:uid="{00000000-0005-0000-0000-0000B0020000}"/>
    <cellStyle name="Followed Hyperlink 17" xfId="12316" hidden="1" xr:uid="{00000000-0005-0000-0000-0000B1020000}"/>
    <cellStyle name="Followed Hyperlink 17" xfId="12345" hidden="1" xr:uid="{00000000-0005-0000-0000-0000B2020000}"/>
    <cellStyle name="Followed Hyperlink 17" xfId="12400" hidden="1" xr:uid="{00000000-0005-0000-0000-0000B3020000}"/>
    <cellStyle name="Followed Hyperlink 17" xfId="7988" hidden="1" xr:uid="{00000000-0005-0000-0000-0000B4020000}"/>
    <cellStyle name="Followed Hyperlink 17" xfId="12527" hidden="1" xr:uid="{00000000-0005-0000-0000-0000B5020000}"/>
    <cellStyle name="Followed Hyperlink 17" xfId="12556" hidden="1" xr:uid="{00000000-0005-0000-0000-0000B6020000}"/>
    <cellStyle name="Followed Hyperlink 17" xfId="12611" hidden="1" xr:uid="{00000000-0005-0000-0000-0000B7020000}"/>
    <cellStyle name="Followed Hyperlink 17" xfId="9727" hidden="1" xr:uid="{00000000-0005-0000-0000-0000B8020000}"/>
    <cellStyle name="Followed Hyperlink 17" xfId="12733" hidden="1" xr:uid="{00000000-0005-0000-0000-0000B9020000}"/>
    <cellStyle name="Followed Hyperlink 17" xfId="12762" hidden="1" xr:uid="{00000000-0005-0000-0000-0000BA020000}"/>
    <cellStyle name="Followed Hyperlink 17" xfId="12817" hidden="1" xr:uid="{00000000-0005-0000-0000-0000BB020000}"/>
    <cellStyle name="Followed Hyperlink 17" xfId="12957" hidden="1" xr:uid="{00000000-0005-0000-0000-0000A0020000}"/>
    <cellStyle name="Followed Hyperlink 17" xfId="12893" hidden="1" xr:uid="{00000000-0005-0000-0000-0000A1020000}"/>
    <cellStyle name="Followed Hyperlink 17" xfId="11436" hidden="1" xr:uid="{00000000-0005-0000-0000-0000A2020000}"/>
    <cellStyle name="Followed Hyperlink 17" xfId="12853" hidden="1" xr:uid="{00000000-0005-0000-0000-0000A3020000}"/>
    <cellStyle name="Followed Hyperlink 17" xfId="13217" hidden="1" xr:uid="{00000000-0005-0000-0000-0000A4020000}"/>
    <cellStyle name="Followed Hyperlink 17" xfId="13341" hidden="1" xr:uid="{00000000-0005-0000-0000-0000A5020000}"/>
    <cellStyle name="Followed Hyperlink 17" xfId="13370" hidden="1" xr:uid="{00000000-0005-0000-0000-0000A6020000}"/>
    <cellStyle name="Followed Hyperlink 17" xfId="13425" hidden="1" xr:uid="{00000000-0005-0000-0000-0000A7020000}"/>
    <cellStyle name="Followed Hyperlink 17" xfId="13272" hidden="1" xr:uid="{00000000-0005-0000-0000-0000A8020000}"/>
    <cellStyle name="Followed Hyperlink 17" xfId="13562" hidden="1" xr:uid="{00000000-0005-0000-0000-0000A9020000}"/>
    <cellStyle name="Followed Hyperlink 17" xfId="13591" hidden="1" xr:uid="{00000000-0005-0000-0000-0000AA020000}"/>
    <cellStyle name="Followed Hyperlink 17" xfId="13646" hidden="1" xr:uid="{00000000-0005-0000-0000-0000AB020000}"/>
    <cellStyle name="Followed Hyperlink 17" xfId="13235" hidden="1" xr:uid="{00000000-0005-0000-0000-0000AC020000}"/>
    <cellStyle name="Followed Hyperlink 17" xfId="13778" hidden="1" xr:uid="{00000000-0005-0000-0000-0000AD020000}"/>
    <cellStyle name="Followed Hyperlink 17" xfId="13807" hidden="1" xr:uid="{00000000-0005-0000-0000-0000AE020000}"/>
    <cellStyle name="Followed Hyperlink 17" xfId="13862" hidden="1" xr:uid="{00000000-0005-0000-0000-0000AF020000}"/>
    <cellStyle name="Followed Hyperlink 17" xfId="9689" hidden="1" xr:uid="{00000000-0005-0000-0000-0000B0020000}"/>
    <cellStyle name="Followed Hyperlink 17" xfId="13990" hidden="1" xr:uid="{00000000-0005-0000-0000-0000B1020000}"/>
    <cellStyle name="Followed Hyperlink 17" xfId="14019" hidden="1" xr:uid="{00000000-0005-0000-0000-0000B2020000}"/>
    <cellStyle name="Followed Hyperlink 17" xfId="14074" hidden="1" xr:uid="{00000000-0005-0000-0000-0000B3020000}"/>
    <cellStyle name="Followed Hyperlink 17" xfId="9668" hidden="1" xr:uid="{00000000-0005-0000-0000-0000B4020000}"/>
    <cellStyle name="Followed Hyperlink 17" xfId="14201" hidden="1" xr:uid="{00000000-0005-0000-0000-0000B5020000}"/>
    <cellStyle name="Followed Hyperlink 17" xfId="14230" hidden="1" xr:uid="{00000000-0005-0000-0000-0000B6020000}"/>
    <cellStyle name="Followed Hyperlink 17" xfId="14285" hidden="1" xr:uid="{00000000-0005-0000-0000-0000B7020000}"/>
    <cellStyle name="Followed Hyperlink 17" xfId="11403" hidden="1" xr:uid="{00000000-0005-0000-0000-0000B8020000}"/>
    <cellStyle name="Followed Hyperlink 17" xfId="14407" hidden="1" xr:uid="{00000000-0005-0000-0000-0000B9020000}"/>
    <cellStyle name="Followed Hyperlink 17" xfId="14436" hidden="1" xr:uid="{00000000-0005-0000-0000-0000BA020000}"/>
    <cellStyle name="Followed Hyperlink 17" xfId="14491" hidden="1" xr:uid="{00000000-0005-0000-0000-0000BB020000}"/>
    <cellStyle name="Followed Hyperlink 17" xfId="14631" hidden="1" xr:uid="{00000000-0005-0000-0000-0000A0020000}"/>
    <cellStyle name="Followed Hyperlink 17" xfId="14567" hidden="1" xr:uid="{00000000-0005-0000-0000-0000A1020000}"/>
    <cellStyle name="Followed Hyperlink 17" xfId="13109" hidden="1" xr:uid="{00000000-0005-0000-0000-0000A2020000}"/>
    <cellStyle name="Followed Hyperlink 17" xfId="14527" hidden="1" xr:uid="{00000000-0005-0000-0000-0000A3020000}"/>
    <cellStyle name="Followed Hyperlink 17" xfId="14885" hidden="1" xr:uid="{00000000-0005-0000-0000-0000A4020000}"/>
    <cellStyle name="Followed Hyperlink 17" xfId="15009" hidden="1" xr:uid="{00000000-0005-0000-0000-0000A5020000}"/>
    <cellStyle name="Followed Hyperlink 17" xfId="15038" hidden="1" xr:uid="{00000000-0005-0000-0000-0000A6020000}"/>
    <cellStyle name="Followed Hyperlink 17" xfId="15093" hidden="1" xr:uid="{00000000-0005-0000-0000-0000A7020000}"/>
    <cellStyle name="Followed Hyperlink 17" xfId="14940" hidden="1" xr:uid="{00000000-0005-0000-0000-0000A8020000}"/>
    <cellStyle name="Followed Hyperlink 17" xfId="15230" hidden="1" xr:uid="{00000000-0005-0000-0000-0000A9020000}"/>
    <cellStyle name="Followed Hyperlink 17" xfId="15259" hidden="1" xr:uid="{00000000-0005-0000-0000-0000AA020000}"/>
    <cellStyle name="Followed Hyperlink 17" xfId="15314" hidden="1" xr:uid="{00000000-0005-0000-0000-0000AB020000}"/>
    <cellStyle name="Followed Hyperlink 17" xfId="14903" hidden="1" xr:uid="{00000000-0005-0000-0000-0000AC020000}"/>
    <cellStyle name="Followed Hyperlink 17" xfId="15446" hidden="1" xr:uid="{00000000-0005-0000-0000-0000AD020000}"/>
    <cellStyle name="Followed Hyperlink 17" xfId="15475" hidden="1" xr:uid="{00000000-0005-0000-0000-0000AE020000}"/>
    <cellStyle name="Followed Hyperlink 17" xfId="15530" hidden="1" xr:uid="{00000000-0005-0000-0000-0000AF020000}"/>
    <cellStyle name="Followed Hyperlink 17" xfId="11366" hidden="1" xr:uid="{00000000-0005-0000-0000-0000B0020000}"/>
    <cellStyle name="Followed Hyperlink 17" xfId="15658" hidden="1" xr:uid="{00000000-0005-0000-0000-0000B1020000}"/>
    <cellStyle name="Followed Hyperlink 17" xfId="15687" hidden="1" xr:uid="{00000000-0005-0000-0000-0000B2020000}"/>
    <cellStyle name="Followed Hyperlink 17" xfId="15742" hidden="1" xr:uid="{00000000-0005-0000-0000-0000B3020000}"/>
    <cellStyle name="Followed Hyperlink 17" xfId="11345" hidden="1" xr:uid="{00000000-0005-0000-0000-0000B4020000}"/>
    <cellStyle name="Followed Hyperlink 17" xfId="15869" hidden="1" xr:uid="{00000000-0005-0000-0000-0000B5020000}"/>
    <cellStyle name="Followed Hyperlink 17" xfId="15898" hidden="1" xr:uid="{00000000-0005-0000-0000-0000B6020000}"/>
    <cellStyle name="Followed Hyperlink 17" xfId="15953" hidden="1" xr:uid="{00000000-0005-0000-0000-0000B7020000}"/>
    <cellStyle name="Followed Hyperlink 17" xfId="13077" hidden="1" xr:uid="{00000000-0005-0000-0000-0000B8020000}"/>
    <cellStyle name="Followed Hyperlink 17" xfId="16075" hidden="1" xr:uid="{00000000-0005-0000-0000-0000B9020000}"/>
    <cellStyle name="Followed Hyperlink 17" xfId="16104" hidden="1" xr:uid="{00000000-0005-0000-0000-0000BA020000}"/>
    <cellStyle name="Followed Hyperlink 17" xfId="16159" hidden="1" xr:uid="{00000000-0005-0000-0000-0000BB020000}"/>
    <cellStyle name="Followed Hyperlink 17" xfId="16299" hidden="1" xr:uid="{00000000-0005-0000-0000-0000A0020000}"/>
    <cellStyle name="Followed Hyperlink 17" xfId="16235" hidden="1" xr:uid="{00000000-0005-0000-0000-0000A1020000}"/>
    <cellStyle name="Followed Hyperlink 17" xfId="14777" hidden="1" xr:uid="{00000000-0005-0000-0000-0000A2020000}"/>
    <cellStyle name="Followed Hyperlink 17" xfId="16195" hidden="1" xr:uid="{00000000-0005-0000-0000-0000A3020000}"/>
    <cellStyle name="Followed Hyperlink 17" xfId="16544" hidden="1" xr:uid="{00000000-0005-0000-0000-0000A4020000}"/>
    <cellStyle name="Followed Hyperlink 17" xfId="16668" hidden="1" xr:uid="{00000000-0005-0000-0000-0000A5020000}"/>
    <cellStyle name="Followed Hyperlink 17" xfId="16697" hidden="1" xr:uid="{00000000-0005-0000-0000-0000A6020000}"/>
    <cellStyle name="Followed Hyperlink 17" xfId="16752" hidden="1" xr:uid="{00000000-0005-0000-0000-0000A7020000}"/>
    <cellStyle name="Followed Hyperlink 17" xfId="16599" hidden="1" xr:uid="{00000000-0005-0000-0000-0000A8020000}"/>
    <cellStyle name="Followed Hyperlink 17" xfId="16889" hidden="1" xr:uid="{00000000-0005-0000-0000-0000A9020000}"/>
    <cellStyle name="Followed Hyperlink 17" xfId="16918" hidden="1" xr:uid="{00000000-0005-0000-0000-0000AA020000}"/>
    <cellStyle name="Followed Hyperlink 17" xfId="16973" hidden="1" xr:uid="{00000000-0005-0000-0000-0000AB020000}"/>
    <cellStyle name="Followed Hyperlink 17" xfId="16562" hidden="1" xr:uid="{00000000-0005-0000-0000-0000AC020000}"/>
    <cellStyle name="Followed Hyperlink 17" xfId="17105" hidden="1" xr:uid="{00000000-0005-0000-0000-0000AD020000}"/>
    <cellStyle name="Followed Hyperlink 17" xfId="17134" hidden="1" xr:uid="{00000000-0005-0000-0000-0000AE020000}"/>
    <cellStyle name="Followed Hyperlink 17" xfId="17189" hidden="1" xr:uid="{00000000-0005-0000-0000-0000AF020000}"/>
    <cellStyle name="Followed Hyperlink 17" xfId="13040" hidden="1" xr:uid="{00000000-0005-0000-0000-0000B0020000}"/>
    <cellStyle name="Followed Hyperlink 17" xfId="17317" hidden="1" xr:uid="{00000000-0005-0000-0000-0000B1020000}"/>
    <cellStyle name="Followed Hyperlink 17" xfId="17346" hidden="1" xr:uid="{00000000-0005-0000-0000-0000B2020000}"/>
    <cellStyle name="Followed Hyperlink 17" xfId="17401" hidden="1" xr:uid="{00000000-0005-0000-0000-0000B3020000}"/>
    <cellStyle name="Followed Hyperlink 17" xfId="13019" hidden="1" xr:uid="{00000000-0005-0000-0000-0000B4020000}"/>
    <cellStyle name="Followed Hyperlink 17" xfId="17528" hidden="1" xr:uid="{00000000-0005-0000-0000-0000B5020000}"/>
    <cellStyle name="Followed Hyperlink 17" xfId="17557" hidden="1" xr:uid="{00000000-0005-0000-0000-0000B6020000}"/>
    <cellStyle name="Followed Hyperlink 17" xfId="17612" hidden="1" xr:uid="{00000000-0005-0000-0000-0000B7020000}"/>
    <cellStyle name="Followed Hyperlink 17" xfId="14747" hidden="1" xr:uid="{00000000-0005-0000-0000-0000B8020000}"/>
    <cellStyle name="Followed Hyperlink 17" xfId="17734" hidden="1" xr:uid="{00000000-0005-0000-0000-0000B9020000}"/>
    <cellStyle name="Followed Hyperlink 17" xfId="17763" hidden="1" xr:uid="{00000000-0005-0000-0000-0000BA020000}"/>
    <cellStyle name="Followed Hyperlink 17" xfId="17818" hidden="1" xr:uid="{00000000-0005-0000-0000-0000BB020000}"/>
    <cellStyle name="Followed Hyperlink 17" xfId="16400" hidden="1" xr:uid="{00000000-0005-0000-0000-0000A0020000}"/>
    <cellStyle name="Followed Hyperlink 17" xfId="17889" hidden="1" xr:uid="{00000000-0005-0000-0000-0000A1020000}"/>
    <cellStyle name="Followed Hyperlink 17" xfId="17879" hidden="1" xr:uid="{00000000-0005-0000-0000-0000A2020000}"/>
    <cellStyle name="Followed Hyperlink 17" xfId="13039" hidden="1" xr:uid="{00000000-0005-0000-0000-0000A3020000}"/>
    <cellStyle name="Followed Hyperlink 17" xfId="18210" hidden="1" xr:uid="{00000000-0005-0000-0000-0000A4020000}"/>
    <cellStyle name="Followed Hyperlink 17" xfId="18334" hidden="1" xr:uid="{00000000-0005-0000-0000-0000A5020000}"/>
    <cellStyle name="Followed Hyperlink 17" xfId="18363" hidden="1" xr:uid="{00000000-0005-0000-0000-0000A6020000}"/>
    <cellStyle name="Followed Hyperlink 17" xfId="18418" hidden="1" xr:uid="{00000000-0005-0000-0000-0000A7020000}"/>
    <cellStyle name="Followed Hyperlink 17" xfId="18265" hidden="1" xr:uid="{00000000-0005-0000-0000-0000A8020000}"/>
    <cellStyle name="Followed Hyperlink 17" xfId="18555" hidden="1" xr:uid="{00000000-0005-0000-0000-0000A9020000}"/>
    <cellStyle name="Followed Hyperlink 17" xfId="18584" hidden="1" xr:uid="{00000000-0005-0000-0000-0000AA020000}"/>
    <cellStyle name="Followed Hyperlink 17" xfId="18639" hidden="1" xr:uid="{00000000-0005-0000-0000-0000AB020000}"/>
    <cellStyle name="Followed Hyperlink 17" xfId="18228" hidden="1" xr:uid="{00000000-0005-0000-0000-0000AC020000}"/>
    <cellStyle name="Followed Hyperlink 17" xfId="18771" hidden="1" xr:uid="{00000000-0005-0000-0000-0000AD020000}"/>
    <cellStyle name="Followed Hyperlink 17" xfId="18800" hidden="1" xr:uid="{00000000-0005-0000-0000-0000AE020000}"/>
    <cellStyle name="Followed Hyperlink 17" xfId="18855" hidden="1" xr:uid="{00000000-0005-0000-0000-0000AF020000}"/>
    <cellStyle name="Followed Hyperlink 17" xfId="18011" hidden="1" xr:uid="{00000000-0005-0000-0000-0000B0020000}"/>
    <cellStyle name="Followed Hyperlink 17" xfId="18983" hidden="1" xr:uid="{00000000-0005-0000-0000-0000B1020000}"/>
    <cellStyle name="Followed Hyperlink 17" xfId="19012" hidden="1" xr:uid="{00000000-0005-0000-0000-0000B2020000}"/>
    <cellStyle name="Followed Hyperlink 17" xfId="19067" hidden="1" xr:uid="{00000000-0005-0000-0000-0000B3020000}"/>
    <cellStyle name="Followed Hyperlink 17" xfId="18018" hidden="1" xr:uid="{00000000-0005-0000-0000-0000B4020000}"/>
    <cellStyle name="Followed Hyperlink 17" xfId="19194" hidden="1" xr:uid="{00000000-0005-0000-0000-0000B5020000}"/>
    <cellStyle name="Followed Hyperlink 17" xfId="19223" hidden="1" xr:uid="{00000000-0005-0000-0000-0000B6020000}"/>
    <cellStyle name="Followed Hyperlink 17" xfId="19278" hidden="1" xr:uid="{00000000-0005-0000-0000-0000B7020000}"/>
    <cellStyle name="Followed Hyperlink 17" xfId="16431" hidden="1" xr:uid="{00000000-0005-0000-0000-0000B8020000}"/>
    <cellStyle name="Followed Hyperlink 17" xfId="19400" hidden="1" xr:uid="{00000000-0005-0000-0000-0000B9020000}"/>
    <cellStyle name="Followed Hyperlink 17" xfId="19429" hidden="1" xr:uid="{00000000-0005-0000-0000-0000BA020000}"/>
    <cellStyle name="Followed Hyperlink 17" xfId="19484" hidden="1" xr:uid="{00000000-0005-0000-0000-0000BB020000}"/>
    <cellStyle name="Followed Hyperlink 17" xfId="19620" hidden="1" xr:uid="{00000000-0005-0000-0000-0000A0020000}"/>
    <cellStyle name="Followed Hyperlink 17" xfId="19560" hidden="1" xr:uid="{00000000-0005-0000-0000-0000A1020000}"/>
    <cellStyle name="Followed Hyperlink 17" xfId="16386" hidden="1" xr:uid="{00000000-0005-0000-0000-0000A2020000}"/>
    <cellStyle name="Followed Hyperlink 17" xfId="19520" hidden="1" xr:uid="{00000000-0005-0000-0000-0000A3020000}"/>
    <cellStyle name="Followed Hyperlink 17" xfId="19851" hidden="1" xr:uid="{00000000-0005-0000-0000-0000A4020000}"/>
    <cellStyle name="Followed Hyperlink 17" xfId="19975" hidden="1" xr:uid="{00000000-0005-0000-0000-0000A5020000}"/>
    <cellStyle name="Followed Hyperlink 17" xfId="20004" hidden="1" xr:uid="{00000000-0005-0000-0000-0000A6020000}"/>
    <cellStyle name="Followed Hyperlink 17" xfId="20059" hidden="1" xr:uid="{00000000-0005-0000-0000-0000A7020000}"/>
    <cellStyle name="Followed Hyperlink 17" xfId="19906" hidden="1" xr:uid="{00000000-0005-0000-0000-0000A8020000}"/>
    <cellStyle name="Followed Hyperlink 17" xfId="20196" hidden="1" xr:uid="{00000000-0005-0000-0000-0000A9020000}"/>
    <cellStyle name="Followed Hyperlink 17" xfId="20225" hidden="1" xr:uid="{00000000-0005-0000-0000-0000AA020000}"/>
    <cellStyle name="Followed Hyperlink 17" xfId="20280" hidden="1" xr:uid="{00000000-0005-0000-0000-0000AB020000}"/>
    <cellStyle name="Followed Hyperlink 17" xfId="19869" hidden="1" xr:uid="{00000000-0005-0000-0000-0000AC020000}"/>
    <cellStyle name="Followed Hyperlink 17" xfId="20412" hidden="1" xr:uid="{00000000-0005-0000-0000-0000AD020000}"/>
    <cellStyle name="Followed Hyperlink 17" xfId="20441" hidden="1" xr:uid="{00000000-0005-0000-0000-0000AE020000}"/>
    <cellStyle name="Followed Hyperlink 17" xfId="20496" hidden="1" xr:uid="{00000000-0005-0000-0000-0000AF020000}"/>
    <cellStyle name="Followed Hyperlink 17" xfId="18031" hidden="1" xr:uid="{00000000-0005-0000-0000-0000B0020000}"/>
    <cellStyle name="Followed Hyperlink 17" xfId="20624" hidden="1" xr:uid="{00000000-0005-0000-0000-0000B1020000}"/>
    <cellStyle name="Followed Hyperlink 17" xfId="20653" hidden="1" xr:uid="{00000000-0005-0000-0000-0000B2020000}"/>
    <cellStyle name="Followed Hyperlink 17" xfId="20708" hidden="1" xr:uid="{00000000-0005-0000-0000-0000B3020000}"/>
    <cellStyle name="Followed Hyperlink 17" xfId="18094" hidden="1" xr:uid="{00000000-0005-0000-0000-0000B4020000}"/>
    <cellStyle name="Followed Hyperlink 17" xfId="20835" hidden="1" xr:uid="{00000000-0005-0000-0000-0000B5020000}"/>
    <cellStyle name="Followed Hyperlink 17" xfId="20864" hidden="1" xr:uid="{00000000-0005-0000-0000-0000B6020000}"/>
    <cellStyle name="Followed Hyperlink 17" xfId="20919" hidden="1" xr:uid="{00000000-0005-0000-0000-0000B7020000}"/>
    <cellStyle name="Followed Hyperlink 17" xfId="18067" hidden="1" xr:uid="{00000000-0005-0000-0000-0000B8020000}"/>
    <cellStyle name="Followed Hyperlink 17" xfId="21041" hidden="1" xr:uid="{00000000-0005-0000-0000-0000B9020000}"/>
    <cellStyle name="Followed Hyperlink 17" xfId="21070" hidden="1" xr:uid="{00000000-0005-0000-0000-0000BA020000}"/>
    <cellStyle name="Followed Hyperlink 17" xfId="21125" hidden="1" xr:uid="{00000000-0005-0000-0000-0000BB020000}"/>
    <cellStyle name="Followed Hyperlink 17" xfId="21260" hidden="1" xr:uid="{00000000-0005-0000-0000-0000A0020000}"/>
    <cellStyle name="Followed Hyperlink 17" xfId="21201" hidden="1" xr:uid="{00000000-0005-0000-0000-0000A1020000}"/>
    <cellStyle name="Followed Hyperlink 17" xfId="19744" hidden="1" xr:uid="{00000000-0005-0000-0000-0000A2020000}"/>
    <cellStyle name="Followed Hyperlink 17" xfId="21161" hidden="1" xr:uid="{00000000-0005-0000-0000-0000A3020000}"/>
    <cellStyle name="Followed Hyperlink 17" xfId="21458" hidden="1" xr:uid="{00000000-0005-0000-0000-0000A4020000}"/>
    <cellStyle name="Followed Hyperlink 17" xfId="21582" hidden="1" xr:uid="{00000000-0005-0000-0000-0000A5020000}"/>
    <cellStyle name="Followed Hyperlink 17" xfId="21611" hidden="1" xr:uid="{00000000-0005-0000-0000-0000A6020000}"/>
    <cellStyle name="Followed Hyperlink 17" xfId="21666" hidden="1" xr:uid="{00000000-0005-0000-0000-0000A7020000}"/>
    <cellStyle name="Followed Hyperlink 17" xfId="21513" hidden="1" xr:uid="{00000000-0005-0000-0000-0000A8020000}"/>
    <cellStyle name="Followed Hyperlink 17" xfId="21803" hidden="1" xr:uid="{00000000-0005-0000-0000-0000A9020000}"/>
    <cellStyle name="Followed Hyperlink 17" xfId="21832" hidden="1" xr:uid="{00000000-0005-0000-0000-0000AA020000}"/>
    <cellStyle name="Followed Hyperlink 17" xfId="21887" hidden="1" xr:uid="{00000000-0005-0000-0000-0000AB020000}"/>
    <cellStyle name="Followed Hyperlink 17" xfId="21476" hidden="1" xr:uid="{00000000-0005-0000-0000-0000AC020000}"/>
    <cellStyle name="Followed Hyperlink 17" xfId="22019" hidden="1" xr:uid="{00000000-0005-0000-0000-0000AD020000}"/>
    <cellStyle name="Followed Hyperlink 17" xfId="22048" hidden="1" xr:uid="{00000000-0005-0000-0000-0000AE020000}"/>
    <cellStyle name="Followed Hyperlink 17" xfId="22103" hidden="1" xr:uid="{00000000-0005-0000-0000-0000AF020000}"/>
    <cellStyle name="Followed Hyperlink 17" xfId="16377" hidden="1" xr:uid="{00000000-0005-0000-0000-0000B0020000}"/>
    <cellStyle name="Followed Hyperlink 17" xfId="22231" hidden="1" xr:uid="{00000000-0005-0000-0000-0000B1020000}"/>
    <cellStyle name="Followed Hyperlink 17" xfId="22260" hidden="1" xr:uid="{00000000-0005-0000-0000-0000B2020000}"/>
    <cellStyle name="Followed Hyperlink 17" xfId="22315" hidden="1" xr:uid="{00000000-0005-0000-0000-0000B3020000}"/>
    <cellStyle name="Followed Hyperlink 17" xfId="13037" hidden="1" xr:uid="{00000000-0005-0000-0000-0000B4020000}"/>
    <cellStyle name="Followed Hyperlink 17" xfId="22442" hidden="1" xr:uid="{00000000-0005-0000-0000-0000B5020000}"/>
    <cellStyle name="Followed Hyperlink 17" xfId="22471" hidden="1" xr:uid="{00000000-0005-0000-0000-0000B6020000}"/>
    <cellStyle name="Followed Hyperlink 17" xfId="22526" hidden="1" xr:uid="{00000000-0005-0000-0000-0000B7020000}"/>
    <cellStyle name="Followed Hyperlink 17" xfId="19720" hidden="1" xr:uid="{00000000-0005-0000-0000-0000B8020000}"/>
    <cellStyle name="Followed Hyperlink 17" xfId="22648" hidden="1" xr:uid="{00000000-0005-0000-0000-0000B9020000}"/>
    <cellStyle name="Followed Hyperlink 17" xfId="22677" hidden="1" xr:uid="{00000000-0005-0000-0000-0000BA020000}"/>
    <cellStyle name="Followed Hyperlink 17" xfId="22732" hidden="1" xr:uid="{00000000-0005-0000-0000-0000BB020000}"/>
    <cellStyle name="Followed Hyperlink 17" xfId="22865" hidden="1" xr:uid="{00000000-0005-0000-0000-0000A0020000}"/>
    <cellStyle name="Followed Hyperlink 17" xfId="22808" hidden="1" xr:uid="{00000000-0005-0000-0000-0000A1020000}"/>
    <cellStyle name="Followed Hyperlink 17" xfId="21353" hidden="1" xr:uid="{00000000-0005-0000-0000-0000A2020000}"/>
    <cellStyle name="Followed Hyperlink 17" xfId="22768" hidden="1" xr:uid="{00000000-0005-0000-0000-0000A3020000}"/>
    <cellStyle name="Followed Hyperlink 17" xfId="23027" hidden="1" xr:uid="{00000000-0005-0000-0000-0000A4020000}"/>
    <cellStyle name="Followed Hyperlink 17" xfId="23151" hidden="1" xr:uid="{00000000-0005-0000-0000-0000A5020000}"/>
    <cellStyle name="Followed Hyperlink 17" xfId="23180" hidden="1" xr:uid="{00000000-0005-0000-0000-0000A6020000}"/>
    <cellStyle name="Followed Hyperlink 17" xfId="23235" hidden="1" xr:uid="{00000000-0005-0000-0000-0000A7020000}"/>
    <cellStyle name="Followed Hyperlink 17" xfId="23082" hidden="1" xr:uid="{00000000-0005-0000-0000-0000A8020000}"/>
    <cellStyle name="Followed Hyperlink 17" xfId="23372" hidden="1" xr:uid="{00000000-0005-0000-0000-0000A9020000}"/>
    <cellStyle name="Followed Hyperlink 17" xfId="23401" hidden="1" xr:uid="{00000000-0005-0000-0000-0000AA020000}"/>
    <cellStyle name="Followed Hyperlink 17" xfId="23456" hidden="1" xr:uid="{00000000-0005-0000-0000-0000AB020000}"/>
    <cellStyle name="Followed Hyperlink 17" xfId="23045" hidden="1" xr:uid="{00000000-0005-0000-0000-0000AC020000}"/>
    <cellStyle name="Followed Hyperlink 17" xfId="23588" hidden="1" xr:uid="{00000000-0005-0000-0000-0000AD020000}"/>
    <cellStyle name="Followed Hyperlink 17" xfId="23617" hidden="1" xr:uid="{00000000-0005-0000-0000-0000AE020000}"/>
    <cellStyle name="Followed Hyperlink 17" xfId="23672" hidden="1" xr:uid="{00000000-0005-0000-0000-0000AF020000}"/>
    <cellStyle name="Followed Hyperlink 17" xfId="19690" hidden="1" xr:uid="{00000000-0005-0000-0000-0000B0020000}"/>
    <cellStyle name="Followed Hyperlink 17" xfId="23800" hidden="1" xr:uid="{00000000-0005-0000-0000-0000B1020000}"/>
    <cellStyle name="Followed Hyperlink 17" xfId="23829" hidden="1" xr:uid="{00000000-0005-0000-0000-0000B2020000}"/>
    <cellStyle name="Followed Hyperlink 17" xfId="23884" hidden="1" xr:uid="{00000000-0005-0000-0000-0000B3020000}"/>
    <cellStyle name="Followed Hyperlink 17" xfId="19672" hidden="1" xr:uid="{00000000-0005-0000-0000-0000B4020000}"/>
    <cellStyle name="Followed Hyperlink 17" xfId="24011" hidden="1" xr:uid="{00000000-0005-0000-0000-0000B5020000}"/>
    <cellStyle name="Followed Hyperlink 17" xfId="24040" hidden="1" xr:uid="{00000000-0005-0000-0000-0000B6020000}"/>
    <cellStyle name="Followed Hyperlink 17" xfId="24095" hidden="1" xr:uid="{00000000-0005-0000-0000-0000B7020000}"/>
    <cellStyle name="Followed Hyperlink 17" xfId="21336" hidden="1" xr:uid="{00000000-0005-0000-0000-0000B8020000}"/>
    <cellStyle name="Followed Hyperlink 17" xfId="24217" hidden="1" xr:uid="{00000000-0005-0000-0000-0000B9020000}"/>
    <cellStyle name="Followed Hyperlink 17" xfId="24246" hidden="1" xr:uid="{00000000-0005-0000-0000-0000BA020000}"/>
    <cellStyle name="Followed Hyperlink 17" xfId="24301" hidden="1" xr:uid="{00000000-0005-0000-0000-0000BB020000}"/>
    <cellStyle name="Followed Hyperlink 17" xfId="24433" hidden="1" xr:uid="{00000000-0005-0000-0000-0000A0020000}"/>
    <cellStyle name="Followed Hyperlink 17" xfId="24377" hidden="1" xr:uid="{00000000-0005-0000-0000-0000A1020000}"/>
    <cellStyle name="Followed Hyperlink 17" xfId="22923" hidden="1" xr:uid="{00000000-0005-0000-0000-0000A2020000}"/>
    <cellStyle name="Followed Hyperlink 17" xfId="24337" hidden="1" xr:uid="{00000000-0005-0000-0000-0000A3020000}"/>
    <cellStyle name="Followed Hyperlink 17" xfId="24546" hidden="1" xr:uid="{00000000-0005-0000-0000-0000A4020000}"/>
    <cellStyle name="Followed Hyperlink 17" xfId="24670" hidden="1" xr:uid="{00000000-0005-0000-0000-0000A5020000}"/>
    <cellStyle name="Followed Hyperlink 17" xfId="24699" hidden="1" xr:uid="{00000000-0005-0000-0000-0000A6020000}"/>
    <cellStyle name="Followed Hyperlink 17" xfId="24754" hidden="1" xr:uid="{00000000-0005-0000-0000-0000A7020000}"/>
    <cellStyle name="Followed Hyperlink 17" xfId="24601" hidden="1" xr:uid="{00000000-0005-0000-0000-0000A8020000}"/>
    <cellStyle name="Followed Hyperlink 17" xfId="24891" hidden="1" xr:uid="{00000000-0005-0000-0000-0000A9020000}"/>
    <cellStyle name="Followed Hyperlink 17" xfId="24920" hidden="1" xr:uid="{00000000-0005-0000-0000-0000AA020000}"/>
    <cellStyle name="Followed Hyperlink 17" xfId="24975" hidden="1" xr:uid="{00000000-0005-0000-0000-0000AB020000}"/>
    <cellStyle name="Followed Hyperlink 17" xfId="24564" hidden="1" xr:uid="{00000000-0005-0000-0000-0000AC020000}"/>
    <cellStyle name="Followed Hyperlink 17" xfId="25107" hidden="1" xr:uid="{00000000-0005-0000-0000-0000AD020000}"/>
    <cellStyle name="Followed Hyperlink 17" xfId="25136" hidden="1" xr:uid="{00000000-0005-0000-0000-0000AE020000}"/>
    <cellStyle name="Followed Hyperlink 17" xfId="25191" hidden="1" xr:uid="{00000000-0005-0000-0000-0000AF020000}"/>
    <cellStyle name="Followed Hyperlink 17" xfId="21312" hidden="1" xr:uid="{00000000-0005-0000-0000-0000B0020000}"/>
    <cellStyle name="Followed Hyperlink 17" xfId="25319" hidden="1" xr:uid="{00000000-0005-0000-0000-0000B1020000}"/>
    <cellStyle name="Followed Hyperlink 17" xfId="25348" hidden="1" xr:uid="{00000000-0005-0000-0000-0000B2020000}"/>
    <cellStyle name="Followed Hyperlink 17" xfId="25403" hidden="1" xr:uid="{00000000-0005-0000-0000-0000B3020000}"/>
    <cellStyle name="Followed Hyperlink 17" xfId="21302" hidden="1" xr:uid="{00000000-0005-0000-0000-0000B4020000}"/>
    <cellStyle name="Followed Hyperlink 17" xfId="25530" hidden="1" xr:uid="{00000000-0005-0000-0000-0000B5020000}"/>
    <cellStyle name="Followed Hyperlink 17" xfId="25559" hidden="1" xr:uid="{00000000-0005-0000-0000-0000B6020000}"/>
    <cellStyle name="Followed Hyperlink 17" xfId="25614" hidden="1" xr:uid="{00000000-0005-0000-0000-0000B7020000}"/>
    <cellStyle name="Followed Hyperlink 17" xfId="22914" hidden="1" xr:uid="{00000000-0005-0000-0000-0000B8020000}"/>
    <cellStyle name="Followed Hyperlink 17" xfId="25736" hidden="1" xr:uid="{00000000-0005-0000-0000-0000B9020000}"/>
    <cellStyle name="Followed Hyperlink 17" xfId="25765" hidden="1" xr:uid="{00000000-0005-0000-0000-0000BA020000}"/>
    <cellStyle name="Followed Hyperlink 17" xfId="25820" hidden="1" xr:uid="{00000000-0005-0000-0000-0000BB020000}"/>
    <cellStyle name="Followed Hyperlink 17" xfId="26343" hidden="1" xr:uid="{00000000-0005-0000-0000-0000A0020000}"/>
    <cellStyle name="Followed Hyperlink 17" xfId="26477" hidden="1" xr:uid="{00000000-0005-0000-0000-0000A1020000}"/>
    <cellStyle name="Followed Hyperlink 17" xfId="26506" hidden="1" xr:uid="{00000000-0005-0000-0000-0000A2020000}"/>
    <cellStyle name="Followed Hyperlink 17" xfId="26561" hidden="1" xr:uid="{00000000-0005-0000-0000-0000A3020000}"/>
    <cellStyle name="Followed Hyperlink 17" xfId="26666" hidden="1" xr:uid="{00000000-0005-0000-0000-0000A4020000}"/>
    <cellStyle name="Followed Hyperlink 17" xfId="26790" hidden="1" xr:uid="{00000000-0005-0000-0000-0000A5020000}"/>
    <cellStyle name="Followed Hyperlink 17" xfId="26819" hidden="1" xr:uid="{00000000-0005-0000-0000-0000A6020000}"/>
    <cellStyle name="Followed Hyperlink 17" xfId="26874" hidden="1" xr:uid="{00000000-0005-0000-0000-0000A7020000}"/>
    <cellStyle name="Followed Hyperlink 17" xfId="26721" hidden="1" xr:uid="{00000000-0005-0000-0000-0000A8020000}"/>
    <cellStyle name="Followed Hyperlink 17" xfId="27011" hidden="1" xr:uid="{00000000-0005-0000-0000-0000A9020000}"/>
    <cellStyle name="Followed Hyperlink 17" xfId="27040" hidden="1" xr:uid="{00000000-0005-0000-0000-0000AA020000}"/>
    <cellStyle name="Followed Hyperlink 17" xfId="27095" hidden="1" xr:uid="{00000000-0005-0000-0000-0000AB020000}"/>
    <cellStyle name="Followed Hyperlink 17" xfId="26684" hidden="1" xr:uid="{00000000-0005-0000-0000-0000AC020000}"/>
    <cellStyle name="Followed Hyperlink 17" xfId="27227" hidden="1" xr:uid="{00000000-0005-0000-0000-0000AD020000}"/>
    <cellStyle name="Followed Hyperlink 17" xfId="27256" hidden="1" xr:uid="{00000000-0005-0000-0000-0000AE020000}"/>
    <cellStyle name="Followed Hyperlink 17" xfId="27311" hidden="1" xr:uid="{00000000-0005-0000-0000-0000AF020000}"/>
    <cellStyle name="Followed Hyperlink 17" xfId="26185" hidden="1" xr:uid="{00000000-0005-0000-0000-0000B0020000}"/>
    <cellStyle name="Followed Hyperlink 17" xfId="27439" hidden="1" xr:uid="{00000000-0005-0000-0000-0000B1020000}"/>
    <cellStyle name="Followed Hyperlink 17" xfId="27468" hidden="1" xr:uid="{00000000-0005-0000-0000-0000B2020000}"/>
    <cellStyle name="Followed Hyperlink 17" xfId="27523" hidden="1" xr:uid="{00000000-0005-0000-0000-0000B3020000}"/>
    <cellStyle name="Followed Hyperlink 17" xfId="26164" hidden="1" xr:uid="{00000000-0005-0000-0000-0000B4020000}"/>
    <cellStyle name="Followed Hyperlink 17" xfId="27650" hidden="1" xr:uid="{00000000-0005-0000-0000-0000B5020000}"/>
    <cellStyle name="Followed Hyperlink 17" xfId="27679" hidden="1" xr:uid="{00000000-0005-0000-0000-0000B6020000}"/>
    <cellStyle name="Followed Hyperlink 17" xfId="27734" hidden="1" xr:uid="{00000000-0005-0000-0000-0000B7020000}"/>
    <cellStyle name="Followed Hyperlink 17" xfId="26148" hidden="1" xr:uid="{00000000-0005-0000-0000-0000B8020000}"/>
    <cellStyle name="Followed Hyperlink 17" xfId="27856" hidden="1" xr:uid="{00000000-0005-0000-0000-0000B9020000}"/>
    <cellStyle name="Followed Hyperlink 17" xfId="27885" hidden="1" xr:uid="{00000000-0005-0000-0000-0000BA020000}"/>
    <cellStyle name="Followed Hyperlink 17" xfId="27940" hidden="1" xr:uid="{00000000-0005-0000-0000-0000BB020000}"/>
    <cellStyle name="Followed Hyperlink 17" xfId="28566" hidden="1" xr:uid="{00000000-0005-0000-0000-0000A0020000}"/>
    <cellStyle name="Followed Hyperlink 17" xfId="28699" hidden="1" xr:uid="{00000000-0005-0000-0000-0000A1020000}"/>
    <cellStyle name="Followed Hyperlink 17" xfId="28728" hidden="1" xr:uid="{00000000-0005-0000-0000-0000A2020000}"/>
    <cellStyle name="Followed Hyperlink 17" xfId="28783" hidden="1" xr:uid="{00000000-0005-0000-0000-0000A3020000}"/>
    <cellStyle name="Followed Hyperlink 17" xfId="28888" hidden="1" xr:uid="{00000000-0005-0000-0000-0000A4020000}"/>
    <cellStyle name="Followed Hyperlink 17" xfId="29012" hidden="1" xr:uid="{00000000-0005-0000-0000-0000A5020000}"/>
    <cellStyle name="Followed Hyperlink 17" xfId="29041" hidden="1" xr:uid="{00000000-0005-0000-0000-0000A6020000}"/>
    <cellStyle name="Followed Hyperlink 17" xfId="29096" hidden="1" xr:uid="{00000000-0005-0000-0000-0000A7020000}"/>
    <cellStyle name="Followed Hyperlink 17" xfId="28943" hidden="1" xr:uid="{00000000-0005-0000-0000-0000A8020000}"/>
    <cellStyle name="Followed Hyperlink 17" xfId="29233" hidden="1" xr:uid="{00000000-0005-0000-0000-0000A9020000}"/>
    <cellStyle name="Followed Hyperlink 17" xfId="29262" hidden="1" xr:uid="{00000000-0005-0000-0000-0000AA020000}"/>
    <cellStyle name="Followed Hyperlink 17" xfId="29317" hidden="1" xr:uid="{00000000-0005-0000-0000-0000AB020000}"/>
    <cellStyle name="Followed Hyperlink 17" xfId="28906" hidden="1" xr:uid="{00000000-0005-0000-0000-0000AC020000}"/>
    <cellStyle name="Followed Hyperlink 17" xfId="29449" hidden="1" xr:uid="{00000000-0005-0000-0000-0000AD020000}"/>
    <cellStyle name="Followed Hyperlink 17" xfId="29478" hidden="1" xr:uid="{00000000-0005-0000-0000-0000AE020000}"/>
    <cellStyle name="Followed Hyperlink 17" xfId="29533" hidden="1" xr:uid="{00000000-0005-0000-0000-0000AF020000}"/>
    <cellStyle name="Followed Hyperlink 17" xfId="28413" hidden="1" xr:uid="{00000000-0005-0000-0000-0000B0020000}"/>
    <cellStyle name="Followed Hyperlink 17" xfId="29661" hidden="1" xr:uid="{00000000-0005-0000-0000-0000B1020000}"/>
    <cellStyle name="Followed Hyperlink 17" xfId="29690" hidden="1" xr:uid="{00000000-0005-0000-0000-0000B2020000}"/>
    <cellStyle name="Followed Hyperlink 17" xfId="29745" hidden="1" xr:uid="{00000000-0005-0000-0000-0000B3020000}"/>
    <cellStyle name="Followed Hyperlink 17" xfId="28392" hidden="1" xr:uid="{00000000-0005-0000-0000-0000B4020000}"/>
    <cellStyle name="Followed Hyperlink 17" xfId="29872" hidden="1" xr:uid="{00000000-0005-0000-0000-0000B5020000}"/>
    <cellStyle name="Followed Hyperlink 17" xfId="29901" hidden="1" xr:uid="{00000000-0005-0000-0000-0000B6020000}"/>
    <cellStyle name="Followed Hyperlink 17" xfId="29956" hidden="1" xr:uid="{00000000-0005-0000-0000-0000B7020000}"/>
    <cellStyle name="Followed Hyperlink 17" xfId="28376" hidden="1" xr:uid="{00000000-0005-0000-0000-0000B8020000}"/>
    <cellStyle name="Followed Hyperlink 17" xfId="30078" hidden="1" xr:uid="{00000000-0005-0000-0000-0000B9020000}"/>
    <cellStyle name="Followed Hyperlink 17" xfId="30107" hidden="1" xr:uid="{00000000-0005-0000-0000-0000BA020000}"/>
    <cellStyle name="Followed Hyperlink 17" xfId="30162" hidden="1" xr:uid="{00000000-0005-0000-0000-0000BB020000}"/>
    <cellStyle name="Followed Hyperlink 17" xfId="30301" hidden="1" xr:uid="{00000000-0005-0000-0000-0000A0020000}"/>
    <cellStyle name="Followed Hyperlink 17" xfId="30238" hidden="1" xr:uid="{00000000-0005-0000-0000-0000A1020000}"/>
    <cellStyle name="Followed Hyperlink 17" xfId="26135" hidden="1" xr:uid="{00000000-0005-0000-0000-0000A2020000}"/>
    <cellStyle name="Followed Hyperlink 17" xfId="30198" hidden="1" xr:uid="{00000000-0005-0000-0000-0000A3020000}"/>
    <cellStyle name="Followed Hyperlink 17" xfId="30559" hidden="1" xr:uid="{00000000-0005-0000-0000-0000A4020000}"/>
    <cellStyle name="Followed Hyperlink 17" xfId="30683" hidden="1" xr:uid="{00000000-0005-0000-0000-0000A5020000}"/>
    <cellStyle name="Followed Hyperlink 17" xfId="30712" hidden="1" xr:uid="{00000000-0005-0000-0000-0000A6020000}"/>
    <cellStyle name="Followed Hyperlink 17" xfId="30767" hidden="1" xr:uid="{00000000-0005-0000-0000-0000A7020000}"/>
    <cellStyle name="Followed Hyperlink 17" xfId="30614" hidden="1" xr:uid="{00000000-0005-0000-0000-0000A8020000}"/>
    <cellStyle name="Followed Hyperlink 17" xfId="30904" hidden="1" xr:uid="{00000000-0005-0000-0000-0000A9020000}"/>
    <cellStyle name="Followed Hyperlink 17" xfId="30933" hidden="1" xr:uid="{00000000-0005-0000-0000-0000AA020000}"/>
    <cellStyle name="Followed Hyperlink 17" xfId="30988" hidden="1" xr:uid="{00000000-0005-0000-0000-0000AB020000}"/>
    <cellStyle name="Followed Hyperlink 17" xfId="30577" hidden="1" xr:uid="{00000000-0005-0000-0000-0000AC020000}"/>
    <cellStyle name="Followed Hyperlink 17" xfId="31120" hidden="1" xr:uid="{00000000-0005-0000-0000-0000AD020000}"/>
    <cellStyle name="Followed Hyperlink 17" xfId="31149" hidden="1" xr:uid="{00000000-0005-0000-0000-0000AE020000}"/>
    <cellStyle name="Followed Hyperlink 17" xfId="31204" hidden="1" xr:uid="{00000000-0005-0000-0000-0000AF020000}"/>
    <cellStyle name="Followed Hyperlink 17" xfId="28309" hidden="1" xr:uid="{00000000-0005-0000-0000-0000B0020000}"/>
    <cellStyle name="Followed Hyperlink 17" xfId="31332" hidden="1" xr:uid="{00000000-0005-0000-0000-0000B1020000}"/>
    <cellStyle name="Followed Hyperlink 17" xfId="31361" hidden="1" xr:uid="{00000000-0005-0000-0000-0000B2020000}"/>
    <cellStyle name="Followed Hyperlink 17" xfId="31416" hidden="1" xr:uid="{00000000-0005-0000-0000-0000B3020000}"/>
    <cellStyle name="Followed Hyperlink 17" xfId="26075" hidden="1" xr:uid="{00000000-0005-0000-0000-0000B4020000}"/>
    <cellStyle name="Followed Hyperlink 17" xfId="31543" hidden="1" xr:uid="{00000000-0005-0000-0000-0000B5020000}"/>
    <cellStyle name="Followed Hyperlink 17" xfId="31572" hidden="1" xr:uid="{00000000-0005-0000-0000-0000B6020000}"/>
    <cellStyle name="Followed Hyperlink 17" xfId="31627" hidden="1" xr:uid="{00000000-0005-0000-0000-0000B7020000}"/>
    <cellStyle name="Followed Hyperlink 17" xfId="25990" hidden="1" xr:uid="{00000000-0005-0000-0000-0000B8020000}"/>
    <cellStyle name="Followed Hyperlink 17" xfId="31749" hidden="1" xr:uid="{00000000-0005-0000-0000-0000B9020000}"/>
    <cellStyle name="Followed Hyperlink 17" xfId="31778" hidden="1" xr:uid="{00000000-0005-0000-0000-0000BA020000}"/>
    <cellStyle name="Followed Hyperlink 17" xfId="31833" hidden="1" xr:uid="{00000000-0005-0000-0000-0000BB020000}"/>
    <cellStyle name="Followed Hyperlink 17" xfId="31971" hidden="1" xr:uid="{00000000-0005-0000-0000-0000A0020000}"/>
    <cellStyle name="Followed Hyperlink 17" xfId="31909" hidden="1" xr:uid="{00000000-0005-0000-0000-0000A1020000}"/>
    <cellStyle name="Followed Hyperlink 17" xfId="30451" hidden="1" xr:uid="{00000000-0005-0000-0000-0000A2020000}"/>
    <cellStyle name="Followed Hyperlink 17" xfId="31869" hidden="1" xr:uid="{00000000-0005-0000-0000-0000A3020000}"/>
    <cellStyle name="Followed Hyperlink 17" xfId="32227" hidden="1" xr:uid="{00000000-0005-0000-0000-0000A4020000}"/>
    <cellStyle name="Followed Hyperlink 17" xfId="32351" hidden="1" xr:uid="{00000000-0005-0000-0000-0000A5020000}"/>
    <cellStyle name="Followed Hyperlink 17" xfId="32380" hidden="1" xr:uid="{00000000-0005-0000-0000-0000A6020000}"/>
    <cellStyle name="Followed Hyperlink 17" xfId="32435" hidden="1" xr:uid="{00000000-0005-0000-0000-0000A7020000}"/>
    <cellStyle name="Followed Hyperlink 17" xfId="32282" hidden="1" xr:uid="{00000000-0005-0000-0000-0000A8020000}"/>
    <cellStyle name="Followed Hyperlink 17" xfId="32572" hidden="1" xr:uid="{00000000-0005-0000-0000-0000A9020000}"/>
    <cellStyle name="Followed Hyperlink 17" xfId="32601" hidden="1" xr:uid="{00000000-0005-0000-0000-0000AA020000}"/>
    <cellStyle name="Followed Hyperlink 17" xfId="32656" hidden="1" xr:uid="{00000000-0005-0000-0000-0000AB020000}"/>
    <cellStyle name="Followed Hyperlink 17" xfId="32245" hidden="1" xr:uid="{00000000-0005-0000-0000-0000AC020000}"/>
    <cellStyle name="Followed Hyperlink 17" xfId="32788" hidden="1" xr:uid="{00000000-0005-0000-0000-0000AD020000}"/>
    <cellStyle name="Followed Hyperlink 17" xfId="32817" hidden="1" xr:uid="{00000000-0005-0000-0000-0000AE020000}"/>
    <cellStyle name="Followed Hyperlink 17" xfId="32872" hidden="1" xr:uid="{00000000-0005-0000-0000-0000AF020000}"/>
    <cellStyle name="Followed Hyperlink 17" xfId="28304" hidden="1" xr:uid="{00000000-0005-0000-0000-0000B0020000}"/>
    <cellStyle name="Followed Hyperlink 17" xfId="33000" hidden="1" xr:uid="{00000000-0005-0000-0000-0000B1020000}"/>
    <cellStyle name="Followed Hyperlink 17" xfId="33029" hidden="1" xr:uid="{00000000-0005-0000-0000-0000B2020000}"/>
    <cellStyle name="Followed Hyperlink 17" xfId="33084" hidden="1" xr:uid="{00000000-0005-0000-0000-0000B3020000}"/>
    <cellStyle name="Followed Hyperlink 17" xfId="28394" hidden="1" xr:uid="{00000000-0005-0000-0000-0000B4020000}"/>
    <cellStyle name="Followed Hyperlink 17" xfId="33211" hidden="1" xr:uid="{00000000-0005-0000-0000-0000B5020000}"/>
    <cellStyle name="Followed Hyperlink 17" xfId="33240" hidden="1" xr:uid="{00000000-0005-0000-0000-0000B6020000}"/>
    <cellStyle name="Followed Hyperlink 17" xfId="33295" hidden="1" xr:uid="{00000000-0005-0000-0000-0000B7020000}"/>
    <cellStyle name="Followed Hyperlink 17" xfId="30419" hidden="1" xr:uid="{00000000-0005-0000-0000-0000B8020000}"/>
    <cellStyle name="Followed Hyperlink 17" xfId="33417" hidden="1" xr:uid="{00000000-0005-0000-0000-0000B9020000}"/>
    <cellStyle name="Followed Hyperlink 17" xfId="33446" hidden="1" xr:uid="{00000000-0005-0000-0000-0000BA020000}"/>
    <cellStyle name="Followed Hyperlink 17" xfId="33501" hidden="1" xr:uid="{00000000-0005-0000-0000-0000BB020000}"/>
    <cellStyle name="Followed Hyperlink 17" xfId="33638" hidden="1" xr:uid="{00000000-0005-0000-0000-0000A0020000}"/>
    <cellStyle name="Followed Hyperlink 17" xfId="33577" hidden="1" xr:uid="{00000000-0005-0000-0000-0000A1020000}"/>
    <cellStyle name="Followed Hyperlink 17" xfId="32119" hidden="1" xr:uid="{00000000-0005-0000-0000-0000A2020000}"/>
    <cellStyle name="Followed Hyperlink 17" xfId="33537" hidden="1" xr:uid="{00000000-0005-0000-0000-0000A3020000}"/>
    <cellStyle name="Followed Hyperlink 17" xfId="33882" hidden="1" xr:uid="{00000000-0005-0000-0000-0000A4020000}"/>
    <cellStyle name="Followed Hyperlink 17" xfId="34006" hidden="1" xr:uid="{00000000-0005-0000-0000-0000A5020000}"/>
    <cellStyle name="Followed Hyperlink 17" xfId="34035" hidden="1" xr:uid="{00000000-0005-0000-0000-0000A6020000}"/>
    <cellStyle name="Followed Hyperlink 17" xfId="34090" hidden="1" xr:uid="{00000000-0005-0000-0000-0000A7020000}"/>
    <cellStyle name="Followed Hyperlink 17" xfId="33937" hidden="1" xr:uid="{00000000-0005-0000-0000-0000A8020000}"/>
    <cellStyle name="Followed Hyperlink 17" xfId="34227" hidden="1" xr:uid="{00000000-0005-0000-0000-0000A9020000}"/>
    <cellStyle name="Followed Hyperlink 17" xfId="34256" hidden="1" xr:uid="{00000000-0005-0000-0000-0000AA020000}"/>
    <cellStyle name="Followed Hyperlink 17" xfId="34311" hidden="1" xr:uid="{00000000-0005-0000-0000-0000AB020000}"/>
    <cellStyle name="Followed Hyperlink 17" xfId="33900" hidden="1" xr:uid="{00000000-0005-0000-0000-0000AC020000}"/>
    <cellStyle name="Followed Hyperlink 17" xfId="34443" hidden="1" xr:uid="{00000000-0005-0000-0000-0000AD020000}"/>
    <cellStyle name="Followed Hyperlink 17" xfId="34472" hidden="1" xr:uid="{00000000-0005-0000-0000-0000AE020000}"/>
    <cellStyle name="Followed Hyperlink 17" xfId="34527" hidden="1" xr:uid="{00000000-0005-0000-0000-0000AF020000}"/>
    <cellStyle name="Followed Hyperlink 17" xfId="30383" hidden="1" xr:uid="{00000000-0005-0000-0000-0000B0020000}"/>
    <cellStyle name="Followed Hyperlink 17" xfId="34655" hidden="1" xr:uid="{00000000-0005-0000-0000-0000B1020000}"/>
    <cellStyle name="Followed Hyperlink 17" xfId="34684" hidden="1" xr:uid="{00000000-0005-0000-0000-0000B2020000}"/>
    <cellStyle name="Followed Hyperlink 17" xfId="34739" hidden="1" xr:uid="{00000000-0005-0000-0000-0000B3020000}"/>
    <cellStyle name="Followed Hyperlink 17" xfId="30361" hidden="1" xr:uid="{00000000-0005-0000-0000-0000B4020000}"/>
    <cellStyle name="Followed Hyperlink 17" xfId="34866" hidden="1" xr:uid="{00000000-0005-0000-0000-0000B5020000}"/>
    <cellStyle name="Followed Hyperlink 17" xfId="34895" hidden="1" xr:uid="{00000000-0005-0000-0000-0000B6020000}"/>
    <cellStyle name="Followed Hyperlink 17" xfId="34950" hidden="1" xr:uid="{00000000-0005-0000-0000-0000B7020000}"/>
    <cellStyle name="Followed Hyperlink 17" xfId="32087" hidden="1" xr:uid="{00000000-0005-0000-0000-0000B8020000}"/>
    <cellStyle name="Followed Hyperlink 17" xfId="35072" hidden="1" xr:uid="{00000000-0005-0000-0000-0000B9020000}"/>
    <cellStyle name="Followed Hyperlink 17" xfId="35101" hidden="1" xr:uid="{00000000-0005-0000-0000-0000BA020000}"/>
    <cellStyle name="Followed Hyperlink 17" xfId="35156" hidden="1" xr:uid="{00000000-0005-0000-0000-0000BB020000}"/>
    <cellStyle name="Followed Hyperlink 17" xfId="35292" hidden="1" xr:uid="{00000000-0005-0000-0000-0000A0020000}"/>
    <cellStyle name="Followed Hyperlink 17" xfId="35232" hidden="1" xr:uid="{00000000-0005-0000-0000-0000A1020000}"/>
    <cellStyle name="Followed Hyperlink 17" xfId="33775" hidden="1" xr:uid="{00000000-0005-0000-0000-0000A2020000}"/>
    <cellStyle name="Followed Hyperlink 17" xfId="35192" hidden="1" xr:uid="{00000000-0005-0000-0000-0000A3020000}"/>
    <cellStyle name="Followed Hyperlink 17" xfId="35523" hidden="1" xr:uid="{00000000-0005-0000-0000-0000A4020000}"/>
    <cellStyle name="Followed Hyperlink 17" xfId="35647" hidden="1" xr:uid="{00000000-0005-0000-0000-0000A5020000}"/>
    <cellStyle name="Followed Hyperlink 17" xfId="35676" hidden="1" xr:uid="{00000000-0005-0000-0000-0000A6020000}"/>
    <cellStyle name="Followed Hyperlink 17" xfId="35731" hidden="1" xr:uid="{00000000-0005-0000-0000-0000A7020000}"/>
    <cellStyle name="Followed Hyperlink 17" xfId="35578" hidden="1" xr:uid="{00000000-0005-0000-0000-0000A8020000}"/>
    <cellStyle name="Followed Hyperlink 17" xfId="35868" hidden="1" xr:uid="{00000000-0005-0000-0000-0000A9020000}"/>
    <cellStyle name="Followed Hyperlink 17" xfId="35897" hidden="1" xr:uid="{00000000-0005-0000-0000-0000AA020000}"/>
    <cellStyle name="Followed Hyperlink 17" xfId="35952" hidden="1" xr:uid="{00000000-0005-0000-0000-0000AB020000}"/>
    <cellStyle name="Followed Hyperlink 17" xfId="35541" hidden="1" xr:uid="{00000000-0005-0000-0000-0000AC020000}"/>
    <cellStyle name="Followed Hyperlink 17" xfId="36084" hidden="1" xr:uid="{00000000-0005-0000-0000-0000AD020000}"/>
    <cellStyle name="Followed Hyperlink 17" xfId="36113" hidden="1" xr:uid="{00000000-0005-0000-0000-0000AE020000}"/>
    <cellStyle name="Followed Hyperlink 17" xfId="36168" hidden="1" xr:uid="{00000000-0005-0000-0000-0000AF020000}"/>
    <cellStyle name="Followed Hyperlink 17" xfId="32051" hidden="1" xr:uid="{00000000-0005-0000-0000-0000B0020000}"/>
    <cellStyle name="Followed Hyperlink 17" xfId="36296" hidden="1" xr:uid="{00000000-0005-0000-0000-0000B1020000}"/>
    <cellStyle name="Followed Hyperlink 17" xfId="36325" hidden="1" xr:uid="{00000000-0005-0000-0000-0000B2020000}"/>
    <cellStyle name="Followed Hyperlink 17" xfId="36380" hidden="1" xr:uid="{00000000-0005-0000-0000-0000B3020000}"/>
    <cellStyle name="Followed Hyperlink 17" xfId="32030" hidden="1" xr:uid="{00000000-0005-0000-0000-0000B4020000}"/>
    <cellStyle name="Followed Hyperlink 17" xfId="36507" hidden="1" xr:uid="{00000000-0005-0000-0000-0000B5020000}"/>
    <cellStyle name="Followed Hyperlink 17" xfId="36536" hidden="1" xr:uid="{00000000-0005-0000-0000-0000B6020000}"/>
    <cellStyle name="Followed Hyperlink 17" xfId="36591" hidden="1" xr:uid="{00000000-0005-0000-0000-0000B7020000}"/>
    <cellStyle name="Followed Hyperlink 17" xfId="33746" hidden="1" xr:uid="{00000000-0005-0000-0000-0000B8020000}"/>
    <cellStyle name="Followed Hyperlink 17" xfId="36713" hidden="1" xr:uid="{00000000-0005-0000-0000-0000B9020000}"/>
    <cellStyle name="Followed Hyperlink 17" xfId="36742" hidden="1" xr:uid="{00000000-0005-0000-0000-0000BA020000}"/>
    <cellStyle name="Followed Hyperlink 17" xfId="36797" hidden="1" xr:uid="{00000000-0005-0000-0000-0000BB020000}"/>
    <cellStyle name="Followed Hyperlink 17" xfId="36932" hidden="1" xr:uid="{00000000-0005-0000-0000-0000A0020000}"/>
    <cellStyle name="Followed Hyperlink 17" xfId="36873" hidden="1" xr:uid="{00000000-0005-0000-0000-0000A1020000}"/>
    <cellStyle name="Followed Hyperlink 17" xfId="35416" hidden="1" xr:uid="{00000000-0005-0000-0000-0000A2020000}"/>
    <cellStyle name="Followed Hyperlink 17" xfId="36833" hidden="1" xr:uid="{00000000-0005-0000-0000-0000A3020000}"/>
    <cellStyle name="Followed Hyperlink 17" xfId="37130" hidden="1" xr:uid="{00000000-0005-0000-0000-0000A4020000}"/>
    <cellStyle name="Followed Hyperlink 17" xfId="37254" hidden="1" xr:uid="{00000000-0005-0000-0000-0000A5020000}"/>
    <cellStyle name="Followed Hyperlink 17" xfId="37283" hidden="1" xr:uid="{00000000-0005-0000-0000-0000A6020000}"/>
    <cellStyle name="Followed Hyperlink 17" xfId="37338" hidden="1" xr:uid="{00000000-0005-0000-0000-0000A7020000}"/>
    <cellStyle name="Followed Hyperlink 17" xfId="37185" hidden="1" xr:uid="{00000000-0005-0000-0000-0000A8020000}"/>
    <cellStyle name="Followed Hyperlink 17" xfId="37475" hidden="1" xr:uid="{00000000-0005-0000-0000-0000A9020000}"/>
    <cellStyle name="Followed Hyperlink 17" xfId="37504" hidden="1" xr:uid="{00000000-0005-0000-0000-0000AA020000}"/>
    <cellStyle name="Followed Hyperlink 17" xfId="37559" hidden="1" xr:uid="{00000000-0005-0000-0000-0000AB020000}"/>
    <cellStyle name="Followed Hyperlink 17" xfId="37148" hidden="1" xr:uid="{00000000-0005-0000-0000-0000AC020000}"/>
    <cellStyle name="Followed Hyperlink 17" xfId="37691" hidden="1" xr:uid="{00000000-0005-0000-0000-0000AD020000}"/>
    <cellStyle name="Followed Hyperlink 17" xfId="37720" hidden="1" xr:uid="{00000000-0005-0000-0000-0000AE020000}"/>
    <cellStyle name="Followed Hyperlink 17" xfId="37775" hidden="1" xr:uid="{00000000-0005-0000-0000-0000AF020000}"/>
    <cellStyle name="Followed Hyperlink 17" xfId="33712" hidden="1" xr:uid="{00000000-0005-0000-0000-0000B0020000}"/>
    <cellStyle name="Followed Hyperlink 17" xfId="37903" hidden="1" xr:uid="{00000000-0005-0000-0000-0000B1020000}"/>
    <cellStyle name="Followed Hyperlink 17" xfId="37932" hidden="1" xr:uid="{00000000-0005-0000-0000-0000B2020000}"/>
    <cellStyle name="Followed Hyperlink 17" xfId="37987" hidden="1" xr:uid="{00000000-0005-0000-0000-0000B3020000}"/>
    <cellStyle name="Followed Hyperlink 17" xfId="33693" hidden="1" xr:uid="{00000000-0005-0000-0000-0000B4020000}"/>
    <cellStyle name="Followed Hyperlink 17" xfId="38114" hidden="1" xr:uid="{00000000-0005-0000-0000-0000B5020000}"/>
    <cellStyle name="Followed Hyperlink 17" xfId="38143" hidden="1" xr:uid="{00000000-0005-0000-0000-0000B6020000}"/>
    <cellStyle name="Followed Hyperlink 17" xfId="38198" hidden="1" xr:uid="{00000000-0005-0000-0000-0000B7020000}"/>
    <cellStyle name="Followed Hyperlink 17" xfId="35392" hidden="1" xr:uid="{00000000-0005-0000-0000-0000B8020000}"/>
    <cellStyle name="Followed Hyperlink 17" xfId="38320" hidden="1" xr:uid="{00000000-0005-0000-0000-0000B9020000}"/>
    <cellStyle name="Followed Hyperlink 17" xfId="38349" hidden="1" xr:uid="{00000000-0005-0000-0000-0000BA020000}"/>
    <cellStyle name="Followed Hyperlink 17" xfId="38404" hidden="1" xr:uid="{00000000-0005-0000-0000-0000BB020000}"/>
    <cellStyle name="Followed Hyperlink 17" xfId="38537" hidden="1" xr:uid="{00000000-0005-0000-0000-0000A0020000}"/>
    <cellStyle name="Followed Hyperlink 17" xfId="38480" hidden="1" xr:uid="{00000000-0005-0000-0000-0000A1020000}"/>
    <cellStyle name="Followed Hyperlink 17" xfId="37025" hidden="1" xr:uid="{00000000-0005-0000-0000-0000A2020000}"/>
    <cellStyle name="Followed Hyperlink 17" xfId="38440" hidden="1" xr:uid="{00000000-0005-0000-0000-0000A3020000}"/>
    <cellStyle name="Followed Hyperlink 17" xfId="38699" hidden="1" xr:uid="{00000000-0005-0000-0000-0000A4020000}"/>
    <cellStyle name="Followed Hyperlink 17" xfId="38823" hidden="1" xr:uid="{00000000-0005-0000-0000-0000A5020000}"/>
    <cellStyle name="Followed Hyperlink 17" xfId="38852" hidden="1" xr:uid="{00000000-0005-0000-0000-0000A6020000}"/>
    <cellStyle name="Followed Hyperlink 17" xfId="38907" hidden="1" xr:uid="{00000000-0005-0000-0000-0000A7020000}"/>
    <cellStyle name="Followed Hyperlink 17" xfId="38754" hidden="1" xr:uid="{00000000-0005-0000-0000-0000A8020000}"/>
    <cellStyle name="Followed Hyperlink 17" xfId="39044" hidden="1" xr:uid="{00000000-0005-0000-0000-0000A9020000}"/>
    <cellStyle name="Followed Hyperlink 17" xfId="39073" hidden="1" xr:uid="{00000000-0005-0000-0000-0000AA020000}"/>
    <cellStyle name="Followed Hyperlink 17" xfId="39128" hidden="1" xr:uid="{00000000-0005-0000-0000-0000AB020000}"/>
    <cellStyle name="Followed Hyperlink 17" xfId="38717" hidden="1" xr:uid="{00000000-0005-0000-0000-0000AC020000}"/>
    <cellStyle name="Followed Hyperlink 17" xfId="39260" hidden="1" xr:uid="{00000000-0005-0000-0000-0000AD020000}"/>
    <cellStyle name="Followed Hyperlink 17" xfId="39289" hidden="1" xr:uid="{00000000-0005-0000-0000-0000AE020000}"/>
    <cellStyle name="Followed Hyperlink 17" xfId="39344" hidden="1" xr:uid="{00000000-0005-0000-0000-0000AF020000}"/>
    <cellStyle name="Followed Hyperlink 17" xfId="35362" hidden="1" xr:uid="{00000000-0005-0000-0000-0000B0020000}"/>
    <cellStyle name="Followed Hyperlink 17" xfId="39472" hidden="1" xr:uid="{00000000-0005-0000-0000-0000B1020000}"/>
    <cellStyle name="Followed Hyperlink 17" xfId="39501" hidden="1" xr:uid="{00000000-0005-0000-0000-0000B2020000}"/>
    <cellStyle name="Followed Hyperlink 17" xfId="39556" hidden="1" xr:uid="{00000000-0005-0000-0000-0000B3020000}"/>
    <cellStyle name="Followed Hyperlink 17" xfId="35344" hidden="1" xr:uid="{00000000-0005-0000-0000-0000B4020000}"/>
    <cellStyle name="Followed Hyperlink 17" xfId="39683" hidden="1" xr:uid="{00000000-0005-0000-0000-0000B5020000}"/>
    <cellStyle name="Followed Hyperlink 17" xfId="39712" hidden="1" xr:uid="{00000000-0005-0000-0000-0000B6020000}"/>
    <cellStyle name="Followed Hyperlink 17" xfId="39767" hidden="1" xr:uid="{00000000-0005-0000-0000-0000B7020000}"/>
    <cellStyle name="Followed Hyperlink 17" xfId="37008" hidden="1" xr:uid="{00000000-0005-0000-0000-0000B8020000}"/>
    <cellStyle name="Followed Hyperlink 17" xfId="39889" hidden="1" xr:uid="{00000000-0005-0000-0000-0000B9020000}"/>
    <cellStyle name="Followed Hyperlink 17" xfId="39918" hidden="1" xr:uid="{00000000-0005-0000-0000-0000BA020000}"/>
    <cellStyle name="Followed Hyperlink 17" xfId="39973" hidden="1" xr:uid="{00000000-0005-0000-0000-0000BB020000}"/>
    <cellStyle name="Followed Hyperlink 17" xfId="40105" hidden="1" xr:uid="{00000000-0005-0000-0000-0000A0020000}"/>
    <cellStyle name="Followed Hyperlink 17" xfId="40049" hidden="1" xr:uid="{00000000-0005-0000-0000-0000A1020000}"/>
    <cellStyle name="Followed Hyperlink 17" xfId="38595" hidden="1" xr:uid="{00000000-0005-0000-0000-0000A2020000}"/>
    <cellStyle name="Followed Hyperlink 17" xfId="40009" hidden="1" xr:uid="{00000000-0005-0000-0000-0000A3020000}"/>
    <cellStyle name="Followed Hyperlink 17" xfId="40218" hidden="1" xr:uid="{00000000-0005-0000-0000-0000A4020000}"/>
    <cellStyle name="Followed Hyperlink 17" xfId="40342" hidden="1" xr:uid="{00000000-0005-0000-0000-0000A5020000}"/>
    <cellStyle name="Followed Hyperlink 17" xfId="40371" hidden="1" xr:uid="{00000000-0005-0000-0000-0000A6020000}"/>
    <cellStyle name="Followed Hyperlink 17" xfId="40426" hidden="1" xr:uid="{00000000-0005-0000-0000-0000A7020000}"/>
    <cellStyle name="Followed Hyperlink 17" xfId="40273" hidden="1" xr:uid="{00000000-0005-0000-0000-0000A8020000}"/>
    <cellStyle name="Followed Hyperlink 17" xfId="40563" hidden="1" xr:uid="{00000000-0005-0000-0000-0000A9020000}"/>
    <cellStyle name="Followed Hyperlink 17" xfId="40592" hidden="1" xr:uid="{00000000-0005-0000-0000-0000AA020000}"/>
    <cellStyle name="Followed Hyperlink 17" xfId="40647" hidden="1" xr:uid="{00000000-0005-0000-0000-0000AB020000}"/>
    <cellStyle name="Followed Hyperlink 17" xfId="40236" hidden="1" xr:uid="{00000000-0005-0000-0000-0000AC020000}"/>
    <cellStyle name="Followed Hyperlink 17" xfId="40779" hidden="1" xr:uid="{00000000-0005-0000-0000-0000AD020000}"/>
    <cellStyle name="Followed Hyperlink 17" xfId="40808" hidden="1" xr:uid="{00000000-0005-0000-0000-0000AE020000}"/>
    <cellStyle name="Followed Hyperlink 17" xfId="40863" hidden="1" xr:uid="{00000000-0005-0000-0000-0000AF020000}"/>
    <cellStyle name="Followed Hyperlink 17" xfId="36984" hidden="1" xr:uid="{00000000-0005-0000-0000-0000B0020000}"/>
    <cellStyle name="Followed Hyperlink 17" xfId="40991" hidden="1" xr:uid="{00000000-0005-0000-0000-0000B1020000}"/>
    <cellStyle name="Followed Hyperlink 17" xfId="41020" hidden="1" xr:uid="{00000000-0005-0000-0000-0000B2020000}"/>
    <cellStyle name="Followed Hyperlink 17" xfId="41075" hidden="1" xr:uid="{00000000-0005-0000-0000-0000B3020000}"/>
    <cellStyle name="Followed Hyperlink 17" xfId="36974" hidden="1" xr:uid="{00000000-0005-0000-0000-0000B4020000}"/>
    <cellStyle name="Followed Hyperlink 17" xfId="41202" hidden="1" xr:uid="{00000000-0005-0000-0000-0000B5020000}"/>
    <cellStyle name="Followed Hyperlink 17" xfId="41231" hidden="1" xr:uid="{00000000-0005-0000-0000-0000B6020000}"/>
    <cellStyle name="Followed Hyperlink 17" xfId="41286" hidden="1" xr:uid="{00000000-0005-0000-0000-0000B7020000}"/>
    <cellStyle name="Followed Hyperlink 17" xfId="38586" hidden="1" xr:uid="{00000000-0005-0000-0000-0000B8020000}"/>
    <cellStyle name="Followed Hyperlink 17" xfId="41408" hidden="1" xr:uid="{00000000-0005-0000-0000-0000B9020000}"/>
    <cellStyle name="Followed Hyperlink 17" xfId="41437" hidden="1" xr:uid="{00000000-0005-0000-0000-0000BA020000}"/>
    <cellStyle name="Followed Hyperlink 17" xfId="41492" hidden="1" xr:uid="{00000000-0005-0000-0000-0000BB020000}"/>
    <cellStyle name="Followed Hyperlink 17" xfId="41860" hidden="1" xr:uid="{00000000-0005-0000-0000-0000A0020000}"/>
    <cellStyle name="Followed Hyperlink 17" xfId="41994" hidden="1" xr:uid="{00000000-0005-0000-0000-0000A1020000}"/>
    <cellStyle name="Followed Hyperlink 17" xfId="42023" hidden="1" xr:uid="{00000000-0005-0000-0000-0000A2020000}"/>
    <cellStyle name="Followed Hyperlink 17" xfId="42078" hidden="1" xr:uid="{00000000-0005-0000-0000-0000A3020000}"/>
    <cellStyle name="Followed Hyperlink 17" xfId="42183" hidden="1" xr:uid="{00000000-0005-0000-0000-0000A4020000}"/>
    <cellStyle name="Followed Hyperlink 17" xfId="42307" hidden="1" xr:uid="{00000000-0005-0000-0000-0000A5020000}"/>
    <cellStyle name="Followed Hyperlink 17" xfId="42336" hidden="1" xr:uid="{00000000-0005-0000-0000-0000A6020000}"/>
    <cellStyle name="Followed Hyperlink 17" xfId="42391" hidden="1" xr:uid="{00000000-0005-0000-0000-0000A7020000}"/>
    <cellStyle name="Followed Hyperlink 17" xfId="42238" hidden="1" xr:uid="{00000000-0005-0000-0000-0000A8020000}"/>
    <cellStyle name="Followed Hyperlink 17" xfId="42528" hidden="1" xr:uid="{00000000-0005-0000-0000-0000A9020000}"/>
    <cellStyle name="Followed Hyperlink 17" xfId="42557" hidden="1" xr:uid="{00000000-0005-0000-0000-0000AA020000}"/>
    <cellStyle name="Followed Hyperlink 17" xfId="42612" hidden="1" xr:uid="{00000000-0005-0000-0000-0000AB020000}"/>
    <cellStyle name="Followed Hyperlink 17" xfId="42201" hidden="1" xr:uid="{00000000-0005-0000-0000-0000AC020000}"/>
    <cellStyle name="Followed Hyperlink 17" xfId="42744" hidden="1" xr:uid="{00000000-0005-0000-0000-0000AD020000}"/>
    <cellStyle name="Followed Hyperlink 17" xfId="42773" hidden="1" xr:uid="{00000000-0005-0000-0000-0000AE020000}"/>
    <cellStyle name="Followed Hyperlink 17" xfId="42828" hidden="1" xr:uid="{00000000-0005-0000-0000-0000AF020000}"/>
    <cellStyle name="Followed Hyperlink 17" xfId="41714" hidden="1" xr:uid="{00000000-0005-0000-0000-0000B0020000}"/>
    <cellStyle name="Followed Hyperlink 17" xfId="42956" hidden="1" xr:uid="{00000000-0005-0000-0000-0000B1020000}"/>
    <cellStyle name="Followed Hyperlink 17" xfId="42985" hidden="1" xr:uid="{00000000-0005-0000-0000-0000B2020000}"/>
    <cellStyle name="Followed Hyperlink 17" xfId="43040" hidden="1" xr:uid="{00000000-0005-0000-0000-0000B3020000}"/>
    <cellStyle name="Followed Hyperlink 17" xfId="41694" hidden="1" xr:uid="{00000000-0005-0000-0000-0000B4020000}"/>
    <cellStyle name="Followed Hyperlink 17" xfId="43167" hidden="1" xr:uid="{00000000-0005-0000-0000-0000B5020000}"/>
    <cellStyle name="Followed Hyperlink 17" xfId="43196" hidden="1" xr:uid="{00000000-0005-0000-0000-0000B6020000}"/>
    <cellStyle name="Followed Hyperlink 17" xfId="43251" hidden="1" xr:uid="{00000000-0005-0000-0000-0000B7020000}"/>
    <cellStyle name="Followed Hyperlink 17" xfId="41679" hidden="1" xr:uid="{00000000-0005-0000-0000-0000B8020000}"/>
    <cellStyle name="Followed Hyperlink 17" xfId="43373" hidden="1" xr:uid="{00000000-0005-0000-0000-0000B9020000}"/>
    <cellStyle name="Followed Hyperlink 17" xfId="43402" hidden="1" xr:uid="{00000000-0005-0000-0000-0000BA020000}"/>
    <cellStyle name="Followed Hyperlink 17" xfId="43457" hidden="1" xr:uid="{00000000-0005-0000-0000-0000BB020000}"/>
    <cellStyle name="Followed Hyperlink 17" xfId="43826" hidden="1" xr:uid="{00000000-0005-0000-0000-0000A0020000}"/>
    <cellStyle name="Followed Hyperlink 17" xfId="43941" hidden="1" xr:uid="{00000000-0005-0000-0000-0000A1020000}"/>
    <cellStyle name="Followed Hyperlink 17" xfId="43970" hidden="1" xr:uid="{00000000-0005-0000-0000-0000A2020000}"/>
    <cellStyle name="Followed Hyperlink 17" xfId="44025" hidden="1" xr:uid="{00000000-0005-0000-0000-0000A3020000}"/>
    <cellStyle name="Followed Hyperlink 17" xfId="44130" hidden="1" xr:uid="{00000000-0005-0000-0000-0000A4020000}"/>
    <cellStyle name="Followed Hyperlink 17" xfId="44254" hidden="1" xr:uid="{00000000-0005-0000-0000-0000A5020000}"/>
    <cellStyle name="Followed Hyperlink 17" xfId="44283" hidden="1" xr:uid="{00000000-0005-0000-0000-0000A6020000}"/>
    <cellStyle name="Followed Hyperlink 17" xfId="44338" hidden="1" xr:uid="{00000000-0005-0000-0000-0000A7020000}"/>
    <cellStyle name="Followed Hyperlink 17" xfId="44185" hidden="1" xr:uid="{00000000-0005-0000-0000-0000A8020000}"/>
    <cellStyle name="Followed Hyperlink 17" xfId="44475" hidden="1" xr:uid="{00000000-0005-0000-0000-0000A9020000}"/>
    <cellStyle name="Followed Hyperlink 17" xfId="44504" hidden="1" xr:uid="{00000000-0005-0000-0000-0000AA020000}"/>
    <cellStyle name="Followed Hyperlink 17" xfId="44559" hidden="1" xr:uid="{00000000-0005-0000-0000-0000AB020000}"/>
    <cellStyle name="Followed Hyperlink 17" xfId="44148" hidden="1" xr:uid="{00000000-0005-0000-0000-0000AC020000}"/>
    <cellStyle name="Followed Hyperlink 17" xfId="44691" hidden="1" xr:uid="{00000000-0005-0000-0000-0000AD020000}"/>
    <cellStyle name="Followed Hyperlink 17" xfId="44720" hidden="1" xr:uid="{00000000-0005-0000-0000-0000AE020000}"/>
    <cellStyle name="Followed Hyperlink 17" xfId="44775" hidden="1" xr:uid="{00000000-0005-0000-0000-0000AF020000}"/>
    <cellStyle name="Followed Hyperlink 17" xfId="43793" hidden="1" xr:uid="{00000000-0005-0000-0000-0000B0020000}"/>
    <cellStyle name="Followed Hyperlink 17" xfId="44903" hidden="1" xr:uid="{00000000-0005-0000-0000-0000B1020000}"/>
    <cellStyle name="Followed Hyperlink 17" xfId="44932" hidden="1" xr:uid="{00000000-0005-0000-0000-0000B2020000}"/>
    <cellStyle name="Followed Hyperlink 17" xfId="44987" hidden="1" xr:uid="{00000000-0005-0000-0000-0000B3020000}"/>
    <cellStyle name="Followed Hyperlink 17" xfId="43776" hidden="1" xr:uid="{00000000-0005-0000-0000-0000B4020000}"/>
    <cellStyle name="Followed Hyperlink 17" xfId="45114" hidden="1" xr:uid="{00000000-0005-0000-0000-0000B5020000}"/>
    <cellStyle name="Followed Hyperlink 17" xfId="45143" hidden="1" xr:uid="{00000000-0005-0000-0000-0000B6020000}"/>
    <cellStyle name="Followed Hyperlink 17" xfId="45198" hidden="1" xr:uid="{00000000-0005-0000-0000-0000B7020000}"/>
    <cellStyle name="Followed Hyperlink 17" xfId="43770" hidden="1" xr:uid="{00000000-0005-0000-0000-0000B8020000}"/>
    <cellStyle name="Followed Hyperlink 17" xfId="45320" hidden="1" xr:uid="{00000000-0005-0000-0000-0000B9020000}"/>
    <cellStyle name="Followed Hyperlink 17" xfId="45349" hidden="1" xr:uid="{00000000-0005-0000-0000-0000BA020000}"/>
    <cellStyle name="Followed Hyperlink 17" xfId="45404" hidden="1" xr:uid="{00000000-0005-0000-0000-0000BB020000}"/>
    <cellStyle name="Followed Hyperlink 18" xfId="528" hidden="1" xr:uid="{00000000-0005-0000-0000-0000BC020000}"/>
    <cellStyle name="Followed Hyperlink 18" xfId="613" hidden="1" xr:uid="{00000000-0005-0000-0000-0000BD020000}"/>
    <cellStyle name="Followed Hyperlink 18" xfId="610" hidden="1" xr:uid="{00000000-0005-0000-0000-0000BE020000}"/>
    <cellStyle name="Followed Hyperlink 18" xfId="708" hidden="1" xr:uid="{00000000-0005-0000-0000-0000BF020000}"/>
    <cellStyle name="Followed Hyperlink 18" xfId="851" hidden="1" xr:uid="{00000000-0005-0000-0000-0000C0020000}"/>
    <cellStyle name="Followed Hyperlink 18" xfId="926" hidden="1" xr:uid="{00000000-0005-0000-0000-0000C1020000}"/>
    <cellStyle name="Followed Hyperlink 18" xfId="923" hidden="1" xr:uid="{00000000-0005-0000-0000-0000C2020000}"/>
    <cellStyle name="Followed Hyperlink 18" xfId="1021" hidden="1" xr:uid="{00000000-0005-0000-0000-0000C3020000}"/>
    <cellStyle name="Followed Hyperlink 18" xfId="826" hidden="1" xr:uid="{00000000-0005-0000-0000-0000C4020000}"/>
    <cellStyle name="Followed Hyperlink 18" xfId="1147" hidden="1" xr:uid="{00000000-0005-0000-0000-0000C5020000}"/>
    <cellStyle name="Followed Hyperlink 18" xfId="1144" hidden="1" xr:uid="{00000000-0005-0000-0000-0000C6020000}"/>
    <cellStyle name="Followed Hyperlink 18" xfId="1242" hidden="1" xr:uid="{00000000-0005-0000-0000-0000C7020000}"/>
    <cellStyle name="Followed Hyperlink 18" xfId="795" hidden="1" xr:uid="{00000000-0005-0000-0000-0000C8020000}"/>
    <cellStyle name="Followed Hyperlink 18" xfId="1363" hidden="1" xr:uid="{00000000-0005-0000-0000-0000C9020000}"/>
    <cellStyle name="Followed Hyperlink 18" xfId="1360" hidden="1" xr:uid="{00000000-0005-0000-0000-0000CA020000}"/>
    <cellStyle name="Followed Hyperlink 18" xfId="1458" hidden="1" xr:uid="{00000000-0005-0000-0000-0000CB020000}"/>
    <cellStyle name="Followed Hyperlink 18" xfId="1346" hidden="1" xr:uid="{00000000-0005-0000-0000-0000CC020000}"/>
    <cellStyle name="Followed Hyperlink 18" xfId="1575" hidden="1" xr:uid="{00000000-0005-0000-0000-0000CD020000}"/>
    <cellStyle name="Followed Hyperlink 18" xfId="1572" hidden="1" xr:uid="{00000000-0005-0000-0000-0000CE020000}"/>
    <cellStyle name="Followed Hyperlink 18" xfId="1670" hidden="1" xr:uid="{00000000-0005-0000-0000-0000CF020000}"/>
    <cellStyle name="Followed Hyperlink 18" xfId="910" hidden="1" xr:uid="{00000000-0005-0000-0000-0000D0020000}"/>
    <cellStyle name="Followed Hyperlink 18" xfId="1786" hidden="1" xr:uid="{00000000-0005-0000-0000-0000D1020000}"/>
    <cellStyle name="Followed Hyperlink 18" xfId="1783" hidden="1" xr:uid="{00000000-0005-0000-0000-0000D2020000}"/>
    <cellStyle name="Followed Hyperlink 18" xfId="1881" hidden="1" xr:uid="{00000000-0005-0000-0000-0000D3020000}"/>
    <cellStyle name="Followed Hyperlink 18" xfId="588" hidden="1" xr:uid="{00000000-0005-0000-0000-0000D4020000}"/>
    <cellStyle name="Followed Hyperlink 18" xfId="1992" hidden="1" xr:uid="{00000000-0005-0000-0000-0000D5020000}"/>
    <cellStyle name="Followed Hyperlink 18" xfId="1989" hidden="1" xr:uid="{00000000-0005-0000-0000-0000D6020000}"/>
    <cellStyle name="Followed Hyperlink 18" xfId="2087" hidden="1" xr:uid="{00000000-0005-0000-0000-0000D7020000}"/>
    <cellStyle name="Followed Hyperlink 18" xfId="2829" hidden="1" xr:uid="{00000000-0005-0000-0000-0000BC020000}"/>
    <cellStyle name="Followed Hyperlink 18" xfId="2914" hidden="1" xr:uid="{00000000-0005-0000-0000-0000BD020000}"/>
    <cellStyle name="Followed Hyperlink 18" xfId="2911" hidden="1" xr:uid="{00000000-0005-0000-0000-0000BE020000}"/>
    <cellStyle name="Followed Hyperlink 18" xfId="3009" hidden="1" xr:uid="{00000000-0005-0000-0000-0000BF020000}"/>
    <cellStyle name="Followed Hyperlink 18" xfId="3152" hidden="1" xr:uid="{00000000-0005-0000-0000-0000C0020000}"/>
    <cellStyle name="Followed Hyperlink 18" xfId="3227" hidden="1" xr:uid="{00000000-0005-0000-0000-0000C1020000}"/>
    <cellStyle name="Followed Hyperlink 18" xfId="3224" hidden="1" xr:uid="{00000000-0005-0000-0000-0000C2020000}"/>
    <cellStyle name="Followed Hyperlink 18" xfId="3322" hidden="1" xr:uid="{00000000-0005-0000-0000-0000C3020000}"/>
    <cellStyle name="Followed Hyperlink 18" xfId="3127" hidden="1" xr:uid="{00000000-0005-0000-0000-0000C4020000}"/>
    <cellStyle name="Followed Hyperlink 18" xfId="3448" hidden="1" xr:uid="{00000000-0005-0000-0000-0000C5020000}"/>
    <cellStyle name="Followed Hyperlink 18" xfId="3445" hidden="1" xr:uid="{00000000-0005-0000-0000-0000C6020000}"/>
    <cellStyle name="Followed Hyperlink 18" xfId="3543" hidden="1" xr:uid="{00000000-0005-0000-0000-0000C7020000}"/>
    <cellStyle name="Followed Hyperlink 18" xfId="3096" hidden="1" xr:uid="{00000000-0005-0000-0000-0000C8020000}"/>
    <cellStyle name="Followed Hyperlink 18" xfId="3664" hidden="1" xr:uid="{00000000-0005-0000-0000-0000C9020000}"/>
    <cellStyle name="Followed Hyperlink 18" xfId="3661" hidden="1" xr:uid="{00000000-0005-0000-0000-0000CA020000}"/>
    <cellStyle name="Followed Hyperlink 18" xfId="3759" hidden="1" xr:uid="{00000000-0005-0000-0000-0000CB020000}"/>
    <cellStyle name="Followed Hyperlink 18" xfId="3647" hidden="1" xr:uid="{00000000-0005-0000-0000-0000CC020000}"/>
    <cellStyle name="Followed Hyperlink 18" xfId="3876" hidden="1" xr:uid="{00000000-0005-0000-0000-0000CD020000}"/>
    <cellStyle name="Followed Hyperlink 18" xfId="3873" hidden="1" xr:uid="{00000000-0005-0000-0000-0000CE020000}"/>
    <cellStyle name="Followed Hyperlink 18" xfId="3971" hidden="1" xr:uid="{00000000-0005-0000-0000-0000CF020000}"/>
    <cellStyle name="Followed Hyperlink 18" xfId="3211" hidden="1" xr:uid="{00000000-0005-0000-0000-0000D0020000}"/>
    <cellStyle name="Followed Hyperlink 18" xfId="4087" hidden="1" xr:uid="{00000000-0005-0000-0000-0000D1020000}"/>
    <cellStyle name="Followed Hyperlink 18" xfId="4084" hidden="1" xr:uid="{00000000-0005-0000-0000-0000D2020000}"/>
    <cellStyle name="Followed Hyperlink 18" xfId="4182" hidden="1" xr:uid="{00000000-0005-0000-0000-0000D3020000}"/>
    <cellStyle name="Followed Hyperlink 18" xfId="2889" hidden="1" xr:uid="{00000000-0005-0000-0000-0000D4020000}"/>
    <cellStyle name="Followed Hyperlink 18" xfId="4293" hidden="1" xr:uid="{00000000-0005-0000-0000-0000D5020000}"/>
    <cellStyle name="Followed Hyperlink 18" xfId="4290" hidden="1" xr:uid="{00000000-0005-0000-0000-0000D6020000}"/>
    <cellStyle name="Followed Hyperlink 18" xfId="4388" hidden="1" xr:uid="{00000000-0005-0000-0000-0000D7020000}"/>
    <cellStyle name="Followed Hyperlink 18" xfId="2636" hidden="1" xr:uid="{00000000-0005-0000-0000-0000BC020000}"/>
    <cellStyle name="Followed Hyperlink 18" xfId="2823" hidden="1" xr:uid="{00000000-0005-0000-0000-0000BD020000}"/>
    <cellStyle name="Followed Hyperlink 18" xfId="2726" hidden="1" xr:uid="{00000000-0005-0000-0000-0000BE020000}"/>
    <cellStyle name="Followed Hyperlink 18" xfId="4476" hidden="1" xr:uid="{00000000-0005-0000-0000-0000BF020000}"/>
    <cellStyle name="Followed Hyperlink 18" xfId="4831" hidden="1" xr:uid="{00000000-0005-0000-0000-0000C0020000}"/>
    <cellStyle name="Followed Hyperlink 18" xfId="4906" hidden="1" xr:uid="{00000000-0005-0000-0000-0000C1020000}"/>
    <cellStyle name="Followed Hyperlink 18" xfId="4903" hidden="1" xr:uid="{00000000-0005-0000-0000-0000C2020000}"/>
    <cellStyle name="Followed Hyperlink 18" xfId="5001" hidden="1" xr:uid="{00000000-0005-0000-0000-0000C3020000}"/>
    <cellStyle name="Followed Hyperlink 18" xfId="4806" hidden="1" xr:uid="{00000000-0005-0000-0000-0000C4020000}"/>
    <cellStyle name="Followed Hyperlink 18" xfId="5127" hidden="1" xr:uid="{00000000-0005-0000-0000-0000C5020000}"/>
    <cellStyle name="Followed Hyperlink 18" xfId="5124" hidden="1" xr:uid="{00000000-0005-0000-0000-0000C6020000}"/>
    <cellStyle name="Followed Hyperlink 18" xfId="5222" hidden="1" xr:uid="{00000000-0005-0000-0000-0000C7020000}"/>
    <cellStyle name="Followed Hyperlink 18" xfId="4775" hidden="1" xr:uid="{00000000-0005-0000-0000-0000C8020000}"/>
    <cellStyle name="Followed Hyperlink 18" xfId="5343" hidden="1" xr:uid="{00000000-0005-0000-0000-0000C9020000}"/>
    <cellStyle name="Followed Hyperlink 18" xfId="5340" hidden="1" xr:uid="{00000000-0005-0000-0000-0000CA020000}"/>
    <cellStyle name="Followed Hyperlink 18" xfId="5438" hidden="1" xr:uid="{00000000-0005-0000-0000-0000CB020000}"/>
    <cellStyle name="Followed Hyperlink 18" xfId="5326" hidden="1" xr:uid="{00000000-0005-0000-0000-0000CC020000}"/>
    <cellStyle name="Followed Hyperlink 18" xfId="5555" hidden="1" xr:uid="{00000000-0005-0000-0000-0000CD020000}"/>
    <cellStyle name="Followed Hyperlink 18" xfId="5552" hidden="1" xr:uid="{00000000-0005-0000-0000-0000CE020000}"/>
    <cellStyle name="Followed Hyperlink 18" xfId="5650" hidden="1" xr:uid="{00000000-0005-0000-0000-0000CF020000}"/>
    <cellStyle name="Followed Hyperlink 18" xfId="4890" hidden="1" xr:uid="{00000000-0005-0000-0000-0000D0020000}"/>
    <cellStyle name="Followed Hyperlink 18" xfId="5766" hidden="1" xr:uid="{00000000-0005-0000-0000-0000D1020000}"/>
    <cellStyle name="Followed Hyperlink 18" xfId="5763" hidden="1" xr:uid="{00000000-0005-0000-0000-0000D2020000}"/>
    <cellStyle name="Followed Hyperlink 18" xfId="5861" hidden="1" xr:uid="{00000000-0005-0000-0000-0000D3020000}"/>
    <cellStyle name="Followed Hyperlink 18" xfId="2814" hidden="1" xr:uid="{00000000-0005-0000-0000-0000D4020000}"/>
    <cellStyle name="Followed Hyperlink 18" xfId="5972" hidden="1" xr:uid="{00000000-0005-0000-0000-0000D5020000}"/>
    <cellStyle name="Followed Hyperlink 18" xfId="5969" hidden="1" xr:uid="{00000000-0005-0000-0000-0000D6020000}"/>
    <cellStyle name="Followed Hyperlink 18" xfId="6067" hidden="1" xr:uid="{00000000-0005-0000-0000-0000D7020000}"/>
    <cellStyle name="Followed Hyperlink 18" xfId="275" hidden="1" xr:uid="{00000000-0005-0000-0000-0000BC020000}"/>
    <cellStyle name="Followed Hyperlink 18" xfId="2525" hidden="1" xr:uid="{00000000-0005-0000-0000-0000BD020000}"/>
    <cellStyle name="Followed Hyperlink 18" xfId="4605" hidden="1" xr:uid="{00000000-0005-0000-0000-0000BE020000}"/>
    <cellStyle name="Followed Hyperlink 18" xfId="6155" hidden="1" xr:uid="{00000000-0005-0000-0000-0000BF020000}"/>
    <cellStyle name="Followed Hyperlink 18" xfId="6511" hidden="1" xr:uid="{00000000-0005-0000-0000-0000C0020000}"/>
    <cellStyle name="Followed Hyperlink 18" xfId="6586" hidden="1" xr:uid="{00000000-0005-0000-0000-0000C1020000}"/>
    <cellStyle name="Followed Hyperlink 18" xfId="6583" hidden="1" xr:uid="{00000000-0005-0000-0000-0000C2020000}"/>
    <cellStyle name="Followed Hyperlink 18" xfId="6681" hidden="1" xr:uid="{00000000-0005-0000-0000-0000C3020000}"/>
    <cellStyle name="Followed Hyperlink 18" xfId="6486" hidden="1" xr:uid="{00000000-0005-0000-0000-0000C4020000}"/>
    <cellStyle name="Followed Hyperlink 18" xfId="6807" hidden="1" xr:uid="{00000000-0005-0000-0000-0000C5020000}"/>
    <cellStyle name="Followed Hyperlink 18" xfId="6804" hidden="1" xr:uid="{00000000-0005-0000-0000-0000C6020000}"/>
    <cellStyle name="Followed Hyperlink 18" xfId="6902" hidden="1" xr:uid="{00000000-0005-0000-0000-0000C7020000}"/>
    <cellStyle name="Followed Hyperlink 18" xfId="6455" hidden="1" xr:uid="{00000000-0005-0000-0000-0000C8020000}"/>
    <cellStyle name="Followed Hyperlink 18" xfId="7023" hidden="1" xr:uid="{00000000-0005-0000-0000-0000C9020000}"/>
    <cellStyle name="Followed Hyperlink 18" xfId="7020" hidden="1" xr:uid="{00000000-0005-0000-0000-0000CA020000}"/>
    <cellStyle name="Followed Hyperlink 18" xfId="7118" hidden="1" xr:uid="{00000000-0005-0000-0000-0000CB020000}"/>
    <cellStyle name="Followed Hyperlink 18" xfId="7006" hidden="1" xr:uid="{00000000-0005-0000-0000-0000CC020000}"/>
    <cellStyle name="Followed Hyperlink 18" xfId="7235" hidden="1" xr:uid="{00000000-0005-0000-0000-0000CD020000}"/>
    <cellStyle name="Followed Hyperlink 18" xfId="7232" hidden="1" xr:uid="{00000000-0005-0000-0000-0000CE020000}"/>
    <cellStyle name="Followed Hyperlink 18" xfId="7330" hidden="1" xr:uid="{00000000-0005-0000-0000-0000CF020000}"/>
    <cellStyle name="Followed Hyperlink 18" xfId="6570" hidden="1" xr:uid="{00000000-0005-0000-0000-0000D0020000}"/>
    <cellStyle name="Followed Hyperlink 18" xfId="7446" hidden="1" xr:uid="{00000000-0005-0000-0000-0000D1020000}"/>
    <cellStyle name="Followed Hyperlink 18" xfId="7443" hidden="1" xr:uid="{00000000-0005-0000-0000-0000D2020000}"/>
    <cellStyle name="Followed Hyperlink 18" xfId="7541" hidden="1" xr:uid="{00000000-0005-0000-0000-0000D3020000}"/>
    <cellStyle name="Followed Hyperlink 18" xfId="2820" hidden="1" xr:uid="{00000000-0005-0000-0000-0000D4020000}"/>
    <cellStyle name="Followed Hyperlink 18" xfId="7652" hidden="1" xr:uid="{00000000-0005-0000-0000-0000D5020000}"/>
    <cellStyle name="Followed Hyperlink 18" xfId="7649" hidden="1" xr:uid="{00000000-0005-0000-0000-0000D6020000}"/>
    <cellStyle name="Followed Hyperlink 18" xfId="7747" hidden="1" xr:uid="{00000000-0005-0000-0000-0000D7020000}"/>
    <cellStyle name="Followed Hyperlink 18" xfId="2576" hidden="1" xr:uid="{00000000-0005-0000-0000-0000BC020000}"/>
    <cellStyle name="Followed Hyperlink 18" xfId="4668" hidden="1" xr:uid="{00000000-0005-0000-0000-0000BD020000}"/>
    <cellStyle name="Followed Hyperlink 18" xfId="6284" hidden="1" xr:uid="{00000000-0005-0000-0000-0000BE020000}"/>
    <cellStyle name="Followed Hyperlink 18" xfId="7835" hidden="1" xr:uid="{00000000-0005-0000-0000-0000BF020000}"/>
    <cellStyle name="Followed Hyperlink 18" xfId="8191" hidden="1" xr:uid="{00000000-0005-0000-0000-0000C0020000}"/>
    <cellStyle name="Followed Hyperlink 18" xfId="8266" hidden="1" xr:uid="{00000000-0005-0000-0000-0000C1020000}"/>
    <cellStyle name="Followed Hyperlink 18" xfId="8263" hidden="1" xr:uid="{00000000-0005-0000-0000-0000C2020000}"/>
    <cellStyle name="Followed Hyperlink 18" xfId="8361" hidden="1" xr:uid="{00000000-0005-0000-0000-0000C3020000}"/>
    <cellStyle name="Followed Hyperlink 18" xfId="8166" hidden="1" xr:uid="{00000000-0005-0000-0000-0000C4020000}"/>
    <cellStyle name="Followed Hyperlink 18" xfId="8487" hidden="1" xr:uid="{00000000-0005-0000-0000-0000C5020000}"/>
    <cellStyle name="Followed Hyperlink 18" xfId="8484" hidden="1" xr:uid="{00000000-0005-0000-0000-0000C6020000}"/>
    <cellStyle name="Followed Hyperlink 18" xfId="8582" hidden="1" xr:uid="{00000000-0005-0000-0000-0000C7020000}"/>
    <cellStyle name="Followed Hyperlink 18" xfId="8135" hidden="1" xr:uid="{00000000-0005-0000-0000-0000C8020000}"/>
    <cellStyle name="Followed Hyperlink 18" xfId="8703" hidden="1" xr:uid="{00000000-0005-0000-0000-0000C9020000}"/>
    <cellStyle name="Followed Hyperlink 18" xfId="8700" hidden="1" xr:uid="{00000000-0005-0000-0000-0000CA020000}"/>
    <cellStyle name="Followed Hyperlink 18" xfId="8798" hidden="1" xr:uid="{00000000-0005-0000-0000-0000CB020000}"/>
    <cellStyle name="Followed Hyperlink 18" xfId="8686" hidden="1" xr:uid="{00000000-0005-0000-0000-0000CC020000}"/>
    <cellStyle name="Followed Hyperlink 18" xfId="8915" hidden="1" xr:uid="{00000000-0005-0000-0000-0000CD020000}"/>
    <cellStyle name="Followed Hyperlink 18" xfId="8912" hidden="1" xr:uid="{00000000-0005-0000-0000-0000CE020000}"/>
    <cellStyle name="Followed Hyperlink 18" xfId="9010" hidden="1" xr:uid="{00000000-0005-0000-0000-0000CF020000}"/>
    <cellStyle name="Followed Hyperlink 18" xfId="8250" hidden="1" xr:uid="{00000000-0005-0000-0000-0000D0020000}"/>
    <cellStyle name="Followed Hyperlink 18" xfId="9126" hidden="1" xr:uid="{00000000-0005-0000-0000-0000D1020000}"/>
    <cellStyle name="Followed Hyperlink 18" xfId="9123" hidden="1" xr:uid="{00000000-0005-0000-0000-0000D2020000}"/>
    <cellStyle name="Followed Hyperlink 18" xfId="9221" hidden="1" xr:uid="{00000000-0005-0000-0000-0000D3020000}"/>
    <cellStyle name="Followed Hyperlink 18" xfId="4569" hidden="1" xr:uid="{00000000-0005-0000-0000-0000D4020000}"/>
    <cellStyle name="Followed Hyperlink 18" xfId="9332" hidden="1" xr:uid="{00000000-0005-0000-0000-0000D5020000}"/>
    <cellStyle name="Followed Hyperlink 18" xfId="9329" hidden="1" xr:uid="{00000000-0005-0000-0000-0000D6020000}"/>
    <cellStyle name="Followed Hyperlink 18" xfId="9427" hidden="1" xr:uid="{00000000-0005-0000-0000-0000D7020000}"/>
    <cellStyle name="Followed Hyperlink 18" xfId="2840" hidden="1" xr:uid="{00000000-0005-0000-0000-0000BC020000}"/>
    <cellStyle name="Followed Hyperlink 18" xfId="6347" hidden="1" xr:uid="{00000000-0005-0000-0000-0000BD020000}"/>
    <cellStyle name="Followed Hyperlink 18" xfId="7964" hidden="1" xr:uid="{00000000-0005-0000-0000-0000BE020000}"/>
    <cellStyle name="Followed Hyperlink 18" xfId="9515" hidden="1" xr:uid="{00000000-0005-0000-0000-0000BF020000}"/>
    <cellStyle name="Followed Hyperlink 18" xfId="9869" hidden="1" xr:uid="{00000000-0005-0000-0000-0000C0020000}"/>
    <cellStyle name="Followed Hyperlink 18" xfId="9944" hidden="1" xr:uid="{00000000-0005-0000-0000-0000C1020000}"/>
    <cellStyle name="Followed Hyperlink 18" xfId="9941" hidden="1" xr:uid="{00000000-0005-0000-0000-0000C2020000}"/>
    <cellStyle name="Followed Hyperlink 18" xfId="10039" hidden="1" xr:uid="{00000000-0005-0000-0000-0000C3020000}"/>
    <cellStyle name="Followed Hyperlink 18" xfId="9844" hidden="1" xr:uid="{00000000-0005-0000-0000-0000C4020000}"/>
    <cellStyle name="Followed Hyperlink 18" xfId="10165" hidden="1" xr:uid="{00000000-0005-0000-0000-0000C5020000}"/>
    <cellStyle name="Followed Hyperlink 18" xfId="10162" hidden="1" xr:uid="{00000000-0005-0000-0000-0000C6020000}"/>
    <cellStyle name="Followed Hyperlink 18" xfId="10260" hidden="1" xr:uid="{00000000-0005-0000-0000-0000C7020000}"/>
    <cellStyle name="Followed Hyperlink 18" xfId="9813" hidden="1" xr:uid="{00000000-0005-0000-0000-0000C8020000}"/>
    <cellStyle name="Followed Hyperlink 18" xfId="10381" hidden="1" xr:uid="{00000000-0005-0000-0000-0000C9020000}"/>
    <cellStyle name="Followed Hyperlink 18" xfId="10378" hidden="1" xr:uid="{00000000-0005-0000-0000-0000CA020000}"/>
    <cellStyle name="Followed Hyperlink 18" xfId="10476" hidden="1" xr:uid="{00000000-0005-0000-0000-0000CB020000}"/>
    <cellStyle name="Followed Hyperlink 18" xfId="10364" hidden="1" xr:uid="{00000000-0005-0000-0000-0000CC020000}"/>
    <cellStyle name="Followed Hyperlink 18" xfId="10593" hidden="1" xr:uid="{00000000-0005-0000-0000-0000CD020000}"/>
    <cellStyle name="Followed Hyperlink 18" xfId="10590" hidden="1" xr:uid="{00000000-0005-0000-0000-0000CE020000}"/>
    <cellStyle name="Followed Hyperlink 18" xfId="10688" hidden="1" xr:uid="{00000000-0005-0000-0000-0000CF020000}"/>
    <cellStyle name="Followed Hyperlink 18" xfId="9928" hidden="1" xr:uid="{00000000-0005-0000-0000-0000D0020000}"/>
    <cellStyle name="Followed Hyperlink 18" xfId="10804" hidden="1" xr:uid="{00000000-0005-0000-0000-0000D1020000}"/>
    <cellStyle name="Followed Hyperlink 18" xfId="10801" hidden="1" xr:uid="{00000000-0005-0000-0000-0000D2020000}"/>
    <cellStyle name="Followed Hyperlink 18" xfId="10899" hidden="1" xr:uid="{00000000-0005-0000-0000-0000D3020000}"/>
    <cellStyle name="Followed Hyperlink 18" xfId="6248" hidden="1" xr:uid="{00000000-0005-0000-0000-0000D4020000}"/>
    <cellStyle name="Followed Hyperlink 18" xfId="11010" hidden="1" xr:uid="{00000000-0005-0000-0000-0000D5020000}"/>
    <cellStyle name="Followed Hyperlink 18" xfId="11007" hidden="1" xr:uid="{00000000-0005-0000-0000-0000D6020000}"/>
    <cellStyle name="Followed Hyperlink 18" xfId="11105" hidden="1" xr:uid="{00000000-0005-0000-0000-0000D7020000}"/>
    <cellStyle name="Followed Hyperlink 18" xfId="4703" hidden="1" xr:uid="{00000000-0005-0000-0000-0000BC020000}"/>
    <cellStyle name="Followed Hyperlink 18" xfId="8027" hidden="1" xr:uid="{00000000-0005-0000-0000-0000BD020000}"/>
    <cellStyle name="Followed Hyperlink 18" xfId="9644" hidden="1" xr:uid="{00000000-0005-0000-0000-0000BE020000}"/>
    <cellStyle name="Followed Hyperlink 18" xfId="11193" hidden="1" xr:uid="{00000000-0005-0000-0000-0000BF020000}"/>
    <cellStyle name="Followed Hyperlink 18" xfId="11544" hidden="1" xr:uid="{00000000-0005-0000-0000-0000C0020000}"/>
    <cellStyle name="Followed Hyperlink 18" xfId="11619" hidden="1" xr:uid="{00000000-0005-0000-0000-0000C1020000}"/>
    <cellStyle name="Followed Hyperlink 18" xfId="11616" hidden="1" xr:uid="{00000000-0005-0000-0000-0000C2020000}"/>
    <cellStyle name="Followed Hyperlink 18" xfId="11714" hidden="1" xr:uid="{00000000-0005-0000-0000-0000C3020000}"/>
    <cellStyle name="Followed Hyperlink 18" xfId="11519" hidden="1" xr:uid="{00000000-0005-0000-0000-0000C4020000}"/>
    <cellStyle name="Followed Hyperlink 18" xfId="11840" hidden="1" xr:uid="{00000000-0005-0000-0000-0000C5020000}"/>
    <cellStyle name="Followed Hyperlink 18" xfId="11837" hidden="1" xr:uid="{00000000-0005-0000-0000-0000C6020000}"/>
    <cellStyle name="Followed Hyperlink 18" xfId="11935" hidden="1" xr:uid="{00000000-0005-0000-0000-0000C7020000}"/>
    <cellStyle name="Followed Hyperlink 18" xfId="11488" hidden="1" xr:uid="{00000000-0005-0000-0000-0000C8020000}"/>
    <cellStyle name="Followed Hyperlink 18" xfId="12056" hidden="1" xr:uid="{00000000-0005-0000-0000-0000C9020000}"/>
    <cellStyle name="Followed Hyperlink 18" xfId="12053" hidden="1" xr:uid="{00000000-0005-0000-0000-0000CA020000}"/>
    <cellStyle name="Followed Hyperlink 18" xfId="12151" hidden="1" xr:uid="{00000000-0005-0000-0000-0000CB020000}"/>
    <cellStyle name="Followed Hyperlink 18" xfId="12039" hidden="1" xr:uid="{00000000-0005-0000-0000-0000CC020000}"/>
    <cellStyle name="Followed Hyperlink 18" xfId="12268" hidden="1" xr:uid="{00000000-0005-0000-0000-0000CD020000}"/>
    <cellStyle name="Followed Hyperlink 18" xfId="12265" hidden="1" xr:uid="{00000000-0005-0000-0000-0000CE020000}"/>
    <cellStyle name="Followed Hyperlink 18" xfId="12363" hidden="1" xr:uid="{00000000-0005-0000-0000-0000CF020000}"/>
    <cellStyle name="Followed Hyperlink 18" xfId="11603" hidden="1" xr:uid="{00000000-0005-0000-0000-0000D0020000}"/>
    <cellStyle name="Followed Hyperlink 18" xfId="12479" hidden="1" xr:uid="{00000000-0005-0000-0000-0000D1020000}"/>
    <cellStyle name="Followed Hyperlink 18" xfId="12476" hidden="1" xr:uid="{00000000-0005-0000-0000-0000D2020000}"/>
    <cellStyle name="Followed Hyperlink 18" xfId="12574" hidden="1" xr:uid="{00000000-0005-0000-0000-0000D3020000}"/>
    <cellStyle name="Followed Hyperlink 18" xfId="7928" hidden="1" xr:uid="{00000000-0005-0000-0000-0000D4020000}"/>
    <cellStyle name="Followed Hyperlink 18" xfId="12685" hidden="1" xr:uid="{00000000-0005-0000-0000-0000D5020000}"/>
    <cellStyle name="Followed Hyperlink 18" xfId="12682" hidden="1" xr:uid="{00000000-0005-0000-0000-0000D6020000}"/>
    <cellStyle name="Followed Hyperlink 18" xfId="12780" hidden="1" xr:uid="{00000000-0005-0000-0000-0000D7020000}"/>
    <cellStyle name="Followed Hyperlink 18" xfId="6382" hidden="1" xr:uid="{00000000-0005-0000-0000-0000BC020000}"/>
    <cellStyle name="Followed Hyperlink 18" xfId="9706" hidden="1" xr:uid="{00000000-0005-0000-0000-0000BD020000}"/>
    <cellStyle name="Followed Hyperlink 18" xfId="11321" hidden="1" xr:uid="{00000000-0005-0000-0000-0000BE020000}"/>
    <cellStyle name="Followed Hyperlink 18" xfId="12868" hidden="1" xr:uid="{00000000-0005-0000-0000-0000BF020000}"/>
    <cellStyle name="Followed Hyperlink 18" xfId="13218" hidden="1" xr:uid="{00000000-0005-0000-0000-0000C0020000}"/>
    <cellStyle name="Followed Hyperlink 18" xfId="13293" hidden="1" xr:uid="{00000000-0005-0000-0000-0000C1020000}"/>
    <cellStyle name="Followed Hyperlink 18" xfId="13290" hidden="1" xr:uid="{00000000-0005-0000-0000-0000C2020000}"/>
    <cellStyle name="Followed Hyperlink 18" xfId="13388" hidden="1" xr:uid="{00000000-0005-0000-0000-0000C3020000}"/>
    <cellStyle name="Followed Hyperlink 18" xfId="13193" hidden="1" xr:uid="{00000000-0005-0000-0000-0000C4020000}"/>
    <cellStyle name="Followed Hyperlink 18" xfId="13514" hidden="1" xr:uid="{00000000-0005-0000-0000-0000C5020000}"/>
    <cellStyle name="Followed Hyperlink 18" xfId="13511" hidden="1" xr:uid="{00000000-0005-0000-0000-0000C6020000}"/>
    <cellStyle name="Followed Hyperlink 18" xfId="13609" hidden="1" xr:uid="{00000000-0005-0000-0000-0000C7020000}"/>
    <cellStyle name="Followed Hyperlink 18" xfId="13162" hidden="1" xr:uid="{00000000-0005-0000-0000-0000C8020000}"/>
    <cellStyle name="Followed Hyperlink 18" xfId="13730" hidden="1" xr:uid="{00000000-0005-0000-0000-0000C9020000}"/>
    <cellStyle name="Followed Hyperlink 18" xfId="13727" hidden="1" xr:uid="{00000000-0005-0000-0000-0000CA020000}"/>
    <cellStyle name="Followed Hyperlink 18" xfId="13825" hidden="1" xr:uid="{00000000-0005-0000-0000-0000CB020000}"/>
    <cellStyle name="Followed Hyperlink 18" xfId="13713" hidden="1" xr:uid="{00000000-0005-0000-0000-0000CC020000}"/>
    <cellStyle name="Followed Hyperlink 18" xfId="13942" hidden="1" xr:uid="{00000000-0005-0000-0000-0000CD020000}"/>
    <cellStyle name="Followed Hyperlink 18" xfId="13939" hidden="1" xr:uid="{00000000-0005-0000-0000-0000CE020000}"/>
    <cellStyle name="Followed Hyperlink 18" xfId="14037" hidden="1" xr:uid="{00000000-0005-0000-0000-0000CF020000}"/>
    <cellStyle name="Followed Hyperlink 18" xfId="13277" hidden="1" xr:uid="{00000000-0005-0000-0000-0000D0020000}"/>
    <cellStyle name="Followed Hyperlink 18" xfId="14153" hidden="1" xr:uid="{00000000-0005-0000-0000-0000D1020000}"/>
    <cellStyle name="Followed Hyperlink 18" xfId="14150" hidden="1" xr:uid="{00000000-0005-0000-0000-0000D2020000}"/>
    <cellStyle name="Followed Hyperlink 18" xfId="14248" hidden="1" xr:uid="{00000000-0005-0000-0000-0000D3020000}"/>
    <cellStyle name="Followed Hyperlink 18" xfId="9608" hidden="1" xr:uid="{00000000-0005-0000-0000-0000D4020000}"/>
    <cellStyle name="Followed Hyperlink 18" xfId="14359" hidden="1" xr:uid="{00000000-0005-0000-0000-0000D5020000}"/>
    <cellStyle name="Followed Hyperlink 18" xfId="14356" hidden="1" xr:uid="{00000000-0005-0000-0000-0000D6020000}"/>
    <cellStyle name="Followed Hyperlink 18" xfId="14454" hidden="1" xr:uid="{00000000-0005-0000-0000-0000D7020000}"/>
    <cellStyle name="Followed Hyperlink 18" xfId="8062" hidden="1" xr:uid="{00000000-0005-0000-0000-0000BC020000}"/>
    <cellStyle name="Followed Hyperlink 18" xfId="11381" hidden="1" xr:uid="{00000000-0005-0000-0000-0000BD020000}"/>
    <cellStyle name="Followed Hyperlink 18" xfId="12995" hidden="1" xr:uid="{00000000-0005-0000-0000-0000BE020000}"/>
    <cellStyle name="Followed Hyperlink 18" xfId="14542" hidden="1" xr:uid="{00000000-0005-0000-0000-0000BF020000}"/>
    <cellStyle name="Followed Hyperlink 18" xfId="14886" hidden="1" xr:uid="{00000000-0005-0000-0000-0000C0020000}"/>
    <cellStyle name="Followed Hyperlink 18" xfId="14961" hidden="1" xr:uid="{00000000-0005-0000-0000-0000C1020000}"/>
    <cellStyle name="Followed Hyperlink 18" xfId="14958" hidden="1" xr:uid="{00000000-0005-0000-0000-0000C2020000}"/>
    <cellStyle name="Followed Hyperlink 18" xfId="15056" hidden="1" xr:uid="{00000000-0005-0000-0000-0000C3020000}"/>
    <cellStyle name="Followed Hyperlink 18" xfId="14861" hidden="1" xr:uid="{00000000-0005-0000-0000-0000C4020000}"/>
    <cellStyle name="Followed Hyperlink 18" xfId="15182" hidden="1" xr:uid="{00000000-0005-0000-0000-0000C5020000}"/>
    <cellStyle name="Followed Hyperlink 18" xfId="15179" hidden="1" xr:uid="{00000000-0005-0000-0000-0000C6020000}"/>
    <cellStyle name="Followed Hyperlink 18" xfId="15277" hidden="1" xr:uid="{00000000-0005-0000-0000-0000C7020000}"/>
    <cellStyle name="Followed Hyperlink 18" xfId="14830" hidden="1" xr:uid="{00000000-0005-0000-0000-0000C8020000}"/>
    <cellStyle name="Followed Hyperlink 18" xfId="15398" hidden="1" xr:uid="{00000000-0005-0000-0000-0000C9020000}"/>
    <cellStyle name="Followed Hyperlink 18" xfId="15395" hidden="1" xr:uid="{00000000-0005-0000-0000-0000CA020000}"/>
    <cellStyle name="Followed Hyperlink 18" xfId="15493" hidden="1" xr:uid="{00000000-0005-0000-0000-0000CB020000}"/>
    <cellStyle name="Followed Hyperlink 18" xfId="15381" hidden="1" xr:uid="{00000000-0005-0000-0000-0000CC020000}"/>
    <cellStyle name="Followed Hyperlink 18" xfId="15610" hidden="1" xr:uid="{00000000-0005-0000-0000-0000CD020000}"/>
    <cellStyle name="Followed Hyperlink 18" xfId="15607" hidden="1" xr:uid="{00000000-0005-0000-0000-0000CE020000}"/>
    <cellStyle name="Followed Hyperlink 18" xfId="15705" hidden="1" xr:uid="{00000000-0005-0000-0000-0000CF020000}"/>
    <cellStyle name="Followed Hyperlink 18" xfId="14945" hidden="1" xr:uid="{00000000-0005-0000-0000-0000D0020000}"/>
    <cellStyle name="Followed Hyperlink 18" xfId="15821" hidden="1" xr:uid="{00000000-0005-0000-0000-0000D1020000}"/>
    <cellStyle name="Followed Hyperlink 18" xfId="15818" hidden="1" xr:uid="{00000000-0005-0000-0000-0000D2020000}"/>
    <cellStyle name="Followed Hyperlink 18" xfId="15916" hidden="1" xr:uid="{00000000-0005-0000-0000-0000D3020000}"/>
    <cellStyle name="Followed Hyperlink 18" xfId="11286" hidden="1" xr:uid="{00000000-0005-0000-0000-0000D4020000}"/>
    <cellStyle name="Followed Hyperlink 18" xfId="16027" hidden="1" xr:uid="{00000000-0005-0000-0000-0000D5020000}"/>
    <cellStyle name="Followed Hyperlink 18" xfId="16024" hidden="1" xr:uid="{00000000-0005-0000-0000-0000D6020000}"/>
    <cellStyle name="Followed Hyperlink 18" xfId="16122" hidden="1" xr:uid="{00000000-0005-0000-0000-0000D7020000}"/>
    <cellStyle name="Followed Hyperlink 18" xfId="9740" hidden="1" xr:uid="{00000000-0005-0000-0000-0000BC020000}"/>
    <cellStyle name="Followed Hyperlink 18" xfId="13055" hidden="1" xr:uid="{00000000-0005-0000-0000-0000BD020000}"/>
    <cellStyle name="Followed Hyperlink 18" xfId="14667" hidden="1" xr:uid="{00000000-0005-0000-0000-0000BE020000}"/>
    <cellStyle name="Followed Hyperlink 18" xfId="16210" hidden="1" xr:uid="{00000000-0005-0000-0000-0000BF020000}"/>
    <cellStyle name="Followed Hyperlink 18" xfId="16545" hidden="1" xr:uid="{00000000-0005-0000-0000-0000C0020000}"/>
    <cellStyle name="Followed Hyperlink 18" xfId="16620" hidden="1" xr:uid="{00000000-0005-0000-0000-0000C1020000}"/>
    <cellStyle name="Followed Hyperlink 18" xfId="16617" hidden="1" xr:uid="{00000000-0005-0000-0000-0000C2020000}"/>
    <cellStyle name="Followed Hyperlink 18" xfId="16715" hidden="1" xr:uid="{00000000-0005-0000-0000-0000C3020000}"/>
    <cellStyle name="Followed Hyperlink 18" xfId="16520" hidden="1" xr:uid="{00000000-0005-0000-0000-0000C4020000}"/>
    <cellStyle name="Followed Hyperlink 18" xfId="16841" hidden="1" xr:uid="{00000000-0005-0000-0000-0000C5020000}"/>
    <cellStyle name="Followed Hyperlink 18" xfId="16838" hidden="1" xr:uid="{00000000-0005-0000-0000-0000C6020000}"/>
    <cellStyle name="Followed Hyperlink 18" xfId="16936" hidden="1" xr:uid="{00000000-0005-0000-0000-0000C7020000}"/>
    <cellStyle name="Followed Hyperlink 18" xfId="16489" hidden="1" xr:uid="{00000000-0005-0000-0000-0000C8020000}"/>
    <cellStyle name="Followed Hyperlink 18" xfId="17057" hidden="1" xr:uid="{00000000-0005-0000-0000-0000C9020000}"/>
    <cellStyle name="Followed Hyperlink 18" xfId="17054" hidden="1" xr:uid="{00000000-0005-0000-0000-0000CA020000}"/>
    <cellStyle name="Followed Hyperlink 18" xfId="17152" hidden="1" xr:uid="{00000000-0005-0000-0000-0000CB020000}"/>
    <cellStyle name="Followed Hyperlink 18" xfId="17040" hidden="1" xr:uid="{00000000-0005-0000-0000-0000CC020000}"/>
    <cellStyle name="Followed Hyperlink 18" xfId="17269" hidden="1" xr:uid="{00000000-0005-0000-0000-0000CD020000}"/>
    <cellStyle name="Followed Hyperlink 18" xfId="17266" hidden="1" xr:uid="{00000000-0005-0000-0000-0000CE020000}"/>
    <cellStyle name="Followed Hyperlink 18" xfId="17364" hidden="1" xr:uid="{00000000-0005-0000-0000-0000CF020000}"/>
    <cellStyle name="Followed Hyperlink 18" xfId="16604" hidden="1" xr:uid="{00000000-0005-0000-0000-0000D0020000}"/>
    <cellStyle name="Followed Hyperlink 18" xfId="17480" hidden="1" xr:uid="{00000000-0005-0000-0000-0000D1020000}"/>
    <cellStyle name="Followed Hyperlink 18" xfId="17477" hidden="1" xr:uid="{00000000-0005-0000-0000-0000D2020000}"/>
    <cellStyle name="Followed Hyperlink 18" xfId="17575" hidden="1" xr:uid="{00000000-0005-0000-0000-0000D3020000}"/>
    <cellStyle name="Followed Hyperlink 18" xfId="12960" hidden="1" xr:uid="{00000000-0005-0000-0000-0000D4020000}"/>
    <cellStyle name="Followed Hyperlink 18" xfId="17686" hidden="1" xr:uid="{00000000-0005-0000-0000-0000D5020000}"/>
    <cellStyle name="Followed Hyperlink 18" xfId="17683" hidden="1" xr:uid="{00000000-0005-0000-0000-0000D6020000}"/>
    <cellStyle name="Followed Hyperlink 18" xfId="17781" hidden="1" xr:uid="{00000000-0005-0000-0000-0000D7020000}"/>
    <cellStyle name="Followed Hyperlink 18" xfId="17951" hidden="1" xr:uid="{00000000-0005-0000-0000-0000BC020000}"/>
    <cellStyle name="Followed Hyperlink 18" xfId="14655" hidden="1" xr:uid="{00000000-0005-0000-0000-0000BD020000}"/>
    <cellStyle name="Followed Hyperlink 18" xfId="13072" hidden="1" xr:uid="{00000000-0005-0000-0000-0000BE020000}"/>
    <cellStyle name="Followed Hyperlink 18" xfId="13098" hidden="1" xr:uid="{00000000-0005-0000-0000-0000BF020000}"/>
    <cellStyle name="Followed Hyperlink 18" xfId="18211" hidden="1" xr:uid="{00000000-0005-0000-0000-0000C0020000}"/>
    <cellStyle name="Followed Hyperlink 18" xfId="18286" hidden="1" xr:uid="{00000000-0005-0000-0000-0000C1020000}"/>
    <cellStyle name="Followed Hyperlink 18" xfId="18283" hidden="1" xr:uid="{00000000-0005-0000-0000-0000C2020000}"/>
    <cellStyle name="Followed Hyperlink 18" xfId="18381" hidden="1" xr:uid="{00000000-0005-0000-0000-0000C3020000}"/>
    <cellStyle name="Followed Hyperlink 18" xfId="18186" hidden="1" xr:uid="{00000000-0005-0000-0000-0000C4020000}"/>
    <cellStyle name="Followed Hyperlink 18" xfId="18507" hidden="1" xr:uid="{00000000-0005-0000-0000-0000C5020000}"/>
    <cellStyle name="Followed Hyperlink 18" xfId="18504" hidden="1" xr:uid="{00000000-0005-0000-0000-0000C6020000}"/>
    <cellStyle name="Followed Hyperlink 18" xfId="18602" hidden="1" xr:uid="{00000000-0005-0000-0000-0000C7020000}"/>
    <cellStyle name="Followed Hyperlink 18" xfId="18155" hidden="1" xr:uid="{00000000-0005-0000-0000-0000C8020000}"/>
    <cellStyle name="Followed Hyperlink 18" xfId="18723" hidden="1" xr:uid="{00000000-0005-0000-0000-0000C9020000}"/>
    <cellStyle name="Followed Hyperlink 18" xfId="18720" hidden="1" xr:uid="{00000000-0005-0000-0000-0000CA020000}"/>
    <cellStyle name="Followed Hyperlink 18" xfId="18818" hidden="1" xr:uid="{00000000-0005-0000-0000-0000CB020000}"/>
    <cellStyle name="Followed Hyperlink 18" xfId="18706" hidden="1" xr:uid="{00000000-0005-0000-0000-0000CC020000}"/>
    <cellStyle name="Followed Hyperlink 18" xfId="18935" hidden="1" xr:uid="{00000000-0005-0000-0000-0000CD020000}"/>
    <cellStyle name="Followed Hyperlink 18" xfId="18932" hidden="1" xr:uid="{00000000-0005-0000-0000-0000CE020000}"/>
    <cellStyle name="Followed Hyperlink 18" xfId="19030" hidden="1" xr:uid="{00000000-0005-0000-0000-0000CF020000}"/>
    <cellStyle name="Followed Hyperlink 18" xfId="18270" hidden="1" xr:uid="{00000000-0005-0000-0000-0000D0020000}"/>
    <cellStyle name="Followed Hyperlink 18" xfId="19146" hidden="1" xr:uid="{00000000-0005-0000-0000-0000D1020000}"/>
    <cellStyle name="Followed Hyperlink 18" xfId="19143" hidden="1" xr:uid="{00000000-0005-0000-0000-0000D2020000}"/>
    <cellStyle name="Followed Hyperlink 18" xfId="19241" hidden="1" xr:uid="{00000000-0005-0000-0000-0000D3020000}"/>
    <cellStyle name="Followed Hyperlink 18" xfId="14733" hidden="1" xr:uid="{00000000-0005-0000-0000-0000D4020000}"/>
    <cellStyle name="Followed Hyperlink 18" xfId="19352" hidden="1" xr:uid="{00000000-0005-0000-0000-0000D5020000}"/>
    <cellStyle name="Followed Hyperlink 18" xfId="19349" hidden="1" xr:uid="{00000000-0005-0000-0000-0000D6020000}"/>
    <cellStyle name="Followed Hyperlink 18" xfId="19447" hidden="1" xr:uid="{00000000-0005-0000-0000-0000D7020000}"/>
    <cellStyle name="Followed Hyperlink 18" xfId="9666" hidden="1" xr:uid="{00000000-0005-0000-0000-0000BC020000}"/>
    <cellStyle name="Followed Hyperlink 18" xfId="17957" hidden="1" xr:uid="{00000000-0005-0000-0000-0000BD020000}"/>
    <cellStyle name="Followed Hyperlink 18" xfId="16412" hidden="1" xr:uid="{00000000-0005-0000-0000-0000BE020000}"/>
    <cellStyle name="Followed Hyperlink 18" xfId="19535" hidden="1" xr:uid="{00000000-0005-0000-0000-0000BF020000}"/>
    <cellStyle name="Followed Hyperlink 18" xfId="19852" hidden="1" xr:uid="{00000000-0005-0000-0000-0000C0020000}"/>
    <cellStyle name="Followed Hyperlink 18" xfId="19927" hidden="1" xr:uid="{00000000-0005-0000-0000-0000C1020000}"/>
    <cellStyle name="Followed Hyperlink 18" xfId="19924" hidden="1" xr:uid="{00000000-0005-0000-0000-0000C2020000}"/>
    <cellStyle name="Followed Hyperlink 18" xfId="20022" hidden="1" xr:uid="{00000000-0005-0000-0000-0000C3020000}"/>
    <cellStyle name="Followed Hyperlink 18" xfId="19827" hidden="1" xr:uid="{00000000-0005-0000-0000-0000C4020000}"/>
    <cellStyle name="Followed Hyperlink 18" xfId="20148" hidden="1" xr:uid="{00000000-0005-0000-0000-0000C5020000}"/>
    <cellStyle name="Followed Hyperlink 18" xfId="20145" hidden="1" xr:uid="{00000000-0005-0000-0000-0000C6020000}"/>
    <cellStyle name="Followed Hyperlink 18" xfId="20243" hidden="1" xr:uid="{00000000-0005-0000-0000-0000C7020000}"/>
    <cellStyle name="Followed Hyperlink 18" xfId="19796" hidden="1" xr:uid="{00000000-0005-0000-0000-0000C8020000}"/>
    <cellStyle name="Followed Hyperlink 18" xfId="20364" hidden="1" xr:uid="{00000000-0005-0000-0000-0000C9020000}"/>
    <cellStyle name="Followed Hyperlink 18" xfId="20361" hidden="1" xr:uid="{00000000-0005-0000-0000-0000CA020000}"/>
    <cellStyle name="Followed Hyperlink 18" xfId="20459" hidden="1" xr:uid="{00000000-0005-0000-0000-0000CB020000}"/>
    <cellStyle name="Followed Hyperlink 18" xfId="20347" hidden="1" xr:uid="{00000000-0005-0000-0000-0000CC020000}"/>
    <cellStyle name="Followed Hyperlink 18" xfId="20576" hidden="1" xr:uid="{00000000-0005-0000-0000-0000CD020000}"/>
    <cellStyle name="Followed Hyperlink 18" xfId="20573" hidden="1" xr:uid="{00000000-0005-0000-0000-0000CE020000}"/>
    <cellStyle name="Followed Hyperlink 18" xfId="20671" hidden="1" xr:uid="{00000000-0005-0000-0000-0000CF020000}"/>
    <cellStyle name="Followed Hyperlink 18" xfId="19911" hidden="1" xr:uid="{00000000-0005-0000-0000-0000D0020000}"/>
    <cellStyle name="Followed Hyperlink 18" xfId="20787" hidden="1" xr:uid="{00000000-0005-0000-0000-0000D1020000}"/>
    <cellStyle name="Followed Hyperlink 18" xfId="20784" hidden="1" xr:uid="{00000000-0005-0000-0000-0000D2020000}"/>
    <cellStyle name="Followed Hyperlink 18" xfId="20882" hidden="1" xr:uid="{00000000-0005-0000-0000-0000D3020000}"/>
    <cellStyle name="Followed Hyperlink 18" xfId="11427" hidden="1" xr:uid="{00000000-0005-0000-0000-0000D4020000}"/>
    <cellStyle name="Followed Hyperlink 18" xfId="20993" hidden="1" xr:uid="{00000000-0005-0000-0000-0000D5020000}"/>
    <cellStyle name="Followed Hyperlink 18" xfId="20990" hidden="1" xr:uid="{00000000-0005-0000-0000-0000D6020000}"/>
    <cellStyle name="Followed Hyperlink 18" xfId="21088" hidden="1" xr:uid="{00000000-0005-0000-0000-0000D7020000}"/>
    <cellStyle name="Followed Hyperlink 18" xfId="14701" hidden="1" xr:uid="{00000000-0005-0000-0000-0000BC020000}"/>
    <cellStyle name="Followed Hyperlink 18" xfId="12953" hidden="1" xr:uid="{00000000-0005-0000-0000-0000BD020000}"/>
    <cellStyle name="Followed Hyperlink 18" xfId="19652" hidden="1" xr:uid="{00000000-0005-0000-0000-0000BE020000}"/>
    <cellStyle name="Followed Hyperlink 18" xfId="21176" hidden="1" xr:uid="{00000000-0005-0000-0000-0000BF020000}"/>
    <cellStyle name="Followed Hyperlink 18" xfId="21459" hidden="1" xr:uid="{00000000-0005-0000-0000-0000C0020000}"/>
    <cellStyle name="Followed Hyperlink 18" xfId="21534" hidden="1" xr:uid="{00000000-0005-0000-0000-0000C1020000}"/>
    <cellStyle name="Followed Hyperlink 18" xfId="21531" hidden="1" xr:uid="{00000000-0005-0000-0000-0000C2020000}"/>
    <cellStyle name="Followed Hyperlink 18" xfId="21629" hidden="1" xr:uid="{00000000-0005-0000-0000-0000C3020000}"/>
    <cellStyle name="Followed Hyperlink 18" xfId="21434" hidden="1" xr:uid="{00000000-0005-0000-0000-0000C4020000}"/>
    <cellStyle name="Followed Hyperlink 18" xfId="21755" hidden="1" xr:uid="{00000000-0005-0000-0000-0000C5020000}"/>
    <cellStyle name="Followed Hyperlink 18" xfId="21752" hidden="1" xr:uid="{00000000-0005-0000-0000-0000C6020000}"/>
    <cellStyle name="Followed Hyperlink 18" xfId="21850" hidden="1" xr:uid="{00000000-0005-0000-0000-0000C7020000}"/>
    <cellStyle name="Followed Hyperlink 18" xfId="21403" hidden="1" xr:uid="{00000000-0005-0000-0000-0000C8020000}"/>
    <cellStyle name="Followed Hyperlink 18" xfId="21971" hidden="1" xr:uid="{00000000-0005-0000-0000-0000C9020000}"/>
    <cellStyle name="Followed Hyperlink 18" xfId="21968" hidden="1" xr:uid="{00000000-0005-0000-0000-0000CA020000}"/>
    <cellStyle name="Followed Hyperlink 18" xfId="22066" hidden="1" xr:uid="{00000000-0005-0000-0000-0000CB020000}"/>
    <cellStyle name="Followed Hyperlink 18" xfId="21954" hidden="1" xr:uid="{00000000-0005-0000-0000-0000CC020000}"/>
    <cellStyle name="Followed Hyperlink 18" xfId="22183" hidden="1" xr:uid="{00000000-0005-0000-0000-0000CD020000}"/>
    <cellStyle name="Followed Hyperlink 18" xfId="22180" hidden="1" xr:uid="{00000000-0005-0000-0000-0000CE020000}"/>
    <cellStyle name="Followed Hyperlink 18" xfId="22278" hidden="1" xr:uid="{00000000-0005-0000-0000-0000CF020000}"/>
    <cellStyle name="Followed Hyperlink 18" xfId="21518" hidden="1" xr:uid="{00000000-0005-0000-0000-0000D0020000}"/>
    <cellStyle name="Followed Hyperlink 18" xfId="22394" hidden="1" xr:uid="{00000000-0005-0000-0000-0000D1020000}"/>
    <cellStyle name="Followed Hyperlink 18" xfId="22391" hidden="1" xr:uid="{00000000-0005-0000-0000-0000D2020000}"/>
    <cellStyle name="Followed Hyperlink 18" xfId="22489" hidden="1" xr:uid="{00000000-0005-0000-0000-0000D3020000}"/>
    <cellStyle name="Followed Hyperlink 18" xfId="11396" hidden="1" xr:uid="{00000000-0005-0000-0000-0000D4020000}"/>
    <cellStyle name="Followed Hyperlink 18" xfId="22600" hidden="1" xr:uid="{00000000-0005-0000-0000-0000D5020000}"/>
    <cellStyle name="Followed Hyperlink 18" xfId="22597" hidden="1" xr:uid="{00000000-0005-0000-0000-0000D6020000}"/>
    <cellStyle name="Followed Hyperlink 18" xfId="22695" hidden="1" xr:uid="{00000000-0005-0000-0000-0000D7020000}"/>
    <cellStyle name="Followed Hyperlink 18" xfId="16420" hidden="1" xr:uid="{00000000-0005-0000-0000-0000BC020000}"/>
    <cellStyle name="Followed Hyperlink 18" xfId="19704" hidden="1" xr:uid="{00000000-0005-0000-0000-0000BD020000}"/>
    <cellStyle name="Followed Hyperlink 18" xfId="21287" hidden="1" xr:uid="{00000000-0005-0000-0000-0000BE020000}"/>
    <cellStyle name="Followed Hyperlink 18" xfId="22783" hidden="1" xr:uid="{00000000-0005-0000-0000-0000BF020000}"/>
    <cellStyle name="Followed Hyperlink 18" xfId="23028" hidden="1" xr:uid="{00000000-0005-0000-0000-0000C0020000}"/>
    <cellStyle name="Followed Hyperlink 18" xfId="23103" hidden="1" xr:uid="{00000000-0005-0000-0000-0000C1020000}"/>
    <cellStyle name="Followed Hyperlink 18" xfId="23100" hidden="1" xr:uid="{00000000-0005-0000-0000-0000C2020000}"/>
    <cellStyle name="Followed Hyperlink 18" xfId="23198" hidden="1" xr:uid="{00000000-0005-0000-0000-0000C3020000}"/>
    <cellStyle name="Followed Hyperlink 18" xfId="23003" hidden="1" xr:uid="{00000000-0005-0000-0000-0000C4020000}"/>
    <cellStyle name="Followed Hyperlink 18" xfId="23324" hidden="1" xr:uid="{00000000-0005-0000-0000-0000C5020000}"/>
    <cellStyle name="Followed Hyperlink 18" xfId="23321" hidden="1" xr:uid="{00000000-0005-0000-0000-0000C6020000}"/>
    <cellStyle name="Followed Hyperlink 18" xfId="23419" hidden="1" xr:uid="{00000000-0005-0000-0000-0000C7020000}"/>
    <cellStyle name="Followed Hyperlink 18" xfId="22972" hidden="1" xr:uid="{00000000-0005-0000-0000-0000C8020000}"/>
    <cellStyle name="Followed Hyperlink 18" xfId="23540" hidden="1" xr:uid="{00000000-0005-0000-0000-0000C9020000}"/>
    <cellStyle name="Followed Hyperlink 18" xfId="23537" hidden="1" xr:uid="{00000000-0005-0000-0000-0000CA020000}"/>
    <cellStyle name="Followed Hyperlink 18" xfId="23635" hidden="1" xr:uid="{00000000-0005-0000-0000-0000CB020000}"/>
    <cellStyle name="Followed Hyperlink 18" xfId="23523" hidden="1" xr:uid="{00000000-0005-0000-0000-0000CC020000}"/>
    <cellStyle name="Followed Hyperlink 18" xfId="23752" hidden="1" xr:uid="{00000000-0005-0000-0000-0000CD020000}"/>
    <cellStyle name="Followed Hyperlink 18" xfId="23749" hidden="1" xr:uid="{00000000-0005-0000-0000-0000CE020000}"/>
    <cellStyle name="Followed Hyperlink 18" xfId="23847" hidden="1" xr:uid="{00000000-0005-0000-0000-0000CF020000}"/>
    <cellStyle name="Followed Hyperlink 18" xfId="23087" hidden="1" xr:uid="{00000000-0005-0000-0000-0000D0020000}"/>
    <cellStyle name="Followed Hyperlink 18" xfId="23963" hidden="1" xr:uid="{00000000-0005-0000-0000-0000D1020000}"/>
    <cellStyle name="Followed Hyperlink 18" xfId="23960" hidden="1" xr:uid="{00000000-0005-0000-0000-0000D2020000}"/>
    <cellStyle name="Followed Hyperlink 18" xfId="24058" hidden="1" xr:uid="{00000000-0005-0000-0000-0000D3020000}"/>
    <cellStyle name="Followed Hyperlink 18" xfId="19623" hidden="1" xr:uid="{00000000-0005-0000-0000-0000D4020000}"/>
    <cellStyle name="Followed Hyperlink 18" xfId="24169" hidden="1" xr:uid="{00000000-0005-0000-0000-0000D5020000}"/>
    <cellStyle name="Followed Hyperlink 18" xfId="24166" hidden="1" xr:uid="{00000000-0005-0000-0000-0000D6020000}"/>
    <cellStyle name="Followed Hyperlink 18" xfId="24264" hidden="1" xr:uid="{00000000-0005-0000-0000-0000D7020000}"/>
    <cellStyle name="Followed Hyperlink 18" xfId="18032" hidden="1" xr:uid="{00000000-0005-0000-0000-0000BC020000}"/>
    <cellStyle name="Followed Hyperlink 18" xfId="21323" hidden="1" xr:uid="{00000000-0005-0000-0000-0000BD020000}"/>
    <cellStyle name="Followed Hyperlink 18" xfId="22884" hidden="1" xr:uid="{00000000-0005-0000-0000-0000BE020000}"/>
    <cellStyle name="Followed Hyperlink 18" xfId="24352" hidden="1" xr:uid="{00000000-0005-0000-0000-0000BF020000}"/>
    <cellStyle name="Followed Hyperlink 18" xfId="24547" hidden="1" xr:uid="{00000000-0005-0000-0000-0000C0020000}"/>
    <cellStyle name="Followed Hyperlink 18" xfId="24622" hidden="1" xr:uid="{00000000-0005-0000-0000-0000C1020000}"/>
    <cellStyle name="Followed Hyperlink 18" xfId="24619" hidden="1" xr:uid="{00000000-0005-0000-0000-0000C2020000}"/>
    <cellStyle name="Followed Hyperlink 18" xfId="24717" hidden="1" xr:uid="{00000000-0005-0000-0000-0000C3020000}"/>
    <cellStyle name="Followed Hyperlink 18" xfId="24522" hidden="1" xr:uid="{00000000-0005-0000-0000-0000C4020000}"/>
    <cellStyle name="Followed Hyperlink 18" xfId="24843" hidden="1" xr:uid="{00000000-0005-0000-0000-0000C5020000}"/>
    <cellStyle name="Followed Hyperlink 18" xfId="24840" hidden="1" xr:uid="{00000000-0005-0000-0000-0000C6020000}"/>
    <cellStyle name="Followed Hyperlink 18" xfId="24938" hidden="1" xr:uid="{00000000-0005-0000-0000-0000C7020000}"/>
    <cellStyle name="Followed Hyperlink 18" xfId="24491" hidden="1" xr:uid="{00000000-0005-0000-0000-0000C8020000}"/>
    <cellStyle name="Followed Hyperlink 18" xfId="25059" hidden="1" xr:uid="{00000000-0005-0000-0000-0000C9020000}"/>
    <cellStyle name="Followed Hyperlink 18" xfId="25056" hidden="1" xr:uid="{00000000-0005-0000-0000-0000CA020000}"/>
    <cellStyle name="Followed Hyperlink 18" xfId="25154" hidden="1" xr:uid="{00000000-0005-0000-0000-0000CB020000}"/>
    <cellStyle name="Followed Hyperlink 18" xfId="25042" hidden="1" xr:uid="{00000000-0005-0000-0000-0000CC020000}"/>
    <cellStyle name="Followed Hyperlink 18" xfId="25271" hidden="1" xr:uid="{00000000-0005-0000-0000-0000CD020000}"/>
    <cellStyle name="Followed Hyperlink 18" xfId="25268" hidden="1" xr:uid="{00000000-0005-0000-0000-0000CE020000}"/>
    <cellStyle name="Followed Hyperlink 18" xfId="25366" hidden="1" xr:uid="{00000000-0005-0000-0000-0000CF020000}"/>
    <cellStyle name="Followed Hyperlink 18" xfId="24606" hidden="1" xr:uid="{00000000-0005-0000-0000-0000D0020000}"/>
    <cellStyle name="Followed Hyperlink 18" xfId="25482" hidden="1" xr:uid="{00000000-0005-0000-0000-0000D1020000}"/>
    <cellStyle name="Followed Hyperlink 18" xfId="25479" hidden="1" xr:uid="{00000000-0005-0000-0000-0000D2020000}"/>
    <cellStyle name="Followed Hyperlink 18" xfId="25577" hidden="1" xr:uid="{00000000-0005-0000-0000-0000D3020000}"/>
    <cellStyle name="Followed Hyperlink 18" xfId="21263" hidden="1" xr:uid="{00000000-0005-0000-0000-0000D4020000}"/>
    <cellStyle name="Followed Hyperlink 18" xfId="25688" hidden="1" xr:uid="{00000000-0005-0000-0000-0000D5020000}"/>
    <cellStyle name="Followed Hyperlink 18" xfId="25685" hidden="1" xr:uid="{00000000-0005-0000-0000-0000D6020000}"/>
    <cellStyle name="Followed Hyperlink 18" xfId="25783" hidden="1" xr:uid="{00000000-0005-0000-0000-0000D7020000}"/>
    <cellStyle name="Followed Hyperlink 18" xfId="26344" hidden="1" xr:uid="{00000000-0005-0000-0000-0000BC020000}"/>
    <cellStyle name="Followed Hyperlink 18" xfId="26429" hidden="1" xr:uid="{00000000-0005-0000-0000-0000BD020000}"/>
    <cellStyle name="Followed Hyperlink 18" xfId="26426" hidden="1" xr:uid="{00000000-0005-0000-0000-0000BE020000}"/>
    <cellStyle name="Followed Hyperlink 18" xfId="26524" hidden="1" xr:uid="{00000000-0005-0000-0000-0000BF020000}"/>
    <cellStyle name="Followed Hyperlink 18" xfId="26667" hidden="1" xr:uid="{00000000-0005-0000-0000-0000C0020000}"/>
    <cellStyle name="Followed Hyperlink 18" xfId="26742" hidden="1" xr:uid="{00000000-0005-0000-0000-0000C1020000}"/>
    <cellStyle name="Followed Hyperlink 18" xfId="26739" hidden="1" xr:uid="{00000000-0005-0000-0000-0000C2020000}"/>
    <cellStyle name="Followed Hyperlink 18" xfId="26837" hidden="1" xr:uid="{00000000-0005-0000-0000-0000C3020000}"/>
    <cellStyle name="Followed Hyperlink 18" xfId="26642" hidden="1" xr:uid="{00000000-0005-0000-0000-0000C4020000}"/>
    <cellStyle name="Followed Hyperlink 18" xfId="26963" hidden="1" xr:uid="{00000000-0005-0000-0000-0000C5020000}"/>
    <cellStyle name="Followed Hyperlink 18" xfId="26960" hidden="1" xr:uid="{00000000-0005-0000-0000-0000C6020000}"/>
    <cellStyle name="Followed Hyperlink 18" xfId="27058" hidden="1" xr:uid="{00000000-0005-0000-0000-0000C7020000}"/>
    <cellStyle name="Followed Hyperlink 18" xfId="26611" hidden="1" xr:uid="{00000000-0005-0000-0000-0000C8020000}"/>
    <cellStyle name="Followed Hyperlink 18" xfId="27179" hidden="1" xr:uid="{00000000-0005-0000-0000-0000C9020000}"/>
    <cellStyle name="Followed Hyperlink 18" xfId="27176" hidden="1" xr:uid="{00000000-0005-0000-0000-0000CA020000}"/>
    <cellStyle name="Followed Hyperlink 18" xfId="27274" hidden="1" xr:uid="{00000000-0005-0000-0000-0000CB020000}"/>
    <cellStyle name="Followed Hyperlink 18" xfId="27162" hidden="1" xr:uid="{00000000-0005-0000-0000-0000CC020000}"/>
    <cellStyle name="Followed Hyperlink 18" xfId="27391" hidden="1" xr:uid="{00000000-0005-0000-0000-0000CD020000}"/>
    <cellStyle name="Followed Hyperlink 18" xfId="27388" hidden="1" xr:uid="{00000000-0005-0000-0000-0000CE020000}"/>
    <cellStyle name="Followed Hyperlink 18" xfId="27486" hidden="1" xr:uid="{00000000-0005-0000-0000-0000CF020000}"/>
    <cellStyle name="Followed Hyperlink 18" xfId="26726" hidden="1" xr:uid="{00000000-0005-0000-0000-0000D0020000}"/>
    <cellStyle name="Followed Hyperlink 18" xfId="27602" hidden="1" xr:uid="{00000000-0005-0000-0000-0000D1020000}"/>
    <cellStyle name="Followed Hyperlink 18" xfId="27599" hidden="1" xr:uid="{00000000-0005-0000-0000-0000D2020000}"/>
    <cellStyle name="Followed Hyperlink 18" xfId="27697" hidden="1" xr:uid="{00000000-0005-0000-0000-0000D3020000}"/>
    <cellStyle name="Followed Hyperlink 18" xfId="26404" hidden="1" xr:uid="{00000000-0005-0000-0000-0000D4020000}"/>
    <cellStyle name="Followed Hyperlink 18" xfId="27808" hidden="1" xr:uid="{00000000-0005-0000-0000-0000D5020000}"/>
    <cellStyle name="Followed Hyperlink 18" xfId="27805" hidden="1" xr:uid="{00000000-0005-0000-0000-0000D6020000}"/>
    <cellStyle name="Followed Hyperlink 18" xfId="27903" hidden="1" xr:uid="{00000000-0005-0000-0000-0000D7020000}"/>
    <cellStyle name="Followed Hyperlink 18" xfId="28567" hidden="1" xr:uid="{00000000-0005-0000-0000-0000BC020000}"/>
    <cellStyle name="Followed Hyperlink 18" xfId="28651" hidden="1" xr:uid="{00000000-0005-0000-0000-0000BD020000}"/>
    <cellStyle name="Followed Hyperlink 18" xfId="28648" hidden="1" xr:uid="{00000000-0005-0000-0000-0000BE020000}"/>
    <cellStyle name="Followed Hyperlink 18" xfId="28746" hidden="1" xr:uid="{00000000-0005-0000-0000-0000BF020000}"/>
    <cellStyle name="Followed Hyperlink 18" xfId="28889" hidden="1" xr:uid="{00000000-0005-0000-0000-0000C0020000}"/>
    <cellStyle name="Followed Hyperlink 18" xfId="28964" hidden="1" xr:uid="{00000000-0005-0000-0000-0000C1020000}"/>
    <cellStyle name="Followed Hyperlink 18" xfId="28961" hidden="1" xr:uid="{00000000-0005-0000-0000-0000C2020000}"/>
    <cellStyle name="Followed Hyperlink 18" xfId="29059" hidden="1" xr:uid="{00000000-0005-0000-0000-0000C3020000}"/>
    <cellStyle name="Followed Hyperlink 18" xfId="28864" hidden="1" xr:uid="{00000000-0005-0000-0000-0000C4020000}"/>
    <cellStyle name="Followed Hyperlink 18" xfId="29185" hidden="1" xr:uid="{00000000-0005-0000-0000-0000C5020000}"/>
    <cellStyle name="Followed Hyperlink 18" xfId="29182" hidden="1" xr:uid="{00000000-0005-0000-0000-0000C6020000}"/>
    <cellStyle name="Followed Hyperlink 18" xfId="29280" hidden="1" xr:uid="{00000000-0005-0000-0000-0000C7020000}"/>
    <cellStyle name="Followed Hyperlink 18" xfId="28833" hidden="1" xr:uid="{00000000-0005-0000-0000-0000C8020000}"/>
    <cellStyle name="Followed Hyperlink 18" xfId="29401" hidden="1" xr:uid="{00000000-0005-0000-0000-0000C9020000}"/>
    <cellStyle name="Followed Hyperlink 18" xfId="29398" hidden="1" xr:uid="{00000000-0005-0000-0000-0000CA020000}"/>
    <cellStyle name="Followed Hyperlink 18" xfId="29496" hidden="1" xr:uid="{00000000-0005-0000-0000-0000CB020000}"/>
    <cellStyle name="Followed Hyperlink 18" xfId="29384" hidden="1" xr:uid="{00000000-0005-0000-0000-0000CC020000}"/>
    <cellStyle name="Followed Hyperlink 18" xfId="29613" hidden="1" xr:uid="{00000000-0005-0000-0000-0000CD020000}"/>
    <cellStyle name="Followed Hyperlink 18" xfId="29610" hidden="1" xr:uid="{00000000-0005-0000-0000-0000CE020000}"/>
    <cellStyle name="Followed Hyperlink 18" xfId="29708" hidden="1" xr:uid="{00000000-0005-0000-0000-0000CF020000}"/>
    <cellStyle name="Followed Hyperlink 18" xfId="28948" hidden="1" xr:uid="{00000000-0005-0000-0000-0000D0020000}"/>
    <cellStyle name="Followed Hyperlink 18" xfId="29824" hidden="1" xr:uid="{00000000-0005-0000-0000-0000D1020000}"/>
    <cellStyle name="Followed Hyperlink 18" xfId="29821" hidden="1" xr:uid="{00000000-0005-0000-0000-0000D2020000}"/>
    <cellStyle name="Followed Hyperlink 18" xfId="29919" hidden="1" xr:uid="{00000000-0005-0000-0000-0000D3020000}"/>
    <cellStyle name="Followed Hyperlink 18" xfId="28626" hidden="1" xr:uid="{00000000-0005-0000-0000-0000D4020000}"/>
    <cellStyle name="Followed Hyperlink 18" xfId="30030" hidden="1" xr:uid="{00000000-0005-0000-0000-0000D5020000}"/>
    <cellStyle name="Followed Hyperlink 18" xfId="30027" hidden="1" xr:uid="{00000000-0005-0000-0000-0000D6020000}"/>
    <cellStyle name="Followed Hyperlink 18" xfId="30125" hidden="1" xr:uid="{00000000-0005-0000-0000-0000D7020000}"/>
    <cellStyle name="Followed Hyperlink 18" xfId="28379" hidden="1" xr:uid="{00000000-0005-0000-0000-0000BC020000}"/>
    <cellStyle name="Followed Hyperlink 18" xfId="28561" hidden="1" xr:uid="{00000000-0005-0000-0000-0000BD020000}"/>
    <cellStyle name="Followed Hyperlink 18" xfId="28465" hidden="1" xr:uid="{00000000-0005-0000-0000-0000BE020000}"/>
    <cellStyle name="Followed Hyperlink 18" xfId="30213" hidden="1" xr:uid="{00000000-0005-0000-0000-0000BF020000}"/>
    <cellStyle name="Followed Hyperlink 18" xfId="30560" hidden="1" xr:uid="{00000000-0005-0000-0000-0000C0020000}"/>
    <cellStyle name="Followed Hyperlink 18" xfId="30635" hidden="1" xr:uid="{00000000-0005-0000-0000-0000C1020000}"/>
    <cellStyle name="Followed Hyperlink 18" xfId="30632" hidden="1" xr:uid="{00000000-0005-0000-0000-0000C2020000}"/>
    <cellStyle name="Followed Hyperlink 18" xfId="30730" hidden="1" xr:uid="{00000000-0005-0000-0000-0000C3020000}"/>
    <cellStyle name="Followed Hyperlink 18" xfId="30535" hidden="1" xr:uid="{00000000-0005-0000-0000-0000C4020000}"/>
    <cellStyle name="Followed Hyperlink 18" xfId="30856" hidden="1" xr:uid="{00000000-0005-0000-0000-0000C5020000}"/>
    <cellStyle name="Followed Hyperlink 18" xfId="30853" hidden="1" xr:uid="{00000000-0005-0000-0000-0000C6020000}"/>
    <cellStyle name="Followed Hyperlink 18" xfId="30951" hidden="1" xr:uid="{00000000-0005-0000-0000-0000C7020000}"/>
    <cellStyle name="Followed Hyperlink 18" xfId="30504" hidden="1" xr:uid="{00000000-0005-0000-0000-0000C8020000}"/>
    <cellStyle name="Followed Hyperlink 18" xfId="31072" hidden="1" xr:uid="{00000000-0005-0000-0000-0000C9020000}"/>
    <cellStyle name="Followed Hyperlink 18" xfId="31069" hidden="1" xr:uid="{00000000-0005-0000-0000-0000CA020000}"/>
    <cellStyle name="Followed Hyperlink 18" xfId="31167" hidden="1" xr:uid="{00000000-0005-0000-0000-0000CB020000}"/>
    <cellStyle name="Followed Hyperlink 18" xfId="31055" hidden="1" xr:uid="{00000000-0005-0000-0000-0000CC020000}"/>
    <cellStyle name="Followed Hyperlink 18" xfId="31284" hidden="1" xr:uid="{00000000-0005-0000-0000-0000CD020000}"/>
    <cellStyle name="Followed Hyperlink 18" xfId="31281" hidden="1" xr:uid="{00000000-0005-0000-0000-0000CE020000}"/>
    <cellStyle name="Followed Hyperlink 18" xfId="31379" hidden="1" xr:uid="{00000000-0005-0000-0000-0000CF020000}"/>
    <cellStyle name="Followed Hyperlink 18" xfId="30619" hidden="1" xr:uid="{00000000-0005-0000-0000-0000D0020000}"/>
    <cellStyle name="Followed Hyperlink 18" xfId="31495" hidden="1" xr:uid="{00000000-0005-0000-0000-0000D1020000}"/>
    <cellStyle name="Followed Hyperlink 18" xfId="31492" hidden="1" xr:uid="{00000000-0005-0000-0000-0000D2020000}"/>
    <cellStyle name="Followed Hyperlink 18" xfId="31590" hidden="1" xr:uid="{00000000-0005-0000-0000-0000D3020000}"/>
    <cellStyle name="Followed Hyperlink 18" xfId="28552" hidden="1" xr:uid="{00000000-0005-0000-0000-0000D4020000}"/>
    <cellStyle name="Followed Hyperlink 18" xfId="31701" hidden="1" xr:uid="{00000000-0005-0000-0000-0000D5020000}"/>
    <cellStyle name="Followed Hyperlink 18" xfId="31698" hidden="1" xr:uid="{00000000-0005-0000-0000-0000D6020000}"/>
    <cellStyle name="Followed Hyperlink 18" xfId="31796" hidden="1" xr:uid="{00000000-0005-0000-0000-0000D7020000}"/>
    <cellStyle name="Followed Hyperlink 18" xfId="26093" hidden="1" xr:uid="{00000000-0005-0000-0000-0000BC020000}"/>
    <cellStyle name="Followed Hyperlink 18" xfId="28271" hidden="1" xr:uid="{00000000-0005-0000-0000-0000BD020000}"/>
    <cellStyle name="Followed Hyperlink 18" xfId="30338" hidden="1" xr:uid="{00000000-0005-0000-0000-0000BE020000}"/>
    <cellStyle name="Followed Hyperlink 18" xfId="31884" hidden="1" xr:uid="{00000000-0005-0000-0000-0000BF020000}"/>
    <cellStyle name="Followed Hyperlink 18" xfId="32228" hidden="1" xr:uid="{00000000-0005-0000-0000-0000C0020000}"/>
    <cellStyle name="Followed Hyperlink 18" xfId="32303" hidden="1" xr:uid="{00000000-0005-0000-0000-0000C1020000}"/>
    <cellStyle name="Followed Hyperlink 18" xfId="32300" hidden="1" xr:uid="{00000000-0005-0000-0000-0000C2020000}"/>
    <cellStyle name="Followed Hyperlink 18" xfId="32398" hidden="1" xr:uid="{00000000-0005-0000-0000-0000C3020000}"/>
    <cellStyle name="Followed Hyperlink 18" xfId="32203" hidden="1" xr:uid="{00000000-0005-0000-0000-0000C4020000}"/>
    <cellStyle name="Followed Hyperlink 18" xfId="32524" hidden="1" xr:uid="{00000000-0005-0000-0000-0000C5020000}"/>
    <cellStyle name="Followed Hyperlink 18" xfId="32521" hidden="1" xr:uid="{00000000-0005-0000-0000-0000C6020000}"/>
    <cellStyle name="Followed Hyperlink 18" xfId="32619" hidden="1" xr:uid="{00000000-0005-0000-0000-0000C7020000}"/>
    <cellStyle name="Followed Hyperlink 18" xfId="32172" hidden="1" xr:uid="{00000000-0005-0000-0000-0000C8020000}"/>
    <cellStyle name="Followed Hyperlink 18" xfId="32740" hidden="1" xr:uid="{00000000-0005-0000-0000-0000C9020000}"/>
    <cellStyle name="Followed Hyperlink 18" xfId="32737" hidden="1" xr:uid="{00000000-0005-0000-0000-0000CA020000}"/>
    <cellStyle name="Followed Hyperlink 18" xfId="32835" hidden="1" xr:uid="{00000000-0005-0000-0000-0000CB020000}"/>
    <cellStyle name="Followed Hyperlink 18" xfId="32723" hidden="1" xr:uid="{00000000-0005-0000-0000-0000CC020000}"/>
    <cellStyle name="Followed Hyperlink 18" xfId="32952" hidden="1" xr:uid="{00000000-0005-0000-0000-0000CD020000}"/>
    <cellStyle name="Followed Hyperlink 18" xfId="32949" hidden="1" xr:uid="{00000000-0005-0000-0000-0000CE020000}"/>
    <cellStyle name="Followed Hyperlink 18" xfId="33047" hidden="1" xr:uid="{00000000-0005-0000-0000-0000CF020000}"/>
    <cellStyle name="Followed Hyperlink 18" xfId="32287" hidden="1" xr:uid="{00000000-0005-0000-0000-0000D0020000}"/>
    <cellStyle name="Followed Hyperlink 18" xfId="33163" hidden="1" xr:uid="{00000000-0005-0000-0000-0000D1020000}"/>
    <cellStyle name="Followed Hyperlink 18" xfId="33160" hidden="1" xr:uid="{00000000-0005-0000-0000-0000D2020000}"/>
    <cellStyle name="Followed Hyperlink 18" xfId="33258" hidden="1" xr:uid="{00000000-0005-0000-0000-0000D3020000}"/>
    <cellStyle name="Followed Hyperlink 18" xfId="28558" hidden="1" xr:uid="{00000000-0005-0000-0000-0000D4020000}"/>
    <cellStyle name="Followed Hyperlink 18" xfId="33369" hidden="1" xr:uid="{00000000-0005-0000-0000-0000D5020000}"/>
    <cellStyle name="Followed Hyperlink 18" xfId="33366" hidden="1" xr:uid="{00000000-0005-0000-0000-0000D6020000}"/>
    <cellStyle name="Followed Hyperlink 18" xfId="33464" hidden="1" xr:uid="{00000000-0005-0000-0000-0000D7020000}"/>
    <cellStyle name="Followed Hyperlink 18" xfId="28321" hidden="1" xr:uid="{00000000-0005-0000-0000-0000BC020000}"/>
    <cellStyle name="Followed Hyperlink 18" xfId="30399" hidden="1" xr:uid="{00000000-0005-0000-0000-0000BD020000}"/>
    <cellStyle name="Followed Hyperlink 18" xfId="32008" hidden="1" xr:uid="{00000000-0005-0000-0000-0000BE020000}"/>
    <cellStyle name="Followed Hyperlink 18" xfId="33552" hidden="1" xr:uid="{00000000-0005-0000-0000-0000BF020000}"/>
    <cellStyle name="Followed Hyperlink 18" xfId="33883" hidden="1" xr:uid="{00000000-0005-0000-0000-0000C0020000}"/>
    <cellStyle name="Followed Hyperlink 18" xfId="33958" hidden="1" xr:uid="{00000000-0005-0000-0000-0000C1020000}"/>
    <cellStyle name="Followed Hyperlink 18" xfId="33955" hidden="1" xr:uid="{00000000-0005-0000-0000-0000C2020000}"/>
    <cellStyle name="Followed Hyperlink 18" xfId="34053" hidden="1" xr:uid="{00000000-0005-0000-0000-0000C3020000}"/>
    <cellStyle name="Followed Hyperlink 18" xfId="33858" hidden="1" xr:uid="{00000000-0005-0000-0000-0000C4020000}"/>
    <cellStyle name="Followed Hyperlink 18" xfId="34179" hidden="1" xr:uid="{00000000-0005-0000-0000-0000C5020000}"/>
    <cellStyle name="Followed Hyperlink 18" xfId="34176" hidden="1" xr:uid="{00000000-0005-0000-0000-0000C6020000}"/>
    <cellStyle name="Followed Hyperlink 18" xfId="34274" hidden="1" xr:uid="{00000000-0005-0000-0000-0000C7020000}"/>
    <cellStyle name="Followed Hyperlink 18" xfId="33827" hidden="1" xr:uid="{00000000-0005-0000-0000-0000C8020000}"/>
    <cellStyle name="Followed Hyperlink 18" xfId="34395" hidden="1" xr:uid="{00000000-0005-0000-0000-0000C9020000}"/>
    <cellStyle name="Followed Hyperlink 18" xfId="34392" hidden="1" xr:uid="{00000000-0005-0000-0000-0000CA020000}"/>
    <cellStyle name="Followed Hyperlink 18" xfId="34490" hidden="1" xr:uid="{00000000-0005-0000-0000-0000CB020000}"/>
    <cellStyle name="Followed Hyperlink 18" xfId="34378" hidden="1" xr:uid="{00000000-0005-0000-0000-0000CC020000}"/>
    <cellStyle name="Followed Hyperlink 18" xfId="34607" hidden="1" xr:uid="{00000000-0005-0000-0000-0000CD020000}"/>
    <cellStyle name="Followed Hyperlink 18" xfId="34604" hidden="1" xr:uid="{00000000-0005-0000-0000-0000CE020000}"/>
    <cellStyle name="Followed Hyperlink 18" xfId="34702" hidden="1" xr:uid="{00000000-0005-0000-0000-0000CF020000}"/>
    <cellStyle name="Followed Hyperlink 18" xfId="33942" hidden="1" xr:uid="{00000000-0005-0000-0000-0000D0020000}"/>
    <cellStyle name="Followed Hyperlink 18" xfId="34818" hidden="1" xr:uid="{00000000-0005-0000-0000-0000D1020000}"/>
    <cellStyle name="Followed Hyperlink 18" xfId="34815" hidden="1" xr:uid="{00000000-0005-0000-0000-0000D2020000}"/>
    <cellStyle name="Followed Hyperlink 18" xfId="34913" hidden="1" xr:uid="{00000000-0005-0000-0000-0000D3020000}"/>
    <cellStyle name="Followed Hyperlink 18" xfId="30304" hidden="1" xr:uid="{00000000-0005-0000-0000-0000D4020000}"/>
    <cellStyle name="Followed Hyperlink 18" xfId="35024" hidden="1" xr:uid="{00000000-0005-0000-0000-0000D5020000}"/>
    <cellStyle name="Followed Hyperlink 18" xfId="35021" hidden="1" xr:uid="{00000000-0005-0000-0000-0000D6020000}"/>
    <cellStyle name="Followed Hyperlink 18" xfId="35119" hidden="1" xr:uid="{00000000-0005-0000-0000-0000D7020000}"/>
    <cellStyle name="Followed Hyperlink 18" xfId="28578" hidden="1" xr:uid="{00000000-0005-0000-0000-0000BC020000}"/>
    <cellStyle name="Followed Hyperlink 18" xfId="32067" hidden="1" xr:uid="{00000000-0005-0000-0000-0000BD020000}"/>
    <cellStyle name="Followed Hyperlink 18" xfId="33673" hidden="1" xr:uid="{00000000-0005-0000-0000-0000BE020000}"/>
    <cellStyle name="Followed Hyperlink 18" xfId="35207" hidden="1" xr:uid="{00000000-0005-0000-0000-0000BF020000}"/>
    <cellStyle name="Followed Hyperlink 18" xfId="35524" hidden="1" xr:uid="{00000000-0005-0000-0000-0000C0020000}"/>
    <cellStyle name="Followed Hyperlink 18" xfId="35599" hidden="1" xr:uid="{00000000-0005-0000-0000-0000C1020000}"/>
    <cellStyle name="Followed Hyperlink 18" xfId="35596" hidden="1" xr:uid="{00000000-0005-0000-0000-0000C2020000}"/>
    <cellStyle name="Followed Hyperlink 18" xfId="35694" hidden="1" xr:uid="{00000000-0005-0000-0000-0000C3020000}"/>
    <cellStyle name="Followed Hyperlink 18" xfId="35499" hidden="1" xr:uid="{00000000-0005-0000-0000-0000C4020000}"/>
    <cellStyle name="Followed Hyperlink 18" xfId="35820" hidden="1" xr:uid="{00000000-0005-0000-0000-0000C5020000}"/>
    <cellStyle name="Followed Hyperlink 18" xfId="35817" hidden="1" xr:uid="{00000000-0005-0000-0000-0000C6020000}"/>
    <cellStyle name="Followed Hyperlink 18" xfId="35915" hidden="1" xr:uid="{00000000-0005-0000-0000-0000C7020000}"/>
    <cellStyle name="Followed Hyperlink 18" xfId="35468" hidden="1" xr:uid="{00000000-0005-0000-0000-0000C8020000}"/>
    <cellStyle name="Followed Hyperlink 18" xfId="36036" hidden="1" xr:uid="{00000000-0005-0000-0000-0000C9020000}"/>
    <cellStyle name="Followed Hyperlink 18" xfId="36033" hidden="1" xr:uid="{00000000-0005-0000-0000-0000CA020000}"/>
    <cellStyle name="Followed Hyperlink 18" xfId="36131" hidden="1" xr:uid="{00000000-0005-0000-0000-0000CB020000}"/>
    <cellStyle name="Followed Hyperlink 18" xfId="36019" hidden="1" xr:uid="{00000000-0005-0000-0000-0000CC020000}"/>
    <cellStyle name="Followed Hyperlink 18" xfId="36248" hidden="1" xr:uid="{00000000-0005-0000-0000-0000CD020000}"/>
    <cellStyle name="Followed Hyperlink 18" xfId="36245" hidden="1" xr:uid="{00000000-0005-0000-0000-0000CE020000}"/>
    <cellStyle name="Followed Hyperlink 18" xfId="36343" hidden="1" xr:uid="{00000000-0005-0000-0000-0000CF020000}"/>
    <cellStyle name="Followed Hyperlink 18" xfId="35583" hidden="1" xr:uid="{00000000-0005-0000-0000-0000D0020000}"/>
    <cellStyle name="Followed Hyperlink 18" xfId="36459" hidden="1" xr:uid="{00000000-0005-0000-0000-0000D1020000}"/>
    <cellStyle name="Followed Hyperlink 18" xfId="36456" hidden="1" xr:uid="{00000000-0005-0000-0000-0000D2020000}"/>
    <cellStyle name="Followed Hyperlink 18" xfId="36554" hidden="1" xr:uid="{00000000-0005-0000-0000-0000D3020000}"/>
    <cellStyle name="Followed Hyperlink 18" xfId="31974" hidden="1" xr:uid="{00000000-0005-0000-0000-0000D4020000}"/>
    <cellStyle name="Followed Hyperlink 18" xfId="36665" hidden="1" xr:uid="{00000000-0005-0000-0000-0000D5020000}"/>
    <cellStyle name="Followed Hyperlink 18" xfId="36662" hidden="1" xr:uid="{00000000-0005-0000-0000-0000D6020000}"/>
    <cellStyle name="Followed Hyperlink 18" xfId="36760" hidden="1" xr:uid="{00000000-0005-0000-0000-0000D7020000}"/>
    <cellStyle name="Followed Hyperlink 18" xfId="30432" hidden="1" xr:uid="{00000000-0005-0000-0000-0000BC020000}"/>
    <cellStyle name="Followed Hyperlink 18" xfId="33726" hidden="1" xr:uid="{00000000-0005-0000-0000-0000BD020000}"/>
    <cellStyle name="Followed Hyperlink 18" xfId="35324" hidden="1" xr:uid="{00000000-0005-0000-0000-0000BE020000}"/>
    <cellStyle name="Followed Hyperlink 18" xfId="36848" hidden="1" xr:uid="{00000000-0005-0000-0000-0000BF020000}"/>
    <cellStyle name="Followed Hyperlink 18" xfId="37131" hidden="1" xr:uid="{00000000-0005-0000-0000-0000C0020000}"/>
    <cellStyle name="Followed Hyperlink 18" xfId="37206" hidden="1" xr:uid="{00000000-0005-0000-0000-0000C1020000}"/>
    <cellStyle name="Followed Hyperlink 18" xfId="37203" hidden="1" xr:uid="{00000000-0005-0000-0000-0000C2020000}"/>
    <cellStyle name="Followed Hyperlink 18" xfId="37301" hidden="1" xr:uid="{00000000-0005-0000-0000-0000C3020000}"/>
    <cellStyle name="Followed Hyperlink 18" xfId="37106" hidden="1" xr:uid="{00000000-0005-0000-0000-0000C4020000}"/>
    <cellStyle name="Followed Hyperlink 18" xfId="37427" hidden="1" xr:uid="{00000000-0005-0000-0000-0000C5020000}"/>
    <cellStyle name="Followed Hyperlink 18" xfId="37424" hidden="1" xr:uid="{00000000-0005-0000-0000-0000C6020000}"/>
    <cellStyle name="Followed Hyperlink 18" xfId="37522" hidden="1" xr:uid="{00000000-0005-0000-0000-0000C7020000}"/>
    <cellStyle name="Followed Hyperlink 18" xfId="37075" hidden="1" xr:uid="{00000000-0005-0000-0000-0000C8020000}"/>
    <cellStyle name="Followed Hyperlink 18" xfId="37643" hidden="1" xr:uid="{00000000-0005-0000-0000-0000C9020000}"/>
    <cellStyle name="Followed Hyperlink 18" xfId="37640" hidden="1" xr:uid="{00000000-0005-0000-0000-0000CA020000}"/>
    <cellStyle name="Followed Hyperlink 18" xfId="37738" hidden="1" xr:uid="{00000000-0005-0000-0000-0000CB020000}"/>
    <cellStyle name="Followed Hyperlink 18" xfId="37626" hidden="1" xr:uid="{00000000-0005-0000-0000-0000CC020000}"/>
    <cellStyle name="Followed Hyperlink 18" xfId="37855" hidden="1" xr:uid="{00000000-0005-0000-0000-0000CD020000}"/>
    <cellStyle name="Followed Hyperlink 18" xfId="37852" hidden="1" xr:uid="{00000000-0005-0000-0000-0000CE020000}"/>
    <cellStyle name="Followed Hyperlink 18" xfId="37950" hidden="1" xr:uid="{00000000-0005-0000-0000-0000CF020000}"/>
    <cellStyle name="Followed Hyperlink 18" xfId="37190" hidden="1" xr:uid="{00000000-0005-0000-0000-0000D0020000}"/>
    <cellStyle name="Followed Hyperlink 18" xfId="38066" hidden="1" xr:uid="{00000000-0005-0000-0000-0000D1020000}"/>
    <cellStyle name="Followed Hyperlink 18" xfId="38063" hidden="1" xr:uid="{00000000-0005-0000-0000-0000D2020000}"/>
    <cellStyle name="Followed Hyperlink 18" xfId="38161" hidden="1" xr:uid="{00000000-0005-0000-0000-0000D3020000}"/>
    <cellStyle name="Followed Hyperlink 18" xfId="33641" hidden="1" xr:uid="{00000000-0005-0000-0000-0000D4020000}"/>
    <cellStyle name="Followed Hyperlink 18" xfId="38272" hidden="1" xr:uid="{00000000-0005-0000-0000-0000D5020000}"/>
    <cellStyle name="Followed Hyperlink 18" xfId="38269" hidden="1" xr:uid="{00000000-0005-0000-0000-0000D6020000}"/>
    <cellStyle name="Followed Hyperlink 18" xfId="38367" hidden="1" xr:uid="{00000000-0005-0000-0000-0000D7020000}"/>
    <cellStyle name="Followed Hyperlink 18" xfId="32100" hidden="1" xr:uid="{00000000-0005-0000-0000-0000BC020000}"/>
    <cellStyle name="Followed Hyperlink 18" xfId="35376" hidden="1" xr:uid="{00000000-0005-0000-0000-0000BD020000}"/>
    <cellStyle name="Followed Hyperlink 18" xfId="36959" hidden="1" xr:uid="{00000000-0005-0000-0000-0000BE020000}"/>
    <cellStyle name="Followed Hyperlink 18" xfId="38455" hidden="1" xr:uid="{00000000-0005-0000-0000-0000BF020000}"/>
    <cellStyle name="Followed Hyperlink 18" xfId="38700" hidden="1" xr:uid="{00000000-0005-0000-0000-0000C0020000}"/>
    <cellStyle name="Followed Hyperlink 18" xfId="38775" hidden="1" xr:uid="{00000000-0005-0000-0000-0000C1020000}"/>
    <cellStyle name="Followed Hyperlink 18" xfId="38772" hidden="1" xr:uid="{00000000-0005-0000-0000-0000C2020000}"/>
    <cellStyle name="Followed Hyperlink 18" xfId="38870" hidden="1" xr:uid="{00000000-0005-0000-0000-0000C3020000}"/>
    <cellStyle name="Followed Hyperlink 18" xfId="38675" hidden="1" xr:uid="{00000000-0005-0000-0000-0000C4020000}"/>
    <cellStyle name="Followed Hyperlink 18" xfId="38996" hidden="1" xr:uid="{00000000-0005-0000-0000-0000C5020000}"/>
    <cellStyle name="Followed Hyperlink 18" xfId="38993" hidden="1" xr:uid="{00000000-0005-0000-0000-0000C6020000}"/>
    <cellStyle name="Followed Hyperlink 18" xfId="39091" hidden="1" xr:uid="{00000000-0005-0000-0000-0000C7020000}"/>
    <cellStyle name="Followed Hyperlink 18" xfId="38644" hidden="1" xr:uid="{00000000-0005-0000-0000-0000C8020000}"/>
    <cellStyle name="Followed Hyperlink 18" xfId="39212" hidden="1" xr:uid="{00000000-0005-0000-0000-0000C9020000}"/>
    <cellStyle name="Followed Hyperlink 18" xfId="39209" hidden="1" xr:uid="{00000000-0005-0000-0000-0000CA020000}"/>
    <cellStyle name="Followed Hyperlink 18" xfId="39307" hidden="1" xr:uid="{00000000-0005-0000-0000-0000CB020000}"/>
    <cellStyle name="Followed Hyperlink 18" xfId="39195" hidden="1" xr:uid="{00000000-0005-0000-0000-0000CC020000}"/>
    <cellStyle name="Followed Hyperlink 18" xfId="39424" hidden="1" xr:uid="{00000000-0005-0000-0000-0000CD020000}"/>
    <cellStyle name="Followed Hyperlink 18" xfId="39421" hidden="1" xr:uid="{00000000-0005-0000-0000-0000CE020000}"/>
    <cellStyle name="Followed Hyperlink 18" xfId="39519" hidden="1" xr:uid="{00000000-0005-0000-0000-0000CF020000}"/>
    <cellStyle name="Followed Hyperlink 18" xfId="38759" hidden="1" xr:uid="{00000000-0005-0000-0000-0000D0020000}"/>
    <cellStyle name="Followed Hyperlink 18" xfId="39635" hidden="1" xr:uid="{00000000-0005-0000-0000-0000D1020000}"/>
    <cellStyle name="Followed Hyperlink 18" xfId="39632" hidden="1" xr:uid="{00000000-0005-0000-0000-0000D2020000}"/>
    <cellStyle name="Followed Hyperlink 18" xfId="39730" hidden="1" xr:uid="{00000000-0005-0000-0000-0000D3020000}"/>
    <cellStyle name="Followed Hyperlink 18" xfId="35295" hidden="1" xr:uid="{00000000-0005-0000-0000-0000D4020000}"/>
    <cellStyle name="Followed Hyperlink 18" xfId="39841" hidden="1" xr:uid="{00000000-0005-0000-0000-0000D5020000}"/>
    <cellStyle name="Followed Hyperlink 18" xfId="39838" hidden="1" xr:uid="{00000000-0005-0000-0000-0000D6020000}"/>
    <cellStyle name="Followed Hyperlink 18" xfId="39936" hidden="1" xr:uid="{00000000-0005-0000-0000-0000D7020000}"/>
    <cellStyle name="Followed Hyperlink 18" xfId="33759" hidden="1" xr:uid="{00000000-0005-0000-0000-0000BC020000}"/>
    <cellStyle name="Followed Hyperlink 18" xfId="36995" hidden="1" xr:uid="{00000000-0005-0000-0000-0000BD020000}"/>
    <cellStyle name="Followed Hyperlink 18" xfId="38556" hidden="1" xr:uid="{00000000-0005-0000-0000-0000BE020000}"/>
    <cellStyle name="Followed Hyperlink 18" xfId="40024" hidden="1" xr:uid="{00000000-0005-0000-0000-0000BF020000}"/>
    <cellStyle name="Followed Hyperlink 18" xfId="40219" hidden="1" xr:uid="{00000000-0005-0000-0000-0000C0020000}"/>
    <cellStyle name="Followed Hyperlink 18" xfId="40294" hidden="1" xr:uid="{00000000-0005-0000-0000-0000C1020000}"/>
    <cellStyle name="Followed Hyperlink 18" xfId="40291" hidden="1" xr:uid="{00000000-0005-0000-0000-0000C2020000}"/>
    <cellStyle name="Followed Hyperlink 18" xfId="40389" hidden="1" xr:uid="{00000000-0005-0000-0000-0000C3020000}"/>
    <cellStyle name="Followed Hyperlink 18" xfId="40194" hidden="1" xr:uid="{00000000-0005-0000-0000-0000C4020000}"/>
    <cellStyle name="Followed Hyperlink 18" xfId="40515" hidden="1" xr:uid="{00000000-0005-0000-0000-0000C5020000}"/>
    <cellStyle name="Followed Hyperlink 18" xfId="40512" hidden="1" xr:uid="{00000000-0005-0000-0000-0000C6020000}"/>
    <cellStyle name="Followed Hyperlink 18" xfId="40610" hidden="1" xr:uid="{00000000-0005-0000-0000-0000C7020000}"/>
    <cellStyle name="Followed Hyperlink 18" xfId="40163" hidden="1" xr:uid="{00000000-0005-0000-0000-0000C8020000}"/>
    <cellStyle name="Followed Hyperlink 18" xfId="40731" hidden="1" xr:uid="{00000000-0005-0000-0000-0000C9020000}"/>
    <cellStyle name="Followed Hyperlink 18" xfId="40728" hidden="1" xr:uid="{00000000-0005-0000-0000-0000CA020000}"/>
    <cellStyle name="Followed Hyperlink 18" xfId="40826" hidden="1" xr:uid="{00000000-0005-0000-0000-0000CB020000}"/>
    <cellStyle name="Followed Hyperlink 18" xfId="40714" hidden="1" xr:uid="{00000000-0005-0000-0000-0000CC020000}"/>
    <cellStyle name="Followed Hyperlink 18" xfId="40943" hidden="1" xr:uid="{00000000-0005-0000-0000-0000CD020000}"/>
    <cellStyle name="Followed Hyperlink 18" xfId="40940" hidden="1" xr:uid="{00000000-0005-0000-0000-0000CE020000}"/>
    <cellStyle name="Followed Hyperlink 18" xfId="41038" hidden="1" xr:uid="{00000000-0005-0000-0000-0000CF020000}"/>
    <cellStyle name="Followed Hyperlink 18" xfId="40278" hidden="1" xr:uid="{00000000-0005-0000-0000-0000D0020000}"/>
    <cellStyle name="Followed Hyperlink 18" xfId="41154" hidden="1" xr:uid="{00000000-0005-0000-0000-0000D1020000}"/>
    <cellStyle name="Followed Hyperlink 18" xfId="41151" hidden="1" xr:uid="{00000000-0005-0000-0000-0000D2020000}"/>
    <cellStyle name="Followed Hyperlink 18" xfId="41249" hidden="1" xr:uid="{00000000-0005-0000-0000-0000D3020000}"/>
    <cellStyle name="Followed Hyperlink 18" xfId="36935" hidden="1" xr:uid="{00000000-0005-0000-0000-0000D4020000}"/>
    <cellStyle name="Followed Hyperlink 18" xfId="41360" hidden="1" xr:uid="{00000000-0005-0000-0000-0000D5020000}"/>
    <cellStyle name="Followed Hyperlink 18" xfId="41357" hidden="1" xr:uid="{00000000-0005-0000-0000-0000D6020000}"/>
    <cellStyle name="Followed Hyperlink 18" xfId="41455" hidden="1" xr:uid="{00000000-0005-0000-0000-0000D7020000}"/>
    <cellStyle name="Followed Hyperlink 18" xfId="41861" hidden="1" xr:uid="{00000000-0005-0000-0000-0000BC020000}"/>
    <cellStyle name="Followed Hyperlink 18" xfId="41946" hidden="1" xr:uid="{00000000-0005-0000-0000-0000BD020000}"/>
    <cellStyle name="Followed Hyperlink 18" xfId="41943" hidden="1" xr:uid="{00000000-0005-0000-0000-0000BE020000}"/>
    <cellStyle name="Followed Hyperlink 18" xfId="42041" hidden="1" xr:uid="{00000000-0005-0000-0000-0000BF020000}"/>
    <cellStyle name="Followed Hyperlink 18" xfId="42184" hidden="1" xr:uid="{00000000-0005-0000-0000-0000C0020000}"/>
    <cellStyle name="Followed Hyperlink 18" xfId="42259" hidden="1" xr:uid="{00000000-0005-0000-0000-0000C1020000}"/>
    <cellStyle name="Followed Hyperlink 18" xfId="42256" hidden="1" xr:uid="{00000000-0005-0000-0000-0000C2020000}"/>
    <cellStyle name="Followed Hyperlink 18" xfId="42354" hidden="1" xr:uid="{00000000-0005-0000-0000-0000C3020000}"/>
    <cellStyle name="Followed Hyperlink 18" xfId="42159" hidden="1" xr:uid="{00000000-0005-0000-0000-0000C4020000}"/>
    <cellStyle name="Followed Hyperlink 18" xfId="42480" hidden="1" xr:uid="{00000000-0005-0000-0000-0000C5020000}"/>
    <cellStyle name="Followed Hyperlink 18" xfId="42477" hidden="1" xr:uid="{00000000-0005-0000-0000-0000C6020000}"/>
    <cellStyle name="Followed Hyperlink 18" xfId="42575" hidden="1" xr:uid="{00000000-0005-0000-0000-0000C7020000}"/>
    <cellStyle name="Followed Hyperlink 18" xfId="42128" hidden="1" xr:uid="{00000000-0005-0000-0000-0000C8020000}"/>
    <cellStyle name="Followed Hyperlink 18" xfId="42696" hidden="1" xr:uid="{00000000-0005-0000-0000-0000C9020000}"/>
    <cellStyle name="Followed Hyperlink 18" xfId="42693" hidden="1" xr:uid="{00000000-0005-0000-0000-0000CA020000}"/>
    <cellStyle name="Followed Hyperlink 18" xfId="42791" hidden="1" xr:uid="{00000000-0005-0000-0000-0000CB020000}"/>
    <cellStyle name="Followed Hyperlink 18" xfId="42679" hidden="1" xr:uid="{00000000-0005-0000-0000-0000CC020000}"/>
    <cellStyle name="Followed Hyperlink 18" xfId="42908" hidden="1" xr:uid="{00000000-0005-0000-0000-0000CD020000}"/>
    <cellStyle name="Followed Hyperlink 18" xfId="42905" hidden="1" xr:uid="{00000000-0005-0000-0000-0000CE020000}"/>
    <cellStyle name="Followed Hyperlink 18" xfId="43003" hidden="1" xr:uid="{00000000-0005-0000-0000-0000CF020000}"/>
    <cellStyle name="Followed Hyperlink 18" xfId="42243" hidden="1" xr:uid="{00000000-0005-0000-0000-0000D0020000}"/>
    <cellStyle name="Followed Hyperlink 18" xfId="43119" hidden="1" xr:uid="{00000000-0005-0000-0000-0000D1020000}"/>
    <cellStyle name="Followed Hyperlink 18" xfId="43116" hidden="1" xr:uid="{00000000-0005-0000-0000-0000D2020000}"/>
    <cellStyle name="Followed Hyperlink 18" xfId="43214" hidden="1" xr:uid="{00000000-0005-0000-0000-0000D3020000}"/>
    <cellStyle name="Followed Hyperlink 18" xfId="41921" hidden="1" xr:uid="{00000000-0005-0000-0000-0000D4020000}"/>
    <cellStyle name="Followed Hyperlink 18" xfId="43325" hidden="1" xr:uid="{00000000-0005-0000-0000-0000D5020000}"/>
    <cellStyle name="Followed Hyperlink 18" xfId="43322" hidden="1" xr:uid="{00000000-0005-0000-0000-0000D6020000}"/>
    <cellStyle name="Followed Hyperlink 18" xfId="43420" hidden="1" xr:uid="{00000000-0005-0000-0000-0000D7020000}"/>
    <cellStyle name="Followed Hyperlink 18" xfId="43827" hidden="1" xr:uid="{00000000-0005-0000-0000-0000BC020000}"/>
    <cellStyle name="Followed Hyperlink 18" xfId="43893" hidden="1" xr:uid="{00000000-0005-0000-0000-0000BD020000}"/>
    <cellStyle name="Followed Hyperlink 18" xfId="43890" hidden="1" xr:uid="{00000000-0005-0000-0000-0000BE020000}"/>
    <cellStyle name="Followed Hyperlink 18" xfId="43988" hidden="1" xr:uid="{00000000-0005-0000-0000-0000BF020000}"/>
    <cellStyle name="Followed Hyperlink 18" xfId="44131" hidden="1" xr:uid="{00000000-0005-0000-0000-0000C0020000}"/>
    <cellStyle name="Followed Hyperlink 18" xfId="44206" hidden="1" xr:uid="{00000000-0005-0000-0000-0000C1020000}"/>
    <cellStyle name="Followed Hyperlink 18" xfId="44203" hidden="1" xr:uid="{00000000-0005-0000-0000-0000C2020000}"/>
    <cellStyle name="Followed Hyperlink 18" xfId="44301" hidden="1" xr:uid="{00000000-0005-0000-0000-0000C3020000}"/>
    <cellStyle name="Followed Hyperlink 18" xfId="44106" hidden="1" xr:uid="{00000000-0005-0000-0000-0000C4020000}"/>
    <cellStyle name="Followed Hyperlink 18" xfId="44427" hidden="1" xr:uid="{00000000-0005-0000-0000-0000C5020000}"/>
    <cellStyle name="Followed Hyperlink 18" xfId="44424" hidden="1" xr:uid="{00000000-0005-0000-0000-0000C6020000}"/>
    <cellStyle name="Followed Hyperlink 18" xfId="44522" hidden="1" xr:uid="{00000000-0005-0000-0000-0000C7020000}"/>
    <cellStyle name="Followed Hyperlink 18" xfId="44075" hidden="1" xr:uid="{00000000-0005-0000-0000-0000C8020000}"/>
    <cellStyle name="Followed Hyperlink 18" xfId="44643" hidden="1" xr:uid="{00000000-0005-0000-0000-0000C9020000}"/>
    <cellStyle name="Followed Hyperlink 18" xfId="44640" hidden="1" xr:uid="{00000000-0005-0000-0000-0000CA020000}"/>
    <cellStyle name="Followed Hyperlink 18" xfId="44738" hidden="1" xr:uid="{00000000-0005-0000-0000-0000CB020000}"/>
    <cellStyle name="Followed Hyperlink 18" xfId="44626" hidden="1" xr:uid="{00000000-0005-0000-0000-0000CC020000}"/>
    <cellStyle name="Followed Hyperlink 18" xfId="44855" hidden="1" xr:uid="{00000000-0005-0000-0000-0000CD020000}"/>
    <cellStyle name="Followed Hyperlink 18" xfId="44852" hidden="1" xr:uid="{00000000-0005-0000-0000-0000CE020000}"/>
    <cellStyle name="Followed Hyperlink 18" xfId="44950" hidden="1" xr:uid="{00000000-0005-0000-0000-0000CF020000}"/>
    <cellStyle name="Followed Hyperlink 18" xfId="44190" hidden="1" xr:uid="{00000000-0005-0000-0000-0000D0020000}"/>
    <cellStyle name="Followed Hyperlink 18" xfId="45066" hidden="1" xr:uid="{00000000-0005-0000-0000-0000D1020000}"/>
    <cellStyle name="Followed Hyperlink 18" xfId="45063" hidden="1" xr:uid="{00000000-0005-0000-0000-0000D2020000}"/>
    <cellStyle name="Followed Hyperlink 18" xfId="45161" hidden="1" xr:uid="{00000000-0005-0000-0000-0000D3020000}"/>
    <cellStyle name="Followed Hyperlink 18" xfId="43868" hidden="1" xr:uid="{00000000-0005-0000-0000-0000D4020000}"/>
    <cellStyle name="Followed Hyperlink 18" xfId="45272" hidden="1" xr:uid="{00000000-0005-0000-0000-0000D5020000}"/>
    <cellStyle name="Followed Hyperlink 18" xfId="45269" hidden="1" xr:uid="{00000000-0005-0000-0000-0000D6020000}"/>
    <cellStyle name="Followed Hyperlink 18" xfId="45367" hidden="1" xr:uid="{00000000-0005-0000-0000-0000D7020000}"/>
    <cellStyle name="Followed Hyperlink 19" xfId="529" hidden="1" xr:uid="{00000000-0005-0000-0000-0000D8020000}"/>
    <cellStyle name="Followed Hyperlink 19" xfId="738" hidden="1" xr:uid="{00000000-0005-0000-0000-0000D9020000}"/>
    <cellStyle name="Followed Hyperlink 19" xfId="768" hidden="1" xr:uid="{00000000-0005-0000-0000-0000DA020000}"/>
    <cellStyle name="Followed Hyperlink 19" xfId="779" hidden="1" xr:uid="{00000000-0005-0000-0000-0000DB020000}"/>
    <cellStyle name="Followed Hyperlink 19" xfId="852" hidden="1" xr:uid="{00000000-0005-0000-0000-0000DC020000}"/>
    <cellStyle name="Followed Hyperlink 19" xfId="1051" hidden="1" xr:uid="{00000000-0005-0000-0000-0000DD020000}"/>
    <cellStyle name="Followed Hyperlink 19" xfId="1081" hidden="1" xr:uid="{00000000-0005-0000-0000-0000DE020000}"/>
    <cellStyle name="Followed Hyperlink 19" xfId="1092" hidden="1" xr:uid="{00000000-0005-0000-0000-0000DF020000}"/>
    <cellStyle name="Followed Hyperlink 19" xfId="842" hidden="1" xr:uid="{00000000-0005-0000-0000-0000E0020000}"/>
    <cellStyle name="Followed Hyperlink 19" xfId="1272" hidden="1" xr:uid="{00000000-0005-0000-0000-0000E1020000}"/>
    <cellStyle name="Followed Hyperlink 19" xfId="1302" hidden="1" xr:uid="{00000000-0005-0000-0000-0000E2020000}"/>
    <cellStyle name="Followed Hyperlink 19" xfId="1313" hidden="1" xr:uid="{00000000-0005-0000-0000-0000E3020000}"/>
    <cellStyle name="Followed Hyperlink 19" xfId="1126" hidden="1" xr:uid="{00000000-0005-0000-0000-0000E4020000}"/>
    <cellStyle name="Followed Hyperlink 19" xfId="1488" hidden="1" xr:uid="{00000000-0005-0000-0000-0000E5020000}"/>
    <cellStyle name="Followed Hyperlink 19" xfId="1518" hidden="1" xr:uid="{00000000-0005-0000-0000-0000E6020000}"/>
    <cellStyle name="Followed Hyperlink 19" xfId="1529" hidden="1" xr:uid="{00000000-0005-0000-0000-0000E7020000}"/>
    <cellStyle name="Followed Hyperlink 19" xfId="836" hidden="1" xr:uid="{00000000-0005-0000-0000-0000E8020000}"/>
    <cellStyle name="Followed Hyperlink 19" xfId="1700" hidden="1" xr:uid="{00000000-0005-0000-0000-0000E9020000}"/>
    <cellStyle name="Followed Hyperlink 19" xfId="1730" hidden="1" xr:uid="{00000000-0005-0000-0000-0000EA020000}"/>
    <cellStyle name="Followed Hyperlink 19" xfId="1741" hidden="1" xr:uid="{00000000-0005-0000-0000-0000EB020000}"/>
    <cellStyle name="Followed Hyperlink 19" xfId="1558" hidden="1" xr:uid="{00000000-0005-0000-0000-0000EC020000}"/>
    <cellStyle name="Followed Hyperlink 19" xfId="1911" hidden="1" xr:uid="{00000000-0005-0000-0000-0000ED020000}"/>
    <cellStyle name="Followed Hyperlink 19" xfId="1941" hidden="1" xr:uid="{00000000-0005-0000-0000-0000EE020000}"/>
    <cellStyle name="Followed Hyperlink 19" xfId="1952" hidden="1" xr:uid="{00000000-0005-0000-0000-0000EF020000}"/>
    <cellStyle name="Followed Hyperlink 19" xfId="1770" hidden="1" xr:uid="{00000000-0005-0000-0000-0000F0020000}"/>
    <cellStyle name="Followed Hyperlink 19" xfId="2117" hidden="1" xr:uid="{00000000-0005-0000-0000-0000F1020000}"/>
    <cellStyle name="Followed Hyperlink 19" xfId="2147" hidden="1" xr:uid="{00000000-0005-0000-0000-0000F2020000}"/>
    <cellStyle name="Followed Hyperlink 19" xfId="2158" hidden="1" xr:uid="{00000000-0005-0000-0000-0000F3020000}"/>
    <cellStyle name="Followed Hyperlink 19" xfId="2830" hidden="1" xr:uid="{00000000-0005-0000-0000-0000D8020000}"/>
    <cellStyle name="Followed Hyperlink 19" xfId="3039" hidden="1" xr:uid="{00000000-0005-0000-0000-0000D9020000}"/>
    <cellStyle name="Followed Hyperlink 19" xfId="3069" hidden="1" xr:uid="{00000000-0005-0000-0000-0000DA020000}"/>
    <cellStyle name="Followed Hyperlink 19" xfId="3080" hidden="1" xr:uid="{00000000-0005-0000-0000-0000DB020000}"/>
    <cellStyle name="Followed Hyperlink 19" xfId="3153" hidden="1" xr:uid="{00000000-0005-0000-0000-0000DC020000}"/>
    <cellStyle name="Followed Hyperlink 19" xfId="3352" hidden="1" xr:uid="{00000000-0005-0000-0000-0000DD020000}"/>
    <cellStyle name="Followed Hyperlink 19" xfId="3382" hidden="1" xr:uid="{00000000-0005-0000-0000-0000DE020000}"/>
    <cellStyle name="Followed Hyperlink 19" xfId="3393" hidden="1" xr:uid="{00000000-0005-0000-0000-0000DF020000}"/>
    <cellStyle name="Followed Hyperlink 19" xfId="3143" hidden="1" xr:uid="{00000000-0005-0000-0000-0000E0020000}"/>
    <cellStyle name="Followed Hyperlink 19" xfId="3573" hidden="1" xr:uid="{00000000-0005-0000-0000-0000E1020000}"/>
    <cellStyle name="Followed Hyperlink 19" xfId="3603" hidden="1" xr:uid="{00000000-0005-0000-0000-0000E2020000}"/>
    <cellStyle name="Followed Hyperlink 19" xfId="3614" hidden="1" xr:uid="{00000000-0005-0000-0000-0000E3020000}"/>
    <cellStyle name="Followed Hyperlink 19" xfId="3427" hidden="1" xr:uid="{00000000-0005-0000-0000-0000E4020000}"/>
    <cellStyle name="Followed Hyperlink 19" xfId="3789" hidden="1" xr:uid="{00000000-0005-0000-0000-0000E5020000}"/>
    <cellStyle name="Followed Hyperlink 19" xfId="3819" hidden="1" xr:uid="{00000000-0005-0000-0000-0000E6020000}"/>
    <cellStyle name="Followed Hyperlink 19" xfId="3830" hidden="1" xr:uid="{00000000-0005-0000-0000-0000E7020000}"/>
    <cellStyle name="Followed Hyperlink 19" xfId="3137" hidden="1" xr:uid="{00000000-0005-0000-0000-0000E8020000}"/>
    <cellStyle name="Followed Hyperlink 19" xfId="4001" hidden="1" xr:uid="{00000000-0005-0000-0000-0000E9020000}"/>
    <cellStyle name="Followed Hyperlink 19" xfId="4031" hidden="1" xr:uid="{00000000-0005-0000-0000-0000EA020000}"/>
    <cellStyle name="Followed Hyperlink 19" xfId="4042" hidden="1" xr:uid="{00000000-0005-0000-0000-0000EB020000}"/>
    <cellStyle name="Followed Hyperlink 19" xfId="3859" hidden="1" xr:uid="{00000000-0005-0000-0000-0000EC020000}"/>
    <cellStyle name="Followed Hyperlink 19" xfId="4212" hidden="1" xr:uid="{00000000-0005-0000-0000-0000ED020000}"/>
    <cellStyle name="Followed Hyperlink 19" xfId="4242" hidden="1" xr:uid="{00000000-0005-0000-0000-0000EE020000}"/>
    <cellStyle name="Followed Hyperlink 19" xfId="4253" hidden="1" xr:uid="{00000000-0005-0000-0000-0000EF020000}"/>
    <cellStyle name="Followed Hyperlink 19" xfId="4071" hidden="1" xr:uid="{00000000-0005-0000-0000-0000F0020000}"/>
    <cellStyle name="Followed Hyperlink 19" xfId="4418" hidden="1" xr:uid="{00000000-0005-0000-0000-0000F1020000}"/>
    <cellStyle name="Followed Hyperlink 19" xfId="4448" hidden="1" xr:uid="{00000000-0005-0000-0000-0000F2020000}"/>
    <cellStyle name="Followed Hyperlink 19" xfId="4459" hidden="1" xr:uid="{00000000-0005-0000-0000-0000F3020000}"/>
    <cellStyle name="Followed Hyperlink 19" xfId="4564" hidden="1" xr:uid="{00000000-0005-0000-0000-0000D8020000}"/>
    <cellStyle name="Followed Hyperlink 19" xfId="2533" hidden="1" xr:uid="{00000000-0005-0000-0000-0000D9020000}"/>
    <cellStyle name="Followed Hyperlink 19" xfId="4748" hidden="1" xr:uid="{00000000-0005-0000-0000-0000DA020000}"/>
    <cellStyle name="Followed Hyperlink 19" xfId="4759" hidden="1" xr:uid="{00000000-0005-0000-0000-0000DB020000}"/>
    <cellStyle name="Followed Hyperlink 19" xfId="4832" hidden="1" xr:uid="{00000000-0005-0000-0000-0000DC020000}"/>
    <cellStyle name="Followed Hyperlink 19" xfId="5031" hidden="1" xr:uid="{00000000-0005-0000-0000-0000DD020000}"/>
    <cellStyle name="Followed Hyperlink 19" xfId="5061" hidden="1" xr:uid="{00000000-0005-0000-0000-0000DE020000}"/>
    <cellStyle name="Followed Hyperlink 19" xfId="5072" hidden="1" xr:uid="{00000000-0005-0000-0000-0000DF020000}"/>
    <cellStyle name="Followed Hyperlink 19" xfId="4822" hidden="1" xr:uid="{00000000-0005-0000-0000-0000E0020000}"/>
    <cellStyle name="Followed Hyperlink 19" xfId="5252" hidden="1" xr:uid="{00000000-0005-0000-0000-0000E1020000}"/>
    <cellStyle name="Followed Hyperlink 19" xfId="5282" hidden="1" xr:uid="{00000000-0005-0000-0000-0000E2020000}"/>
    <cellStyle name="Followed Hyperlink 19" xfId="5293" hidden="1" xr:uid="{00000000-0005-0000-0000-0000E3020000}"/>
    <cellStyle name="Followed Hyperlink 19" xfId="5106" hidden="1" xr:uid="{00000000-0005-0000-0000-0000E4020000}"/>
    <cellStyle name="Followed Hyperlink 19" xfId="5468" hidden="1" xr:uid="{00000000-0005-0000-0000-0000E5020000}"/>
    <cellStyle name="Followed Hyperlink 19" xfId="5498" hidden="1" xr:uid="{00000000-0005-0000-0000-0000E6020000}"/>
    <cellStyle name="Followed Hyperlink 19" xfId="5509" hidden="1" xr:uid="{00000000-0005-0000-0000-0000E7020000}"/>
    <cellStyle name="Followed Hyperlink 19" xfId="4816" hidden="1" xr:uid="{00000000-0005-0000-0000-0000E8020000}"/>
    <cellStyle name="Followed Hyperlink 19" xfId="5680" hidden="1" xr:uid="{00000000-0005-0000-0000-0000E9020000}"/>
    <cellStyle name="Followed Hyperlink 19" xfId="5710" hidden="1" xr:uid="{00000000-0005-0000-0000-0000EA020000}"/>
    <cellStyle name="Followed Hyperlink 19" xfId="5721" hidden="1" xr:uid="{00000000-0005-0000-0000-0000EB020000}"/>
    <cellStyle name="Followed Hyperlink 19" xfId="5538" hidden="1" xr:uid="{00000000-0005-0000-0000-0000EC020000}"/>
    <cellStyle name="Followed Hyperlink 19" xfId="5891" hidden="1" xr:uid="{00000000-0005-0000-0000-0000ED020000}"/>
    <cellStyle name="Followed Hyperlink 19" xfId="5921" hidden="1" xr:uid="{00000000-0005-0000-0000-0000EE020000}"/>
    <cellStyle name="Followed Hyperlink 19" xfId="5932" hidden="1" xr:uid="{00000000-0005-0000-0000-0000EF020000}"/>
    <cellStyle name="Followed Hyperlink 19" xfId="5750" hidden="1" xr:uid="{00000000-0005-0000-0000-0000F0020000}"/>
    <cellStyle name="Followed Hyperlink 19" xfId="6097" hidden="1" xr:uid="{00000000-0005-0000-0000-0000F1020000}"/>
    <cellStyle name="Followed Hyperlink 19" xfId="6127" hidden="1" xr:uid="{00000000-0005-0000-0000-0000F2020000}"/>
    <cellStyle name="Followed Hyperlink 19" xfId="6138" hidden="1" xr:uid="{00000000-0005-0000-0000-0000F3020000}"/>
    <cellStyle name="Followed Hyperlink 19" xfId="6243" hidden="1" xr:uid="{00000000-0005-0000-0000-0000D8020000}"/>
    <cellStyle name="Followed Hyperlink 19" xfId="4664" hidden="1" xr:uid="{00000000-0005-0000-0000-0000D9020000}"/>
    <cellStyle name="Followed Hyperlink 19" xfId="6428" hidden="1" xr:uid="{00000000-0005-0000-0000-0000DA020000}"/>
    <cellStyle name="Followed Hyperlink 19" xfId="6439" hidden="1" xr:uid="{00000000-0005-0000-0000-0000DB020000}"/>
    <cellStyle name="Followed Hyperlink 19" xfId="6512" hidden="1" xr:uid="{00000000-0005-0000-0000-0000DC020000}"/>
    <cellStyle name="Followed Hyperlink 19" xfId="6711" hidden="1" xr:uid="{00000000-0005-0000-0000-0000DD020000}"/>
    <cellStyle name="Followed Hyperlink 19" xfId="6741" hidden="1" xr:uid="{00000000-0005-0000-0000-0000DE020000}"/>
    <cellStyle name="Followed Hyperlink 19" xfId="6752" hidden="1" xr:uid="{00000000-0005-0000-0000-0000DF020000}"/>
    <cellStyle name="Followed Hyperlink 19" xfId="6502" hidden="1" xr:uid="{00000000-0005-0000-0000-0000E0020000}"/>
    <cellStyle name="Followed Hyperlink 19" xfId="6932" hidden="1" xr:uid="{00000000-0005-0000-0000-0000E1020000}"/>
    <cellStyle name="Followed Hyperlink 19" xfId="6962" hidden="1" xr:uid="{00000000-0005-0000-0000-0000E2020000}"/>
    <cellStyle name="Followed Hyperlink 19" xfId="6973" hidden="1" xr:uid="{00000000-0005-0000-0000-0000E3020000}"/>
    <cellStyle name="Followed Hyperlink 19" xfId="6786" hidden="1" xr:uid="{00000000-0005-0000-0000-0000E4020000}"/>
    <cellStyle name="Followed Hyperlink 19" xfId="7148" hidden="1" xr:uid="{00000000-0005-0000-0000-0000E5020000}"/>
    <cellStyle name="Followed Hyperlink 19" xfId="7178" hidden="1" xr:uid="{00000000-0005-0000-0000-0000E6020000}"/>
    <cellStyle name="Followed Hyperlink 19" xfId="7189" hidden="1" xr:uid="{00000000-0005-0000-0000-0000E7020000}"/>
    <cellStyle name="Followed Hyperlink 19" xfId="6496" hidden="1" xr:uid="{00000000-0005-0000-0000-0000E8020000}"/>
    <cellStyle name="Followed Hyperlink 19" xfId="7360" hidden="1" xr:uid="{00000000-0005-0000-0000-0000E9020000}"/>
    <cellStyle name="Followed Hyperlink 19" xfId="7390" hidden="1" xr:uid="{00000000-0005-0000-0000-0000EA020000}"/>
    <cellStyle name="Followed Hyperlink 19" xfId="7401" hidden="1" xr:uid="{00000000-0005-0000-0000-0000EB020000}"/>
    <cellStyle name="Followed Hyperlink 19" xfId="7218" hidden="1" xr:uid="{00000000-0005-0000-0000-0000EC020000}"/>
    <cellStyle name="Followed Hyperlink 19" xfId="7571" hidden="1" xr:uid="{00000000-0005-0000-0000-0000ED020000}"/>
    <cellStyle name="Followed Hyperlink 19" xfId="7601" hidden="1" xr:uid="{00000000-0005-0000-0000-0000EE020000}"/>
    <cellStyle name="Followed Hyperlink 19" xfId="7612" hidden="1" xr:uid="{00000000-0005-0000-0000-0000EF020000}"/>
    <cellStyle name="Followed Hyperlink 19" xfId="7430" hidden="1" xr:uid="{00000000-0005-0000-0000-0000F0020000}"/>
    <cellStyle name="Followed Hyperlink 19" xfId="7777" hidden="1" xr:uid="{00000000-0005-0000-0000-0000F1020000}"/>
    <cellStyle name="Followed Hyperlink 19" xfId="7807" hidden="1" xr:uid="{00000000-0005-0000-0000-0000F2020000}"/>
    <cellStyle name="Followed Hyperlink 19" xfId="7818" hidden="1" xr:uid="{00000000-0005-0000-0000-0000F3020000}"/>
    <cellStyle name="Followed Hyperlink 19" xfId="7923" hidden="1" xr:uid="{00000000-0005-0000-0000-0000D8020000}"/>
    <cellStyle name="Followed Hyperlink 19" xfId="6343" hidden="1" xr:uid="{00000000-0005-0000-0000-0000D9020000}"/>
    <cellStyle name="Followed Hyperlink 19" xfId="8108" hidden="1" xr:uid="{00000000-0005-0000-0000-0000DA020000}"/>
    <cellStyle name="Followed Hyperlink 19" xfId="8119" hidden="1" xr:uid="{00000000-0005-0000-0000-0000DB020000}"/>
    <cellStyle name="Followed Hyperlink 19" xfId="8192" hidden="1" xr:uid="{00000000-0005-0000-0000-0000DC020000}"/>
    <cellStyle name="Followed Hyperlink 19" xfId="8391" hidden="1" xr:uid="{00000000-0005-0000-0000-0000DD020000}"/>
    <cellStyle name="Followed Hyperlink 19" xfId="8421" hidden="1" xr:uid="{00000000-0005-0000-0000-0000DE020000}"/>
    <cellStyle name="Followed Hyperlink 19" xfId="8432" hidden="1" xr:uid="{00000000-0005-0000-0000-0000DF020000}"/>
    <cellStyle name="Followed Hyperlink 19" xfId="8182" hidden="1" xr:uid="{00000000-0005-0000-0000-0000E0020000}"/>
    <cellStyle name="Followed Hyperlink 19" xfId="8612" hidden="1" xr:uid="{00000000-0005-0000-0000-0000E1020000}"/>
    <cellStyle name="Followed Hyperlink 19" xfId="8642" hidden="1" xr:uid="{00000000-0005-0000-0000-0000E2020000}"/>
    <cellStyle name="Followed Hyperlink 19" xfId="8653" hidden="1" xr:uid="{00000000-0005-0000-0000-0000E3020000}"/>
    <cellStyle name="Followed Hyperlink 19" xfId="8466" hidden="1" xr:uid="{00000000-0005-0000-0000-0000E4020000}"/>
    <cellStyle name="Followed Hyperlink 19" xfId="8828" hidden="1" xr:uid="{00000000-0005-0000-0000-0000E5020000}"/>
    <cellStyle name="Followed Hyperlink 19" xfId="8858" hidden="1" xr:uid="{00000000-0005-0000-0000-0000E6020000}"/>
    <cellStyle name="Followed Hyperlink 19" xfId="8869" hidden="1" xr:uid="{00000000-0005-0000-0000-0000E7020000}"/>
    <cellStyle name="Followed Hyperlink 19" xfId="8176" hidden="1" xr:uid="{00000000-0005-0000-0000-0000E8020000}"/>
    <cellStyle name="Followed Hyperlink 19" xfId="9040" hidden="1" xr:uid="{00000000-0005-0000-0000-0000E9020000}"/>
    <cellStyle name="Followed Hyperlink 19" xfId="9070" hidden="1" xr:uid="{00000000-0005-0000-0000-0000EA020000}"/>
    <cellStyle name="Followed Hyperlink 19" xfId="9081" hidden="1" xr:uid="{00000000-0005-0000-0000-0000EB020000}"/>
    <cellStyle name="Followed Hyperlink 19" xfId="8898" hidden="1" xr:uid="{00000000-0005-0000-0000-0000EC020000}"/>
    <cellStyle name="Followed Hyperlink 19" xfId="9251" hidden="1" xr:uid="{00000000-0005-0000-0000-0000ED020000}"/>
    <cellStyle name="Followed Hyperlink 19" xfId="9281" hidden="1" xr:uid="{00000000-0005-0000-0000-0000EE020000}"/>
    <cellStyle name="Followed Hyperlink 19" xfId="9292" hidden="1" xr:uid="{00000000-0005-0000-0000-0000EF020000}"/>
    <cellStyle name="Followed Hyperlink 19" xfId="9110" hidden="1" xr:uid="{00000000-0005-0000-0000-0000F0020000}"/>
    <cellStyle name="Followed Hyperlink 19" xfId="9457" hidden="1" xr:uid="{00000000-0005-0000-0000-0000F1020000}"/>
    <cellStyle name="Followed Hyperlink 19" xfId="9487" hidden="1" xr:uid="{00000000-0005-0000-0000-0000F2020000}"/>
    <cellStyle name="Followed Hyperlink 19" xfId="9498" hidden="1" xr:uid="{00000000-0005-0000-0000-0000F3020000}"/>
    <cellStyle name="Followed Hyperlink 19" xfId="9603" hidden="1" xr:uid="{00000000-0005-0000-0000-0000D8020000}"/>
    <cellStyle name="Followed Hyperlink 19" xfId="8023" hidden="1" xr:uid="{00000000-0005-0000-0000-0000D9020000}"/>
    <cellStyle name="Followed Hyperlink 19" xfId="9786" hidden="1" xr:uid="{00000000-0005-0000-0000-0000DA020000}"/>
    <cellStyle name="Followed Hyperlink 19" xfId="9797" hidden="1" xr:uid="{00000000-0005-0000-0000-0000DB020000}"/>
    <cellStyle name="Followed Hyperlink 19" xfId="9870" hidden="1" xr:uid="{00000000-0005-0000-0000-0000DC020000}"/>
    <cellStyle name="Followed Hyperlink 19" xfId="10069" hidden="1" xr:uid="{00000000-0005-0000-0000-0000DD020000}"/>
    <cellStyle name="Followed Hyperlink 19" xfId="10099" hidden="1" xr:uid="{00000000-0005-0000-0000-0000DE020000}"/>
    <cellStyle name="Followed Hyperlink 19" xfId="10110" hidden="1" xr:uid="{00000000-0005-0000-0000-0000DF020000}"/>
    <cellStyle name="Followed Hyperlink 19" xfId="9860" hidden="1" xr:uid="{00000000-0005-0000-0000-0000E0020000}"/>
    <cellStyle name="Followed Hyperlink 19" xfId="10290" hidden="1" xr:uid="{00000000-0005-0000-0000-0000E1020000}"/>
    <cellStyle name="Followed Hyperlink 19" xfId="10320" hidden="1" xr:uid="{00000000-0005-0000-0000-0000E2020000}"/>
    <cellStyle name="Followed Hyperlink 19" xfId="10331" hidden="1" xr:uid="{00000000-0005-0000-0000-0000E3020000}"/>
    <cellStyle name="Followed Hyperlink 19" xfId="10144" hidden="1" xr:uid="{00000000-0005-0000-0000-0000E4020000}"/>
    <cellStyle name="Followed Hyperlink 19" xfId="10506" hidden="1" xr:uid="{00000000-0005-0000-0000-0000E5020000}"/>
    <cellStyle name="Followed Hyperlink 19" xfId="10536" hidden="1" xr:uid="{00000000-0005-0000-0000-0000E6020000}"/>
    <cellStyle name="Followed Hyperlink 19" xfId="10547" hidden="1" xr:uid="{00000000-0005-0000-0000-0000E7020000}"/>
    <cellStyle name="Followed Hyperlink 19" xfId="9854" hidden="1" xr:uid="{00000000-0005-0000-0000-0000E8020000}"/>
    <cellStyle name="Followed Hyperlink 19" xfId="10718" hidden="1" xr:uid="{00000000-0005-0000-0000-0000E9020000}"/>
    <cellStyle name="Followed Hyperlink 19" xfId="10748" hidden="1" xr:uid="{00000000-0005-0000-0000-0000EA020000}"/>
    <cellStyle name="Followed Hyperlink 19" xfId="10759" hidden="1" xr:uid="{00000000-0005-0000-0000-0000EB020000}"/>
    <cellStyle name="Followed Hyperlink 19" xfId="10576" hidden="1" xr:uid="{00000000-0005-0000-0000-0000EC020000}"/>
    <cellStyle name="Followed Hyperlink 19" xfId="10929" hidden="1" xr:uid="{00000000-0005-0000-0000-0000ED020000}"/>
    <cellStyle name="Followed Hyperlink 19" xfId="10959" hidden="1" xr:uid="{00000000-0005-0000-0000-0000EE020000}"/>
    <cellStyle name="Followed Hyperlink 19" xfId="10970" hidden="1" xr:uid="{00000000-0005-0000-0000-0000EF020000}"/>
    <cellStyle name="Followed Hyperlink 19" xfId="10788" hidden="1" xr:uid="{00000000-0005-0000-0000-0000F0020000}"/>
    <cellStyle name="Followed Hyperlink 19" xfId="11135" hidden="1" xr:uid="{00000000-0005-0000-0000-0000F1020000}"/>
    <cellStyle name="Followed Hyperlink 19" xfId="11165" hidden="1" xr:uid="{00000000-0005-0000-0000-0000F2020000}"/>
    <cellStyle name="Followed Hyperlink 19" xfId="11176" hidden="1" xr:uid="{00000000-0005-0000-0000-0000F3020000}"/>
    <cellStyle name="Followed Hyperlink 19" xfId="11281" hidden="1" xr:uid="{00000000-0005-0000-0000-0000D8020000}"/>
    <cellStyle name="Followed Hyperlink 19" xfId="9702" hidden="1" xr:uid="{00000000-0005-0000-0000-0000D9020000}"/>
    <cellStyle name="Followed Hyperlink 19" xfId="11461" hidden="1" xr:uid="{00000000-0005-0000-0000-0000DA020000}"/>
    <cellStyle name="Followed Hyperlink 19" xfId="11472" hidden="1" xr:uid="{00000000-0005-0000-0000-0000DB020000}"/>
    <cellStyle name="Followed Hyperlink 19" xfId="11545" hidden="1" xr:uid="{00000000-0005-0000-0000-0000DC020000}"/>
    <cellStyle name="Followed Hyperlink 19" xfId="11744" hidden="1" xr:uid="{00000000-0005-0000-0000-0000DD020000}"/>
    <cellStyle name="Followed Hyperlink 19" xfId="11774" hidden="1" xr:uid="{00000000-0005-0000-0000-0000DE020000}"/>
    <cellStyle name="Followed Hyperlink 19" xfId="11785" hidden="1" xr:uid="{00000000-0005-0000-0000-0000DF020000}"/>
    <cellStyle name="Followed Hyperlink 19" xfId="11535" hidden="1" xr:uid="{00000000-0005-0000-0000-0000E0020000}"/>
    <cellStyle name="Followed Hyperlink 19" xfId="11965" hidden="1" xr:uid="{00000000-0005-0000-0000-0000E1020000}"/>
    <cellStyle name="Followed Hyperlink 19" xfId="11995" hidden="1" xr:uid="{00000000-0005-0000-0000-0000E2020000}"/>
    <cellStyle name="Followed Hyperlink 19" xfId="12006" hidden="1" xr:uid="{00000000-0005-0000-0000-0000E3020000}"/>
    <cellStyle name="Followed Hyperlink 19" xfId="11819" hidden="1" xr:uid="{00000000-0005-0000-0000-0000E4020000}"/>
    <cellStyle name="Followed Hyperlink 19" xfId="12181" hidden="1" xr:uid="{00000000-0005-0000-0000-0000E5020000}"/>
    <cellStyle name="Followed Hyperlink 19" xfId="12211" hidden="1" xr:uid="{00000000-0005-0000-0000-0000E6020000}"/>
    <cellStyle name="Followed Hyperlink 19" xfId="12222" hidden="1" xr:uid="{00000000-0005-0000-0000-0000E7020000}"/>
    <cellStyle name="Followed Hyperlink 19" xfId="11529" hidden="1" xr:uid="{00000000-0005-0000-0000-0000E8020000}"/>
    <cellStyle name="Followed Hyperlink 19" xfId="12393" hidden="1" xr:uid="{00000000-0005-0000-0000-0000E9020000}"/>
    <cellStyle name="Followed Hyperlink 19" xfId="12423" hidden="1" xr:uid="{00000000-0005-0000-0000-0000EA020000}"/>
    <cellStyle name="Followed Hyperlink 19" xfId="12434" hidden="1" xr:uid="{00000000-0005-0000-0000-0000EB020000}"/>
    <cellStyle name="Followed Hyperlink 19" xfId="12251" hidden="1" xr:uid="{00000000-0005-0000-0000-0000EC020000}"/>
    <cellStyle name="Followed Hyperlink 19" xfId="12604" hidden="1" xr:uid="{00000000-0005-0000-0000-0000ED020000}"/>
    <cellStyle name="Followed Hyperlink 19" xfId="12634" hidden="1" xr:uid="{00000000-0005-0000-0000-0000EE020000}"/>
    <cellStyle name="Followed Hyperlink 19" xfId="12645" hidden="1" xr:uid="{00000000-0005-0000-0000-0000EF020000}"/>
    <cellStyle name="Followed Hyperlink 19" xfId="12463" hidden="1" xr:uid="{00000000-0005-0000-0000-0000F0020000}"/>
    <cellStyle name="Followed Hyperlink 19" xfId="12810" hidden="1" xr:uid="{00000000-0005-0000-0000-0000F1020000}"/>
    <cellStyle name="Followed Hyperlink 19" xfId="12840" hidden="1" xr:uid="{00000000-0005-0000-0000-0000F2020000}"/>
    <cellStyle name="Followed Hyperlink 19" xfId="12851" hidden="1" xr:uid="{00000000-0005-0000-0000-0000F3020000}"/>
    <cellStyle name="Followed Hyperlink 19" xfId="12955" hidden="1" xr:uid="{00000000-0005-0000-0000-0000D8020000}"/>
    <cellStyle name="Followed Hyperlink 19" xfId="11377" hidden="1" xr:uid="{00000000-0005-0000-0000-0000D9020000}"/>
    <cellStyle name="Followed Hyperlink 19" xfId="13135" hidden="1" xr:uid="{00000000-0005-0000-0000-0000DA020000}"/>
    <cellStyle name="Followed Hyperlink 19" xfId="13146" hidden="1" xr:uid="{00000000-0005-0000-0000-0000DB020000}"/>
    <cellStyle name="Followed Hyperlink 19" xfId="13219" hidden="1" xr:uid="{00000000-0005-0000-0000-0000DC020000}"/>
    <cellStyle name="Followed Hyperlink 19" xfId="13418" hidden="1" xr:uid="{00000000-0005-0000-0000-0000DD020000}"/>
    <cellStyle name="Followed Hyperlink 19" xfId="13448" hidden="1" xr:uid="{00000000-0005-0000-0000-0000DE020000}"/>
    <cellStyle name="Followed Hyperlink 19" xfId="13459" hidden="1" xr:uid="{00000000-0005-0000-0000-0000DF020000}"/>
    <cellStyle name="Followed Hyperlink 19" xfId="13209" hidden="1" xr:uid="{00000000-0005-0000-0000-0000E0020000}"/>
    <cellStyle name="Followed Hyperlink 19" xfId="13639" hidden="1" xr:uid="{00000000-0005-0000-0000-0000E1020000}"/>
    <cellStyle name="Followed Hyperlink 19" xfId="13669" hidden="1" xr:uid="{00000000-0005-0000-0000-0000E2020000}"/>
    <cellStyle name="Followed Hyperlink 19" xfId="13680" hidden="1" xr:uid="{00000000-0005-0000-0000-0000E3020000}"/>
    <cellStyle name="Followed Hyperlink 19" xfId="13493" hidden="1" xr:uid="{00000000-0005-0000-0000-0000E4020000}"/>
    <cellStyle name="Followed Hyperlink 19" xfId="13855" hidden="1" xr:uid="{00000000-0005-0000-0000-0000E5020000}"/>
    <cellStyle name="Followed Hyperlink 19" xfId="13885" hidden="1" xr:uid="{00000000-0005-0000-0000-0000E6020000}"/>
    <cellStyle name="Followed Hyperlink 19" xfId="13896" hidden="1" xr:uid="{00000000-0005-0000-0000-0000E7020000}"/>
    <cellStyle name="Followed Hyperlink 19" xfId="13203" hidden="1" xr:uid="{00000000-0005-0000-0000-0000E8020000}"/>
    <cellStyle name="Followed Hyperlink 19" xfId="14067" hidden="1" xr:uid="{00000000-0005-0000-0000-0000E9020000}"/>
    <cellStyle name="Followed Hyperlink 19" xfId="14097" hidden="1" xr:uid="{00000000-0005-0000-0000-0000EA020000}"/>
    <cellStyle name="Followed Hyperlink 19" xfId="14108" hidden="1" xr:uid="{00000000-0005-0000-0000-0000EB020000}"/>
    <cellStyle name="Followed Hyperlink 19" xfId="13925" hidden="1" xr:uid="{00000000-0005-0000-0000-0000EC020000}"/>
    <cellStyle name="Followed Hyperlink 19" xfId="14278" hidden="1" xr:uid="{00000000-0005-0000-0000-0000ED020000}"/>
    <cellStyle name="Followed Hyperlink 19" xfId="14308" hidden="1" xr:uid="{00000000-0005-0000-0000-0000EE020000}"/>
    <cellStyle name="Followed Hyperlink 19" xfId="14319" hidden="1" xr:uid="{00000000-0005-0000-0000-0000EF020000}"/>
    <cellStyle name="Followed Hyperlink 19" xfId="14137" hidden="1" xr:uid="{00000000-0005-0000-0000-0000F0020000}"/>
    <cellStyle name="Followed Hyperlink 19" xfId="14484" hidden="1" xr:uid="{00000000-0005-0000-0000-0000F1020000}"/>
    <cellStyle name="Followed Hyperlink 19" xfId="14514" hidden="1" xr:uid="{00000000-0005-0000-0000-0000F2020000}"/>
    <cellStyle name="Followed Hyperlink 19" xfId="14525" hidden="1" xr:uid="{00000000-0005-0000-0000-0000F3020000}"/>
    <cellStyle name="Followed Hyperlink 19" xfId="14629" hidden="1" xr:uid="{00000000-0005-0000-0000-0000D8020000}"/>
    <cellStyle name="Followed Hyperlink 19" xfId="13051" hidden="1" xr:uid="{00000000-0005-0000-0000-0000D9020000}"/>
    <cellStyle name="Followed Hyperlink 19" xfId="14803" hidden="1" xr:uid="{00000000-0005-0000-0000-0000DA020000}"/>
    <cellStyle name="Followed Hyperlink 19" xfId="14814" hidden="1" xr:uid="{00000000-0005-0000-0000-0000DB020000}"/>
    <cellStyle name="Followed Hyperlink 19" xfId="14887" hidden="1" xr:uid="{00000000-0005-0000-0000-0000DC020000}"/>
    <cellStyle name="Followed Hyperlink 19" xfId="15086" hidden="1" xr:uid="{00000000-0005-0000-0000-0000DD020000}"/>
    <cellStyle name="Followed Hyperlink 19" xfId="15116" hidden="1" xr:uid="{00000000-0005-0000-0000-0000DE020000}"/>
    <cellStyle name="Followed Hyperlink 19" xfId="15127" hidden="1" xr:uid="{00000000-0005-0000-0000-0000DF020000}"/>
    <cellStyle name="Followed Hyperlink 19" xfId="14877" hidden="1" xr:uid="{00000000-0005-0000-0000-0000E0020000}"/>
    <cellStyle name="Followed Hyperlink 19" xfId="15307" hidden="1" xr:uid="{00000000-0005-0000-0000-0000E1020000}"/>
    <cellStyle name="Followed Hyperlink 19" xfId="15337" hidden="1" xr:uid="{00000000-0005-0000-0000-0000E2020000}"/>
    <cellStyle name="Followed Hyperlink 19" xfId="15348" hidden="1" xr:uid="{00000000-0005-0000-0000-0000E3020000}"/>
    <cellStyle name="Followed Hyperlink 19" xfId="15161" hidden="1" xr:uid="{00000000-0005-0000-0000-0000E4020000}"/>
    <cellStyle name="Followed Hyperlink 19" xfId="15523" hidden="1" xr:uid="{00000000-0005-0000-0000-0000E5020000}"/>
    <cellStyle name="Followed Hyperlink 19" xfId="15553" hidden="1" xr:uid="{00000000-0005-0000-0000-0000E6020000}"/>
    <cellStyle name="Followed Hyperlink 19" xfId="15564" hidden="1" xr:uid="{00000000-0005-0000-0000-0000E7020000}"/>
    <cellStyle name="Followed Hyperlink 19" xfId="14871" hidden="1" xr:uid="{00000000-0005-0000-0000-0000E8020000}"/>
    <cellStyle name="Followed Hyperlink 19" xfId="15735" hidden="1" xr:uid="{00000000-0005-0000-0000-0000E9020000}"/>
    <cellStyle name="Followed Hyperlink 19" xfId="15765" hidden="1" xr:uid="{00000000-0005-0000-0000-0000EA020000}"/>
    <cellStyle name="Followed Hyperlink 19" xfId="15776" hidden="1" xr:uid="{00000000-0005-0000-0000-0000EB020000}"/>
    <cellStyle name="Followed Hyperlink 19" xfId="15593" hidden="1" xr:uid="{00000000-0005-0000-0000-0000EC020000}"/>
    <cellStyle name="Followed Hyperlink 19" xfId="15946" hidden="1" xr:uid="{00000000-0005-0000-0000-0000ED020000}"/>
    <cellStyle name="Followed Hyperlink 19" xfId="15976" hidden="1" xr:uid="{00000000-0005-0000-0000-0000EE020000}"/>
    <cellStyle name="Followed Hyperlink 19" xfId="15987" hidden="1" xr:uid="{00000000-0005-0000-0000-0000EF020000}"/>
    <cellStyle name="Followed Hyperlink 19" xfId="15805" hidden="1" xr:uid="{00000000-0005-0000-0000-0000F0020000}"/>
    <cellStyle name="Followed Hyperlink 19" xfId="16152" hidden="1" xr:uid="{00000000-0005-0000-0000-0000F1020000}"/>
    <cellStyle name="Followed Hyperlink 19" xfId="16182" hidden="1" xr:uid="{00000000-0005-0000-0000-0000F2020000}"/>
    <cellStyle name="Followed Hyperlink 19" xfId="16193" hidden="1" xr:uid="{00000000-0005-0000-0000-0000F3020000}"/>
    <cellStyle name="Followed Hyperlink 19" xfId="16297" hidden="1" xr:uid="{00000000-0005-0000-0000-0000D8020000}"/>
    <cellStyle name="Followed Hyperlink 19" xfId="14723" hidden="1" xr:uid="{00000000-0005-0000-0000-0000D9020000}"/>
    <cellStyle name="Followed Hyperlink 19" xfId="16462" hidden="1" xr:uid="{00000000-0005-0000-0000-0000DA020000}"/>
    <cellStyle name="Followed Hyperlink 19" xfId="16473" hidden="1" xr:uid="{00000000-0005-0000-0000-0000DB020000}"/>
    <cellStyle name="Followed Hyperlink 19" xfId="16546" hidden="1" xr:uid="{00000000-0005-0000-0000-0000DC020000}"/>
    <cellStyle name="Followed Hyperlink 19" xfId="16745" hidden="1" xr:uid="{00000000-0005-0000-0000-0000DD020000}"/>
    <cellStyle name="Followed Hyperlink 19" xfId="16775" hidden="1" xr:uid="{00000000-0005-0000-0000-0000DE020000}"/>
    <cellStyle name="Followed Hyperlink 19" xfId="16786" hidden="1" xr:uid="{00000000-0005-0000-0000-0000DF020000}"/>
    <cellStyle name="Followed Hyperlink 19" xfId="16536" hidden="1" xr:uid="{00000000-0005-0000-0000-0000E0020000}"/>
    <cellStyle name="Followed Hyperlink 19" xfId="16966" hidden="1" xr:uid="{00000000-0005-0000-0000-0000E1020000}"/>
    <cellStyle name="Followed Hyperlink 19" xfId="16996" hidden="1" xr:uid="{00000000-0005-0000-0000-0000E2020000}"/>
    <cellStyle name="Followed Hyperlink 19" xfId="17007" hidden="1" xr:uid="{00000000-0005-0000-0000-0000E3020000}"/>
    <cellStyle name="Followed Hyperlink 19" xfId="16820" hidden="1" xr:uid="{00000000-0005-0000-0000-0000E4020000}"/>
    <cellStyle name="Followed Hyperlink 19" xfId="17182" hidden="1" xr:uid="{00000000-0005-0000-0000-0000E5020000}"/>
    <cellStyle name="Followed Hyperlink 19" xfId="17212" hidden="1" xr:uid="{00000000-0005-0000-0000-0000E6020000}"/>
    <cellStyle name="Followed Hyperlink 19" xfId="17223" hidden="1" xr:uid="{00000000-0005-0000-0000-0000E7020000}"/>
    <cellStyle name="Followed Hyperlink 19" xfId="16530" hidden="1" xr:uid="{00000000-0005-0000-0000-0000E8020000}"/>
    <cellStyle name="Followed Hyperlink 19" xfId="17394" hidden="1" xr:uid="{00000000-0005-0000-0000-0000E9020000}"/>
    <cellStyle name="Followed Hyperlink 19" xfId="17424" hidden="1" xr:uid="{00000000-0005-0000-0000-0000EA020000}"/>
    <cellStyle name="Followed Hyperlink 19" xfId="17435" hidden="1" xr:uid="{00000000-0005-0000-0000-0000EB020000}"/>
    <cellStyle name="Followed Hyperlink 19" xfId="17252" hidden="1" xr:uid="{00000000-0005-0000-0000-0000EC020000}"/>
    <cellStyle name="Followed Hyperlink 19" xfId="17605" hidden="1" xr:uid="{00000000-0005-0000-0000-0000ED020000}"/>
    <cellStyle name="Followed Hyperlink 19" xfId="17635" hidden="1" xr:uid="{00000000-0005-0000-0000-0000EE020000}"/>
    <cellStyle name="Followed Hyperlink 19" xfId="17646" hidden="1" xr:uid="{00000000-0005-0000-0000-0000EF020000}"/>
    <cellStyle name="Followed Hyperlink 19" xfId="17464" hidden="1" xr:uid="{00000000-0005-0000-0000-0000F0020000}"/>
    <cellStyle name="Followed Hyperlink 19" xfId="17811" hidden="1" xr:uid="{00000000-0005-0000-0000-0000F1020000}"/>
    <cellStyle name="Followed Hyperlink 19" xfId="17841" hidden="1" xr:uid="{00000000-0005-0000-0000-0000F2020000}"/>
    <cellStyle name="Followed Hyperlink 19" xfId="17852" hidden="1" xr:uid="{00000000-0005-0000-0000-0000F3020000}"/>
    <cellStyle name="Followed Hyperlink 19" xfId="17954" hidden="1" xr:uid="{00000000-0005-0000-0000-0000D8020000}"/>
    <cellStyle name="Followed Hyperlink 19" xfId="17856" hidden="1" xr:uid="{00000000-0005-0000-0000-0000D9020000}"/>
    <cellStyle name="Followed Hyperlink 19" xfId="18128" hidden="1" xr:uid="{00000000-0005-0000-0000-0000DA020000}"/>
    <cellStyle name="Followed Hyperlink 19" xfId="18139" hidden="1" xr:uid="{00000000-0005-0000-0000-0000DB020000}"/>
    <cellStyle name="Followed Hyperlink 19" xfId="18212" hidden="1" xr:uid="{00000000-0005-0000-0000-0000DC020000}"/>
    <cellStyle name="Followed Hyperlink 19" xfId="18411" hidden="1" xr:uid="{00000000-0005-0000-0000-0000DD020000}"/>
    <cellStyle name="Followed Hyperlink 19" xfId="18441" hidden="1" xr:uid="{00000000-0005-0000-0000-0000DE020000}"/>
    <cellStyle name="Followed Hyperlink 19" xfId="18452" hidden="1" xr:uid="{00000000-0005-0000-0000-0000DF020000}"/>
    <cellStyle name="Followed Hyperlink 19" xfId="18202" hidden="1" xr:uid="{00000000-0005-0000-0000-0000E0020000}"/>
    <cellStyle name="Followed Hyperlink 19" xfId="18632" hidden="1" xr:uid="{00000000-0005-0000-0000-0000E1020000}"/>
    <cellStyle name="Followed Hyperlink 19" xfId="18662" hidden="1" xr:uid="{00000000-0005-0000-0000-0000E2020000}"/>
    <cellStyle name="Followed Hyperlink 19" xfId="18673" hidden="1" xr:uid="{00000000-0005-0000-0000-0000E3020000}"/>
    <cellStyle name="Followed Hyperlink 19" xfId="18486" hidden="1" xr:uid="{00000000-0005-0000-0000-0000E4020000}"/>
    <cellStyle name="Followed Hyperlink 19" xfId="18848" hidden="1" xr:uid="{00000000-0005-0000-0000-0000E5020000}"/>
    <cellStyle name="Followed Hyperlink 19" xfId="18878" hidden="1" xr:uid="{00000000-0005-0000-0000-0000E6020000}"/>
    <cellStyle name="Followed Hyperlink 19" xfId="18889" hidden="1" xr:uid="{00000000-0005-0000-0000-0000E7020000}"/>
    <cellStyle name="Followed Hyperlink 19" xfId="18196" hidden="1" xr:uid="{00000000-0005-0000-0000-0000E8020000}"/>
    <cellStyle name="Followed Hyperlink 19" xfId="19060" hidden="1" xr:uid="{00000000-0005-0000-0000-0000E9020000}"/>
    <cellStyle name="Followed Hyperlink 19" xfId="19090" hidden="1" xr:uid="{00000000-0005-0000-0000-0000EA020000}"/>
    <cellStyle name="Followed Hyperlink 19" xfId="19101" hidden="1" xr:uid="{00000000-0005-0000-0000-0000EB020000}"/>
    <cellStyle name="Followed Hyperlink 19" xfId="18918" hidden="1" xr:uid="{00000000-0005-0000-0000-0000EC020000}"/>
    <cellStyle name="Followed Hyperlink 19" xfId="19271" hidden="1" xr:uid="{00000000-0005-0000-0000-0000ED020000}"/>
    <cellStyle name="Followed Hyperlink 19" xfId="19301" hidden="1" xr:uid="{00000000-0005-0000-0000-0000EE020000}"/>
    <cellStyle name="Followed Hyperlink 19" xfId="19312" hidden="1" xr:uid="{00000000-0005-0000-0000-0000EF020000}"/>
    <cellStyle name="Followed Hyperlink 19" xfId="19130" hidden="1" xr:uid="{00000000-0005-0000-0000-0000F0020000}"/>
    <cellStyle name="Followed Hyperlink 19" xfId="19477" hidden="1" xr:uid="{00000000-0005-0000-0000-0000F1020000}"/>
    <cellStyle name="Followed Hyperlink 19" xfId="19507" hidden="1" xr:uid="{00000000-0005-0000-0000-0000F2020000}"/>
    <cellStyle name="Followed Hyperlink 19" xfId="19518" hidden="1" xr:uid="{00000000-0005-0000-0000-0000F3020000}"/>
    <cellStyle name="Followed Hyperlink 19" xfId="19618" hidden="1" xr:uid="{00000000-0005-0000-0000-0000D8020000}"/>
    <cellStyle name="Followed Hyperlink 19" xfId="12969" hidden="1" xr:uid="{00000000-0005-0000-0000-0000D9020000}"/>
    <cellStyle name="Followed Hyperlink 19" xfId="19769" hidden="1" xr:uid="{00000000-0005-0000-0000-0000DA020000}"/>
    <cellStyle name="Followed Hyperlink 19" xfId="19780" hidden="1" xr:uid="{00000000-0005-0000-0000-0000DB020000}"/>
    <cellStyle name="Followed Hyperlink 19" xfId="19853" hidden="1" xr:uid="{00000000-0005-0000-0000-0000DC020000}"/>
    <cellStyle name="Followed Hyperlink 19" xfId="20052" hidden="1" xr:uid="{00000000-0005-0000-0000-0000DD020000}"/>
    <cellStyle name="Followed Hyperlink 19" xfId="20082" hidden="1" xr:uid="{00000000-0005-0000-0000-0000DE020000}"/>
    <cellStyle name="Followed Hyperlink 19" xfId="20093" hidden="1" xr:uid="{00000000-0005-0000-0000-0000DF020000}"/>
    <cellStyle name="Followed Hyperlink 19" xfId="19843" hidden="1" xr:uid="{00000000-0005-0000-0000-0000E0020000}"/>
    <cellStyle name="Followed Hyperlink 19" xfId="20273" hidden="1" xr:uid="{00000000-0005-0000-0000-0000E1020000}"/>
    <cellStyle name="Followed Hyperlink 19" xfId="20303" hidden="1" xr:uid="{00000000-0005-0000-0000-0000E2020000}"/>
    <cellStyle name="Followed Hyperlink 19" xfId="20314" hidden="1" xr:uid="{00000000-0005-0000-0000-0000E3020000}"/>
    <cellStyle name="Followed Hyperlink 19" xfId="20127" hidden="1" xr:uid="{00000000-0005-0000-0000-0000E4020000}"/>
    <cellStyle name="Followed Hyperlink 19" xfId="20489" hidden="1" xr:uid="{00000000-0005-0000-0000-0000E5020000}"/>
    <cellStyle name="Followed Hyperlink 19" xfId="20519" hidden="1" xr:uid="{00000000-0005-0000-0000-0000E6020000}"/>
    <cellStyle name="Followed Hyperlink 19" xfId="20530" hidden="1" xr:uid="{00000000-0005-0000-0000-0000E7020000}"/>
    <cellStyle name="Followed Hyperlink 19" xfId="19837" hidden="1" xr:uid="{00000000-0005-0000-0000-0000E8020000}"/>
    <cellStyle name="Followed Hyperlink 19" xfId="20701" hidden="1" xr:uid="{00000000-0005-0000-0000-0000E9020000}"/>
    <cellStyle name="Followed Hyperlink 19" xfId="20731" hidden="1" xr:uid="{00000000-0005-0000-0000-0000EA020000}"/>
    <cellStyle name="Followed Hyperlink 19" xfId="20742" hidden="1" xr:uid="{00000000-0005-0000-0000-0000EB020000}"/>
    <cellStyle name="Followed Hyperlink 19" xfId="20559" hidden="1" xr:uid="{00000000-0005-0000-0000-0000EC020000}"/>
    <cellStyle name="Followed Hyperlink 19" xfId="20912" hidden="1" xr:uid="{00000000-0005-0000-0000-0000ED020000}"/>
    <cellStyle name="Followed Hyperlink 19" xfId="20942" hidden="1" xr:uid="{00000000-0005-0000-0000-0000EE020000}"/>
    <cellStyle name="Followed Hyperlink 19" xfId="20953" hidden="1" xr:uid="{00000000-0005-0000-0000-0000EF020000}"/>
    <cellStyle name="Followed Hyperlink 19" xfId="20771" hidden="1" xr:uid="{00000000-0005-0000-0000-0000F0020000}"/>
    <cellStyle name="Followed Hyperlink 19" xfId="21118" hidden="1" xr:uid="{00000000-0005-0000-0000-0000F1020000}"/>
    <cellStyle name="Followed Hyperlink 19" xfId="21148" hidden="1" xr:uid="{00000000-0005-0000-0000-0000F2020000}"/>
    <cellStyle name="Followed Hyperlink 19" xfId="21159" hidden="1" xr:uid="{00000000-0005-0000-0000-0000F3020000}"/>
    <cellStyle name="Followed Hyperlink 19" xfId="21258" hidden="1" xr:uid="{00000000-0005-0000-0000-0000D8020000}"/>
    <cellStyle name="Followed Hyperlink 19" xfId="19700" hidden="1" xr:uid="{00000000-0005-0000-0000-0000D9020000}"/>
    <cellStyle name="Followed Hyperlink 19" xfId="21376" hidden="1" xr:uid="{00000000-0005-0000-0000-0000DA020000}"/>
    <cellStyle name="Followed Hyperlink 19" xfId="21387" hidden="1" xr:uid="{00000000-0005-0000-0000-0000DB020000}"/>
    <cellStyle name="Followed Hyperlink 19" xfId="21460" hidden="1" xr:uid="{00000000-0005-0000-0000-0000DC020000}"/>
    <cellStyle name="Followed Hyperlink 19" xfId="21659" hidden="1" xr:uid="{00000000-0005-0000-0000-0000DD020000}"/>
    <cellStyle name="Followed Hyperlink 19" xfId="21689" hidden="1" xr:uid="{00000000-0005-0000-0000-0000DE020000}"/>
    <cellStyle name="Followed Hyperlink 19" xfId="21700" hidden="1" xr:uid="{00000000-0005-0000-0000-0000DF020000}"/>
    <cellStyle name="Followed Hyperlink 19" xfId="21450" hidden="1" xr:uid="{00000000-0005-0000-0000-0000E0020000}"/>
    <cellStyle name="Followed Hyperlink 19" xfId="21880" hidden="1" xr:uid="{00000000-0005-0000-0000-0000E1020000}"/>
    <cellStyle name="Followed Hyperlink 19" xfId="21910" hidden="1" xr:uid="{00000000-0005-0000-0000-0000E2020000}"/>
    <cellStyle name="Followed Hyperlink 19" xfId="21921" hidden="1" xr:uid="{00000000-0005-0000-0000-0000E3020000}"/>
    <cellStyle name="Followed Hyperlink 19" xfId="21734" hidden="1" xr:uid="{00000000-0005-0000-0000-0000E4020000}"/>
    <cellStyle name="Followed Hyperlink 19" xfId="22096" hidden="1" xr:uid="{00000000-0005-0000-0000-0000E5020000}"/>
    <cellStyle name="Followed Hyperlink 19" xfId="22126" hidden="1" xr:uid="{00000000-0005-0000-0000-0000E6020000}"/>
    <cellStyle name="Followed Hyperlink 19" xfId="22137" hidden="1" xr:uid="{00000000-0005-0000-0000-0000E7020000}"/>
    <cellStyle name="Followed Hyperlink 19" xfId="21444" hidden="1" xr:uid="{00000000-0005-0000-0000-0000E8020000}"/>
    <cellStyle name="Followed Hyperlink 19" xfId="22308" hidden="1" xr:uid="{00000000-0005-0000-0000-0000E9020000}"/>
    <cellStyle name="Followed Hyperlink 19" xfId="22338" hidden="1" xr:uid="{00000000-0005-0000-0000-0000EA020000}"/>
    <cellStyle name="Followed Hyperlink 19" xfId="22349" hidden="1" xr:uid="{00000000-0005-0000-0000-0000EB020000}"/>
    <cellStyle name="Followed Hyperlink 19" xfId="22166" hidden="1" xr:uid="{00000000-0005-0000-0000-0000EC020000}"/>
    <cellStyle name="Followed Hyperlink 19" xfId="22519" hidden="1" xr:uid="{00000000-0005-0000-0000-0000ED020000}"/>
    <cellStyle name="Followed Hyperlink 19" xfId="22549" hidden="1" xr:uid="{00000000-0005-0000-0000-0000EE020000}"/>
    <cellStyle name="Followed Hyperlink 19" xfId="22560" hidden="1" xr:uid="{00000000-0005-0000-0000-0000EF020000}"/>
    <cellStyle name="Followed Hyperlink 19" xfId="22378" hidden="1" xr:uid="{00000000-0005-0000-0000-0000F0020000}"/>
    <cellStyle name="Followed Hyperlink 19" xfId="22725" hidden="1" xr:uid="{00000000-0005-0000-0000-0000F1020000}"/>
    <cellStyle name="Followed Hyperlink 19" xfId="22755" hidden="1" xr:uid="{00000000-0005-0000-0000-0000F2020000}"/>
    <cellStyle name="Followed Hyperlink 19" xfId="22766" hidden="1" xr:uid="{00000000-0005-0000-0000-0000F3020000}"/>
    <cellStyle name="Followed Hyperlink 19" xfId="22863" hidden="1" xr:uid="{00000000-0005-0000-0000-0000D8020000}"/>
    <cellStyle name="Followed Hyperlink 19" xfId="21319" hidden="1" xr:uid="{00000000-0005-0000-0000-0000D9020000}"/>
    <cellStyle name="Followed Hyperlink 19" xfId="22945" hidden="1" xr:uid="{00000000-0005-0000-0000-0000DA020000}"/>
    <cellStyle name="Followed Hyperlink 19" xfId="22956" hidden="1" xr:uid="{00000000-0005-0000-0000-0000DB020000}"/>
    <cellStyle name="Followed Hyperlink 19" xfId="23029" hidden="1" xr:uid="{00000000-0005-0000-0000-0000DC020000}"/>
    <cellStyle name="Followed Hyperlink 19" xfId="23228" hidden="1" xr:uid="{00000000-0005-0000-0000-0000DD020000}"/>
    <cellStyle name="Followed Hyperlink 19" xfId="23258" hidden="1" xr:uid="{00000000-0005-0000-0000-0000DE020000}"/>
    <cellStyle name="Followed Hyperlink 19" xfId="23269" hidden="1" xr:uid="{00000000-0005-0000-0000-0000DF020000}"/>
    <cellStyle name="Followed Hyperlink 19" xfId="23019" hidden="1" xr:uid="{00000000-0005-0000-0000-0000E0020000}"/>
    <cellStyle name="Followed Hyperlink 19" xfId="23449" hidden="1" xr:uid="{00000000-0005-0000-0000-0000E1020000}"/>
    <cellStyle name="Followed Hyperlink 19" xfId="23479" hidden="1" xr:uid="{00000000-0005-0000-0000-0000E2020000}"/>
    <cellStyle name="Followed Hyperlink 19" xfId="23490" hidden="1" xr:uid="{00000000-0005-0000-0000-0000E3020000}"/>
    <cellStyle name="Followed Hyperlink 19" xfId="23303" hidden="1" xr:uid="{00000000-0005-0000-0000-0000E4020000}"/>
    <cellStyle name="Followed Hyperlink 19" xfId="23665" hidden="1" xr:uid="{00000000-0005-0000-0000-0000E5020000}"/>
    <cellStyle name="Followed Hyperlink 19" xfId="23695" hidden="1" xr:uid="{00000000-0005-0000-0000-0000E6020000}"/>
    <cellStyle name="Followed Hyperlink 19" xfId="23706" hidden="1" xr:uid="{00000000-0005-0000-0000-0000E7020000}"/>
    <cellStyle name="Followed Hyperlink 19" xfId="23013" hidden="1" xr:uid="{00000000-0005-0000-0000-0000E8020000}"/>
    <cellStyle name="Followed Hyperlink 19" xfId="23877" hidden="1" xr:uid="{00000000-0005-0000-0000-0000E9020000}"/>
    <cellStyle name="Followed Hyperlink 19" xfId="23907" hidden="1" xr:uid="{00000000-0005-0000-0000-0000EA020000}"/>
    <cellStyle name="Followed Hyperlink 19" xfId="23918" hidden="1" xr:uid="{00000000-0005-0000-0000-0000EB020000}"/>
    <cellStyle name="Followed Hyperlink 19" xfId="23735" hidden="1" xr:uid="{00000000-0005-0000-0000-0000EC020000}"/>
    <cellStyle name="Followed Hyperlink 19" xfId="24088" hidden="1" xr:uid="{00000000-0005-0000-0000-0000ED020000}"/>
    <cellStyle name="Followed Hyperlink 19" xfId="24118" hidden="1" xr:uid="{00000000-0005-0000-0000-0000EE020000}"/>
    <cellStyle name="Followed Hyperlink 19" xfId="24129" hidden="1" xr:uid="{00000000-0005-0000-0000-0000EF020000}"/>
    <cellStyle name="Followed Hyperlink 19" xfId="23947" hidden="1" xr:uid="{00000000-0005-0000-0000-0000F0020000}"/>
    <cellStyle name="Followed Hyperlink 19" xfId="24294" hidden="1" xr:uid="{00000000-0005-0000-0000-0000F1020000}"/>
    <cellStyle name="Followed Hyperlink 19" xfId="24324" hidden="1" xr:uid="{00000000-0005-0000-0000-0000F2020000}"/>
    <cellStyle name="Followed Hyperlink 19" xfId="24335" hidden="1" xr:uid="{00000000-0005-0000-0000-0000F3020000}"/>
    <cellStyle name="Followed Hyperlink 19" xfId="24431" hidden="1" xr:uid="{00000000-0005-0000-0000-0000D8020000}"/>
    <cellStyle name="Followed Hyperlink 19" xfId="22903" hidden="1" xr:uid="{00000000-0005-0000-0000-0000D9020000}"/>
    <cellStyle name="Followed Hyperlink 19" xfId="24464" hidden="1" xr:uid="{00000000-0005-0000-0000-0000DA020000}"/>
    <cellStyle name="Followed Hyperlink 19" xfId="24475" hidden="1" xr:uid="{00000000-0005-0000-0000-0000DB020000}"/>
    <cellStyle name="Followed Hyperlink 19" xfId="24548" hidden="1" xr:uid="{00000000-0005-0000-0000-0000DC020000}"/>
    <cellStyle name="Followed Hyperlink 19" xfId="24747" hidden="1" xr:uid="{00000000-0005-0000-0000-0000DD020000}"/>
    <cellStyle name="Followed Hyperlink 19" xfId="24777" hidden="1" xr:uid="{00000000-0005-0000-0000-0000DE020000}"/>
    <cellStyle name="Followed Hyperlink 19" xfId="24788" hidden="1" xr:uid="{00000000-0005-0000-0000-0000DF020000}"/>
    <cellStyle name="Followed Hyperlink 19" xfId="24538" hidden="1" xr:uid="{00000000-0005-0000-0000-0000E0020000}"/>
    <cellStyle name="Followed Hyperlink 19" xfId="24968" hidden="1" xr:uid="{00000000-0005-0000-0000-0000E1020000}"/>
    <cellStyle name="Followed Hyperlink 19" xfId="24998" hidden="1" xr:uid="{00000000-0005-0000-0000-0000E2020000}"/>
    <cellStyle name="Followed Hyperlink 19" xfId="25009" hidden="1" xr:uid="{00000000-0005-0000-0000-0000E3020000}"/>
    <cellStyle name="Followed Hyperlink 19" xfId="24822" hidden="1" xr:uid="{00000000-0005-0000-0000-0000E4020000}"/>
    <cellStyle name="Followed Hyperlink 19" xfId="25184" hidden="1" xr:uid="{00000000-0005-0000-0000-0000E5020000}"/>
    <cellStyle name="Followed Hyperlink 19" xfId="25214" hidden="1" xr:uid="{00000000-0005-0000-0000-0000E6020000}"/>
    <cellStyle name="Followed Hyperlink 19" xfId="25225" hidden="1" xr:uid="{00000000-0005-0000-0000-0000E7020000}"/>
    <cellStyle name="Followed Hyperlink 19" xfId="24532" hidden="1" xr:uid="{00000000-0005-0000-0000-0000E8020000}"/>
    <cellStyle name="Followed Hyperlink 19" xfId="25396" hidden="1" xr:uid="{00000000-0005-0000-0000-0000E9020000}"/>
    <cellStyle name="Followed Hyperlink 19" xfId="25426" hidden="1" xr:uid="{00000000-0005-0000-0000-0000EA020000}"/>
    <cellStyle name="Followed Hyperlink 19" xfId="25437" hidden="1" xr:uid="{00000000-0005-0000-0000-0000EB020000}"/>
    <cellStyle name="Followed Hyperlink 19" xfId="25254" hidden="1" xr:uid="{00000000-0005-0000-0000-0000EC020000}"/>
    <cellStyle name="Followed Hyperlink 19" xfId="25607" hidden="1" xr:uid="{00000000-0005-0000-0000-0000ED020000}"/>
    <cellStyle name="Followed Hyperlink 19" xfId="25637" hidden="1" xr:uid="{00000000-0005-0000-0000-0000EE020000}"/>
    <cellStyle name="Followed Hyperlink 19" xfId="25648" hidden="1" xr:uid="{00000000-0005-0000-0000-0000EF020000}"/>
    <cellStyle name="Followed Hyperlink 19" xfId="25466" hidden="1" xr:uid="{00000000-0005-0000-0000-0000F0020000}"/>
    <cellStyle name="Followed Hyperlink 19" xfId="25813" hidden="1" xr:uid="{00000000-0005-0000-0000-0000F1020000}"/>
    <cellStyle name="Followed Hyperlink 19" xfId="25843" hidden="1" xr:uid="{00000000-0005-0000-0000-0000F2020000}"/>
    <cellStyle name="Followed Hyperlink 19" xfId="25854" hidden="1" xr:uid="{00000000-0005-0000-0000-0000F3020000}"/>
    <cellStyle name="Followed Hyperlink 19" xfId="26345" hidden="1" xr:uid="{00000000-0005-0000-0000-0000D8020000}"/>
    <cellStyle name="Followed Hyperlink 19" xfId="26554" hidden="1" xr:uid="{00000000-0005-0000-0000-0000D9020000}"/>
    <cellStyle name="Followed Hyperlink 19" xfId="26584" hidden="1" xr:uid="{00000000-0005-0000-0000-0000DA020000}"/>
    <cellStyle name="Followed Hyperlink 19" xfId="26595" hidden="1" xr:uid="{00000000-0005-0000-0000-0000DB020000}"/>
    <cellStyle name="Followed Hyperlink 19" xfId="26668" hidden="1" xr:uid="{00000000-0005-0000-0000-0000DC020000}"/>
    <cellStyle name="Followed Hyperlink 19" xfId="26867" hidden="1" xr:uid="{00000000-0005-0000-0000-0000DD020000}"/>
    <cellStyle name="Followed Hyperlink 19" xfId="26897" hidden="1" xr:uid="{00000000-0005-0000-0000-0000DE020000}"/>
    <cellStyle name="Followed Hyperlink 19" xfId="26908" hidden="1" xr:uid="{00000000-0005-0000-0000-0000DF020000}"/>
    <cellStyle name="Followed Hyperlink 19" xfId="26658" hidden="1" xr:uid="{00000000-0005-0000-0000-0000E0020000}"/>
    <cellStyle name="Followed Hyperlink 19" xfId="27088" hidden="1" xr:uid="{00000000-0005-0000-0000-0000E1020000}"/>
    <cellStyle name="Followed Hyperlink 19" xfId="27118" hidden="1" xr:uid="{00000000-0005-0000-0000-0000E2020000}"/>
    <cellStyle name="Followed Hyperlink 19" xfId="27129" hidden="1" xr:uid="{00000000-0005-0000-0000-0000E3020000}"/>
    <cellStyle name="Followed Hyperlink 19" xfId="26942" hidden="1" xr:uid="{00000000-0005-0000-0000-0000E4020000}"/>
    <cellStyle name="Followed Hyperlink 19" xfId="27304" hidden="1" xr:uid="{00000000-0005-0000-0000-0000E5020000}"/>
    <cellStyle name="Followed Hyperlink 19" xfId="27334" hidden="1" xr:uid="{00000000-0005-0000-0000-0000E6020000}"/>
    <cellStyle name="Followed Hyperlink 19" xfId="27345" hidden="1" xr:uid="{00000000-0005-0000-0000-0000E7020000}"/>
    <cellStyle name="Followed Hyperlink 19" xfId="26652" hidden="1" xr:uid="{00000000-0005-0000-0000-0000E8020000}"/>
    <cellStyle name="Followed Hyperlink 19" xfId="27516" hidden="1" xr:uid="{00000000-0005-0000-0000-0000E9020000}"/>
    <cellStyle name="Followed Hyperlink 19" xfId="27546" hidden="1" xr:uid="{00000000-0005-0000-0000-0000EA020000}"/>
    <cellStyle name="Followed Hyperlink 19" xfId="27557" hidden="1" xr:uid="{00000000-0005-0000-0000-0000EB020000}"/>
    <cellStyle name="Followed Hyperlink 19" xfId="27374" hidden="1" xr:uid="{00000000-0005-0000-0000-0000EC020000}"/>
    <cellStyle name="Followed Hyperlink 19" xfId="27727" hidden="1" xr:uid="{00000000-0005-0000-0000-0000ED020000}"/>
    <cellStyle name="Followed Hyperlink 19" xfId="27757" hidden="1" xr:uid="{00000000-0005-0000-0000-0000EE020000}"/>
    <cellStyle name="Followed Hyperlink 19" xfId="27768" hidden="1" xr:uid="{00000000-0005-0000-0000-0000EF020000}"/>
    <cellStyle name="Followed Hyperlink 19" xfId="27586" hidden="1" xr:uid="{00000000-0005-0000-0000-0000F0020000}"/>
    <cellStyle name="Followed Hyperlink 19" xfId="27933" hidden="1" xr:uid="{00000000-0005-0000-0000-0000F1020000}"/>
    <cellStyle name="Followed Hyperlink 19" xfId="27963" hidden="1" xr:uid="{00000000-0005-0000-0000-0000F2020000}"/>
    <cellStyle name="Followed Hyperlink 19" xfId="27974" hidden="1" xr:uid="{00000000-0005-0000-0000-0000F3020000}"/>
    <cellStyle name="Followed Hyperlink 19" xfId="28568" hidden="1" xr:uid="{00000000-0005-0000-0000-0000D8020000}"/>
    <cellStyle name="Followed Hyperlink 19" xfId="28776" hidden="1" xr:uid="{00000000-0005-0000-0000-0000D9020000}"/>
    <cellStyle name="Followed Hyperlink 19" xfId="28806" hidden="1" xr:uid="{00000000-0005-0000-0000-0000DA020000}"/>
    <cellStyle name="Followed Hyperlink 19" xfId="28817" hidden="1" xr:uid="{00000000-0005-0000-0000-0000DB020000}"/>
    <cellStyle name="Followed Hyperlink 19" xfId="28890" hidden="1" xr:uid="{00000000-0005-0000-0000-0000DC020000}"/>
    <cellStyle name="Followed Hyperlink 19" xfId="29089" hidden="1" xr:uid="{00000000-0005-0000-0000-0000DD020000}"/>
    <cellStyle name="Followed Hyperlink 19" xfId="29119" hidden="1" xr:uid="{00000000-0005-0000-0000-0000DE020000}"/>
    <cellStyle name="Followed Hyperlink 19" xfId="29130" hidden="1" xr:uid="{00000000-0005-0000-0000-0000DF020000}"/>
    <cellStyle name="Followed Hyperlink 19" xfId="28880" hidden="1" xr:uid="{00000000-0005-0000-0000-0000E0020000}"/>
    <cellStyle name="Followed Hyperlink 19" xfId="29310" hidden="1" xr:uid="{00000000-0005-0000-0000-0000E1020000}"/>
    <cellStyle name="Followed Hyperlink 19" xfId="29340" hidden="1" xr:uid="{00000000-0005-0000-0000-0000E2020000}"/>
    <cellStyle name="Followed Hyperlink 19" xfId="29351" hidden="1" xr:uid="{00000000-0005-0000-0000-0000E3020000}"/>
    <cellStyle name="Followed Hyperlink 19" xfId="29164" hidden="1" xr:uid="{00000000-0005-0000-0000-0000E4020000}"/>
    <cellStyle name="Followed Hyperlink 19" xfId="29526" hidden="1" xr:uid="{00000000-0005-0000-0000-0000E5020000}"/>
    <cellStyle name="Followed Hyperlink 19" xfId="29556" hidden="1" xr:uid="{00000000-0005-0000-0000-0000E6020000}"/>
    <cellStyle name="Followed Hyperlink 19" xfId="29567" hidden="1" xr:uid="{00000000-0005-0000-0000-0000E7020000}"/>
    <cellStyle name="Followed Hyperlink 19" xfId="28874" hidden="1" xr:uid="{00000000-0005-0000-0000-0000E8020000}"/>
    <cellStyle name="Followed Hyperlink 19" xfId="29738" hidden="1" xr:uid="{00000000-0005-0000-0000-0000E9020000}"/>
    <cellStyle name="Followed Hyperlink 19" xfId="29768" hidden="1" xr:uid="{00000000-0005-0000-0000-0000EA020000}"/>
    <cellStyle name="Followed Hyperlink 19" xfId="29779" hidden="1" xr:uid="{00000000-0005-0000-0000-0000EB020000}"/>
    <cellStyle name="Followed Hyperlink 19" xfId="29596" hidden="1" xr:uid="{00000000-0005-0000-0000-0000EC020000}"/>
    <cellStyle name="Followed Hyperlink 19" xfId="29949" hidden="1" xr:uid="{00000000-0005-0000-0000-0000ED020000}"/>
    <cellStyle name="Followed Hyperlink 19" xfId="29979" hidden="1" xr:uid="{00000000-0005-0000-0000-0000EE020000}"/>
    <cellStyle name="Followed Hyperlink 19" xfId="29990" hidden="1" xr:uid="{00000000-0005-0000-0000-0000EF020000}"/>
    <cellStyle name="Followed Hyperlink 19" xfId="29808" hidden="1" xr:uid="{00000000-0005-0000-0000-0000F0020000}"/>
    <cellStyle name="Followed Hyperlink 19" xfId="30155" hidden="1" xr:uid="{00000000-0005-0000-0000-0000F1020000}"/>
    <cellStyle name="Followed Hyperlink 19" xfId="30185" hidden="1" xr:uid="{00000000-0005-0000-0000-0000F2020000}"/>
    <cellStyle name="Followed Hyperlink 19" xfId="30196" hidden="1" xr:uid="{00000000-0005-0000-0000-0000F3020000}"/>
    <cellStyle name="Followed Hyperlink 19" xfId="30299" hidden="1" xr:uid="{00000000-0005-0000-0000-0000D8020000}"/>
    <cellStyle name="Followed Hyperlink 19" xfId="28279" hidden="1" xr:uid="{00000000-0005-0000-0000-0000D9020000}"/>
    <cellStyle name="Followed Hyperlink 19" xfId="30477" hidden="1" xr:uid="{00000000-0005-0000-0000-0000DA020000}"/>
    <cellStyle name="Followed Hyperlink 19" xfId="30488" hidden="1" xr:uid="{00000000-0005-0000-0000-0000DB020000}"/>
    <cellStyle name="Followed Hyperlink 19" xfId="30561" hidden="1" xr:uid="{00000000-0005-0000-0000-0000DC020000}"/>
    <cellStyle name="Followed Hyperlink 19" xfId="30760" hidden="1" xr:uid="{00000000-0005-0000-0000-0000DD020000}"/>
    <cellStyle name="Followed Hyperlink 19" xfId="30790" hidden="1" xr:uid="{00000000-0005-0000-0000-0000DE020000}"/>
    <cellStyle name="Followed Hyperlink 19" xfId="30801" hidden="1" xr:uid="{00000000-0005-0000-0000-0000DF020000}"/>
    <cellStyle name="Followed Hyperlink 19" xfId="30551" hidden="1" xr:uid="{00000000-0005-0000-0000-0000E0020000}"/>
    <cellStyle name="Followed Hyperlink 19" xfId="30981" hidden="1" xr:uid="{00000000-0005-0000-0000-0000E1020000}"/>
    <cellStyle name="Followed Hyperlink 19" xfId="31011" hidden="1" xr:uid="{00000000-0005-0000-0000-0000E2020000}"/>
    <cellStyle name="Followed Hyperlink 19" xfId="31022" hidden="1" xr:uid="{00000000-0005-0000-0000-0000E3020000}"/>
    <cellStyle name="Followed Hyperlink 19" xfId="30835" hidden="1" xr:uid="{00000000-0005-0000-0000-0000E4020000}"/>
    <cellStyle name="Followed Hyperlink 19" xfId="31197" hidden="1" xr:uid="{00000000-0005-0000-0000-0000E5020000}"/>
    <cellStyle name="Followed Hyperlink 19" xfId="31227" hidden="1" xr:uid="{00000000-0005-0000-0000-0000E6020000}"/>
    <cellStyle name="Followed Hyperlink 19" xfId="31238" hidden="1" xr:uid="{00000000-0005-0000-0000-0000E7020000}"/>
    <cellStyle name="Followed Hyperlink 19" xfId="30545" hidden="1" xr:uid="{00000000-0005-0000-0000-0000E8020000}"/>
    <cellStyle name="Followed Hyperlink 19" xfId="31409" hidden="1" xr:uid="{00000000-0005-0000-0000-0000E9020000}"/>
    <cellStyle name="Followed Hyperlink 19" xfId="31439" hidden="1" xr:uid="{00000000-0005-0000-0000-0000EA020000}"/>
    <cellStyle name="Followed Hyperlink 19" xfId="31450" hidden="1" xr:uid="{00000000-0005-0000-0000-0000EB020000}"/>
    <cellStyle name="Followed Hyperlink 19" xfId="31267" hidden="1" xr:uid="{00000000-0005-0000-0000-0000EC020000}"/>
    <cellStyle name="Followed Hyperlink 19" xfId="31620" hidden="1" xr:uid="{00000000-0005-0000-0000-0000ED020000}"/>
    <cellStyle name="Followed Hyperlink 19" xfId="31650" hidden="1" xr:uid="{00000000-0005-0000-0000-0000EE020000}"/>
    <cellStyle name="Followed Hyperlink 19" xfId="31661" hidden="1" xr:uid="{00000000-0005-0000-0000-0000EF020000}"/>
    <cellStyle name="Followed Hyperlink 19" xfId="31479" hidden="1" xr:uid="{00000000-0005-0000-0000-0000F0020000}"/>
    <cellStyle name="Followed Hyperlink 19" xfId="31826" hidden="1" xr:uid="{00000000-0005-0000-0000-0000F1020000}"/>
    <cellStyle name="Followed Hyperlink 19" xfId="31856" hidden="1" xr:uid="{00000000-0005-0000-0000-0000F2020000}"/>
    <cellStyle name="Followed Hyperlink 19" xfId="31867" hidden="1" xr:uid="{00000000-0005-0000-0000-0000F3020000}"/>
    <cellStyle name="Followed Hyperlink 19" xfId="31969" hidden="1" xr:uid="{00000000-0005-0000-0000-0000D8020000}"/>
    <cellStyle name="Followed Hyperlink 19" xfId="30395" hidden="1" xr:uid="{00000000-0005-0000-0000-0000D9020000}"/>
    <cellStyle name="Followed Hyperlink 19" xfId="32145" hidden="1" xr:uid="{00000000-0005-0000-0000-0000DA020000}"/>
    <cellStyle name="Followed Hyperlink 19" xfId="32156" hidden="1" xr:uid="{00000000-0005-0000-0000-0000DB020000}"/>
    <cellStyle name="Followed Hyperlink 19" xfId="32229" hidden="1" xr:uid="{00000000-0005-0000-0000-0000DC020000}"/>
    <cellStyle name="Followed Hyperlink 19" xfId="32428" hidden="1" xr:uid="{00000000-0005-0000-0000-0000DD020000}"/>
    <cellStyle name="Followed Hyperlink 19" xfId="32458" hidden="1" xr:uid="{00000000-0005-0000-0000-0000DE020000}"/>
    <cellStyle name="Followed Hyperlink 19" xfId="32469" hidden="1" xr:uid="{00000000-0005-0000-0000-0000DF020000}"/>
    <cellStyle name="Followed Hyperlink 19" xfId="32219" hidden="1" xr:uid="{00000000-0005-0000-0000-0000E0020000}"/>
    <cellStyle name="Followed Hyperlink 19" xfId="32649" hidden="1" xr:uid="{00000000-0005-0000-0000-0000E1020000}"/>
    <cellStyle name="Followed Hyperlink 19" xfId="32679" hidden="1" xr:uid="{00000000-0005-0000-0000-0000E2020000}"/>
    <cellStyle name="Followed Hyperlink 19" xfId="32690" hidden="1" xr:uid="{00000000-0005-0000-0000-0000E3020000}"/>
    <cellStyle name="Followed Hyperlink 19" xfId="32503" hidden="1" xr:uid="{00000000-0005-0000-0000-0000E4020000}"/>
    <cellStyle name="Followed Hyperlink 19" xfId="32865" hidden="1" xr:uid="{00000000-0005-0000-0000-0000E5020000}"/>
    <cellStyle name="Followed Hyperlink 19" xfId="32895" hidden="1" xr:uid="{00000000-0005-0000-0000-0000E6020000}"/>
    <cellStyle name="Followed Hyperlink 19" xfId="32906" hidden="1" xr:uid="{00000000-0005-0000-0000-0000E7020000}"/>
    <cellStyle name="Followed Hyperlink 19" xfId="32213" hidden="1" xr:uid="{00000000-0005-0000-0000-0000E8020000}"/>
    <cellStyle name="Followed Hyperlink 19" xfId="33077" hidden="1" xr:uid="{00000000-0005-0000-0000-0000E9020000}"/>
    <cellStyle name="Followed Hyperlink 19" xfId="33107" hidden="1" xr:uid="{00000000-0005-0000-0000-0000EA020000}"/>
    <cellStyle name="Followed Hyperlink 19" xfId="33118" hidden="1" xr:uid="{00000000-0005-0000-0000-0000EB020000}"/>
    <cellStyle name="Followed Hyperlink 19" xfId="32935" hidden="1" xr:uid="{00000000-0005-0000-0000-0000EC020000}"/>
    <cellStyle name="Followed Hyperlink 19" xfId="33288" hidden="1" xr:uid="{00000000-0005-0000-0000-0000ED020000}"/>
    <cellStyle name="Followed Hyperlink 19" xfId="33318" hidden="1" xr:uid="{00000000-0005-0000-0000-0000EE020000}"/>
    <cellStyle name="Followed Hyperlink 19" xfId="33329" hidden="1" xr:uid="{00000000-0005-0000-0000-0000EF020000}"/>
    <cellStyle name="Followed Hyperlink 19" xfId="33147" hidden="1" xr:uid="{00000000-0005-0000-0000-0000F0020000}"/>
    <cellStyle name="Followed Hyperlink 19" xfId="33494" hidden="1" xr:uid="{00000000-0005-0000-0000-0000F1020000}"/>
    <cellStyle name="Followed Hyperlink 19" xfId="33524" hidden="1" xr:uid="{00000000-0005-0000-0000-0000F2020000}"/>
    <cellStyle name="Followed Hyperlink 19" xfId="33535" hidden="1" xr:uid="{00000000-0005-0000-0000-0000F3020000}"/>
    <cellStyle name="Followed Hyperlink 19" xfId="33636" hidden="1" xr:uid="{00000000-0005-0000-0000-0000D8020000}"/>
    <cellStyle name="Followed Hyperlink 19" xfId="32063" hidden="1" xr:uid="{00000000-0005-0000-0000-0000D9020000}"/>
    <cellStyle name="Followed Hyperlink 19" xfId="33800" hidden="1" xr:uid="{00000000-0005-0000-0000-0000DA020000}"/>
    <cellStyle name="Followed Hyperlink 19" xfId="33811" hidden="1" xr:uid="{00000000-0005-0000-0000-0000DB020000}"/>
    <cellStyle name="Followed Hyperlink 19" xfId="33884" hidden="1" xr:uid="{00000000-0005-0000-0000-0000DC020000}"/>
    <cellStyle name="Followed Hyperlink 19" xfId="34083" hidden="1" xr:uid="{00000000-0005-0000-0000-0000DD020000}"/>
    <cellStyle name="Followed Hyperlink 19" xfId="34113" hidden="1" xr:uid="{00000000-0005-0000-0000-0000DE020000}"/>
    <cellStyle name="Followed Hyperlink 19" xfId="34124" hidden="1" xr:uid="{00000000-0005-0000-0000-0000DF020000}"/>
    <cellStyle name="Followed Hyperlink 19" xfId="33874" hidden="1" xr:uid="{00000000-0005-0000-0000-0000E0020000}"/>
    <cellStyle name="Followed Hyperlink 19" xfId="34304" hidden="1" xr:uid="{00000000-0005-0000-0000-0000E1020000}"/>
    <cellStyle name="Followed Hyperlink 19" xfId="34334" hidden="1" xr:uid="{00000000-0005-0000-0000-0000E2020000}"/>
    <cellStyle name="Followed Hyperlink 19" xfId="34345" hidden="1" xr:uid="{00000000-0005-0000-0000-0000E3020000}"/>
    <cellStyle name="Followed Hyperlink 19" xfId="34158" hidden="1" xr:uid="{00000000-0005-0000-0000-0000E4020000}"/>
    <cellStyle name="Followed Hyperlink 19" xfId="34520" hidden="1" xr:uid="{00000000-0005-0000-0000-0000E5020000}"/>
    <cellStyle name="Followed Hyperlink 19" xfId="34550" hidden="1" xr:uid="{00000000-0005-0000-0000-0000E6020000}"/>
    <cellStyle name="Followed Hyperlink 19" xfId="34561" hidden="1" xr:uid="{00000000-0005-0000-0000-0000E7020000}"/>
    <cellStyle name="Followed Hyperlink 19" xfId="33868" hidden="1" xr:uid="{00000000-0005-0000-0000-0000E8020000}"/>
    <cellStyle name="Followed Hyperlink 19" xfId="34732" hidden="1" xr:uid="{00000000-0005-0000-0000-0000E9020000}"/>
    <cellStyle name="Followed Hyperlink 19" xfId="34762" hidden="1" xr:uid="{00000000-0005-0000-0000-0000EA020000}"/>
    <cellStyle name="Followed Hyperlink 19" xfId="34773" hidden="1" xr:uid="{00000000-0005-0000-0000-0000EB020000}"/>
    <cellStyle name="Followed Hyperlink 19" xfId="34590" hidden="1" xr:uid="{00000000-0005-0000-0000-0000EC020000}"/>
    <cellStyle name="Followed Hyperlink 19" xfId="34943" hidden="1" xr:uid="{00000000-0005-0000-0000-0000ED020000}"/>
    <cellStyle name="Followed Hyperlink 19" xfId="34973" hidden="1" xr:uid="{00000000-0005-0000-0000-0000EE020000}"/>
    <cellStyle name="Followed Hyperlink 19" xfId="34984" hidden="1" xr:uid="{00000000-0005-0000-0000-0000EF020000}"/>
    <cellStyle name="Followed Hyperlink 19" xfId="34802" hidden="1" xr:uid="{00000000-0005-0000-0000-0000F0020000}"/>
    <cellStyle name="Followed Hyperlink 19" xfId="35149" hidden="1" xr:uid="{00000000-0005-0000-0000-0000F1020000}"/>
    <cellStyle name="Followed Hyperlink 19" xfId="35179" hidden="1" xr:uid="{00000000-0005-0000-0000-0000F2020000}"/>
    <cellStyle name="Followed Hyperlink 19" xfId="35190" hidden="1" xr:uid="{00000000-0005-0000-0000-0000F3020000}"/>
    <cellStyle name="Followed Hyperlink 19" xfId="35290" hidden="1" xr:uid="{00000000-0005-0000-0000-0000D8020000}"/>
    <cellStyle name="Followed Hyperlink 19" xfId="33722" hidden="1" xr:uid="{00000000-0005-0000-0000-0000D9020000}"/>
    <cellStyle name="Followed Hyperlink 19" xfId="35441" hidden="1" xr:uid="{00000000-0005-0000-0000-0000DA020000}"/>
    <cellStyle name="Followed Hyperlink 19" xfId="35452" hidden="1" xr:uid="{00000000-0005-0000-0000-0000DB020000}"/>
    <cellStyle name="Followed Hyperlink 19" xfId="35525" hidden="1" xr:uid="{00000000-0005-0000-0000-0000DC020000}"/>
    <cellStyle name="Followed Hyperlink 19" xfId="35724" hidden="1" xr:uid="{00000000-0005-0000-0000-0000DD020000}"/>
    <cellStyle name="Followed Hyperlink 19" xfId="35754" hidden="1" xr:uid="{00000000-0005-0000-0000-0000DE020000}"/>
    <cellStyle name="Followed Hyperlink 19" xfId="35765" hidden="1" xr:uid="{00000000-0005-0000-0000-0000DF020000}"/>
    <cellStyle name="Followed Hyperlink 19" xfId="35515" hidden="1" xr:uid="{00000000-0005-0000-0000-0000E0020000}"/>
    <cellStyle name="Followed Hyperlink 19" xfId="35945" hidden="1" xr:uid="{00000000-0005-0000-0000-0000E1020000}"/>
    <cellStyle name="Followed Hyperlink 19" xfId="35975" hidden="1" xr:uid="{00000000-0005-0000-0000-0000E2020000}"/>
    <cellStyle name="Followed Hyperlink 19" xfId="35986" hidden="1" xr:uid="{00000000-0005-0000-0000-0000E3020000}"/>
    <cellStyle name="Followed Hyperlink 19" xfId="35799" hidden="1" xr:uid="{00000000-0005-0000-0000-0000E4020000}"/>
    <cellStyle name="Followed Hyperlink 19" xfId="36161" hidden="1" xr:uid="{00000000-0005-0000-0000-0000E5020000}"/>
    <cellStyle name="Followed Hyperlink 19" xfId="36191" hidden="1" xr:uid="{00000000-0005-0000-0000-0000E6020000}"/>
    <cellStyle name="Followed Hyperlink 19" xfId="36202" hidden="1" xr:uid="{00000000-0005-0000-0000-0000E7020000}"/>
    <cellStyle name="Followed Hyperlink 19" xfId="35509" hidden="1" xr:uid="{00000000-0005-0000-0000-0000E8020000}"/>
    <cellStyle name="Followed Hyperlink 19" xfId="36373" hidden="1" xr:uid="{00000000-0005-0000-0000-0000E9020000}"/>
    <cellStyle name="Followed Hyperlink 19" xfId="36403" hidden="1" xr:uid="{00000000-0005-0000-0000-0000EA020000}"/>
    <cellStyle name="Followed Hyperlink 19" xfId="36414" hidden="1" xr:uid="{00000000-0005-0000-0000-0000EB020000}"/>
    <cellStyle name="Followed Hyperlink 19" xfId="36231" hidden="1" xr:uid="{00000000-0005-0000-0000-0000EC020000}"/>
    <cellStyle name="Followed Hyperlink 19" xfId="36584" hidden="1" xr:uid="{00000000-0005-0000-0000-0000ED020000}"/>
    <cellStyle name="Followed Hyperlink 19" xfId="36614" hidden="1" xr:uid="{00000000-0005-0000-0000-0000EE020000}"/>
    <cellStyle name="Followed Hyperlink 19" xfId="36625" hidden="1" xr:uid="{00000000-0005-0000-0000-0000EF020000}"/>
    <cellStyle name="Followed Hyperlink 19" xfId="36443" hidden="1" xr:uid="{00000000-0005-0000-0000-0000F0020000}"/>
    <cellStyle name="Followed Hyperlink 19" xfId="36790" hidden="1" xr:uid="{00000000-0005-0000-0000-0000F1020000}"/>
    <cellStyle name="Followed Hyperlink 19" xfId="36820" hidden="1" xr:uid="{00000000-0005-0000-0000-0000F2020000}"/>
    <cellStyle name="Followed Hyperlink 19" xfId="36831" hidden="1" xr:uid="{00000000-0005-0000-0000-0000F3020000}"/>
    <cellStyle name="Followed Hyperlink 19" xfId="36930" hidden="1" xr:uid="{00000000-0005-0000-0000-0000D8020000}"/>
    <cellStyle name="Followed Hyperlink 19" xfId="35372" hidden="1" xr:uid="{00000000-0005-0000-0000-0000D9020000}"/>
    <cellStyle name="Followed Hyperlink 19" xfId="37048" hidden="1" xr:uid="{00000000-0005-0000-0000-0000DA020000}"/>
    <cellStyle name="Followed Hyperlink 19" xfId="37059" hidden="1" xr:uid="{00000000-0005-0000-0000-0000DB020000}"/>
    <cellStyle name="Followed Hyperlink 19" xfId="37132" hidden="1" xr:uid="{00000000-0005-0000-0000-0000DC020000}"/>
    <cellStyle name="Followed Hyperlink 19" xfId="37331" hidden="1" xr:uid="{00000000-0005-0000-0000-0000DD020000}"/>
    <cellStyle name="Followed Hyperlink 19" xfId="37361" hidden="1" xr:uid="{00000000-0005-0000-0000-0000DE020000}"/>
    <cellStyle name="Followed Hyperlink 19" xfId="37372" hidden="1" xr:uid="{00000000-0005-0000-0000-0000DF020000}"/>
    <cellStyle name="Followed Hyperlink 19" xfId="37122" hidden="1" xr:uid="{00000000-0005-0000-0000-0000E0020000}"/>
    <cellStyle name="Followed Hyperlink 19" xfId="37552" hidden="1" xr:uid="{00000000-0005-0000-0000-0000E1020000}"/>
    <cellStyle name="Followed Hyperlink 19" xfId="37582" hidden="1" xr:uid="{00000000-0005-0000-0000-0000E2020000}"/>
    <cellStyle name="Followed Hyperlink 19" xfId="37593" hidden="1" xr:uid="{00000000-0005-0000-0000-0000E3020000}"/>
    <cellStyle name="Followed Hyperlink 19" xfId="37406" hidden="1" xr:uid="{00000000-0005-0000-0000-0000E4020000}"/>
    <cellStyle name="Followed Hyperlink 19" xfId="37768" hidden="1" xr:uid="{00000000-0005-0000-0000-0000E5020000}"/>
    <cellStyle name="Followed Hyperlink 19" xfId="37798" hidden="1" xr:uid="{00000000-0005-0000-0000-0000E6020000}"/>
    <cellStyle name="Followed Hyperlink 19" xfId="37809" hidden="1" xr:uid="{00000000-0005-0000-0000-0000E7020000}"/>
    <cellStyle name="Followed Hyperlink 19" xfId="37116" hidden="1" xr:uid="{00000000-0005-0000-0000-0000E8020000}"/>
    <cellStyle name="Followed Hyperlink 19" xfId="37980" hidden="1" xr:uid="{00000000-0005-0000-0000-0000E9020000}"/>
    <cellStyle name="Followed Hyperlink 19" xfId="38010" hidden="1" xr:uid="{00000000-0005-0000-0000-0000EA020000}"/>
    <cellStyle name="Followed Hyperlink 19" xfId="38021" hidden="1" xr:uid="{00000000-0005-0000-0000-0000EB020000}"/>
    <cellStyle name="Followed Hyperlink 19" xfId="37838" hidden="1" xr:uid="{00000000-0005-0000-0000-0000EC020000}"/>
    <cellStyle name="Followed Hyperlink 19" xfId="38191" hidden="1" xr:uid="{00000000-0005-0000-0000-0000ED020000}"/>
    <cellStyle name="Followed Hyperlink 19" xfId="38221" hidden="1" xr:uid="{00000000-0005-0000-0000-0000EE020000}"/>
    <cellStyle name="Followed Hyperlink 19" xfId="38232" hidden="1" xr:uid="{00000000-0005-0000-0000-0000EF020000}"/>
    <cellStyle name="Followed Hyperlink 19" xfId="38050" hidden="1" xr:uid="{00000000-0005-0000-0000-0000F0020000}"/>
    <cellStyle name="Followed Hyperlink 19" xfId="38397" hidden="1" xr:uid="{00000000-0005-0000-0000-0000F1020000}"/>
    <cellStyle name="Followed Hyperlink 19" xfId="38427" hidden="1" xr:uid="{00000000-0005-0000-0000-0000F2020000}"/>
    <cellStyle name="Followed Hyperlink 19" xfId="38438" hidden="1" xr:uid="{00000000-0005-0000-0000-0000F3020000}"/>
    <cellStyle name="Followed Hyperlink 19" xfId="38535" hidden="1" xr:uid="{00000000-0005-0000-0000-0000D8020000}"/>
    <cellStyle name="Followed Hyperlink 19" xfId="36991" hidden="1" xr:uid="{00000000-0005-0000-0000-0000D9020000}"/>
    <cellStyle name="Followed Hyperlink 19" xfId="38617" hidden="1" xr:uid="{00000000-0005-0000-0000-0000DA020000}"/>
    <cellStyle name="Followed Hyperlink 19" xfId="38628" hidden="1" xr:uid="{00000000-0005-0000-0000-0000DB020000}"/>
    <cellStyle name="Followed Hyperlink 19" xfId="38701" hidden="1" xr:uid="{00000000-0005-0000-0000-0000DC020000}"/>
    <cellStyle name="Followed Hyperlink 19" xfId="38900" hidden="1" xr:uid="{00000000-0005-0000-0000-0000DD020000}"/>
    <cellStyle name="Followed Hyperlink 19" xfId="38930" hidden="1" xr:uid="{00000000-0005-0000-0000-0000DE020000}"/>
    <cellStyle name="Followed Hyperlink 19" xfId="38941" hidden="1" xr:uid="{00000000-0005-0000-0000-0000DF020000}"/>
    <cellStyle name="Followed Hyperlink 19" xfId="38691" hidden="1" xr:uid="{00000000-0005-0000-0000-0000E0020000}"/>
    <cellStyle name="Followed Hyperlink 19" xfId="39121" hidden="1" xr:uid="{00000000-0005-0000-0000-0000E1020000}"/>
    <cellStyle name="Followed Hyperlink 19" xfId="39151" hidden="1" xr:uid="{00000000-0005-0000-0000-0000E2020000}"/>
    <cellStyle name="Followed Hyperlink 19" xfId="39162" hidden="1" xr:uid="{00000000-0005-0000-0000-0000E3020000}"/>
    <cellStyle name="Followed Hyperlink 19" xfId="38975" hidden="1" xr:uid="{00000000-0005-0000-0000-0000E4020000}"/>
    <cellStyle name="Followed Hyperlink 19" xfId="39337" hidden="1" xr:uid="{00000000-0005-0000-0000-0000E5020000}"/>
    <cellStyle name="Followed Hyperlink 19" xfId="39367" hidden="1" xr:uid="{00000000-0005-0000-0000-0000E6020000}"/>
    <cellStyle name="Followed Hyperlink 19" xfId="39378" hidden="1" xr:uid="{00000000-0005-0000-0000-0000E7020000}"/>
    <cellStyle name="Followed Hyperlink 19" xfId="38685" hidden="1" xr:uid="{00000000-0005-0000-0000-0000E8020000}"/>
    <cellStyle name="Followed Hyperlink 19" xfId="39549" hidden="1" xr:uid="{00000000-0005-0000-0000-0000E9020000}"/>
    <cellStyle name="Followed Hyperlink 19" xfId="39579" hidden="1" xr:uid="{00000000-0005-0000-0000-0000EA020000}"/>
    <cellStyle name="Followed Hyperlink 19" xfId="39590" hidden="1" xr:uid="{00000000-0005-0000-0000-0000EB020000}"/>
    <cellStyle name="Followed Hyperlink 19" xfId="39407" hidden="1" xr:uid="{00000000-0005-0000-0000-0000EC020000}"/>
    <cellStyle name="Followed Hyperlink 19" xfId="39760" hidden="1" xr:uid="{00000000-0005-0000-0000-0000ED020000}"/>
    <cellStyle name="Followed Hyperlink 19" xfId="39790" hidden="1" xr:uid="{00000000-0005-0000-0000-0000EE020000}"/>
    <cellStyle name="Followed Hyperlink 19" xfId="39801" hidden="1" xr:uid="{00000000-0005-0000-0000-0000EF020000}"/>
    <cellStyle name="Followed Hyperlink 19" xfId="39619" hidden="1" xr:uid="{00000000-0005-0000-0000-0000F0020000}"/>
    <cellStyle name="Followed Hyperlink 19" xfId="39966" hidden="1" xr:uid="{00000000-0005-0000-0000-0000F1020000}"/>
    <cellStyle name="Followed Hyperlink 19" xfId="39996" hidden="1" xr:uid="{00000000-0005-0000-0000-0000F2020000}"/>
    <cellStyle name="Followed Hyperlink 19" xfId="40007" hidden="1" xr:uid="{00000000-0005-0000-0000-0000F3020000}"/>
    <cellStyle name="Followed Hyperlink 19" xfId="40103" hidden="1" xr:uid="{00000000-0005-0000-0000-0000D8020000}"/>
    <cellStyle name="Followed Hyperlink 19" xfId="38575" hidden="1" xr:uid="{00000000-0005-0000-0000-0000D9020000}"/>
    <cellStyle name="Followed Hyperlink 19" xfId="40136" hidden="1" xr:uid="{00000000-0005-0000-0000-0000DA020000}"/>
    <cellStyle name="Followed Hyperlink 19" xfId="40147" hidden="1" xr:uid="{00000000-0005-0000-0000-0000DB020000}"/>
    <cellStyle name="Followed Hyperlink 19" xfId="40220" hidden="1" xr:uid="{00000000-0005-0000-0000-0000DC020000}"/>
    <cellStyle name="Followed Hyperlink 19" xfId="40419" hidden="1" xr:uid="{00000000-0005-0000-0000-0000DD020000}"/>
    <cellStyle name="Followed Hyperlink 19" xfId="40449" hidden="1" xr:uid="{00000000-0005-0000-0000-0000DE020000}"/>
    <cellStyle name="Followed Hyperlink 19" xfId="40460" hidden="1" xr:uid="{00000000-0005-0000-0000-0000DF020000}"/>
    <cellStyle name="Followed Hyperlink 19" xfId="40210" hidden="1" xr:uid="{00000000-0005-0000-0000-0000E0020000}"/>
    <cellStyle name="Followed Hyperlink 19" xfId="40640" hidden="1" xr:uid="{00000000-0005-0000-0000-0000E1020000}"/>
    <cellStyle name="Followed Hyperlink 19" xfId="40670" hidden="1" xr:uid="{00000000-0005-0000-0000-0000E2020000}"/>
    <cellStyle name="Followed Hyperlink 19" xfId="40681" hidden="1" xr:uid="{00000000-0005-0000-0000-0000E3020000}"/>
    <cellStyle name="Followed Hyperlink 19" xfId="40494" hidden="1" xr:uid="{00000000-0005-0000-0000-0000E4020000}"/>
    <cellStyle name="Followed Hyperlink 19" xfId="40856" hidden="1" xr:uid="{00000000-0005-0000-0000-0000E5020000}"/>
    <cellStyle name="Followed Hyperlink 19" xfId="40886" hidden="1" xr:uid="{00000000-0005-0000-0000-0000E6020000}"/>
    <cellStyle name="Followed Hyperlink 19" xfId="40897" hidden="1" xr:uid="{00000000-0005-0000-0000-0000E7020000}"/>
    <cellStyle name="Followed Hyperlink 19" xfId="40204" hidden="1" xr:uid="{00000000-0005-0000-0000-0000E8020000}"/>
    <cellStyle name="Followed Hyperlink 19" xfId="41068" hidden="1" xr:uid="{00000000-0005-0000-0000-0000E9020000}"/>
    <cellStyle name="Followed Hyperlink 19" xfId="41098" hidden="1" xr:uid="{00000000-0005-0000-0000-0000EA020000}"/>
    <cellStyle name="Followed Hyperlink 19" xfId="41109" hidden="1" xr:uid="{00000000-0005-0000-0000-0000EB020000}"/>
    <cellStyle name="Followed Hyperlink 19" xfId="40926" hidden="1" xr:uid="{00000000-0005-0000-0000-0000EC020000}"/>
    <cellStyle name="Followed Hyperlink 19" xfId="41279" hidden="1" xr:uid="{00000000-0005-0000-0000-0000ED020000}"/>
    <cellStyle name="Followed Hyperlink 19" xfId="41309" hidden="1" xr:uid="{00000000-0005-0000-0000-0000EE020000}"/>
    <cellStyle name="Followed Hyperlink 19" xfId="41320" hidden="1" xr:uid="{00000000-0005-0000-0000-0000EF020000}"/>
    <cellStyle name="Followed Hyperlink 19" xfId="41138" hidden="1" xr:uid="{00000000-0005-0000-0000-0000F0020000}"/>
    <cellStyle name="Followed Hyperlink 19" xfId="41485" hidden="1" xr:uid="{00000000-0005-0000-0000-0000F1020000}"/>
    <cellStyle name="Followed Hyperlink 19" xfId="41515" hidden="1" xr:uid="{00000000-0005-0000-0000-0000F2020000}"/>
    <cellStyle name="Followed Hyperlink 19" xfId="41526" hidden="1" xr:uid="{00000000-0005-0000-0000-0000F3020000}"/>
    <cellStyle name="Followed Hyperlink 19" xfId="41862" hidden="1" xr:uid="{00000000-0005-0000-0000-0000D8020000}"/>
    <cellStyle name="Followed Hyperlink 19" xfId="42071" hidden="1" xr:uid="{00000000-0005-0000-0000-0000D9020000}"/>
    <cellStyle name="Followed Hyperlink 19" xfId="42101" hidden="1" xr:uid="{00000000-0005-0000-0000-0000DA020000}"/>
    <cellStyle name="Followed Hyperlink 19" xfId="42112" hidden="1" xr:uid="{00000000-0005-0000-0000-0000DB020000}"/>
    <cellStyle name="Followed Hyperlink 19" xfId="42185" hidden="1" xr:uid="{00000000-0005-0000-0000-0000DC020000}"/>
    <cellStyle name="Followed Hyperlink 19" xfId="42384" hidden="1" xr:uid="{00000000-0005-0000-0000-0000DD020000}"/>
    <cellStyle name="Followed Hyperlink 19" xfId="42414" hidden="1" xr:uid="{00000000-0005-0000-0000-0000DE020000}"/>
    <cellStyle name="Followed Hyperlink 19" xfId="42425" hidden="1" xr:uid="{00000000-0005-0000-0000-0000DF020000}"/>
    <cellStyle name="Followed Hyperlink 19" xfId="42175" hidden="1" xr:uid="{00000000-0005-0000-0000-0000E0020000}"/>
    <cellStyle name="Followed Hyperlink 19" xfId="42605" hidden="1" xr:uid="{00000000-0005-0000-0000-0000E1020000}"/>
    <cellStyle name="Followed Hyperlink 19" xfId="42635" hidden="1" xr:uid="{00000000-0005-0000-0000-0000E2020000}"/>
    <cellStyle name="Followed Hyperlink 19" xfId="42646" hidden="1" xr:uid="{00000000-0005-0000-0000-0000E3020000}"/>
    <cellStyle name="Followed Hyperlink 19" xfId="42459" hidden="1" xr:uid="{00000000-0005-0000-0000-0000E4020000}"/>
    <cellStyle name="Followed Hyperlink 19" xfId="42821" hidden="1" xr:uid="{00000000-0005-0000-0000-0000E5020000}"/>
    <cellStyle name="Followed Hyperlink 19" xfId="42851" hidden="1" xr:uid="{00000000-0005-0000-0000-0000E6020000}"/>
    <cellStyle name="Followed Hyperlink 19" xfId="42862" hidden="1" xr:uid="{00000000-0005-0000-0000-0000E7020000}"/>
    <cellStyle name="Followed Hyperlink 19" xfId="42169" hidden="1" xr:uid="{00000000-0005-0000-0000-0000E8020000}"/>
    <cellStyle name="Followed Hyperlink 19" xfId="43033" hidden="1" xr:uid="{00000000-0005-0000-0000-0000E9020000}"/>
    <cellStyle name="Followed Hyperlink 19" xfId="43063" hidden="1" xr:uid="{00000000-0005-0000-0000-0000EA020000}"/>
    <cellStyle name="Followed Hyperlink 19" xfId="43074" hidden="1" xr:uid="{00000000-0005-0000-0000-0000EB020000}"/>
    <cellStyle name="Followed Hyperlink 19" xfId="42891" hidden="1" xr:uid="{00000000-0005-0000-0000-0000EC020000}"/>
    <cellStyle name="Followed Hyperlink 19" xfId="43244" hidden="1" xr:uid="{00000000-0005-0000-0000-0000ED020000}"/>
    <cellStyle name="Followed Hyperlink 19" xfId="43274" hidden="1" xr:uid="{00000000-0005-0000-0000-0000EE020000}"/>
    <cellStyle name="Followed Hyperlink 19" xfId="43285" hidden="1" xr:uid="{00000000-0005-0000-0000-0000EF020000}"/>
    <cellStyle name="Followed Hyperlink 19" xfId="43103" hidden="1" xr:uid="{00000000-0005-0000-0000-0000F0020000}"/>
    <cellStyle name="Followed Hyperlink 19" xfId="43450" hidden="1" xr:uid="{00000000-0005-0000-0000-0000F1020000}"/>
    <cellStyle name="Followed Hyperlink 19" xfId="43480" hidden="1" xr:uid="{00000000-0005-0000-0000-0000F2020000}"/>
    <cellStyle name="Followed Hyperlink 19" xfId="43491" hidden="1" xr:uid="{00000000-0005-0000-0000-0000F3020000}"/>
    <cellStyle name="Followed Hyperlink 19" xfId="43828" hidden="1" xr:uid="{00000000-0005-0000-0000-0000D8020000}"/>
    <cellStyle name="Followed Hyperlink 19" xfId="44018" hidden="1" xr:uid="{00000000-0005-0000-0000-0000D9020000}"/>
    <cellStyle name="Followed Hyperlink 19" xfId="44048" hidden="1" xr:uid="{00000000-0005-0000-0000-0000DA020000}"/>
    <cellStyle name="Followed Hyperlink 19" xfId="44059" hidden="1" xr:uid="{00000000-0005-0000-0000-0000DB020000}"/>
    <cellStyle name="Followed Hyperlink 19" xfId="44132" hidden="1" xr:uid="{00000000-0005-0000-0000-0000DC020000}"/>
    <cellStyle name="Followed Hyperlink 19" xfId="44331" hidden="1" xr:uid="{00000000-0005-0000-0000-0000DD020000}"/>
    <cellStyle name="Followed Hyperlink 19" xfId="44361" hidden="1" xr:uid="{00000000-0005-0000-0000-0000DE020000}"/>
    <cellStyle name="Followed Hyperlink 19" xfId="44372" hidden="1" xr:uid="{00000000-0005-0000-0000-0000DF020000}"/>
    <cellStyle name="Followed Hyperlink 19" xfId="44122" hidden="1" xr:uid="{00000000-0005-0000-0000-0000E0020000}"/>
    <cellStyle name="Followed Hyperlink 19" xfId="44552" hidden="1" xr:uid="{00000000-0005-0000-0000-0000E1020000}"/>
    <cellStyle name="Followed Hyperlink 19" xfId="44582" hidden="1" xr:uid="{00000000-0005-0000-0000-0000E2020000}"/>
    <cellStyle name="Followed Hyperlink 19" xfId="44593" hidden="1" xr:uid="{00000000-0005-0000-0000-0000E3020000}"/>
    <cellStyle name="Followed Hyperlink 19" xfId="44406" hidden="1" xr:uid="{00000000-0005-0000-0000-0000E4020000}"/>
    <cellStyle name="Followed Hyperlink 19" xfId="44768" hidden="1" xr:uid="{00000000-0005-0000-0000-0000E5020000}"/>
    <cellStyle name="Followed Hyperlink 19" xfId="44798" hidden="1" xr:uid="{00000000-0005-0000-0000-0000E6020000}"/>
    <cellStyle name="Followed Hyperlink 19" xfId="44809" hidden="1" xr:uid="{00000000-0005-0000-0000-0000E7020000}"/>
    <cellStyle name="Followed Hyperlink 19" xfId="44116" hidden="1" xr:uid="{00000000-0005-0000-0000-0000E8020000}"/>
    <cellStyle name="Followed Hyperlink 19" xfId="44980" hidden="1" xr:uid="{00000000-0005-0000-0000-0000E9020000}"/>
    <cellStyle name="Followed Hyperlink 19" xfId="45010" hidden="1" xr:uid="{00000000-0005-0000-0000-0000EA020000}"/>
    <cellStyle name="Followed Hyperlink 19" xfId="45021" hidden="1" xr:uid="{00000000-0005-0000-0000-0000EB020000}"/>
    <cellStyle name="Followed Hyperlink 19" xfId="44838" hidden="1" xr:uid="{00000000-0005-0000-0000-0000EC020000}"/>
    <cellStyle name="Followed Hyperlink 19" xfId="45191" hidden="1" xr:uid="{00000000-0005-0000-0000-0000ED020000}"/>
    <cellStyle name="Followed Hyperlink 19" xfId="45221" hidden="1" xr:uid="{00000000-0005-0000-0000-0000EE020000}"/>
    <cellStyle name="Followed Hyperlink 19" xfId="45232" hidden="1" xr:uid="{00000000-0005-0000-0000-0000EF020000}"/>
    <cellStyle name="Followed Hyperlink 19" xfId="45050" hidden="1" xr:uid="{00000000-0005-0000-0000-0000F0020000}"/>
    <cellStyle name="Followed Hyperlink 19" xfId="45397" hidden="1" xr:uid="{00000000-0005-0000-0000-0000F1020000}"/>
    <cellStyle name="Followed Hyperlink 19" xfId="45427" hidden="1" xr:uid="{00000000-0005-0000-0000-0000F2020000}"/>
    <cellStyle name="Followed Hyperlink 19" xfId="45438" hidden="1" xr:uid="{00000000-0005-0000-0000-0000F3020000}"/>
    <cellStyle name="Followed Hyperlink 2" xfId="427" hidden="1" xr:uid="{00000000-0005-0000-0000-0000F4020000}"/>
    <cellStyle name="Followed Hyperlink 2" xfId="670" hidden="1" xr:uid="{00000000-0005-0000-0000-0000F5020000}"/>
    <cellStyle name="Followed Hyperlink 2" xfId="673" hidden="1" xr:uid="{00000000-0005-0000-0000-0000F6020000}"/>
    <cellStyle name="Followed Hyperlink 2" xfId="752" hidden="1" xr:uid="{00000000-0005-0000-0000-0000F7020000}"/>
    <cellStyle name="Followed Hyperlink 2" xfId="783" hidden="1" xr:uid="{00000000-0005-0000-0000-0000F8020000}"/>
    <cellStyle name="Followed Hyperlink 2" xfId="983" hidden="1" xr:uid="{00000000-0005-0000-0000-0000F9020000}"/>
    <cellStyle name="Followed Hyperlink 2" xfId="986" hidden="1" xr:uid="{00000000-0005-0000-0000-0000FA020000}"/>
    <cellStyle name="Followed Hyperlink 2" xfId="1065" hidden="1" xr:uid="{00000000-0005-0000-0000-0000FB020000}"/>
    <cellStyle name="Followed Hyperlink 2" xfId="313" hidden="1" xr:uid="{00000000-0005-0000-0000-0000FC020000}"/>
    <cellStyle name="Followed Hyperlink 2" xfId="1204" hidden="1" xr:uid="{00000000-0005-0000-0000-0000FD020000}"/>
    <cellStyle name="Followed Hyperlink 2" xfId="1207" hidden="1" xr:uid="{00000000-0005-0000-0000-0000FE020000}"/>
    <cellStyle name="Followed Hyperlink 2" xfId="1286" hidden="1" xr:uid="{00000000-0005-0000-0000-0000FF020000}"/>
    <cellStyle name="Followed Hyperlink 2" xfId="324" hidden="1" xr:uid="{00000000-0005-0000-0000-000000030000}"/>
    <cellStyle name="Followed Hyperlink 2" xfId="1420" hidden="1" xr:uid="{00000000-0005-0000-0000-000001030000}"/>
    <cellStyle name="Followed Hyperlink 2" xfId="1423" hidden="1" xr:uid="{00000000-0005-0000-0000-000002030000}"/>
    <cellStyle name="Followed Hyperlink 2" xfId="1502" hidden="1" xr:uid="{00000000-0005-0000-0000-000003030000}"/>
    <cellStyle name="Followed Hyperlink 2" xfId="593" hidden="1" xr:uid="{00000000-0005-0000-0000-000004030000}"/>
    <cellStyle name="Followed Hyperlink 2" xfId="1632" hidden="1" xr:uid="{00000000-0005-0000-0000-000005030000}"/>
    <cellStyle name="Followed Hyperlink 2" xfId="1635" hidden="1" xr:uid="{00000000-0005-0000-0000-000006030000}"/>
    <cellStyle name="Followed Hyperlink 2" xfId="1714" hidden="1" xr:uid="{00000000-0005-0000-0000-000007030000}"/>
    <cellStyle name="Followed Hyperlink 2" xfId="586" hidden="1" xr:uid="{00000000-0005-0000-0000-000008030000}"/>
    <cellStyle name="Followed Hyperlink 2" xfId="1843" hidden="1" xr:uid="{00000000-0005-0000-0000-000009030000}"/>
    <cellStyle name="Followed Hyperlink 2" xfId="1846" hidden="1" xr:uid="{00000000-0005-0000-0000-00000A030000}"/>
    <cellStyle name="Followed Hyperlink 2" xfId="1925" hidden="1" xr:uid="{00000000-0005-0000-0000-00000B030000}"/>
    <cellStyle name="Followed Hyperlink 2" xfId="860" hidden="1" xr:uid="{00000000-0005-0000-0000-00000C030000}"/>
    <cellStyle name="Followed Hyperlink 2" xfId="2049" hidden="1" xr:uid="{00000000-0005-0000-0000-00000D030000}"/>
    <cellStyle name="Followed Hyperlink 2" xfId="2052" hidden="1" xr:uid="{00000000-0005-0000-0000-00000E030000}"/>
    <cellStyle name="Followed Hyperlink 2" xfId="2131" hidden="1" xr:uid="{00000000-0005-0000-0000-00000F030000}"/>
    <cellStyle name="Followed Hyperlink 2" xfId="2728" hidden="1" xr:uid="{00000000-0005-0000-0000-0000F4020000}"/>
    <cellStyle name="Followed Hyperlink 2" xfId="2971" hidden="1" xr:uid="{00000000-0005-0000-0000-0000F5020000}"/>
    <cellStyle name="Followed Hyperlink 2" xfId="2974" hidden="1" xr:uid="{00000000-0005-0000-0000-0000F6020000}"/>
    <cellStyle name="Followed Hyperlink 2" xfId="3053" hidden="1" xr:uid="{00000000-0005-0000-0000-0000F7020000}"/>
    <cellStyle name="Followed Hyperlink 2" xfId="3084" hidden="1" xr:uid="{00000000-0005-0000-0000-0000F8020000}"/>
    <cellStyle name="Followed Hyperlink 2" xfId="3284" hidden="1" xr:uid="{00000000-0005-0000-0000-0000F9020000}"/>
    <cellStyle name="Followed Hyperlink 2" xfId="3287" hidden="1" xr:uid="{00000000-0005-0000-0000-0000FA020000}"/>
    <cellStyle name="Followed Hyperlink 2" xfId="3366" hidden="1" xr:uid="{00000000-0005-0000-0000-0000FB020000}"/>
    <cellStyle name="Followed Hyperlink 2" xfId="2614" hidden="1" xr:uid="{00000000-0005-0000-0000-0000FC020000}"/>
    <cellStyle name="Followed Hyperlink 2" xfId="3505" hidden="1" xr:uid="{00000000-0005-0000-0000-0000FD020000}"/>
    <cellStyle name="Followed Hyperlink 2" xfId="3508" hidden="1" xr:uid="{00000000-0005-0000-0000-0000FE020000}"/>
    <cellStyle name="Followed Hyperlink 2" xfId="3587" hidden="1" xr:uid="{00000000-0005-0000-0000-0000FF020000}"/>
    <cellStyle name="Followed Hyperlink 2" xfId="2625" hidden="1" xr:uid="{00000000-0005-0000-0000-000000030000}"/>
    <cellStyle name="Followed Hyperlink 2" xfId="3721" hidden="1" xr:uid="{00000000-0005-0000-0000-000001030000}"/>
    <cellStyle name="Followed Hyperlink 2" xfId="3724" hidden="1" xr:uid="{00000000-0005-0000-0000-000002030000}"/>
    <cellStyle name="Followed Hyperlink 2" xfId="3803" hidden="1" xr:uid="{00000000-0005-0000-0000-000003030000}"/>
    <cellStyle name="Followed Hyperlink 2" xfId="2894" hidden="1" xr:uid="{00000000-0005-0000-0000-000004030000}"/>
    <cellStyle name="Followed Hyperlink 2" xfId="3933" hidden="1" xr:uid="{00000000-0005-0000-0000-000005030000}"/>
    <cellStyle name="Followed Hyperlink 2" xfId="3936" hidden="1" xr:uid="{00000000-0005-0000-0000-000006030000}"/>
    <cellStyle name="Followed Hyperlink 2" xfId="4015" hidden="1" xr:uid="{00000000-0005-0000-0000-000007030000}"/>
    <cellStyle name="Followed Hyperlink 2" xfId="2887" hidden="1" xr:uid="{00000000-0005-0000-0000-000008030000}"/>
    <cellStyle name="Followed Hyperlink 2" xfId="4144" hidden="1" xr:uid="{00000000-0005-0000-0000-000009030000}"/>
    <cellStyle name="Followed Hyperlink 2" xfId="4147" hidden="1" xr:uid="{00000000-0005-0000-0000-00000A030000}"/>
    <cellStyle name="Followed Hyperlink 2" xfId="4226" hidden="1" xr:uid="{00000000-0005-0000-0000-00000B030000}"/>
    <cellStyle name="Followed Hyperlink 2" xfId="3161" hidden="1" xr:uid="{00000000-0005-0000-0000-00000C030000}"/>
    <cellStyle name="Followed Hyperlink 2" xfId="4350" hidden="1" xr:uid="{00000000-0005-0000-0000-00000D030000}"/>
    <cellStyle name="Followed Hyperlink 2" xfId="4353" hidden="1" xr:uid="{00000000-0005-0000-0000-00000E030000}"/>
    <cellStyle name="Followed Hyperlink 2" xfId="4432" hidden="1" xr:uid="{00000000-0005-0000-0000-00000F030000}"/>
    <cellStyle name="Followed Hyperlink 2" xfId="2473" hidden="1" xr:uid="{00000000-0005-0000-0000-0000F4020000}"/>
    <cellStyle name="Followed Hyperlink 2" xfId="4498" hidden="1" xr:uid="{00000000-0005-0000-0000-0000F5020000}"/>
    <cellStyle name="Followed Hyperlink 2" xfId="54" hidden="1" xr:uid="{00000000-0005-0000-0000-0000F6020000}"/>
    <cellStyle name="Followed Hyperlink 2" xfId="4732" hidden="1" xr:uid="{00000000-0005-0000-0000-0000F7020000}"/>
    <cellStyle name="Followed Hyperlink 2" xfId="4763" hidden="1" xr:uid="{00000000-0005-0000-0000-0000F8020000}"/>
    <cellStyle name="Followed Hyperlink 2" xfId="4963" hidden="1" xr:uid="{00000000-0005-0000-0000-0000F9020000}"/>
    <cellStyle name="Followed Hyperlink 2" xfId="4966" hidden="1" xr:uid="{00000000-0005-0000-0000-0000FA020000}"/>
    <cellStyle name="Followed Hyperlink 2" xfId="5045" hidden="1" xr:uid="{00000000-0005-0000-0000-0000FB020000}"/>
    <cellStyle name="Followed Hyperlink 2" xfId="4729" hidden="1" xr:uid="{00000000-0005-0000-0000-0000FC020000}"/>
    <cellStyle name="Followed Hyperlink 2" xfId="5184" hidden="1" xr:uid="{00000000-0005-0000-0000-0000FD020000}"/>
    <cellStyle name="Followed Hyperlink 2" xfId="5187" hidden="1" xr:uid="{00000000-0005-0000-0000-0000FE020000}"/>
    <cellStyle name="Followed Hyperlink 2" xfId="5266" hidden="1" xr:uid="{00000000-0005-0000-0000-0000FF020000}"/>
    <cellStyle name="Followed Hyperlink 2" xfId="285" hidden="1" xr:uid="{00000000-0005-0000-0000-000000030000}"/>
    <cellStyle name="Followed Hyperlink 2" xfId="5400" hidden="1" xr:uid="{00000000-0005-0000-0000-000001030000}"/>
    <cellStyle name="Followed Hyperlink 2" xfId="5403" hidden="1" xr:uid="{00000000-0005-0000-0000-000002030000}"/>
    <cellStyle name="Followed Hyperlink 2" xfId="5482" hidden="1" xr:uid="{00000000-0005-0000-0000-000003030000}"/>
    <cellStyle name="Followed Hyperlink 2" xfId="2702" hidden="1" xr:uid="{00000000-0005-0000-0000-000004030000}"/>
    <cellStyle name="Followed Hyperlink 2" xfId="5612" hidden="1" xr:uid="{00000000-0005-0000-0000-000005030000}"/>
    <cellStyle name="Followed Hyperlink 2" xfId="5615" hidden="1" xr:uid="{00000000-0005-0000-0000-000006030000}"/>
    <cellStyle name="Followed Hyperlink 2" xfId="5694" hidden="1" xr:uid="{00000000-0005-0000-0000-000007030000}"/>
    <cellStyle name="Followed Hyperlink 2" xfId="4537" hidden="1" xr:uid="{00000000-0005-0000-0000-000008030000}"/>
    <cellStyle name="Followed Hyperlink 2" xfId="5823" hidden="1" xr:uid="{00000000-0005-0000-0000-000009030000}"/>
    <cellStyle name="Followed Hyperlink 2" xfId="5826" hidden="1" xr:uid="{00000000-0005-0000-0000-00000A030000}"/>
    <cellStyle name="Followed Hyperlink 2" xfId="5905" hidden="1" xr:uid="{00000000-0005-0000-0000-00000B030000}"/>
    <cellStyle name="Followed Hyperlink 2" xfId="4840" hidden="1" xr:uid="{00000000-0005-0000-0000-00000C030000}"/>
    <cellStyle name="Followed Hyperlink 2" xfId="6029" hidden="1" xr:uid="{00000000-0005-0000-0000-00000D030000}"/>
    <cellStyle name="Followed Hyperlink 2" xfId="6032" hidden="1" xr:uid="{00000000-0005-0000-0000-00000E030000}"/>
    <cellStyle name="Followed Hyperlink 2" xfId="6111" hidden="1" xr:uid="{00000000-0005-0000-0000-00000F030000}"/>
    <cellStyle name="Followed Hyperlink 2" xfId="4693" hidden="1" xr:uid="{00000000-0005-0000-0000-0000F4020000}"/>
    <cellStyle name="Followed Hyperlink 2" xfId="6177" hidden="1" xr:uid="{00000000-0005-0000-0000-0000F5020000}"/>
    <cellStyle name="Followed Hyperlink 2" xfId="2491" hidden="1" xr:uid="{00000000-0005-0000-0000-0000F6020000}"/>
    <cellStyle name="Followed Hyperlink 2" xfId="6412" hidden="1" xr:uid="{00000000-0005-0000-0000-0000F7020000}"/>
    <cellStyle name="Followed Hyperlink 2" xfId="6443" hidden="1" xr:uid="{00000000-0005-0000-0000-0000F8020000}"/>
    <cellStyle name="Followed Hyperlink 2" xfId="6643" hidden="1" xr:uid="{00000000-0005-0000-0000-0000F9020000}"/>
    <cellStyle name="Followed Hyperlink 2" xfId="6646" hidden="1" xr:uid="{00000000-0005-0000-0000-0000FA020000}"/>
    <cellStyle name="Followed Hyperlink 2" xfId="6725" hidden="1" xr:uid="{00000000-0005-0000-0000-0000FB020000}"/>
    <cellStyle name="Followed Hyperlink 2" xfId="6409" hidden="1" xr:uid="{00000000-0005-0000-0000-0000FC020000}"/>
    <cellStyle name="Followed Hyperlink 2" xfId="6864" hidden="1" xr:uid="{00000000-0005-0000-0000-0000FD020000}"/>
    <cellStyle name="Followed Hyperlink 2" xfId="6867" hidden="1" xr:uid="{00000000-0005-0000-0000-0000FE020000}"/>
    <cellStyle name="Followed Hyperlink 2" xfId="6946" hidden="1" xr:uid="{00000000-0005-0000-0000-0000FF020000}"/>
    <cellStyle name="Followed Hyperlink 2" xfId="2586" hidden="1" xr:uid="{00000000-0005-0000-0000-000000030000}"/>
    <cellStyle name="Followed Hyperlink 2" xfId="7080" hidden="1" xr:uid="{00000000-0005-0000-0000-000001030000}"/>
    <cellStyle name="Followed Hyperlink 2" xfId="7083" hidden="1" xr:uid="{00000000-0005-0000-0000-000002030000}"/>
    <cellStyle name="Followed Hyperlink 2" xfId="7162" hidden="1" xr:uid="{00000000-0005-0000-0000-000003030000}"/>
    <cellStyle name="Followed Hyperlink 2" xfId="2513" hidden="1" xr:uid="{00000000-0005-0000-0000-000004030000}"/>
    <cellStyle name="Followed Hyperlink 2" xfId="7292" hidden="1" xr:uid="{00000000-0005-0000-0000-000005030000}"/>
    <cellStyle name="Followed Hyperlink 2" xfId="7295" hidden="1" xr:uid="{00000000-0005-0000-0000-000006030000}"/>
    <cellStyle name="Followed Hyperlink 2" xfId="7374" hidden="1" xr:uid="{00000000-0005-0000-0000-000007030000}"/>
    <cellStyle name="Followed Hyperlink 2" xfId="6216" hidden="1" xr:uid="{00000000-0005-0000-0000-000008030000}"/>
    <cellStyle name="Followed Hyperlink 2" xfId="7503" hidden="1" xr:uid="{00000000-0005-0000-0000-000009030000}"/>
    <cellStyle name="Followed Hyperlink 2" xfId="7506" hidden="1" xr:uid="{00000000-0005-0000-0000-00000A030000}"/>
    <cellStyle name="Followed Hyperlink 2" xfId="7585" hidden="1" xr:uid="{00000000-0005-0000-0000-00000B030000}"/>
    <cellStyle name="Followed Hyperlink 2" xfId="6520" hidden="1" xr:uid="{00000000-0005-0000-0000-00000C030000}"/>
    <cellStyle name="Followed Hyperlink 2" xfId="7709" hidden="1" xr:uid="{00000000-0005-0000-0000-00000D030000}"/>
    <cellStyle name="Followed Hyperlink 2" xfId="7712" hidden="1" xr:uid="{00000000-0005-0000-0000-00000E030000}"/>
    <cellStyle name="Followed Hyperlink 2" xfId="7791" hidden="1" xr:uid="{00000000-0005-0000-0000-00000F030000}"/>
    <cellStyle name="Followed Hyperlink 2" xfId="6372" hidden="1" xr:uid="{00000000-0005-0000-0000-0000F4020000}"/>
    <cellStyle name="Followed Hyperlink 2" xfId="7857" hidden="1" xr:uid="{00000000-0005-0000-0000-0000F5020000}"/>
    <cellStyle name="Followed Hyperlink 2" xfId="2792" hidden="1" xr:uid="{00000000-0005-0000-0000-0000F6020000}"/>
    <cellStyle name="Followed Hyperlink 2" xfId="8092" hidden="1" xr:uid="{00000000-0005-0000-0000-0000F7020000}"/>
    <cellStyle name="Followed Hyperlink 2" xfId="8123" hidden="1" xr:uid="{00000000-0005-0000-0000-0000F8020000}"/>
    <cellStyle name="Followed Hyperlink 2" xfId="8323" hidden="1" xr:uid="{00000000-0005-0000-0000-0000F9020000}"/>
    <cellStyle name="Followed Hyperlink 2" xfId="8326" hidden="1" xr:uid="{00000000-0005-0000-0000-0000FA020000}"/>
    <cellStyle name="Followed Hyperlink 2" xfId="8405" hidden="1" xr:uid="{00000000-0005-0000-0000-0000FB020000}"/>
    <cellStyle name="Followed Hyperlink 2" xfId="8089" hidden="1" xr:uid="{00000000-0005-0000-0000-0000FC020000}"/>
    <cellStyle name="Followed Hyperlink 2" xfId="8544" hidden="1" xr:uid="{00000000-0005-0000-0000-0000FD020000}"/>
    <cellStyle name="Followed Hyperlink 2" xfId="8547" hidden="1" xr:uid="{00000000-0005-0000-0000-0000FE020000}"/>
    <cellStyle name="Followed Hyperlink 2" xfId="8626" hidden="1" xr:uid="{00000000-0005-0000-0000-0000FF020000}"/>
    <cellStyle name="Followed Hyperlink 2" xfId="4637" hidden="1" xr:uid="{00000000-0005-0000-0000-000000030000}"/>
    <cellStyle name="Followed Hyperlink 2" xfId="8760" hidden="1" xr:uid="{00000000-0005-0000-0000-000001030000}"/>
    <cellStyle name="Followed Hyperlink 2" xfId="8763" hidden="1" xr:uid="{00000000-0005-0000-0000-000002030000}"/>
    <cellStyle name="Followed Hyperlink 2" xfId="8842" hidden="1" xr:uid="{00000000-0005-0000-0000-000003030000}"/>
    <cellStyle name="Followed Hyperlink 2" xfId="4674" hidden="1" xr:uid="{00000000-0005-0000-0000-000004030000}"/>
    <cellStyle name="Followed Hyperlink 2" xfId="8972" hidden="1" xr:uid="{00000000-0005-0000-0000-000005030000}"/>
    <cellStyle name="Followed Hyperlink 2" xfId="8975" hidden="1" xr:uid="{00000000-0005-0000-0000-000006030000}"/>
    <cellStyle name="Followed Hyperlink 2" xfId="9054" hidden="1" xr:uid="{00000000-0005-0000-0000-000007030000}"/>
    <cellStyle name="Followed Hyperlink 2" xfId="7896" hidden="1" xr:uid="{00000000-0005-0000-0000-000008030000}"/>
    <cellStyle name="Followed Hyperlink 2" xfId="9183" hidden="1" xr:uid="{00000000-0005-0000-0000-000009030000}"/>
    <cellStyle name="Followed Hyperlink 2" xfId="9186" hidden="1" xr:uid="{00000000-0005-0000-0000-00000A030000}"/>
    <cellStyle name="Followed Hyperlink 2" xfId="9265" hidden="1" xr:uid="{00000000-0005-0000-0000-00000B030000}"/>
    <cellStyle name="Followed Hyperlink 2" xfId="8200" hidden="1" xr:uid="{00000000-0005-0000-0000-00000C030000}"/>
    <cellStyle name="Followed Hyperlink 2" xfId="9389" hidden="1" xr:uid="{00000000-0005-0000-0000-00000D030000}"/>
    <cellStyle name="Followed Hyperlink 2" xfId="9392" hidden="1" xr:uid="{00000000-0005-0000-0000-00000E030000}"/>
    <cellStyle name="Followed Hyperlink 2" xfId="9471" hidden="1" xr:uid="{00000000-0005-0000-0000-00000F030000}"/>
    <cellStyle name="Followed Hyperlink 2" xfId="8052" hidden="1" xr:uid="{00000000-0005-0000-0000-0000F4020000}"/>
    <cellStyle name="Followed Hyperlink 2" xfId="9537" hidden="1" xr:uid="{00000000-0005-0000-0000-0000F5020000}"/>
    <cellStyle name="Followed Hyperlink 2" xfId="4580" hidden="1" xr:uid="{00000000-0005-0000-0000-0000F6020000}"/>
    <cellStyle name="Followed Hyperlink 2" xfId="9770" hidden="1" xr:uid="{00000000-0005-0000-0000-0000F7020000}"/>
    <cellStyle name="Followed Hyperlink 2" xfId="9801" hidden="1" xr:uid="{00000000-0005-0000-0000-0000F8020000}"/>
    <cellStyle name="Followed Hyperlink 2" xfId="10001" hidden="1" xr:uid="{00000000-0005-0000-0000-0000F9020000}"/>
    <cellStyle name="Followed Hyperlink 2" xfId="10004" hidden="1" xr:uid="{00000000-0005-0000-0000-0000FA020000}"/>
    <cellStyle name="Followed Hyperlink 2" xfId="10083" hidden="1" xr:uid="{00000000-0005-0000-0000-0000FB020000}"/>
    <cellStyle name="Followed Hyperlink 2" xfId="9767" hidden="1" xr:uid="{00000000-0005-0000-0000-0000FC020000}"/>
    <cellStyle name="Followed Hyperlink 2" xfId="10222" hidden="1" xr:uid="{00000000-0005-0000-0000-0000FD020000}"/>
    <cellStyle name="Followed Hyperlink 2" xfId="10225" hidden="1" xr:uid="{00000000-0005-0000-0000-0000FE020000}"/>
    <cellStyle name="Followed Hyperlink 2" xfId="10304" hidden="1" xr:uid="{00000000-0005-0000-0000-0000FF020000}"/>
    <cellStyle name="Followed Hyperlink 2" xfId="6316" hidden="1" xr:uid="{00000000-0005-0000-0000-000000030000}"/>
    <cellStyle name="Followed Hyperlink 2" xfId="10438" hidden="1" xr:uid="{00000000-0005-0000-0000-000001030000}"/>
    <cellStyle name="Followed Hyperlink 2" xfId="10441" hidden="1" xr:uid="{00000000-0005-0000-0000-000002030000}"/>
    <cellStyle name="Followed Hyperlink 2" xfId="10520" hidden="1" xr:uid="{00000000-0005-0000-0000-000003030000}"/>
    <cellStyle name="Followed Hyperlink 2" xfId="6353" hidden="1" xr:uid="{00000000-0005-0000-0000-000004030000}"/>
    <cellStyle name="Followed Hyperlink 2" xfId="10650" hidden="1" xr:uid="{00000000-0005-0000-0000-000005030000}"/>
    <cellStyle name="Followed Hyperlink 2" xfId="10653" hidden="1" xr:uid="{00000000-0005-0000-0000-000006030000}"/>
    <cellStyle name="Followed Hyperlink 2" xfId="10732" hidden="1" xr:uid="{00000000-0005-0000-0000-000007030000}"/>
    <cellStyle name="Followed Hyperlink 2" xfId="9576" hidden="1" xr:uid="{00000000-0005-0000-0000-000008030000}"/>
    <cellStyle name="Followed Hyperlink 2" xfId="10861" hidden="1" xr:uid="{00000000-0005-0000-0000-000009030000}"/>
    <cellStyle name="Followed Hyperlink 2" xfId="10864" hidden="1" xr:uid="{00000000-0005-0000-0000-00000A030000}"/>
    <cellStyle name="Followed Hyperlink 2" xfId="10943" hidden="1" xr:uid="{00000000-0005-0000-0000-00000B030000}"/>
    <cellStyle name="Followed Hyperlink 2" xfId="9878" hidden="1" xr:uid="{00000000-0005-0000-0000-00000C030000}"/>
    <cellStyle name="Followed Hyperlink 2" xfId="11067" hidden="1" xr:uid="{00000000-0005-0000-0000-00000D030000}"/>
    <cellStyle name="Followed Hyperlink 2" xfId="11070" hidden="1" xr:uid="{00000000-0005-0000-0000-00000E030000}"/>
    <cellStyle name="Followed Hyperlink 2" xfId="11149" hidden="1" xr:uid="{00000000-0005-0000-0000-00000F030000}"/>
    <cellStyle name="Followed Hyperlink 2" xfId="9730" hidden="1" xr:uid="{00000000-0005-0000-0000-0000F4020000}"/>
    <cellStyle name="Followed Hyperlink 2" xfId="11215" hidden="1" xr:uid="{00000000-0005-0000-0000-0000F5020000}"/>
    <cellStyle name="Followed Hyperlink 2" xfId="6259" hidden="1" xr:uid="{00000000-0005-0000-0000-0000F6020000}"/>
    <cellStyle name="Followed Hyperlink 2" xfId="11445" hidden="1" xr:uid="{00000000-0005-0000-0000-0000F7020000}"/>
    <cellStyle name="Followed Hyperlink 2" xfId="11476" hidden="1" xr:uid="{00000000-0005-0000-0000-0000F8020000}"/>
    <cellStyle name="Followed Hyperlink 2" xfId="11676" hidden="1" xr:uid="{00000000-0005-0000-0000-0000F9020000}"/>
    <cellStyle name="Followed Hyperlink 2" xfId="11679" hidden="1" xr:uid="{00000000-0005-0000-0000-0000FA020000}"/>
    <cellStyle name="Followed Hyperlink 2" xfId="11758" hidden="1" xr:uid="{00000000-0005-0000-0000-0000FB020000}"/>
    <cellStyle name="Followed Hyperlink 2" xfId="11443" hidden="1" xr:uid="{00000000-0005-0000-0000-0000FC020000}"/>
    <cellStyle name="Followed Hyperlink 2" xfId="11897" hidden="1" xr:uid="{00000000-0005-0000-0000-0000FD020000}"/>
    <cellStyle name="Followed Hyperlink 2" xfId="11900" hidden="1" xr:uid="{00000000-0005-0000-0000-0000FE020000}"/>
    <cellStyle name="Followed Hyperlink 2" xfId="11979" hidden="1" xr:uid="{00000000-0005-0000-0000-0000FF020000}"/>
    <cellStyle name="Followed Hyperlink 2" xfId="7996" hidden="1" xr:uid="{00000000-0005-0000-0000-000000030000}"/>
    <cellStyle name="Followed Hyperlink 2" xfId="12113" hidden="1" xr:uid="{00000000-0005-0000-0000-000001030000}"/>
    <cellStyle name="Followed Hyperlink 2" xfId="12116" hidden="1" xr:uid="{00000000-0005-0000-0000-000002030000}"/>
    <cellStyle name="Followed Hyperlink 2" xfId="12195" hidden="1" xr:uid="{00000000-0005-0000-0000-000003030000}"/>
    <cellStyle name="Followed Hyperlink 2" xfId="8033" hidden="1" xr:uid="{00000000-0005-0000-0000-000004030000}"/>
    <cellStyle name="Followed Hyperlink 2" xfId="12325" hidden="1" xr:uid="{00000000-0005-0000-0000-000005030000}"/>
    <cellStyle name="Followed Hyperlink 2" xfId="12328" hidden="1" xr:uid="{00000000-0005-0000-0000-000006030000}"/>
    <cellStyle name="Followed Hyperlink 2" xfId="12407" hidden="1" xr:uid="{00000000-0005-0000-0000-000007030000}"/>
    <cellStyle name="Followed Hyperlink 2" xfId="11254" hidden="1" xr:uid="{00000000-0005-0000-0000-000008030000}"/>
    <cellStyle name="Followed Hyperlink 2" xfId="12536" hidden="1" xr:uid="{00000000-0005-0000-0000-000009030000}"/>
    <cellStyle name="Followed Hyperlink 2" xfId="12539" hidden="1" xr:uid="{00000000-0005-0000-0000-00000A030000}"/>
    <cellStyle name="Followed Hyperlink 2" xfId="12618" hidden="1" xr:uid="{00000000-0005-0000-0000-00000B030000}"/>
    <cellStyle name="Followed Hyperlink 2" xfId="11553" hidden="1" xr:uid="{00000000-0005-0000-0000-00000C030000}"/>
    <cellStyle name="Followed Hyperlink 2" xfId="12742" hidden="1" xr:uid="{00000000-0005-0000-0000-00000D030000}"/>
    <cellStyle name="Followed Hyperlink 2" xfId="12745" hidden="1" xr:uid="{00000000-0005-0000-0000-00000E030000}"/>
    <cellStyle name="Followed Hyperlink 2" xfId="12824" hidden="1" xr:uid="{00000000-0005-0000-0000-00000F030000}"/>
    <cellStyle name="Followed Hyperlink 2" xfId="11406" hidden="1" xr:uid="{00000000-0005-0000-0000-0000F4020000}"/>
    <cellStyle name="Followed Hyperlink 2" xfId="12890" hidden="1" xr:uid="{00000000-0005-0000-0000-0000F5020000}"/>
    <cellStyle name="Followed Hyperlink 2" xfId="7939" hidden="1" xr:uid="{00000000-0005-0000-0000-0000F6020000}"/>
    <cellStyle name="Followed Hyperlink 2" xfId="13119" hidden="1" xr:uid="{00000000-0005-0000-0000-0000F7020000}"/>
    <cellStyle name="Followed Hyperlink 2" xfId="13150" hidden="1" xr:uid="{00000000-0005-0000-0000-0000F8020000}"/>
    <cellStyle name="Followed Hyperlink 2" xfId="13350" hidden="1" xr:uid="{00000000-0005-0000-0000-0000F9020000}"/>
    <cellStyle name="Followed Hyperlink 2" xfId="13353" hidden="1" xr:uid="{00000000-0005-0000-0000-0000FA020000}"/>
    <cellStyle name="Followed Hyperlink 2" xfId="13432" hidden="1" xr:uid="{00000000-0005-0000-0000-0000FB020000}"/>
    <cellStyle name="Followed Hyperlink 2" xfId="13116" hidden="1" xr:uid="{00000000-0005-0000-0000-0000FC020000}"/>
    <cellStyle name="Followed Hyperlink 2" xfId="13571" hidden="1" xr:uid="{00000000-0005-0000-0000-0000FD020000}"/>
    <cellStyle name="Followed Hyperlink 2" xfId="13574" hidden="1" xr:uid="{00000000-0005-0000-0000-0000FE020000}"/>
    <cellStyle name="Followed Hyperlink 2" xfId="13653" hidden="1" xr:uid="{00000000-0005-0000-0000-0000FF020000}"/>
    <cellStyle name="Followed Hyperlink 2" xfId="9676" hidden="1" xr:uid="{00000000-0005-0000-0000-000000030000}"/>
    <cellStyle name="Followed Hyperlink 2" xfId="13787" hidden="1" xr:uid="{00000000-0005-0000-0000-000001030000}"/>
    <cellStyle name="Followed Hyperlink 2" xfId="13790" hidden="1" xr:uid="{00000000-0005-0000-0000-000002030000}"/>
    <cellStyle name="Followed Hyperlink 2" xfId="13869" hidden="1" xr:uid="{00000000-0005-0000-0000-000003030000}"/>
    <cellStyle name="Followed Hyperlink 2" xfId="9712" hidden="1" xr:uid="{00000000-0005-0000-0000-000004030000}"/>
    <cellStyle name="Followed Hyperlink 2" xfId="13999" hidden="1" xr:uid="{00000000-0005-0000-0000-000005030000}"/>
    <cellStyle name="Followed Hyperlink 2" xfId="14002" hidden="1" xr:uid="{00000000-0005-0000-0000-000006030000}"/>
    <cellStyle name="Followed Hyperlink 2" xfId="14081" hidden="1" xr:uid="{00000000-0005-0000-0000-000007030000}"/>
    <cellStyle name="Followed Hyperlink 2" xfId="12929" hidden="1" xr:uid="{00000000-0005-0000-0000-000008030000}"/>
    <cellStyle name="Followed Hyperlink 2" xfId="14210" hidden="1" xr:uid="{00000000-0005-0000-0000-000009030000}"/>
    <cellStyle name="Followed Hyperlink 2" xfId="14213" hidden="1" xr:uid="{00000000-0005-0000-0000-00000A030000}"/>
    <cellStyle name="Followed Hyperlink 2" xfId="14292" hidden="1" xr:uid="{00000000-0005-0000-0000-00000B030000}"/>
    <cellStyle name="Followed Hyperlink 2" xfId="13227" hidden="1" xr:uid="{00000000-0005-0000-0000-00000C030000}"/>
    <cellStyle name="Followed Hyperlink 2" xfId="14416" hidden="1" xr:uid="{00000000-0005-0000-0000-00000D030000}"/>
    <cellStyle name="Followed Hyperlink 2" xfId="14419" hidden="1" xr:uid="{00000000-0005-0000-0000-00000E030000}"/>
    <cellStyle name="Followed Hyperlink 2" xfId="14498" hidden="1" xr:uid="{00000000-0005-0000-0000-00000F030000}"/>
    <cellStyle name="Followed Hyperlink 2" xfId="13080" hidden="1" xr:uid="{00000000-0005-0000-0000-0000F4020000}"/>
    <cellStyle name="Followed Hyperlink 2" xfId="14564" hidden="1" xr:uid="{00000000-0005-0000-0000-0000F5020000}"/>
    <cellStyle name="Followed Hyperlink 2" xfId="9619" hidden="1" xr:uid="{00000000-0005-0000-0000-0000F6020000}"/>
    <cellStyle name="Followed Hyperlink 2" xfId="14787" hidden="1" xr:uid="{00000000-0005-0000-0000-0000F7020000}"/>
    <cellStyle name="Followed Hyperlink 2" xfId="14818" hidden="1" xr:uid="{00000000-0005-0000-0000-0000F8020000}"/>
    <cellStyle name="Followed Hyperlink 2" xfId="15018" hidden="1" xr:uid="{00000000-0005-0000-0000-0000F9020000}"/>
    <cellStyle name="Followed Hyperlink 2" xfId="15021" hidden="1" xr:uid="{00000000-0005-0000-0000-0000FA020000}"/>
    <cellStyle name="Followed Hyperlink 2" xfId="15100" hidden="1" xr:uid="{00000000-0005-0000-0000-0000FB020000}"/>
    <cellStyle name="Followed Hyperlink 2" xfId="14784" hidden="1" xr:uid="{00000000-0005-0000-0000-0000FC020000}"/>
    <cellStyle name="Followed Hyperlink 2" xfId="15239" hidden="1" xr:uid="{00000000-0005-0000-0000-0000FD020000}"/>
    <cellStyle name="Followed Hyperlink 2" xfId="15242" hidden="1" xr:uid="{00000000-0005-0000-0000-0000FE020000}"/>
    <cellStyle name="Followed Hyperlink 2" xfId="15321" hidden="1" xr:uid="{00000000-0005-0000-0000-0000FF020000}"/>
    <cellStyle name="Followed Hyperlink 2" xfId="11353" hidden="1" xr:uid="{00000000-0005-0000-0000-000000030000}"/>
    <cellStyle name="Followed Hyperlink 2" xfId="15455" hidden="1" xr:uid="{00000000-0005-0000-0000-000001030000}"/>
    <cellStyle name="Followed Hyperlink 2" xfId="15458" hidden="1" xr:uid="{00000000-0005-0000-0000-000002030000}"/>
    <cellStyle name="Followed Hyperlink 2" xfId="15537" hidden="1" xr:uid="{00000000-0005-0000-0000-000003030000}"/>
    <cellStyle name="Followed Hyperlink 2" xfId="11387" hidden="1" xr:uid="{00000000-0005-0000-0000-000004030000}"/>
    <cellStyle name="Followed Hyperlink 2" xfId="15667" hidden="1" xr:uid="{00000000-0005-0000-0000-000005030000}"/>
    <cellStyle name="Followed Hyperlink 2" xfId="15670" hidden="1" xr:uid="{00000000-0005-0000-0000-000006030000}"/>
    <cellStyle name="Followed Hyperlink 2" xfId="15749" hidden="1" xr:uid="{00000000-0005-0000-0000-000007030000}"/>
    <cellStyle name="Followed Hyperlink 2" xfId="14603" hidden="1" xr:uid="{00000000-0005-0000-0000-000008030000}"/>
    <cellStyle name="Followed Hyperlink 2" xfId="15878" hidden="1" xr:uid="{00000000-0005-0000-0000-000009030000}"/>
    <cellStyle name="Followed Hyperlink 2" xfId="15881" hidden="1" xr:uid="{00000000-0005-0000-0000-00000A030000}"/>
    <cellStyle name="Followed Hyperlink 2" xfId="15960" hidden="1" xr:uid="{00000000-0005-0000-0000-00000B030000}"/>
    <cellStyle name="Followed Hyperlink 2" xfId="14895" hidden="1" xr:uid="{00000000-0005-0000-0000-00000C030000}"/>
    <cellStyle name="Followed Hyperlink 2" xfId="16084" hidden="1" xr:uid="{00000000-0005-0000-0000-00000D030000}"/>
    <cellStyle name="Followed Hyperlink 2" xfId="16087" hidden="1" xr:uid="{00000000-0005-0000-0000-00000E030000}"/>
    <cellStyle name="Followed Hyperlink 2" xfId="16166" hidden="1" xr:uid="{00000000-0005-0000-0000-00000F030000}"/>
    <cellStyle name="Followed Hyperlink 2" xfId="14750" hidden="1" xr:uid="{00000000-0005-0000-0000-0000F4020000}"/>
    <cellStyle name="Followed Hyperlink 2" xfId="16232" hidden="1" xr:uid="{00000000-0005-0000-0000-0000F5020000}"/>
    <cellStyle name="Followed Hyperlink 2" xfId="11297" hidden="1" xr:uid="{00000000-0005-0000-0000-0000F6020000}"/>
    <cellStyle name="Followed Hyperlink 2" xfId="16446" hidden="1" xr:uid="{00000000-0005-0000-0000-0000F7020000}"/>
    <cellStyle name="Followed Hyperlink 2" xfId="16477" hidden="1" xr:uid="{00000000-0005-0000-0000-0000F8020000}"/>
    <cellStyle name="Followed Hyperlink 2" xfId="16677" hidden="1" xr:uid="{00000000-0005-0000-0000-0000F9020000}"/>
    <cellStyle name="Followed Hyperlink 2" xfId="16680" hidden="1" xr:uid="{00000000-0005-0000-0000-0000FA020000}"/>
    <cellStyle name="Followed Hyperlink 2" xfId="16759" hidden="1" xr:uid="{00000000-0005-0000-0000-0000FB020000}"/>
    <cellStyle name="Followed Hyperlink 2" xfId="16443" hidden="1" xr:uid="{00000000-0005-0000-0000-0000FC020000}"/>
    <cellStyle name="Followed Hyperlink 2" xfId="16898" hidden="1" xr:uid="{00000000-0005-0000-0000-0000FD020000}"/>
    <cellStyle name="Followed Hyperlink 2" xfId="16901" hidden="1" xr:uid="{00000000-0005-0000-0000-0000FE020000}"/>
    <cellStyle name="Followed Hyperlink 2" xfId="16980" hidden="1" xr:uid="{00000000-0005-0000-0000-0000FF020000}"/>
    <cellStyle name="Followed Hyperlink 2" xfId="13027" hidden="1" xr:uid="{00000000-0005-0000-0000-000000030000}"/>
    <cellStyle name="Followed Hyperlink 2" xfId="17114" hidden="1" xr:uid="{00000000-0005-0000-0000-000001030000}"/>
    <cellStyle name="Followed Hyperlink 2" xfId="17117" hidden="1" xr:uid="{00000000-0005-0000-0000-000002030000}"/>
    <cellStyle name="Followed Hyperlink 2" xfId="17196" hidden="1" xr:uid="{00000000-0005-0000-0000-000003030000}"/>
    <cellStyle name="Followed Hyperlink 2" xfId="13061" hidden="1" xr:uid="{00000000-0005-0000-0000-000004030000}"/>
    <cellStyle name="Followed Hyperlink 2" xfId="17326" hidden="1" xr:uid="{00000000-0005-0000-0000-000005030000}"/>
    <cellStyle name="Followed Hyperlink 2" xfId="17329" hidden="1" xr:uid="{00000000-0005-0000-0000-000006030000}"/>
    <cellStyle name="Followed Hyperlink 2" xfId="17408" hidden="1" xr:uid="{00000000-0005-0000-0000-000007030000}"/>
    <cellStyle name="Followed Hyperlink 2" xfId="16271" hidden="1" xr:uid="{00000000-0005-0000-0000-000008030000}"/>
    <cellStyle name="Followed Hyperlink 2" xfId="17537" hidden="1" xr:uid="{00000000-0005-0000-0000-000009030000}"/>
    <cellStyle name="Followed Hyperlink 2" xfId="17540" hidden="1" xr:uid="{00000000-0005-0000-0000-00000A030000}"/>
    <cellStyle name="Followed Hyperlink 2" xfId="17619" hidden="1" xr:uid="{00000000-0005-0000-0000-00000B030000}"/>
    <cellStyle name="Followed Hyperlink 2" xfId="16554" hidden="1" xr:uid="{00000000-0005-0000-0000-00000C030000}"/>
    <cellStyle name="Followed Hyperlink 2" xfId="17743" hidden="1" xr:uid="{00000000-0005-0000-0000-00000D030000}"/>
    <cellStyle name="Followed Hyperlink 2" xfId="17746" hidden="1" xr:uid="{00000000-0005-0000-0000-00000E030000}"/>
    <cellStyle name="Followed Hyperlink 2" xfId="17825" hidden="1" xr:uid="{00000000-0005-0000-0000-00000F030000}"/>
    <cellStyle name="Followed Hyperlink 2" xfId="13036" hidden="1" xr:uid="{00000000-0005-0000-0000-0000F4020000}"/>
    <cellStyle name="Followed Hyperlink 2" xfId="17888" hidden="1" xr:uid="{00000000-0005-0000-0000-0000F5020000}"/>
    <cellStyle name="Followed Hyperlink 2" xfId="13032" hidden="1" xr:uid="{00000000-0005-0000-0000-0000F6020000}"/>
    <cellStyle name="Followed Hyperlink 2" xfId="18112" hidden="1" xr:uid="{00000000-0005-0000-0000-0000F7020000}"/>
    <cellStyle name="Followed Hyperlink 2" xfId="18143" hidden="1" xr:uid="{00000000-0005-0000-0000-0000F8020000}"/>
    <cellStyle name="Followed Hyperlink 2" xfId="18343" hidden="1" xr:uid="{00000000-0005-0000-0000-0000F9020000}"/>
    <cellStyle name="Followed Hyperlink 2" xfId="18346" hidden="1" xr:uid="{00000000-0005-0000-0000-0000FA020000}"/>
    <cellStyle name="Followed Hyperlink 2" xfId="18425" hidden="1" xr:uid="{00000000-0005-0000-0000-0000FB020000}"/>
    <cellStyle name="Followed Hyperlink 2" xfId="2487" hidden="1" xr:uid="{00000000-0005-0000-0000-0000FC020000}"/>
    <cellStyle name="Followed Hyperlink 2" xfId="18564" hidden="1" xr:uid="{00000000-0005-0000-0000-0000FD020000}"/>
    <cellStyle name="Followed Hyperlink 2" xfId="18567" hidden="1" xr:uid="{00000000-0005-0000-0000-0000FE020000}"/>
    <cellStyle name="Followed Hyperlink 2" xfId="18646" hidden="1" xr:uid="{00000000-0005-0000-0000-0000FF020000}"/>
    <cellStyle name="Followed Hyperlink 2" xfId="14672" hidden="1" xr:uid="{00000000-0005-0000-0000-000000030000}"/>
    <cellStyle name="Followed Hyperlink 2" xfId="18780" hidden="1" xr:uid="{00000000-0005-0000-0000-000001030000}"/>
    <cellStyle name="Followed Hyperlink 2" xfId="18783" hidden="1" xr:uid="{00000000-0005-0000-0000-000002030000}"/>
    <cellStyle name="Followed Hyperlink 2" xfId="18862" hidden="1" xr:uid="{00000000-0005-0000-0000-000003030000}"/>
    <cellStyle name="Followed Hyperlink 2" xfId="2514" hidden="1" xr:uid="{00000000-0005-0000-0000-000004030000}"/>
    <cellStyle name="Followed Hyperlink 2" xfId="18992" hidden="1" xr:uid="{00000000-0005-0000-0000-000005030000}"/>
    <cellStyle name="Followed Hyperlink 2" xfId="18995" hidden="1" xr:uid="{00000000-0005-0000-0000-000006030000}"/>
    <cellStyle name="Followed Hyperlink 2" xfId="19074" hidden="1" xr:uid="{00000000-0005-0000-0000-000007030000}"/>
    <cellStyle name="Followed Hyperlink 2" xfId="17925" hidden="1" xr:uid="{00000000-0005-0000-0000-000008030000}"/>
    <cellStyle name="Followed Hyperlink 2" xfId="19203" hidden="1" xr:uid="{00000000-0005-0000-0000-000009030000}"/>
    <cellStyle name="Followed Hyperlink 2" xfId="19206" hidden="1" xr:uid="{00000000-0005-0000-0000-00000A030000}"/>
    <cellStyle name="Followed Hyperlink 2" xfId="19285" hidden="1" xr:uid="{00000000-0005-0000-0000-00000B030000}"/>
    <cellStyle name="Followed Hyperlink 2" xfId="18220" hidden="1" xr:uid="{00000000-0005-0000-0000-00000C030000}"/>
    <cellStyle name="Followed Hyperlink 2" xfId="19409" hidden="1" xr:uid="{00000000-0005-0000-0000-00000D030000}"/>
    <cellStyle name="Followed Hyperlink 2" xfId="19412" hidden="1" xr:uid="{00000000-0005-0000-0000-00000E030000}"/>
    <cellStyle name="Followed Hyperlink 2" xfId="19491" hidden="1" xr:uid="{00000000-0005-0000-0000-00000F030000}"/>
    <cellStyle name="Followed Hyperlink 2" xfId="13088" hidden="1" xr:uid="{00000000-0005-0000-0000-0000F4020000}"/>
    <cellStyle name="Followed Hyperlink 2" xfId="19557" hidden="1" xr:uid="{00000000-0005-0000-0000-0000F5020000}"/>
    <cellStyle name="Followed Hyperlink 2" xfId="16325" hidden="1" xr:uid="{00000000-0005-0000-0000-0000F6020000}"/>
    <cellStyle name="Followed Hyperlink 2" xfId="19753" hidden="1" xr:uid="{00000000-0005-0000-0000-0000F7020000}"/>
    <cellStyle name="Followed Hyperlink 2" xfId="19784" hidden="1" xr:uid="{00000000-0005-0000-0000-0000F8020000}"/>
    <cellStyle name="Followed Hyperlink 2" xfId="19984" hidden="1" xr:uid="{00000000-0005-0000-0000-0000F9020000}"/>
    <cellStyle name="Followed Hyperlink 2" xfId="19987" hidden="1" xr:uid="{00000000-0005-0000-0000-0000FA020000}"/>
    <cellStyle name="Followed Hyperlink 2" xfId="20066" hidden="1" xr:uid="{00000000-0005-0000-0000-0000FB020000}"/>
    <cellStyle name="Followed Hyperlink 2" xfId="19751" hidden="1" xr:uid="{00000000-0005-0000-0000-0000FC020000}"/>
    <cellStyle name="Followed Hyperlink 2" xfId="20205" hidden="1" xr:uid="{00000000-0005-0000-0000-0000FD020000}"/>
    <cellStyle name="Followed Hyperlink 2" xfId="20208" hidden="1" xr:uid="{00000000-0005-0000-0000-0000FE020000}"/>
    <cellStyle name="Followed Hyperlink 2" xfId="20287" hidden="1" xr:uid="{00000000-0005-0000-0000-0000FF020000}"/>
    <cellStyle name="Followed Hyperlink 2" xfId="14766" hidden="1" xr:uid="{00000000-0005-0000-0000-000000030000}"/>
    <cellStyle name="Followed Hyperlink 2" xfId="20421" hidden="1" xr:uid="{00000000-0005-0000-0000-000001030000}"/>
    <cellStyle name="Followed Hyperlink 2" xfId="20424" hidden="1" xr:uid="{00000000-0005-0000-0000-000002030000}"/>
    <cellStyle name="Followed Hyperlink 2" xfId="20503" hidden="1" xr:uid="{00000000-0005-0000-0000-000003030000}"/>
    <cellStyle name="Followed Hyperlink 2" xfId="7976" hidden="1" xr:uid="{00000000-0005-0000-0000-000004030000}"/>
    <cellStyle name="Followed Hyperlink 2" xfId="20633" hidden="1" xr:uid="{00000000-0005-0000-0000-000005030000}"/>
    <cellStyle name="Followed Hyperlink 2" xfId="20636" hidden="1" xr:uid="{00000000-0005-0000-0000-000006030000}"/>
    <cellStyle name="Followed Hyperlink 2" xfId="20715" hidden="1" xr:uid="{00000000-0005-0000-0000-000007030000}"/>
    <cellStyle name="Followed Hyperlink 2" xfId="19596" hidden="1" xr:uid="{00000000-0005-0000-0000-000008030000}"/>
    <cellStyle name="Followed Hyperlink 2" xfId="20844" hidden="1" xr:uid="{00000000-0005-0000-0000-000009030000}"/>
    <cellStyle name="Followed Hyperlink 2" xfId="20847" hidden="1" xr:uid="{00000000-0005-0000-0000-00000A030000}"/>
    <cellStyle name="Followed Hyperlink 2" xfId="20926" hidden="1" xr:uid="{00000000-0005-0000-0000-00000B030000}"/>
    <cellStyle name="Followed Hyperlink 2" xfId="19861" hidden="1" xr:uid="{00000000-0005-0000-0000-00000C030000}"/>
    <cellStyle name="Followed Hyperlink 2" xfId="21050" hidden="1" xr:uid="{00000000-0005-0000-0000-00000D030000}"/>
    <cellStyle name="Followed Hyperlink 2" xfId="21053" hidden="1" xr:uid="{00000000-0005-0000-0000-00000E030000}"/>
    <cellStyle name="Followed Hyperlink 2" xfId="21132" hidden="1" xr:uid="{00000000-0005-0000-0000-00000F030000}"/>
    <cellStyle name="Followed Hyperlink 2" xfId="19723" hidden="1" xr:uid="{00000000-0005-0000-0000-0000F4020000}"/>
    <cellStyle name="Followed Hyperlink 2" xfId="21198" hidden="1" xr:uid="{00000000-0005-0000-0000-0000F5020000}"/>
    <cellStyle name="Followed Hyperlink 2" xfId="18063" hidden="1" xr:uid="{00000000-0005-0000-0000-0000F6020000}"/>
    <cellStyle name="Followed Hyperlink 2" xfId="21360" hidden="1" xr:uid="{00000000-0005-0000-0000-0000F7020000}"/>
    <cellStyle name="Followed Hyperlink 2" xfId="21391" hidden="1" xr:uid="{00000000-0005-0000-0000-0000F8020000}"/>
    <cellStyle name="Followed Hyperlink 2" xfId="21591" hidden="1" xr:uid="{00000000-0005-0000-0000-0000F9020000}"/>
    <cellStyle name="Followed Hyperlink 2" xfId="21594" hidden="1" xr:uid="{00000000-0005-0000-0000-0000FA020000}"/>
    <cellStyle name="Followed Hyperlink 2" xfId="21673" hidden="1" xr:uid="{00000000-0005-0000-0000-0000FB020000}"/>
    <cellStyle name="Followed Hyperlink 2" xfId="21358" hidden="1" xr:uid="{00000000-0005-0000-0000-0000FC020000}"/>
    <cellStyle name="Followed Hyperlink 2" xfId="21812" hidden="1" xr:uid="{00000000-0005-0000-0000-0000FD020000}"/>
    <cellStyle name="Followed Hyperlink 2" xfId="21815" hidden="1" xr:uid="{00000000-0005-0000-0000-0000FE020000}"/>
    <cellStyle name="Followed Hyperlink 2" xfId="21894" hidden="1" xr:uid="{00000000-0005-0000-0000-0000FF020000}"/>
    <cellStyle name="Followed Hyperlink 2" xfId="18026" hidden="1" xr:uid="{00000000-0005-0000-0000-000000030000}"/>
    <cellStyle name="Followed Hyperlink 2" xfId="22028" hidden="1" xr:uid="{00000000-0005-0000-0000-000001030000}"/>
    <cellStyle name="Followed Hyperlink 2" xfId="22031" hidden="1" xr:uid="{00000000-0005-0000-0000-000002030000}"/>
    <cellStyle name="Followed Hyperlink 2" xfId="22110" hidden="1" xr:uid="{00000000-0005-0000-0000-000003030000}"/>
    <cellStyle name="Followed Hyperlink 2" xfId="18053" hidden="1" xr:uid="{00000000-0005-0000-0000-000004030000}"/>
    <cellStyle name="Followed Hyperlink 2" xfId="22240" hidden="1" xr:uid="{00000000-0005-0000-0000-000005030000}"/>
    <cellStyle name="Followed Hyperlink 2" xfId="22243" hidden="1" xr:uid="{00000000-0005-0000-0000-000006030000}"/>
    <cellStyle name="Followed Hyperlink 2" xfId="22322" hidden="1" xr:uid="{00000000-0005-0000-0000-000007030000}"/>
    <cellStyle name="Followed Hyperlink 2" xfId="21237" hidden="1" xr:uid="{00000000-0005-0000-0000-000008030000}"/>
    <cellStyle name="Followed Hyperlink 2" xfId="22451" hidden="1" xr:uid="{00000000-0005-0000-0000-000009030000}"/>
    <cellStyle name="Followed Hyperlink 2" xfId="22454" hidden="1" xr:uid="{00000000-0005-0000-0000-00000A030000}"/>
    <cellStyle name="Followed Hyperlink 2" xfId="22533" hidden="1" xr:uid="{00000000-0005-0000-0000-00000B030000}"/>
    <cellStyle name="Followed Hyperlink 2" xfId="21468" hidden="1" xr:uid="{00000000-0005-0000-0000-00000C030000}"/>
    <cellStyle name="Followed Hyperlink 2" xfId="22657" hidden="1" xr:uid="{00000000-0005-0000-0000-00000D030000}"/>
    <cellStyle name="Followed Hyperlink 2" xfId="22660" hidden="1" xr:uid="{00000000-0005-0000-0000-00000E030000}"/>
    <cellStyle name="Followed Hyperlink 2" xfId="22739" hidden="1" xr:uid="{00000000-0005-0000-0000-00000F030000}"/>
    <cellStyle name="Followed Hyperlink 2" xfId="21339" hidden="1" xr:uid="{00000000-0005-0000-0000-0000F4020000}"/>
    <cellStyle name="Followed Hyperlink 2" xfId="22805" hidden="1" xr:uid="{00000000-0005-0000-0000-0000F5020000}"/>
    <cellStyle name="Followed Hyperlink 2" xfId="12994" hidden="1" xr:uid="{00000000-0005-0000-0000-0000F6020000}"/>
    <cellStyle name="Followed Hyperlink 2" xfId="22929" hidden="1" xr:uid="{00000000-0005-0000-0000-0000F7020000}"/>
    <cellStyle name="Followed Hyperlink 2" xfId="22960" hidden="1" xr:uid="{00000000-0005-0000-0000-0000F8020000}"/>
    <cellStyle name="Followed Hyperlink 2" xfId="23160" hidden="1" xr:uid="{00000000-0005-0000-0000-0000F9020000}"/>
    <cellStyle name="Followed Hyperlink 2" xfId="23163" hidden="1" xr:uid="{00000000-0005-0000-0000-0000FA020000}"/>
    <cellStyle name="Followed Hyperlink 2" xfId="23242" hidden="1" xr:uid="{00000000-0005-0000-0000-0000FB020000}"/>
    <cellStyle name="Followed Hyperlink 2" xfId="22927" hidden="1" xr:uid="{00000000-0005-0000-0000-0000FC020000}"/>
    <cellStyle name="Followed Hyperlink 2" xfId="23381" hidden="1" xr:uid="{00000000-0005-0000-0000-0000FD020000}"/>
    <cellStyle name="Followed Hyperlink 2" xfId="23384" hidden="1" xr:uid="{00000000-0005-0000-0000-0000FE020000}"/>
    <cellStyle name="Followed Hyperlink 2" xfId="23463" hidden="1" xr:uid="{00000000-0005-0000-0000-0000FF020000}"/>
    <cellStyle name="Followed Hyperlink 2" xfId="19680" hidden="1" xr:uid="{00000000-0005-0000-0000-000000030000}"/>
    <cellStyle name="Followed Hyperlink 2" xfId="23597" hidden="1" xr:uid="{00000000-0005-0000-0000-000001030000}"/>
    <cellStyle name="Followed Hyperlink 2" xfId="23600" hidden="1" xr:uid="{00000000-0005-0000-0000-000002030000}"/>
    <cellStyle name="Followed Hyperlink 2" xfId="23679" hidden="1" xr:uid="{00000000-0005-0000-0000-000003030000}"/>
    <cellStyle name="Followed Hyperlink 2" xfId="19708" hidden="1" xr:uid="{00000000-0005-0000-0000-000004030000}"/>
    <cellStyle name="Followed Hyperlink 2" xfId="23809" hidden="1" xr:uid="{00000000-0005-0000-0000-000005030000}"/>
    <cellStyle name="Followed Hyperlink 2" xfId="23812" hidden="1" xr:uid="{00000000-0005-0000-0000-000006030000}"/>
    <cellStyle name="Followed Hyperlink 2" xfId="23891" hidden="1" xr:uid="{00000000-0005-0000-0000-000007030000}"/>
    <cellStyle name="Followed Hyperlink 2" xfId="22844" hidden="1" xr:uid="{00000000-0005-0000-0000-000008030000}"/>
    <cellStyle name="Followed Hyperlink 2" xfId="24020" hidden="1" xr:uid="{00000000-0005-0000-0000-000009030000}"/>
    <cellStyle name="Followed Hyperlink 2" xfId="24023" hidden="1" xr:uid="{00000000-0005-0000-0000-00000A030000}"/>
    <cellStyle name="Followed Hyperlink 2" xfId="24102" hidden="1" xr:uid="{00000000-0005-0000-0000-00000B030000}"/>
    <cellStyle name="Followed Hyperlink 2" xfId="23037" hidden="1" xr:uid="{00000000-0005-0000-0000-00000C030000}"/>
    <cellStyle name="Followed Hyperlink 2" xfId="24226" hidden="1" xr:uid="{00000000-0005-0000-0000-00000D030000}"/>
    <cellStyle name="Followed Hyperlink 2" xfId="24229" hidden="1" xr:uid="{00000000-0005-0000-0000-00000E030000}"/>
    <cellStyle name="Followed Hyperlink 2" xfId="24308" hidden="1" xr:uid="{00000000-0005-0000-0000-00000F030000}"/>
    <cellStyle name="Followed Hyperlink 2" xfId="22917" hidden="1" xr:uid="{00000000-0005-0000-0000-0000F4020000}"/>
    <cellStyle name="Followed Hyperlink 2" xfId="24374" hidden="1" xr:uid="{00000000-0005-0000-0000-0000F5020000}"/>
    <cellStyle name="Followed Hyperlink 2" xfId="19632" hidden="1" xr:uid="{00000000-0005-0000-0000-0000F6020000}"/>
    <cellStyle name="Followed Hyperlink 2" xfId="24448" hidden="1" xr:uid="{00000000-0005-0000-0000-0000F7020000}"/>
    <cellStyle name="Followed Hyperlink 2" xfId="24479" hidden="1" xr:uid="{00000000-0005-0000-0000-0000F8020000}"/>
    <cellStyle name="Followed Hyperlink 2" xfId="24679" hidden="1" xr:uid="{00000000-0005-0000-0000-0000F9020000}"/>
    <cellStyle name="Followed Hyperlink 2" xfId="24682" hidden="1" xr:uid="{00000000-0005-0000-0000-0000FA020000}"/>
    <cellStyle name="Followed Hyperlink 2" xfId="24761" hidden="1" xr:uid="{00000000-0005-0000-0000-0000FB020000}"/>
    <cellStyle name="Followed Hyperlink 2" xfId="24446" hidden="1" xr:uid="{00000000-0005-0000-0000-0000FC020000}"/>
    <cellStyle name="Followed Hyperlink 2" xfId="24900" hidden="1" xr:uid="{00000000-0005-0000-0000-0000FD020000}"/>
    <cellStyle name="Followed Hyperlink 2" xfId="24903" hidden="1" xr:uid="{00000000-0005-0000-0000-0000FE020000}"/>
    <cellStyle name="Followed Hyperlink 2" xfId="24982" hidden="1" xr:uid="{00000000-0005-0000-0000-0000FF020000}"/>
    <cellStyle name="Followed Hyperlink 2" xfId="21308" hidden="1" xr:uid="{00000000-0005-0000-0000-000000030000}"/>
    <cellStyle name="Followed Hyperlink 2" xfId="25116" hidden="1" xr:uid="{00000000-0005-0000-0000-000001030000}"/>
    <cellStyle name="Followed Hyperlink 2" xfId="25119" hidden="1" xr:uid="{00000000-0005-0000-0000-000002030000}"/>
    <cellStyle name="Followed Hyperlink 2" xfId="25198" hidden="1" xr:uid="{00000000-0005-0000-0000-000003030000}"/>
    <cellStyle name="Followed Hyperlink 2" xfId="21327" hidden="1" xr:uid="{00000000-0005-0000-0000-000004030000}"/>
    <cellStyle name="Followed Hyperlink 2" xfId="25328" hidden="1" xr:uid="{00000000-0005-0000-0000-000005030000}"/>
    <cellStyle name="Followed Hyperlink 2" xfId="25331" hidden="1" xr:uid="{00000000-0005-0000-0000-000006030000}"/>
    <cellStyle name="Followed Hyperlink 2" xfId="25410" hidden="1" xr:uid="{00000000-0005-0000-0000-000007030000}"/>
    <cellStyle name="Followed Hyperlink 2" xfId="24413" hidden="1" xr:uid="{00000000-0005-0000-0000-000008030000}"/>
    <cellStyle name="Followed Hyperlink 2" xfId="25539" hidden="1" xr:uid="{00000000-0005-0000-0000-000009030000}"/>
    <cellStyle name="Followed Hyperlink 2" xfId="25542" hidden="1" xr:uid="{00000000-0005-0000-0000-00000A030000}"/>
    <cellStyle name="Followed Hyperlink 2" xfId="25621" hidden="1" xr:uid="{00000000-0005-0000-0000-00000B030000}"/>
    <cellStyle name="Followed Hyperlink 2" xfId="24556" hidden="1" xr:uid="{00000000-0005-0000-0000-00000C030000}"/>
    <cellStyle name="Followed Hyperlink 2" xfId="25745" hidden="1" xr:uid="{00000000-0005-0000-0000-00000D030000}"/>
    <cellStyle name="Followed Hyperlink 2" xfId="25748" hidden="1" xr:uid="{00000000-0005-0000-0000-00000E030000}"/>
    <cellStyle name="Followed Hyperlink 2" xfId="25827" hidden="1" xr:uid="{00000000-0005-0000-0000-00000F030000}"/>
    <cellStyle name="Followed Hyperlink 2" xfId="26243" hidden="1" xr:uid="{00000000-0005-0000-0000-0000F4020000}"/>
    <cellStyle name="Followed Hyperlink 2" xfId="26486" hidden="1" xr:uid="{00000000-0005-0000-0000-0000F5020000}"/>
    <cellStyle name="Followed Hyperlink 2" xfId="26489" hidden="1" xr:uid="{00000000-0005-0000-0000-0000F6020000}"/>
    <cellStyle name="Followed Hyperlink 2" xfId="26568" hidden="1" xr:uid="{00000000-0005-0000-0000-0000F7020000}"/>
    <cellStyle name="Followed Hyperlink 2" xfId="26599" hidden="1" xr:uid="{00000000-0005-0000-0000-0000F8020000}"/>
    <cellStyle name="Followed Hyperlink 2" xfId="26799" hidden="1" xr:uid="{00000000-0005-0000-0000-0000F9020000}"/>
    <cellStyle name="Followed Hyperlink 2" xfId="26802" hidden="1" xr:uid="{00000000-0005-0000-0000-0000FA020000}"/>
    <cellStyle name="Followed Hyperlink 2" xfId="26881" hidden="1" xr:uid="{00000000-0005-0000-0000-0000FB020000}"/>
    <cellStyle name="Followed Hyperlink 2" xfId="26129" hidden="1" xr:uid="{00000000-0005-0000-0000-0000FC020000}"/>
    <cellStyle name="Followed Hyperlink 2" xfId="27020" hidden="1" xr:uid="{00000000-0005-0000-0000-0000FD020000}"/>
    <cellStyle name="Followed Hyperlink 2" xfId="27023" hidden="1" xr:uid="{00000000-0005-0000-0000-0000FE020000}"/>
    <cellStyle name="Followed Hyperlink 2" xfId="27102" hidden="1" xr:uid="{00000000-0005-0000-0000-0000FF020000}"/>
    <cellStyle name="Followed Hyperlink 2" xfId="26140" hidden="1" xr:uid="{00000000-0005-0000-0000-000000030000}"/>
    <cellStyle name="Followed Hyperlink 2" xfId="27236" hidden="1" xr:uid="{00000000-0005-0000-0000-000001030000}"/>
    <cellStyle name="Followed Hyperlink 2" xfId="27239" hidden="1" xr:uid="{00000000-0005-0000-0000-000002030000}"/>
    <cellStyle name="Followed Hyperlink 2" xfId="27318" hidden="1" xr:uid="{00000000-0005-0000-0000-000003030000}"/>
    <cellStyle name="Followed Hyperlink 2" xfId="26409" hidden="1" xr:uid="{00000000-0005-0000-0000-000004030000}"/>
    <cellStyle name="Followed Hyperlink 2" xfId="27448" hidden="1" xr:uid="{00000000-0005-0000-0000-000005030000}"/>
    <cellStyle name="Followed Hyperlink 2" xfId="27451" hidden="1" xr:uid="{00000000-0005-0000-0000-000006030000}"/>
    <cellStyle name="Followed Hyperlink 2" xfId="27530" hidden="1" xr:uid="{00000000-0005-0000-0000-000007030000}"/>
    <cellStyle name="Followed Hyperlink 2" xfId="26402" hidden="1" xr:uid="{00000000-0005-0000-0000-000008030000}"/>
    <cellStyle name="Followed Hyperlink 2" xfId="27659" hidden="1" xr:uid="{00000000-0005-0000-0000-000009030000}"/>
    <cellStyle name="Followed Hyperlink 2" xfId="27662" hidden="1" xr:uid="{00000000-0005-0000-0000-00000A030000}"/>
    <cellStyle name="Followed Hyperlink 2" xfId="27741" hidden="1" xr:uid="{00000000-0005-0000-0000-00000B030000}"/>
    <cellStyle name="Followed Hyperlink 2" xfId="26676" hidden="1" xr:uid="{00000000-0005-0000-0000-00000C030000}"/>
    <cellStyle name="Followed Hyperlink 2" xfId="27865" hidden="1" xr:uid="{00000000-0005-0000-0000-00000D030000}"/>
    <cellStyle name="Followed Hyperlink 2" xfId="27868" hidden="1" xr:uid="{00000000-0005-0000-0000-00000E030000}"/>
    <cellStyle name="Followed Hyperlink 2" xfId="27947" hidden="1" xr:uid="{00000000-0005-0000-0000-00000F030000}"/>
    <cellStyle name="Followed Hyperlink 2" xfId="28467" hidden="1" xr:uid="{00000000-0005-0000-0000-0000F4020000}"/>
    <cellStyle name="Followed Hyperlink 2" xfId="28708" hidden="1" xr:uid="{00000000-0005-0000-0000-0000F5020000}"/>
    <cellStyle name="Followed Hyperlink 2" xfId="28711" hidden="1" xr:uid="{00000000-0005-0000-0000-0000F6020000}"/>
    <cellStyle name="Followed Hyperlink 2" xfId="28790" hidden="1" xr:uid="{00000000-0005-0000-0000-0000F7020000}"/>
    <cellStyle name="Followed Hyperlink 2" xfId="28821" hidden="1" xr:uid="{00000000-0005-0000-0000-0000F8020000}"/>
    <cellStyle name="Followed Hyperlink 2" xfId="29021" hidden="1" xr:uid="{00000000-0005-0000-0000-0000F9020000}"/>
    <cellStyle name="Followed Hyperlink 2" xfId="29024" hidden="1" xr:uid="{00000000-0005-0000-0000-0000FA020000}"/>
    <cellStyle name="Followed Hyperlink 2" xfId="29103" hidden="1" xr:uid="{00000000-0005-0000-0000-0000FB020000}"/>
    <cellStyle name="Followed Hyperlink 2" xfId="28357" hidden="1" xr:uid="{00000000-0005-0000-0000-0000FC020000}"/>
    <cellStyle name="Followed Hyperlink 2" xfId="29242" hidden="1" xr:uid="{00000000-0005-0000-0000-0000FD020000}"/>
    <cellStyle name="Followed Hyperlink 2" xfId="29245" hidden="1" xr:uid="{00000000-0005-0000-0000-0000FE020000}"/>
    <cellStyle name="Followed Hyperlink 2" xfId="29324" hidden="1" xr:uid="{00000000-0005-0000-0000-0000FF020000}"/>
    <cellStyle name="Followed Hyperlink 2" xfId="28368" hidden="1" xr:uid="{00000000-0005-0000-0000-000000030000}"/>
    <cellStyle name="Followed Hyperlink 2" xfId="29458" hidden="1" xr:uid="{00000000-0005-0000-0000-000001030000}"/>
    <cellStyle name="Followed Hyperlink 2" xfId="29461" hidden="1" xr:uid="{00000000-0005-0000-0000-000002030000}"/>
    <cellStyle name="Followed Hyperlink 2" xfId="29540" hidden="1" xr:uid="{00000000-0005-0000-0000-000003030000}"/>
    <cellStyle name="Followed Hyperlink 2" xfId="28631" hidden="1" xr:uid="{00000000-0005-0000-0000-000004030000}"/>
    <cellStyle name="Followed Hyperlink 2" xfId="29670" hidden="1" xr:uid="{00000000-0005-0000-0000-000005030000}"/>
    <cellStyle name="Followed Hyperlink 2" xfId="29673" hidden="1" xr:uid="{00000000-0005-0000-0000-000006030000}"/>
    <cellStyle name="Followed Hyperlink 2" xfId="29752" hidden="1" xr:uid="{00000000-0005-0000-0000-000007030000}"/>
    <cellStyle name="Followed Hyperlink 2" xfId="28624" hidden="1" xr:uid="{00000000-0005-0000-0000-000008030000}"/>
    <cellStyle name="Followed Hyperlink 2" xfId="29881" hidden="1" xr:uid="{00000000-0005-0000-0000-000009030000}"/>
    <cellStyle name="Followed Hyperlink 2" xfId="29884" hidden="1" xr:uid="{00000000-0005-0000-0000-00000A030000}"/>
    <cellStyle name="Followed Hyperlink 2" xfId="29963" hidden="1" xr:uid="{00000000-0005-0000-0000-00000B030000}"/>
    <cellStyle name="Followed Hyperlink 2" xfId="28898" hidden="1" xr:uid="{00000000-0005-0000-0000-00000C030000}"/>
    <cellStyle name="Followed Hyperlink 2" xfId="30087" hidden="1" xr:uid="{00000000-0005-0000-0000-00000D030000}"/>
    <cellStyle name="Followed Hyperlink 2" xfId="30090" hidden="1" xr:uid="{00000000-0005-0000-0000-00000E030000}"/>
    <cellStyle name="Followed Hyperlink 2" xfId="30169" hidden="1" xr:uid="{00000000-0005-0000-0000-00000F030000}"/>
    <cellStyle name="Followed Hyperlink 2" xfId="25967" hidden="1" xr:uid="{00000000-0005-0000-0000-0000F4020000}"/>
    <cellStyle name="Followed Hyperlink 2" xfId="30235" hidden="1" xr:uid="{00000000-0005-0000-0000-0000F5020000}"/>
    <cellStyle name="Followed Hyperlink 2" xfId="26008" hidden="1" xr:uid="{00000000-0005-0000-0000-0000F6020000}"/>
    <cellStyle name="Followed Hyperlink 2" xfId="30461" hidden="1" xr:uid="{00000000-0005-0000-0000-0000F7020000}"/>
    <cellStyle name="Followed Hyperlink 2" xfId="30492" hidden="1" xr:uid="{00000000-0005-0000-0000-0000F8020000}"/>
    <cellStyle name="Followed Hyperlink 2" xfId="30692" hidden="1" xr:uid="{00000000-0005-0000-0000-0000F9020000}"/>
    <cellStyle name="Followed Hyperlink 2" xfId="30695" hidden="1" xr:uid="{00000000-0005-0000-0000-0000FA020000}"/>
    <cellStyle name="Followed Hyperlink 2" xfId="30774" hidden="1" xr:uid="{00000000-0005-0000-0000-0000FB020000}"/>
    <cellStyle name="Followed Hyperlink 2" xfId="30458" hidden="1" xr:uid="{00000000-0005-0000-0000-0000FC020000}"/>
    <cellStyle name="Followed Hyperlink 2" xfId="30913" hidden="1" xr:uid="{00000000-0005-0000-0000-0000FD020000}"/>
    <cellStyle name="Followed Hyperlink 2" xfId="30916" hidden="1" xr:uid="{00000000-0005-0000-0000-0000FE020000}"/>
    <cellStyle name="Followed Hyperlink 2" xfId="30995" hidden="1" xr:uid="{00000000-0005-0000-0000-0000FF020000}"/>
    <cellStyle name="Followed Hyperlink 2" xfId="26103" hidden="1" xr:uid="{00000000-0005-0000-0000-000000030000}"/>
    <cellStyle name="Followed Hyperlink 2" xfId="31129" hidden="1" xr:uid="{00000000-0005-0000-0000-000001030000}"/>
    <cellStyle name="Followed Hyperlink 2" xfId="31132" hidden="1" xr:uid="{00000000-0005-0000-0000-000002030000}"/>
    <cellStyle name="Followed Hyperlink 2" xfId="31211" hidden="1" xr:uid="{00000000-0005-0000-0000-000003030000}"/>
    <cellStyle name="Followed Hyperlink 2" xfId="28445" hidden="1" xr:uid="{00000000-0005-0000-0000-000004030000}"/>
    <cellStyle name="Followed Hyperlink 2" xfId="31341" hidden="1" xr:uid="{00000000-0005-0000-0000-000005030000}"/>
    <cellStyle name="Followed Hyperlink 2" xfId="31344" hidden="1" xr:uid="{00000000-0005-0000-0000-000006030000}"/>
    <cellStyle name="Followed Hyperlink 2" xfId="31423" hidden="1" xr:uid="{00000000-0005-0000-0000-000007030000}"/>
    <cellStyle name="Followed Hyperlink 2" xfId="30274" hidden="1" xr:uid="{00000000-0005-0000-0000-000008030000}"/>
    <cellStyle name="Followed Hyperlink 2" xfId="31552" hidden="1" xr:uid="{00000000-0005-0000-0000-000009030000}"/>
    <cellStyle name="Followed Hyperlink 2" xfId="31555" hidden="1" xr:uid="{00000000-0005-0000-0000-00000A030000}"/>
    <cellStyle name="Followed Hyperlink 2" xfId="31634" hidden="1" xr:uid="{00000000-0005-0000-0000-00000B030000}"/>
    <cellStyle name="Followed Hyperlink 2" xfId="30569" hidden="1" xr:uid="{00000000-0005-0000-0000-00000C030000}"/>
    <cellStyle name="Followed Hyperlink 2" xfId="31758" hidden="1" xr:uid="{00000000-0005-0000-0000-00000D030000}"/>
    <cellStyle name="Followed Hyperlink 2" xfId="31761" hidden="1" xr:uid="{00000000-0005-0000-0000-00000E030000}"/>
    <cellStyle name="Followed Hyperlink 2" xfId="31840" hidden="1" xr:uid="{00000000-0005-0000-0000-00000F030000}"/>
    <cellStyle name="Followed Hyperlink 2" xfId="30422" hidden="1" xr:uid="{00000000-0005-0000-0000-0000F4020000}"/>
    <cellStyle name="Followed Hyperlink 2" xfId="31906" hidden="1" xr:uid="{00000000-0005-0000-0000-0000F5020000}"/>
    <cellStyle name="Followed Hyperlink 2" xfId="25905" hidden="1" xr:uid="{00000000-0005-0000-0000-0000F6020000}"/>
    <cellStyle name="Followed Hyperlink 2" xfId="32129" hidden="1" xr:uid="{00000000-0005-0000-0000-0000F7020000}"/>
    <cellStyle name="Followed Hyperlink 2" xfId="32160" hidden="1" xr:uid="{00000000-0005-0000-0000-0000F8020000}"/>
    <cellStyle name="Followed Hyperlink 2" xfId="32360" hidden="1" xr:uid="{00000000-0005-0000-0000-0000F9020000}"/>
    <cellStyle name="Followed Hyperlink 2" xfId="32363" hidden="1" xr:uid="{00000000-0005-0000-0000-0000FA020000}"/>
    <cellStyle name="Followed Hyperlink 2" xfId="32442" hidden="1" xr:uid="{00000000-0005-0000-0000-0000FB020000}"/>
    <cellStyle name="Followed Hyperlink 2" xfId="32126" hidden="1" xr:uid="{00000000-0005-0000-0000-0000FC020000}"/>
    <cellStyle name="Followed Hyperlink 2" xfId="32581" hidden="1" xr:uid="{00000000-0005-0000-0000-0000FD020000}"/>
    <cellStyle name="Followed Hyperlink 2" xfId="32584" hidden="1" xr:uid="{00000000-0005-0000-0000-0000FE020000}"/>
    <cellStyle name="Followed Hyperlink 2" xfId="32663" hidden="1" xr:uid="{00000000-0005-0000-0000-0000FF020000}"/>
    <cellStyle name="Followed Hyperlink 2" xfId="28331" hidden="1" xr:uid="{00000000-0005-0000-0000-000000030000}"/>
    <cellStyle name="Followed Hyperlink 2" xfId="32797" hidden="1" xr:uid="{00000000-0005-0000-0000-000001030000}"/>
    <cellStyle name="Followed Hyperlink 2" xfId="32800" hidden="1" xr:uid="{00000000-0005-0000-0000-000002030000}"/>
    <cellStyle name="Followed Hyperlink 2" xfId="32879" hidden="1" xr:uid="{00000000-0005-0000-0000-000003030000}"/>
    <cellStyle name="Followed Hyperlink 2" xfId="28260" hidden="1" xr:uid="{00000000-0005-0000-0000-000004030000}"/>
    <cellStyle name="Followed Hyperlink 2" xfId="33009" hidden="1" xr:uid="{00000000-0005-0000-0000-000005030000}"/>
    <cellStyle name="Followed Hyperlink 2" xfId="33012" hidden="1" xr:uid="{00000000-0005-0000-0000-000006030000}"/>
    <cellStyle name="Followed Hyperlink 2" xfId="33091" hidden="1" xr:uid="{00000000-0005-0000-0000-000007030000}"/>
    <cellStyle name="Followed Hyperlink 2" xfId="31945" hidden="1" xr:uid="{00000000-0005-0000-0000-000008030000}"/>
    <cellStyle name="Followed Hyperlink 2" xfId="33220" hidden="1" xr:uid="{00000000-0005-0000-0000-000009030000}"/>
    <cellStyle name="Followed Hyperlink 2" xfId="33223" hidden="1" xr:uid="{00000000-0005-0000-0000-00000A030000}"/>
    <cellStyle name="Followed Hyperlink 2" xfId="33302" hidden="1" xr:uid="{00000000-0005-0000-0000-00000B030000}"/>
    <cellStyle name="Followed Hyperlink 2" xfId="32237" hidden="1" xr:uid="{00000000-0005-0000-0000-00000C030000}"/>
    <cellStyle name="Followed Hyperlink 2" xfId="33426" hidden="1" xr:uid="{00000000-0005-0000-0000-00000D030000}"/>
    <cellStyle name="Followed Hyperlink 2" xfId="33429" hidden="1" xr:uid="{00000000-0005-0000-0000-00000E030000}"/>
    <cellStyle name="Followed Hyperlink 2" xfId="33508" hidden="1" xr:uid="{00000000-0005-0000-0000-00000F030000}"/>
    <cellStyle name="Followed Hyperlink 2" xfId="32090" hidden="1" xr:uid="{00000000-0005-0000-0000-0000F4020000}"/>
    <cellStyle name="Followed Hyperlink 2" xfId="33574" hidden="1" xr:uid="{00000000-0005-0000-0000-0000F5020000}"/>
    <cellStyle name="Followed Hyperlink 2" xfId="28531" hidden="1" xr:uid="{00000000-0005-0000-0000-0000F6020000}"/>
    <cellStyle name="Followed Hyperlink 2" xfId="33784" hidden="1" xr:uid="{00000000-0005-0000-0000-0000F7020000}"/>
    <cellStyle name="Followed Hyperlink 2" xfId="33815" hidden="1" xr:uid="{00000000-0005-0000-0000-0000F8020000}"/>
    <cellStyle name="Followed Hyperlink 2" xfId="34015" hidden="1" xr:uid="{00000000-0005-0000-0000-0000F9020000}"/>
    <cellStyle name="Followed Hyperlink 2" xfId="34018" hidden="1" xr:uid="{00000000-0005-0000-0000-0000FA020000}"/>
    <cellStyle name="Followed Hyperlink 2" xfId="34097" hidden="1" xr:uid="{00000000-0005-0000-0000-0000FB020000}"/>
    <cellStyle name="Followed Hyperlink 2" xfId="33782" hidden="1" xr:uid="{00000000-0005-0000-0000-0000FC020000}"/>
    <cellStyle name="Followed Hyperlink 2" xfId="34236" hidden="1" xr:uid="{00000000-0005-0000-0000-0000FD020000}"/>
    <cellStyle name="Followed Hyperlink 2" xfId="34239" hidden="1" xr:uid="{00000000-0005-0000-0000-0000FE020000}"/>
    <cellStyle name="Followed Hyperlink 2" xfId="34318" hidden="1" xr:uid="{00000000-0005-0000-0000-0000FF020000}"/>
    <cellStyle name="Followed Hyperlink 2" xfId="30369" hidden="1" xr:uid="{00000000-0005-0000-0000-000000030000}"/>
    <cellStyle name="Followed Hyperlink 2" xfId="34452" hidden="1" xr:uid="{00000000-0005-0000-0000-000001030000}"/>
    <cellStyle name="Followed Hyperlink 2" xfId="34455" hidden="1" xr:uid="{00000000-0005-0000-0000-000002030000}"/>
    <cellStyle name="Followed Hyperlink 2" xfId="34534" hidden="1" xr:uid="{00000000-0005-0000-0000-000003030000}"/>
    <cellStyle name="Followed Hyperlink 2" xfId="30404" hidden="1" xr:uid="{00000000-0005-0000-0000-000004030000}"/>
    <cellStyle name="Followed Hyperlink 2" xfId="34664" hidden="1" xr:uid="{00000000-0005-0000-0000-000005030000}"/>
    <cellStyle name="Followed Hyperlink 2" xfId="34667" hidden="1" xr:uid="{00000000-0005-0000-0000-000006030000}"/>
    <cellStyle name="Followed Hyperlink 2" xfId="34746" hidden="1" xr:uid="{00000000-0005-0000-0000-000007030000}"/>
    <cellStyle name="Followed Hyperlink 2" xfId="33613" hidden="1" xr:uid="{00000000-0005-0000-0000-000008030000}"/>
    <cellStyle name="Followed Hyperlink 2" xfId="34875" hidden="1" xr:uid="{00000000-0005-0000-0000-000009030000}"/>
    <cellStyle name="Followed Hyperlink 2" xfId="34878" hidden="1" xr:uid="{00000000-0005-0000-0000-00000A030000}"/>
    <cellStyle name="Followed Hyperlink 2" xfId="34957" hidden="1" xr:uid="{00000000-0005-0000-0000-00000B030000}"/>
    <cellStyle name="Followed Hyperlink 2" xfId="33892" hidden="1" xr:uid="{00000000-0005-0000-0000-00000C030000}"/>
    <cellStyle name="Followed Hyperlink 2" xfId="35081" hidden="1" xr:uid="{00000000-0005-0000-0000-00000D030000}"/>
    <cellStyle name="Followed Hyperlink 2" xfId="35084" hidden="1" xr:uid="{00000000-0005-0000-0000-00000E030000}"/>
    <cellStyle name="Followed Hyperlink 2" xfId="35163" hidden="1" xr:uid="{00000000-0005-0000-0000-00000F030000}"/>
    <cellStyle name="Followed Hyperlink 2" xfId="33749" hidden="1" xr:uid="{00000000-0005-0000-0000-0000F4020000}"/>
    <cellStyle name="Followed Hyperlink 2" xfId="35229" hidden="1" xr:uid="{00000000-0005-0000-0000-0000F5020000}"/>
    <cellStyle name="Followed Hyperlink 2" xfId="30314" hidden="1" xr:uid="{00000000-0005-0000-0000-0000F6020000}"/>
    <cellStyle name="Followed Hyperlink 2" xfId="35425" hidden="1" xr:uid="{00000000-0005-0000-0000-0000F7020000}"/>
    <cellStyle name="Followed Hyperlink 2" xfId="35456" hidden="1" xr:uid="{00000000-0005-0000-0000-0000F8020000}"/>
    <cellStyle name="Followed Hyperlink 2" xfId="35656" hidden="1" xr:uid="{00000000-0005-0000-0000-0000F9020000}"/>
    <cellStyle name="Followed Hyperlink 2" xfId="35659" hidden="1" xr:uid="{00000000-0005-0000-0000-0000FA020000}"/>
    <cellStyle name="Followed Hyperlink 2" xfId="35738" hidden="1" xr:uid="{00000000-0005-0000-0000-0000FB020000}"/>
    <cellStyle name="Followed Hyperlink 2" xfId="35423" hidden="1" xr:uid="{00000000-0005-0000-0000-0000FC020000}"/>
    <cellStyle name="Followed Hyperlink 2" xfId="35877" hidden="1" xr:uid="{00000000-0005-0000-0000-0000FD020000}"/>
    <cellStyle name="Followed Hyperlink 2" xfId="35880" hidden="1" xr:uid="{00000000-0005-0000-0000-0000FE020000}"/>
    <cellStyle name="Followed Hyperlink 2" xfId="35959" hidden="1" xr:uid="{00000000-0005-0000-0000-0000FF020000}"/>
    <cellStyle name="Followed Hyperlink 2" xfId="32038" hidden="1" xr:uid="{00000000-0005-0000-0000-000000030000}"/>
    <cellStyle name="Followed Hyperlink 2" xfId="36093" hidden="1" xr:uid="{00000000-0005-0000-0000-000001030000}"/>
    <cellStyle name="Followed Hyperlink 2" xfId="36096" hidden="1" xr:uid="{00000000-0005-0000-0000-000002030000}"/>
    <cellStyle name="Followed Hyperlink 2" xfId="36175" hidden="1" xr:uid="{00000000-0005-0000-0000-000003030000}"/>
    <cellStyle name="Followed Hyperlink 2" xfId="32072" hidden="1" xr:uid="{00000000-0005-0000-0000-000004030000}"/>
    <cellStyle name="Followed Hyperlink 2" xfId="36305" hidden="1" xr:uid="{00000000-0005-0000-0000-000005030000}"/>
    <cellStyle name="Followed Hyperlink 2" xfId="36308" hidden="1" xr:uid="{00000000-0005-0000-0000-000006030000}"/>
    <cellStyle name="Followed Hyperlink 2" xfId="36387" hidden="1" xr:uid="{00000000-0005-0000-0000-000007030000}"/>
    <cellStyle name="Followed Hyperlink 2" xfId="35268" hidden="1" xr:uid="{00000000-0005-0000-0000-000008030000}"/>
    <cellStyle name="Followed Hyperlink 2" xfId="36516" hidden="1" xr:uid="{00000000-0005-0000-0000-000009030000}"/>
    <cellStyle name="Followed Hyperlink 2" xfId="36519" hidden="1" xr:uid="{00000000-0005-0000-0000-00000A030000}"/>
    <cellStyle name="Followed Hyperlink 2" xfId="36598" hidden="1" xr:uid="{00000000-0005-0000-0000-00000B030000}"/>
    <cellStyle name="Followed Hyperlink 2" xfId="35533" hidden="1" xr:uid="{00000000-0005-0000-0000-00000C030000}"/>
    <cellStyle name="Followed Hyperlink 2" xfId="36722" hidden="1" xr:uid="{00000000-0005-0000-0000-00000D030000}"/>
    <cellStyle name="Followed Hyperlink 2" xfId="36725" hidden="1" xr:uid="{00000000-0005-0000-0000-00000E030000}"/>
    <cellStyle name="Followed Hyperlink 2" xfId="36804" hidden="1" xr:uid="{00000000-0005-0000-0000-00000F030000}"/>
    <cellStyle name="Followed Hyperlink 2" xfId="35395" hidden="1" xr:uid="{00000000-0005-0000-0000-0000F4020000}"/>
    <cellStyle name="Followed Hyperlink 2" xfId="36870" hidden="1" xr:uid="{00000000-0005-0000-0000-0000F5020000}"/>
    <cellStyle name="Followed Hyperlink 2" xfId="31984" hidden="1" xr:uid="{00000000-0005-0000-0000-0000F6020000}"/>
    <cellStyle name="Followed Hyperlink 2" xfId="37032" hidden="1" xr:uid="{00000000-0005-0000-0000-0000F7020000}"/>
    <cellStyle name="Followed Hyperlink 2" xfId="37063" hidden="1" xr:uid="{00000000-0005-0000-0000-0000F8020000}"/>
    <cellStyle name="Followed Hyperlink 2" xfId="37263" hidden="1" xr:uid="{00000000-0005-0000-0000-0000F9020000}"/>
    <cellStyle name="Followed Hyperlink 2" xfId="37266" hidden="1" xr:uid="{00000000-0005-0000-0000-0000FA020000}"/>
    <cellStyle name="Followed Hyperlink 2" xfId="37345" hidden="1" xr:uid="{00000000-0005-0000-0000-0000FB020000}"/>
    <cellStyle name="Followed Hyperlink 2" xfId="37030" hidden="1" xr:uid="{00000000-0005-0000-0000-0000FC020000}"/>
    <cellStyle name="Followed Hyperlink 2" xfId="37484" hidden="1" xr:uid="{00000000-0005-0000-0000-0000FD020000}"/>
    <cellStyle name="Followed Hyperlink 2" xfId="37487" hidden="1" xr:uid="{00000000-0005-0000-0000-0000FE020000}"/>
    <cellStyle name="Followed Hyperlink 2" xfId="37566" hidden="1" xr:uid="{00000000-0005-0000-0000-0000FF020000}"/>
    <cellStyle name="Followed Hyperlink 2" xfId="33701" hidden="1" xr:uid="{00000000-0005-0000-0000-000000030000}"/>
    <cellStyle name="Followed Hyperlink 2" xfId="37700" hidden="1" xr:uid="{00000000-0005-0000-0000-000001030000}"/>
    <cellStyle name="Followed Hyperlink 2" xfId="37703" hidden="1" xr:uid="{00000000-0005-0000-0000-000002030000}"/>
    <cellStyle name="Followed Hyperlink 2" xfId="37782" hidden="1" xr:uid="{00000000-0005-0000-0000-000003030000}"/>
    <cellStyle name="Followed Hyperlink 2" xfId="33731" hidden="1" xr:uid="{00000000-0005-0000-0000-000004030000}"/>
    <cellStyle name="Followed Hyperlink 2" xfId="37912" hidden="1" xr:uid="{00000000-0005-0000-0000-000005030000}"/>
    <cellStyle name="Followed Hyperlink 2" xfId="37915" hidden="1" xr:uid="{00000000-0005-0000-0000-000006030000}"/>
    <cellStyle name="Followed Hyperlink 2" xfId="37994" hidden="1" xr:uid="{00000000-0005-0000-0000-000007030000}"/>
    <cellStyle name="Followed Hyperlink 2" xfId="36909" hidden="1" xr:uid="{00000000-0005-0000-0000-000008030000}"/>
    <cellStyle name="Followed Hyperlink 2" xfId="38123" hidden="1" xr:uid="{00000000-0005-0000-0000-000009030000}"/>
    <cellStyle name="Followed Hyperlink 2" xfId="38126" hidden="1" xr:uid="{00000000-0005-0000-0000-00000A030000}"/>
    <cellStyle name="Followed Hyperlink 2" xfId="38205" hidden="1" xr:uid="{00000000-0005-0000-0000-00000B030000}"/>
    <cellStyle name="Followed Hyperlink 2" xfId="37140" hidden="1" xr:uid="{00000000-0005-0000-0000-00000C030000}"/>
    <cellStyle name="Followed Hyperlink 2" xfId="38329" hidden="1" xr:uid="{00000000-0005-0000-0000-00000D030000}"/>
    <cellStyle name="Followed Hyperlink 2" xfId="38332" hidden="1" xr:uid="{00000000-0005-0000-0000-00000E030000}"/>
    <cellStyle name="Followed Hyperlink 2" xfId="38411" hidden="1" xr:uid="{00000000-0005-0000-0000-00000F030000}"/>
    <cellStyle name="Followed Hyperlink 2" xfId="37011" hidden="1" xr:uid="{00000000-0005-0000-0000-0000F4020000}"/>
    <cellStyle name="Followed Hyperlink 2" xfId="38477" hidden="1" xr:uid="{00000000-0005-0000-0000-0000F5020000}"/>
    <cellStyle name="Followed Hyperlink 2" xfId="33650" hidden="1" xr:uid="{00000000-0005-0000-0000-0000F6020000}"/>
    <cellStyle name="Followed Hyperlink 2" xfId="38601" hidden="1" xr:uid="{00000000-0005-0000-0000-0000F7020000}"/>
    <cellStyle name="Followed Hyperlink 2" xfId="38632" hidden="1" xr:uid="{00000000-0005-0000-0000-0000F8020000}"/>
    <cellStyle name="Followed Hyperlink 2" xfId="38832" hidden="1" xr:uid="{00000000-0005-0000-0000-0000F9020000}"/>
    <cellStyle name="Followed Hyperlink 2" xfId="38835" hidden="1" xr:uid="{00000000-0005-0000-0000-0000FA020000}"/>
    <cellStyle name="Followed Hyperlink 2" xfId="38914" hidden="1" xr:uid="{00000000-0005-0000-0000-0000FB020000}"/>
    <cellStyle name="Followed Hyperlink 2" xfId="38599" hidden="1" xr:uid="{00000000-0005-0000-0000-0000FC020000}"/>
    <cellStyle name="Followed Hyperlink 2" xfId="39053" hidden="1" xr:uid="{00000000-0005-0000-0000-0000FD020000}"/>
    <cellStyle name="Followed Hyperlink 2" xfId="39056" hidden="1" xr:uid="{00000000-0005-0000-0000-0000FE020000}"/>
    <cellStyle name="Followed Hyperlink 2" xfId="39135" hidden="1" xr:uid="{00000000-0005-0000-0000-0000FF020000}"/>
    <cellStyle name="Followed Hyperlink 2" xfId="35352" hidden="1" xr:uid="{00000000-0005-0000-0000-000000030000}"/>
    <cellStyle name="Followed Hyperlink 2" xfId="39269" hidden="1" xr:uid="{00000000-0005-0000-0000-000001030000}"/>
    <cellStyle name="Followed Hyperlink 2" xfId="39272" hidden="1" xr:uid="{00000000-0005-0000-0000-000002030000}"/>
    <cellStyle name="Followed Hyperlink 2" xfId="39351" hidden="1" xr:uid="{00000000-0005-0000-0000-000003030000}"/>
    <cellStyle name="Followed Hyperlink 2" xfId="35380" hidden="1" xr:uid="{00000000-0005-0000-0000-000004030000}"/>
    <cellStyle name="Followed Hyperlink 2" xfId="39481" hidden="1" xr:uid="{00000000-0005-0000-0000-000005030000}"/>
    <cellStyle name="Followed Hyperlink 2" xfId="39484" hidden="1" xr:uid="{00000000-0005-0000-0000-000006030000}"/>
    <cellStyle name="Followed Hyperlink 2" xfId="39563" hidden="1" xr:uid="{00000000-0005-0000-0000-000007030000}"/>
    <cellStyle name="Followed Hyperlink 2" xfId="38516" hidden="1" xr:uid="{00000000-0005-0000-0000-000008030000}"/>
    <cellStyle name="Followed Hyperlink 2" xfId="39692" hidden="1" xr:uid="{00000000-0005-0000-0000-000009030000}"/>
    <cellStyle name="Followed Hyperlink 2" xfId="39695" hidden="1" xr:uid="{00000000-0005-0000-0000-00000A030000}"/>
    <cellStyle name="Followed Hyperlink 2" xfId="39774" hidden="1" xr:uid="{00000000-0005-0000-0000-00000B030000}"/>
    <cellStyle name="Followed Hyperlink 2" xfId="38709" hidden="1" xr:uid="{00000000-0005-0000-0000-00000C030000}"/>
    <cellStyle name="Followed Hyperlink 2" xfId="39898" hidden="1" xr:uid="{00000000-0005-0000-0000-00000D030000}"/>
    <cellStyle name="Followed Hyperlink 2" xfId="39901" hidden="1" xr:uid="{00000000-0005-0000-0000-00000E030000}"/>
    <cellStyle name="Followed Hyperlink 2" xfId="39980" hidden="1" xr:uid="{00000000-0005-0000-0000-00000F030000}"/>
    <cellStyle name="Followed Hyperlink 2" xfId="38589" hidden="1" xr:uid="{00000000-0005-0000-0000-0000F4020000}"/>
    <cellStyle name="Followed Hyperlink 2" xfId="40046" hidden="1" xr:uid="{00000000-0005-0000-0000-0000F5020000}"/>
    <cellStyle name="Followed Hyperlink 2" xfId="35304" hidden="1" xr:uid="{00000000-0005-0000-0000-0000F6020000}"/>
    <cellStyle name="Followed Hyperlink 2" xfId="40120" hidden="1" xr:uid="{00000000-0005-0000-0000-0000F7020000}"/>
    <cellStyle name="Followed Hyperlink 2" xfId="40151" hidden="1" xr:uid="{00000000-0005-0000-0000-0000F8020000}"/>
    <cellStyle name="Followed Hyperlink 2" xfId="40351" hidden="1" xr:uid="{00000000-0005-0000-0000-0000F9020000}"/>
    <cellStyle name="Followed Hyperlink 2" xfId="40354" hidden="1" xr:uid="{00000000-0005-0000-0000-0000FA020000}"/>
    <cellStyle name="Followed Hyperlink 2" xfId="40433" hidden="1" xr:uid="{00000000-0005-0000-0000-0000FB020000}"/>
    <cellStyle name="Followed Hyperlink 2" xfId="40118" hidden="1" xr:uid="{00000000-0005-0000-0000-0000FC020000}"/>
    <cellStyle name="Followed Hyperlink 2" xfId="40572" hidden="1" xr:uid="{00000000-0005-0000-0000-0000FD020000}"/>
    <cellStyle name="Followed Hyperlink 2" xfId="40575" hidden="1" xr:uid="{00000000-0005-0000-0000-0000FE020000}"/>
    <cellStyle name="Followed Hyperlink 2" xfId="40654" hidden="1" xr:uid="{00000000-0005-0000-0000-0000FF020000}"/>
    <cellStyle name="Followed Hyperlink 2" xfId="36980" hidden="1" xr:uid="{00000000-0005-0000-0000-000000030000}"/>
    <cellStyle name="Followed Hyperlink 2" xfId="40788" hidden="1" xr:uid="{00000000-0005-0000-0000-000001030000}"/>
    <cellStyle name="Followed Hyperlink 2" xfId="40791" hidden="1" xr:uid="{00000000-0005-0000-0000-000002030000}"/>
    <cellStyle name="Followed Hyperlink 2" xfId="40870" hidden="1" xr:uid="{00000000-0005-0000-0000-000003030000}"/>
    <cellStyle name="Followed Hyperlink 2" xfId="36999" hidden="1" xr:uid="{00000000-0005-0000-0000-000004030000}"/>
    <cellStyle name="Followed Hyperlink 2" xfId="41000" hidden="1" xr:uid="{00000000-0005-0000-0000-000005030000}"/>
    <cellStyle name="Followed Hyperlink 2" xfId="41003" hidden="1" xr:uid="{00000000-0005-0000-0000-000006030000}"/>
    <cellStyle name="Followed Hyperlink 2" xfId="41082" hidden="1" xr:uid="{00000000-0005-0000-0000-000007030000}"/>
    <cellStyle name="Followed Hyperlink 2" xfId="40085" hidden="1" xr:uid="{00000000-0005-0000-0000-000008030000}"/>
    <cellStyle name="Followed Hyperlink 2" xfId="41211" hidden="1" xr:uid="{00000000-0005-0000-0000-000009030000}"/>
    <cellStyle name="Followed Hyperlink 2" xfId="41214" hidden="1" xr:uid="{00000000-0005-0000-0000-00000A030000}"/>
    <cellStyle name="Followed Hyperlink 2" xfId="41293" hidden="1" xr:uid="{00000000-0005-0000-0000-00000B030000}"/>
    <cellStyle name="Followed Hyperlink 2" xfId="40228" hidden="1" xr:uid="{00000000-0005-0000-0000-00000C030000}"/>
    <cellStyle name="Followed Hyperlink 2" xfId="41417" hidden="1" xr:uid="{00000000-0005-0000-0000-00000D030000}"/>
    <cellStyle name="Followed Hyperlink 2" xfId="41420" hidden="1" xr:uid="{00000000-0005-0000-0000-00000E030000}"/>
    <cellStyle name="Followed Hyperlink 2" xfId="41499" hidden="1" xr:uid="{00000000-0005-0000-0000-00000F030000}"/>
    <cellStyle name="Followed Hyperlink 2" xfId="41763" hidden="1" xr:uid="{00000000-0005-0000-0000-0000F4020000}"/>
    <cellStyle name="Followed Hyperlink 2" xfId="42003" hidden="1" xr:uid="{00000000-0005-0000-0000-0000F5020000}"/>
    <cellStyle name="Followed Hyperlink 2" xfId="42006" hidden="1" xr:uid="{00000000-0005-0000-0000-0000F6020000}"/>
    <cellStyle name="Followed Hyperlink 2" xfId="42085" hidden="1" xr:uid="{00000000-0005-0000-0000-0000F7020000}"/>
    <cellStyle name="Followed Hyperlink 2" xfId="42116" hidden="1" xr:uid="{00000000-0005-0000-0000-0000F8020000}"/>
    <cellStyle name="Followed Hyperlink 2" xfId="42316" hidden="1" xr:uid="{00000000-0005-0000-0000-0000F9020000}"/>
    <cellStyle name="Followed Hyperlink 2" xfId="42319" hidden="1" xr:uid="{00000000-0005-0000-0000-0000FA020000}"/>
    <cellStyle name="Followed Hyperlink 2" xfId="42398" hidden="1" xr:uid="{00000000-0005-0000-0000-0000FB020000}"/>
    <cellStyle name="Followed Hyperlink 2" xfId="41664" hidden="1" xr:uid="{00000000-0005-0000-0000-0000FC020000}"/>
    <cellStyle name="Followed Hyperlink 2" xfId="42537" hidden="1" xr:uid="{00000000-0005-0000-0000-0000FD020000}"/>
    <cellStyle name="Followed Hyperlink 2" xfId="42540" hidden="1" xr:uid="{00000000-0005-0000-0000-0000FE020000}"/>
    <cellStyle name="Followed Hyperlink 2" xfId="42619" hidden="1" xr:uid="{00000000-0005-0000-0000-0000FF020000}"/>
    <cellStyle name="Followed Hyperlink 2" xfId="41672" hidden="1" xr:uid="{00000000-0005-0000-0000-000000030000}"/>
    <cellStyle name="Followed Hyperlink 2" xfId="42753" hidden="1" xr:uid="{00000000-0005-0000-0000-000001030000}"/>
    <cellStyle name="Followed Hyperlink 2" xfId="42756" hidden="1" xr:uid="{00000000-0005-0000-0000-000002030000}"/>
    <cellStyle name="Followed Hyperlink 2" xfId="42835" hidden="1" xr:uid="{00000000-0005-0000-0000-000003030000}"/>
    <cellStyle name="Followed Hyperlink 2" xfId="41926" hidden="1" xr:uid="{00000000-0005-0000-0000-000004030000}"/>
    <cellStyle name="Followed Hyperlink 2" xfId="42965" hidden="1" xr:uid="{00000000-0005-0000-0000-000005030000}"/>
    <cellStyle name="Followed Hyperlink 2" xfId="42968" hidden="1" xr:uid="{00000000-0005-0000-0000-000006030000}"/>
    <cellStyle name="Followed Hyperlink 2" xfId="43047" hidden="1" xr:uid="{00000000-0005-0000-0000-000007030000}"/>
    <cellStyle name="Followed Hyperlink 2" xfId="41919" hidden="1" xr:uid="{00000000-0005-0000-0000-000008030000}"/>
    <cellStyle name="Followed Hyperlink 2" xfId="43176" hidden="1" xr:uid="{00000000-0005-0000-0000-000009030000}"/>
    <cellStyle name="Followed Hyperlink 2" xfId="43179" hidden="1" xr:uid="{00000000-0005-0000-0000-00000A030000}"/>
    <cellStyle name="Followed Hyperlink 2" xfId="43258" hidden="1" xr:uid="{00000000-0005-0000-0000-00000B030000}"/>
    <cellStyle name="Followed Hyperlink 2" xfId="42193" hidden="1" xr:uid="{00000000-0005-0000-0000-00000C030000}"/>
    <cellStyle name="Followed Hyperlink 2" xfId="43382" hidden="1" xr:uid="{00000000-0005-0000-0000-00000D030000}"/>
    <cellStyle name="Followed Hyperlink 2" xfId="43385" hidden="1" xr:uid="{00000000-0005-0000-0000-00000E030000}"/>
    <cellStyle name="Followed Hyperlink 2" xfId="43464" hidden="1" xr:uid="{00000000-0005-0000-0000-00000F030000}"/>
    <cellStyle name="Followed Hyperlink 2" xfId="43797" hidden="1" xr:uid="{00000000-0005-0000-0000-0000F4020000}"/>
    <cellStyle name="Followed Hyperlink 2" xfId="43950" hidden="1" xr:uid="{00000000-0005-0000-0000-0000F5020000}"/>
    <cellStyle name="Followed Hyperlink 2" xfId="43953" hidden="1" xr:uid="{00000000-0005-0000-0000-0000F6020000}"/>
    <cellStyle name="Followed Hyperlink 2" xfId="44032" hidden="1" xr:uid="{00000000-0005-0000-0000-0000F7020000}"/>
    <cellStyle name="Followed Hyperlink 2" xfId="44063" hidden="1" xr:uid="{00000000-0005-0000-0000-0000F8020000}"/>
    <cellStyle name="Followed Hyperlink 2" xfId="44263" hidden="1" xr:uid="{00000000-0005-0000-0000-0000F9020000}"/>
    <cellStyle name="Followed Hyperlink 2" xfId="44266" hidden="1" xr:uid="{00000000-0005-0000-0000-0000FA020000}"/>
    <cellStyle name="Followed Hyperlink 2" xfId="44345" hidden="1" xr:uid="{00000000-0005-0000-0000-0000FB020000}"/>
    <cellStyle name="Followed Hyperlink 2" xfId="43759" hidden="1" xr:uid="{00000000-0005-0000-0000-0000FC020000}"/>
    <cellStyle name="Followed Hyperlink 2" xfId="44484" hidden="1" xr:uid="{00000000-0005-0000-0000-0000FD020000}"/>
    <cellStyle name="Followed Hyperlink 2" xfId="44487" hidden="1" xr:uid="{00000000-0005-0000-0000-0000FE020000}"/>
    <cellStyle name="Followed Hyperlink 2" xfId="44566" hidden="1" xr:uid="{00000000-0005-0000-0000-0000FF020000}"/>
    <cellStyle name="Followed Hyperlink 2" xfId="43766" hidden="1" xr:uid="{00000000-0005-0000-0000-000000030000}"/>
    <cellStyle name="Followed Hyperlink 2" xfId="44700" hidden="1" xr:uid="{00000000-0005-0000-0000-000001030000}"/>
    <cellStyle name="Followed Hyperlink 2" xfId="44703" hidden="1" xr:uid="{00000000-0005-0000-0000-000002030000}"/>
    <cellStyle name="Followed Hyperlink 2" xfId="44782" hidden="1" xr:uid="{00000000-0005-0000-0000-000003030000}"/>
    <cellStyle name="Followed Hyperlink 2" xfId="43873" hidden="1" xr:uid="{00000000-0005-0000-0000-000004030000}"/>
    <cellStyle name="Followed Hyperlink 2" xfId="44912" hidden="1" xr:uid="{00000000-0005-0000-0000-000005030000}"/>
    <cellStyle name="Followed Hyperlink 2" xfId="44915" hidden="1" xr:uid="{00000000-0005-0000-0000-000006030000}"/>
    <cellStyle name="Followed Hyperlink 2" xfId="44994" hidden="1" xr:uid="{00000000-0005-0000-0000-000007030000}"/>
    <cellStyle name="Followed Hyperlink 2" xfId="43866" hidden="1" xr:uid="{00000000-0005-0000-0000-000008030000}"/>
    <cellStyle name="Followed Hyperlink 2" xfId="45123" hidden="1" xr:uid="{00000000-0005-0000-0000-000009030000}"/>
    <cellStyle name="Followed Hyperlink 2" xfId="45126" hidden="1" xr:uid="{00000000-0005-0000-0000-00000A030000}"/>
    <cellStyle name="Followed Hyperlink 2" xfId="45205" hidden="1" xr:uid="{00000000-0005-0000-0000-00000B030000}"/>
    <cellStyle name="Followed Hyperlink 2" xfId="44140" hidden="1" xr:uid="{00000000-0005-0000-0000-00000C030000}"/>
    <cellStyle name="Followed Hyperlink 2" xfId="45329" hidden="1" xr:uid="{00000000-0005-0000-0000-00000D030000}"/>
    <cellStyle name="Followed Hyperlink 2" xfId="45332" hidden="1" xr:uid="{00000000-0005-0000-0000-00000E030000}"/>
    <cellStyle name="Followed Hyperlink 2" xfId="45411" hidden="1" xr:uid="{00000000-0005-0000-0000-00000F030000}"/>
    <cellStyle name="Followed Hyperlink 20" xfId="530" hidden="1" xr:uid="{00000000-0005-0000-0000-000010030000}"/>
    <cellStyle name="Followed Hyperlink 20" xfId="686" hidden="1" xr:uid="{00000000-0005-0000-0000-000011030000}"/>
    <cellStyle name="Followed Hyperlink 20" xfId="637" hidden="1" xr:uid="{00000000-0005-0000-0000-000012030000}"/>
    <cellStyle name="Followed Hyperlink 20" xfId="671" hidden="1" xr:uid="{00000000-0005-0000-0000-000013030000}"/>
    <cellStyle name="Followed Hyperlink 20" xfId="853" hidden="1" xr:uid="{00000000-0005-0000-0000-000014030000}"/>
    <cellStyle name="Followed Hyperlink 20" xfId="999" hidden="1" xr:uid="{00000000-0005-0000-0000-000015030000}"/>
    <cellStyle name="Followed Hyperlink 20" xfId="950" hidden="1" xr:uid="{00000000-0005-0000-0000-000016030000}"/>
    <cellStyle name="Followed Hyperlink 20" xfId="984" hidden="1" xr:uid="{00000000-0005-0000-0000-000017030000}"/>
    <cellStyle name="Followed Hyperlink 20" xfId="598" hidden="1" xr:uid="{00000000-0005-0000-0000-000018030000}"/>
    <cellStyle name="Followed Hyperlink 20" xfId="1220" hidden="1" xr:uid="{00000000-0005-0000-0000-000019030000}"/>
    <cellStyle name="Followed Hyperlink 20" xfId="1171" hidden="1" xr:uid="{00000000-0005-0000-0000-00001A030000}"/>
    <cellStyle name="Followed Hyperlink 20" xfId="1205" hidden="1" xr:uid="{00000000-0005-0000-0000-00001B030000}"/>
    <cellStyle name="Followed Hyperlink 20" xfId="357" hidden="1" xr:uid="{00000000-0005-0000-0000-00001C030000}"/>
    <cellStyle name="Followed Hyperlink 20" xfId="1436" hidden="1" xr:uid="{00000000-0005-0000-0000-00001D030000}"/>
    <cellStyle name="Followed Hyperlink 20" xfId="1387" hidden="1" xr:uid="{00000000-0005-0000-0000-00001E030000}"/>
    <cellStyle name="Followed Hyperlink 20" xfId="1421" hidden="1" xr:uid="{00000000-0005-0000-0000-00001F030000}"/>
    <cellStyle name="Followed Hyperlink 20" xfId="867" hidden="1" xr:uid="{00000000-0005-0000-0000-000020030000}"/>
    <cellStyle name="Followed Hyperlink 20" xfId="1648" hidden="1" xr:uid="{00000000-0005-0000-0000-000021030000}"/>
    <cellStyle name="Followed Hyperlink 20" xfId="1599" hidden="1" xr:uid="{00000000-0005-0000-0000-000022030000}"/>
    <cellStyle name="Followed Hyperlink 20" xfId="1633" hidden="1" xr:uid="{00000000-0005-0000-0000-000023030000}"/>
    <cellStyle name="Followed Hyperlink 20" xfId="846" hidden="1" xr:uid="{00000000-0005-0000-0000-000024030000}"/>
    <cellStyle name="Followed Hyperlink 20" xfId="1859" hidden="1" xr:uid="{00000000-0005-0000-0000-000025030000}"/>
    <cellStyle name="Followed Hyperlink 20" xfId="1810" hidden="1" xr:uid="{00000000-0005-0000-0000-000026030000}"/>
    <cellStyle name="Followed Hyperlink 20" xfId="1844" hidden="1" xr:uid="{00000000-0005-0000-0000-000027030000}"/>
    <cellStyle name="Followed Hyperlink 20" xfId="1098" hidden="1" xr:uid="{00000000-0005-0000-0000-000028030000}"/>
    <cellStyle name="Followed Hyperlink 20" xfId="2065" hidden="1" xr:uid="{00000000-0005-0000-0000-000029030000}"/>
    <cellStyle name="Followed Hyperlink 20" xfId="2016" hidden="1" xr:uid="{00000000-0005-0000-0000-00002A030000}"/>
    <cellStyle name="Followed Hyperlink 20" xfId="2050" hidden="1" xr:uid="{00000000-0005-0000-0000-00002B030000}"/>
    <cellStyle name="Followed Hyperlink 20" xfId="2831" hidden="1" xr:uid="{00000000-0005-0000-0000-000010030000}"/>
    <cellStyle name="Followed Hyperlink 20" xfId="2987" hidden="1" xr:uid="{00000000-0005-0000-0000-000011030000}"/>
    <cellStyle name="Followed Hyperlink 20" xfId="2938" hidden="1" xr:uid="{00000000-0005-0000-0000-000012030000}"/>
    <cellStyle name="Followed Hyperlink 20" xfId="2972" hidden="1" xr:uid="{00000000-0005-0000-0000-000013030000}"/>
    <cellStyle name="Followed Hyperlink 20" xfId="3154" hidden="1" xr:uid="{00000000-0005-0000-0000-000014030000}"/>
    <cellStyle name="Followed Hyperlink 20" xfId="3300" hidden="1" xr:uid="{00000000-0005-0000-0000-000015030000}"/>
    <cellStyle name="Followed Hyperlink 20" xfId="3251" hidden="1" xr:uid="{00000000-0005-0000-0000-000016030000}"/>
    <cellStyle name="Followed Hyperlink 20" xfId="3285" hidden="1" xr:uid="{00000000-0005-0000-0000-000017030000}"/>
    <cellStyle name="Followed Hyperlink 20" xfId="2899" hidden="1" xr:uid="{00000000-0005-0000-0000-000018030000}"/>
    <cellStyle name="Followed Hyperlink 20" xfId="3521" hidden="1" xr:uid="{00000000-0005-0000-0000-000019030000}"/>
    <cellStyle name="Followed Hyperlink 20" xfId="3472" hidden="1" xr:uid="{00000000-0005-0000-0000-00001A030000}"/>
    <cellStyle name="Followed Hyperlink 20" xfId="3506" hidden="1" xr:uid="{00000000-0005-0000-0000-00001B030000}"/>
    <cellStyle name="Followed Hyperlink 20" xfId="2658" hidden="1" xr:uid="{00000000-0005-0000-0000-00001C030000}"/>
    <cellStyle name="Followed Hyperlink 20" xfId="3737" hidden="1" xr:uid="{00000000-0005-0000-0000-00001D030000}"/>
    <cellStyle name="Followed Hyperlink 20" xfId="3688" hidden="1" xr:uid="{00000000-0005-0000-0000-00001E030000}"/>
    <cellStyle name="Followed Hyperlink 20" xfId="3722" hidden="1" xr:uid="{00000000-0005-0000-0000-00001F030000}"/>
    <cellStyle name="Followed Hyperlink 20" xfId="3168" hidden="1" xr:uid="{00000000-0005-0000-0000-000020030000}"/>
    <cellStyle name="Followed Hyperlink 20" xfId="3949" hidden="1" xr:uid="{00000000-0005-0000-0000-000021030000}"/>
    <cellStyle name="Followed Hyperlink 20" xfId="3900" hidden="1" xr:uid="{00000000-0005-0000-0000-000022030000}"/>
    <cellStyle name="Followed Hyperlink 20" xfId="3934" hidden="1" xr:uid="{00000000-0005-0000-0000-000023030000}"/>
    <cellStyle name="Followed Hyperlink 20" xfId="3147" hidden="1" xr:uid="{00000000-0005-0000-0000-000024030000}"/>
    <cellStyle name="Followed Hyperlink 20" xfId="4160" hidden="1" xr:uid="{00000000-0005-0000-0000-000025030000}"/>
    <cellStyle name="Followed Hyperlink 20" xfId="4111" hidden="1" xr:uid="{00000000-0005-0000-0000-000026030000}"/>
    <cellStyle name="Followed Hyperlink 20" xfId="4145" hidden="1" xr:uid="{00000000-0005-0000-0000-000027030000}"/>
    <cellStyle name="Followed Hyperlink 20" xfId="3399" hidden="1" xr:uid="{00000000-0005-0000-0000-000028030000}"/>
    <cellStyle name="Followed Hyperlink 20" xfId="4366" hidden="1" xr:uid="{00000000-0005-0000-0000-000029030000}"/>
    <cellStyle name="Followed Hyperlink 20" xfId="4317" hidden="1" xr:uid="{00000000-0005-0000-0000-00002A030000}"/>
    <cellStyle name="Followed Hyperlink 20" xfId="4351" hidden="1" xr:uid="{00000000-0005-0000-0000-00002B030000}"/>
    <cellStyle name="Followed Hyperlink 20" xfId="4565" hidden="1" xr:uid="{00000000-0005-0000-0000-000010030000}"/>
    <cellStyle name="Followed Hyperlink 20" xfId="4489" hidden="1" xr:uid="{00000000-0005-0000-0000-000011030000}"/>
    <cellStyle name="Followed Hyperlink 20" xfId="4514" hidden="1" xr:uid="{00000000-0005-0000-0000-000012030000}"/>
    <cellStyle name="Followed Hyperlink 20" xfId="2804" hidden="1" xr:uid="{00000000-0005-0000-0000-000013030000}"/>
    <cellStyle name="Followed Hyperlink 20" xfId="4833" hidden="1" xr:uid="{00000000-0005-0000-0000-000014030000}"/>
    <cellStyle name="Followed Hyperlink 20" xfId="4979" hidden="1" xr:uid="{00000000-0005-0000-0000-000015030000}"/>
    <cellStyle name="Followed Hyperlink 20" xfId="4930" hidden="1" xr:uid="{00000000-0005-0000-0000-000016030000}"/>
    <cellStyle name="Followed Hyperlink 20" xfId="4964" hidden="1" xr:uid="{00000000-0005-0000-0000-000017030000}"/>
    <cellStyle name="Followed Hyperlink 20" xfId="119" hidden="1" xr:uid="{00000000-0005-0000-0000-000018030000}"/>
    <cellStyle name="Followed Hyperlink 20" xfId="5200" hidden="1" xr:uid="{00000000-0005-0000-0000-000019030000}"/>
    <cellStyle name="Followed Hyperlink 20" xfId="5151" hidden="1" xr:uid="{00000000-0005-0000-0000-00001A030000}"/>
    <cellStyle name="Followed Hyperlink 20" xfId="5185" hidden="1" xr:uid="{00000000-0005-0000-0000-00001B030000}"/>
    <cellStyle name="Followed Hyperlink 20" xfId="122" hidden="1" xr:uid="{00000000-0005-0000-0000-00001C030000}"/>
    <cellStyle name="Followed Hyperlink 20" xfId="5416" hidden="1" xr:uid="{00000000-0005-0000-0000-00001D030000}"/>
    <cellStyle name="Followed Hyperlink 20" xfId="5367" hidden="1" xr:uid="{00000000-0005-0000-0000-00001E030000}"/>
    <cellStyle name="Followed Hyperlink 20" xfId="5401" hidden="1" xr:uid="{00000000-0005-0000-0000-00001F030000}"/>
    <cellStyle name="Followed Hyperlink 20" xfId="4847" hidden="1" xr:uid="{00000000-0005-0000-0000-000020030000}"/>
    <cellStyle name="Followed Hyperlink 20" xfId="5628" hidden="1" xr:uid="{00000000-0005-0000-0000-000021030000}"/>
    <cellStyle name="Followed Hyperlink 20" xfId="5579" hidden="1" xr:uid="{00000000-0005-0000-0000-000022030000}"/>
    <cellStyle name="Followed Hyperlink 20" xfId="5613" hidden="1" xr:uid="{00000000-0005-0000-0000-000023030000}"/>
    <cellStyle name="Followed Hyperlink 20" xfId="4826" hidden="1" xr:uid="{00000000-0005-0000-0000-000024030000}"/>
    <cellStyle name="Followed Hyperlink 20" xfId="5839" hidden="1" xr:uid="{00000000-0005-0000-0000-000025030000}"/>
    <cellStyle name="Followed Hyperlink 20" xfId="5790" hidden="1" xr:uid="{00000000-0005-0000-0000-000026030000}"/>
    <cellStyle name="Followed Hyperlink 20" xfId="5824" hidden="1" xr:uid="{00000000-0005-0000-0000-000027030000}"/>
    <cellStyle name="Followed Hyperlink 20" xfId="5078" hidden="1" xr:uid="{00000000-0005-0000-0000-000028030000}"/>
    <cellStyle name="Followed Hyperlink 20" xfId="6045" hidden="1" xr:uid="{00000000-0005-0000-0000-000029030000}"/>
    <cellStyle name="Followed Hyperlink 20" xfId="5996" hidden="1" xr:uid="{00000000-0005-0000-0000-00002A030000}"/>
    <cellStyle name="Followed Hyperlink 20" xfId="6030" hidden="1" xr:uid="{00000000-0005-0000-0000-00002B030000}"/>
    <cellStyle name="Followed Hyperlink 20" xfId="6244" hidden="1" xr:uid="{00000000-0005-0000-0000-000010030000}"/>
    <cellStyle name="Followed Hyperlink 20" xfId="6168" hidden="1" xr:uid="{00000000-0005-0000-0000-000011030000}"/>
    <cellStyle name="Followed Hyperlink 20" xfId="6193" hidden="1" xr:uid="{00000000-0005-0000-0000-000012030000}"/>
    <cellStyle name="Followed Hyperlink 20" xfId="2640" hidden="1" xr:uid="{00000000-0005-0000-0000-000013030000}"/>
    <cellStyle name="Followed Hyperlink 20" xfId="6513" hidden="1" xr:uid="{00000000-0005-0000-0000-000014030000}"/>
    <cellStyle name="Followed Hyperlink 20" xfId="6659" hidden="1" xr:uid="{00000000-0005-0000-0000-000015030000}"/>
    <cellStyle name="Followed Hyperlink 20" xfId="6610" hidden="1" xr:uid="{00000000-0005-0000-0000-000016030000}"/>
    <cellStyle name="Followed Hyperlink 20" xfId="6644" hidden="1" xr:uid="{00000000-0005-0000-0000-000017030000}"/>
    <cellStyle name="Followed Hyperlink 20" xfId="63" hidden="1" xr:uid="{00000000-0005-0000-0000-000018030000}"/>
    <cellStyle name="Followed Hyperlink 20" xfId="6880" hidden="1" xr:uid="{00000000-0005-0000-0000-000019030000}"/>
    <cellStyle name="Followed Hyperlink 20" xfId="6831" hidden="1" xr:uid="{00000000-0005-0000-0000-00001A030000}"/>
    <cellStyle name="Followed Hyperlink 20" xfId="6865" hidden="1" xr:uid="{00000000-0005-0000-0000-00001B030000}"/>
    <cellStyle name="Followed Hyperlink 20" xfId="70" hidden="1" xr:uid="{00000000-0005-0000-0000-00001C030000}"/>
    <cellStyle name="Followed Hyperlink 20" xfId="7096" hidden="1" xr:uid="{00000000-0005-0000-0000-00001D030000}"/>
    <cellStyle name="Followed Hyperlink 20" xfId="7047" hidden="1" xr:uid="{00000000-0005-0000-0000-00001E030000}"/>
    <cellStyle name="Followed Hyperlink 20" xfId="7081" hidden="1" xr:uid="{00000000-0005-0000-0000-00001F030000}"/>
    <cellStyle name="Followed Hyperlink 20" xfId="6527" hidden="1" xr:uid="{00000000-0005-0000-0000-000020030000}"/>
    <cellStyle name="Followed Hyperlink 20" xfId="7308" hidden="1" xr:uid="{00000000-0005-0000-0000-000021030000}"/>
    <cellStyle name="Followed Hyperlink 20" xfId="7259" hidden="1" xr:uid="{00000000-0005-0000-0000-000022030000}"/>
    <cellStyle name="Followed Hyperlink 20" xfId="7293" hidden="1" xr:uid="{00000000-0005-0000-0000-000023030000}"/>
    <cellStyle name="Followed Hyperlink 20" xfId="6506" hidden="1" xr:uid="{00000000-0005-0000-0000-000024030000}"/>
    <cellStyle name="Followed Hyperlink 20" xfId="7519" hidden="1" xr:uid="{00000000-0005-0000-0000-000025030000}"/>
    <cellStyle name="Followed Hyperlink 20" xfId="7470" hidden="1" xr:uid="{00000000-0005-0000-0000-000026030000}"/>
    <cellStyle name="Followed Hyperlink 20" xfId="7504" hidden="1" xr:uid="{00000000-0005-0000-0000-000027030000}"/>
    <cellStyle name="Followed Hyperlink 20" xfId="6758" hidden="1" xr:uid="{00000000-0005-0000-0000-000028030000}"/>
    <cellStyle name="Followed Hyperlink 20" xfId="7725" hidden="1" xr:uid="{00000000-0005-0000-0000-000029030000}"/>
    <cellStyle name="Followed Hyperlink 20" xfId="7676" hidden="1" xr:uid="{00000000-0005-0000-0000-00002A030000}"/>
    <cellStyle name="Followed Hyperlink 20" xfId="7710" hidden="1" xr:uid="{00000000-0005-0000-0000-00002B030000}"/>
    <cellStyle name="Followed Hyperlink 20" xfId="7924" hidden="1" xr:uid="{00000000-0005-0000-0000-000010030000}"/>
    <cellStyle name="Followed Hyperlink 20" xfId="7848" hidden="1" xr:uid="{00000000-0005-0000-0000-000011030000}"/>
    <cellStyle name="Followed Hyperlink 20" xfId="7873" hidden="1" xr:uid="{00000000-0005-0000-0000-000012030000}"/>
    <cellStyle name="Followed Hyperlink 20" xfId="2458" hidden="1" xr:uid="{00000000-0005-0000-0000-000013030000}"/>
    <cellStyle name="Followed Hyperlink 20" xfId="8193" hidden="1" xr:uid="{00000000-0005-0000-0000-000014030000}"/>
    <cellStyle name="Followed Hyperlink 20" xfId="8339" hidden="1" xr:uid="{00000000-0005-0000-0000-000015030000}"/>
    <cellStyle name="Followed Hyperlink 20" xfId="8290" hidden="1" xr:uid="{00000000-0005-0000-0000-000016030000}"/>
    <cellStyle name="Followed Hyperlink 20" xfId="8324" hidden="1" xr:uid="{00000000-0005-0000-0000-000017030000}"/>
    <cellStyle name="Followed Hyperlink 20" xfId="295" hidden="1" xr:uid="{00000000-0005-0000-0000-000018030000}"/>
    <cellStyle name="Followed Hyperlink 20" xfId="8560" hidden="1" xr:uid="{00000000-0005-0000-0000-000019030000}"/>
    <cellStyle name="Followed Hyperlink 20" xfId="8511" hidden="1" xr:uid="{00000000-0005-0000-0000-00001A030000}"/>
    <cellStyle name="Followed Hyperlink 20" xfId="8545" hidden="1" xr:uid="{00000000-0005-0000-0000-00001B030000}"/>
    <cellStyle name="Followed Hyperlink 20" xfId="302" hidden="1" xr:uid="{00000000-0005-0000-0000-00001C030000}"/>
    <cellStyle name="Followed Hyperlink 20" xfId="8776" hidden="1" xr:uid="{00000000-0005-0000-0000-00001D030000}"/>
    <cellStyle name="Followed Hyperlink 20" xfId="8727" hidden="1" xr:uid="{00000000-0005-0000-0000-00001E030000}"/>
    <cellStyle name="Followed Hyperlink 20" xfId="8761" hidden="1" xr:uid="{00000000-0005-0000-0000-00001F030000}"/>
    <cellStyle name="Followed Hyperlink 20" xfId="8207" hidden="1" xr:uid="{00000000-0005-0000-0000-000020030000}"/>
    <cellStyle name="Followed Hyperlink 20" xfId="8988" hidden="1" xr:uid="{00000000-0005-0000-0000-000021030000}"/>
    <cellStyle name="Followed Hyperlink 20" xfId="8939" hidden="1" xr:uid="{00000000-0005-0000-0000-000022030000}"/>
    <cellStyle name="Followed Hyperlink 20" xfId="8973" hidden="1" xr:uid="{00000000-0005-0000-0000-000023030000}"/>
    <cellStyle name="Followed Hyperlink 20" xfId="8186" hidden="1" xr:uid="{00000000-0005-0000-0000-000024030000}"/>
    <cellStyle name="Followed Hyperlink 20" xfId="9199" hidden="1" xr:uid="{00000000-0005-0000-0000-000025030000}"/>
    <cellStyle name="Followed Hyperlink 20" xfId="9150" hidden="1" xr:uid="{00000000-0005-0000-0000-000026030000}"/>
    <cellStyle name="Followed Hyperlink 20" xfId="9184" hidden="1" xr:uid="{00000000-0005-0000-0000-000027030000}"/>
    <cellStyle name="Followed Hyperlink 20" xfId="8438" hidden="1" xr:uid="{00000000-0005-0000-0000-000028030000}"/>
    <cellStyle name="Followed Hyperlink 20" xfId="9405" hidden="1" xr:uid="{00000000-0005-0000-0000-000029030000}"/>
    <cellStyle name="Followed Hyperlink 20" xfId="9356" hidden="1" xr:uid="{00000000-0005-0000-0000-00002A030000}"/>
    <cellStyle name="Followed Hyperlink 20" xfId="9390" hidden="1" xr:uid="{00000000-0005-0000-0000-00002B030000}"/>
    <cellStyle name="Followed Hyperlink 20" xfId="9604" hidden="1" xr:uid="{00000000-0005-0000-0000-000010030000}"/>
    <cellStyle name="Followed Hyperlink 20" xfId="9528" hidden="1" xr:uid="{00000000-0005-0000-0000-000011030000}"/>
    <cellStyle name="Followed Hyperlink 20" xfId="9553" hidden="1" xr:uid="{00000000-0005-0000-0000-000012030000}"/>
    <cellStyle name="Followed Hyperlink 20" xfId="4700" hidden="1" xr:uid="{00000000-0005-0000-0000-000013030000}"/>
    <cellStyle name="Followed Hyperlink 20" xfId="9871" hidden="1" xr:uid="{00000000-0005-0000-0000-000014030000}"/>
    <cellStyle name="Followed Hyperlink 20" xfId="10017" hidden="1" xr:uid="{00000000-0005-0000-0000-000015030000}"/>
    <cellStyle name="Followed Hyperlink 20" xfId="9968" hidden="1" xr:uid="{00000000-0005-0000-0000-000016030000}"/>
    <cellStyle name="Followed Hyperlink 20" xfId="10002" hidden="1" xr:uid="{00000000-0005-0000-0000-000017030000}"/>
    <cellStyle name="Followed Hyperlink 20" xfId="67" hidden="1" xr:uid="{00000000-0005-0000-0000-000018030000}"/>
    <cellStyle name="Followed Hyperlink 20" xfId="10238" hidden="1" xr:uid="{00000000-0005-0000-0000-000019030000}"/>
    <cellStyle name="Followed Hyperlink 20" xfId="10189" hidden="1" xr:uid="{00000000-0005-0000-0000-00001A030000}"/>
    <cellStyle name="Followed Hyperlink 20" xfId="10223" hidden="1" xr:uid="{00000000-0005-0000-0000-00001B030000}"/>
    <cellStyle name="Followed Hyperlink 20" xfId="2441" hidden="1" xr:uid="{00000000-0005-0000-0000-00001C030000}"/>
    <cellStyle name="Followed Hyperlink 20" xfId="10454" hidden="1" xr:uid="{00000000-0005-0000-0000-00001D030000}"/>
    <cellStyle name="Followed Hyperlink 20" xfId="10405" hidden="1" xr:uid="{00000000-0005-0000-0000-00001E030000}"/>
    <cellStyle name="Followed Hyperlink 20" xfId="10439" hidden="1" xr:uid="{00000000-0005-0000-0000-00001F030000}"/>
    <cellStyle name="Followed Hyperlink 20" xfId="9885" hidden="1" xr:uid="{00000000-0005-0000-0000-000020030000}"/>
    <cellStyle name="Followed Hyperlink 20" xfId="10666" hidden="1" xr:uid="{00000000-0005-0000-0000-000021030000}"/>
    <cellStyle name="Followed Hyperlink 20" xfId="10617" hidden="1" xr:uid="{00000000-0005-0000-0000-000022030000}"/>
    <cellStyle name="Followed Hyperlink 20" xfId="10651" hidden="1" xr:uid="{00000000-0005-0000-0000-000023030000}"/>
    <cellStyle name="Followed Hyperlink 20" xfId="9864" hidden="1" xr:uid="{00000000-0005-0000-0000-000024030000}"/>
    <cellStyle name="Followed Hyperlink 20" xfId="10877" hidden="1" xr:uid="{00000000-0005-0000-0000-000025030000}"/>
    <cellStyle name="Followed Hyperlink 20" xfId="10828" hidden="1" xr:uid="{00000000-0005-0000-0000-000026030000}"/>
    <cellStyle name="Followed Hyperlink 20" xfId="10862" hidden="1" xr:uid="{00000000-0005-0000-0000-000027030000}"/>
    <cellStyle name="Followed Hyperlink 20" xfId="10116" hidden="1" xr:uid="{00000000-0005-0000-0000-000028030000}"/>
    <cellStyle name="Followed Hyperlink 20" xfId="11083" hidden="1" xr:uid="{00000000-0005-0000-0000-000029030000}"/>
    <cellStyle name="Followed Hyperlink 20" xfId="11034" hidden="1" xr:uid="{00000000-0005-0000-0000-00002A030000}"/>
    <cellStyle name="Followed Hyperlink 20" xfId="11068" hidden="1" xr:uid="{00000000-0005-0000-0000-00002B030000}"/>
    <cellStyle name="Followed Hyperlink 20" xfId="11282" hidden="1" xr:uid="{00000000-0005-0000-0000-000010030000}"/>
    <cellStyle name="Followed Hyperlink 20" xfId="11206" hidden="1" xr:uid="{00000000-0005-0000-0000-000011030000}"/>
    <cellStyle name="Followed Hyperlink 20" xfId="11231" hidden="1" xr:uid="{00000000-0005-0000-0000-000012030000}"/>
    <cellStyle name="Followed Hyperlink 20" xfId="6379" hidden="1" xr:uid="{00000000-0005-0000-0000-000013030000}"/>
    <cellStyle name="Followed Hyperlink 20" xfId="11546" hidden="1" xr:uid="{00000000-0005-0000-0000-000014030000}"/>
    <cellStyle name="Followed Hyperlink 20" xfId="11692" hidden="1" xr:uid="{00000000-0005-0000-0000-000015030000}"/>
    <cellStyle name="Followed Hyperlink 20" xfId="11643" hidden="1" xr:uid="{00000000-0005-0000-0000-000016030000}"/>
    <cellStyle name="Followed Hyperlink 20" xfId="11677" hidden="1" xr:uid="{00000000-0005-0000-0000-000017030000}"/>
    <cellStyle name="Followed Hyperlink 20" xfId="298" hidden="1" xr:uid="{00000000-0005-0000-0000-000018030000}"/>
    <cellStyle name="Followed Hyperlink 20" xfId="11913" hidden="1" xr:uid="{00000000-0005-0000-0000-000019030000}"/>
    <cellStyle name="Followed Hyperlink 20" xfId="11864" hidden="1" xr:uid="{00000000-0005-0000-0000-00001A030000}"/>
    <cellStyle name="Followed Hyperlink 20" xfId="11898" hidden="1" xr:uid="{00000000-0005-0000-0000-00001B030000}"/>
    <cellStyle name="Followed Hyperlink 20" xfId="2499" hidden="1" xr:uid="{00000000-0005-0000-0000-00001C030000}"/>
    <cellStyle name="Followed Hyperlink 20" xfId="12129" hidden="1" xr:uid="{00000000-0005-0000-0000-00001D030000}"/>
    <cellStyle name="Followed Hyperlink 20" xfId="12080" hidden="1" xr:uid="{00000000-0005-0000-0000-00001E030000}"/>
    <cellStyle name="Followed Hyperlink 20" xfId="12114" hidden="1" xr:uid="{00000000-0005-0000-0000-00001F030000}"/>
    <cellStyle name="Followed Hyperlink 20" xfId="11560" hidden="1" xr:uid="{00000000-0005-0000-0000-000020030000}"/>
    <cellStyle name="Followed Hyperlink 20" xfId="12341" hidden="1" xr:uid="{00000000-0005-0000-0000-000021030000}"/>
    <cellStyle name="Followed Hyperlink 20" xfId="12292" hidden="1" xr:uid="{00000000-0005-0000-0000-000022030000}"/>
    <cellStyle name="Followed Hyperlink 20" xfId="12326" hidden="1" xr:uid="{00000000-0005-0000-0000-000023030000}"/>
    <cellStyle name="Followed Hyperlink 20" xfId="11539" hidden="1" xr:uid="{00000000-0005-0000-0000-000024030000}"/>
    <cellStyle name="Followed Hyperlink 20" xfId="12552" hidden="1" xr:uid="{00000000-0005-0000-0000-000025030000}"/>
    <cellStyle name="Followed Hyperlink 20" xfId="12503" hidden="1" xr:uid="{00000000-0005-0000-0000-000026030000}"/>
    <cellStyle name="Followed Hyperlink 20" xfId="12537" hidden="1" xr:uid="{00000000-0005-0000-0000-000027030000}"/>
    <cellStyle name="Followed Hyperlink 20" xfId="11791" hidden="1" xr:uid="{00000000-0005-0000-0000-000028030000}"/>
    <cellStyle name="Followed Hyperlink 20" xfId="12758" hidden="1" xr:uid="{00000000-0005-0000-0000-000029030000}"/>
    <cellStyle name="Followed Hyperlink 20" xfId="12709" hidden="1" xr:uid="{00000000-0005-0000-0000-00002A030000}"/>
    <cellStyle name="Followed Hyperlink 20" xfId="12743" hidden="1" xr:uid="{00000000-0005-0000-0000-00002B030000}"/>
    <cellStyle name="Followed Hyperlink 20" xfId="12956" hidden="1" xr:uid="{00000000-0005-0000-0000-000010030000}"/>
    <cellStyle name="Followed Hyperlink 20" xfId="12881" hidden="1" xr:uid="{00000000-0005-0000-0000-000011030000}"/>
    <cellStyle name="Followed Hyperlink 20" xfId="12906" hidden="1" xr:uid="{00000000-0005-0000-0000-000012030000}"/>
    <cellStyle name="Followed Hyperlink 20" xfId="8059" hidden="1" xr:uid="{00000000-0005-0000-0000-000013030000}"/>
    <cellStyle name="Followed Hyperlink 20" xfId="13220" hidden="1" xr:uid="{00000000-0005-0000-0000-000014030000}"/>
    <cellStyle name="Followed Hyperlink 20" xfId="13366" hidden="1" xr:uid="{00000000-0005-0000-0000-000015030000}"/>
    <cellStyle name="Followed Hyperlink 20" xfId="13317" hidden="1" xr:uid="{00000000-0005-0000-0000-000016030000}"/>
    <cellStyle name="Followed Hyperlink 20" xfId="13351" hidden="1" xr:uid="{00000000-0005-0000-0000-000017030000}"/>
    <cellStyle name="Followed Hyperlink 20" xfId="2469" hidden="1" xr:uid="{00000000-0005-0000-0000-000018030000}"/>
    <cellStyle name="Followed Hyperlink 20" xfId="13587" hidden="1" xr:uid="{00000000-0005-0000-0000-000019030000}"/>
    <cellStyle name="Followed Hyperlink 20" xfId="13538" hidden="1" xr:uid="{00000000-0005-0000-0000-00001A030000}"/>
    <cellStyle name="Followed Hyperlink 20" xfId="13572" hidden="1" xr:uid="{00000000-0005-0000-0000-00001B030000}"/>
    <cellStyle name="Followed Hyperlink 20" xfId="2620" hidden="1" xr:uid="{00000000-0005-0000-0000-00001C030000}"/>
    <cellStyle name="Followed Hyperlink 20" xfId="13803" hidden="1" xr:uid="{00000000-0005-0000-0000-00001D030000}"/>
    <cellStyle name="Followed Hyperlink 20" xfId="13754" hidden="1" xr:uid="{00000000-0005-0000-0000-00001E030000}"/>
    <cellStyle name="Followed Hyperlink 20" xfId="13788" hidden="1" xr:uid="{00000000-0005-0000-0000-00001F030000}"/>
    <cellStyle name="Followed Hyperlink 20" xfId="13234" hidden="1" xr:uid="{00000000-0005-0000-0000-000020030000}"/>
    <cellStyle name="Followed Hyperlink 20" xfId="14015" hidden="1" xr:uid="{00000000-0005-0000-0000-000021030000}"/>
    <cellStyle name="Followed Hyperlink 20" xfId="13966" hidden="1" xr:uid="{00000000-0005-0000-0000-000022030000}"/>
    <cellStyle name="Followed Hyperlink 20" xfId="14000" hidden="1" xr:uid="{00000000-0005-0000-0000-000023030000}"/>
    <cellStyle name="Followed Hyperlink 20" xfId="13213" hidden="1" xr:uid="{00000000-0005-0000-0000-000024030000}"/>
    <cellStyle name="Followed Hyperlink 20" xfId="14226" hidden="1" xr:uid="{00000000-0005-0000-0000-000025030000}"/>
    <cellStyle name="Followed Hyperlink 20" xfId="14177" hidden="1" xr:uid="{00000000-0005-0000-0000-000026030000}"/>
    <cellStyle name="Followed Hyperlink 20" xfId="14211" hidden="1" xr:uid="{00000000-0005-0000-0000-000027030000}"/>
    <cellStyle name="Followed Hyperlink 20" xfId="13465" hidden="1" xr:uid="{00000000-0005-0000-0000-000028030000}"/>
    <cellStyle name="Followed Hyperlink 20" xfId="14432" hidden="1" xr:uid="{00000000-0005-0000-0000-000029030000}"/>
    <cellStyle name="Followed Hyperlink 20" xfId="14383" hidden="1" xr:uid="{00000000-0005-0000-0000-00002A030000}"/>
    <cellStyle name="Followed Hyperlink 20" xfId="14417" hidden="1" xr:uid="{00000000-0005-0000-0000-00002B030000}"/>
    <cellStyle name="Followed Hyperlink 20" xfId="14630" hidden="1" xr:uid="{00000000-0005-0000-0000-000010030000}"/>
    <cellStyle name="Followed Hyperlink 20" xfId="14555" hidden="1" xr:uid="{00000000-0005-0000-0000-000011030000}"/>
    <cellStyle name="Followed Hyperlink 20" xfId="14580" hidden="1" xr:uid="{00000000-0005-0000-0000-000012030000}"/>
    <cellStyle name="Followed Hyperlink 20" xfId="9737" hidden="1" xr:uid="{00000000-0005-0000-0000-000013030000}"/>
    <cellStyle name="Followed Hyperlink 20" xfId="14888" hidden="1" xr:uid="{00000000-0005-0000-0000-000014030000}"/>
    <cellStyle name="Followed Hyperlink 20" xfId="15034" hidden="1" xr:uid="{00000000-0005-0000-0000-000015030000}"/>
    <cellStyle name="Followed Hyperlink 20" xfId="14985" hidden="1" xr:uid="{00000000-0005-0000-0000-000016030000}"/>
    <cellStyle name="Followed Hyperlink 20" xfId="15019" hidden="1" xr:uid="{00000000-0005-0000-0000-000017030000}"/>
    <cellStyle name="Followed Hyperlink 20" xfId="2565" hidden="1" xr:uid="{00000000-0005-0000-0000-000018030000}"/>
    <cellStyle name="Followed Hyperlink 20" xfId="15255" hidden="1" xr:uid="{00000000-0005-0000-0000-000019030000}"/>
    <cellStyle name="Followed Hyperlink 20" xfId="15206" hidden="1" xr:uid="{00000000-0005-0000-0000-00001A030000}"/>
    <cellStyle name="Followed Hyperlink 20" xfId="15240" hidden="1" xr:uid="{00000000-0005-0000-0000-00001B030000}"/>
    <cellStyle name="Followed Hyperlink 20" xfId="2769" hidden="1" xr:uid="{00000000-0005-0000-0000-00001C030000}"/>
    <cellStyle name="Followed Hyperlink 20" xfId="15471" hidden="1" xr:uid="{00000000-0005-0000-0000-00001D030000}"/>
    <cellStyle name="Followed Hyperlink 20" xfId="15422" hidden="1" xr:uid="{00000000-0005-0000-0000-00001E030000}"/>
    <cellStyle name="Followed Hyperlink 20" xfId="15456" hidden="1" xr:uid="{00000000-0005-0000-0000-00001F030000}"/>
    <cellStyle name="Followed Hyperlink 20" xfId="14902" hidden="1" xr:uid="{00000000-0005-0000-0000-000020030000}"/>
    <cellStyle name="Followed Hyperlink 20" xfId="15683" hidden="1" xr:uid="{00000000-0005-0000-0000-000021030000}"/>
    <cellStyle name="Followed Hyperlink 20" xfId="15634" hidden="1" xr:uid="{00000000-0005-0000-0000-000022030000}"/>
    <cellStyle name="Followed Hyperlink 20" xfId="15668" hidden="1" xr:uid="{00000000-0005-0000-0000-000023030000}"/>
    <cellStyle name="Followed Hyperlink 20" xfId="14881" hidden="1" xr:uid="{00000000-0005-0000-0000-000024030000}"/>
    <cellStyle name="Followed Hyperlink 20" xfId="15894" hidden="1" xr:uid="{00000000-0005-0000-0000-000025030000}"/>
    <cellStyle name="Followed Hyperlink 20" xfId="15845" hidden="1" xr:uid="{00000000-0005-0000-0000-000026030000}"/>
    <cellStyle name="Followed Hyperlink 20" xfId="15879" hidden="1" xr:uid="{00000000-0005-0000-0000-000027030000}"/>
    <cellStyle name="Followed Hyperlink 20" xfId="15133" hidden="1" xr:uid="{00000000-0005-0000-0000-000028030000}"/>
    <cellStyle name="Followed Hyperlink 20" xfId="16100" hidden="1" xr:uid="{00000000-0005-0000-0000-000029030000}"/>
    <cellStyle name="Followed Hyperlink 20" xfId="16051" hidden="1" xr:uid="{00000000-0005-0000-0000-00002A030000}"/>
    <cellStyle name="Followed Hyperlink 20" xfId="16085" hidden="1" xr:uid="{00000000-0005-0000-0000-00002B030000}"/>
    <cellStyle name="Followed Hyperlink 20" xfId="16298" hidden="1" xr:uid="{00000000-0005-0000-0000-000010030000}"/>
    <cellStyle name="Followed Hyperlink 20" xfId="16223" hidden="1" xr:uid="{00000000-0005-0000-0000-000011030000}"/>
    <cellStyle name="Followed Hyperlink 20" xfId="16248" hidden="1" xr:uid="{00000000-0005-0000-0000-000012030000}"/>
    <cellStyle name="Followed Hyperlink 20" xfId="11413" hidden="1" xr:uid="{00000000-0005-0000-0000-000013030000}"/>
    <cellStyle name="Followed Hyperlink 20" xfId="16547" hidden="1" xr:uid="{00000000-0005-0000-0000-000014030000}"/>
    <cellStyle name="Followed Hyperlink 20" xfId="16693" hidden="1" xr:uid="{00000000-0005-0000-0000-000015030000}"/>
    <cellStyle name="Followed Hyperlink 20" xfId="16644" hidden="1" xr:uid="{00000000-0005-0000-0000-000016030000}"/>
    <cellStyle name="Followed Hyperlink 20" xfId="16678" hidden="1" xr:uid="{00000000-0005-0000-0000-000017030000}"/>
    <cellStyle name="Followed Hyperlink 20" xfId="2434" hidden="1" xr:uid="{00000000-0005-0000-0000-000018030000}"/>
    <cellStyle name="Followed Hyperlink 20" xfId="16914" hidden="1" xr:uid="{00000000-0005-0000-0000-000019030000}"/>
    <cellStyle name="Followed Hyperlink 20" xfId="16865" hidden="1" xr:uid="{00000000-0005-0000-0000-00001A030000}"/>
    <cellStyle name="Followed Hyperlink 20" xfId="16899" hidden="1" xr:uid="{00000000-0005-0000-0000-00001B030000}"/>
    <cellStyle name="Followed Hyperlink 20" xfId="4578" hidden="1" xr:uid="{00000000-0005-0000-0000-00001C030000}"/>
    <cellStyle name="Followed Hyperlink 20" xfId="17130" hidden="1" xr:uid="{00000000-0005-0000-0000-00001D030000}"/>
    <cellStyle name="Followed Hyperlink 20" xfId="17081" hidden="1" xr:uid="{00000000-0005-0000-0000-00001E030000}"/>
    <cellStyle name="Followed Hyperlink 20" xfId="17115" hidden="1" xr:uid="{00000000-0005-0000-0000-00001F030000}"/>
    <cellStyle name="Followed Hyperlink 20" xfId="16561" hidden="1" xr:uid="{00000000-0005-0000-0000-000020030000}"/>
    <cellStyle name="Followed Hyperlink 20" xfId="17342" hidden="1" xr:uid="{00000000-0005-0000-0000-000021030000}"/>
    <cellStyle name="Followed Hyperlink 20" xfId="17293" hidden="1" xr:uid="{00000000-0005-0000-0000-000022030000}"/>
    <cellStyle name="Followed Hyperlink 20" xfId="17327" hidden="1" xr:uid="{00000000-0005-0000-0000-000023030000}"/>
    <cellStyle name="Followed Hyperlink 20" xfId="16540" hidden="1" xr:uid="{00000000-0005-0000-0000-000024030000}"/>
    <cellStyle name="Followed Hyperlink 20" xfId="17553" hidden="1" xr:uid="{00000000-0005-0000-0000-000025030000}"/>
    <cellStyle name="Followed Hyperlink 20" xfId="17504" hidden="1" xr:uid="{00000000-0005-0000-0000-000026030000}"/>
    <cellStyle name="Followed Hyperlink 20" xfId="17538" hidden="1" xr:uid="{00000000-0005-0000-0000-000027030000}"/>
    <cellStyle name="Followed Hyperlink 20" xfId="16792" hidden="1" xr:uid="{00000000-0005-0000-0000-000028030000}"/>
    <cellStyle name="Followed Hyperlink 20" xfId="17759" hidden="1" xr:uid="{00000000-0005-0000-0000-000029030000}"/>
    <cellStyle name="Followed Hyperlink 20" xfId="17710" hidden="1" xr:uid="{00000000-0005-0000-0000-00002A030000}"/>
    <cellStyle name="Followed Hyperlink 20" xfId="17744" hidden="1" xr:uid="{00000000-0005-0000-0000-00002B030000}"/>
    <cellStyle name="Followed Hyperlink 20" xfId="16441" hidden="1" xr:uid="{00000000-0005-0000-0000-000010030000}"/>
    <cellStyle name="Followed Hyperlink 20" xfId="17877" hidden="1" xr:uid="{00000000-0005-0000-0000-000011030000}"/>
    <cellStyle name="Followed Hyperlink 20" xfId="17904" hidden="1" xr:uid="{00000000-0005-0000-0000-000012030000}"/>
    <cellStyle name="Followed Hyperlink 20" xfId="13111" hidden="1" xr:uid="{00000000-0005-0000-0000-000013030000}"/>
    <cellStyle name="Followed Hyperlink 20" xfId="18213" hidden="1" xr:uid="{00000000-0005-0000-0000-000014030000}"/>
    <cellStyle name="Followed Hyperlink 20" xfId="18359" hidden="1" xr:uid="{00000000-0005-0000-0000-000015030000}"/>
    <cellStyle name="Followed Hyperlink 20" xfId="18310" hidden="1" xr:uid="{00000000-0005-0000-0000-000016030000}"/>
    <cellStyle name="Followed Hyperlink 20" xfId="18344" hidden="1" xr:uid="{00000000-0005-0000-0000-000017030000}"/>
    <cellStyle name="Followed Hyperlink 20" xfId="16358" hidden="1" xr:uid="{00000000-0005-0000-0000-000018030000}"/>
    <cellStyle name="Followed Hyperlink 20" xfId="18580" hidden="1" xr:uid="{00000000-0005-0000-0000-000019030000}"/>
    <cellStyle name="Followed Hyperlink 20" xfId="18531" hidden="1" xr:uid="{00000000-0005-0000-0000-00001A030000}"/>
    <cellStyle name="Followed Hyperlink 20" xfId="18565" hidden="1" xr:uid="{00000000-0005-0000-0000-00001B030000}"/>
    <cellStyle name="Followed Hyperlink 20" xfId="14770" hidden="1" xr:uid="{00000000-0005-0000-0000-00001C030000}"/>
    <cellStyle name="Followed Hyperlink 20" xfId="18796" hidden="1" xr:uid="{00000000-0005-0000-0000-00001D030000}"/>
    <cellStyle name="Followed Hyperlink 20" xfId="18747" hidden="1" xr:uid="{00000000-0005-0000-0000-00001E030000}"/>
    <cellStyle name="Followed Hyperlink 20" xfId="18781" hidden="1" xr:uid="{00000000-0005-0000-0000-00001F030000}"/>
    <cellStyle name="Followed Hyperlink 20" xfId="18227" hidden="1" xr:uid="{00000000-0005-0000-0000-000020030000}"/>
    <cellStyle name="Followed Hyperlink 20" xfId="19008" hidden="1" xr:uid="{00000000-0005-0000-0000-000021030000}"/>
    <cellStyle name="Followed Hyperlink 20" xfId="18959" hidden="1" xr:uid="{00000000-0005-0000-0000-000022030000}"/>
    <cellStyle name="Followed Hyperlink 20" xfId="18993" hidden="1" xr:uid="{00000000-0005-0000-0000-000023030000}"/>
    <cellStyle name="Followed Hyperlink 20" xfId="18206" hidden="1" xr:uid="{00000000-0005-0000-0000-000024030000}"/>
    <cellStyle name="Followed Hyperlink 20" xfId="19219" hidden="1" xr:uid="{00000000-0005-0000-0000-000025030000}"/>
    <cellStyle name="Followed Hyperlink 20" xfId="19170" hidden="1" xr:uid="{00000000-0005-0000-0000-000026030000}"/>
    <cellStyle name="Followed Hyperlink 20" xfId="19204" hidden="1" xr:uid="{00000000-0005-0000-0000-000027030000}"/>
    <cellStyle name="Followed Hyperlink 20" xfId="18458" hidden="1" xr:uid="{00000000-0005-0000-0000-000028030000}"/>
    <cellStyle name="Followed Hyperlink 20" xfId="19425" hidden="1" xr:uid="{00000000-0005-0000-0000-000029030000}"/>
    <cellStyle name="Followed Hyperlink 20" xfId="19376" hidden="1" xr:uid="{00000000-0005-0000-0000-00002A030000}"/>
    <cellStyle name="Followed Hyperlink 20" xfId="19410" hidden="1" xr:uid="{00000000-0005-0000-0000-00002B030000}"/>
    <cellStyle name="Followed Hyperlink 20" xfId="19619" hidden="1" xr:uid="{00000000-0005-0000-0000-000010030000}"/>
    <cellStyle name="Followed Hyperlink 20" xfId="19548" hidden="1" xr:uid="{00000000-0005-0000-0000-000011030000}"/>
    <cellStyle name="Followed Hyperlink 20" xfId="19573" hidden="1" xr:uid="{00000000-0005-0000-0000-000012030000}"/>
    <cellStyle name="Followed Hyperlink 20" xfId="17963" hidden="1" xr:uid="{00000000-0005-0000-0000-000013030000}"/>
    <cellStyle name="Followed Hyperlink 20" xfId="19854" hidden="1" xr:uid="{00000000-0005-0000-0000-000014030000}"/>
    <cellStyle name="Followed Hyperlink 20" xfId="20000" hidden="1" xr:uid="{00000000-0005-0000-0000-000015030000}"/>
    <cellStyle name="Followed Hyperlink 20" xfId="19951" hidden="1" xr:uid="{00000000-0005-0000-0000-000016030000}"/>
    <cellStyle name="Followed Hyperlink 20" xfId="19985" hidden="1" xr:uid="{00000000-0005-0000-0000-000017030000}"/>
    <cellStyle name="Followed Hyperlink 20" xfId="14643" hidden="1" xr:uid="{00000000-0005-0000-0000-000018030000}"/>
    <cellStyle name="Followed Hyperlink 20" xfId="20221" hidden="1" xr:uid="{00000000-0005-0000-0000-000019030000}"/>
    <cellStyle name="Followed Hyperlink 20" xfId="20172" hidden="1" xr:uid="{00000000-0005-0000-0000-00001A030000}"/>
    <cellStyle name="Followed Hyperlink 20" xfId="20206" hidden="1" xr:uid="{00000000-0005-0000-0000-00001B030000}"/>
    <cellStyle name="Followed Hyperlink 20" xfId="13096" hidden="1" xr:uid="{00000000-0005-0000-0000-00001C030000}"/>
    <cellStyle name="Followed Hyperlink 20" xfId="20437" hidden="1" xr:uid="{00000000-0005-0000-0000-00001D030000}"/>
    <cellStyle name="Followed Hyperlink 20" xfId="20388" hidden="1" xr:uid="{00000000-0005-0000-0000-00001E030000}"/>
    <cellStyle name="Followed Hyperlink 20" xfId="20422" hidden="1" xr:uid="{00000000-0005-0000-0000-00001F030000}"/>
    <cellStyle name="Followed Hyperlink 20" xfId="19868" hidden="1" xr:uid="{00000000-0005-0000-0000-000020030000}"/>
    <cellStyle name="Followed Hyperlink 20" xfId="20649" hidden="1" xr:uid="{00000000-0005-0000-0000-000021030000}"/>
    <cellStyle name="Followed Hyperlink 20" xfId="20600" hidden="1" xr:uid="{00000000-0005-0000-0000-000022030000}"/>
    <cellStyle name="Followed Hyperlink 20" xfId="20634" hidden="1" xr:uid="{00000000-0005-0000-0000-000023030000}"/>
    <cellStyle name="Followed Hyperlink 20" xfId="19847" hidden="1" xr:uid="{00000000-0005-0000-0000-000024030000}"/>
    <cellStyle name="Followed Hyperlink 20" xfId="20860" hidden="1" xr:uid="{00000000-0005-0000-0000-000025030000}"/>
    <cellStyle name="Followed Hyperlink 20" xfId="20811" hidden="1" xr:uid="{00000000-0005-0000-0000-000026030000}"/>
    <cellStyle name="Followed Hyperlink 20" xfId="20845" hidden="1" xr:uid="{00000000-0005-0000-0000-000027030000}"/>
    <cellStyle name="Followed Hyperlink 20" xfId="20099" hidden="1" xr:uid="{00000000-0005-0000-0000-000028030000}"/>
    <cellStyle name="Followed Hyperlink 20" xfId="21066" hidden="1" xr:uid="{00000000-0005-0000-0000-000029030000}"/>
    <cellStyle name="Followed Hyperlink 20" xfId="21017" hidden="1" xr:uid="{00000000-0005-0000-0000-00002A030000}"/>
    <cellStyle name="Followed Hyperlink 20" xfId="21051" hidden="1" xr:uid="{00000000-0005-0000-0000-00002B030000}"/>
    <cellStyle name="Followed Hyperlink 20" xfId="21259" hidden="1" xr:uid="{00000000-0005-0000-0000-000010030000}"/>
    <cellStyle name="Followed Hyperlink 20" xfId="21189" hidden="1" xr:uid="{00000000-0005-0000-0000-000011030000}"/>
    <cellStyle name="Followed Hyperlink 20" xfId="21214" hidden="1" xr:uid="{00000000-0005-0000-0000-000012030000}"/>
    <cellStyle name="Followed Hyperlink 20" xfId="18021" hidden="1" xr:uid="{00000000-0005-0000-0000-000013030000}"/>
    <cellStyle name="Followed Hyperlink 20" xfId="21461" hidden="1" xr:uid="{00000000-0005-0000-0000-000014030000}"/>
    <cellStyle name="Followed Hyperlink 20" xfId="21607" hidden="1" xr:uid="{00000000-0005-0000-0000-000015030000}"/>
    <cellStyle name="Followed Hyperlink 20" xfId="21558" hidden="1" xr:uid="{00000000-0005-0000-0000-000016030000}"/>
    <cellStyle name="Followed Hyperlink 20" xfId="21592" hidden="1" xr:uid="{00000000-0005-0000-0000-000017030000}"/>
    <cellStyle name="Followed Hyperlink 20" xfId="2723" hidden="1" xr:uid="{00000000-0005-0000-0000-000018030000}"/>
    <cellStyle name="Followed Hyperlink 20" xfId="21828" hidden="1" xr:uid="{00000000-0005-0000-0000-000019030000}"/>
    <cellStyle name="Followed Hyperlink 20" xfId="21779" hidden="1" xr:uid="{00000000-0005-0000-0000-00001A030000}"/>
    <cellStyle name="Followed Hyperlink 20" xfId="21813" hidden="1" xr:uid="{00000000-0005-0000-0000-00001B030000}"/>
    <cellStyle name="Followed Hyperlink 20" xfId="6384" hidden="1" xr:uid="{00000000-0005-0000-0000-00001C030000}"/>
    <cellStyle name="Followed Hyperlink 20" xfId="22044" hidden="1" xr:uid="{00000000-0005-0000-0000-00001D030000}"/>
    <cellStyle name="Followed Hyperlink 20" xfId="21995" hidden="1" xr:uid="{00000000-0005-0000-0000-00001E030000}"/>
    <cellStyle name="Followed Hyperlink 20" xfId="22029" hidden="1" xr:uid="{00000000-0005-0000-0000-00001F030000}"/>
    <cellStyle name="Followed Hyperlink 20" xfId="21475" hidden="1" xr:uid="{00000000-0005-0000-0000-000020030000}"/>
    <cellStyle name="Followed Hyperlink 20" xfId="22256" hidden="1" xr:uid="{00000000-0005-0000-0000-000021030000}"/>
    <cellStyle name="Followed Hyperlink 20" xfId="22207" hidden="1" xr:uid="{00000000-0005-0000-0000-000022030000}"/>
    <cellStyle name="Followed Hyperlink 20" xfId="22241" hidden="1" xr:uid="{00000000-0005-0000-0000-000023030000}"/>
    <cellStyle name="Followed Hyperlink 20" xfId="21454" hidden="1" xr:uid="{00000000-0005-0000-0000-000024030000}"/>
    <cellStyle name="Followed Hyperlink 20" xfId="22467" hidden="1" xr:uid="{00000000-0005-0000-0000-000025030000}"/>
    <cellStyle name="Followed Hyperlink 20" xfId="22418" hidden="1" xr:uid="{00000000-0005-0000-0000-000026030000}"/>
    <cellStyle name="Followed Hyperlink 20" xfId="22452" hidden="1" xr:uid="{00000000-0005-0000-0000-000027030000}"/>
    <cellStyle name="Followed Hyperlink 20" xfId="21706" hidden="1" xr:uid="{00000000-0005-0000-0000-000028030000}"/>
    <cellStyle name="Followed Hyperlink 20" xfId="22673" hidden="1" xr:uid="{00000000-0005-0000-0000-000029030000}"/>
    <cellStyle name="Followed Hyperlink 20" xfId="22624" hidden="1" xr:uid="{00000000-0005-0000-0000-00002A030000}"/>
    <cellStyle name="Followed Hyperlink 20" xfId="22658" hidden="1" xr:uid="{00000000-0005-0000-0000-00002B030000}"/>
    <cellStyle name="Followed Hyperlink 20" xfId="22864" hidden="1" xr:uid="{00000000-0005-0000-0000-000010030000}"/>
    <cellStyle name="Followed Hyperlink 20" xfId="22796" hidden="1" xr:uid="{00000000-0005-0000-0000-000011030000}"/>
    <cellStyle name="Followed Hyperlink 20" xfId="22821" hidden="1" xr:uid="{00000000-0005-0000-0000-000012030000}"/>
    <cellStyle name="Followed Hyperlink 20" xfId="18071" hidden="1" xr:uid="{00000000-0005-0000-0000-000013030000}"/>
    <cellStyle name="Followed Hyperlink 20" xfId="23030" hidden="1" xr:uid="{00000000-0005-0000-0000-000014030000}"/>
    <cellStyle name="Followed Hyperlink 20" xfId="23176" hidden="1" xr:uid="{00000000-0005-0000-0000-000015030000}"/>
    <cellStyle name="Followed Hyperlink 20" xfId="23127" hidden="1" xr:uid="{00000000-0005-0000-0000-000016030000}"/>
    <cellStyle name="Followed Hyperlink 20" xfId="23161" hidden="1" xr:uid="{00000000-0005-0000-0000-000017030000}"/>
    <cellStyle name="Followed Hyperlink 20" xfId="6359" hidden="1" xr:uid="{00000000-0005-0000-0000-000018030000}"/>
    <cellStyle name="Followed Hyperlink 20" xfId="23397" hidden="1" xr:uid="{00000000-0005-0000-0000-000019030000}"/>
    <cellStyle name="Followed Hyperlink 20" xfId="23348" hidden="1" xr:uid="{00000000-0005-0000-0000-00001A030000}"/>
    <cellStyle name="Followed Hyperlink 20" xfId="23382" hidden="1" xr:uid="{00000000-0005-0000-0000-00001B030000}"/>
    <cellStyle name="Followed Hyperlink 20" xfId="11310" hidden="1" xr:uid="{00000000-0005-0000-0000-00001C030000}"/>
    <cellStyle name="Followed Hyperlink 20" xfId="23613" hidden="1" xr:uid="{00000000-0005-0000-0000-00001D030000}"/>
    <cellStyle name="Followed Hyperlink 20" xfId="23564" hidden="1" xr:uid="{00000000-0005-0000-0000-00001E030000}"/>
    <cellStyle name="Followed Hyperlink 20" xfId="23598" hidden="1" xr:uid="{00000000-0005-0000-0000-00001F030000}"/>
    <cellStyle name="Followed Hyperlink 20" xfId="23044" hidden="1" xr:uid="{00000000-0005-0000-0000-000020030000}"/>
    <cellStyle name="Followed Hyperlink 20" xfId="23825" hidden="1" xr:uid="{00000000-0005-0000-0000-000021030000}"/>
    <cellStyle name="Followed Hyperlink 20" xfId="23776" hidden="1" xr:uid="{00000000-0005-0000-0000-000022030000}"/>
    <cellStyle name="Followed Hyperlink 20" xfId="23810" hidden="1" xr:uid="{00000000-0005-0000-0000-000023030000}"/>
    <cellStyle name="Followed Hyperlink 20" xfId="23023" hidden="1" xr:uid="{00000000-0005-0000-0000-000024030000}"/>
    <cellStyle name="Followed Hyperlink 20" xfId="24036" hidden="1" xr:uid="{00000000-0005-0000-0000-000025030000}"/>
    <cellStyle name="Followed Hyperlink 20" xfId="23987" hidden="1" xr:uid="{00000000-0005-0000-0000-000026030000}"/>
    <cellStyle name="Followed Hyperlink 20" xfId="24021" hidden="1" xr:uid="{00000000-0005-0000-0000-000027030000}"/>
    <cellStyle name="Followed Hyperlink 20" xfId="23275" hidden="1" xr:uid="{00000000-0005-0000-0000-000028030000}"/>
    <cellStyle name="Followed Hyperlink 20" xfId="24242" hidden="1" xr:uid="{00000000-0005-0000-0000-000029030000}"/>
    <cellStyle name="Followed Hyperlink 20" xfId="24193" hidden="1" xr:uid="{00000000-0005-0000-0000-00002A030000}"/>
    <cellStyle name="Followed Hyperlink 20" xfId="24227" hidden="1" xr:uid="{00000000-0005-0000-0000-00002B030000}"/>
    <cellStyle name="Followed Hyperlink 20" xfId="24432" hidden="1" xr:uid="{00000000-0005-0000-0000-000010030000}"/>
    <cellStyle name="Followed Hyperlink 20" xfId="24365" hidden="1" xr:uid="{00000000-0005-0000-0000-000011030000}"/>
    <cellStyle name="Followed Hyperlink 20" xfId="24390" hidden="1" xr:uid="{00000000-0005-0000-0000-000012030000}"/>
    <cellStyle name="Followed Hyperlink 20" xfId="19730" hidden="1" xr:uid="{00000000-0005-0000-0000-000013030000}"/>
    <cellStyle name="Followed Hyperlink 20" xfId="24549" hidden="1" xr:uid="{00000000-0005-0000-0000-000014030000}"/>
    <cellStyle name="Followed Hyperlink 20" xfId="24695" hidden="1" xr:uid="{00000000-0005-0000-0000-000015030000}"/>
    <cellStyle name="Followed Hyperlink 20" xfId="24646" hidden="1" xr:uid="{00000000-0005-0000-0000-000016030000}"/>
    <cellStyle name="Followed Hyperlink 20" xfId="24680" hidden="1" xr:uid="{00000000-0005-0000-0000-000017030000}"/>
    <cellStyle name="Followed Hyperlink 20" xfId="8020" hidden="1" xr:uid="{00000000-0005-0000-0000-000018030000}"/>
    <cellStyle name="Followed Hyperlink 20" xfId="24916" hidden="1" xr:uid="{00000000-0005-0000-0000-000019030000}"/>
    <cellStyle name="Followed Hyperlink 20" xfId="24867" hidden="1" xr:uid="{00000000-0005-0000-0000-00001A030000}"/>
    <cellStyle name="Followed Hyperlink 20" xfId="24901" hidden="1" xr:uid="{00000000-0005-0000-0000-00001B030000}"/>
    <cellStyle name="Followed Hyperlink 20" xfId="14709" hidden="1" xr:uid="{00000000-0005-0000-0000-00001C030000}"/>
    <cellStyle name="Followed Hyperlink 20" xfId="25132" hidden="1" xr:uid="{00000000-0005-0000-0000-00001D030000}"/>
    <cellStyle name="Followed Hyperlink 20" xfId="25083" hidden="1" xr:uid="{00000000-0005-0000-0000-00001E030000}"/>
    <cellStyle name="Followed Hyperlink 20" xfId="25117" hidden="1" xr:uid="{00000000-0005-0000-0000-00001F030000}"/>
    <cellStyle name="Followed Hyperlink 20" xfId="24563" hidden="1" xr:uid="{00000000-0005-0000-0000-000020030000}"/>
    <cellStyle name="Followed Hyperlink 20" xfId="25344" hidden="1" xr:uid="{00000000-0005-0000-0000-000021030000}"/>
    <cellStyle name="Followed Hyperlink 20" xfId="25295" hidden="1" xr:uid="{00000000-0005-0000-0000-000022030000}"/>
    <cellStyle name="Followed Hyperlink 20" xfId="25329" hidden="1" xr:uid="{00000000-0005-0000-0000-000023030000}"/>
    <cellStyle name="Followed Hyperlink 20" xfId="24542" hidden="1" xr:uid="{00000000-0005-0000-0000-000024030000}"/>
    <cellStyle name="Followed Hyperlink 20" xfId="25555" hidden="1" xr:uid="{00000000-0005-0000-0000-000025030000}"/>
    <cellStyle name="Followed Hyperlink 20" xfId="25506" hidden="1" xr:uid="{00000000-0005-0000-0000-000026030000}"/>
    <cellStyle name="Followed Hyperlink 20" xfId="25540" hidden="1" xr:uid="{00000000-0005-0000-0000-000027030000}"/>
    <cellStyle name="Followed Hyperlink 20" xfId="24794" hidden="1" xr:uid="{00000000-0005-0000-0000-000028030000}"/>
    <cellStyle name="Followed Hyperlink 20" xfId="25761" hidden="1" xr:uid="{00000000-0005-0000-0000-000029030000}"/>
    <cellStyle name="Followed Hyperlink 20" xfId="25712" hidden="1" xr:uid="{00000000-0005-0000-0000-00002A030000}"/>
    <cellStyle name="Followed Hyperlink 20" xfId="25746" hidden="1" xr:uid="{00000000-0005-0000-0000-00002B030000}"/>
    <cellStyle name="Followed Hyperlink 20" xfId="26346" hidden="1" xr:uid="{00000000-0005-0000-0000-000010030000}"/>
    <cellStyle name="Followed Hyperlink 20" xfId="26502" hidden="1" xr:uid="{00000000-0005-0000-0000-000011030000}"/>
    <cellStyle name="Followed Hyperlink 20" xfId="26453" hidden="1" xr:uid="{00000000-0005-0000-0000-000012030000}"/>
    <cellStyle name="Followed Hyperlink 20" xfId="26487" hidden="1" xr:uid="{00000000-0005-0000-0000-000013030000}"/>
    <cellStyle name="Followed Hyperlink 20" xfId="26669" hidden="1" xr:uid="{00000000-0005-0000-0000-000014030000}"/>
    <cellStyle name="Followed Hyperlink 20" xfId="26815" hidden="1" xr:uid="{00000000-0005-0000-0000-000015030000}"/>
    <cellStyle name="Followed Hyperlink 20" xfId="26766" hidden="1" xr:uid="{00000000-0005-0000-0000-000016030000}"/>
    <cellStyle name="Followed Hyperlink 20" xfId="26800" hidden="1" xr:uid="{00000000-0005-0000-0000-000017030000}"/>
    <cellStyle name="Followed Hyperlink 20" xfId="26414" hidden="1" xr:uid="{00000000-0005-0000-0000-000018030000}"/>
    <cellStyle name="Followed Hyperlink 20" xfId="27036" hidden="1" xr:uid="{00000000-0005-0000-0000-000019030000}"/>
    <cellStyle name="Followed Hyperlink 20" xfId="26987" hidden="1" xr:uid="{00000000-0005-0000-0000-00001A030000}"/>
    <cellStyle name="Followed Hyperlink 20" xfId="27021" hidden="1" xr:uid="{00000000-0005-0000-0000-00001B030000}"/>
    <cellStyle name="Followed Hyperlink 20" xfId="26173" hidden="1" xr:uid="{00000000-0005-0000-0000-00001C030000}"/>
    <cellStyle name="Followed Hyperlink 20" xfId="27252" hidden="1" xr:uid="{00000000-0005-0000-0000-00001D030000}"/>
    <cellStyle name="Followed Hyperlink 20" xfId="27203" hidden="1" xr:uid="{00000000-0005-0000-0000-00001E030000}"/>
    <cellStyle name="Followed Hyperlink 20" xfId="27237" hidden="1" xr:uid="{00000000-0005-0000-0000-00001F030000}"/>
    <cellStyle name="Followed Hyperlink 20" xfId="26683" hidden="1" xr:uid="{00000000-0005-0000-0000-000020030000}"/>
    <cellStyle name="Followed Hyperlink 20" xfId="27464" hidden="1" xr:uid="{00000000-0005-0000-0000-000021030000}"/>
    <cellStyle name="Followed Hyperlink 20" xfId="27415" hidden="1" xr:uid="{00000000-0005-0000-0000-000022030000}"/>
    <cellStyle name="Followed Hyperlink 20" xfId="27449" hidden="1" xr:uid="{00000000-0005-0000-0000-000023030000}"/>
    <cellStyle name="Followed Hyperlink 20" xfId="26662" hidden="1" xr:uid="{00000000-0005-0000-0000-000024030000}"/>
    <cellStyle name="Followed Hyperlink 20" xfId="27675" hidden="1" xr:uid="{00000000-0005-0000-0000-000025030000}"/>
    <cellStyle name="Followed Hyperlink 20" xfId="27626" hidden="1" xr:uid="{00000000-0005-0000-0000-000026030000}"/>
    <cellStyle name="Followed Hyperlink 20" xfId="27660" hidden="1" xr:uid="{00000000-0005-0000-0000-000027030000}"/>
    <cellStyle name="Followed Hyperlink 20" xfId="26914" hidden="1" xr:uid="{00000000-0005-0000-0000-000028030000}"/>
    <cellStyle name="Followed Hyperlink 20" xfId="27881" hidden="1" xr:uid="{00000000-0005-0000-0000-000029030000}"/>
    <cellStyle name="Followed Hyperlink 20" xfId="27832" hidden="1" xr:uid="{00000000-0005-0000-0000-00002A030000}"/>
    <cellStyle name="Followed Hyperlink 20" xfId="27866" hidden="1" xr:uid="{00000000-0005-0000-0000-00002B030000}"/>
    <cellStyle name="Followed Hyperlink 20" xfId="28569" hidden="1" xr:uid="{00000000-0005-0000-0000-000010030000}"/>
    <cellStyle name="Followed Hyperlink 20" xfId="28724" hidden="1" xr:uid="{00000000-0005-0000-0000-000011030000}"/>
    <cellStyle name="Followed Hyperlink 20" xfId="28675" hidden="1" xr:uid="{00000000-0005-0000-0000-000012030000}"/>
    <cellStyle name="Followed Hyperlink 20" xfId="28709" hidden="1" xr:uid="{00000000-0005-0000-0000-000013030000}"/>
    <cellStyle name="Followed Hyperlink 20" xfId="28891" hidden="1" xr:uid="{00000000-0005-0000-0000-000014030000}"/>
    <cellStyle name="Followed Hyperlink 20" xfId="29037" hidden="1" xr:uid="{00000000-0005-0000-0000-000015030000}"/>
    <cellStyle name="Followed Hyperlink 20" xfId="28988" hidden="1" xr:uid="{00000000-0005-0000-0000-000016030000}"/>
    <cellStyle name="Followed Hyperlink 20" xfId="29022" hidden="1" xr:uid="{00000000-0005-0000-0000-000017030000}"/>
    <cellStyle name="Followed Hyperlink 20" xfId="28636" hidden="1" xr:uid="{00000000-0005-0000-0000-000018030000}"/>
    <cellStyle name="Followed Hyperlink 20" xfId="29258" hidden="1" xr:uid="{00000000-0005-0000-0000-000019030000}"/>
    <cellStyle name="Followed Hyperlink 20" xfId="29209" hidden="1" xr:uid="{00000000-0005-0000-0000-00001A030000}"/>
    <cellStyle name="Followed Hyperlink 20" xfId="29243" hidden="1" xr:uid="{00000000-0005-0000-0000-00001B030000}"/>
    <cellStyle name="Followed Hyperlink 20" xfId="28401" hidden="1" xr:uid="{00000000-0005-0000-0000-00001C030000}"/>
    <cellStyle name="Followed Hyperlink 20" xfId="29474" hidden="1" xr:uid="{00000000-0005-0000-0000-00001D030000}"/>
    <cellStyle name="Followed Hyperlink 20" xfId="29425" hidden="1" xr:uid="{00000000-0005-0000-0000-00001E030000}"/>
    <cellStyle name="Followed Hyperlink 20" xfId="29459" hidden="1" xr:uid="{00000000-0005-0000-0000-00001F030000}"/>
    <cellStyle name="Followed Hyperlink 20" xfId="28905" hidden="1" xr:uid="{00000000-0005-0000-0000-000020030000}"/>
    <cellStyle name="Followed Hyperlink 20" xfId="29686" hidden="1" xr:uid="{00000000-0005-0000-0000-000021030000}"/>
    <cellStyle name="Followed Hyperlink 20" xfId="29637" hidden="1" xr:uid="{00000000-0005-0000-0000-000022030000}"/>
    <cellStyle name="Followed Hyperlink 20" xfId="29671" hidden="1" xr:uid="{00000000-0005-0000-0000-000023030000}"/>
    <cellStyle name="Followed Hyperlink 20" xfId="28884" hidden="1" xr:uid="{00000000-0005-0000-0000-000024030000}"/>
    <cellStyle name="Followed Hyperlink 20" xfId="29897" hidden="1" xr:uid="{00000000-0005-0000-0000-000025030000}"/>
    <cellStyle name="Followed Hyperlink 20" xfId="29848" hidden="1" xr:uid="{00000000-0005-0000-0000-000026030000}"/>
    <cellStyle name="Followed Hyperlink 20" xfId="29882" hidden="1" xr:uid="{00000000-0005-0000-0000-000027030000}"/>
    <cellStyle name="Followed Hyperlink 20" xfId="29136" hidden="1" xr:uid="{00000000-0005-0000-0000-000028030000}"/>
    <cellStyle name="Followed Hyperlink 20" xfId="30103" hidden="1" xr:uid="{00000000-0005-0000-0000-000029030000}"/>
    <cellStyle name="Followed Hyperlink 20" xfId="30054" hidden="1" xr:uid="{00000000-0005-0000-0000-00002A030000}"/>
    <cellStyle name="Followed Hyperlink 20" xfId="30088" hidden="1" xr:uid="{00000000-0005-0000-0000-00002B030000}"/>
    <cellStyle name="Followed Hyperlink 20" xfId="30300" hidden="1" xr:uid="{00000000-0005-0000-0000-000010030000}"/>
    <cellStyle name="Followed Hyperlink 20" xfId="30226" hidden="1" xr:uid="{00000000-0005-0000-0000-000011030000}"/>
    <cellStyle name="Followed Hyperlink 20" xfId="30251" hidden="1" xr:uid="{00000000-0005-0000-0000-000012030000}"/>
    <cellStyle name="Followed Hyperlink 20" xfId="28542" hidden="1" xr:uid="{00000000-0005-0000-0000-000013030000}"/>
    <cellStyle name="Followed Hyperlink 20" xfId="30562" hidden="1" xr:uid="{00000000-0005-0000-0000-000014030000}"/>
    <cellStyle name="Followed Hyperlink 20" xfId="30708" hidden="1" xr:uid="{00000000-0005-0000-0000-000015030000}"/>
    <cellStyle name="Followed Hyperlink 20" xfId="30659" hidden="1" xr:uid="{00000000-0005-0000-0000-000016030000}"/>
    <cellStyle name="Followed Hyperlink 20" xfId="30693" hidden="1" xr:uid="{00000000-0005-0000-0000-000017030000}"/>
    <cellStyle name="Followed Hyperlink 20" xfId="25940" hidden="1" xr:uid="{00000000-0005-0000-0000-000018030000}"/>
    <cellStyle name="Followed Hyperlink 20" xfId="30929" hidden="1" xr:uid="{00000000-0005-0000-0000-000019030000}"/>
    <cellStyle name="Followed Hyperlink 20" xfId="30880" hidden="1" xr:uid="{00000000-0005-0000-0000-00001A030000}"/>
    <cellStyle name="Followed Hyperlink 20" xfId="30914" hidden="1" xr:uid="{00000000-0005-0000-0000-00001B030000}"/>
    <cellStyle name="Followed Hyperlink 20" xfId="25943" hidden="1" xr:uid="{00000000-0005-0000-0000-00001C030000}"/>
    <cellStyle name="Followed Hyperlink 20" xfId="31145" hidden="1" xr:uid="{00000000-0005-0000-0000-00001D030000}"/>
    <cellStyle name="Followed Hyperlink 20" xfId="31096" hidden="1" xr:uid="{00000000-0005-0000-0000-00001E030000}"/>
    <cellStyle name="Followed Hyperlink 20" xfId="31130" hidden="1" xr:uid="{00000000-0005-0000-0000-00001F030000}"/>
    <cellStyle name="Followed Hyperlink 20" xfId="30576" hidden="1" xr:uid="{00000000-0005-0000-0000-000020030000}"/>
    <cellStyle name="Followed Hyperlink 20" xfId="31357" hidden="1" xr:uid="{00000000-0005-0000-0000-000021030000}"/>
    <cellStyle name="Followed Hyperlink 20" xfId="31308" hidden="1" xr:uid="{00000000-0005-0000-0000-000022030000}"/>
    <cellStyle name="Followed Hyperlink 20" xfId="31342" hidden="1" xr:uid="{00000000-0005-0000-0000-000023030000}"/>
    <cellStyle name="Followed Hyperlink 20" xfId="30555" hidden="1" xr:uid="{00000000-0005-0000-0000-000024030000}"/>
    <cellStyle name="Followed Hyperlink 20" xfId="31568" hidden="1" xr:uid="{00000000-0005-0000-0000-000025030000}"/>
    <cellStyle name="Followed Hyperlink 20" xfId="31519" hidden="1" xr:uid="{00000000-0005-0000-0000-000026030000}"/>
    <cellStyle name="Followed Hyperlink 20" xfId="31553" hidden="1" xr:uid="{00000000-0005-0000-0000-000027030000}"/>
    <cellStyle name="Followed Hyperlink 20" xfId="30807" hidden="1" xr:uid="{00000000-0005-0000-0000-000028030000}"/>
    <cellStyle name="Followed Hyperlink 20" xfId="31774" hidden="1" xr:uid="{00000000-0005-0000-0000-000029030000}"/>
    <cellStyle name="Followed Hyperlink 20" xfId="31725" hidden="1" xr:uid="{00000000-0005-0000-0000-00002A030000}"/>
    <cellStyle name="Followed Hyperlink 20" xfId="31759" hidden="1" xr:uid="{00000000-0005-0000-0000-00002B030000}"/>
    <cellStyle name="Followed Hyperlink 20" xfId="31970" hidden="1" xr:uid="{00000000-0005-0000-0000-000010030000}"/>
    <cellStyle name="Followed Hyperlink 20" xfId="31897" hidden="1" xr:uid="{00000000-0005-0000-0000-000011030000}"/>
    <cellStyle name="Followed Hyperlink 20" xfId="31922" hidden="1" xr:uid="{00000000-0005-0000-0000-000012030000}"/>
    <cellStyle name="Followed Hyperlink 20" xfId="28383" hidden="1" xr:uid="{00000000-0005-0000-0000-000013030000}"/>
    <cellStyle name="Followed Hyperlink 20" xfId="32230" hidden="1" xr:uid="{00000000-0005-0000-0000-000014030000}"/>
    <cellStyle name="Followed Hyperlink 20" xfId="32376" hidden="1" xr:uid="{00000000-0005-0000-0000-000015030000}"/>
    <cellStyle name="Followed Hyperlink 20" xfId="32327" hidden="1" xr:uid="{00000000-0005-0000-0000-000016030000}"/>
    <cellStyle name="Followed Hyperlink 20" xfId="32361" hidden="1" xr:uid="{00000000-0005-0000-0000-000017030000}"/>
    <cellStyle name="Followed Hyperlink 20" xfId="25863" hidden="1" xr:uid="{00000000-0005-0000-0000-000018030000}"/>
    <cellStyle name="Followed Hyperlink 20" xfId="32597" hidden="1" xr:uid="{00000000-0005-0000-0000-000019030000}"/>
    <cellStyle name="Followed Hyperlink 20" xfId="32548" hidden="1" xr:uid="{00000000-0005-0000-0000-00001A030000}"/>
    <cellStyle name="Followed Hyperlink 20" xfId="32582" hidden="1" xr:uid="{00000000-0005-0000-0000-00001B030000}"/>
    <cellStyle name="Followed Hyperlink 20" xfId="25897" hidden="1" xr:uid="{00000000-0005-0000-0000-00001C030000}"/>
    <cellStyle name="Followed Hyperlink 20" xfId="32813" hidden="1" xr:uid="{00000000-0005-0000-0000-00001D030000}"/>
    <cellStyle name="Followed Hyperlink 20" xfId="32764" hidden="1" xr:uid="{00000000-0005-0000-0000-00001E030000}"/>
    <cellStyle name="Followed Hyperlink 20" xfId="32798" hidden="1" xr:uid="{00000000-0005-0000-0000-00001F030000}"/>
    <cellStyle name="Followed Hyperlink 20" xfId="32244" hidden="1" xr:uid="{00000000-0005-0000-0000-000020030000}"/>
    <cellStyle name="Followed Hyperlink 20" xfId="33025" hidden="1" xr:uid="{00000000-0005-0000-0000-000021030000}"/>
    <cellStyle name="Followed Hyperlink 20" xfId="32976" hidden="1" xr:uid="{00000000-0005-0000-0000-000022030000}"/>
    <cellStyle name="Followed Hyperlink 20" xfId="33010" hidden="1" xr:uid="{00000000-0005-0000-0000-000023030000}"/>
    <cellStyle name="Followed Hyperlink 20" xfId="32223" hidden="1" xr:uid="{00000000-0005-0000-0000-000024030000}"/>
    <cellStyle name="Followed Hyperlink 20" xfId="33236" hidden="1" xr:uid="{00000000-0005-0000-0000-000025030000}"/>
    <cellStyle name="Followed Hyperlink 20" xfId="33187" hidden="1" xr:uid="{00000000-0005-0000-0000-000026030000}"/>
    <cellStyle name="Followed Hyperlink 20" xfId="33221" hidden="1" xr:uid="{00000000-0005-0000-0000-000027030000}"/>
    <cellStyle name="Followed Hyperlink 20" xfId="32475" hidden="1" xr:uid="{00000000-0005-0000-0000-000028030000}"/>
    <cellStyle name="Followed Hyperlink 20" xfId="33442" hidden="1" xr:uid="{00000000-0005-0000-0000-000029030000}"/>
    <cellStyle name="Followed Hyperlink 20" xfId="33393" hidden="1" xr:uid="{00000000-0005-0000-0000-00002A030000}"/>
    <cellStyle name="Followed Hyperlink 20" xfId="33427" hidden="1" xr:uid="{00000000-0005-0000-0000-00002B030000}"/>
    <cellStyle name="Followed Hyperlink 20" xfId="33637" hidden="1" xr:uid="{00000000-0005-0000-0000-000010030000}"/>
    <cellStyle name="Followed Hyperlink 20" xfId="33565" hidden="1" xr:uid="{00000000-0005-0000-0000-000011030000}"/>
    <cellStyle name="Followed Hyperlink 20" xfId="33590" hidden="1" xr:uid="{00000000-0005-0000-0000-000012030000}"/>
    <cellStyle name="Followed Hyperlink 20" xfId="26136" hidden="1" xr:uid="{00000000-0005-0000-0000-000013030000}"/>
    <cellStyle name="Followed Hyperlink 20" xfId="33885" hidden="1" xr:uid="{00000000-0005-0000-0000-000014030000}"/>
    <cellStyle name="Followed Hyperlink 20" xfId="34031" hidden="1" xr:uid="{00000000-0005-0000-0000-000015030000}"/>
    <cellStyle name="Followed Hyperlink 20" xfId="33982" hidden="1" xr:uid="{00000000-0005-0000-0000-000016030000}"/>
    <cellStyle name="Followed Hyperlink 20" xfId="34016" hidden="1" xr:uid="{00000000-0005-0000-0000-000017030000}"/>
    <cellStyle name="Followed Hyperlink 20" xfId="25874" hidden="1" xr:uid="{00000000-0005-0000-0000-000018030000}"/>
    <cellStyle name="Followed Hyperlink 20" xfId="34252" hidden="1" xr:uid="{00000000-0005-0000-0000-000019030000}"/>
    <cellStyle name="Followed Hyperlink 20" xfId="34203" hidden="1" xr:uid="{00000000-0005-0000-0000-00001A030000}"/>
    <cellStyle name="Followed Hyperlink 20" xfId="34237" hidden="1" xr:uid="{00000000-0005-0000-0000-00001B030000}"/>
    <cellStyle name="Followed Hyperlink 20" xfId="25942" hidden="1" xr:uid="{00000000-0005-0000-0000-00001C030000}"/>
    <cellStyle name="Followed Hyperlink 20" xfId="34468" hidden="1" xr:uid="{00000000-0005-0000-0000-00001D030000}"/>
    <cellStyle name="Followed Hyperlink 20" xfId="34419" hidden="1" xr:uid="{00000000-0005-0000-0000-00001E030000}"/>
    <cellStyle name="Followed Hyperlink 20" xfId="34453" hidden="1" xr:uid="{00000000-0005-0000-0000-00001F030000}"/>
    <cellStyle name="Followed Hyperlink 20" xfId="33899" hidden="1" xr:uid="{00000000-0005-0000-0000-000020030000}"/>
    <cellStyle name="Followed Hyperlink 20" xfId="34680" hidden="1" xr:uid="{00000000-0005-0000-0000-000021030000}"/>
    <cellStyle name="Followed Hyperlink 20" xfId="34631" hidden="1" xr:uid="{00000000-0005-0000-0000-000022030000}"/>
    <cellStyle name="Followed Hyperlink 20" xfId="34665" hidden="1" xr:uid="{00000000-0005-0000-0000-000023030000}"/>
    <cellStyle name="Followed Hyperlink 20" xfId="33878" hidden="1" xr:uid="{00000000-0005-0000-0000-000024030000}"/>
    <cellStyle name="Followed Hyperlink 20" xfId="34891" hidden="1" xr:uid="{00000000-0005-0000-0000-000025030000}"/>
    <cellStyle name="Followed Hyperlink 20" xfId="34842" hidden="1" xr:uid="{00000000-0005-0000-0000-000026030000}"/>
    <cellStyle name="Followed Hyperlink 20" xfId="34876" hidden="1" xr:uid="{00000000-0005-0000-0000-000027030000}"/>
    <cellStyle name="Followed Hyperlink 20" xfId="34130" hidden="1" xr:uid="{00000000-0005-0000-0000-000028030000}"/>
    <cellStyle name="Followed Hyperlink 20" xfId="35097" hidden="1" xr:uid="{00000000-0005-0000-0000-000029030000}"/>
    <cellStyle name="Followed Hyperlink 20" xfId="35048" hidden="1" xr:uid="{00000000-0005-0000-0000-00002A030000}"/>
    <cellStyle name="Followed Hyperlink 20" xfId="35082" hidden="1" xr:uid="{00000000-0005-0000-0000-00002B030000}"/>
    <cellStyle name="Followed Hyperlink 20" xfId="35291" hidden="1" xr:uid="{00000000-0005-0000-0000-000010030000}"/>
    <cellStyle name="Followed Hyperlink 20" xfId="35220" hidden="1" xr:uid="{00000000-0005-0000-0000-000011030000}"/>
    <cellStyle name="Followed Hyperlink 20" xfId="35245" hidden="1" xr:uid="{00000000-0005-0000-0000-000012030000}"/>
    <cellStyle name="Followed Hyperlink 20" xfId="30429" hidden="1" xr:uid="{00000000-0005-0000-0000-000013030000}"/>
    <cellStyle name="Followed Hyperlink 20" xfId="35526" hidden="1" xr:uid="{00000000-0005-0000-0000-000014030000}"/>
    <cellStyle name="Followed Hyperlink 20" xfId="35672" hidden="1" xr:uid="{00000000-0005-0000-0000-000015030000}"/>
    <cellStyle name="Followed Hyperlink 20" xfId="35623" hidden="1" xr:uid="{00000000-0005-0000-0000-000016030000}"/>
    <cellStyle name="Followed Hyperlink 20" xfId="35657" hidden="1" xr:uid="{00000000-0005-0000-0000-000017030000}"/>
    <cellStyle name="Followed Hyperlink 20" xfId="25893" hidden="1" xr:uid="{00000000-0005-0000-0000-000018030000}"/>
    <cellStyle name="Followed Hyperlink 20" xfId="35893" hidden="1" xr:uid="{00000000-0005-0000-0000-000019030000}"/>
    <cellStyle name="Followed Hyperlink 20" xfId="35844" hidden="1" xr:uid="{00000000-0005-0000-0000-00001A030000}"/>
    <cellStyle name="Followed Hyperlink 20" xfId="35878" hidden="1" xr:uid="{00000000-0005-0000-0000-00001B030000}"/>
    <cellStyle name="Followed Hyperlink 20" xfId="25993" hidden="1" xr:uid="{00000000-0005-0000-0000-00001C030000}"/>
    <cellStyle name="Followed Hyperlink 20" xfId="36109" hidden="1" xr:uid="{00000000-0005-0000-0000-00001D030000}"/>
    <cellStyle name="Followed Hyperlink 20" xfId="36060" hidden="1" xr:uid="{00000000-0005-0000-0000-00001E030000}"/>
    <cellStyle name="Followed Hyperlink 20" xfId="36094" hidden="1" xr:uid="{00000000-0005-0000-0000-00001F030000}"/>
    <cellStyle name="Followed Hyperlink 20" xfId="35540" hidden="1" xr:uid="{00000000-0005-0000-0000-000020030000}"/>
    <cellStyle name="Followed Hyperlink 20" xfId="36321" hidden="1" xr:uid="{00000000-0005-0000-0000-000021030000}"/>
    <cellStyle name="Followed Hyperlink 20" xfId="36272" hidden="1" xr:uid="{00000000-0005-0000-0000-000022030000}"/>
    <cellStyle name="Followed Hyperlink 20" xfId="36306" hidden="1" xr:uid="{00000000-0005-0000-0000-000023030000}"/>
    <cellStyle name="Followed Hyperlink 20" xfId="35519" hidden="1" xr:uid="{00000000-0005-0000-0000-000024030000}"/>
    <cellStyle name="Followed Hyperlink 20" xfId="36532" hidden="1" xr:uid="{00000000-0005-0000-0000-000025030000}"/>
    <cellStyle name="Followed Hyperlink 20" xfId="36483" hidden="1" xr:uid="{00000000-0005-0000-0000-000026030000}"/>
    <cellStyle name="Followed Hyperlink 20" xfId="36517" hidden="1" xr:uid="{00000000-0005-0000-0000-000027030000}"/>
    <cellStyle name="Followed Hyperlink 20" xfId="35771" hidden="1" xr:uid="{00000000-0005-0000-0000-000028030000}"/>
    <cellStyle name="Followed Hyperlink 20" xfId="36738" hidden="1" xr:uid="{00000000-0005-0000-0000-000029030000}"/>
    <cellStyle name="Followed Hyperlink 20" xfId="36689" hidden="1" xr:uid="{00000000-0005-0000-0000-00002A030000}"/>
    <cellStyle name="Followed Hyperlink 20" xfId="36723" hidden="1" xr:uid="{00000000-0005-0000-0000-00002B030000}"/>
    <cellStyle name="Followed Hyperlink 20" xfId="36931" hidden="1" xr:uid="{00000000-0005-0000-0000-000010030000}"/>
    <cellStyle name="Followed Hyperlink 20" xfId="36861" hidden="1" xr:uid="{00000000-0005-0000-0000-000011030000}"/>
    <cellStyle name="Followed Hyperlink 20" xfId="36886" hidden="1" xr:uid="{00000000-0005-0000-0000-000012030000}"/>
    <cellStyle name="Followed Hyperlink 20" xfId="32097" hidden="1" xr:uid="{00000000-0005-0000-0000-000013030000}"/>
    <cellStyle name="Followed Hyperlink 20" xfId="37133" hidden="1" xr:uid="{00000000-0005-0000-0000-000014030000}"/>
    <cellStyle name="Followed Hyperlink 20" xfId="37279" hidden="1" xr:uid="{00000000-0005-0000-0000-000015030000}"/>
    <cellStyle name="Followed Hyperlink 20" xfId="37230" hidden="1" xr:uid="{00000000-0005-0000-0000-000016030000}"/>
    <cellStyle name="Followed Hyperlink 20" xfId="37264" hidden="1" xr:uid="{00000000-0005-0000-0000-000017030000}"/>
    <cellStyle name="Followed Hyperlink 20" xfId="25894" hidden="1" xr:uid="{00000000-0005-0000-0000-000018030000}"/>
    <cellStyle name="Followed Hyperlink 20" xfId="37500" hidden="1" xr:uid="{00000000-0005-0000-0000-000019030000}"/>
    <cellStyle name="Followed Hyperlink 20" xfId="37451" hidden="1" xr:uid="{00000000-0005-0000-0000-00001A030000}"/>
    <cellStyle name="Followed Hyperlink 20" xfId="37485" hidden="1" xr:uid="{00000000-0005-0000-0000-00001B030000}"/>
    <cellStyle name="Followed Hyperlink 20" xfId="28242" hidden="1" xr:uid="{00000000-0005-0000-0000-00001C030000}"/>
    <cellStyle name="Followed Hyperlink 20" xfId="37716" hidden="1" xr:uid="{00000000-0005-0000-0000-00001D030000}"/>
    <cellStyle name="Followed Hyperlink 20" xfId="37667" hidden="1" xr:uid="{00000000-0005-0000-0000-00001E030000}"/>
    <cellStyle name="Followed Hyperlink 20" xfId="37701" hidden="1" xr:uid="{00000000-0005-0000-0000-00001F030000}"/>
    <cellStyle name="Followed Hyperlink 20" xfId="37147" hidden="1" xr:uid="{00000000-0005-0000-0000-000020030000}"/>
    <cellStyle name="Followed Hyperlink 20" xfId="37928" hidden="1" xr:uid="{00000000-0005-0000-0000-000021030000}"/>
    <cellStyle name="Followed Hyperlink 20" xfId="37879" hidden="1" xr:uid="{00000000-0005-0000-0000-000022030000}"/>
    <cellStyle name="Followed Hyperlink 20" xfId="37913" hidden="1" xr:uid="{00000000-0005-0000-0000-000023030000}"/>
    <cellStyle name="Followed Hyperlink 20" xfId="37126" hidden="1" xr:uid="{00000000-0005-0000-0000-000024030000}"/>
    <cellStyle name="Followed Hyperlink 20" xfId="38139" hidden="1" xr:uid="{00000000-0005-0000-0000-000025030000}"/>
    <cellStyle name="Followed Hyperlink 20" xfId="38090" hidden="1" xr:uid="{00000000-0005-0000-0000-000026030000}"/>
    <cellStyle name="Followed Hyperlink 20" xfId="38124" hidden="1" xr:uid="{00000000-0005-0000-0000-000027030000}"/>
    <cellStyle name="Followed Hyperlink 20" xfId="37378" hidden="1" xr:uid="{00000000-0005-0000-0000-000028030000}"/>
    <cellStyle name="Followed Hyperlink 20" xfId="38345" hidden="1" xr:uid="{00000000-0005-0000-0000-000029030000}"/>
    <cellStyle name="Followed Hyperlink 20" xfId="38296" hidden="1" xr:uid="{00000000-0005-0000-0000-00002A030000}"/>
    <cellStyle name="Followed Hyperlink 20" xfId="38330" hidden="1" xr:uid="{00000000-0005-0000-0000-00002B030000}"/>
    <cellStyle name="Followed Hyperlink 20" xfId="38536" hidden="1" xr:uid="{00000000-0005-0000-0000-000010030000}"/>
    <cellStyle name="Followed Hyperlink 20" xfId="38468" hidden="1" xr:uid="{00000000-0005-0000-0000-000011030000}"/>
    <cellStyle name="Followed Hyperlink 20" xfId="38493" hidden="1" xr:uid="{00000000-0005-0000-0000-000012030000}"/>
    <cellStyle name="Followed Hyperlink 20" xfId="33756" hidden="1" xr:uid="{00000000-0005-0000-0000-000013030000}"/>
    <cellStyle name="Followed Hyperlink 20" xfId="38702" hidden="1" xr:uid="{00000000-0005-0000-0000-000014030000}"/>
    <cellStyle name="Followed Hyperlink 20" xfId="38848" hidden="1" xr:uid="{00000000-0005-0000-0000-000015030000}"/>
    <cellStyle name="Followed Hyperlink 20" xfId="38799" hidden="1" xr:uid="{00000000-0005-0000-0000-000016030000}"/>
    <cellStyle name="Followed Hyperlink 20" xfId="38833" hidden="1" xr:uid="{00000000-0005-0000-0000-000017030000}"/>
    <cellStyle name="Followed Hyperlink 20" xfId="25976" hidden="1" xr:uid="{00000000-0005-0000-0000-000018030000}"/>
    <cellStyle name="Followed Hyperlink 20" xfId="39069" hidden="1" xr:uid="{00000000-0005-0000-0000-000019030000}"/>
    <cellStyle name="Followed Hyperlink 20" xfId="39020" hidden="1" xr:uid="{00000000-0005-0000-0000-00001A030000}"/>
    <cellStyle name="Followed Hyperlink 20" xfId="39054" hidden="1" xr:uid="{00000000-0005-0000-0000-00001B030000}"/>
    <cellStyle name="Followed Hyperlink 20" xfId="28363" hidden="1" xr:uid="{00000000-0005-0000-0000-00001C030000}"/>
    <cellStyle name="Followed Hyperlink 20" xfId="39285" hidden="1" xr:uid="{00000000-0005-0000-0000-00001D030000}"/>
    <cellStyle name="Followed Hyperlink 20" xfId="39236" hidden="1" xr:uid="{00000000-0005-0000-0000-00001E030000}"/>
    <cellStyle name="Followed Hyperlink 20" xfId="39270" hidden="1" xr:uid="{00000000-0005-0000-0000-00001F030000}"/>
    <cellStyle name="Followed Hyperlink 20" xfId="38716" hidden="1" xr:uid="{00000000-0005-0000-0000-000020030000}"/>
    <cellStyle name="Followed Hyperlink 20" xfId="39497" hidden="1" xr:uid="{00000000-0005-0000-0000-000021030000}"/>
    <cellStyle name="Followed Hyperlink 20" xfId="39448" hidden="1" xr:uid="{00000000-0005-0000-0000-000022030000}"/>
    <cellStyle name="Followed Hyperlink 20" xfId="39482" hidden="1" xr:uid="{00000000-0005-0000-0000-000023030000}"/>
    <cellStyle name="Followed Hyperlink 20" xfId="38695" hidden="1" xr:uid="{00000000-0005-0000-0000-000024030000}"/>
    <cellStyle name="Followed Hyperlink 20" xfId="39708" hidden="1" xr:uid="{00000000-0005-0000-0000-000025030000}"/>
    <cellStyle name="Followed Hyperlink 20" xfId="39659" hidden="1" xr:uid="{00000000-0005-0000-0000-000026030000}"/>
    <cellStyle name="Followed Hyperlink 20" xfId="39693" hidden="1" xr:uid="{00000000-0005-0000-0000-000027030000}"/>
    <cellStyle name="Followed Hyperlink 20" xfId="38947" hidden="1" xr:uid="{00000000-0005-0000-0000-000028030000}"/>
    <cellStyle name="Followed Hyperlink 20" xfId="39914" hidden="1" xr:uid="{00000000-0005-0000-0000-000029030000}"/>
    <cellStyle name="Followed Hyperlink 20" xfId="39865" hidden="1" xr:uid="{00000000-0005-0000-0000-00002A030000}"/>
    <cellStyle name="Followed Hyperlink 20" xfId="39899" hidden="1" xr:uid="{00000000-0005-0000-0000-00002B030000}"/>
    <cellStyle name="Followed Hyperlink 20" xfId="40104" hidden="1" xr:uid="{00000000-0005-0000-0000-000010030000}"/>
    <cellStyle name="Followed Hyperlink 20" xfId="40037" hidden="1" xr:uid="{00000000-0005-0000-0000-000011030000}"/>
    <cellStyle name="Followed Hyperlink 20" xfId="40062" hidden="1" xr:uid="{00000000-0005-0000-0000-000012030000}"/>
    <cellStyle name="Followed Hyperlink 20" xfId="35402" hidden="1" xr:uid="{00000000-0005-0000-0000-000013030000}"/>
    <cellStyle name="Followed Hyperlink 20" xfId="40221" hidden="1" xr:uid="{00000000-0005-0000-0000-000014030000}"/>
    <cellStyle name="Followed Hyperlink 20" xfId="40367" hidden="1" xr:uid="{00000000-0005-0000-0000-000015030000}"/>
    <cellStyle name="Followed Hyperlink 20" xfId="40318" hidden="1" xr:uid="{00000000-0005-0000-0000-000016030000}"/>
    <cellStyle name="Followed Hyperlink 20" xfId="40352" hidden="1" xr:uid="{00000000-0005-0000-0000-000017030000}"/>
    <cellStyle name="Followed Hyperlink 20" xfId="28310" hidden="1" xr:uid="{00000000-0005-0000-0000-000018030000}"/>
    <cellStyle name="Followed Hyperlink 20" xfId="40588" hidden="1" xr:uid="{00000000-0005-0000-0000-000019030000}"/>
    <cellStyle name="Followed Hyperlink 20" xfId="40539" hidden="1" xr:uid="{00000000-0005-0000-0000-00001A030000}"/>
    <cellStyle name="Followed Hyperlink 20" xfId="40573" hidden="1" xr:uid="{00000000-0005-0000-0000-00001B030000}"/>
    <cellStyle name="Followed Hyperlink 20" xfId="28508" hidden="1" xr:uid="{00000000-0005-0000-0000-00001C030000}"/>
    <cellStyle name="Followed Hyperlink 20" xfId="40804" hidden="1" xr:uid="{00000000-0005-0000-0000-00001D030000}"/>
    <cellStyle name="Followed Hyperlink 20" xfId="40755" hidden="1" xr:uid="{00000000-0005-0000-0000-00001E030000}"/>
    <cellStyle name="Followed Hyperlink 20" xfId="40789" hidden="1" xr:uid="{00000000-0005-0000-0000-00001F030000}"/>
    <cellStyle name="Followed Hyperlink 20" xfId="40235" hidden="1" xr:uid="{00000000-0005-0000-0000-000020030000}"/>
    <cellStyle name="Followed Hyperlink 20" xfId="41016" hidden="1" xr:uid="{00000000-0005-0000-0000-000021030000}"/>
    <cellStyle name="Followed Hyperlink 20" xfId="40967" hidden="1" xr:uid="{00000000-0005-0000-0000-000022030000}"/>
    <cellStyle name="Followed Hyperlink 20" xfId="41001" hidden="1" xr:uid="{00000000-0005-0000-0000-000023030000}"/>
    <cellStyle name="Followed Hyperlink 20" xfId="40214" hidden="1" xr:uid="{00000000-0005-0000-0000-000024030000}"/>
    <cellStyle name="Followed Hyperlink 20" xfId="41227" hidden="1" xr:uid="{00000000-0005-0000-0000-000025030000}"/>
    <cellStyle name="Followed Hyperlink 20" xfId="41178" hidden="1" xr:uid="{00000000-0005-0000-0000-000026030000}"/>
    <cellStyle name="Followed Hyperlink 20" xfId="41212" hidden="1" xr:uid="{00000000-0005-0000-0000-000027030000}"/>
    <cellStyle name="Followed Hyperlink 20" xfId="40466" hidden="1" xr:uid="{00000000-0005-0000-0000-000028030000}"/>
    <cellStyle name="Followed Hyperlink 20" xfId="41433" hidden="1" xr:uid="{00000000-0005-0000-0000-000029030000}"/>
    <cellStyle name="Followed Hyperlink 20" xfId="41384" hidden="1" xr:uid="{00000000-0005-0000-0000-00002A030000}"/>
    <cellStyle name="Followed Hyperlink 20" xfId="41418" hidden="1" xr:uid="{00000000-0005-0000-0000-00002B030000}"/>
    <cellStyle name="Followed Hyperlink 20" xfId="41863" hidden="1" xr:uid="{00000000-0005-0000-0000-000010030000}"/>
    <cellStyle name="Followed Hyperlink 20" xfId="42019" hidden="1" xr:uid="{00000000-0005-0000-0000-000011030000}"/>
    <cellStyle name="Followed Hyperlink 20" xfId="41970" hidden="1" xr:uid="{00000000-0005-0000-0000-000012030000}"/>
    <cellStyle name="Followed Hyperlink 20" xfId="42004" hidden="1" xr:uid="{00000000-0005-0000-0000-000013030000}"/>
    <cellStyle name="Followed Hyperlink 20" xfId="42186" hidden="1" xr:uid="{00000000-0005-0000-0000-000014030000}"/>
    <cellStyle name="Followed Hyperlink 20" xfId="42332" hidden="1" xr:uid="{00000000-0005-0000-0000-000015030000}"/>
    <cellStyle name="Followed Hyperlink 20" xfId="42283" hidden="1" xr:uid="{00000000-0005-0000-0000-000016030000}"/>
    <cellStyle name="Followed Hyperlink 20" xfId="42317" hidden="1" xr:uid="{00000000-0005-0000-0000-000017030000}"/>
    <cellStyle name="Followed Hyperlink 20" xfId="41931" hidden="1" xr:uid="{00000000-0005-0000-0000-000018030000}"/>
    <cellStyle name="Followed Hyperlink 20" xfId="42553" hidden="1" xr:uid="{00000000-0005-0000-0000-000019030000}"/>
    <cellStyle name="Followed Hyperlink 20" xfId="42504" hidden="1" xr:uid="{00000000-0005-0000-0000-00001A030000}"/>
    <cellStyle name="Followed Hyperlink 20" xfId="42538" hidden="1" xr:uid="{00000000-0005-0000-0000-00001B030000}"/>
    <cellStyle name="Followed Hyperlink 20" xfId="41702" hidden="1" xr:uid="{00000000-0005-0000-0000-00001C030000}"/>
    <cellStyle name="Followed Hyperlink 20" xfId="42769" hidden="1" xr:uid="{00000000-0005-0000-0000-00001D030000}"/>
    <cellStyle name="Followed Hyperlink 20" xfId="42720" hidden="1" xr:uid="{00000000-0005-0000-0000-00001E030000}"/>
    <cellStyle name="Followed Hyperlink 20" xfId="42754" hidden="1" xr:uid="{00000000-0005-0000-0000-00001F030000}"/>
    <cellStyle name="Followed Hyperlink 20" xfId="42200" hidden="1" xr:uid="{00000000-0005-0000-0000-000020030000}"/>
    <cellStyle name="Followed Hyperlink 20" xfId="42981" hidden="1" xr:uid="{00000000-0005-0000-0000-000021030000}"/>
    <cellStyle name="Followed Hyperlink 20" xfId="42932" hidden="1" xr:uid="{00000000-0005-0000-0000-000022030000}"/>
    <cellStyle name="Followed Hyperlink 20" xfId="42966" hidden="1" xr:uid="{00000000-0005-0000-0000-000023030000}"/>
    <cellStyle name="Followed Hyperlink 20" xfId="42179" hidden="1" xr:uid="{00000000-0005-0000-0000-000024030000}"/>
    <cellStyle name="Followed Hyperlink 20" xfId="43192" hidden="1" xr:uid="{00000000-0005-0000-0000-000025030000}"/>
    <cellStyle name="Followed Hyperlink 20" xfId="43143" hidden="1" xr:uid="{00000000-0005-0000-0000-000026030000}"/>
    <cellStyle name="Followed Hyperlink 20" xfId="43177" hidden="1" xr:uid="{00000000-0005-0000-0000-000027030000}"/>
    <cellStyle name="Followed Hyperlink 20" xfId="42431" hidden="1" xr:uid="{00000000-0005-0000-0000-000028030000}"/>
    <cellStyle name="Followed Hyperlink 20" xfId="43398" hidden="1" xr:uid="{00000000-0005-0000-0000-000029030000}"/>
    <cellStyle name="Followed Hyperlink 20" xfId="43349" hidden="1" xr:uid="{00000000-0005-0000-0000-00002A030000}"/>
    <cellStyle name="Followed Hyperlink 20" xfId="43383" hidden="1" xr:uid="{00000000-0005-0000-0000-00002B030000}"/>
    <cellStyle name="Followed Hyperlink 20" xfId="43829" hidden="1" xr:uid="{00000000-0005-0000-0000-000010030000}"/>
    <cellStyle name="Followed Hyperlink 20" xfId="43966" hidden="1" xr:uid="{00000000-0005-0000-0000-000011030000}"/>
    <cellStyle name="Followed Hyperlink 20" xfId="43917" hidden="1" xr:uid="{00000000-0005-0000-0000-000012030000}"/>
    <cellStyle name="Followed Hyperlink 20" xfId="43951" hidden="1" xr:uid="{00000000-0005-0000-0000-000013030000}"/>
    <cellStyle name="Followed Hyperlink 20" xfId="44133" hidden="1" xr:uid="{00000000-0005-0000-0000-000014030000}"/>
    <cellStyle name="Followed Hyperlink 20" xfId="44279" hidden="1" xr:uid="{00000000-0005-0000-0000-000015030000}"/>
    <cellStyle name="Followed Hyperlink 20" xfId="44230" hidden="1" xr:uid="{00000000-0005-0000-0000-000016030000}"/>
    <cellStyle name="Followed Hyperlink 20" xfId="44264" hidden="1" xr:uid="{00000000-0005-0000-0000-000017030000}"/>
    <cellStyle name="Followed Hyperlink 20" xfId="43878" hidden="1" xr:uid="{00000000-0005-0000-0000-000018030000}"/>
    <cellStyle name="Followed Hyperlink 20" xfId="44500" hidden="1" xr:uid="{00000000-0005-0000-0000-000019030000}"/>
    <cellStyle name="Followed Hyperlink 20" xfId="44451" hidden="1" xr:uid="{00000000-0005-0000-0000-00001A030000}"/>
    <cellStyle name="Followed Hyperlink 20" xfId="44485" hidden="1" xr:uid="{00000000-0005-0000-0000-00001B030000}"/>
    <cellStyle name="Followed Hyperlink 20" xfId="43781" hidden="1" xr:uid="{00000000-0005-0000-0000-00001C030000}"/>
    <cellStyle name="Followed Hyperlink 20" xfId="44716" hidden="1" xr:uid="{00000000-0005-0000-0000-00001D030000}"/>
    <cellStyle name="Followed Hyperlink 20" xfId="44667" hidden="1" xr:uid="{00000000-0005-0000-0000-00001E030000}"/>
    <cellStyle name="Followed Hyperlink 20" xfId="44701" hidden="1" xr:uid="{00000000-0005-0000-0000-00001F030000}"/>
    <cellStyle name="Followed Hyperlink 20" xfId="44147" hidden="1" xr:uid="{00000000-0005-0000-0000-000020030000}"/>
    <cellStyle name="Followed Hyperlink 20" xfId="44928" hidden="1" xr:uid="{00000000-0005-0000-0000-000021030000}"/>
    <cellStyle name="Followed Hyperlink 20" xfId="44879" hidden="1" xr:uid="{00000000-0005-0000-0000-000022030000}"/>
    <cellStyle name="Followed Hyperlink 20" xfId="44913" hidden="1" xr:uid="{00000000-0005-0000-0000-000023030000}"/>
    <cellStyle name="Followed Hyperlink 20" xfId="44126" hidden="1" xr:uid="{00000000-0005-0000-0000-000024030000}"/>
    <cellStyle name="Followed Hyperlink 20" xfId="45139" hidden="1" xr:uid="{00000000-0005-0000-0000-000025030000}"/>
    <cellStyle name="Followed Hyperlink 20" xfId="45090" hidden="1" xr:uid="{00000000-0005-0000-0000-000026030000}"/>
    <cellStyle name="Followed Hyperlink 20" xfId="45124" hidden="1" xr:uid="{00000000-0005-0000-0000-000027030000}"/>
    <cellStyle name="Followed Hyperlink 20" xfId="44378" hidden="1" xr:uid="{00000000-0005-0000-0000-000028030000}"/>
    <cellStyle name="Followed Hyperlink 20" xfId="45345" hidden="1" xr:uid="{00000000-0005-0000-0000-000029030000}"/>
    <cellStyle name="Followed Hyperlink 20" xfId="45296" hidden="1" xr:uid="{00000000-0005-0000-0000-00002A030000}"/>
    <cellStyle name="Followed Hyperlink 20" xfId="45330" hidden="1" xr:uid="{00000000-0005-0000-0000-00002B030000}"/>
    <cellStyle name="Followed Hyperlink 21" xfId="531" hidden="1" xr:uid="{00000000-0005-0000-0000-00002C030000}"/>
    <cellStyle name="Followed Hyperlink 21" xfId="704" hidden="1" xr:uid="{00000000-0005-0000-0000-00002D030000}"/>
    <cellStyle name="Followed Hyperlink 21" xfId="743" hidden="1" xr:uid="{00000000-0005-0000-0000-00002E030000}"/>
    <cellStyle name="Followed Hyperlink 21" xfId="680" hidden="1" xr:uid="{00000000-0005-0000-0000-00002F030000}"/>
    <cellStyle name="Followed Hyperlink 21" xfId="854" hidden="1" xr:uid="{00000000-0005-0000-0000-000030030000}"/>
    <cellStyle name="Followed Hyperlink 21" xfId="1017" hidden="1" xr:uid="{00000000-0005-0000-0000-000031030000}"/>
    <cellStyle name="Followed Hyperlink 21" xfId="1056" hidden="1" xr:uid="{00000000-0005-0000-0000-000032030000}"/>
    <cellStyle name="Followed Hyperlink 21" xfId="993" hidden="1" xr:uid="{00000000-0005-0000-0000-000033030000}"/>
    <cellStyle name="Followed Hyperlink 21" xfId="835" hidden="1" xr:uid="{00000000-0005-0000-0000-000034030000}"/>
    <cellStyle name="Followed Hyperlink 21" xfId="1238" hidden="1" xr:uid="{00000000-0005-0000-0000-000035030000}"/>
    <cellStyle name="Followed Hyperlink 21" xfId="1277" hidden="1" xr:uid="{00000000-0005-0000-0000-000036030000}"/>
    <cellStyle name="Followed Hyperlink 21" xfId="1214" hidden="1" xr:uid="{00000000-0005-0000-0000-000037030000}"/>
    <cellStyle name="Followed Hyperlink 21" xfId="596" hidden="1" xr:uid="{00000000-0005-0000-0000-000038030000}"/>
    <cellStyle name="Followed Hyperlink 21" xfId="1454" hidden="1" xr:uid="{00000000-0005-0000-0000-000039030000}"/>
    <cellStyle name="Followed Hyperlink 21" xfId="1493" hidden="1" xr:uid="{00000000-0005-0000-0000-00003A030000}"/>
    <cellStyle name="Followed Hyperlink 21" xfId="1430" hidden="1" xr:uid="{00000000-0005-0000-0000-00003B030000}"/>
    <cellStyle name="Followed Hyperlink 21" xfId="897" hidden="1" xr:uid="{00000000-0005-0000-0000-00003C030000}"/>
    <cellStyle name="Followed Hyperlink 21" xfId="1666" hidden="1" xr:uid="{00000000-0005-0000-0000-00003D030000}"/>
    <cellStyle name="Followed Hyperlink 21" xfId="1705" hidden="1" xr:uid="{00000000-0005-0000-0000-00003E030000}"/>
    <cellStyle name="Followed Hyperlink 21" xfId="1642" hidden="1" xr:uid="{00000000-0005-0000-0000-00003F030000}"/>
    <cellStyle name="Followed Hyperlink 21" xfId="1130" hidden="1" xr:uid="{00000000-0005-0000-0000-000040030000}"/>
    <cellStyle name="Followed Hyperlink 21" xfId="1877" hidden="1" xr:uid="{00000000-0005-0000-0000-000041030000}"/>
    <cellStyle name="Followed Hyperlink 21" xfId="1916" hidden="1" xr:uid="{00000000-0005-0000-0000-000042030000}"/>
    <cellStyle name="Followed Hyperlink 21" xfId="1853" hidden="1" xr:uid="{00000000-0005-0000-0000-000043030000}"/>
    <cellStyle name="Followed Hyperlink 21" xfId="861" hidden="1" xr:uid="{00000000-0005-0000-0000-000044030000}"/>
    <cellStyle name="Followed Hyperlink 21" xfId="2083" hidden="1" xr:uid="{00000000-0005-0000-0000-000045030000}"/>
    <cellStyle name="Followed Hyperlink 21" xfId="2122" hidden="1" xr:uid="{00000000-0005-0000-0000-000046030000}"/>
    <cellStyle name="Followed Hyperlink 21" xfId="2059" hidden="1" xr:uid="{00000000-0005-0000-0000-000047030000}"/>
    <cellStyle name="Followed Hyperlink 21" xfId="2832" hidden="1" xr:uid="{00000000-0005-0000-0000-00002C030000}"/>
    <cellStyle name="Followed Hyperlink 21" xfId="3005" hidden="1" xr:uid="{00000000-0005-0000-0000-00002D030000}"/>
    <cellStyle name="Followed Hyperlink 21" xfId="3044" hidden="1" xr:uid="{00000000-0005-0000-0000-00002E030000}"/>
    <cellStyle name="Followed Hyperlink 21" xfId="2981" hidden="1" xr:uid="{00000000-0005-0000-0000-00002F030000}"/>
    <cellStyle name="Followed Hyperlink 21" xfId="3155" hidden="1" xr:uid="{00000000-0005-0000-0000-000030030000}"/>
    <cellStyle name="Followed Hyperlink 21" xfId="3318" hidden="1" xr:uid="{00000000-0005-0000-0000-000031030000}"/>
    <cellStyle name="Followed Hyperlink 21" xfId="3357" hidden="1" xr:uid="{00000000-0005-0000-0000-000032030000}"/>
    <cellStyle name="Followed Hyperlink 21" xfId="3294" hidden="1" xr:uid="{00000000-0005-0000-0000-000033030000}"/>
    <cellStyle name="Followed Hyperlink 21" xfId="3136" hidden="1" xr:uid="{00000000-0005-0000-0000-000034030000}"/>
    <cellStyle name="Followed Hyperlink 21" xfId="3539" hidden="1" xr:uid="{00000000-0005-0000-0000-000035030000}"/>
    <cellStyle name="Followed Hyperlink 21" xfId="3578" hidden="1" xr:uid="{00000000-0005-0000-0000-000036030000}"/>
    <cellStyle name="Followed Hyperlink 21" xfId="3515" hidden="1" xr:uid="{00000000-0005-0000-0000-000037030000}"/>
    <cellStyle name="Followed Hyperlink 21" xfId="2897" hidden="1" xr:uid="{00000000-0005-0000-0000-000038030000}"/>
    <cellStyle name="Followed Hyperlink 21" xfId="3755" hidden="1" xr:uid="{00000000-0005-0000-0000-000039030000}"/>
    <cellStyle name="Followed Hyperlink 21" xfId="3794" hidden="1" xr:uid="{00000000-0005-0000-0000-00003A030000}"/>
    <cellStyle name="Followed Hyperlink 21" xfId="3731" hidden="1" xr:uid="{00000000-0005-0000-0000-00003B030000}"/>
    <cellStyle name="Followed Hyperlink 21" xfId="3198" hidden="1" xr:uid="{00000000-0005-0000-0000-00003C030000}"/>
    <cellStyle name="Followed Hyperlink 21" xfId="3967" hidden="1" xr:uid="{00000000-0005-0000-0000-00003D030000}"/>
    <cellStyle name="Followed Hyperlink 21" xfId="4006" hidden="1" xr:uid="{00000000-0005-0000-0000-00003E030000}"/>
    <cellStyle name="Followed Hyperlink 21" xfId="3943" hidden="1" xr:uid="{00000000-0005-0000-0000-00003F030000}"/>
    <cellStyle name="Followed Hyperlink 21" xfId="3431" hidden="1" xr:uid="{00000000-0005-0000-0000-000040030000}"/>
    <cellStyle name="Followed Hyperlink 21" xfId="4178" hidden="1" xr:uid="{00000000-0005-0000-0000-000041030000}"/>
    <cellStyle name="Followed Hyperlink 21" xfId="4217" hidden="1" xr:uid="{00000000-0005-0000-0000-000042030000}"/>
    <cellStyle name="Followed Hyperlink 21" xfId="4154" hidden="1" xr:uid="{00000000-0005-0000-0000-000043030000}"/>
    <cellStyle name="Followed Hyperlink 21" xfId="3162" hidden="1" xr:uid="{00000000-0005-0000-0000-000044030000}"/>
    <cellStyle name="Followed Hyperlink 21" xfId="4384" hidden="1" xr:uid="{00000000-0005-0000-0000-000045030000}"/>
    <cellStyle name="Followed Hyperlink 21" xfId="4423" hidden="1" xr:uid="{00000000-0005-0000-0000-000046030000}"/>
    <cellStyle name="Followed Hyperlink 21" xfId="4360" hidden="1" xr:uid="{00000000-0005-0000-0000-000047030000}"/>
    <cellStyle name="Followed Hyperlink 21" xfId="2784" hidden="1" xr:uid="{00000000-0005-0000-0000-00002C030000}"/>
    <cellStyle name="Followed Hyperlink 21" xfId="4480" hidden="1" xr:uid="{00000000-0005-0000-0000-00002D030000}"/>
    <cellStyle name="Followed Hyperlink 21" xfId="4463" hidden="1" xr:uid="{00000000-0005-0000-0000-00002E030000}"/>
    <cellStyle name="Followed Hyperlink 21" xfId="4493" hidden="1" xr:uid="{00000000-0005-0000-0000-00002F030000}"/>
    <cellStyle name="Followed Hyperlink 21" xfId="4834" hidden="1" xr:uid="{00000000-0005-0000-0000-000030030000}"/>
    <cellStyle name="Followed Hyperlink 21" xfId="4997" hidden="1" xr:uid="{00000000-0005-0000-0000-000031030000}"/>
    <cellStyle name="Followed Hyperlink 21" xfId="5036" hidden="1" xr:uid="{00000000-0005-0000-0000-000032030000}"/>
    <cellStyle name="Followed Hyperlink 21" xfId="4973" hidden="1" xr:uid="{00000000-0005-0000-0000-000033030000}"/>
    <cellStyle name="Followed Hyperlink 21" xfId="4815" hidden="1" xr:uid="{00000000-0005-0000-0000-000034030000}"/>
    <cellStyle name="Followed Hyperlink 21" xfId="5218" hidden="1" xr:uid="{00000000-0005-0000-0000-000035030000}"/>
    <cellStyle name="Followed Hyperlink 21" xfId="5257" hidden="1" xr:uid="{00000000-0005-0000-0000-000036030000}"/>
    <cellStyle name="Followed Hyperlink 21" xfId="5194" hidden="1" xr:uid="{00000000-0005-0000-0000-000037030000}"/>
    <cellStyle name="Followed Hyperlink 21" xfId="2799" hidden="1" xr:uid="{00000000-0005-0000-0000-000038030000}"/>
    <cellStyle name="Followed Hyperlink 21" xfId="5434" hidden="1" xr:uid="{00000000-0005-0000-0000-000039030000}"/>
    <cellStyle name="Followed Hyperlink 21" xfId="5473" hidden="1" xr:uid="{00000000-0005-0000-0000-00003A030000}"/>
    <cellStyle name="Followed Hyperlink 21" xfId="5410" hidden="1" xr:uid="{00000000-0005-0000-0000-00003B030000}"/>
    <cellStyle name="Followed Hyperlink 21" xfId="4877" hidden="1" xr:uid="{00000000-0005-0000-0000-00003C030000}"/>
    <cellStyle name="Followed Hyperlink 21" xfId="5646" hidden="1" xr:uid="{00000000-0005-0000-0000-00003D030000}"/>
    <cellStyle name="Followed Hyperlink 21" xfId="5685" hidden="1" xr:uid="{00000000-0005-0000-0000-00003E030000}"/>
    <cellStyle name="Followed Hyperlink 21" xfId="5622" hidden="1" xr:uid="{00000000-0005-0000-0000-00003F030000}"/>
    <cellStyle name="Followed Hyperlink 21" xfId="5110" hidden="1" xr:uid="{00000000-0005-0000-0000-000040030000}"/>
    <cellStyle name="Followed Hyperlink 21" xfId="5857" hidden="1" xr:uid="{00000000-0005-0000-0000-000041030000}"/>
    <cellStyle name="Followed Hyperlink 21" xfId="5896" hidden="1" xr:uid="{00000000-0005-0000-0000-000042030000}"/>
    <cellStyle name="Followed Hyperlink 21" xfId="5833" hidden="1" xr:uid="{00000000-0005-0000-0000-000043030000}"/>
    <cellStyle name="Followed Hyperlink 21" xfId="4841" hidden="1" xr:uid="{00000000-0005-0000-0000-000044030000}"/>
    <cellStyle name="Followed Hyperlink 21" xfId="6063" hidden="1" xr:uid="{00000000-0005-0000-0000-000045030000}"/>
    <cellStyle name="Followed Hyperlink 21" xfId="6102" hidden="1" xr:uid="{00000000-0005-0000-0000-000046030000}"/>
    <cellStyle name="Followed Hyperlink 21" xfId="6039" hidden="1" xr:uid="{00000000-0005-0000-0000-000047030000}"/>
    <cellStyle name="Followed Hyperlink 21" xfId="4584" hidden="1" xr:uid="{00000000-0005-0000-0000-00002C030000}"/>
    <cellStyle name="Followed Hyperlink 21" xfId="6159" hidden="1" xr:uid="{00000000-0005-0000-0000-00002D030000}"/>
    <cellStyle name="Followed Hyperlink 21" xfId="6142" hidden="1" xr:uid="{00000000-0005-0000-0000-00002E030000}"/>
    <cellStyle name="Followed Hyperlink 21" xfId="6172" hidden="1" xr:uid="{00000000-0005-0000-0000-00002F030000}"/>
    <cellStyle name="Followed Hyperlink 21" xfId="6514" hidden="1" xr:uid="{00000000-0005-0000-0000-000030030000}"/>
    <cellStyle name="Followed Hyperlink 21" xfId="6677" hidden="1" xr:uid="{00000000-0005-0000-0000-000031030000}"/>
    <cellStyle name="Followed Hyperlink 21" xfId="6716" hidden="1" xr:uid="{00000000-0005-0000-0000-000032030000}"/>
    <cellStyle name="Followed Hyperlink 21" xfId="6653" hidden="1" xr:uid="{00000000-0005-0000-0000-000033030000}"/>
    <cellStyle name="Followed Hyperlink 21" xfId="6495" hidden="1" xr:uid="{00000000-0005-0000-0000-000034030000}"/>
    <cellStyle name="Followed Hyperlink 21" xfId="6898" hidden="1" xr:uid="{00000000-0005-0000-0000-000035030000}"/>
    <cellStyle name="Followed Hyperlink 21" xfId="6937" hidden="1" xr:uid="{00000000-0005-0000-0000-000036030000}"/>
    <cellStyle name="Followed Hyperlink 21" xfId="6874" hidden="1" xr:uid="{00000000-0005-0000-0000-000037030000}"/>
    <cellStyle name="Followed Hyperlink 21" xfId="53" hidden="1" xr:uid="{00000000-0005-0000-0000-000038030000}"/>
    <cellStyle name="Followed Hyperlink 21" xfId="7114" hidden="1" xr:uid="{00000000-0005-0000-0000-000039030000}"/>
    <cellStyle name="Followed Hyperlink 21" xfId="7153" hidden="1" xr:uid="{00000000-0005-0000-0000-00003A030000}"/>
    <cellStyle name="Followed Hyperlink 21" xfId="7090" hidden="1" xr:uid="{00000000-0005-0000-0000-00003B030000}"/>
    <cellStyle name="Followed Hyperlink 21" xfId="6557" hidden="1" xr:uid="{00000000-0005-0000-0000-00003C030000}"/>
    <cellStyle name="Followed Hyperlink 21" xfId="7326" hidden="1" xr:uid="{00000000-0005-0000-0000-00003D030000}"/>
    <cellStyle name="Followed Hyperlink 21" xfId="7365" hidden="1" xr:uid="{00000000-0005-0000-0000-00003E030000}"/>
    <cellStyle name="Followed Hyperlink 21" xfId="7302" hidden="1" xr:uid="{00000000-0005-0000-0000-00003F030000}"/>
    <cellStyle name="Followed Hyperlink 21" xfId="6790" hidden="1" xr:uid="{00000000-0005-0000-0000-000040030000}"/>
    <cellStyle name="Followed Hyperlink 21" xfId="7537" hidden="1" xr:uid="{00000000-0005-0000-0000-000041030000}"/>
    <cellStyle name="Followed Hyperlink 21" xfId="7576" hidden="1" xr:uid="{00000000-0005-0000-0000-000042030000}"/>
    <cellStyle name="Followed Hyperlink 21" xfId="7513" hidden="1" xr:uid="{00000000-0005-0000-0000-000043030000}"/>
    <cellStyle name="Followed Hyperlink 21" xfId="6521" hidden="1" xr:uid="{00000000-0005-0000-0000-000044030000}"/>
    <cellStyle name="Followed Hyperlink 21" xfId="7743" hidden="1" xr:uid="{00000000-0005-0000-0000-000045030000}"/>
    <cellStyle name="Followed Hyperlink 21" xfId="7782" hidden="1" xr:uid="{00000000-0005-0000-0000-000046030000}"/>
    <cellStyle name="Followed Hyperlink 21" xfId="7719" hidden="1" xr:uid="{00000000-0005-0000-0000-000047030000}"/>
    <cellStyle name="Followed Hyperlink 21" xfId="6263" hidden="1" xr:uid="{00000000-0005-0000-0000-00002C030000}"/>
    <cellStyle name="Followed Hyperlink 21" xfId="7839" hidden="1" xr:uid="{00000000-0005-0000-0000-00002D030000}"/>
    <cellStyle name="Followed Hyperlink 21" xfId="7822" hidden="1" xr:uid="{00000000-0005-0000-0000-00002E030000}"/>
    <cellStyle name="Followed Hyperlink 21" xfId="7852" hidden="1" xr:uid="{00000000-0005-0000-0000-00002F030000}"/>
    <cellStyle name="Followed Hyperlink 21" xfId="8194" hidden="1" xr:uid="{00000000-0005-0000-0000-000030030000}"/>
    <cellStyle name="Followed Hyperlink 21" xfId="8357" hidden="1" xr:uid="{00000000-0005-0000-0000-000031030000}"/>
    <cellStyle name="Followed Hyperlink 21" xfId="8396" hidden="1" xr:uid="{00000000-0005-0000-0000-000032030000}"/>
    <cellStyle name="Followed Hyperlink 21" xfId="8333" hidden="1" xr:uid="{00000000-0005-0000-0000-000033030000}"/>
    <cellStyle name="Followed Hyperlink 21" xfId="8175" hidden="1" xr:uid="{00000000-0005-0000-0000-000034030000}"/>
    <cellStyle name="Followed Hyperlink 21" xfId="8578" hidden="1" xr:uid="{00000000-0005-0000-0000-000035030000}"/>
    <cellStyle name="Followed Hyperlink 21" xfId="8617" hidden="1" xr:uid="{00000000-0005-0000-0000-000036030000}"/>
    <cellStyle name="Followed Hyperlink 21" xfId="8554" hidden="1" xr:uid="{00000000-0005-0000-0000-000037030000}"/>
    <cellStyle name="Followed Hyperlink 21" xfId="4723" hidden="1" xr:uid="{00000000-0005-0000-0000-000038030000}"/>
    <cellStyle name="Followed Hyperlink 21" xfId="8794" hidden="1" xr:uid="{00000000-0005-0000-0000-000039030000}"/>
    <cellStyle name="Followed Hyperlink 21" xfId="8833" hidden="1" xr:uid="{00000000-0005-0000-0000-00003A030000}"/>
    <cellStyle name="Followed Hyperlink 21" xfId="8770" hidden="1" xr:uid="{00000000-0005-0000-0000-00003B030000}"/>
    <cellStyle name="Followed Hyperlink 21" xfId="8237" hidden="1" xr:uid="{00000000-0005-0000-0000-00003C030000}"/>
    <cellStyle name="Followed Hyperlink 21" xfId="9006" hidden="1" xr:uid="{00000000-0005-0000-0000-00003D030000}"/>
    <cellStyle name="Followed Hyperlink 21" xfId="9045" hidden="1" xr:uid="{00000000-0005-0000-0000-00003E030000}"/>
    <cellStyle name="Followed Hyperlink 21" xfId="8982" hidden="1" xr:uid="{00000000-0005-0000-0000-00003F030000}"/>
    <cellStyle name="Followed Hyperlink 21" xfId="8470" hidden="1" xr:uid="{00000000-0005-0000-0000-000040030000}"/>
    <cellStyle name="Followed Hyperlink 21" xfId="9217" hidden="1" xr:uid="{00000000-0005-0000-0000-000041030000}"/>
    <cellStyle name="Followed Hyperlink 21" xfId="9256" hidden="1" xr:uid="{00000000-0005-0000-0000-000042030000}"/>
    <cellStyle name="Followed Hyperlink 21" xfId="9193" hidden="1" xr:uid="{00000000-0005-0000-0000-000043030000}"/>
    <cellStyle name="Followed Hyperlink 21" xfId="8201" hidden="1" xr:uid="{00000000-0005-0000-0000-000044030000}"/>
    <cellStyle name="Followed Hyperlink 21" xfId="9423" hidden="1" xr:uid="{00000000-0005-0000-0000-000045030000}"/>
    <cellStyle name="Followed Hyperlink 21" xfId="9462" hidden="1" xr:uid="{00000000-0005-0000-0000-000046030000}"/>
    <cellStyle name="Followed Hyperlink 21" xfId="9399" hidden="1" xr:uid="{00000000-0005-0000-0000-000047030000}"/>
    <cellStyle name="Followed Hyperlink 21" xfId="7943" hidden="1" xr:uid="{00000000-0005-0000-0000-00002C030000}"/>
    <cellStyle name="Followed Hyperlink 21" xfId="9519" hidden="1" xr:uid="{00000000-0005-0000-0000-00002D030000}"/>
    <cellStyle name="Followed Hyperlink 21" xfId="9502" hidden="1" xr:uid="{00000000-0005-0000-0000-00002E030000}"/>
    <cellStyle name="Followed Hyperlink 21" xfId="9532" hidden="1" xr:uid="{00000000-0005-0000-0000-00002F030000}"/>
    <cellStyle name="Followed Hyperlink 21" xfId="9872" hidden="1" xr:uid="{00000000-0005-0000-0000-000030030000}"/>
    <cellStyle name="Followed Hyperlink 21" xfId="10035" hidden="1" xr:uid="{00000000-0005-0000-0000-000031030000}"/>
    <cellStyle name="Followed Hyperlink 21" xfId="10074" hidden="1" xr:uid="{00000000-0005-0000-0000-000032030000}"/>
    <cellStyle name="Followed Hyperlink 21" xfId="10011" hidden="1" xr:uid="{00000000-0005-0000-0000-000033030000}"/>
    <cellStyle name="Followed Hyperlink 21" xfId="9853" hidden="1" xr:uid="{00000000-0005-0000-0000-000034030000}"/>
    <cellStyle name="Followed Hyperlink 21" xfId="10256" hidden="1" xr:uid="{00000000-0005-0000-0000-000035030000}"/>
    <cellStyle name="Followed Hyperlink 21" xfId="10295" hidden="1" xr:uid="{00000000-0005-0000-0000-000036030000}"/>
    <cellStyle name="Followed Hyperlink 21" xfId="10232" hidden="1" xr:uid="{00000000-0005-0000-0000-000037030000}"/>
    <cellStyle name="Followed Hyperlink 21" xfId="6403" hidden="1" xr:uid="{00000000-0005-0000-0000-000038030000}"/>
    <cellStyle name="Followed Hyperlink 21" xfId="10472" hidden="1" xr:uid="{00000000-0005-0000-0000-000039030000}"/>
    <cellStyle name="Followed Hyperlink 21" xfId="10511" hidden="1" xr:uid="{00000000-0005-0000-0000-00003A030000}"/>
    <cellStyle name="Followed Hyperlink 21" xfId="10448" hidden="1" xr:uid="{00000000-0005-0000-0000-00003B030000}"/>
    <cellStyle name="Followed Hyperlink 21" xfId="9915" hidden="1" xr:uid="{00000000-0005-0000-0000-00003C030000}"/>
    <cellStyle name="Followed Hyperlink 21" xfId="10684" hidden="1" xr:uid="{00000000-0005-0000-0000-00003D030000}"/>
    <cellStyle name="Followed Hyperlink 21" xfId="10723" hidden="1" xr:uid="{00000000-0005-0000-0000-00003E030000}"/>
    <cellStyle name="Followed Hyperlink 21" xfId="10660" hidden="1" xr:uid="{00000000-0005-0000-0000-00003F030000}"/>
    <cellStyle name="Followed Hyperlink 21" xfId="10148" hidden="1" xr:uid="{00000000-0005-0000-0000-000040030000}"/>
    <cellStyle name="Followed Hyperlink 21" xfId="10895" hidden="1" xr:uid="{00000000-0005-0000-0000-000041030000}"/>
    <cellStyle name="Followed Hyperlink 21" xfId="10934" hidden="1" xr:uid="{00000000-0005-0000-0000-000042030000}"/>
    <cellStyle name="Followed Hyperlink 21" xfId="10871" hidden="1" xr:uid="{00000000-0005-0000-0000-000043030000}"/>
    <cellStyle name="Followed Hyperlink 21" xfId="9879" hidden="1" xr:uid="{00000000-0005-0000-0000-000044030000}"/>
    <cellStyle name="Followed Hyperlink 21" xfId="11101" hidden="1" xr:uid="{00000000-0005-0000-0000-000045030000}"/>
    <cellStyle name="Followed Hyperlink 21" xfId="11140" hidden="1" xr:uid="{00000000-0005-0000-0000-000046030000}"/>
    <cellStyle name="Followed Hyperlink 21" xfId="11077" hidden="1" xr:uid="{00000000-0005-0000-0000-000047030000}"/>
    <cellStyle name="Followed Hyperlink 21" xfId="9623" hidden="1" xr:uid="{00000000-0005-0000-0000-00002C030000}"/>
    <cellStyle name="Followed Hyperlink 21" xfId="11197" hidden="1" xr:uid="{00000000-0005-0000-0000-00002D030000}"/>
    <cellStyle name="Followed Hyperlink 21" xfId="11180" hidden="1" xr:uid="{00000000-0005-0000-0000-00002E030000}"/>
    <cellStyle name="Followed Hyperlink 21" xfId="11210" hidden="1" xr:uid="{00000000-0005-0000-0000-00002F030000}"/>
    <cellStyle name="Followed Hyperlink 21" xfId="11547" hidden="1" xr:uid="{00000000-0005-0000-0000-000030030000}"/>
    <cellStyle name="Followed Hyperlink 21" xfId="11710" hidden="1" xr:uid="{00000000-0005-0000-0000-000031030000}"/>
    <cellStyle name="Followed Hyperlink 21" xfId="11749" hidden="1" xr:uid="{00000000-0005-0000-0000-000032030000}"/>
    <cellStyle name="Followed Hyperlink 21" xfId="11686" hidden="1" xr:uid="{00000000-0005-0000-0000-000033030000}"/>
    <cellStyle name="Followed Hyperlink 21" xfId="11528" hidden="1" xr:uid="{00000000-0005-0000-0000-000034030000}"/>
    <cellStyle name="Followed Hyperlink 21" xfId="11931" hidden="1" xr:uid="{00000000-0005-0000-0000-000035030000}"/>
    <cellStyle name="Followed Hyperlink 21" xfId="11970" hidden="1" xr:uid="{00000000-0005-0000-0000-000036030000}"/>
    <cellStyle name="Followed Hyperlink 21" xfId="11907" hidden="1" xr:uid="{00000000-0005-0000-0000-000037030000}"/>
    <cellStyle name="Followed Hyperlink 21" xfId="8083" hidden="1" xr:uid="{00000000-0005-0000-0000-000038030000}"/>
    <cellStyle name="Followed Hyperlink 21" xfId="12147" hidden="1" xr:uid="{00000000-0005-0000-0000-000039030000}"/>
    <cellStyle name="Followed Hyperlink 21" xfId="12186" hidden="1" xr:uid="{00000000-0005-0000-0000-00003A030000}"/>
    <cellStyle name="Followed Hyperlink 21" xfId="12123" hidden="1" xr:uid="{00000000-0005-0000-0000-00003B030000}"/>
    <cellStyle name="Followed Hyperlink 21" xfId="11590" hidden="1" xr:uid="{00000000-0005-0000-0000-00003C030000}"/>
    <cellStyle name="Followed Hyperlink 21" xfId="12359" hidden="1" xr:uid="{00000000-0005-0000-0000-00003D030000}"/>
    <cellStyle name="Followed Hyperlink 21" xfId="12398" hidden="1" xr:uid="{00000000-0005-0000-0000-00003E030000}"/>
    <cellStyle name="Followed Hyperlink 21" xfId="12335" hidden="1" xr:uid="{00000000-0005-0000-0000-00003F030000}"/>
    <cellStyle name="Followed Hyperlink 21" xfId="11823" hidden="1" xr:uid="{00000000-0005-0000-0000-000040030000}"/>
    <cellStyle name="Followed Hyperlink 21" xfId="12570" hidden="1" xr:uid="{00000000-0005-0000-0000-000041030000}"/>
    <cellStyle name="Followed Hyperlink 21" xfId="12609" hidden="1" xr:uid="{00000000-0005-0000-0000-000042030000}"/>
    <cellStyle name="Followed Hyperlink 21" xfId="12546" hidden="1" xr:uid="{00000000-0005-0000-0000-000043030000}"/>
    <cellStyle name="Followed Hyperlink 21" xfId="11554" hidden="1" xr:uid="{00000000-0005-0000-0000-000044030000}"/>
    <cellStyle name="Followed Hyperlink 21" xfId="12776" hidden="1" xr:uid="{00000000-0005-0000-0000-000045030000}"/>
    <cellStyle name="Followed Hyperlink 21" xfId="12815" hidden="1" xr:uid="{00000000-0005-0000-0000-000046030000}"/>
    <cellStyle name="Followed Hyperlink 21" xfId="12752" hidden="1" xr:uid="{00000000-0005-0000-0000-000047030000}"/>
    <cellStyle name="Followed Hyperlink 21" xfId="11301" hidden="1" xr:uid="{00000000-0005-0000-0000-00002C030000}"/>
    <cellStyle name="Followed Hyperlink 21" xfId="12872" hidden="1" xr:uid="{00000000-0005-0000-0000-00002D030000}"/>
    <cellStyle name="Followed Hyperlink 21" xfId="12855" hidden="1" xr:uid="{00000000-0005-0000-0000-00002E030000}"/>
    <cellStyle name="Followed Hyperlink 21" xfId="12885" hidden="1" xr:uid="{00000000-0005-0000-0000-00002F030000}"/>
    <cellStyle name="Followed Hyperlink 21" xfId="13221" hidden="1" xr:uid="{00000000-0005-0000-0000-000030030000}"/>
    <cellStyle name="Followed Hyperlink 21" xfId="13384" hidden="1" xr:uid="{00000000-0005-0000-0000-000031030000}"/>
    <cellStyle name="Followed Hyperlink 21" xfId="13423" hidden="1" xr:uid="{00000000-0005-0000-0000-000032030000}"/>
    <cellStyle name="Followed Hyperlink 21" xfId="13360" hidden="1" xr:uid="{00000000-0005-0000-0000-000033030000}"/>
    <cellStyle name="Followed Hyperlink 21" xfId="13202" hidden="1" xr:uid="{00000000-0005-0000-0000-000034030000}"/>
    <cellStyle name="Followed Hyperlink 21" xfId="13605" hidden="1" xr:uid="{00000000-0005-0000-0000-000035030000}"/>
    <cellStyle name="Followed Hyperlink 21" xfId="13644" hidden="1" xr:uid="{00000000-0005-0000-0000-000036030000}"/>
    <cellStyle name="Followed Hyperlink 21" xfId="13581" hidden="1" xr:uid="{00000000-0005-0000-0000-000037030000}"/>
    <cellStyle name="Followed Hyperlink 21" xfId="9761" hidden="1" xr:uid="{00000000-0005-0000-0000-000038030000}"/>
    <cellStyle name="Followed Hyperlink 21" xfId="13821" hidden="1" xr:uid="{00000000-0005-0000-0000-000039030000}"/>
    <cellStyle name="Followed Hyperlink 21" xfId="13860" hidden="1" xr:uid="{00000000-0005-0000-0000-00003A030000}"/>
    <cellStyle name="Followed Hyperlink 21" xfId="13797" hidden="1" xr:uid="{00000000-0005-0000-0000-00003B030000}"/>
    <cellStyle name="Followed Hyperlink 21" xfId="13264" hidden="1" xr:uid="{00000000-0005-0000-0000-00003C030000}"/>
    <cellStyle name="Followed Hyperlink 21" xfId="14033" hidden="1" xr:uid="{00000000-0005-0000-0000-00003D030000}"/>
    <cellStyle name="Followed Hyperlink 21" xfId="14072" hidden="1" xr:uid="{00000000-0005-0000-0000-00003E030000}"/>
    <cellStyle name="Followed Hyperlink 21" xfId="14009" hidden="1" xr:uid="{00000000-0005-0000-0000-00003F030000}"/>
    <cellStyle name="Followed Hyperlink 21" xfId="13497" hidden="1" xr:uid="{00000000-0005-0000-0000-000040030000}"/>
    <cellStyle name="Followed Hyperlink 21" xfId="14244" hidden="1" xr:uid="{00000000-0005-0000-0000-000041030000}"/>
    <cellStyle name="Followed Hyperlink 21" xfId="14283" hidden="1" xr:uid="{00000000-0005-0000-0000-000042030000}"/>
    <cellStyle name="Followed Hyperlink 21" xfId="14220" hidden="1" xr:uid="{00000000-0005-0000-0000-000043030000}"/>
    <cellStyle name="Followed Hyperlink 21" xfId="13228" hidden="1" xr:uid="{00000000-0005-0000-0000-000044030000}"/>
    <cellStyle name="Followed Hyperlink 21" xfId="14450" hidden="1" xr:uid="{00000000-0005-0000-0000-000045030000}"/>
    <cellStyle name="Followed Hyperlink 21" xfId="14489" hidden="1" xr:uid="{00000000-0005-0000-0000-000046030000}"/>
    <cellStyle name="Followed Hyperlink 21" xfId="14426" hidden="1" xr:uid="{00000000-0005-0000-0000-000047030000}"/>
    <cellStyle name="Followed Hyperlink 21" xfId="12975" hidden="1" xr:uid="{00000000-0005-0000-0000-00002C030000}"/>
    <cellStyle name="Followed Hyperlink 21" xfId="14546" hidden="1" xr:uid="{00000000-0005-0000-0000-00002D030000}"/>
    <cellStyle name="Followed Hyperlink 21" xfId="14529" hidden="1" xr:uid="{00000000-0005-0000-0000-00002E030000}"/>
    <cellStyle name="Followed Hyperlink 21" xfId="14559" hidden="1" xr:uid="{00000000-0005-0000-0000-00002F030000}"/>
    <cellStyle name="Followed Hyperlink 21" xfId="14889" hidden="1" xr:uid="{00000000-0005-0000-0000-000030030000}"/>
    <cellStyle name="Followed Hyperlink 21" xfId="15052" hidden="1" xr:uid="{00000000-0005-0000-0000-000031030000}"/>
    <cellStyle name="Followed Hyperlink 21" xfId="15091" hidden="1" xr:uid="{00000000-0005-0000-0000-000032030000}"/>
    <cellStyle name="Followed Hyperlink 21" xfId="15028" hidden="1" xr:uid="{00000000-0005-0000-0000-000033030000}"/>
    <cellStyle name="Followed Hyperlink 21" xfId="14870" hidden="1" xr:uid="{00000000-0005-0000-0000-000034030000}"/>
    <cellStyle name="Followed Hyperlink 21" xfId="15273" hidden="1" xr:uid="{00000000-0005-0000-0000-000035030000}"/>
    <cellStyle name="Followed Hyperlink 21" xfId="15312" hidden="1" xr:uid="{00000000-0005-0000-0000-000036030000}"/>
    <cellStyle name="Followed Hyperlink 21" xfId="15249" hidden="1" xr:uid="{00000000-0005-0000-0000-000037030000}"/>
    <cellStyle name="Followed Hyperlink 21" xfId="11437" hidden="1" xr:uid="{00000000-0005-0000-0000-000038030000}"/>
    <cellStyle name="Followed Hyperlink 21" xfId="15489" hidden="1" xr:uid="{00000000-0005-0000-0000-000039030000}"/>
    <cellStyle name="Followed Hyperlink 21" xfId="15528" hidden="1" xr:uid="{00000000-0005-0000-0000-00003A030000}"/>
    <cellStyle name="Followed Hyperlink 21" xfId="15465" hidden="1" xr:uid="{00000000-0005-0000-0000-00003B030000}"/>
    <cellStyle name="Followed Hyperlink 21" xfId="14932" hidden="1" xr:uid="{00000000-0005-0000-0000-00003C030000}"/>
    <cellStyle name="Followed Hyperlink 21" xfId="15701" hidden="1" xr:uid="{00000000-0005-0000-0000-00003D030000}"/>
    <cellStyle name="Followed Hyperlink 21" xfId="15740" hidden="1" xr:uid="{00000000-0005-0000-0000-00003E030000}"/>
    <cellStyle name="Followed Hyperlink 21" xfId="15677" hidden="1" xr:uid="{00000000-0005-0000-0000-00003F030000}"/>
    <cellStyle name="Followed Hyperlink 21" xfId="15165" hidden="1" xr:uid="{00000000-0005-0000-0000-000040030000}"/>
    <cellStyle name="Followed Hyperlink 21" xfId="15912" hidden="1" xr:uid="{00000000-0005-0000-0000-000041030000}"/>
    <cellStyle name="Followed Hyperlink 21" xfId="15951" hidden="1" xr:uid="{00000000-0005-0000-0000-000042030000}"/>
    <cellStyle name="Followed Hyperlink 21" xfId="15888" hidden="1" xr:uid="{00000000-0005-0000-0000-000043030000}"/>
    <cellStyle name="Followed Hyperlink 21" xfId="14896" hidden="1" xr:uid="{00000000-0005-0000-0000-000044030000}"/>
    <cellStyle name="Followed Hyperlink 21" xfId="16118" hidden="1" xr:uid="{00000000-0005-0000-0000-000045030000}"/>
    <cellStyle name="Followed Hyperlink 21" xfId="16157" hidden="1" xr:uid="{00000000-0005-0000-0000-000046030000}"/>
    <cellStyle name="Followed Hyperlink 21" xfId="16094" hidden="1" xr:uid="{00000000-0005-0000-0000-000047030000}"/>
    <cellStyle name="Followed Hyperlink 21" xfId="14647" hidden="1" xr:uid="{00000000-0005-0000-0000-00002C030000}"/>
    <cellStyle name="Followed Hyperlink 21" xfId="16214" hidden="1" xr:uid="{00000000-0005-0000-0000-00002D030000}"/>
    <cellStyle name="Followed Hyperlink 21" xfId="16197" hidden="1" xr:uid="{00000000-0005-0000-0000-00002E030000}"/>
    <cellStyle name="Followed Hyperlink 21" xfId="16227" hidden="1" xr:uid="{00000000-0005-0000-0000-00002F030000}"/>
    <cellStyle name="Followed Hyperlink 21" xfId="16548" hidden="1" xr:uid="{00000000-0005-0000-0000-000030030000}"/>
    <cellStyle name="Followed Hyperlink 21" xfId="16711" hidden="1" xr:uid="{00000000-0005-0000-0000-000031030000}"/>
    <cellStyle name="Followed Hyperlink 21" xfId="16750" hidden="1" xr:uid="{00000000-0005-0000-0000-000032030000}"/>
    <cellStyle name="Followed Hyperlink 21" xfId="16687" hidden="1" xr:uid="{00000000-0005-0000-0000-000033030000}"/>
    <cellStyle name="Followed Hyperlink 21" xfId="16529" hidden="1" xr:uid="{00000000-0005-0000-0000-000034030000}"/>
    <cellStyle name="Followed Hyperlink 21" xfId="16932" hidden="1" xr:uid="{00000000-0005-0000-0000-000035030000}"/>
    <cellStyle name="Followed Hyperlink 21" xfId="16971" hidden="1" xr:uid="{00000000-0005-0000-0000-000036030000}"/>
    <cellStyle name="Followed Hyperlink 21" xfId="16908" hidden="1" xr:uid="{00000000-0005-0000-0000-000037030000}"/>
    <cellStyle name="Followed Hyperlink 21" xfId="13110" hidden="1" xr:uid="{00000000-0005-0000-0000-000038030000}"/>
    <cellStyle name="Followed Hyperlink 21" xfId="17148" hidden="1" xr:uid="{00000000-0005-0000-0000-000039030000}"/>
    <cellStyle name="Followed Hyperlink 21" xfId="17187" hidden="1" xr:uid="{00000000-0005-0000-0000-00003A030000}"/>
    <cellStyle name="Followed Hyperlink 21" xfId="17124" hidden="1" xr:uid="{00000000-0005-0000-0000-00003B030000}"/>
    <cellStyle name="Followed Hyperlink 21" xfId="16591" hidden="1" xr:uid="{00000000-0005-0000-0000-00003C030000}"/>
    <cellStyle name="Followed Hyperlink 21" xfId="17360" hidden="1" xr:uid="{00000000-0005-0000-0000-00003D030000}"/>
    <cellStyle name="Followed Hyperlink 21" xfId="17399" hidden="1" xr:uid="{00000000-0005-0000-0000-00003E030000}"/>
    <cellStyle name="Followed Hyperlink 21" xfId="17336" hidden="1" xr:uid="{00000000-0005-0000-0000-00003F030000}"/>
    <cellStyle name="Followed Hyperlink 21" xfId="16824" hidden="1" xr:uid="{00000000-0005-0000-0000-000040030000}"/>
    <cellStyle name="Followed Hyperlink 21" xfId="17571" hidden="1" xr:uid="{00000000-0005-0000-0000-000041030000}"/>
    <cellStyle name="Followed Hyperlink 21" xfId="17610" hidden="1" xr:uid="{00000000-0005-0000-0000-000042030000}"/>
    <cellStyle name="Followed Hyperlink 21" xfId="17547" hidden="1" xr:uid="{00000000-0005-0000-0000-000043030000}"/>
    <cellStyle name="Followed Hyperlink 21" xfId="16555" hidden="1" xr:uid="{00000000-0005-0000-0000-000044030000}"/>
    <cellStyle name="Followed Hyperlink 21" xfId="17777" hidden="1" xr:uid="{00000000-0005-0000-0000-000045030000}"/>
    <cellStyle name="Followed Hyperlink 21" xfId="17816" hidden="1" xr:uid="{00000000-0005-0000-0000-000046030000}"/>
    <cellStyle name="Followed Hyperlink 21" xfId="17753" hidden="1" xr:uid="{00000000-0005-0000-0000-000047030000}"/>
    <cellStyle name="Followed Hyperlink 21" xfId="17952" hidden="1" xr:uid="{00000000-0005-0000-0000-00002C030000}"/>
    <cellStyle name="Followed Hyperlink 21" xfId="17872" hidden="1" xr:uid="{00000000-0005-0000-0000-00002D030000}"/>
    <cellStyle name="Followed Hyperlink 21" xfId="16395" hidden="1" xr:uid="{00000000-0005-0000-0000-00002E030000}"/>
    <cellStyle name="Followed Hyperlink 21" xfId="13104" hidden="1" xr:uid="{00000000-0005-0000-0000-00002F030000}"/>
    <cellStyle name="Followed Hyperlink 21" xfId="18214" hidden="1" xr:uid="{00000000-0005-0000-0000-000030030000}"/>
    <cellStyle name="Followed Hyperlink 21" xfId="18377" hidden="1" xr:uid="{00000000-0005-0000-0000-000031030000}"/>
    <cellStyle name="Followed Hyperlink 21" xfId="18416" hidden="1" xr:uid="{00000000-0005-0000-0000-000032030000}"/>
    <cellStyle name="Followed Hyperlink 21" xfId="18353" hidden="1" xr:uid="{00000000-0005-0000-0000-000033030000}"/>
    <cellStyle name="Followed Hyperlink 21" xfId="18195" hidden="1" xr:uid="{00000000-0005-0000-0000-000034030000}"/>
    <cellStyle name="Followed Hyperlink 21" xfId="18598" hidden="1" xr:uid="{00000000-0005-0000-0000-000035030000}"/>
    <cellStyle name="Followed Hyperlink 21" xfId="18637" hidden="1" xr:uid="{00000000-0005-0000-0000-000036030000}"/>
    <cellStyle name="Followed Hyperlink 21" xfId="18574" hidden="1" xr:uid="{00000000-0005-0000-0000-000037030000}"/>
    <cellStyle name="Followed Hyperlink 21" xfId="14646" hidden="1" xr:uid="{00000000-0005-0000-0000-000038030000}"/>
    <cellStyle name="Followed Hyperlink 21" xfId="18814" hidden="1" xr:uid="{00000000-0005-0000-0000-000039030000}"/>
    <cellStyle name="Followed Hyperlink 21" xfId="18853" hidden="1" xr:uid="{00000000-0005-0000-0000-00003A030000}"/>
    <cellStyle name="Followed Hyperlink 21" xfId="18790" hidden="1" xr:uid="{00000000-0005-0000-0000-00003B030000}"/>
    <cellStyle name="Followed Hyperlink 21" xfId="18257" hidden="1" xr:uid="{00000000-0005-0000-0000-00003C030000}"/>
    <cellStyle name="Followed Hyperlink 21" xfId="19026" hidden="1" xr:uid="{00000000-0005-0000-0000-00003D030000}"/>
    <cellStyle name="Followed Hyperlink 21" xfId="19065" hidden="1" xr:uid="{00000000-0005-0000-0000-00003E030000}"/>
    <cellStyle name="Followed Hyperlink 21" xfId="19002" hidden="1" xr:uid="{00000000-0005-0000-0000-00003F030000}"/>
    <cellStyle name="Followed Hyperlink 21" xfId="18490" hidden="1" xr:uid="{00000000-0005-0000-0000-000040030000}"/>
    <cellStyle name="Followed Hyperlink 21" xfId="19237" hidden="1" xr:uid="{00000000-0005-0000-0000-000041030000}"/>
    <cellStyle name="Followed Hyperlink 21" xfId="19276" hidden="1" xr:uid="{00000000-0005-0000-0000-000042030000}"/>
    <cellStyle name="Followed Hyperlink 21" xfId="19213" hidden="1" xr:uid="{00000000-0005-0000-0000-000043030000}"/>
    <cellStyle name="Followed Hyperlink 21" xfId="18221" hidden="1" xr:uid="{00000000-0005-0000-0000-000044030000}"/>
    <cellStyle name="Followed Hyperlink 21" xfId="19443" hidden="1" xr:uid="{00000000-0005-0000-0000-000045030000}"/>
    <cellStyle name="Followed Hyperlink 21" xfId="19482" hidden="1" xr:uid="{00000000-0005-0000-0000-000046030000}"/>
    <cellStyle name="Followed Hyperlink 21" xfId="19419" hidden="1" xr:uid="{00000000-0005-0000-0000-000047030000}"/>
    <cellStyle name="Followed Hyperlink 21" xfId="14640" hidden="1" xr:uid="{00000000-0005-0000-0000-00002C030000}"/>
    <cellStyle name="Followed Hyperlink 21" xfId="19539" hidden="1" xr:uid="{00000000-0005-0000-0000-00002D030000}"/>
    <cellStyle name="Followed Hyperlink 21" xfId="19522" hidden="1" xr:uid="{00000000-0005-0000-0000-00002E030000}"/>
    <cellStyle name="Followed Hyperlink 21" xfId="19552" hidden="1" xr:uid="{00000000-0005-0000-0000-00002F030000}"/>
    <cellStyle name="Followed Hyperlink 21" xfId="19855" hidden="1" xr:uid="{00000000-0005-0000-0000-000030030000}"/>
    <cellStyle name="Followed Hyperlink 21" xfId="20018" hidden="1" xr:uid="{00000000-0005-0000-0000-000031030000}"/>
    <cellStyle name="Followed Hyperlink 21" xfId="20057" hidden="1" xr:uid="{00000000-0005-0000-0000-000032030000}"/>
    <cellStyle name="Followed Hyperlink 21" xfId="19994" hidden="1" xr:uid="{00000000-0005-0000-0000-000033030000}"/>
    <cellStyle name="Followed Hyperlink 21" xfId="19836" hidden="1" xr:uid="{00000000-0005-0000-0000-000034030000}"/>
    <cellStyle name="Followed Hyperlink 21" xfId="20239" hidden="1" xr:uid="{00000000-0005-0000-0000-000035030000}"/>
    <cellStyle name="Followed Hyperlink 21" xfId="20278" hidden="1" xr:uid="{00000000-0005-0000-0000-000036030000}"/>
    <cellStyle name="Followed Hyperlink 21" xfId="20215" hidden="1" xr:uid="{00000000-0005-0000-0000-000037030000}"/>
    <cellStyle name="Followed Hyperlink 21" xfId="14757" hidden="1" xr:uid="{00000000-0005-0000-0000-000038030000}"/>
    <cellStyle name="Followed Hyperlink 21" xfId="20455" hidden="1" xr:uid="{00000000-0005-0000-0000-000039030000}"/>
    <cellStyle name="Followed Hyperlink 21" xfId="20494" hidden="1" xr:uid="{00000000-0005-0000-0000-00003A030000}"/>
    <cellStyle name="Followed Hyperlink 21" xfId="20431" hidden="1" xr:uid="{00000000-0005-0000-0000-00003B030000}"/>
    <cellStyle name="Followed Hyperlink 21" xfId="19898" hidden="1" xr:uid="{00000000-0005-0000-0000-00003C030000}"/>
    <cellStyle name="Followed Hyperlink 21" xfId="20667" hidden="1" xr:uid="{00000000-0005-0000-0000-00003D030000}"/>
    <cellStyle name="Followed Hyperlink 21" xfId="20706" hidden="1" xr:uid="{00000000-0005-0000-0000-00003E030000}"/>
    <cellStyle name="Followed Hyperlink 21" xfId="20643" hidden="1" xr:uid="{00000000-0005-0000-0000-00003F030000}"/>
    <cellStyle name="Followed Hyperlink 21" xfId="20131" hidden="1" xr:uid="{00000000-0005-0000-0000-000040030000}"/>
    <cellStyle name="Followed Hyperlink 21" xfId="20878" hidden="1" xr:uid="{00000000-0005-0000-0000-000041030000}"/>
    <cellStyle name="Followed Hyperlink 21" xfId="20917" hidden="1" xr:uid="{00000000-0005-0000-0000-000042030000}"/>
    <cellStyle name="Followed Hyperlink 21" xfId="20854" hidden="1" xr:uid="{00000000-0005-0000-0000-000043030000}"/>
    <cellStyle name="Followed Hyperlink 21" xfId="19862" hidden="1" xr:uid="{00000000-0005-0000-0000-000044030000}"/>
    <cellStyle name="Followed Hyperlink 21" xfId="21084" hidden="1" xr:uid="{00000000-0005-0000-0000-000045030000}"/>
    <cellStyle name="Followed Hyperlink 21" xfId="21123" hidden="1" xr:uid="{00000000-0005-0000-0000-000046030000}"/>
    <cellStyle name="Followed Hyperlink 21" xfId="21060" hidden="1" xr:uid="{00000000-0005-0000-0000-000047030000}"/>
    <cellStyle name="Followed Hyperlink 21" xfId="19635" hidden="1" xr:uid="{00000000-0005-0000-0000-00002C030000}"/>
    <cellStyle name="Followed Hyperlink 21" xfId="21180" hidden="1" xr:uid="{00000000-0005-0000-0000-00002D030000}"/>
    <cellStyle name="Followed Hyperlink 21" xfId="21163" hidden="1" xr:uid="{00000000-0005-0000-0000-00002E030000}"/>
    <cellStyle name="Followed Hyperlink 21" xfId="21193" hidden="1" xr:uid="{00000000-0005-0000-0000-00002F030000}"/>
    <cellStyle name="Followed Hyperlink 21" xfId="21462" hidden="1" xr:uid="{00000000-0005-0000-0000-000030030000}"/>
    <cellStyle name="Followed Hyperlink 21" xfId="21625" hidden="1" xr:uid="{00000000-0005-0000-0000-000031030000}"/>
    <cellStyle name="Followed Hyperlink 21" xfId="21664" hidden="1" xr:uid="{00000000-0005-0000-0000-000032030000}"/>
    <cellStyle name="Followed Hyperlink 21" xfId="21601" hidden="1" xr:uid="{00000000-0005-0000-0000-000033030000}"/>
    <cellStyle name="Followed Hyperlink 21" xfId="21443" hidden="1" xr:uid="{00000000-0005-0000-0000-000034030000}"/>
    <cellStyle name="Followed Hyperlink 21" xfId="21846" hidden="1" xr:uid="{00000000-0005-0000-0000-000035030000}"/>
    <cellStyle name="Followed Hyperlink 21" xfId="21885" hidden="1" xr:uid="{00000000-0005-0000-0000-000036030000}"/>
    <cellStyle name="Followed Hyperlink 21" xfId="21822" hidden="1" xr:uid="{00000000-0005-0000-0000-000037030000}"/>
    <cellStyle name="Followed Hyperlink 21" xfId="16407" hidden="1" xr:uid="{00000000-0005-0000-0000-000038030000}"/>
    <cellStyle name="Followed Hyperlink 21" xfId="22062" hidden="1" xr:uid="{00000000-0005-0000-0000-000039030000}"/>
    <cellStyle name="Followed Hyperlink 21" xfId="22101" hidden="1" xr:uid="{00000000-0005-0000-0000-00003A030000}"/>
    <cellStyle name="Followed Hyperlink 21" xfId="22038" hidden="1" xr:uid="{00000000-0005-0000-0000-00003B030000}"/>
    <cellStyle name="Followed Hyperlink 21" xfId="21505" hidden="1" xr:uid="{00000000-0005-0000-0000-00003C030000}"/>
    <cellStyle name="Followed Hyperlink 21" xfId="22274" hidden="1" xr:uid="{00000000-0005-0000-0000-00003D030000}"/>
    <cellStyle name="Followed Hyperlink 21" xfId="22313" hidden="1" xr:uid="{00000000-0005-0000-0000-00003E030000}"/>
    <cellStyle name="Followed Hyperlink 21" xfId="22250" hidden="1" xr:uid="{00000000-0005-0000-0000-00003F030000}"/>
    <cellStyle name="Followed Hyperlink 21" xfId="21738" hidden="1" xr:uid="{00000000-0005-0000-0000-000040030000}"/>
    <cellStyle name="Followed Hyperlink 21" xfId="22485" hidden="1" xr:uid="{00000000-0005-0000-0000-000041030000}"/>
    <cellStyle name="Followed Hyperlink 21" xfId="22524" hidden="1" xr:uid="{00000000-0005-0000-0000-000042030000}"/>
    <cellStyle name="Followed Hyperlink 21" xfId="22461" hidden="1" xr:uid="{00000000-0005-0000-0000-000043030000}"/>
    <cellStyle name="Followed Hyperlink 21" xfId="21469" hidden="1" xr:uid="{00000000-0005-0000-0000-000044030000}"/>
    <cellStyle name="Followed Hyperlink 21" xfId="22691" hidden="1" xr:uid="{00000000-0005-0000-0000-000045030000}"/>
    <cellStyle name="Followed Hyperlink 21" xfId="22730" hidden="1" xr:uid="{00000000-0005-0000-0000-000046030000}"/>
    <cellStyle name="Followed Hyperlink 21" xfId="22667" hidden="1" xr:uid="{00000000-0005-0000-0000-000047030000}"/>
    <cellStyle name="Followed Hyperlink 21" xfId="21272" hidden="1" xr:uid="{00000000-0005-0000-0000-00002C030000}"/>
    <cellStyle name="Followed Hyperlink 21" xfId="22787" hidden="1" xr:uid="{00000000-0005-0000-0000-00002D030000}"/>
    <cellStyle name="Followed Hyperlink 21" xfId="22770" hidden="1" xr:uid="{00000000-0005-0000-0000-00002E030000}"/>
    <cellStyle name="Followed Hyperlink 21" xfId="22800" hidden="1" xr:uid="{00000000-0005-0000-0000-00002F030000}"/>
    <cellStyle name="Followed Hyperlink 21" xfId="23031" hidden="1" xr:uid="{00000000-0005-0000-0000-000030030000}"/>
    <cellStyle name="Followed Hyperlink 21" xfId="23194" hidden="1" xr:uid="{00000000-0005-0000-0000-000031030000}"/>
    <cellStyle name="Followed Hyperlink 21" xfId="23233" hidden="1" xr:uid="{00000000-0005-0000-0000-000032030000}"/>
    <cellStyle name="Followed Hyperlink 21" xfId="23170" hidden="1" xr:uid="{00000000-0005-0000-0000-000033030000}"/>
    <cellStyle name="Followed Hyperlink 21" xfId="23012" hidden="1" xr:uid="{00000000-0005-0000-0000-000034030000}"/>
    <cellStyle name="Followed Hyperlink 21" xfId="23415" hidden="1" xr:uid="{00000000-0005-0000-0000-000035030000}"/>
    <cellStyle name="Followed Hyperlink 21" xfId="23454" hidden="1" xr:uid="{00000000-0005-0000-0000-000036030000}"/>
    <cellStyle name="Followed Hyperlink 21" xfId="23391" hidden="1" xr:uid="{00000000-0005-0000-0000-000037030000}"/>
    <cellStyle name="Followed Hyperlink 21" xfId="19745" hidden="1" xr:uid="{00000000-0005-0000-0000-000038030000}"/>
    <cellStyle name="Followed Hyperlink 21" xfId="23631" hidden="1" xr:uid="{00000000-0005-0000-0000-000039030000}"/>
    <cellStyle name="Followed Hyperlink 21" xfId="23670" hidden="1" xr:uid="{00000000-0005-0000-0000-00003A030000}"/>
    <cellStyle name="Followed Hyperlink 21" xfId="23607" hidden="1" xr:uid="{00000000-0005-0000-0000-00003B030000}"/>
    <cellStyle name="Followed Hyperlink 21" xfId="23074" hidden="1" xr:uid="{00000000-0005-0000-0000-00003C030000}"/>
    <cellStyle name="Followed Hyperlink 21" xfId="23843" hidden="1" xr:uid="{00000000-0005-0000-0000-00003D030000}"/>
    <cellStyle name="Followed Hyperlink 21" xfId="23882" hidden="1" xr:uid="{00000000-0005-0000-0000-00003E030000}"/>
    <cellStyle name="Followed Hyperlink 21" xfId="23819" hidden="1" xr:uid="{00000000-0005-0000-0000-00003F030000}"/>
    <cellStyle name="Followed Hyperlink 21" xfId="23307" hidden="1" xr:uid="{00000000-0005-0000-0000-000040030000}"/>
    <cellStyle name="Followed Hyperlink 21" xfId="24054" hidden="1" xr:uid="{00000000-0005-0000-0000-000041030000}"/>
    <cellStyle name="Followed Hyperlink 21" xfId="24093" hidden="1" xr:uid="{00000000-0005-0000-0000-000042030000}"/>
    <cellStyle name="Followed Hyperlink 21" xfId="24030" hidden="1" xr:uid="{00000000-0005-0000-0000-000043030000}"/>
    <cellStyle name="Followed Hyperlink 21" xfId="23038" hidden="1" xr:uid="{00000000-0005-0000-0000-000044030000}"/>
    <cellStyle name="Followed Hyperlink 21" xfId="24260" hidden="1" xr:uid="{00000000-0005-0000-0000-000045030000}"/>
    <cellStyle name="Followed Hyperlink 21" xfId="24299" hidden="1" xr:uid="{00000000-0005-0000-0000-000046030000}"/>
    <cellStyle name="Followed Hyperlink 21" xfId="24236" hidden="1" xr:uid="{00000000-0005-0000-0000-000047030000}"/>
    <cellStyle name="Followed Hyperlink 21" xfId="22873" hidden="1" xr:uid="{00000000-0005-0000-0000-00002C030000}"/>
    <cellStyle name="Followed Hyperlink 21" xfId="24356" hidden="1" xr:uid="{00000000-0005-0000-0000-00002D030000}"/>
    <cellStyle name="Followed Hyperlink 21" xfId="24339" hidden="1" xr:uid="{00000000-0005-0000-0000-00002E030000}"/>
    <cellStyle name="Followed Hyperlink 21" xfId="24369" hidden="1" xr:uid="{00000000-0005-0000-0000-00002F030000}"/>
    <cellStyle name="Followed Hyperlink 21" xfId="24550" hidden="1" xr:uid="{00000000-0005-0000-0000-000030030000}"/>
    <cellStyle name="Followed Hyperlink 21" xfId="24713" hidden="1" xr:uid="{00000000-0005-0000-0000-000031030000}"/>
    <cellStyle name="Followed Hyperlink 21" xfId="24752" hidden="1" xr:uid="{00000000-0005-0000-0000-000032030000}"/>
    <cellStyle name="Followed Hyperlink 21" xfId="24689" hidden="1" xr:uid="{00000000-0005-0000-0000-000033030000}"/>
    <cellStyle name="Followed Hyperlink 21" xfId="24531" hidden="1" xr:uid="{00000000-0005-0000-0000-000034030000}"/>
    <cellStyle name="Followed Hyperlink 21" xfId="24934" hidden="1" xr:uid="{00000000-0005-0000-0000-000035030000}"/>
    <cellStyle name="Followed Hyperlink 21" xfId="24973" hidden="1" xr:uid="{00000000-0005-0000-0000-000036030000}"/>
    <cellStyle name="Followed Hyperlink 21" xfId="24910" hidden="1" xr:uid="{00000000-0005-0000-0000-000037030000}"/>
    <cellStyle name="Followed Hyperlink 21" xfId="21354" hidden="1" xr:uid="{00000000-0005-0000-0000-000038030000}"/>
    <cellStyle name="Followed Hyperlink 21" xfId="25150" hidden="1" xr:uid="{00000000-0005-0000-0000-000039030000}"/>
    <cellStyle name="Followed Hyperlink 21" xfId="25189" hidden="1" xr:uid="{00000000-0005-0000-0000-00003A030000}"/>
    <cellStyle name="Followed Hyperlink 21" xfId="25126" hidden="1" xr:uid="{00000000-0005-0000-0000-00003B030000}"/>
    <cellStyle name="Followed Hyperlink 21" xfId="24593" hidden="1" xr:uid="{00000000-0005-0000-0000-00003C030000}"/>
    <cellStyle name="Followed Hyperlink 21" xfId="25362" hidden="1" xr:uid="{00000000-0005-0000-0000-00003D030000}"/>
    <cellStyle name="Followed Hyperlink 21" xfId="25401" hidden="1" xr:uid="{00000000-0005-0000-0000-00003E030000}"/>
    <cellStyle name="Followed Hyperlink 21" xfId="25338" hidden="1" xr:uid="{00000000-0005-0000-0000-00003F030000}"/>
    <cellStyle name="Followed Hyperlink 21" xfId="24826" hidden="1" xr:uid="{00000000-0005-0000-0000-000040030000}"/>
    <cellStyle name="Followed Hyperlink 21" xfId="25573" hidden="1" xr:uid="{00000000-0005-0000-0000-000041030000}"/>
    <cellStyle name="Followed Hyperlink 21" xfId="25612" hidden="1" xr:uid="{00000000-0005-0000-0000-000042030000}"/>
    <cellStyle name="Followed Hyperlink 21" xfId="25549" hidden="1" xr:uid="{00000000-0005-0000-0000-000043030000}"/>
    <cellStyle name="Followed Hyperlink 21" xfId="24557" hidden="1" xr:uid="{00000000-0005-0000-0000-000044030000}"/>
    <cellStyle name="Followed Hyperlink 21" xfId="25779" hidden="1" xr:uid="{00000000-0005-0000-0000-000045030000}"/>
    <cellStyle name="Followed Hyperlink 21" xfId="25818" hidden="1" xr:uid="{00000000-0005-0000-0000-000046030000}"/>
    <cellStyle name="Followed Hyperlink 21" xfId="25755" hidden="1" xr:uid="{00000000-0005-0000-0000-000047030000}"/>
    <cellStyle name="Followed Hyperlink 21" xfId="26347" hidden="1" xr:uid="{00000000-0005-0000-0000-00002C030000}"/>
    <cellStyle name="Followed Hyperlink 21" xfId="26520" hidden="1" xr:uid="{00000000-0005-0000-0000-00002D030000}"/>
    <cellStyle name="Followed Hyperlink 21" xfId="26559" hidden="1" xr:uid="{00000000-0005-0000-0000-00002E030000}"/>
    <cellStyle name="Followed Hyperlink 21" xfId="26496" hidden="1" xr:uid="{00000000-0005-0000-0000-00002F030000}"/>
    <cellStyle name="Followed Hyperlink 21" xfId="26670" hidden="1" xr:uid="{00000000-0005-0000-0000-000030030000}"/>
    <cellStyle name="Followed Hyperlink 21" xfId="26833" hidden="1" xr:uid="{00000000-0005-0000-0000-000031030000}"/>
    <cellStyle name="Followed Hyperlink 21" xfId="26872" hidden="1" xr:uid="{00000000-0005-0000-0000-000032030000}"/>
    <cellStyle name="Followed Hyperlink 21" xfId="26809" hidden="1" xr:uid="{00000000-0005-0000-0000-000033030000}"/>
    <cellStyle name="Followed Hyperlink 21" xfId="26651" hidden="1" xr:uid="{00000000-0005-0000-0000-000034030000}"/>
    <cellStyle name="Followed Hyperlink 21" xfId="27054" hidden="1" xr:uid="{00000000-0005-0000-0000-000035030000}"/>
    <cellStyle name="Followed Hyperlink 21" xfId="27093" hidden="1" xr:uid="{00000000-0005-0000-0000-000036030000}"/>
    <cellStyle name="Followed Hyperlink 21" xfId="27030" hidden="1" xr:uid="{00000000-0005-0000-0000-000037030000}"/>
    <cellStyle name="Followed Hyperlink 21" xfId="26412" hidden="1" xr:uid="{00000000-0005-0000-0000-000038030000}"/>
    <cellStyle name="Followed Hyperlink 21" xfId="27270" hidden="1" xr:uid="{00000000-0005-0000-0000-000039030000}"/>
    <cellStyle name="Followed Hyperlink 21" xfId="27309" hidden="1" xr:uid="{00000000-0005-0000-0000-00003A030000}"/>
    <cellStyle name="Followed Hyperlink 21" xfId="27246" hidden="1" xr:uid="{00000000-0005-0000-0000-00003B030000}"/>
    <cellStyle name="Followed Hyperlink 21" xfId="26713" hidden="1" xr:uid="{00000000-0005-0000-0000-00003C030000}"/>
    <cellStyle name="Followed Hyperlink 21" xfId="27482" hidden="1" xr:uid="{00000000-0005-0000-0000-00003D030000}"/>
    <cellStyle name="Followed Hyperlink 21" xfId="27521" hidden="1" xr:uid="{00000000-0005-0000-0000-00003E030000}"/>
    <cellStyle name="Followed Hyperlink 21" xfId="27458" hidden="1" xr:uid="{00000000-0005-0000-0000-00003F030000}"/>
    <cellStyle name="Followed Hyperlink 21" xfId="26946" hidden="1" xr:uid="{00000000-0005-0000-0000-000040030000}"/>
    <cellStyle name="Followed Hyperlink 21" xfId="27693" hidden="1" xr:uid="{00000000-0005-0000-0000-000041030000}"/>
    <cellStyle name="Followed Hyperlink 21" xfId="27732" hidden="1" xr:uid="{00000000-0005-0000-0000-000042030000}"/>
    <cellStyle name="Followed Hyperlink 21" xfId="27669" hidden="1" xr:uid="{00000000-0005-0000-0000-000043030000}"/>
    <cellStyle name="Followed Hyperlink 21" xfId="26677" hidden="1" xr:uid="{00000000-0005-0000-0000-000044030000}"/>
    <cellStyle name="Followed Hyperlink 21" xfId="27899" hidden="1" xr:uid="{00000000-0005-0000-0000-000045030000}"/>
    <cellStyle name="Followed Hyperlink 21" xfId="27938" hidden="1" xr:uid="{00000000-0005-0000-0000-000046030000}"/>
    <cellStyle name="Followed Hyperlink 21" xfId="27875" hidden="1" xr:uid="{00000000-0005-0000-0000-000047030000}"/>
    <cellStyle name="Followed Hyperlink 21" xfId="28570" hidden="1" xr:uid="{00000000-0005-0000-0000-00002C030000}"/>
    <cellStyle name="Followed Hyperlink 21" xfId="28742" hidden="1" xr:uid="{00000000-0005-0000-0000-00002D030000}"/>
    <cellStyle name="Followed Hyperlink 21" xfId="28781" hidden="1" xr:uid="{00000000-0005-0000-0000-00002E030000}"/>
    <cellStyle name="Followed Hyperlink 21" xfId="28718" hidden="1" xr:uid="{00000000-0005-0000-0000-00002F030000}"/>
    <cellStyle name="Followed Hyperlink 21" xfId="28892" hidden="1" xr:uid="{00000000-0005-0000-0000-000030030000}"/>
    <cellStyle name="Followed Hyperlink 21" xfId="29055" hidden="1" xr:uid="{00000000-0005-0000-0000-000031030000}"/>
    <cellStyle name="Followed Hyperlink 21" xfId="29094" hidden="1" xr:uid="{00000000-0005-0000-0000-000032030000}"/>
    <cellStyle name="Followed Hyperlink 21" xfId="29031" hidden="1" xr:uid="{00000000-0005-0000-0000-000033030000}"/>
    <cellStyle name="Followed Hyperlink 21" xfId="28873" hidden="1" xr:uid="{00000000-0005-0000-0000-000034030000}"/>
    <cellStyle name="Followed Hyperlink 21" xfId="29276" hidden="1" xr:uid="{00000000-0005-0000-0000-000035030000}"/>
    <cellStyle name="Followed Hyperlink 21" xfId="29315" hidden="1" xr:uid="{00000000-0005-0000-0000-000036030000}"/>
    <cellStyle name="Followed Hyperlink 21" xfId="29252" hidden="1" xr:uid="{00000000-0005-0000-0000-000037030000}"/>
    <cellStyle name="Followed Hyperlink 21" xfId="28634" hidden="1" xr:uid="{00000000-0005-0000-0000-000038030000}"/>
    <cellStyle name="Followed Hyperlink 21" xfId="29492" hidden="1" xr:uid="{00000000-0005-0000-0000-000039030000}"/>
    <cellStyle name="Followed Hyperlink 21" xfId="29531" hidden="1" xr:uid="{00000000-0005-0000-0000-00003A030000}"/>
    <cellStyle name="Followed Hyperlink 21" xfId="29468" hidden="1" xr:uid="{00000000-0005-0000-0000-00003B030000}"/>
    <cellStyle name="Followed Hyperlink 21" xfId="28935" hidden="1" xr:uid="{00000000-0005-0000-0000-00003C030000}"/>
    <cellStyle name="Followed Hyperlink 21" xfId="29704" hidden="1" xr:uid="{00000000-0005-0000-0000-00003D030000}"/>
    <cellStyle name="Followed Hyperlink 21" xfId="29743" hidden="1" xr:uid="{00000000-0005-0000-0000-00003E030000}"/>
    <cellStyle name="Followed Hyperlink 21" xfId="29680" hidden="1" xr:uid="{00000000-0005-0000-0000-00003F030000}"/>
    <cellStyle name="Followed Hyperlink 21" xfId="29168" hidden="1" xr:uid="{00000000-0005-0000-0000-000040030000}"/>
    <cellStyle name="Followed Hyperlink 21" xfId="29915" hidden="1" xr:uid="{00000000-0005-0000-0000-000041030000}"/>
    <cellStyle name="Followed Hyperlink 21" xfId="29954" hidden="1" xr:uid="{00000000-0005-0000-0000-000042030000}"/>
    <cellStyle name="Followed Hyperlink 21" xfId="29891" hidden="1" xr:uid="{00000000-0005-0000-0000-000043030000}"/>
    <cellStyle name="Followed Hyperlink 21" xfId="28899" hidden="1" xr:uid="{00000000-0005-0000-0000-000044030000}"/>
    <cellStyle name="Followed Hyperlink 21" xfId="30121" hidden="1" xr:uid="{00000000-0005-0000-0000-000045030000}"/>
    <cellStyle name="Followed Hyperlink 21" xfId="30160" hidden="1" xr:uid="{00000000-0005-0000-0000-000046030000}"/>
    <cellStyle name="Followed Hyperlink 21" xfId="30097" hidden="1" xr:uid="{00000000-0005-0000-0000-000047030000}"/>
    <cellStyle name="Followed Hyperlink 21" xfId="28523" hidden="1" xr:uid="{00000000-0005-0000-0000-00002C030000}"/>
    <cellStyle name="Followed Hyperlink 21" xfId="30217" hidden="1" xr:uid="{00000000-0005-0000-0000-00002D030000}"/>
    <cellStyle name="Followed Hyperlink 21" xfId="30200" hidden="1" xr:uid="{00000000-0005-0000-0000-00002E030000}"/>
    <cellStyle name="Followed Hyperlink 21" xfId="30230" hidden="1" xr:uid="{00000000-0005-0000-0000-00002F030000}"/>
    <cellStyle name="Followed Hyperlink 21" xfId="30563" hidden="1" xr:uid="{00000000-0005-0000-0000-000030030000}"/>
    <cellStyle name="Followed Hyperlink 21" xfId="30726" hidden="1" xr:uid="{00000000-0005-0000-0000-000031030000}"/>
    <cellStyle name="Followed Hyperlink 21" xfId="30765" hidden="1" xr:uid="{00000000-0005-0000-0000-000032030000}"/>
    <cellStyle name="Followed Hyperlink 21" xfId="30702" hidden="1" xr:uid="{00000000-0005-0000-0000-000033030000}"/>
    <cellStyle name="Followed Hyperlink 21" xfId="30544" hidden="1" xr:uid="{00000000-0005-0000-0000-000034030000}"/>
    <cellStyle name="Followed Hyperlink 21" xfId="30947" hidden="1" xr:uid="{00000000-0005-0000-0000-000035030000}"/>
    <cellStyle name="Followed Hyperlink 21" xfId="30986" hidden="1" xr:uid="{00000000-0005-0000-0000-000036030000}"/>
    <cellStyle name="Followed Hyperlink 21" xfId="30923" hidden="1" xr:uid="{00000000-0005-0000-0000-000037030000}"/>
    <cellStyle name="Followed Hyperlink 21" xfId="28538" hidden="1" xr:uid="{00000000-0005-0000-0000-000038030000}"/>
    <cellStyle name="Followed Hyperlink 21" xfId="31163" hidden="1" xr:uid="{00000000-0005-0000-0000-000039030000}"/>
    <cellStyle name="Followed Hyperlink 21" xfId="31202" hidden="1" xr:uid="{00000000-0005-0000-0000-00003A030000}"/>
    <cellStyle name="Followed Hyperlink 21" xfId="31139" hidden="1" xr:uid="{00000000-0005-0000-0000-00003B030000}"/>
    <cellStyle name="Followed Hyperlink 21" xfId="30606" hidden="1" xr:uid="{00000000-0005-0000-0000-00003C030000}"/>
    <cellStyle name="Followed Hyperlink 21" xfId="31375" hidden="1" xr:uid="{00000000-0005-0000-0000-00003D030000}"/>
    <cellStyle name="Followed Hyperlink 21" xfId="31414" hidden="1" xr:uid="{00000000-0005-0000-0000-00003E030000}"/>
    <cellStyle name="Followed Hyperlink 21" xfId="31351" hidden="1" xr:uid="{00000000-0005-0000-0000-00003F030000}"/>
    <cellStyle name="Followed Hyperlink 21" xfId="30839" hidden="1" xr:uid="{00000000-0005-0000-0000-000040030000}"/>
    <cellStyle name="Followed Hyperlink 21" xfId="31586" hidden="1" xr:uid="{00000000-0005-0000-0000-000041030000}"/>
    <cellStyle name="Followed Hyperlink 21" xfId="31625" hidden="1" xr:uid="{00000000-0005-0000-0000-000042030000}"/>
    <cellStyle name="Followed Hyperlink 21" xfId="31562" hidden="1" xr:uid="{00000000-0005-0000-0000-000043030000}"/>
    <cellStyle name="Followed Hyperlink 21" xfId="30570" hidden="1" xr:uid="{00000000-0005-0000-0000-000044030000}"/>
    <cellStyle name="Followed Hyperlink 21" xfId="31792" hidden="1" xr:uid="{00000000-0005-0000-0000-000045030000}"/>
    <cellStyle name="Followed Hyperlink 21" xfId="31831" hidden="1" xr:uid="{00000000-0005-0000-0000-000046030000}"/>
    <cellStyle name="Followed Hyperlink 21" xfId="31768" hidden="1" xr:uid="{00000000-0005-0000-0000-000047030000}"/>
    <cellStyle name="Followed Hyperlink 21" xfId="30318" hidden="1" xr:uid="{00000000-0005-0000-0000-00002C030000}"/>
    <cellStyle name="Followed Hyperlink 21" xfId="31888" hidden="1" xr:uid="{00000000-0005-0000-0000-00002D030000}"/>
    <cellStyle name="Followed Hyperlink 21" xfId="31871" hidden="1" xr:uid="{00000000-0005-0000-0000-00002E030000}"/>
    <cellStyle name="Followed Hyperlink 21" xfId="31901" hidden="1" xr:uid="{00000000-0005-0000-0000-00002F030000}"/>
    <cellStyle name="Followed Hyperlink 21" xfId="32231" hidden="1" xr:uid="{00000000-0005-0000-0000-000030030000}"/>
    <cellStyle name="Followed Hyperlink 21" xfId="32394" hidden="1" xr:uid="{00000000-0005-0000-0000-000031030000}"/>
    <cellStyle name="Followed Hyperlink 21" xfId="32433" hidden="1" xr:uid="{00000000-0005-0000-0000-000032030000}"/>
    <cellStyle name="Followed Hyperlink 21" xfId="32370" hidden="1" xr:uid="{00000000-0005-0000-0000-000033030000}"/>
    <cellStyle name="Followed Hyperlink 21" xfId="32212" hidden="1" xr:uid="{00000000-0005-0000-0000-000034030000}"/>
    <cellStyle name="Followed Hyperlink 21" xfId="32615" hidden="1" xr:uid="{00000000-0005-0000-0000-000035030000}"/>
    <cellStyle name="Followed Hyperlink 21" xfId="32654" hidden="1" xr:uid="{00000000-0005-0000-0000-000036030000}"/>
    <cellStyle name="Followed Hyperlink 21" xfId="32591" hidden="1" xr:uid="{00000000-0005-0000-0000-000037030000}"/>
    <cellStyle name="Followed Hyperlink 21" xfId="26006" hidden="1" xr:uid="{00000000-0005-0000-0000-000038030000}"/>
    <cellStyle name="Followed Hyperlink 21" xfId="32831" hidden="1" xr:uid="{00000000-0005-0000-0000-000039030000}"/>
    <cellStyle name="Followed Hyperlink 21" xfId="32870" hidden="1" xr:uid="{00000000-0005-0000-0000-00003A030000}"/>
    <cellStyle name="Followed Hyperlink 21" xfId="32807" hidden="1" xr:uid="{00000000-0005-0000-0000-00003B030000}"/>
    <cellStyle name="Followed Hyperlink 21" xfId="32274" hidden="1" xr:uid="{00000000-0005-0000-0000-00003C030000}"/>
    <cellStyle name="Followed Hyperlink 21" xfId="33043" hidden="1" xr:uid="{00000000-0005-0000-0000-00003D030000}"/>
    <cellStyle name="Followed Hyperlink 21" xfId="33082" hidden="1" xr:uid="{00000000-0005-0000-0000-00003E030000}"/>
    <cellStyle name="Followed Hyperlink 21" xfId="33019" hidden="1" xr:uid="{00000000-0005-0000-0000-00003F030000}"/>
    <cellStyle name="Followed Hyperlink 21" xfId="32507" hidden="1" xr:uid="{00000000-0005-0000-0000-000040030000}"/>
    <cellStyle name="Followed Hyperlink 21" xfId="33254" hidden="1" xr:uid="{00000000-0005-0000-0000-000041030000}"/>
    <cellStyle name="Followed Hyperlink 21" xfId="33293" hidden="1" xr:uid="{00000000-0005-0000-0000-000042030000}"/>
    <cellStyle name="Followed Hyperlink 21" xfId="33230" hidden="1" xr:uid="{00000000-0005-0000-0000-000043030000}"/>
    <cellStyle name="Followed Hyperlink 21" xfId="32238" hidden="1" xr:uid="{00000000-0005-0000-0000-000044030000}"/>
    <cellStyle name="Followed Hyperlink 21" xfId="33460" hidden="1" xr:uid="{00000000-0005-0000-0000-000045030000}"/>
    <cellStyle name="Followed Hyperlink 21" xfId="33499" hidden="1" xr:uid="{00000000-0005-0000-0000-000046030000}"/>
    <cellStyle name="Followed Hyperlink 21" xfId="33436" hidden="1" xr:uid="{00000000-0005-0000-0000-000047030000}"/>
    <cellStyle name="Followed Hyperlink 21" xfId="31988" hidden="1" xr:uid="{00000000-0005-0000-0000-00002C030000}"/>
    <cellStyle name="Followed Hyperlink 21" xfId="33556" hidden="1" xr:uid="{00000000-0005-0000-0000-00002D030000}"/>
    <cellStyle name="Followed Hyperlink 21" xfId="33539" hidden="1" xr:uid="{00000000-0005-0000-0000-00002E030000}"/>
    <cellStyle name="Followed Hyperlink 21" xfId="33569" hidden="1" xr:uid="{00000000-0005-0000-0000-00002F030000}"/>
    <cellStyle name="Followed Hyperlink 21" xfId="33886" hidden="1" xr:uid="{00000000-0005-0000-0000-000030030000}"/>
    <cellStyle name="Followed Hyperlink 21" xfId="34049" hidden="1" xr:uid="{00000000-0005-0000-0000-000031030000}"/>
    <cellStyle name="Followed Hyperlink 21" xfId="34088" hidden="1" xr:uid="{00000000-0005-0000-0000-000032030000}"/>
    <cellStyle name="Followed Hyperlink 21" xfId="34025" hidden="1" xr:uid="{00000000-0005-0000-0000-000033030000}"/>
    <cellStyle name="Followed Hyperlink 21" xfId="33867" hidden="1" xr:uid="{00000000-0005-0000-0000-000034030000}"/>
    <cellStyle name="Followed Hyperlink 21" xfId="34270" hidden="1" xr:uid="{00000000-0005-0000-0000-000035030000}"/>
    <cellStyle name="Followed Hyperlink 21" xfId="34309" hidden="1" xr:uid="{00000000-0005-0000-0000-000036030000}"/>
    <cellStyle name="Followed Hyperlink 21" xfId="34246" hidden="1" xr:uid="{00000000-0005-0000-0000-000037030000}"/>
    <cellStyle name="Followed Hyperlink 21" xfId="30452" hidden="1" xr:uid="{00000000-0005-0000-0000-000038030000}"/>
    <cellStyle name="Followed Hyperlink 21" xfId="34486" hidden="1" xr:uid="{00000000-0005-0000-0000-000039030000}"/>
    <cellStyle name="Followed Hyperlink 21" xfId="34525" hidden="1" xr:uid="{00000000-0005-0000-0000-00003A030000}"/>
    <cellStyle name="Followed Hyperlink 21" xfId="34462" hidden="1" xr:uid="{00000000-0005-0000-0000-00003B030000}"/>
    <cellStyle name="Followed Hyperlink 21" xfId="33929" hidden="1" xr:uid="{00000000-0005-0000-0000-00003C030000}"/>
    <cellStyle name="Followed Hyperlink 21" xfId="34698" hidden="1" xr:uid="{00000000-0005-0000-0000-00003D030000}"/>
    <cellStyle name="Followed Hyperlink 21" xfId="34737" hidden="1" xr:uid="{00000000-0005-0000-0000-00003E030000}"/>
    <cellStyle name="Followed Hyperlink 21" xfId="34674" hidden="1" xr:uid="{00000000-0005-0000-0000-00003F030000}"/>
    <cellStyle name="Followed Hyperlink 21" xfId="34162" hidden="1" xr:uid="{00000000-0005-0000-0000-000040030000}"/>
    <cellStyle name="Followed Hyperlink 21" xfId="34909" hidden="1" xr:uid="{00000000-0005-0000-0000-000041030000}"/>
    <cellStyle name="Followed Hyperlink 21" xfId="34948" hidden="1" xr:uid="{00000000-0005-0000-0000-000042030000}"/>
    <cellStyle name="Followed Hyperlink 21" xfId="34885" hidden="1" xr:uid="{00000000-0005-0000-0000-000043030000}"/>
    <cellStyle name="Followed Hyperlink 21" xfId="33893" hidden="1" xr:uid="{00000000-0005-0000-0000-000044030000}"/>
    <cellStyle name="Followed Hyperlink 21" xfId="35115" hidden="1" xr:uid="{00000000-0005-0000-0000-000045030000}"/>
    <cellStyle name="Followed Hyperlink 21" xfId="35154" hidden="1" xr:uid="{00000000-0005-0000-0000-000046030000}"/>
    <cellStyle name="Followed Hyperlink 21" xfId="35091" hidden="1" xr:uid="{00000000-0005-0000-0000-000047030000}"/>
    <cellStyle name="Followed Hyperlink 21" xfId="33654" hidden="1" xr:uid="{00000000-0005-0000-0000-00002C030000}"/>
    <cellStyle name="Followed Hyperlink 21" xfId="35211" hidden="1" xr:uid="{00000000-0005-0000-0000-00002D030000}"/>
    <cellStyle name="Followed Hyperlink 21" xfId="35194" hidden="1" xr:uid="{00000000-0005-0000-0000-00002E030000}"/>
    <cellStyle name="Followed Hyperlink 21" xfId="35224" hidden="1" xr:uid="{00000000-0005-0000-0000-00002F030000}"/>
    <cellStyle name="Followed Hyperlink 21" xfId="35527" hidden="1" xr:uid="{00000000-0005-0000-0000-000030030000}"/>
    <cellStyle name="Followed Hyperlink 21" xfId="35690" hidden="1" xr:uid="{00000000-0005-0000-0000-000031030000}"/>
    <cellStyle name="Followed Hyperlink 21" xfId="35729" hidden="1" xr:uid="{00000000-0005-0000-0000-000032030000}"/>
    <cellStyle name="Followed Hyperlink 21" xfId="35666" hidden="1" xr:uid="{00000000-0005-0000-0000-000033030000}"/>
    <cellStyle name="Followed Hyperlink 21" xfId="35508" hidden="1" xr:uid="{00000000-0005-0000-0000-000034030000}"/>
    <cellStyle name="Followed Hyperlink 21" xfId="35911" hidden="1" xr:uid="{00000000-0005-0000-0000-000035030000}"/>
    <cellStyle name="Followed Hyperlink 21" xfId="35950" hidden="1" xr:uid="{00000000-0005-0000-0000-000036030000}"/>
    <cellStyle name="Followed Hyperlink 21" xfId="35887" hidden="1" xr:uid="{00000000-0005-0000-0000-000037030000}"/>
    <cellStyle name="Followed Hyperlink 21" xfId="32120" hidden="1" xr:uid="{00000000-0005-0000-0000-000038030000}"/>
    <cellStyle name="Followed Hyperlink 21" xfId="36127" hidden="1" xr:uid="{00000000-0005-0000-0000-000039030000}"/>
    <cellStyle name="Followed Hyperlink 21" xfId="36166" hidden="1" xr:uid="{00000000-0005-0000-0000-00003A030000}"/>
    <cellStyle name="Followed Hyperlink 21" xfId="36103" hidden="1" xr:uid="{00000000-0005-0000-0000-00003B030000}"/>
    <cellStyle name="Followed Hyperlink 21" xfId="35570" hidden="1" xr:uid="{00000000-0005-0000-0000-00003C030000}"/>
    <cellStyle name="Followed Hyperlink 21" xfId="36339" hidden="1" xr:uid="{00000000-0005-0000-0000-00003D030000}"/>
    <cellStyle name="Followed Hyperlink 21" xfId="36378" hidden="1" xr:uid="{00000000-0005-0000-0000-00003E030000}"/>
    <cellStyle name="Followed Hyperlink 21" xfId="36315" hidden="1" xr:uid="{00000000-0005-0000-0000-00003F030000}"/>
    <cellStyle name="Followed Hyperlink 21" xfId="35803" hidden="1" xr:uid="{00000000-0005-0000-0000-000040030000}"/>
    <cellStyle name="Followed Hyperlink 21" xfId="36550" hidden="1" xr:uid="{00000000-0005-0000-0000-000041030000}"/>
    <cellStyle name="Followed Hyperlink 21" xfId="36589" hidden="1" xr:uid="{00000000-0005-0000-0000-000042030000}"/>
    <cellStyle name="Followed Hyperlink 21" xfId="36526" hidden="1" xr:uid="{00000000-0005-0000-0000-000043030000}"/>
    <cellStyle name="Followed Hyperlink 21" xfId="35534" hidden="1" xr:uid="{00000000-0005-0000-0000-000044030000}"/>
    <cellStyle name="Followed Hyperlink 21" xfId="36756" hidden="1" xr:uid="{00000000-0005-0000-0000-000045030000}"/>
    <cellStyle name="Followed Hyperlink 21" xfId="36795" hidden="1" xr:uid="{00000000-0005-0000-0000-000046030000}"/>
    <cellStyle name="Followed Hyperlink 21" xfId="36732" hidden="1" xr:uid="{00000000-0005-0000-0000-000047030000}"/>
    <cellStyle name="Followed Hyperlink 21" xfId="35307" hidden="1" xr:uid="{00000000-0005-0000-0000-00002C030000}"/>
    <cellStyle name="Followed Hyperlink 21" xfId="36852" hidden="1" xr:uid="{00000000-0005-0000-0000-00002D030000}"/>
    <cellStyle name="Followed Hyperlink 21" xfId="36835" hidden="1" xr:uid="{00000000-0005-0000-0000-00002E030000}"/>
    <cellStyle name="Followed Hyperlink 21" xfId="36865" hidden="1" xr:uid="{00000000-0005-0000-0000-00002F030000}"/>
    <cellStyle name="Followed Hyperlink 21" xfId="37134" hidden="1" xr:uid="{00000000-0005-0000-0000-000030030000}"/>
    <cellStyle name="Followed Hyperlink 21" xfId="37297" hidden="1" xr:uid="{00000000-0005-0000-0000-000031030000}"/>
    <cellStyle name="Followed Hyperlink 21" xfId="37336" hidden="1" xr:uid="{00000000-0005-0000-0000-000032030000}"/>
    <cellStyle name="Followed Hyperlink 21" xfId="37273" hidden="1" xr:uid="{00000000-0005-0000-0000-000033030000}"/>
    <cellStyle name="Followed Hyperlink 21" xfId="37115" hidden="1" xr:uid="{00000000-0005-0000-0000-000034030000}"/>
    <cellStyle name="Followed Hyperlink 21" xfId="37518" hidden="1" xr:uid="{00000000-0005-0000-0000-000035030000}"/>
    <cellStyle name="Followed Hyperlink 21" xfId="37557" hidden="1" xr:uid="{00000000-0005-0000-0000-000036030000}"/>
    <cellStyle name="Followed Hyperlink 21" xfId="37494" hidden="1" xr:uid="{00000000-0005-0000-0000-000037030000}"/>
    <cellStyle name="Followed Hyperlink 21" xfId="33776" hidden="1" xr:uid="{00000000-0005-0000-0000-000038030000}"/>
    <cellStyle name="Followed Hyperlink 21" xfId="37734" hidden="1" xr:uid="{00000000-0005-0000-0000-000039030000}"/>
    <cellStyle name="Followed Hyperlink 21" xfId="37773" hidden="1" xr:uid="{00000000-0005-0000-0000-00003A030000}"/>
    <cellStyle name="Followed Hyperlink 21" xfId="37710" hidden="1" xr:uid="{00000000-0005-0000-0000-00003B030000}"/>
    <cellStyle name="Followed Hyperlink 21" xfId="37177" hidden="1" xr:uid="{00000000-0005-0000-0000-00003C030000}"/>
    <cellStyle name="Followed Hyperlink 21" xfId="37946" hidden="1" xr:uid="{00000000-0005-0000-0000-00003D030000}"/>
    <cellStyle name="Followed Hyperlink 21" xfId="37985" hidden="1" xr:uid="{00000000-0005-0000-0000-00003E030000}"/>
    <cellStyle name="Followed Hyperlink 21" xfId="37922" hidden="1" xr:uid="{00000000-0005-0000-0000-00003F030000}"/>
    <cellStyle name="Followed Hyperlink 21" xfId="37410" hidden="1" xr:uid="{00000000-0005-0000-0000-000040030000}"/>
    <cellStyle name="Followed Hyperlink 21" xfId="38157" hidden="1" xr:uid="{00000000-0005-0000-0000-000041030000}"/>
    <cellStyle name="Followed Hyperlink 21" xfId="38196" hidden="1" xr:uid="{00000000-0005-0000-0000-000042030000}"/>
    <cellStyle name="Followed Hyperlink 21" xfId="38133" hidden="1" xr:uid="{00000000-0005-0000-0000-000043030000}"/>
    <cellStyle name="Followed Hyperlink 21" xfId="37141" hidden="1" xr:uid="{00000000-0005-0000-0000-000044030000}"/>
    <cellStyle name="Followed Hyperlink 21" xfId="38363" hidden="1" xr:uid="{00000000-0005-0000-0000-000045030000}"/>
    <cellStyle name="Followed Hyperlink 21" xfId="38402" hidden="1" xr:uid="{00000000-0005-0000-0000-000046030000}"/>
    <cellStyle name="Followed Hyperlink 21" xfId="38339" hidden="1" xr:uid="{00000000-0005-0000-0000-000047030000}"/>
    <cellStyle name="Followed Hyperlink 21" xfId="36944" hidden="1" xr:uid="{00000000-0005-0000-0000-00002C030000}"/>
    <cellStyle name="Followed Hyperlink 21" xfId="38459" hidden="1" xr:uid="{00000000-0005-0000-0000-00002D030000}"/>
    <cellStyle name="Followed Hyperlink 21" xfId="38442" hidden="1" xr:uid="{00000000-0005-0000-0000-00002E030000}"/>
    <cellStyle name="Followed Hyperlink 21" xfId="38472" hidden="1" xr:uid="{00000000-0005-0000-0000-00002F030000}"/>
    <cellStyle name="Followed Hyperlink 21" xfId="38703" hidden="1" xr:uid="{00000000-0005-0000-0000-000030030000}"/>
    <cellStyle name="Followed Hyperlink 21" xfId="38866" hidden="1" xr:uid="{00000000-0005-0000-0000-000031030000}"/>
    <cellStyle name="Followed Hyperlink 21" xfId="38905" hidden="1" xr:uid="{00000000-0005-0000-0000-000032030000}"/>
    <cellStyle name="Followed Hyperlink 21" xfId="38842" hidden="1" xr:uid="{00000000-0005-0000-0000-000033030000}"/>
    <cellStyle name="Followed Hyperlink 21" xfId="38684" hidden="1" xr:uid="{00000000-0005-0000-0000-000034030000}"/>
    <cellStyle name="Followed Hyperlink 21" xfId="39087" hidden="1" xr:uid="{00000000-0005-0000-0000-000035030000}"/>
    <cellStyle name="Followed Hyperlink 21" xfId="39126" hidden="1" xr:uid="{00000000-0005-0000-0000-000036030000}"/>
    <cellStyle name="Followed Hyperlink 21" xfId="39063" hidden="1" xr:uid="{00000000-0005-0000-0000-000037030000}"/>
    <cellStyle name="Followed Hyperlink 21" xfId="35417" hidden="1" xr:uid="{00000000-0005-0000-0000-000038030000}"/>
    <cellStyle name="Followed Hyperlink 21" xfId="39303" hidden="1" xr:uid="{00000000-0005-0000-0000-000039030000}"/>
    <cellStyle name="Followed Hyperlink 21" xfId="39342" hidden="1" xr:uid="{00000000-0005-0000-0000-00003A030000}"/>
    <cellStyle name="Followed Hyperlink 21" xfId="39279" hidden="1" xr:uid="{00000000-0005-0000-0000-00003B030000}"/>
    <cellStyle name="Followed Hyperlink 21" xfId="38746" hidden="1" xr:uid="{00000000-0005-0000-0000-00003C030000}"/>
    <cellStyle name="Followed Hyperlink 21" xfId="39515" hidden="1" xr:uid="{00000000-0005-0000-0000-00003D030000}"/>
    <cellStyle name="Followed Hyperlink 21" xfId="39554" hidden="1" xr:uid="{00000000-0005-0000-0000-00003E030000}"/>
    <cellStyle name="Followed Hyperlink 21" xfId="39491" hidden="1" xr:uid="{00000000-0005-0000-0000-00003F030000}"/>
    <cellStyle name="Followed Hyperlink 21" xfId="38979" hidden="1" xr:uid="{00000000-0005-0000-0000-000040030000}"/>
    <cellStyle name="Followed Hyperlink 21" xfId="39726" hidden="1" xr:uid="{00000000-0005-0000-0000-000041030000}"/>
    <cellStyle name="Followed Hyperlink 21" xfId="39765" hidden="1" xr:uid="{00000000-0005-0000-0000-000042030000}"/>
    <cellStyle name="Followed Hyperlink 21" xfId="39702" hidden="1" xr:uid="{00000000-0005-0000-0000-000043030000}"/>
    <cellStyle name="Followed Hyperlink 21" xfId="38710" hidden="1" xr:uid="{00000000-0005-0000-0000-000044030000}"/>
    <cellStyle name="Followed Hyperlink 21" xfId="39932" hidden="1" xr:uid="{00000000-0005-0000-0000-000045030000}"/>
    <cellStyle name="Followed Hyperlink 21" xfId="39971" hidden="1" xr:uid="{00000000-0005-0000-0000-000046030000}"/>
    <cellStyle name="Followed Hyperlink 21" xfId="39908" hidden="1" xr:uid="{00000000-0005-0000-0000-000047030000}"/>
    <cellStyle name="Followed Hyperlink 21" xfId="38545" hidden="1" xr:uid="{00000000-0005-0000-0000-00002C030000}"/>
    <cellStyle name="Followed Hyperlink 21" xfId="40028" hidden="1" xr:uid="{00000000-0005-0000-0000-00002D030000}"/>
    <cellStyle name="Followed Hyperlink 21" xfId="40011" hidden="1" xr:uid="{00000000-0005-0000-0000-00002E030000}"/>
    <cellStyle name="Followed Hyperlink 21" xfId="40041" hidden="1" xr:uid="{00000000-0005-0000-0000-00002F030000}"/>
    <cellStyle name="Followed Hyperlink 21" xfId="40222" hidden="1" xr:uid="{00000000-0005-0000-0000-000030030000}"/>
    <cellStyle name="Followed Hyperlink 21" xfId="40385" hidden="1" xr:uid="{00000000-0005-0000-0000-000031030000}"/>
    <cellStyle name="Followed Hyperlink 21" xfId="40424" hidden="1" xr:uid="{00000000-0005-0000-0000-000032030000}"/>
    <cellStyle name="Followed Hyperlink 21" xfId="40361" hidden="1" xr:uid="{00000000-0005-0000-0000-000033030000}"/>
    <cellStyle name="Followed Hyperlink 21" xfId="40203" hidden="1" xr:uid="{00000000-0005-0000-0000-000034030000}"/>
    <cellStyle name="Followed Hyperlink 21" xfId="40606" hidden="1" xr:uid="{00000000-0005-0000-0000-000035030000}"/>
    <cellStyle name="Followed Hyperlink 21" xfId="40645" hidden="1" xr:uid="{00000000-0005-0000-0000-000036030000}"/>
    <cellStyle name="Followed Hyperlink 21" xfId="40582" hidden="1" xr:uid="{00000000-0005-0000-0000-000037030000}"/>
    <cellStyle name="Followed Hyperlink 21" xfId="37026" hidden="1" xr:uid="{00000000-0005-0000-0000-000038030000}"/>
    <cellStyle name="Followed Hyperlink 21" xfId="40822" hidden="1" xr:uid="{00000000-0005-0000-0000-000039030000}"/>
    <cellStyle name="Followed Hyperlink 21" xfId="40861" hidden="1" xr:uid="{00000000-0005-0000-0000-00003A030000}"/>
    <cellStyle name="Followed Hyperlink 21" xfId="40798" hidden="1" xr:uid="{00000000-0005-0000-0000-00003B030000}"/>
    <cellStyle name="Followed Hyperlink 21" xfId="40265" hidden="1" xr:uid="{00000000-0005-0000-0000-00003C030000}"/>
    <cellStyle name="Followed Hyperlink 21" xfId="41034" hidden="1" xr:uid="{00000000-0005-0000-0000-00003D030000}"/>
    <cellStyle name="Followed Hyperlink 21" xfId="41073" hidden="1" xr:uid="{00000000-0005-0000-0000-00003E030000}"/>
    <cellStyle name="Followed Hyperlink 21" xfId="41010" hidden="1" xr:uid="{00000000-0005-0000-0000-00003F030000}"/>
    <cellStyle name="Followed Hyperlink 21" xfId="40498" hidden="1" xr:uid="{00000000-0005-0000-0000-000040030000}"/>
    <cellStyle name="Followed Hyperlink 21" xfId="41245" hidden="1" xr:uid="{00000000-0005-0000-0000-000041030000}"/>
    <cellStyle name="Followed Hyperlink 21" xfId="41284" hidden="1" xr:uid="{00000000-0005-0000-0000-000042030000}"/>
    <cellStyle name="Followed Hyperlink 21" xfId="41221" hidden="1" xr:uid="{00000000-0005-0000-0000-000043030000}"/>
    <cellStyle name="Followed Hyperlink 21" xfId="40229" hidden="1" xr:uid="{00000000-0005-0000-0000-000044030000}"/>
    <cellStyle name="Followed Hyperlink 21" xfId="41451" hidden="1" xr:uid="{00000000-0005-0000-0000-000045030000}"/>
    <cellStyle name="Followed Hyperlink 21" xfId="41490" hidden="1" xr:uid="{00000000-0005-0000-0000-000046030000}"/>
    <cellStyle name="Followed Hyperlink 21" xfId="41427" hidden="1" xr:uid="{00000000-0005-0000-0000-000047030000}"/>
    <cellStyle name="Followed Hyperlink 21" xfId="41864" hidden="1" xr:uid="{00000000-0005-0000-0000-00002C030000}"/>
    <cellStyle name="Followed Hyperlink 21" xfId="42037" hidden="1" xr:uid="{00000000-0005-0000-0000-00002D030000}"/>
    <cellStyle name="Followed Hyperlink 21" xfId="42076" hidden="1" xr:uid="{00000000-0005-0000-0000-00002E030000}"/>
    <cellStyle name="Followed Hyperlink 21" xfId="42013" hidden="1" xr:uid="{00000000-0005-0000-0000-00002F030000}"/>
    <cellStyle name="Followed Hyperlink 21" xfId="42187" hidden="1" xr:uid="{00000000-0005-0000-0000-000030030000}"/>
    <cellStyle name="Followed Hyperlink 21" xfId="42350" hidden="1" xr:uid="{00000000-0005-0000-0000-000031030000}"/>
    <cellStyle name="Followed Hyperlink 21" xfId="42389" hidden="1" xr:uid="{00000000-0005-0000-0000-000032030000}"/>
    <cellStyle name="Followed Hyperlink 21" xfId="42326" hidden="1" xr:uid="{00000000-0005-0000-0000-000033030000}"/>
    <cellStyle name="Followed Hyperlink 21" xfId="42168" hidden="1" xr:uid="{00000000-0005-0000-0000-000034030000}"/>
    <cellStyle name="Followed Hyperlink 21" xfId="42571" hidden="1" xr:uid="{00000000-0005-0000-0000-000035030000}"/>
    <cellStyle name="Followed Hyperlink 21" xfId="42610" hidden="1" xr:uid="{00000000-0005-0000-0000-000036030000}"/>
    <cellStyle name="Followed Hyperlink 21" xfId="42547" hidden="1" xr:uid="{00000000-0005-0000-0000-000037030000}"/>
    <cellStyle name="Followed Hyperlink 21" xfId="41929" hidden="1" xr:uid="{00000000-0005-0000-0000-000038030000}"/>
    <cellStyle name="Followed Hyperlink 21" xfId="42787" hidden="1" xr:uid="{00000000-0005-0000-0000-000039030000}"/>
    <cellStyle name="Followed Hyperlink 21" xfId="42826" hidden="1" xr:uid="{00000000-0005-0000-0000-00003A030000}"/>
    <cellStyle name="Followed Hyperlink 21" xfId="42763" hidden="1" xr:uid="{00000000-0005-0000-0000-00003B030000}"/>
    <cellStyle name="Followed Hyperlink 21" xfId="42230" hidden="1" xr:uid="{00000000-0005-0000-0000-00003C030000}"/>
    <cellStyle name="Followed Hyperlink 21" xfId="42999" hidden="1" xr:uid="{00000000-0005-0000-0000-00003D030000}"/>
    <cellStyle name="Followed Hyperlink 21" xfId="43038" hidden="1" xr:uid="{00000000-0005-0000-0000-00003E030000}"/>
    <cellStyle name="Followed Hyperlink 21" xfId="42975" hidden="1" xr:uid="{00000000-0005-0000-0000-00003F030000}"/>
    <cellStyle name="Followed Hyperlink 21" xfId="42463" hidden="1" xr:uid="{00000000-0005-0000-0000-000040030000}"/>
    <cellStyle name="Followed Hyperlink 21" xfId="43210" hidden="1" xr:uid="{00000000-0005-0000-0000-000041030000}"/>
    <cellStyle name="Followed Hyperlink 21" xfId="43249" hidden="1" xr:uid="{00000000-0005-0000-0000-000042030000}"/>
    <cellStyle name="Followed Hyperlink 21" xfId="43186" hidden="1" xr:uid="{00000000-0005-0000-0000-000043030000}"/>
    <cellStyle name="Followed Hyperlink 21" xfId="42194" hidden="1" xr:uid="{00000000-0005-0000-0000-000044030000}"/>
    <cellStyle name="Followed Hyperlink 21" xfId="43416" hidden="1" xr:uid="{00000000-0005-0000-0000-000045030000}"/>
    <cellStyle name="Followed Hyperlink 21" xfId="43455" hidden="1" xr:uid="{00000000-0005-0000-0000-000046030000}"/>
    <cellStyle name="Followed Hyperlink 21" xfId="43392" hidden="1" xr:uid="{00000000-0005-0000-0000-000047030000}"/>
    <cellStyle name="Followed Hyperlink 21" xfId="43830" hidden="1" xr:uid="{00000000-0005-0000-0000-00002C030000}"/>
    <cellStyle name="Followed Hyperlink 21" xfId="43984" hidden="1" xr:uid="{00000000-0005-0000-0000-00002D030000}"/>
    <cellStyle name="Followed Hyperlink 21" xfId="44023" hidden="1" xr:uid="{00000000-0005-0000-0000-00002E030000}"/>
    <cellStyle name="Followed Hyperlink 21" xfId="43960" hidden="1" xr:uid="{00000000-0005-0000-0000-00002F030000}"/>
    <cellStyle name="Followed Hyperlink 21" xfId="44134" hidden="1" xr:uid="{00000000-0005-0000-0000-000030030000}"/>
    <cellStyle name="Followed Hyperlink 21" xfId="44297" hidden="1" xr:uid="{00000000-0005-0000-0000-000031030000}"/>
    <cellStyle name="Followed Hyperlink 21" xfId="44336" hidden="1" xr:uid="{00000000-0005-0000-0000-000032030000}"/>
    <cellStyle name="Followed Hyperlink 21" xfId="44273" hidden="1" xr:uid="{00000000-0005-0000-0000-000033030000}"/>
    <cellStyle name="Followed Hyperlink 21" xfId="44115" hidden="1" xr:uid="{00000000-0005-0000-0000-000034030000}"/>
    <cellStyle name="Followed Hyperlink 21" xfId="44518" hidden="1" xr:uid="{00000000-0005-0000-0000-000035030000}"/>
    <cellStyle name="Followed Hyperlink 21" xfId="44557" hidden="1" xr:uid="{00000000-0005-0000-0000-000036030000}"/>
    <cellStyle name="Followed Hyperlink 21" xfId="44494" hidden="1" xr:uid="{00000000-0005-0000-0000-000037030000}"/>
    <cellStyle name="Followed Hyperlink 21" xfId="43876" hidden="1" xr:uid="{00000000-0005-0000-0000-000038030000}"/>
    <cellStyle name="Followed Hyperlink 21" xfId="44734" hidden="1" xr:uid="{00000000-0005-0000-0000-000039030000}"/>
    <cellStyle name="Followed Hyperlink 21" xfId="44773" hidden="1" xr:uid="{00000000-0005-0000-0000-00003A030000}"/>
    <cellStyle name="Followed Hyperlink 21" xfId="44710" hidden="1" xr:uid="{00000000-0005-0000-0000-00003B030000}"/>
    <cellStyle name="Followed Hyperlink 21" xfId="44177" hidden="1" xr:uid="{00000000-0005-0000-0000-00003C030000}"/>
    <cellStyle name="Followed Hyperlink 21" xfId="44946" hidden="1" xr:uid="{00000000-0005-0000-0000-00003D030000}"/>
    <cellStyle name="Followed Hyperlink 21" xfId="44985" hidden="1" xr:uid="{00000000-0005-0000-0000-00003E030000}"/>
    <cellStyle name="Followed Hyperlink 21" xfId="44922" hidden="1" xr:uid="{00000000-0005-0000-0000-00003F030000}"/>
    <cellStyle name="Followed Hyperlink 21" xfId="44410" hidden="1" xr:uid="{00000000-0005-0000-0000-000040030000}"/>
    <cellStyle name="Followed Hyperlink 21" xfId="45157" hidden="1" xr:uid="{00000000-0005-0000-0000-000041030000}"/>
    <cellStyle name="Followed Hyperlink 21" xfId="45196" hidden="1" xr:uid="{00000000-0005-0000-0000-000042030000}"/>
    <cellStyle name="Followed Hyperlink 21" xfId="45133" hidden="1" xr:uid="{00000000-0005-0000-0000-000043030000}"/>
    <cellStyle name="Followed Hyperlink 21" xfId="44141" hidden="1" xr:uid="{00000000-0005-0000-0000-000044030000}"/>
    <cellStyle name="Followed Hyperlink 21" xfId="45363" hidden="1" xr:uid="{00000000-0005-0000-0000-000045030000}"/>
    <cellStyle name="Followed Hyperlink 21" xfId="45402" hidden="1" xr:uid="{00000000-0005-0000-0000-000046030000}"/>
    <cellStyle name="Followed Hyperlink 21" xfId="45339" hidden="1" xr:uid="{00000000-0005-0000-0000-000047030000}"/>
    <cellStyle name="Followed Hyperlink 22" xfId="532" hidden="1" xr:uid="{00000000-0005-0000-0000-000048030000}"/>
    <cellStyle name="Followed Hyperlink 22" xfId="640" hidden="1" xr:uid="{00000000-0005-0000-0000-000049030000}"/>
    <cellStyle name="Followed Hyperlink 22" xfId="653" hidden="1" xr:uid="{00000000-0005-0000-0000-00004A030000}"/>
    <cellStyle name="Followed Hyperlink 22" xfId="663" hidden="1" xr:uid="{00000000-0005-0000-0000-00004B030000}"/>
    <cellStyle name="Followed Hyperlink 22" xfId="855" hidden="1" xr:uid="{00000000-0005-0000-0000-00004C030000}"/>
    <cellStyle name="Followed Hyperlink 22" xfId="953" hidden="1" xr:uid="{00000000-0005-0000-0000-00004D030000}"/>
    <cellStyle name="Followed Hyperlink 22" xfId="966" hidden="1" xr:uid="{00000000-0005-0000-0000-00004E030000}"/>
    <cellStyle name="Followed Hyperlink 22" xfId="976" hidden="1" xr:uid="{00000000-0005-0000-0000-00004F030000}"/>
    <cellStyle name="Followed Hyperlink 22" xfId="591" hidden="1" xr:uid="{00000000-0005-0000-0000-000050030000}"/>
    <cellStyle name="Followed Hyperlink 22" xfId="1174" hidden="1" xr:uid="{00000000-0005-0000-0000-000051030000}"/>
    <cellStyle name="Followed Hyperlink 22" xfId="1187" hidden="1" xr:uid="{00000000-0005-0000-0000-000052030000}"/>
    <cellStyle name="Followed Hyperlink 22" xfId="1197" hidden="1" xr:uid="{00000000-0005-0000-0000-000053030000}"/>
    <cellStyle name="Followed Hyperlink 22" xfId="808" hidden="1" xr:uid="{00000000-0005-0000-0000-000054030000}"/>
    <cellStyle name="Followed Hyperlink 22" xfId="1390" hidden="1" xr:uid="{00000000-0005-0000-0000-000055030000}"/>
    <cellStyle name="Followed Hyperlink 22" xfId="1403" hidden="1" xr:uid="{00000000-0005-0000-0000-000056030000}"/>
    <cellStyle name="Followed Hyperlink 22" xfId="1413" hidden="1" xr:uid="{00000000-0005-0000-0000-000057030000}"/>
    <cellStyle name="Followed Hyperlink 22" xfId="590" hidden="1" xr:uid="{00000000-0005-0000-0000-000058030000}"/>
    <cellStyle name="Followed Hyperlink 22" xfId="1602" hidden="1" xr:uid="{00000000-0005-0000-0000-000059030000}"/>
    <cellStyle name="Followed Hyperlink 22" xfId="1615" hidden="1" xr:uid="{00000000-0005-0000-0000-00005A030000}"/>
    <cellStyle name="Followed Hyperlink 22" xfId="1625" hidden="1" xr:uid="{00000000-0005-0000-0000-00005B030000}"/>
    <cellStyle name="Followed Hyperlink 22" xfId="1317" hidden="1" xr:uid="{00000000-0005-0000-0000-00005C030000}"/>
    <cellStyle name="Followed Hyperlink 22" xfId="1813" hidden="1" xr:uid="{00000000-0005-0000-0000-00005D030000}"/>
    <cellStyle name="Followed Hyperlink 22" xfId="1826" hidden="1" xr:uid="{00000000-0005-0000-0000-00005E030000}"/>
    <cellStyle name="Followed Hyperlink 22" xfId="1836" hidden="1" xr:uid="{00000000-0005-0000-0000-00005F030000}"/>
    <cellStyle name="Followed Hyperlink 22" xfId="592" hidden="1" xr:uid="{00000000-0005-0000-0000-000060030000}"/>
    <cellStyle name="Followed Hyperlink 22" xfId="2019" hidden="1" xr:uid="{00000000-0005-0000-0000-000061030000}"/>
    <cellStyle name="Followed Hyperlink 22" xfId="2032" hidden="1" xr:uid="{00000000-0005-0000-0000-000062030000}"/>
    <cellStyle name="Followed Hyperlink 22" xfId="2042" hidden="1" xr:uid="{00000000-0005-0000-0000-000063030000}"/>
    <cellStyle name="Followed Hyperlink 22" xfId="2833" hidden="1" xr:uid="{00000000-0005-0000-0000-000048030000}"/>
    <cellStyle name="Followed Hyperlink 22" xfId="2941" hidden="1" xr:uid="{00000000-0005-0000-0000-000049030000}"/>
    <cellStyle name="Followed Hyperlink 22" xfId="2954" hidden="1" xr:uid="{00000000-0005-0000-0000-00004A030000}"/>
    <cellStyle name="Followed Hyperlink 22" xfId="2964" hidden="1" xr:uid="{00000000-0005-0000-0000-00004B030000}"/>
    <cellStyle name="Followed Hyperlink 22" xfId="3156" hidden="1" xr:uid="{00000000-0005-0000-0000-00004C030000}"/>
    <cellStyle name="Followed Hyperlink 22" xfId="3254" hidden="1" xr:uid="{00000000-0005-0000-0000-00004D030000}"/>
    <cellStyle name="Followed Hyperlink 22" xfId="3267" hidden="1" xr:uid="{00000000-0005-0000-0000-00004E030000}"/>
    <cellStyle name="Followed Hyperlink 22" xfId="3277" hidden="1" xr:uid="{00000000-0005-0000-0000-00004F030000}"/>
    <cellStyle name="Followed Hyperlink 22" xfId="2892" hidden="1" xr:uid="{00000000-0005-0000-0000-000050030000}"/>
    <cellStyle name="Followed Hyperlink 22" xfId="3475" hidden="1" xr:uid="{00000000-0005-0000-0000-000051030000}"/>
    <cellStyle name="Followed Hyperlink 22" xfId="3488" hidden="1" xr:uid="{00000000-0005-0000-0000-000052030000}"/>
    <cellStyle name="Followed Hyperlink 22" xfId="3498" hidden="1" xr:uid="{00000000-0005-0000-0000-000053030000}"/>
    <cellStyle name="Followed Hyperlink 22" xfId="3109" hidden="1" xr:uid="{00000000-0005-0000-0000-000054030000}"/>
    <cellStyle name="Followed Hyperlink 22" xfId="3691" hidden="1" xr:uid="{00000000-0005-0000-0000-000055030000}"/>
    <cellStyle name="Followed Hyperlink 22" xfId="3704" hidden="1" xr:uid="{00000000-0005-0000-0000-000056030000}"/>
    <cellStyle name="Followed Hyperlink 22" xfId="3714" hidden="1" xr:uid="{00000000-0005-0000-0000-000057030000}"/>
    <cellStyle name="Followed Hyperlink 22" xfId="2891" hidden="1" xr:uid="{00000000-0005-0000-0000-000058030000}"/>
    <cellStyle name="Followed Hyperlink 22" xfId="3903" hidden="1" xr:uid="{00000000-0005-0000-0000-000059030000}"/>
    <cellStyle name="Followed Hyperlink 22" xfId="3916" hidden="1" xr:uid="{00000000-0005-0000-0000-00005A030000}"/>
    <cellStyle name="Followed Hyperlink 22" xfId="3926" hidden="1" xr:uid="{00000000-0005-0000-0000-00005B030000}"/>
    <cellStyle name="Followed Hyperlink 22" xfId="3618" hidden="1" xr:uid="{00000000-0005-0000-0000-00005C030000}"/>
    <cellStyle name="Followed Hyperlink 22" xfId="4114" hidden="1" xr:uid="{00000000-0005-0000-0000-00005D030000}"/>
    <cellStyle name="Followed Hyperlink 22" xfId="4127" hidden="1" xr:uid="{00000000-0005-0000-0000-00005E030000}"/>
    <cellStyle name="Followed Hyperlink 22" xfId="4137" hidden="1" xr:uid="{00000000-0005-0000-0000-00005F030000}"/>
    <cellStyle name="Followed Hyperlink 22" xfId="2893" hidden="1" xr:uid="{00000000-0005-0000-0000-000060030000}"/>
    <cellStyle name="Followed Hyperlink 22" xfId="4320" hidden="1" xr:uid="{00000000-0005-0000-0000-000061030000}"/>
    <cellStyle name="Followed Hyperlink 22" xfId="4333" hidden="1" xr:uid="{00000000-0005-0000-0000-000062030000}"/>
    <cellStyle name="Followed Hyperlink 22" xfId="4343" hidden="1" xr:uid="{00000000-0005-0000-0000-000063030000}"/>
    <cellStyle name="Followed Hyperlink 22" xfId="2504" hidden="1" xr:uid="{00000000-0005-0000-0000-000048030000}"/>
    <cellStyle name="Followed Hyperlink 22" xfId="73" hidden="1" xr:uid="{00000000-0005-0000-0000-000049030000}"/>
    <cellStyle name="Followed Hyperlink 22" xfId="2639" hidden="1" xr:uid="{00000000-0005-0000-0000-00004A030000}"/>
    <cellStyle name="Followed Hyperlink 22" xfId="2819" hidden="1" xr:uid="{00000000-0005-0000-0000-00004B030000}"/>
    <cellStyle name="Followed Hyperlink 22" xfId="4835" hidden="1" xr:uid="{00000000-0005-0000-0000-00004C030000}"/>
    <cellStyle name="Followed Hyperlink 22" xfId="4933" hidden="1" xr:uid="{00000000-0005-0000-0000-00004D030000}"/>
    <cellStyle name="Followed Hyperlink 22" xfId="4946" hidden="1" xr:uid="{00000000-0005-0000-0000-00004E030000}"/>
    <cellStyle name="Followed Hyperlink 22" xfId="4956" hidden="1" xr:uid="{00000000-0005-0000-0000-00004F030000}"/>
    <cellStyle name="Followed Hyperlink 22" xfId="4532" hidden="1" xr:uid="{00000000-0005-0000-0000-000050030000}"/>
    <cellStyle name="Followed Hyperlink 22" xfId="5154" hidden="1" xr:uid="{00000000-0005-0000-0000-000051030000}"/>
    <cellStyle name="Followed Hyperlink 22" xfId="5167" hidden="1" xr:uid="{00000000-0005-0000-0000-000052030000}"/>
    <cellStyle name="Followed Hyperlink 22" xfId="5177" hidden="1" xr:uid="{00000000-0005-0000-0000-000053030000}"/>
    <cellStyle name="Followed Hyperlink 22" xfId="4788" hidden="1" xr:uid="{00000000-0005-0000-0000-000054030000}"/>
    <cellStyle name="Followed Hyperlink 22" xfId="5370" hidden="1" xr:uid="{00000000-0005-0000-0000-000055030000}"/>
    <cellStyle name="Followed Hyperlink 22" xfId="5383" hidden="1" xr:uid="{00000000-0005-0000-0000-000056030000}"/>
    <cellStyle name="Followed Hyperlink 22" xfId="5393" hidden="1" xr:uid="{00000000-0005-0000-0000-000057030000}"/>
    <cellStyle name="Followed Hyperlink 22" xfId="35" hidden="1" xr:uid="{00000000-0005-0000-0000-000058030000}"/>
    <cellStyle name="Followed Hyperlink 22" xfId="5582" hidden="1" xr:uid="{00000000-0005-0000-0000-000059030000}"/>
    <cellStyle name="Followed Hyperlink 22" xfId="5595" hidden="1" xr:uid="{00000000-0005-0000-0000-00005A030000}"/>
    <cellStyle name="Followed Hyperlink 22" xfId="5605" hidden="1" xr:uid="{00000000-0005-0000-0000-00005B030000}"/>
    <cellStyle name="Followed Hyperlink 22" xfId="5297" hidden="1" xr:uid="{00000000-0005-0000-0000-00005C030000}"/>
    <cellStyle name="Followed Hyperlink 22" xfId="5793" hidden="1" xr:uid="{00000000-0005-0000-0000-00005D030000}"/>
    <cellStyle name="Followed Hyperlink 22" xfId="5806" hidden="1" xr:uid="{00000000-0005-0000-0000-00005E030000}"/>
    <cellStyle name="Followed Hyperlink 22" xfId="5816" hidden="1" xr:uid="{00000000-0005-0000-0000-00005F030000}"/>
    <cellStyle name="Followed Hyperlink 22" xfId="4535" hidden="1" xr:uid="{00000000-0005-0000-0000-000060030000}"/>
    <cellStyle name="Followed Hyperlink 22" xfId="5999" hidden="1" xr:uid="{00000000-0005-0000-0000-000061030000}"/>
    <cellStyle name="Followed Hyperlink 22" xfId="6012" hidden="1" xr:uid="{00000000-0005-0000-0000-000062030000}"/>
    <cellStyle name="Followed Hyperlink 22" xfId="6022" hidden="1" xr:uid="{00000000-0005-0000-0000-000063030000}"/>
    <cellStyle name="Followed Hyperlink 22" xfId="4677" hidden="1" xr:uid="{00000000-0005-0000-0000-000048030000}"/>
    <cellStyle name="Followed Hyperlink 22" xfId="2812" hidden="1" xr:uid="{00000000-0005-0000-0000-000049030000}"/>
    <cellStyle name="Followed Hyperlink 22" xfId="4630" hidden="1" xr:uid="{00000000-0005-0000-0000-00004A030000}"/>
    <cellStyle name="Followed Hyperlink 22" xfId="2708" hidden="1" xr:uid="{00000000-0005-0000-0000-00004B030000}"/>
    <cellStyle name="Followed Hyperlink 22" xfId="6515" hidden="1" xr:uid="{00000000-0005-0000-0000-00004C030000}"/>
    <cellStyle name="Followed Hyperlink 22" xfId="6613" hidden="1" xr:uid="{00000000-0005-0000-0000-00004D030000}"/>
    <cellStyle name="Followed Hyperlink 22" xfId="6626" hidden="1" xr:uid="{00000000-0005-0000-0000-00004E030000}"/>
    <cellStyle name="Followed Hyperlink 22" xfId="6636" hidden="1" xr:uid="{00000000-0005-0000-0000-00004F030000}"/>
    <cellStyle name="Followed Hyperlink 22" xfId="6211" hidden="1" xr:uid="{00000000-0005-0000-0000-000050030000}"/>
    <cellStyle name="Followed Hyperlink 22" xfId="6834" hidden="1" xr:uid="{00000000-0005-0000-0000-000051030000}"/>
    <cellStyle name="Followed Hyperlink 22" xfId="6847" hidden="1" xr:uid="{00000000-0005-0000-0000-000052030000}"/>
    <cellStyle name="Followed Hyperlink 22" xfId="6857" hidden="1" xr:uid="{00000000-0005-0000-0000-000053030000}"/>
    <cellStyle name="Followed Hyperlink 22" xfId="6468" hidden="1" xr:uid="{00000000-0005-0000-0000-000054030000}"/>
    <cellStyle name="Followed Hyperlink 22" xfId="7050" hidden="1" xr:uid="{00000000-0005-0000-0000-000055030000}"/>
    <cellStyle name="Followed Hyperlink 22" xfId="7063" hidden="1" xr:uid="{00000000-0005-0000-0000-000056030000}"/>
    <cellStyle name="Followed Hyperlink 22" xfId="7073" hidden="1" xr:uid="{00000000-0005-0000-0000-000057030000}"/>
    <cellStyle name="Followed Hyperlink 22" xfId="2462" hidden="1" xr:uid="{00000000-0005-0000-0000-000058030000}"/>
    <cellStyle name="Followed Hyperlink 22" xfId="7262" hidden="1" xr:uid="{00000000-0005-0000-0000-000059030000}"/>
    <cellStyle name="Followed Hyperlink 22" xfId="7275" hidden="1" xr:uid="{00000000-0005-0000-0000-00005A030000}"/>
    <cellStyle name="Followed Hyperlink 22" xfId="7285" hidden="1" xr:uid="{00000000-0005-0000-0000-00005B030000}"/>
    <cellStyle name="Followed Hyperlink 22" xfId="6977" hidden="1" xr:uid="{00000000-0005-0000-0000-00005C030000}"/>
    <cellStyle name="Followed Hyperlink 22" xfId="7473" hidden="1" xr:uid="{00000000-0005-0000-0000-00005D030000}"/>
    <cellStyle name="Followed Hyperlink 22" xfId="7486" hidden="1" xr:uid="{00000000-0005-0000-0000-00005E030000}"/>
    <cellStyle name="Followed Hyperlink 22" xfId="7496" hidden="1" xr:uid="{00000000-0005-0000-0000-00005F030000}"/>
    <cellStyle name="Followed Hyperlink 22" xfId="6214" hidden="1" xr:uid="{00000000-0005-0000-0000-000060030000}"/>
    <cellStyle name="Followed Hyperlink 22" xfId="7679" hidden="1" xr:uid="{00000000-0005-0000-0000-000061030000}"/>
    <cellStyle name="Followed Hyperlink 22" xfId="7692" hidden="1" xr:uid="{00000000-0005-0000-0000-000062030000}"/>
    <cellStyle name="Followed Hyperlink 22" xfId="7702" hidden="1" xr:uid="{00000000-0005-0000-0000-000063030000}"/>
    <cellStyle name="Followed Hyperlink 22" xfId="6356" hidden="1" xr:uid="{00000000-0005-0000-0000-000048030000}"/>
    <cellStyle name="Followed Hyperlink 22" xfId="4573" hidden="1" xr:uid="{00000000-0005-0000-0000-000049030000}"/>
    <cellStyle name="Followed Hyperlink 22" xfId="6309" hidden="1" xr:uid="{00000000-0005-0000-0000-00004A030000}"/>
    <cellStyle name="Followed Hyperlink 22" xfId="2613" hidden="1" xr:uid="{00000000-0005-0000-0000-00004B030000}"/>
    <cellStyle name="Followed Hyperlink 22" xfId="8195" hidden="1" xr:uid="{00000000-0005-0000-0000-00004C030000}"/>
    <cellStyle name="Followed Hyperlink 22" xfId="8293" hidden="1" xr:uid="{00000000-0005-0000-0000-00004D030000}"/>
    <cellStyle name="Followed Hyperlink 22" xfId="8306" hidden="1" xr:uid="{00000000-0005-0000-0000-00004E030000}"/>
    <cellStyle name="Followed Hyperlink 22" xfId="8316" hidden="1" xr:uid="{00000000-0005-0000-0000-00004F030000}"/>
    <cellStyle name="Followed Hyperlink 22" xfId="7891" hidden="1" xr:uid="{00000000-0005-0000-0000-000050030000}"/>
    <cellStyle name="Followed Hyperlink 22" xfId="8514" hidden="1" xr:uid="{00000000-0005-0000-0000-000051030000}"/>
    <cellStyle name="Followed Hyperlink 22" xfId="8527" hidden="1" xr:uid="{00000000-0005-0000-0000-000052030000}"/>
    <cellStyle name="Followed Hyperlink 22" xfId="8537" hidden="1" xr:uid="{00000000-0005-0000-0000-000053030000}"/>
    <cellStyle name="Followed Hyperlink 22" xfId="8148" hidden="1" xr:uid="{00000000-0005-0000-0000-000054030000}"/>
    <cellStyle name="Followed Hyperlink 22" xfId="8730" hidden="1" xr:uid="{00000000-0005-0000-0000-000055030000}"/>
    <cellStyle name="Followed Hyperlink 22" xfId="8743" hidden="1" xr:uid="{00000000-0005-0000-0000-000056030000}"/>
    <cellStyle name="Followed Hyperlink 22" xfId="8753" hidden="1" xr:uid="{00000000-0005-0000-0000-000057030000}"/>
    <cellStyle name="Followed Hyperlink 22" xfId="123" hidden="1" xr:uid="{00000000-0005-0000-0000-000058030000}"/>
    <cellStyle name="Followed Hyperlink 22" xfId="8942" hidden="1" xr:uid="{00000000-0005-0000-0000-000059030000}"/>
    <cellStyle name="Followed Hyperlink 22" xfId="8955" hidden="1" xr:uid="{00000000-0005-0000-0000-00005A030000}"/>
    <cellStyle name="Followed Hyperlink 22" xfId="8965" hidden="1" xr:uid="{00000000-0005-0000-0000-00005B030000}"/>
    <cellStyle name="Followed Hyperlink 22" xfId="8657" hidden="1" xr:uid="{00000000-0005-0000-0000-00005C030000}"/>
    <cellStyle name="Followed Hyperlink 22" xfId="9153" hidden="1" xr:uid="{00000000-0005-0000-0000-00005D030000}"/>
    <cellStyle name="Followed Hyperlink 22" xfId="9166" hidden="1" xr:uid="{00000000-0005-0000-0000-00005E030000}"/>
    <cellStyle name="Followed Hyperlink 22" xfId="9176" hidden="1" xr:uid="{00000000-0005-0000-0000-00005F030000}"/>
    <cellStyle name="Followed Hyperlink 22" xfId="7894" hidden="1" xr:uid="{00000000-0005-0000-0000-000060030000}"/>
    <cellStyle name="Followed Hyperlink 22" xfId="9359" hidden="1" xr:uid="{00000000-0005-0000-0000-000061030000}"/>
    <cellStyle name="Followed Hyperlink 22" xfId="9372" hidden="1" xr:uid="{00000000-0005-0000-0000-000062030000}"/>
    <cellStyle name="Followed Hyperlink 22" xfId="9382" hidden="1" xr:uid="{00000000-0005-0000-0000-000063030000}"/>
    <cellStyle name="Followed Hyperlink 22" xfId="8036" hidden="1" xr:uid="{00000000-0005-0000-0000-000048030000}"/>
    <cellStyle name="Followed Hyperlink 22" xfId="6252" hidden="1" xr:uid="{00000000-0005-0000-0000-000049030000}"/>
    <cellStyle name="Followed Hyperlink 22" xfId="7989" hidden="1" xr:uid="{00000000-0005-0000-0000-00004A030000}"/>
    <cellStyle name="Followed Hyperlink 22" xfId="300" hidden="1" xr:uid="{00000000-0005-0000-0000-00004B030000}"/>
    <cellStyle name="Followed Hyperlink 22" xfId="9873" hidden="1" xr:uid="{00000000-0005-0000-0000-00004C030000}"/>
    <cellStyle name="Followed Hyperlink 22" xfId="9971" hidden="1" xr:uid="{00000000-0005-0000-0000-00004D030000}"/>
    <cellStyle name="Followed Hyperlink 22" xfId="9984" hidden="1" xr:uid="{00000000-0005-0000-0000-00004E030000}"/>
    <cellStyle name="Followed Hyperlink 22" xfId="9994" hidden="1" xr:uid="{00000000-0005-0000-0000-00004F030000}"/>
    <cellStyle name="Followed Hyperlink 22" xfId="9571" hidden="1" xr:uid="{00000000-0005-0000-0000-000050030000}"/>
    <cellStyle name="Followed Hyperlink 22" xfId="10192" hidden="1" xr:uid="{00000000-0005-0000-0000-000051030000}"/>
    <cellStyle name="Followed Hyperlink 22" xfId="10205" hidden="1" xr:uid="{00000000-0005-0000-0000-000052030000}"/>
    <cellStyle name="Followed Hyperlink 22" xfId="10215" hidden="1" xr:uid="{00000000-0005-0000-0000-000053030000}"/>
    <cellStyle name="Followed Hyperlink 22" xfId="9826" hidden="1" xr:uid="{00000000-0005-0000-0000-000054030000}"/>
    <cellStyle name="Followed Hyperlink 22" xfId="10408" hidden="1" xr:uid="{00000000-0005-0000-0000-000055030000}"/>
    <cellStyle name="Followed Hyperlink 22" xfId="10421" hidden="1" xr:uid="{00000000-0005-0000-0000-000056030000}"/>
    <cellStyle name="Followed Hyperlink 22" xfId="10431" hidden="1" xr:uid="{00000000-0005-0000-0000-000057030000}"/>
    <cellStyle name="Followed Hyperlink 22" xfId="71" hidden="1" xr:uid="{00000000-0005-0000-0000-000058030000}"/>
    <cellStyle name="Followed Hyperlink 22" xfId="10620" hidden="1" xr:uid="{00000000-0005-0000-0000-000059030000}"/>
    <cellStyle name="Followed Hyperlink 22" xfId="10633" hidden="1" xr:uid="{00000000-0005-0000-0000-00005A030000}"/>
    <cellStyle name="Followed Hyperlink 22" xfId="10643" hidden="1" xr:uid="{00000000-0005-0000-0000-00005B030000}"/>
    <cellStyle name="Followed Hyperlink 22" xfId="10335" hidden="1" xr:uid="{00000000-0005-0000-0000-00005C030000}"/>
    <cellStyle name="Followed Hyperlink 22" xfId="10831" hidden="1" xr:uid="{00000000-0005-0000-0000-00005D030000}"/>
    <cellStyle name="Followed Hyperlink 22" xfId="10844" hidden="1" xr:uid="{00000000-0005-0000-0000-00005E030000}"/>
    <cellStyle name="Followed Hyperlink 22" xfId="10854" hidden="1" xr:uid="{00000000-0005-0000-0000-00005F030000}"/>
    <cellStyle name="Followed Hyperlink 22" xfId="9574" hidden="1" xr:uid="{00000000-0005-0000-0000-000060030000}"/>
    <cellStyle name="Followed Hyperlink 22" xfId="11037" hidden="1" xr:uid="{00000000-0005-0000-0000-000061030000}"/>
    <cellStyle name="Followed Hyperlink 22" xfId="11050" hidden="1" xr:uid="{00000000-0005-0000-0000-000062030000}"/>
    <cellStyle name="Followed Hyperlink 22" xfId="11060" hidden="1" xr:uid="{00000000-0005-0000-0000-000063030000}"/>
    <cellStyle name="Followed Hyperlink 22" xfId="9715" hidden="1" xr:uid="{00000000-0005-0000-0000-000048030000}"/>
    <cellStyle name="Followed Hyperlink 22" xfId="7932" hidden="1" xr:uid="{00000000-0005-0000-0000-000049030000}"/>
    <cellStyle name="Followed Hyperlink 22" xfId="9669" hidden="1" xr:uid="{00000000-0005-0000-0000-00004A030000}"/>
    <cellStyle name="Followed Hyperlink 22" xfId="2601" hidden="1" xr:uid="{00000000-0005-0000-0000-00004B030000}"/>
    <cellStyle name="Followed Hyperlink 22" xfId="11548" hidden="1" xr:uid="{00000000-0005-0000-0000-00004C030000}"/>
    <cellStyle name="Followed Hyperlink 22" xfId="11646" hidden="1" xr:uid="{00000000-0005-0000-0000-00004D030000}"/>
    <cellStyle name="Followed Hyperlink 22" xfId="11659" hidden="1" xr:uid="{00000000-0005-0000-0000-00004E030000}"/>
    <cellStyle name="Followed Hyperlink 22" xfId="11669" hidden="1" xr:uid="{00000000-0005-0000-0000-00004F030000}"/>
    <cellStyle name="Followed Hyperlink 22" xfId="11249" hidden="1" xr:uid="{00000000-0005-0000-0000-000050030000}"/>
    <cellStyle name="Followed Hyperlink 22" xfId="11867" hidden="1" xr:uid="{00000000-0005-0000-0000-000051030000}"/>
    <cellStyle name="Followed Hyperlink 22" xfId="11880" hidden="1" xr:uid="{00000000-0005-0000-0000-000052030000}"/>
    <cellStyle name="Followed Hyperlink 22" xfId="11890" hidden="1" xr:uid="{00000000-0005-0000-0000-000053030000}"/>
    <cellStyle name="Followed Hyperlink 22" xfId="11501" hidden="1" xr:uid="{00000000-0005-0000-0000-000054030000}"/>
    <cellStyle name="Followed Hyperlink 22" xfId="12083" hidden="1" xr:uid="{00000000-0005-0000-0000-000055030000}"/>
    <cellStyle name="Followed Hyperlink 22" xfId="12096" hidden="1" xr:uid="{00000000-0005-0000-0000-000056030000}"/>
    <cellStyle name="Followed Hyperlink 22" xfId="12106" hidden="1" xr:uid="{00000000-0005-0000-0000-000057030000}"/>
    <cellStyle name="Followed Hyperlink 22" xfId="2438" hidden="1" xr:uid="{00000000-0005-0000-0000-000058030000}"/>
    <cellStyle name="Followed Hyperlink 22" xfId="12295" hidden="1" xr:uid="{00000000-0005-0000-0000-000059030000}"/>
    <cellStyle name="Followed Hyperlink 22" xfId="12308" hidden="1" xr:uid="{00000000-0005-0000-0000-00005A030000}"/>
    <cellStyle name="Followed Hyperlink 22" xfId="12318" hidden="1" xr:uid="{00000000-0005-0000-0000-00005B030000}"/>
    <cellStyle name="Followed Hyperlink 22" xfId="12010" hidden="1" xr:uid="{00000000-0005-0000-0000-00005C030000}"/>
    <cellStyle name="Followed Hyperlink 22" xfId="12506" hidden="1" xr:uid="{00000000-0005-0000-0000-00005D030000}"/>
    <cellStyle name="Followed Hyperlink 22" xfId="12519" hidden="1" xr:uid="{00000000-0005-0000-0000-00005E030000}"/>
    <cellStyle name="Followed Hyperlink 22" xfId="12529" hidden="1" xr:uid="{00000000-0005-0000-0000-00005F030000}"/>
    <cellStyle name="Followed Hyperlink 22" xfId="11252" hidden="1" xr:uid="{00000000-0005-0000-0000-000060030000}"/>
    <cellStyle name="Followed Hyperlink 22" xfId="12712" hidden="1" xr:uid="{00000000-0005-0000-0000-000061030000}"/>
    <cellStyle name="Followed Hyperlink 22" xfId="12725" hidden="1" xr:uid="{00000000-0005-0000-0000-000062030000}"/>
    <cellStyle name="Followed Hyperlink 22" xfId="12735" hidden="1" xr:uid="{00000000-0005-0000-0000-000063030000}"/>
    <cellStyle name="Followed Hyperlink 22" xfId="11390" hidden="1" xr:uid="{00000000-0005-0000-0000-000048030000}"/>
    <cellStyle name="Followed Hyperlink 22" xfId="9612" hidden="1" xr:uid="{00000000-0005-0000-0000-000049030000}"/>
    <cellStyle name="Followed Hyperlink 22" xfId="11346" hidden="1" xr:uid="{00000000-0005-0000-0000-00004A030000}"/>
    <cellStyle name="Followed Hyperlink 22" xfId="4713" hidden="1" xr:uid="{00000000-0005-0000-0000-00004B030000}"/>
    <cellStyle name="Followed Hyperlink 22" xfId="13222" hidden="1" xr:uid="{00000000-0005-0000-0000-00004C030000}"/>
    <cellStyle name="Followed Hyperlink 22" xfId="13320" hidden="1" xr:uid="{00000000-0005-0000-0000-00004D030000}"/>
    <cellStyle name="Followed Hyperlink 22" xfId="13333" hidden="1" xr:uid="{00000000-0005-0000-0000-00004E030000}"/>
    <cellStyle name="Followed Hyperlink 22" xfId="13343" hidden="1" xr:uid="{00000000-0005-0000-0000-00004F030000}"/>
    <cellStyle name="Followed Hyperlink 22" xfId="12924" hidden="1" xr:uid="{00000000-0005-0000-0000-000050030000}"/>
    <cellStyle name="Followed Hyperlink 22" xfId="13541" hidden="1" xr:uid="{00000000-0005-0000-0000-000051030000}"/>
    <cellStyle name="Followed Hyperlink 22" xfId="13554" hidden="1" xr:uid="{00000000-0005-0000-0000-000052030000}"/>
    <cellStyle name="Followed Hyperlink 22" xfId="13564" hidden="1" xr:uid="{00000000-0005-0000-0000-000053030000}"/>
    <cellStyle name="Followed Hyperlink 22" xfId="13175" hidden="1" xr:uid="{00000000-0005-0000-0000-000054030000}"/>
    <cellStyle name="Followed Hyperlink 22" xfId="13757" hidden="1" xr:uid="{00000000-0005-0000-0000-000055030000}"/>
    <cellStyle name="Followed Hyperlink 22" xfId="13770" hidden="1" xr:uid="{00000000-0005-0000-0000-000056030000}"/>
    <cellStyle name="Followed Hyperlink 22" xfId="13780" hidden="1" xr:uid="{00000000-0005-0000-0000-000057030000}"/>
    <cellStyle name="Followed Hyperlink 22" xfId="2452" hidden="1" xr:uid="{00000000-0005-0000-0000-000058030000}"/>
    <cellStyle name="Followed Hyperlink 22" xfId="13969" hidden="1" xr:uid="{00000000-0005-0000-0000-000059030000}"/>
    <cellStyle name="Followed Hyperlink 22" xfId="13982" hidden="1" xr:uid="{00000000-0005-0000-0000-00005A030000}"/>
    <cellStyle name="Followed Hyperlink 22" xfId="13992" hidden="1" xr:uid="{00000000-0005-0000-0000-00005B030000}"/>
    <cellStyle name="Followed Hyperlink 22" xfId="13684" hidden="1" xr:uid="{00000000-0005-0000-0000-00005C030000}"/>
    <cellStyle name="Followed Hyperlink 22" xfId="14180" hidden="1" xr:uid="{00000000-0005-0000-0000-00005D030000}"/>
    <cellStyle name="Followed Hyperlink 22" xfId="14193" hidden="1" xr:uid="{00000000-0005-0000-0000-00005E030000}"/>
    <cellStyle name="Followed Hyperlink 22" xfId="14203" hidden="1" xr:uid="{00000000-0005-0000-0000-00005F030000}"/>
    <cellStyle name="Followed Hyperlink 22" xfId="12927" hidden="1" xr:uid="{00000000-0005-0000-0000-000060030000}"/>
    <cellStyle name="Followed Hyperlink 22" xfId="14386" hidden="1" xr:uid="{00000000-0005-0000-0000-000061030000}"/>
    <cellStyle name="Followed Hyperlink 22" xfId="14399" hidden="1" xr:uid="{00000000-0005-0000-0000-000062030000}"/>
    <cellStyle name="Followed Hyperlink 22" xfId="14409" hidden="1" xr:uid="{00000000-0005-0000-0000-000063030000}"/>
    <cellStyle name="Followed Hyperlink 22" xfId="13064" hidden="1" xr:uid="{00000000-0005-0000-0000-000048030000}"/>
    <cellStyle name="Followed Hyperlink 22" xfId="11290" hidden="1" xr:uid="{00000000-0005-0000-0000-000049030000}"/>
    <cellStyle name="Followed Hyperlink 22" xfId="13020" hidden="1" xr:uid="{00000000-0005-0000-0000-00004A030000}"/>
    <cellStyle name="Followed Hyperlink 22" xfId="6393" hidden="1" xr:uid="{00000000-0005-0000-0000-00004B030000}"/>
    <cellStyle name="Followed Hyperlink 22" xfId="14890" hidden="1" xr:uid="{00000000-0005-0000-0000-00004C030000}"/>
    <cellStyle name="Followed Hyperlink 22" xfId="14988" hidden="1" xr:uid="{00000000-0005-0000-0000-00004D030000}"/>
    <cellStyle name="Followed Hyperlink 22" xfId="15001" hidden="1" xr:uid="{00000000-0005-0000-0000-00004E030000}"/>
    <cellStyle name="Followed Hyperlink 22" xfId="15011" hidden="1" xr:uid="{00000000-0005-0000-0000-00004F030000}"/>
    <cellStyle name="Followed Hyperlink 22" xfId="14598" hidden="1" xr:uid="{00000000-0005-0000-0000-000050030000}"/>
    <cellStyle name="Followed Hyperlink 22" xfId="15209" hidden="1" xr:uid="{00000000-0005-0000-0000-000051030000}"/>
    <cellStyle name="Followed Hyperlink 22" xfId="15222" hidden="1" xr:uid="{00000000-0005-0000-0000-000052030000}"/>
    <cellStyle name="Followed Hyperlink 22" xfId="15232" hidden="1" xr:uid="{00000000-0005-0000-0000-000053030000}"/>
    <cellStyle name="Followed Hyperlink 22" xfId="14843" hidden="1" xr:uid="{00000000-0005-0000-0000-000054030000}"/>
    <cellStyle name="Followed Hyperlink 22" xfId="15425" hidden="1" xr:uid="{00000000-0005-0000-0000-000055030000}"/>
    <cellStyle name="Followed Hyperlink 22" xfId="15438" hidden="1" xr:uid="{00000000-0005-0000-0000-000056030000}"/>
    <cellStyle name="Followed Hyperlink 22" xfId="15448" hidden="1" xr:uid="{00000000-0005-0000-0000-000057030000}"/>
    <cellStyle name="Followed Hyperlink 22" xfId="2566" hidden="1" xr:uid="{00000000-0005-0000-0000-000058030000}"/>
    <cellStyle name="Followed Hyperlink 22" xfId="15637" hidden="1" xr:uid="{00000000-0005-0000-0000-000059030000}"/>
    <cellStyle name="Followed Hyperlink 22" xfId="15650" hidden="1" xr:uid="{00000000-0005-0000-0000-00005A030000}"/>
    <cellStyle name="Followed Hyperlink 22" xfId="15660" hidden="1" xr:uid="{00000000-0005-0000-0000-00005B030000}"/>
    <cellStyle name="Followed Hyperlink 22" xfId="15352" hidden="1" xr:uid="{00000000-0005-0000-0000-00005C030000}"/>
    <cellStyle name="Followed Hyperlink 22" xfId="15848" hidden="1" xr:uid="{00000000-0005-0000-0000-00005D030000}"/>
    <cellStyle name="Followed Hyperlink 22" xfId="15861" hidden="1" xr:uid="{00000000-0005-0000-0000-00005E030000}"/>
    <cellStyle name="Followed Hyperlink 22" xfId="15871" hidden="1" xr:uid="{00000000-0005-0000-0000-00005F030000}"/>
    <cellStyle name="Followed Hyperlink 22" xfId="14601" hidden="1" xr:uid="{00000000-0005-0000-0000-000060030000}"/>
    <cellStyle name="Followed Hyperlink 22" xfId="16054" hidden="1" xr:uid="{00000000-0005-0000-0000-000061030000}"/>
    <cellStyle name="Followed Hyperlink 22" xfId="16067" hidden="1" xr:uid="{00000000-0005-0000-0000-000062030000}"/>
    <cellStyle name="Followed Hyperlink 22" xfId="16077" hidden="1" xr:uid="{00000000-0005-0000-0000-000063030000}"/>
    <cellStyle name="Followed Hyperlink 22" xfId="14736" hidden="1" xr:uid="{00000000-0005-0000-0000-000048030000}"/>
    <cellStyle name="Followed Hyperlink 22" xfId="12964" hidden="1" xr:uid="{00000000-0005-0000-0000-000049030000}"/>
    <cellStyle name="Followed Hyperlink 22" xfId="14691" hidden="1" xr:uid="{00000000-0005-0000-0000-00004A030000}"/>
    <cellStyle name="Followed Hyperlink 22" xfId="8073" hidden="1" xr:uid="{00000000-0005-0000-0000-00004B030000}"/>
    <cellStyle name="Followed Hyperlink 22" xfId="16549" hidden="1" xr:uid="{00000000-0005-0000-0000-00004C030000}"/>
    <cellStyle name="Followed Hyperlink 22" xfId="16647" hidden="1" xr:uid="{00000000-0005-0000-0000-00004D030000}"/>
    <cellStyle name="Followed Hyperlink 22" xfId="16660" hidden="1" xr:uid="{00000000-0005-0000-0000-00004E030000}"/>
    <cellStyle name="Followed Hyperlink 22" xfId="16670" hidden="1" xr:uid="{00000000-0005-0000-0000-00004F030000}"/>
    <cellStyle name="Followed Hyperlink 22" xfId="16266" hidden="1" xr:uid="{00000000-0005-0000-0000-000050030000}"/>
    <cellStyle name="Followed Hyperlink 22" xfId="16868" hidden="1" xr:uid="{00000000-0005-0000-0000-000051030000}"/>
    <cellStyle name="Followed Hyperlink 22" xfId="16881" hidden="1" xr:uid="{00000000-0005-0000-0000-000052030000}"/>
    <cellStyle name="Followed Hyperlink 22" xfId="16891" hidden="1" xr:uid="{00000000-0005-0000-0000-000053030000}"/>
    <cellStyle name="Followed Hyperlink 22" xfId="16502" hidden="1" xr:uid="{00000000-0005-0000-0000-000054030000}"/>
    <cellStyle name="Followed Hyperlink 22" xfId="17084" hidden="1" xr:uid="{00000000-0005-0000-0000-000055030000}"/>
    <cellStyle name="Followed Hyperlink 22" xfId="17097" hidden="1" xr:uid="{00000000-0005-0000-0000-000056030000}"/>
    <cellStyle name="Followed Hyperlink 22" xfId="17107" hidden="1" xr:uid="{00000000-0005-0000-0000-000057030000}"/>
    <cellStyle name="Followed Hyperlink 22" xfId="2725" hidden="1" xr:uid="{00000000-0005-0000-0000-000058030000}"/>
    <cellStyle name="Followed Hyperlink 22" xfId="17296" hidden="1" xr:uid="{00000000-0005-0000-0000-000059030000}"/>
    <cellStyle name="Followed Hyperlink 22" xfId="17309" hidden="1" xr:uid="{00000000-0005-0000-0000-00005A030000}"/>
    <cellStyle name="Followed Hyperlink 22" xfId="17319" hidden="1" xr:uid="{00000000-0005-0000-0000-00005B030000}"/>
    <cellStyle name="Followed Hyperlink 22" xfId="17011" hidden="1" xr:uid="{00000000-0005-0000-0000-00005C030000}"/>
    <cellStyle name="Followed Hyperlink 22" xfId="17507" hidden="1" xr:uid="{00000000-0005-0000-0000-00005D030000}"/>
    <cellStyle name="Followed Hyperlink 22" xfId="17520" hidden="1" xr:uid="{00000000-0005-0000-0000-00005E030000}"/>
    <cellStyle name="Followed Hyperlink 22" xfId="17530" hidden="1" xr:uid="{00000000-0005-0000-0000-00005F030000}"/>
    <cellStyle name="Followed Hyperlink 22" xfId="16269" hidden="1" xr:uid="{00000000-0005-0000-0000-000060030000}"/>
    <cellStyle name="Followed Hyperlink 22" xfId="17713" hidden="1" xr:uid="{00000000-0005-0000-0000-000061030000}"/>
    <cellStyle name="Followed Hyperlink 22" xfId="17726" hidden="1" xr:uid="{00000000-0005-0000-0000-000062030000}"/>
    <cellStyle name="Followed Hyperlink 22" xfId="17736" hidden="1" xr:uid="{00000000-0005-0000-0000-000063030000}"/>
    <cellStyle name="Followed Hyperlink 22" xfId="17953" hidden="1" xr:uid="{00000000-0005-0000-0000-000048030000}"/>
    <cellStyle name="Followed Hyperlink 22" xfId="17903" hidden="1" xr:uid="{00000000-0005-0000-0000-000049030000}"/>
    <cellStyle name="Followed Hyperlink 22" xfId="17893" hidden="1" xr:uid="{00000000-0005-0000-0000-00004A030000}"/>
    <cellStyle name="Followed Hyperlink 22" xfId="6296" hidden="1" xr:uid="{00000000-0005-0000-0000-00004B030000}"/>
    <cellStyle name="Followed Hyperlink 22" xfId="18215" hidden="1" xr:uid="{00000000-0005-0000-0000-00004C030000}"/>
    <cellStyle name="Followed Hyperlink 22" xfId="18313" hidden="1" xr:uid="{00000000-0005-0000-0000-00004D030000}"/>
    <cellStyle name="Followed Hyperlink 22" xfId="18326" hidden="1" xr:uid="{00000000-0005-0000-0000-00004E030000}"/>
    <cellStyle name="Followed Hyperlink 22" xfId="18336" hidden="1" xr:uid="{00000000-0005-0000-0000-00004F030000}"/>
    <cellStyle name="Followed Hyperlink 22" xfId="14778" hidden="1" xr:uid="{00000000-0005-0000-0000-000050030000}"/>
    <cellStyle name="Followed Hyperlink 22" xfId="18534" hidden="1" xr:uid="{00000000-0005-0000-0000-000051030000}"/>
    <cellStyle name="Followed Hyperlink 22" xfId="18547" hidden="1" xr:uid="{00000000-0005-0000-0000-000052030000}"/>
    <cellStyle name="Followed Hyperlink 22" xfId="18557" hidden="1" xr:uid="{00000000-0005-0000-0000-000053030000}"/>
    <cellStyle name="Followed Hyperlink 22" xfId="18168" hidden="1" xr:uid="{00000000-0005-0000-0000-000054030000}"/>
    <cellStyle name="Followed Hyperlink 22" xfId="18750" hidden="1" xr:uid="{00000000-0005-0000-0000-000055030000}"/>
    <cellStyle name="Followed Hyperlink 22" xfId="18763" hidden="1" xr:uid="{00000000-0005-0000-0000-000056030000}"/>
    <cellStyle name="Followed Hyperlink 22" xfId="18773" hidden="1" xr:uid="{00000000-0005-0000-0000-000057030000}"/>
    <cellStyle name="Followed Hyperlink 22" xfId="17927" hidden="1" xr:uid="{00000000-0005-0000-0000-000058030000}"/>
    <cellStyle name="Followed Hyperlink 22" xfId="18962" hidden="1" xr:uid="{00000000-0005-0000-0000-000059030000}"/>
    <cellStyle name="Followed Hyperlink 22" xfId="18975" hidden="1" xr:uid="{00000000-0005-0000-0000-00005A030000}"/>
    <cellStyle name="Followed Hyperlink 22" xfId="18985" hidden="1" xr:uid="{00000000-0005-0000-0000-00005B030000}"/>
    <cellStyle name="Followed Hyperlink 22" xfId="18677" hidden="1" xr:uid="{00000000-0005-0000-0000-00005C030000}"/>
    <cellStyle name="Followed Hyperlink 22" xfId="19173" hidden="1" xr:uid="{00000000-0005-0000-0000-00005D030000}"/>
    <cellStyle name="Followed Hyperlink 22" xfId="19186" hidden="1" xr:uid="{00000000-0005-0000-0000-00005E030000}"/>
    <cellStyle name="Followed Hyperlink 22" xfId="19196" hidden="1" xr:uid="{00000000-0005-0000-0000-00005F030000}"/>
    <cellStyle name="Followed Hyperlink 22" xfId="9698" hidden="1" xr:uid="{00000000-0005-0000-0000-000060030000}"/>
    <cellStyle name="Followed Hyperlink 22" xfId="19379" hidden="1" xr:uid="{00000000-0005-0000-0000-000061030000}"/>
    <cellStyle name="Followed Hyperlink 22" xfId="19392" hidden="1" xr:uid="{00000000-0005-0000-0000-000062030000}"/>
    <cellStyle name="Followed Hyperlink 22" xfId="19402" hidden="1" xr:uid="{00000000-0005-0000-0000-000063030000}"/>
    <cellStyle name="Followed Hyperlink 22" xfId="18054" hidden="1" xr:uid="{00000000-0005-0000-0000-000048030000}"/>
    <cellStyle name="Followed Hyperlink 22" xfId="13091" hidden="1" xr:uid="{00000000-0005-0000-0000-000049030000}"/>
    <cellStyle name="Followed Hyperlink 22" xfId="13094" hidden="1" xr:uid="{00000000-0005-0000-0000-00004A030000}"/>
    <cellStyle name="Followed Hyperlink 22" xfId="14659" hidden="1" xr:uid="{00000000-0005-0000-0000-00004B030000}"/>
    <cellStyle name="Followed Hyperlink 22" xfId="19856" hidden="1" xr:uid="{00000000-0005-0000-0000-00004C030000}"/>
    <cellStyle name="Followed Hyperlink 22" xfId="19954" hidden="1" xr:uid="{00000000-0005-0000-0000-00004D030000}"/>
    <cellStyle name="Followed Hyperlink 22" xfId="19967" hidden="1" xr:uid="{00000000-0005-0000-0000-00004E030000}"/>
    <cellStyle name="Followed Hyperlink 22" xfId="19977" hidden="1" xr:uid="{00000000-0005-0000-0000-00004F030000}"/>
    <cellStyle name="Followed Hyperlink 22" xfId="19591" hidden="1" xr:uid="{00000000-0005-0000-0000-000050030000}"/>
    <cellStyle name="Followed Hyperlink 22" xfId="20175" hidden="1" xr:uid="{00000000-0005-0000-0000-000051030000}"/>
    <cellStyle name="Followed Hyperlink 22" xfId="20188" hidden="1" xr:uid="{00000000-0005-0000-0000-000052030000}"/>
    <cellStyle name="Followed Hyperlink 22" xfId="20198" hidden="1" xr:uid="{00000000-0005-0000-0000-000053030000}"/>
    <cellStyle name="Followed Hyperlink 22" xfId="19809" hidden="1" xr:uid="{00000000-0005-0000-0000-000054030000}"/>
    <cellStyle name="Followed Hyperlink 22" xfId="20391" hidden="1" xr:uid="{00000000-0005-0000-0000-000055030000}"/>
    <cellStyle name="Followed Hyperlink 22" xfId="20404" hidden="1" xr:uid="{00000000-0005-0000-0000-000056030000}"/>
    <cellStyle name="Followed Hyperlink 22" xfId="20414" hidden="1" xr:uid="{00000000-0005-0000-0000-000057030000}"/>
    <cellStyle name="Followed Hyperlink 22" xfId="18095" hidden="1" xr:uid="{00000000-0005-0000-0000-000058030000}"/>
    <cellStyle name="Followed Hyperlink 22" xfId="20603" hidden="1" xr:uid="{00000000-0005-0000-0000-000059030000}"/>
    <cellStyle name="Followed Hyperlink 22" xfId="20616" hidden="1" xr:uid="{00000000-0005-0000-0000-00005A030000}"/>
    <cellStyle name="Followed Hyperlink 22" xfId="20626" hidden="1" xr:uid="{00000000-0005-0000-0000-00005B030000}"/>
    <cellStyle name="Followed Hyperlink 22" xfId="20318" hidden="1" xr:uid="{00000000-0005-0000-0000-00005C030000}"/>
    <cellStyle name="Followed Hyperlink 22" xfId="20814" hidden="1" xr:uid="{00000000-0005-0000-0000-00005D030000}"/>
    <cellStyle name="Followed Hyperlink 22" xfId="20827" hidden="1" xr:uid="{00000000-0005-0000-0000-00005E030000}"/>
    <cellStyle name="Followed Hyperlink 22" xfId="20837" hidden="1" xr:uid="{00000000-0005-0000-0000-00005F030000}"/>
    <cellStyle name="Followed Hyperlink 22" xfId="19594" hidden="1" xr:uid="{00000000-0005-0000-0000-000060030000}"/>
    <cellStyle name="Followed Hyperlink 22" xfId="21020" hidden="1" xr:uid="{00000000-0005-0000-0000-000061030000}"/>
    <cellStyle name="Followed Hyperlink 22" xfId="21033" hidden="1" xr:uid="{00000000-0005-0000-0000-000062030000}"/>
    <cellStyle name="Followed Hyperlink 22" xfId="21043" hidden="1" xr:uid="{00000000-0005-0000-0000-000063030000}"/>
    <cellStyle name="Followed Hyperlink 22" xfId="19711" hidden="1" xr:uid="{00000000-0005-0000-0000-000048030000}"/>
    <cellStyle name="Followed Hyperlink 22" xfId="17959" hidden="1" xr:uid="{00000000-0005-0000-0000-000049030000}"/>
    <cellStyle name="Followed Hyperlink 22" xfId="19673" hidden="1" xr:uid="{00000000-0005-0000-0000-00004A030000}"/>
    <cellStyle name="Followed Hyperlink 22" xfId="14617" hidden="1" xr:uid="{00000000-0005-0000-0000-00004B030000}"/>
    <cellStyle name="Followed Hyperlink 22" xfId="21463" hidden="1" xr:uid="{00000000-0005-0000-0000-00004C030000}"/>
    <cellStyle name="Followed Hyperlink 22" xfId="21561" hidden="1" xr:uid="{00000000-0005-0000-0000-00004D030000}"/>
    <cellStyle name="Followed Hyperlink 22" xfId="21574" hidden="1" xr:uid="{00000000-0005-0000-0000-00004E030000}"/>
    <cellStyle name="Followed Hyperlink 22" xfId="21584" hidden="1" xr:uid="{00000000-0005-0000-0000-00004F030000}"/>
    <cellStyle name="Followed Hyperlink 22" xfId="21232" hidden="1" xr:uid="{00000000-0005-0000-0000-000050030000}"/>
    <cellStyle name="Followed Hyperlink 22" xfId="21782" hidden="1" xr:uid="{00000000-0005-0000-0000-000051030000}"/>
    <cellStyle name="Followed Hyperlink 22" xfId="21795" hidden="1" xr:uid="{00000000-0005-0000-0000-000052030000}"/>
    <cellStyle name="Followed Hyperlink 22" xfId="21805" hidden="1" xr:uid="{00000000-0005-0000-0000-000053030000}"/>
    <cellStyle name="Followed Hyperlink 22" xfId="21416" hidden="1" xr:uid="{00000000-0005-0000-0000-000054030000}"/>
    <cellStyle name="Followed Hyperlink 22" xfId="21998" hidden="1" xr:uid="{00000000-0005-0000-0000-000055030000}"/>
    <cellStyle name="Followed Hyperlink 22" xfId="22011" hidden="1" xr:uid="{00000000-0005-0000-0000-000056030000}"/>
    <cellStyle name="Followed Hyperlink 22" xfId="22021" hidden="1" xr:uid="{00000000-0005-0000-0000-000057030000}"/>
    <cellStyle name="Followed Hyperlink 22" xfId="18076" hidden="1" xr:uid="{00000000-0005-0000-0000-000058030000}"/>
    <cellStyle name="Followed Hyperlink 22" xfId="22210" hidden="1" xr:uid="{00000000-0005-0000-0000-000059030000}"/>
    <cellStyle name="Followed Hyperlink 22" xfId="22223" hidden="1" xr:uid="{00000000-0005-0000-0000-00005A030000}"/>
    <cellStyle name="Followed Hyperlink 22" xfId="22233" hidden="1" xr:uid="{00000000-0005-0000-0000-00005B030000}"/>
    <cellStyle name="Followed Hyperlink 22" xfId="21925" hidden="1" xr:uid="{00000000-0005-0000-0000-00005C030000}"/>
    <cellStyle name="Followed Hyperlink 22" xfId="22421" hidden="1" xr:uid="{00000000-0005-0000-0000-00005D030000}"/>
    <cellStyle name="Followed Hyperlink 22" xfId="22434" hidden="1" xr:uid="{00000000-0005-0000-0000-00005E030000}"/>
    <cellStyle name="Followed Hyperlink 22" xfId="22444" hidden="1" xr:uid="{00000000-0005-0000-0000-00005F030000}"/>
    <cellStyle name="Followed Hyperlink 22" xfId="21235" hidden="1" xr:uid="{00000000-0005-0000-0000-000060030000}"/>
    <cellStyle name="Followed Hyperlink 22" xfId="22627" hidden="1" xr:uid="{00000000-0005-0000-0000-000061030000}"/>
    <cellStyle name="Followed Hyperlink 22" xfId="22640" hidden="1" xr:uid="{00000000-0005-0000-0000-000062030000}"/>
    <cellStyle name="Followed Hyperlink 22" xfId="22650" hidden="1" xr:uid="{00000000-0005-0000-0000-000063030000}"/>
    <cellStyle name="Followed Hyperlink 22" xfId="21329" hidden="1" xr:uid="{00000000-0005-0000-0000-000048030000}"/>
    <cellStyle name="Followed Hyperlink 22" xfId="19627" hidden="1" xr:uid="{00000000-0005-0000-0000-000049030000}"/>
    <cellStyle name="Followed Hyperlink 22" xfId="21303" hidden="1" xr:uid="{00000000-0005-0000-0000-00004A030000}"/>
    <cellStyle name="Followed Hyperlink 22" xfId="16416" hidden="1" xr:uid="{00000000-0005-0000-0000-00004B030000}"/>
    <cellStyle name="Followed Hyperlink 22" xfId="23032" hidden="1" xr:uid="{00000000-0005-0000-0000-00004C030000}"/>
    <cellStyle name="Followed Hyperlink 22" xfId="23130" hidden="1" xr:uid="{00000000-0005-0000-0000-00004D030000}"/>
    <cellStyle name="Followed Hyperlink 22" xfId="23143" hidden="1" xr:uid="{00000000-0005-0000-0000-00004E030000}"/>
    <cellStyle name="Followed Hyperlink 22" xfId="23153" hidden="1" xr:uid="{00000000-0005-0000-0000-00004F030000}"/>
    <cellStyle name="Followed Hyperlink 22" xfId="22839" hidden="1" xr:uid="{00000000-0005-0000-0000-000050030000}"/>
    <cellStyle name="Followed Hyperlink 22" xfId="23351" hidden="1" xr:uid="{00000000-0005-0000-0000-000051030000}"/>
    <cellStyle name="Followed Hyperlink 22" xfId="23364" hidden="1" xr:uid="{00000000-0005-0000-0000-000052030000}"/>
    <cellStyle name="Followed Hyperlink 22" xfId="23374" hidden="1" xr:uid="{00000000-0005-0000-0000-000053030000}"/>
    <cellStyle name="Followed Hyperlink 22" xfId="22985" hidden="1" xr:uid="{00000000-0005-0000-0000-000054030000}"/>
    <cellStyle name="Followed Hyperlink 22" xfId="23567" hidden="1" xr:uid="{00000000-0005-0000-0000-000055030000}"/>
    <cellStyle name="Followed Hyperlink 22" xfId="23580" hidden="1" xr:uid="{00000000-0005-0000-0000-000056030000}"/>
    <cellStyle name="Followed Hyperlink 22" xfId="23590" hidden="1" xr:uid="{00000000-0005-0000-0000-000057030000}"/>
    <cellStyle name="Followed Hyperlink 22" xfId="2712" hidden="1" xr:uid="{00000000-0005-0000-0000-000058030000}"/>
    <cellStyle name="Followed Hyperlink 22" xfId="23779" hidden="1" xr:uid="{00000000-0005-0000-0000-000059030000}"/>
    <cellStyle name="Followed Hyperlink 22" xfId="23792" hidden="1" xr:uid="{00000000-0005-0000-0000-00005A030000}"/>
    <cellStyle name="Followed Hyperlink 22" xfId="23802" hidden="1" xr:uid="{00000000-0005-0000-0000-00005B030000}"/>
    <cellStyle name="Followed Hyperlink 22" xfId="23494" hidden="1" xr:uid="{00000000-0005-0000-0000-00005C030000}"/>
    <cellStyle name="Followed Hyperlink 22" xfId="23990" hidden="1" xr:uid="{00000000-0005-0000-0000-00005D030000}"/>
    <cellStyle name="Followed Hyperlink 22" xfId="24003" hidden="1" xr:uid="{00000000-0005-0000-0000-00005E030000}"/>
    <cellStyle name="Followed Hyperlink 22" xfId="24013" hidden="1" xr:uid="{00000000-0005-0000-0000-00005F030000}"/>
    <cellStyle name="Followed Hyperlink 22" xfId="22842" hidden="1" xr:uid="{00000000-0005-0000-0000-000060030000}"/>
    <cellStyle name="Followed Hyperlink 22" xfId="24196" hidden="1" xr:uid="{00000000-0005-0000-0000-000061030000}"/>
    <cellStyle name="Followed Hyperlink 22" xfId="24209" hidden="1" xr:uid="{00000000-0005-0000-0000-000062030000}"/>
    <cellStyle name="Followed Hyperlink 22" xfId="24219" hidden="1" xr:uid="{00000000-0005-0000-0000-000063030000}"/>
    <cellStyle name="Followed Hyperlink 22" xfId="22910" hidden="1" xr:uid="{00000000-0005-0000-0000-000048030000}"/>
    <cellStyle name="Followed Hyperlink 22" xfId="21266" hidden="1" xr:uid="{00000000-0005-0000-0000-000049030000}"/>
    <cellStyle name="Followed Hyperlink 22" xfId="22897" hidden="1" xr:uid="{00000000-0005-0000-0000-00004A030000}"/>
    <cellStyle name="Followed Hyperlink 22" xfId="16402" hidden="1" xr:uid="{00000000-0005-0000-0000-00004B030000}"/>
    <cellStyle name="Followed Hyperlink 22" xfId="24551" hidden="1" xr:uid="{00000000-0005-0000-0000-00004C030000}"/>
    <cellStyle name="Followed Hyperlink 22" xfId="24649" hidden="1" xr:uid="{00000000-0005-0000-0000-00004D030000}"/>
    <cellStyle name="Followed Hyperlink 22" xfId="24662" hidden="1" xr:uid="{00000000-0005-0000-0000-00004E030000}"/>
    <cellStyle name="Followed Hyperlink 22" xfId="24672" hidden="1" xr:uid="{00000000-0005-0000-0000-00004F030000}"/>
    <cellStyle name="Followed Hyperlink 22" xfId="24408" hidden="1" xr:uid="{00000000-0005-0000-0000-000050030000}"/>
    <cellStyle name="Followed Hyperlink 22" xfId="24870" hidden="1" xr:uid="{00000000-0005-0000-0000-000051030000}"/>
    <cellStyle name="Followed Hyperlink 22" xfId="24883" hidden="1" xr:uid="{00000000-0005-0000-0000-000052030000}"/>
    <cellStyle name="Followed Hyperlink 22" xfId="24893" hidden="1" xr:uid="{00000000-0005-0000-0000-000053030000}"/>
    <cellStyle name="Followed Hyperlink 22" xfId="24504" hidden="1" xr:uid="{00000000-0005-0000-0000-000054030000}"/>
    <cellStyle name="Followed Hyperlink 22" xfId="25086" hidden="1" xr:uid="{00000000-0005-0000-0000-000055030000}"/>
    <cellStyle name="Followed Hyperlink 22" xfId="25099" hidden="1" xr:uid="{00000000-0005-0000-0000-000056030000}"/>
    <cellStyle name="Followed Hyperlink 22" xfId="25109" hidden="1" xr:uid="{00000000-0005-0000-0000-000057030000}"/>
    <cellStyle name="Followed Hyperlink 22" xfId="9710" hidden="1" xr:uid="{00000000-0005-0000-0000-000058030000}"/>
    <cellStyle name="Followed Hyperlink 22" xfId="25298" hidden="1" xr:uid="{00000000-0005-0000-0000-000059030000}"/>
    <cellStyle name="Followed Hyperlink 22" xfId="25311" hidden="1" xr:uid="{00000000-0005-0000-0000-00005A030000}"/>
    <cellStyle name="Followed Hyperlink 22" xfId="25321" hidden="1" xr:uid="{00000000-0005-0000-0000-00005B030000}"/>
    <cellStyle name="Followed Hyperlink 22" xfId="25013" hidden="1" xr:uid="{00000000-0005-0000-0000-00005C030000}"/>
    <cellStyle name="Followed Hyperlink 22" xfId="25509" hidden="1" xr:uid="{00000000-0005-0000-0000-00005D030000}"/>
    <cellStyle name="Followed Hyperlink 22" xfId="25522" hidden="1" xr:uid="{00000000-0005-0000-0000-00005E030000}"/>
    <cellStyle name="Followed Hyperlink 22" xfId="25532" hidden="1" xr:uid="{00000000-0005-0000-0000-00005F030000}"/>
    <cellStyle name="Followed Hyperlink 22" xfId="24411" hidden="1" xr:uid="{00000000-0005-0000-0000-000060030000}"/>
    <cellStyle name="Followed Hyperlink 22" xfId="25715" hidden="1" xr:uid="{00000000-0005-0000-0000-000061030000}"/>
    <cellStyle name="Followed Hyperlink 22" xfId="25728" hidden="1" xr:uid="{00000000-0005-0000-0000-000062030000}"/>
    <cellStyle name="Followed Hyperlink 22" xfId="25738" hidden="1" xr:uid="{00000000-0005-0000-0000-000063030000}"/>
    <cellStyle name="Followed Hyperlink 22" xfId="26348" hidden="1" xr:uid="{00000000-0005-0000-0000-000048030000}"/>
    <cellStyle name="Followed Hyperlink 22" xfId="26456" hidden="1" xr:uid="{00000000-0005-0000-0000-000049030000}"/>
    <cellStyle name="Followed Hyperlink 22" xfId="26469" hidden="1" xr:uid="{00000000-0005-0000-0000-00004A030000}"/>
    <cellStyle name="Followed Hyperlink 22" xfId="26479" hidden="1" xr:uid="{00000000-0005-0000-0000-00004B030000}"/>
    <cellStyle name="Followed Hyperlink 22" xfId="26671" hidden="1" xr:uid="{00000000-0005-0000-0000-00004C030000}"/>
    <cellStyle name="Followed Hyperlink 22" xfId="26769" hidden="1" xr:uid="{00000000-0005-0000-0000-00004D030000}"/>
    <cellStyle name="Followed Hyperlink 22" xfId="26782" hidden="1" xr:uid="{00000000-0005-0000-0000-00004E030000}"/>
    <cellStyle name="Followed Hyperlink 22" xfId="26792" hidden="1" xr:uid="{00000000-0005-0000-0000-00004F030000}"/>
    <cellStyle name="Followed Hyperlink 22" xfId="26407" hidden="1" xr:uid="{00000000-0005-0000-0000-000050030000}"/>
    <cellStyle name="Followed Hyperlink 22" xfId="26990" hidden="1" xr:uid="{00000000-0005-0000-0000-000051030000}"/>
    <cellStyle name="Followed Hyperlink 22" xfId="27003" hidden="1" xr:uid="{00000000-0005-0000-0000-000052030000}"/>
    <cellStyle name="Followed Hyperlink 22" xfId="27013" hidden="1" xr:uid="{00000000-0005-0000-0000-000053030000}"/>
    <cellStyle name="Followed Hyperlink 22" xfId="26624" hidden="1" xr:uid="{00000000-0005-0000-0000-000054030000}"/>
    <cellStyle name="Followed Hyperlink 22" xfId="27206" hidden="1" xr:uid="{00000000-0005-0000-0000-000055030000}"/>
    <cellStyle name="Followed Hyperlink 22" xfId="27219" hidden="1" xr:uid="{00000000-0005-0000-0000-000056030000}"/>
    <cellStyle name="Followed Hyperlink 22" xfId="27229" hidden="1" xr:uid="{00000000-0005-0000-0000-000057030000}"/>
    <cellStyle name="Followed Hyperlink 22" xfId="26406" hidden="1" xr:uid="{00000000-0005-0000-0000-000058030000}"/>
    <cellStyle name="Followed Hyperlink 22" xfId="27418" hidden="1" xr:uid="{00000000-0005-0000-0000-000059030000}"/>
    <cellStyle name="Followed Hyperlink 22" xfId="27431" hidden="1" xr:uid="{00000000-0005-0000-0000-00005A030000}"/>
    <cellStyle name="Followed Hyperlink 22" xfId="27441" hidden="1" xr:uid="{00000000-0005-0000-0000-00005B030000}"/>
    <cellStyle name="Followed Hyperlink 22" xfId="27133" hidden="1" xr:uid="{00000000-0005-0000-0000-00005C030000}"/>
    <cellStyle name="Followed Hyperlink 22" xfId="27629" hidden="1" xr:uid="{00000000-0005-0000-0000-00005D030000}"/>
    <cellStyle name="Followed Hyperlink 22" xfId="27642" hidden="1" xr:uid="{00000000-0005-0000-0000-00005E030000}"/>
    <cellStyle name="Followed Hyperlink 22" xfId="27652" hidden="1" xr:uid="{00000000-0005-0000-0000-00005F030000}"/>
    <cellStyle name="Followed Hyperlink 22" xfId="26408" hidden="1" xr:uid="{00000000-0005-0000-0000-000060030000}"/>
    <cellStyle name="Followed Hyperlink 22" xfId="27835" hidden="1" xr:uid="{00000000-0005-0000-0000-000061030000}"/>
    <cellStyle name="Followed Hyperlink 22" xfId="27848" hidden="1" xr:uid="{00000000-0005-0000-0000-000062030000}"/>
    <cellStyle name="Followed Hyperlink 22" xfId="27858" hidden="1" xr:uid="{00000000-0005-0000-0000-000063030000}"/>
    <cellStyle name="Followed Hyperlink 22" xfId="28571" hidden="1" xr:uid="{00000000-0005-0000-0000-000048030000}"/>
    <cellStyle name="Followed Hyperlink 22" xfId="28678" hidden="1" xr:uid="{00000000-0005-0000-0000-000049030000}"/>
    <cellStyle name="Followed Hyperlink 22" xfId="28691" hidden="1" xr:uid="{00000000-0005-0000-0000-00004A030000}"/>
    <cellStyle name="Followed Hyperlink 22" xfId="28701" hidden="1" xr:uid="{00000000-0005-0000-0000-00004B030000}"/>
    <cellStyle name="Followed Hyperlink 22" xfId="28893" hidden="1" xr:uid="{00000000-0005-0000-0000-00004C030000}"/>
    <cellStyle name="Followed Hyperlink 22" xfId="28991" hidden="1" xr:uid="{00000000-0005-0000-0000-00004D030000}"/>
    <cellStyle name="Followed Hyperlink 22" xfId="29004" hidden="1" xr:uid="{00000000-0005-0000-0000-00004E030000}"/>
    <cellStyle name="Followed Hyperlink 22" xfId="29014" hidden="1" xr:uid="{00000000-0005-0000-0000-00004F030000}"/>
    <cellStyle name="Followed Hyperlink 22" xfId="28629" hidden="1" xr:uid="{00000000-0005-0000-0000-000050030000}"/>
    <cellStyle name="Followed Hyperlink 22" xfId="29212" hidden="1" xr:uid="{00000000-0005-0000-0000-000051030000}"/>
    <cellStyle name="Followed Hyperlink 22" xfId="29225" hidden="1" xr:uid="{00000000-0005-0000-0000-000052030000}"/>
    <cellStyle name="Followed Hyperlink 22" xfId="29235" hidden="1" xr:uid="{00000000-0005-0000-0000-000053030000}"/>
    <cellStyle name="Followed Hyperlink 22" xfId="28846" hidden="1" xr:uid="{00000000-0005-0000-0000-000054030000}"/>
    <cellStyle name="Followed Hyperlink 22" xfId="29428" hidden="1" xr:uid="{00000000-0005-0000-0000-000055030000}"/>
    <cellStyle name="Followed Hyperlink 22" xfId="29441" hidden="1" xr:uid="{00000000-0005-0000-0000-000056030000}"/>
    <cellStyle name="Followed Hyperlink 22" xfId="29451" hidden="1" xr:uid="{00000000-0005-0000-0000-000057030000}"/>
    <cellStyle name="Followed Hyperlink 22" xfId="28628" hidden="1" xr:uid="{00000000-0005-0000-0000-000058030000}"/>
    <cellStyle name="Followed Hyperlink 22" xfId="29640" hidden="1" xr:uid="{00000000-0005-0000-0000-000059030000}"/>
    <cellStyle name="Followed Hyperlink 22" xfId="29653" hidden="1" xr:uid="{00000000-0005-0000-0000-00005A030000}"/>
    <cellStyle name="Followed Hyperlink 22" xfId="29663" hidden="1" xr:uid="{00000000-0005-0000-0000-00005B030000}"/>
    <cellStyle name="Followed Hyperlink 22" xfId="29355" hidden="1" xr:uid="{00000000-0005-0000-0000-00005C030000}"/>
    <cellStyle name="Followed Hyperlink 22" xfId="29851" hidden="1" xr:uid="{00000000-0005-0000-0000-00005D030000}"/>
    <cellStyle name="Followed Hyperlink 22" xfId="29864" hidden="1" xr:uid="{00000000-0005-0000-0000-00005E030000}"/>
    <cellStyle name="Followed Hyperlink 22" xfId="29874" hidden="1" xr:uid="{00000000-0005-0000-0000-00005F030000}"/>
    <cellStyle name="Followed Hyperlink 22" xfId="28630" hidden="1" xr:uid="{00000000-0005-0000-0000-000060030000}"/>
    <cellStyle name="Followed Hyperlink 22" xfId="30057" hidden="1" xr:uid="{00000000-0005-0000-0000-000061030000}"/>
    <cellStyle name="Followed Hyperlink 22" xfId="30070" hidden="1" xr:uid="{00000000-0005-0000-0000-000062030000}"/>
    <cellStyle name="Followed Hyperlink 22" xfId="30080" hidden="1" xr:uid="{00000000-0005-0000-0000-000063030000}"/>
    <cellStyle name="Followed Hyperlink 22" xfId="28251" hidden="1" xr:uid="{00000000-0005-0000-0000-000048030000}"/>
    <cellStyle name="Followed Hyperlink 22" xfId="26127" hidden="1" xr:uid="{00000000-0005-0000-0000-000049030000}"/>
    <cellStyle name="Followed Hyperlink 22" xfId="28382" hidden="1" xr:uid="{00000000-0005-0000-0000-00004A030000}"/>
    <cellStyle name="Followed Hyperlink 22" xfId="28557" hidden="1" xr:uid="{00000000-0005-0000-0000-00004B030000}"/>
    <cellStyle name="Followed Hyperlink 22" xfId="30564" hidden="1" xr:uid="{00000000-0005-0000-0000-00004C030000}"/>
    <cellStyle name="Followed Hyperlink 22" xfId="30662" hidden="1" xr:uid="{00000000-0005-0000-0000-00004D030000}"/>
    <cellStyle name="Followed Hyperlink 22" xfId="30675" hidden="1" xr:uid="{00000000-0005-0000-0000-00004E030000}"/>
    <cellStyle name="Followed Hyperlink 22" xfId="30685" hidden="1" xr:uid="{00000000-0005-0000-0000-00004F030000}"/>
    <cellStyle name="Followed Hyperlink 22" xfId="30269" hidden="1" xr:uid="{00000000-0005-0000-0000-000050030000}"/>
    <cellStyle name="Followed Hyperlink 22" xfId="30883" hidden="1" xr:uid="{00000000-0005-0000-0000-000051030000}"/>
    <cellStyle name="Followed Hyperlink 22" xfId="30896" hidden="1" xr:uid="{00000000-0005-0000-0000-000052030000}"/>
    <cellStyle name="Followed Hyperlink 22" xfId="30906" hidden="1" xr:uid="{00000000-0005-0000-0000-000053030000}"/>
    <cellStyle name="Followed Hyperlink 22" xfId="30517" hidden="1" xr:uid="{00000000-0005-0000-0000-000054030000}"/>
    <cellStyle name="Followed Hyperlink 22" xfId="31099" hidden="1" xr:uid="{00000000-0005-0000-0000-000055030000}"/>
    <cellStyle name="Followed Hyperlink 22" xfId="31112" hidden="1" xr:uid="{00000000-0005-0000-0000-000056030000}"/>
    <cellStyle name="Followed Hyperlink 22" xfId="31122" hidden="1" xr:uid="{00000000-0005-0000-0000-000057030000}"/>
    <cellStyle name="Followed Hyperlink 22" xfId="26162" hidden="1" xr:uid="{00000000-0005-0000-0000-000058030000}"/>
    <cellStyle name="Followed Hyperlink 22" xfId="31311" hidden="1" xr:uid="{00000000-0005-0000-0000-000059030000}"/>
    <cellStyle name="Followed Hyperlink 22" xfId="31324" hidden="1" xr:uid="{00000000-0005-0000-0000-00005A030000}"/>
    <cellStyle name="Followed Hyperlink 22" xfId="31334" hidden="1" xr:uid="{00000000-0005-0000-0000-00005B030000}"/>
    <cellStyle name="Followed Hyperlink 22" xfId="31026" hidden="1" xr:uid="{00000000-0005-0000-0000-00005C030000}"/>
    <cellStyle name="Followed Hyperlink 22" xfId="31522" hidden="1" xr:uid="{00000000-0005-0000-0000-00005D030000}"/>
    <cellStyle name="Followed Hyperlink 22" xfId="31535" hidden="1" xr:uid="{00000000-0005-0000-0000-00005E030000}"/>
    <cellStyle name="Followed Hyperlink 22" xfId="31545" hidden="1" xr:uid="{00000000-0005-0000-0000-00005F030000}"/>
    <cellStyle name="Followed Hyperlink 22" xfId="30272" hidden="1" xr:uid="{00000000-0005-0000-0000-000060030000}"/>
    <cellStyle name="Followed Hyperlink 22" xfId="31728" hidden="1" xr:uid="{00000000-0005-0000-0000-000061030000}"/>
    <cellStyle name="Followed Hyperlink 22" xfId="31741" hidden="1" xr:uid="{00000000-0005-0000-0000-000062030000}"/>
    <cellStyle name="Followed Hyperlink 22" xfId="31751" hidden="1" xr:uid="{00000000-0005-0000-0000-000063030000}"/>
    <cellStyle name="Followed Hyperlink 22" xfId="30407" hidden="1" xr:uid="{00000000-0005-0000-0000-000048030000}"/>
    <cellStyle name="Followed Hyperlink 22" xfId="28550" hidden="1" xr:uid="{00000000-0005-0000-0000-000049030000}"/>
    <cellStyle name="Followed Hyperlink 22" xfId="30362" hidden="1" xr:uid="{00000000-0005-0000-0000-00004A030000}"/>
    <cellStyle name="Followed Hyperlink 22" xfId="28450" hidden="1" xr:uid="{00000000-0005-0000-0000-00004B030000}"/>
    <cellStyle name="Followed Hyperlink 22" xfId="32232" hidden="1" xr:uid="{00000000-0005-0000-0000-00004C030000}"/>
    <cellStyle name="Followed Hyperlink 22" xfId="32330" hidden="1" xr:uid="{00000000-0005-0000-0000-00004D030000}"/>
    <cellStyle name="Followed Hyperlink 22" xfId="32343" hidden="1" xr:uid="{00000000-0005-0000-0000-00004E030000}"/>
    <cellStyle name="Followed Hyperlink 22" xfId="32353" hidden="1" xr:uid="{00000000-0005-0000-0000-00004F030000}"/>
    <cellStyle name="Followed Hyperlink 22" xfId="31940" hidden="1" xr:uid="{00000000-0005-0000-0000-000050030000}"/>
    <cellStyle name="Followed Hyperlink 22" xfId="32551" hidden="1" xr:uid="{00000000-0005-0000-0000-000051030000}"/>
    <cellStyle name="Followed Hyperlink 22" xfId="32564" hidden="1" xr:uid="{00000000-0005-0000-0000-000052030000}"/>
    <cellStyle name="Followed Hyperlink 22" xfId="32574" hidden="1" xr:uid="{00000000-0005-0000-0000-000053030000}"/>
    <cellStyle name="Followed Hyperlink 22" xfId="32185" hidden="1" xr:uid="{00000000-0005-0000-0000-000054030000}"/>
    <cellStyle name="Followed Hyperlink 22" xfId="32767" hidden="1" xr:uid="{00000000-0005-0000-0000-000055030000}"/>
    <cellStyle name="Followed Hyperlink 22" xfId="32780" hidden="1" xr:uid="{00000000-0005-0000-0000-000056030000}"/>
    <cellStyle name="Followed Hyperlink 22" xfId="32790" hidden="1" xr:uid="{00000000-0005-0000-0000-000057030000}"/>
    <cellStyle name="Followed Hyperlink 22" xfId="25865" hidden="1" xr:uid="{00000000-0005-0000-0000-000058030000}"/>
    <cellStyle name="Followed Hyperlink 22" xfId="32979" hidden="1" xr:uid="{00000000-0005-0000-0000-000059030000}"/>
    <cellStyle name="Followed Hyperlink 22" xfId="32992" hidden="1" xr:uid="{00000000-0005-0000-0000-00005A030000}"/>
    <cellStyle name="Followed Hyperlink 22" xfId="33002" hidden="1" xr:uid="{00000000-0005-0000-0000-00005B030000}"/>
    <cellStyle name="Followed Hyperlink 22" xfId="32694" hidden="1" xr:uid="{00000000-0005-0000-0000-00005C030000}"/>
    <cellStyle name="Followed Hyperlink 22" xfId="33190" hidden="1" xr:uid="{00000000-0005-0000-0000-00005D030000}"/>
    <cellStyle name="Followed Hyperlink 22" xfId="33203" hidden="1" xr:uid="{00000000-0005-0000-0000-00005E030000}"/>
    <cellStyle name="Followed Hyperlink 22" xfId="33213" hidden="1" xr:uid="{00000000-0005-0000-0000-00005F030000}"/>
    <cellStyle name="Followed Hyperlink 22" xfId="31943" hidden="1" xr:uid="{00000000-0005-0000-0000-000060030000}"/>
    <cellStyle name="Followed Hyperlink 22" xfId="33396" hidden="1" xr:uid="{00000000-0005-0000-0000-000061030000}"/>
    <cellStyle name="Followed Hyperlink 22" xfId="33409" hidden="1" xr:uid="{00000000-0005-0000-0000-000062030000}"/>
    <cellStyle name="Followed Hyperlink 22" xfId="33419" hidden="1" xr:uid="{00000000-0005-0000-0000-000063030000}"/>
    <cellStyle name="Followed Hyperlink 22" xfId="32075" hidden="1" xr:uid="{00000000-0005-0000-0000-000048030000}"/>
    <cellStyle name="Followed Hyperlink 22" xfId="30308" hidden="1" xr:uid="{00000000-0005-0000-0000-000049030000}"/>
    <cellStyle name="Followed Hyperlink 22" xfId="32031" hidden="1" xr:uid="{00000000-0005-0000-0000-00004A030000}"/>
    <cellStyle name="Followed Hyperlink 22" xfId="28356" hidden="1" xr:uid="{00000000-0005-0000-0000-00004B030000}"/>
    <cellStyle name="Followed Hyperlink 22" xfId="33887" hidden="1" xr:uid="{00000000-0005-0000-0000-00004C030000}"/>
    <cellStyle name="Followed Hyperlink 22" xfId="33985" hidden="1" xr:uid="{00000000-0005-0000-0000-00004D030000}"/>
    <cellStyle name="Followed Hyperlink 22" xfId="33998" hidden="1" xr:uid="{00000000-0005-0000-0000-00004E030000}"/>
    <cellStyle name="Followed Hyperlink 22" xfId="34008" hidden="1" xr:uid="{00000000-0005-0000-0000-00004F030000}"/>
    <cellStyle name="Followed Hyperlink 22" xfId="33608" hidden="1" xr:uid="{00000000-0005-0000-0000-000050030000}"/>
    <cellStyle name="Followed Hyperlink 22" xfId="34206" hidden="1" xr:uid="{00000000-0005-0000-0000-000051030000}"/>
    <cellStyle name="Followed Hyperlink 22" xfId="34219" hidden="1" xr:uid="{00000000-0005-0000-0000-000052030000}"/>
    <cellStyle name="Followed Hyperlink 22" xfId="34229" hidden="1" xr:uid="{00000000-0005-0000-0000-000053030000}"/>
    <cellStyle name="Followed Hyperlink 22" xfId="33840" hidden="1" xr:uid="{00000000-0005-0000-0000-000054030000}"/>
    <cellStyle name="Followed Hyperlink 22" xfId="34422" hidden="1" xr:uid="{00000000-0005-0000-0000-000055030000}"/>
    <cellStyle name="Followed Hyperlink 22" xfId="34435" hidden="1" xr:uid="{00000000-0005-0000-0000-000056030000}"/>
    <cellStyle name="Followed Hyperlink 22" xfId="34445" hidden="1" xr:uid="{00000000-0005-0000-0000-000057030000}"/>
    <cellStyle name="Followed Hyperlink 22" xfId="25944" hidden="1" xr:uid="{00000000-0005-0000-0000-000058030000}"/>
    <cellStyle name="Followed Hyperlink 22" xfId="34634" hidden="1" xr:uid="{00000000-0005-0000-0000-000059030000}"/>
    <cellStyle name="Followed Hyperlink 22" xfId="34647" hidden="1" xr:uid="{00000000-0005-0000-0000-00005A030000}"/>
    <cellStyle name="Followed Hyperlink 22" xfId="34657" hidden="1" xr:uid="{00000000-0005-0000-0000-00005B030000}"/>
    <cellStyle name="Followed Hyperlink 22" xfId="34349" hidden="1" xr:uid="{00000000-0005-0000-0000-00005C030000}"/>
    <cellStyle name="Followed Hyperlink 22" xfId="34845" hidden="1" xr:uid="{00000000-0005-0000-0000-00005D030000}"/>
    <cellStyle name="Followed Hyperlink 22" xfId="34858" hidden="1" xr:uid="{00000000-0005-0000-0000-00005E030000}"/>
    <cellStyle name="Followed Hyperlink 22" xfId="34868" hidden="1" xr:uid="{00000000-0005-0000-0000-00005F030000}"/>
    <cellStyle name="Followed Hyperlink 22" xfId="33611" hidden="1" xr:uid="{00000000-0005-0000-0000-000060030000}"/>
    <cellStyle name="Followed Hyperlink 22" xfId="35051" hidden="1" xr:uid="{00000000-0005-0000-0000-000061030000}"/>
    <cellStyle name="Followed Hyperlink 22" xfId="35064" hidden="1" xr:uid="{00000000-0005-0000-0000-000062030000}"/>
    <cellStyle name="Followed Hyperlink 22" xfId="35074" hidden="1" xr:uid="{00000000-0005-0000-0000-000063030000}"/>
    <cellStyle name="Followed Hyperlink 22" xfId="33734" hidden="1" xr:uid="{00000000-0005-0000-0000-000048030000}"/>
    <cellStyle name="Followed Hyperlink 22" xfId="31978" hidden="1" xr:uid="{00000000-0005-0000-0000-000049030000}"/>
    <cellStyle name="Followed Hyperlink 22" xfId="33694" hidden="1" xr:uid="{00000000-0005-0000-0000-00004A030000}"/>
    <cellStyle name="Followed Hyperlink 22" xfId="26117" hidden="1" xr:uid="{00000000-0005-0000-0000-00004B030000}"/>
    <cellStyle name="Followed Hyperlink 22" xfId="35528" hidden="1" xr:uid="{00000000-0005-0000-0000-00004C030000}"/>
    <cellStyle name="Followed Hyperlink 22" xfId="35626" hidden="1" xr:uid="{00000000-0005-0000-0000-00004D030000}"/>
    <cellStyle name="Followed Hyperlink 22" xfId="35639" hidden="1" xr:uid="{00000000-0005-0000-0000-00004E030000}"/>
    <cellStyle name="Followed Hyperlink 22" xfId="35649" hidden="1" xr:uid="{00000000-0005-0000-0000-00004F030000}"/>
    <cellStyle name="Followed Hyperlink 22" xfId="35263" hidden="1" xr:uid="{00000000-0005-0000-0000-000050030000}"/>
    <cellStyle name="Followed Hyperlink 22" xfId="35847" hidden="1" xr:uid="{00000000-0005-0000-0000-000051030000}"/>
    <cellStyle name="Followed Hyperlink 22" xfId="35860" hidden="1" xr:uid="{00000000-0005-0000-0000-000052030000}"/>
    <cellStyle name="Followed Hyperlink 22" xfId="35870" hidden="1" xr:uid="{00000000-0005-0000-0000-000053030000}"/>
    <cellStyle name="Followed Hyperlink 22" xfId="35481" hidden="1" xr:uid="{00000000-0005-0000-0000-000054030000}"/>
    <cellStyle name="Followed Hyperlink 22" xfId="36063" hidden="1" xr:uid="{00000000-0005-0000-0000-000055030000}"/>
    <cellStyle name="Followed Hyperlink 22" xfId="36076" hidden="1" xr:uid="{00000000-0005-0000-0000-000056030000}"/>
    <cellStyle name="Followed Hyperlink 22" xfId="36086" hidden="1" xr:uid="{00000000-0005-0000-0000-000057030000}"/>
    <cellStyle name="Followed Hyperlink 22" xfId="25901" hidden="1" xr:uid="{00000000-0005-0000-0000-000058030000}"/>
    <cellStyle name="Followed Hyperlink 22" xfId="36275" hidden="1" xr:uid="{00000000-0005-0000-0000-000059030000}"/>
    <cellStyle name="Followed Hyperlink 22" xfId="36288" hidden="1" xr:uid="{00000000-0005-0000-0000-00005A030000}"/>
    <cellStyle name="Followed Hyperlink 22" xfId="36298" hidden="1" xr:uid="{00000000-0005-0000-0000-00005B030000}"/>
    <cellStyle name="Followed Hyperlink 22" xfId="35990" hidden="1" xr:uid="{00000000-0005-0000-0000-00005C030000}"/>
    <cellStyle name="Followed Hyperlink 22" xfId="36486" hidden="1" xr:uid="{00000000-0005-0000-0000-00005D030000}"/>
    <cellStyle name="Followed Hyperlink 22" xfId="36499" hidden="1" xr:uid="{00000000-0005-0000-0000-00005E030000}"/>
    <cellStyle name="Followed Hyperlink 22" xfId="36509" hidden="1" xr:uid="{00000000-0005-0000-0000-00005F030000}"/>
    <cellStyle name="Followed Hyperlink 22" xfId="35266" hidden="1" xr:uid="{00000000-0005-0000-0000-000060030000}"/>
    <cellStyle name="Followed Hyperlink 22" xfId="36692" hidden="1" xr:uid="{00000000-0005-0000-0000-000061030000}"/>
    <cellStyle name="Followed Hyperlink 22" xfId="36705" hidden="1" xr:uid="{00000000-0005-0000-0000-000062030000}"/>
    <cellStyle name="Followed Hyperlink 22" xfId="36715" hidden="1" xr:uid="{00000000-0005-0000-0000-000063030000}"/>
    <cellStyle name="Followed Hyperlink 22" xfId="35383" hidden="1" xr:uid="{00000000-0005-0000-0000-000048030000}"/>
    <cellStyle name="Followed Hyperlink 22" xfId="33645" hidden="1" xr:uid="{00000000-0005-0000-0000-000049030000}"/>
    <cellStyle name="Followed Hyperlink 22" xfId="35345" hidden="1" xr:uid="{00000000-0005-0000-0000-00004A030000}"/>
    <cellStyle name="Followed Hyperlink 22" xfId="28345" hidden="1" xr:uid="{00000000-0005-0000-0000-00004B030000}"/>
    <cellStyle name="Followed Hyperlink 22" xfId="37135" hidden="1" xr:uid="{00000000-0005-0000-0000-00004C030000}"/>
    <cellStyle name="Followed Hyperlink 22" xfId="37233" hidden="1" xr:uid="{00000000-0005-0000-0000-00004D030000}"/>
    <cellStyle name="Followed Hyperlink 22" xfId="37246" hidden="1" xr:uid="{00000000-0005-0000-0000-00004E030000}"/>
    <cellStyle name="Followed Hyperlink 22" xfId="37256" hidden="1" xr:uid="{00000000-0005-0000-0000-00004F030000}"/>
    <cellStyle name="Followed Hyperlink 22" xfId="36904" hidden="1" xr:uid="{00000000-0005-0000-0000-000050030000}"/>
    <cellStyle name="Followed Hyperlink 22" xfId="37454" hidden="1" xr:uid="{00000000-0005-0000-0000-000051030000}"/>
    <cellStyle name="Followed Hyperlink 22" xfId="37467" hidden="1" xr:uid="{00000000-0005-0000-0000-000052030000}"/>
    <cellStyle name="Followed Hyperlink 22" xfId="37477" hidden="1" xr:uid="{00000000-0005-0000-0000-000053030000}"/>
    <cellStyle name="Followed Hyperlink 22" xfId="37088" hidden="1" xr:uid="{00000000-0005-0000-0000-000054030000}"/>
    <cellStyle name="Followed Hyperlink 22" xfId="37670" hidden="1" xr:uid="{00000000-0005-0000-0000-000055030000}"/>
    <cellStyle name="Followed Hyperlink 22" xfId="37683" hidden="1" xr:uid="{00000000-0005-0000-0000-000056030000}"/>
    <cellStyle name="Followed Hyperlink 22" xfId="37693" hidden="1" xr:uid="{00000000-0005-0000-0000-000057030000}"/>
    <cellStyle name="Followed Hyperlink 22" xfId="26112" hidden="1" xr:uid="{00000000-0005-0000-0000-000058030000}"/>
    <cellStyle name="Followed Hyperlink 22" xfId="37882" hidden="1" xr:uid="{00000000-0005-0000-0000-000059030000}"/>
    <cellStyle name="Followed Hyperlink 22" xfId="37895" hidden="1" xr:uid="{00000000-0005-0000-0000-00005A030000}"/>
    <cellStyle name="Followed Hyperlink 22" xfId="37905" hidden="1" xr:uid="{00000000-0005-0000-0000-00005B030000}"/>
    <cellStyle name="Followed Hyperlink 22" xfId="37597" hidden="1" xr:uid="{00000000-0005-0000-0000-00005C030000}"/>
    <cellStyle name="Followed Hyperlink 22" xfId="38093" hidden="1" xr:uid="{00000000-0005-0000-0000-00005D030000}"/>
    <cellStyle name="Followed Hyperlink 22" xfId="38106" hidden="1" xr:uid="{00000000-0005-0000-0000-00005E030000}"/>
    <cellStyle name="Followed Hyperlink 22" xfId="38116" hidden="1" xr:uid="{00000000-0005-0000-0000-00005F030000}"/>
    <cellStyle name="Followed Hyperlink 22" xfId="36907" hidden="1" xr:uid="{00000000-0005-0000-0000-000060030000}"/>
    <cellStyle name="Followed Hyperlink 22" xfId="38299" hidden="1" xr:uid="{00000000-0005-0000-0000-000061030000}"/>
    <cellStyle name="Followed Hyperlink 22" xfId="38312" hidden="1" xr:uid="{00000000-0005-0000-0000-000062030000}"/>
    <cellStyle name="Followed Hyperlink 22" xfId="38322" hidden="1" xr:uid="{00000000-0005-0000-0000-000063030000}"/>
    <cellStyle name="Followed Hyperlink 22" xfId="37001" hidden="1" xr:uid="{00000000-0005-0000-0000-000048030000}"/>
    <cellStyle name="Followed Hyperlink 22" xfId="35299" hidden="1" xr:uid="{00000000-0005-0000-0000-000049030000}"/>
    <cellStyle name="Followed Hyperlink 22" xfId="36975" hidden="1" xr:uid="{00000000-0005-0000-0000-00004A030000}"/>
    <cellStyle name="Followed Hyperlink 22" xfId="30442" hidden="1" xr:uid="{00000000-0005-0000-0000-00004B030000}"/>
    <cellStyle name="Followed Hyperlink 22" xfId="38704" hidden="1" xr:uid="{00000000-0005-0000-0000-00004C030000}"/>
    <cellStyle name="Followed Hyperlink 22" xfId="38802" hidden="1" xr:uid="{00000000-0005-0000-0000-00004D030000}"/>
    <cellStyle name="Followed Hyperlink 22" xfId="38815" hidden="1" xr:uid="{00000000-0005-0000-0000-00004E030000}"/>
    <cellStyle name="Followed Hyperlink 22" xfId="38825" hidden="1" xr:uid="{00000000-0005-0000-0000-00004F030000}"/>
    <cellStyle name="Followed Hyperlink 22" xfId="38511" hidden="1" xr:uid="{00000000-0005-0000-0000-000050030000}"/>
    <cellStyle name="Followed Hyperlink 22" xfId="39023" hidden="1" xr:uid="{00000000-0005-0000-0000-000051030000}"/>
    <cellStyle name="Followed Hyperlink 22" xfId="39036" hidden="1" xr:uid="{00000000-0005-0000-0000-000052030000}"/>
    <cellStyle name="Followed Hyperlink 22" xfId="39046" hidden="1" xr:uid="{00000000-0005-0000-0000-000053030000}"/>
    <cellStyle name="Followed Hyperlink 22" xfId="38657" hidden="1" xr:uid="{00000000-0005-0000-0000-000054030000}"/>
    <cellStyle name="Followed Hyperlink 22" xfId="39239" hidden="1" xr:uid="{00000000-0005-0000-0000-000055030000}"/>
    <cellStyle name="Followed Hyperlink 22" xfId="39252" hidden="1" xr:uid="{00000000-0005-0000-0000-000056030000}"/>
    <cellStyle name="Followed Hyperlink 22" xfId="39262" hidden="1" xr:uid="{00000000-0005-0000-0000-000057030000}"/>
    <cellStyle name="Followed Hyperlink 22" xfId="25999" hidden="1" xr:uid="{00000000-0005-0000-0000-000058030000}"/>
    <cellStyle name="Followed Hyperlink 22" xfId="39451" hidden="1" xr:uid="{00000000-0005-0000-0000-000059030000}"/>
    <cellStyle name="Followed Hyperlink 22" xfId="39464" hidden="1" xr:uid="{00000000-0005-0000-0000-00005A030000}"/>
    <cellStyle name="Followed Hyperlink 22" xfId="39474" hidden="1" xr:uid="{00000000-0005-0000-0000-00005B030000}"/>
    <cellStyle name="Followed Hyperlink 22" xfId="39166" hidden="1" xr:uid="{00000000-0005-0000-0000-00005C030000}"/>
    <cellStyle name="Followed Hyperlink 22" xfId="39662" hidden="1" xr:uid="{00000000-0005-0000-0000-00005D030000}"/>
    <cellStyle name="Followed Hyperlink 22" xfId="39675" hidden="1" xr:uid="{00000000-0005-0000-0000-00005E030000}"/>
    <cellStyle name="Followed Hyperlink 22" xfId="39685" hidden="1" xr:uid="{00000000-0005-0000-0000-00005F030000}"/>
    <cellStyle name="Followed Hyperlink 22" xfId="38514" hidden="1" xr:uid="{00000000-0005-0000-0000-000060030000}"/>
    <cellStyle name="Followed Hyperlink 22" xfId="39868" hidden="1" xr:uid="{00000000-0005-0000-0000-000061030000}"/>
    <cellStyle name="Followed Hyperlink 22" xfId="39881" hidden="1" xr:uid="{00000000-0005-0000-0000-000062030000}"/>
    <cellStyle name="Followed Hyperlink 22" xfId="39891" hidden="1" xr:uid="{00000000-0005-0000-0000-000063030000}"/>
    <cellStyle name="Followed Hyperlink 22" xfId="38582" hidden="1" xr:uid="{00000000-0005-0000-0000-000048030000}"/>
    <cellStyle name="Followed Hyperlink 22" xfId="36938" hidden="1" xr:uid="{00000000-0005-0000-0000-000049030000}"/>
    <cellStyle name="Followed Hyperlink 22" xfId="38569" hidden="1" xr:uid="{00000000-0005-0000-0000-00004A030000}"/>
    <cellStyle name="Followed Hyperlink 22" xfId="32110" hidden="1" xr:uid="{00000000-0005-0000-0000-00004B030000}"/>
    <cellStyle name="Followed Hyperlink 22" xfId="40223" hidden="1" xr:uid="{00000000-0005-0000-0000-00004C030000}"/>
    <cellStyle name="Followed Hyperlink 22" xfId="40321" hidden="1" xr:uid="{00000000-0005-0000-0000-00004D030000}"/>
    <cellStyle name="Followed Hyperlink 22" xfId="40334" hidden="1" xr:uid="{00000000-0005-0000-0000-00004E030000}"/>
    <cellStyle name="Followed Hyperlink 22" xfId="40344" hidden="1" xr:uid="{00000000-0005-0000-0000-00004F030000}"/>
    <cellStyle name="Followed Hyperlink 22" xfId="40080" hidden="1" xr:uid="{00000000-0005-0000-0000-000050030000}"/>
    <cellStyle name="Followed Hyperlink 22" xfId="40542" hidden="1" xr:uid="{00000000-0005-0000-0000-000051030000}"/>
    <cellStyle name="Followed Hyperlink 22" xfId="40555" hidden="1" xr:uid="{00000000-0005-0000-0000-000052030000}"/>
    <cellStyle name="Followed Hyperlink 22" xfId="40565" hidden="1" xr:uid="{00000000-0005-0000-0000-000053030000}"/>
    <cellStyle name="Followed Hyperlink 22" xfId="40176" hidden="1" xr:uid="{00000000-0005-0000-0000-000054030000}"/>
    <cellStyle name="Followed Hyperlink 22" xfId="40758" hidden="1" xr:uid="{00000000-0005-0000-0000-000055030000}"/>
    <cellStyle name="Followed Hyperlink 22" xfId="40771" hidden="1" xr:uid="{00000000-0005-0000-0000-000056030000}"/>
    <cellStyle name="Followed Hyperlink 22" xfId="40781" hidden="1" xr:uid="{00000000-0005-0000-0000-000057030000}"/>
    <cellStyle name="Followed Hyperlink 22" xfId="28311" hidden="1" xr:uid="{00000000-0005-0000-0000-000058030000}"/>
    <cellStyle name="Followed Hyperlink 22" xfId="40970" hidden="1" xr:uid="{00000000-0005-0000-0000-000059030000}"/>
    <cellStyle name="Followed Hyperlink 22" xfId="40983" hidden="1" xr:uid="{00000000-0005-0000-0000-00005A030000}"/>
    <cellStyle name="Followed Hyperlink 22" xfId="40993" hidden="1" xr:uid="{00000000-0005-0000-0000-00005B030000}"/>
    <cellStyle name="Followed Hyperlink 22" xfId="40685" hidden="1" xr:uid="{00000000-0005-0000-0000-00005C030000}"/>
    <cellStyle name="Followed Hyperlink 22" xfId="41181" hidden="1" xr:uid="{00000000-0005-0000-0000-00005D030000}"/>
    <cellStyle name="Followed Hyperlink 22" xfId="41194" hidden="1" xr:uid="{00000000-0005-0000-0000-00005E030000}"/>
    <cellStyle name="Followed Hyperlink 22" xfId="41204" hidden="1" xr:uid="{00000000-0005-0000-0000-00005F030000}"/>
    <cellStyle name="Followed Hyperlink 22" xfId="40083" hidden="1" xr:uid="{00000000-0005-0000-0000-000060030000}"/>
    <cellStyle name="Followed Hyperlink 22" xfId="41387" hidden="1" xr:uid="{00000000-0005-0000-0000-000061030000}"/>
    <cellStyle name="Followed Hyperlink 22" xfId="41400" hidden="1" xr:uid="{00000000-0005-0000-0000-000062030000}"/>
    <cellStyle name="Followed Hyperlink 22" xfId="41410" hidden="1" xr:uid="{00000000-0005-0000-0000-000063030000}"/>
    <cellStyle name="Followed Hyperlink 22" xfId="41865" hidden="1" xr:uid="{00000000-0005-0000-0000-000048030000}"/>
    <cellStyle name="Followed Hyperlink 22" xfId="41973" hidden="1" xr:uid="{00000000-0005-0000-0000-000049030000}"/>
    <cellStyle name="Followed Hyperlink 22" xfId="41986" hidden="1" xr:uid="{00000000-0005-0000-0000-00004A030000}"/>
    <cellStyle name="Followed Hyperlink 22" xfId="41996" hidden="1" xr:uid="{00000000-0005-0000-0000-00004B030000}"/>
    <cellStyle name="Followed Hyperlink 22" xfId="42188" hidden="1" xr:uid="{00000000-0005-0000-0000-00004C030000}"/>
    <cellStyle name="Followed Hyperlink 22" xfId="42286" hidden="1" xr:uid="{00000000-0005-0000-0000-00004D030000}"/>
    <cellStyle name="Followed Hyperlink 22" xfId="42299" hidden="1" xr:uid="{00000000-0005-0000-0000-00004E030000}"/>
    <cellStyle name="Followed Hyperlink 22" xfId="42309" hidden="1" xr:uid="{00000000-0005-0000-0000-00004F030000}"/>
    <cellStyle name="Followed Hyperlink 22" xfId="41924" hidden="1" xr:uid="{00000000-0005-0000-0000-000050030000}"/>
    <cellStyle name="Followed Hyperlink 22" xfId="42507" hidden="1" xr:uid="{00000000-0005-0000-0000-000051030000}"/>
    <cellStyle name="Followed Hyperlink 22" xfId="42520" hidden="1" xr:uid="{00000000-0005-0000-0000-000052030000}"/>
    <cellStyle name="Followed Hyperlink 22" xfId="42530" hidden="1" xr:uid="{00000000-0005-0000-0000-000053030000}"/>
    <cellStyle name="Followed Hyperlink 22" xfId="42141" hidden="1" xr:uid="{00000000-0005-0000-0000-000054030000}"/>
    <cellStyle name="Followed Hyperlink 22" xfId="42723" hidden="1" xr:uid="{00000000-0005-0000-0000-000055030000}"/>
    <cellStyle name="Followed Hyperlink 22" xfId="42736" hidden="1" xr:uid="{00000000-0005-0000-0000-000056030000}"/>
    <cellStyle name="Followed Hyperlink 22" xfId="42746" hidden="1" xr:uid="{00000000-0005-0000-0000-000057030000}"/>
    <cellStyle name="Followed Hyperlink 22" xfId="41923" hidden="1" xr:uid="{00000000-0005-0000-0000-000058030000}"/>
    <cellStyle name="Followed Hyperlink 22" xfId="42935" hidden="1" xr:uid="{00000000-0005-0000-0000-000059030000}"/>
    <cellStyle name="Followed Hyperlink 22" xfId="42948" hidden="1" xr:uid="{00000000-0005-0000-0000-00005A030000}"/>
    <cellStyle name="Followed Hyperlink 22" xfId="42958" hidden="1" xr:uid="{00000000-0005-0000-0000-00005B030000}"/>
    <cellStyle name="Followed Hyperlink 22" xfId="42650" hidden="1" xr:uid="{00000000-0005-0000-0000-00005C030000}"/>
    <cellStyle name="Followed Hyperlink 22" xfId="43146" hidden="1" xr:uid="{00000000-0005-0000-0000-00005D030000}"/>
    <cellStyle name="Followed Hyperlink 22" xfId="43159" hidden="1" xr:uid="{00000000-0005-0000-0000-00005E030000}"/>
    <cellStyle name="Followed Hyperlink 22" xfId="43169" hidden="1" xr:uid="{00000000-0005-0000-0000-00005F030000}"/>
    <cellStyle name="Followed Hyperlink 22" xfId="41925" hidden="1" xr:uid="{00000000-0005-0000-0000-000060030000}"/>
    <cellStyle name="Followed Hyperlink 22" xfId="43352" hidden="1" xr:uid="{00000000-0005-0000-0000-000061030000}"/>
    <cellStyle name="Followed Hyperlink 22" xfId="43365" hidden="1" xr:uid="{00000000-0005-0000-0000-000062030000}"/>
    <cellStyle name="Followed Hyperlink 22" xfId="43375" hidden="1" xr:uid="{00000000-0005-0000-0000-000063030000}"/>
    <cellStyle name="Followed Hyperlink 22" xfId="43831" hidden="1" xr:uid="{00000000-0005-0000-0000-000048030000}"/>
    <cellStyle name="Followed Hyperlink 22" xfId="43920" hidden="1" xr:uid="{00000000-0005-0000-0000-000049030000}"/>
    <cellStyle name="Followed Hyperlink 22" xfId="43933" hidden="1" xr:uid="{00000000-0005-0000-0000-00004A030000}"/>
    <cellStyle name="Followed Hyperlink 22" xfId="43943" hidden="1" xr:uid="{00000000-0005-0000-0000-00004B030000}"/>
    <cellStyle name="Followed Hyperlink 22" xfId="44135" hidden="1" xr:uid="{00000000-0005-0000-0000-00004C030000}"/>
    <cellStyle name="Followed Hyperlink 22" xfId="44233" hidden="1" xr:uid="{00000000-0005-0000-0000-00004D030000}"/>
    <cellStyle name="Followed Hyperlink 22" xfId="44246" hidden="1" xr:uid="{00000000-0005-0000-0000-00004E030000}"/>
    <cellStyle name="Followed Hyperlink 22" xfId="44256" hidden="1" xr:uid="{00000000-0005-0000-0000-00004F030000}"/>
    <cellStyle name="Followed Hyperlink 22" xfId="43871" hidden="1" xr:uid="{00000000-0005-0000-0000-000050030000}"/>
    <cellStyle name="Followed Hyperlink 22" xfId="44454" hidden="1" xr:uid="{00000000-0005-0000-0000-000051030000}"/>
    <cellStyle name="Followed Hyperlink 22" xfId="44467" hidden="1" xr:uid="{00000000-0005-0000-0000-000052030000}"/>
    <cellStyle name="Followed Hyperlink 22" xfId="44477" hidden="1" xr:uid="{00000000-0005-0000-0000-000053030000}"/>
    <cellStyle name="Followed Hyperlink 22" xfId="44088" hidden="1" xr:uid="{00000000-0005-0000-0000-000054030000}"/>
    <cellStyle name="Followed Hyperlink 22" xfId="44670" hidden="1" xr:uid="{00000000-0005-0000-0000-000055030000}"/>
    <cellStyle name="Followed Hyperlink 22" xfId="44683" hidden="1" xr:uid="{00000000-0005-0000-0000-000056030000}"/>
    <cellStyle name="Followed Hyperlink 22" xfId="44693" hidden="1" xr:uid="{00000000-0005-0000-0000-000057030000}"/>
    <cellStyle name="Followed Hyperlink 22" xfId="43870" hidden="1" xr:uid="{00000000-0005-0000-0000-000058030000}"/>
    <cellStyle name="Followed Hyperlink 22" xfId="44882" hidden="1" xr:uid="{00000000-0005-0000-0000-000059030000}"/>
    <cellStyle name="Followed Hyperlink 22" xfId="44895" hidden="1" xr:uid="{00000000-0005-0000-0000-00005A030000}"/>
    <cellStyle name="Followed Hyperlink 22" xfId="44905" hidden="1" xr:uid="{00000000-0005-0000-0000-00005B030000}"/>
    <cellStyle name="Followed Hyperlink 22" xfId="44597" hidden="1" xr:uid="{00000000-0005-0000-0000-00005C030000}"/>
    <cellStyle name="Followed Hyperlink 22" xfId="45093" hidden="1" xr:uid="{00000000-0005-0000-0000-00005D030000}"/>
    <cellStyle name="Followed Hyperlink 22" xfId="45106" hidden="1" xr:uid="{00000000-0005-0000-0000-00005E030000}"/>
    <cellStyle name="Followed Hyperlink 22" xfId="45116" hidden="1" xr:uid="{00000000-0005-0000-0000-00005F030000}"/>
    <cellStyle name="Followed Hyperlink 22" xfId="43872" hidden="1" xr:uid="{00000000-0005-0000-0000-000060030000}"/>
    <cellStyle name="Followed Hyperlink 22" xfId="45299" hidden="1" xr:uid="{00000000-0005-0000-0000-000061030000}"/>
    <cellStyle name="Followed Hyperlink 22" xfId="45312" hidden="1" xr:uid="{00000000-0005-0000-0000-000062030000}"/>
    <cellStyle name="Followed Hyperlink 22" xfId="45322" hidden="1" xr:uid="{00000000-0005-0000-0000-000063030000}"/>
    <cellStyle name="Followed Hyperlink 23" xfId="533" hidden="1" xr:uid="{00000000-0005-0000-0000-000064030000}"/>
    <cellStyle name="Followed Hyperlink 23" xfId="695" hidden="1" xr:uid="{00000000-0005-0000-0000-000065030000}"/>
    <cellStyle name="Followed Hyperlink 23" xfId="665" hidden="1" xr:uid="{00000000-0005-0000-0000-000066030000}"/>
    <cellStyle name="Followed Hyperlink 23" xfId="656" hidden="1" xr:uid="{00000000-0005-0000-0000-000067030000}"/>
    <cellStyle name="Followed Hyperlink 23" xfId="856" hidden="1" xr:uid="{00000000-0005-0000-0000-000068030000}"/>
    <cellStyle name="Followed Hyperlink 23" xfId="1008" hidden="1" xr:uid="{00000000-0005-0000-0000-000069030000}"/>
    <cellStyle name="Followed Hyperlink 23" xfId="978" hidden="1" xr:uid="{00000000-0005-0000-0000-00006A030000}"/>
    <cellStyle name="Followed Hyperlink 23" xfId="969" hidden="1" xr:uid="{00000000-0005-0000-0000-00006B030000}"/>
    <cellStyle name="Followed Hyperlink 23" xfId="351" hidden="1" xr:uid="{00000000-0005-0000-0000-00006C030000}"/>
    <cellStyle name="Followed Hyperlink 23" xfId="1229" hidden="1" xr:uid="{00000000-0005-0000-0000-00006D030000}"/>
    <cellStyle name="Followed Hyperlink 23" xfId="1199" hidden="1" xr:uid="{00000000-0005-0000-0000-00006E030000}"/>
    <cellStyle name="Followed Hyperlink 23" xfId="1190" hidden="1" xr:uid="{00000000-0005-0000-0000-00006F030000}"/>
    <cellStyle name="Followed Hyperlink 23" xfId="337" hidden="1" xr:uid="{00000000-0005-0000-0000-000070030000}"/>
    <cellStyle name="Followed Hyperlink 23" xfId="1445" hidden="1" xr:uid="{00000000-0005-0000-0000-000071030000}"/>
    <cellStyle name="Followed Hyperlink 23" xfId="1415" hidden="1" xr:uid="{00000000-0005-0000-0000-000072030000}"/>
    <cellStyle name="Followed Hyperlink 23" xfId="1406" hidden="1" xr:uid="{00000000-0005-0000-0000-000073030000}"/>
    <cellStyle name="Followed Hyperlink 23" xfId="325" hidden="1" xr:uid="{00000000-0005-0000-0000-000074030000}"/>
    <cellStyle name="Followed Hyperlink 23" xfId="1657" hidden="1" xr:uid="{00000000-0005-0000-0000-000075030000}"/>
    <cellStyle name="Followed Hyperlink 23" xfId="1627" hidden="1" xr:uid="{00000000-0005-0000-0000-000076030000}"/>
    <cellStyle name="Followed Hyperlink 23" xfId="1618" hidden="1" xr:uid="{00000000-0005-0000-0000-000077030000}"/>
    <cellStyle name="Followed Hyperlink 23" xfId="895" hidden="1" xr:uid="{00000000-0005-0000-0000-000078030000}"/>
    <cellStyle name="Followed Hyperlink 23" xfId="1868" hidden="1" xr:uid="{00000000-0005-0000-0000-000079030000}"/>
    <cellStyle name="Followed Hyperlink 23" xfId="1838" hidden="1" xr:uid="{00000000-0005-0000-0000-00007A030000}"/>
    <cellStyle name="Followed Hyperlink 23" xfId="1829" hidden="1" xr:uid="{00000000-0005-0000-0000-00007B030000}"/>
    <cellStyle name="Followed Hyperlink 23" xfId="1129" hidden="1" xr:uid="{00000000-0005-0000-0000-00007C030000}"/>
    <cellStyle name="Followed Hyperlink 23" xfId="2074" hidden="1" xr:uid="{00000000-0005-0000-0000-00007D030000}"/>
    <cellStyle name="Followed Hyperlink 23" xfId="2044" hidden="1" xr:uid="{00000000-0005-0000-0000-00007E030000}"/>
    <cellStyle name="Followed Hyperlink 23" xfId="2035" hidden="1" xr:uid="{00000000-0005-0000-0000-00007F030000}"/>
    <cellStyle name="Followed Hyperlink 23" xfId="2834" hidden="1" xr:uid="{00000000-0005-0000-0000-000064030000}"/>
    <cellStyle name="Followed Hyperlink 23" xfId="2996" hidden="1" xr:uid="{00000000-0005-0000-0000-000065030000}"/>
    <cellStyle name="Followed Hyperlink 23" xfId="2966" hidden="1" xr:uid="{00000000-0005-0000-0000-000066030000}"/>
    <cellStyle name="Followed Hyperlink 23" xfId="2957" hidden="1" xr:uid="{00000000-0005-0000-0000-000067030000}"/>
    <cellStyle name="Followed Hyperlink 23" xfId="3157" hidden="1" xr:uid="{00000000-0005-0000-0000-000068030000}"/>
    <cellStyle name="Followed Hyperlink 23" xfId="3309" hidden="1" xr:uid="{00000000-0005-0000-0000-000069030000}"/>
    <cellStyle name="Followed Hyperlink 23" xfId="3279" hidden="1" xr:uid="{00000000-0005-0000-0000-00006A030000}"/>
    <cellStyle name="Followed Hyperlink 23" xfId="3270" hidden="1" xr:uid="{00000000-0005-0000-0000-00006B030000}"/>
    <cellStyle name="Followed Hyperlink 23" xfId="2652" hidden="1" xr:uid="{00000000-0005-0000-0000-00006C030000}"/>
    <cellStyle name="Followed Hyperlink 23" xfId="3530" hidden="1" xr:uid="{00000000-0005-0000-0000-00006D030000}"/>
    <cellStyle name="Followed Hyperlink 23" xfId="3500" hidden="1" xr:uid="{00000000-0005-0000-0000-00006E030000}"/>
    <cellStyle name="Followed Hyperlink 23" xfId="3491" hidden="1" xr:uid="{00000000-0005-0000-0000-00006F030000}"/>
    <cellStyle name="Followed Hyperlink 23" xfId="2638" hidden="1" xr:uid="{00000000-0005-0000-0000-000070030000}"/>
    <cellStyle name="Followed Hyperlink 23" xfId="3746" hidden="1" xr:uid="{00000000-0005-0000-0000-000071030000}"/>
    <cellStyle name="Followed Hyperlink 23" xfId="3716" hidden="1" xr:uid="{00000000-0005-0000-0000-000072030000}"/>
    <cellStyle name="Followed Hyperlink 23" xfId="3707" hidden="1" xr:uid="{00000000-0005-0000-0000-000073030000}"/>
    <cellStyle name="Followed Hyperlink 23" xfId="2626" hidden="1" xr:uid="{00000000-0005-0000-0000-000074030000}"/>
    <cellStyle name="Followed Hyperlink 23" xfId="3958" hidden="1" xr:uid="{00000000-0005-0000-0000-000075030000}"/>
    <cellStyle name="Followed Hyperlink 23" xfId="3928" hidden="1" xr:uid="{00000000-0005-0000-0000-000076030000}"/>
    <cellStyle name="Followed Hyperlink 23" xfId="3919" hidden="1" xr:uid="{00000000-0005-0000-0000-000077030000}"/>
    <cellStyle name="Followed Hyperlink 23" xfId="3196" hidden="1" xr:uid="{00000000-0005-0000-0000-000078030000}"/>
    <cellStyle name="Followed Hyperlink 23" xfId="4169" hidden="1" xr:uid="{00000000-0005-0000-0000-000079030000}"/>
    <cellStyle name="Followed Hyperlink 23" xfId="4139" hidden="1" xr:uid="{00000000-0005-0000-0000-00007A030000}"/>
    <cellStyle name="Followed Hyperlink 23" xfId="4130" hidden="1" xr:uid="{00000000-0005-0000-0000-00007B030000}"/>
    <cellStyle name="Followed Hyperlink 23" xfId="3430" hidden="1" xr:uid="{00000000-0005-0000-0000-00007C030000}"/>
    <cellStyle name="Followed Hyperlink 23" xfId="4375" hidden="1" xr:uid="{00000000-0005-0000-0000-00007D030000}"/>
    <cellStyle name="Followed Hyperlink 23" xfId="4345" hidden="1" xr:uid="{00000000-0005-0000-0000-00007E030000}"/>
    <cellStyle name="Followed Hyperlink 23" xfId="4336" hidden="1" xr:uid="{00000000-0005-0000-0000-00007F030000}"/>
    <cellStyle name="Followed Hyperlink 23" xfId="4560" hidden="1" xr:uid="{00000000-0005-0000-0000-000064030000}"/>
    <cellStyle name="Followed Hyperlink 23" xfId="4486" hidden="1" xr:uid="{00000000-0005-0000-0000-000065030000}"/>
    <cellStyle name="Followed Hyperlink 23" xfId="81" hidden="1" xr:uid="{00000000-0005-0000-0000-000066030000}"/>
    <cellStyle name="Followed Hyperlink 23" xfId="2785" hidden="1" xr:uid="{00000000-0005-0000-0000-000067030000}"/>
    <cellStyle name="Followed Hyperlink 23" xfId="4836" hidden="1" xr:uid="{00000000-0005-0000-0000-000068030000}"/>
    <cellStyle name="Followed Hyperlink 23" xfId="4988" hidden="1" xr:uid="{00000000-0005-0000-0000-000069030000}"/>
    <cellStyle name="Followed Hyperlink 23" xfId="4958" hidden="1" xr:uid="{00000000-0005-0000-0000-00006A030000}"/>
    <cellStyle name="Followed Hyperlink 23" xfId="4949" hidden="1" xr:uid="{00000000-0005-0000-0000-00006B030000}"/>
    <cellStyle name="Followed Hyperlink 23" xfId="2699" hidden="1" xr:uid="{00000000-0005-0000-0000-00006C030000}"/>
    <cellStyle name="Followed Hyperlink 23" xfId="5209" hidden="1" xr:uid="{00000000-0005-0000-0000-00006D030000}"/>
    <cellStyle name="Followed Hyperlink 23" xfId="5179" hidden="1" xr:uid="{00000000-0005-0000-0000-00006E030000}"/>
    <cellStyle name="Followed Hyperlink 23" xfId="5170" hidden="1" xr:uid="{00000000-0005-0000-0000-00006F030000}"/>
    <cellStyle name="Followed Hyperlink 23" xfId="2432" hidden="1" xr:uid="{00000000-0005-0000-0000-000070030000}"/>
    <cellStyle name="Followed Hyperlink 23" xfId="5425" hidden="1" xr:uid="{00000000-0005-0000-0000-000071030000}"/>
    <cellStyle name="Followed Hyperlink 23" xfId="5395" hidden="1" xr:uid="{00000000-0005-0000-0000-000072030000}"/>
    <cellStyle name="Followed Hyperlink 23" xfId="5386" hidden="1" xr:uid="{00000000-0005-0000-0000-000073030000}"/>
    <cellStyle name="Followed Hyperlink 23" xfId="2481" hidden="1" xr:uid="{00000000-0005-0000-0000-000074030000}"/>
    <cellStyle name="Followed Hyperlink 23" xfId="5637" hidden="1" xr:uid="{00000000-0005-0000-0000-000075030000}"/>
    <cellStyle name="Followed Hyperlink 23" xfId="5607" hidden="1" xr:uid="{00000000-0005-0000-0000-000076030000}"/>
    <cellStyle name="Followed Hyperlink 23" xfId="5598" hidden="1" xr:uid="{00000000-0005-0000-0000-000077030000}"/>
    <cellStyle name="Followed Hyperlink 23" xfId="4875" hidden="1" xr:uid="{00000000-0005-0000-0000-000078030000}"/>
    <cellStyle name="Followed Hyperlink 23" xfId="5848" hidden="1" xr:uid="{00000000-0005-0000-0000-000079030000}"/>
    <cellStyle name="Followed Hyperlink 23" xfId="5818" hidden="1" xr:uid="{00000000-0005-0000-0000-00007A030000}"/>
    <cellStyle name="Followed Hyperlink 23" xfId="5809" hidden="1" xr:uid="{00000000-0005-0000-0000-00007B030000}"/>
    <cellStyle name="Followed Hyperlink 23" xfId="5109" hidden="1" xr:uid="{00000000-0005-0000-0000-00007C030000}"/>
    <cellStyle name="Followed Hyperlink 23" xfId="6054" hidden="1" xr:uid="{00000000-0005-0000-0000-00007D030000}"/>
    <cellStyle name="Followed Hyperlink 23" xfId="6024" hidden="1" xr:uid="{00000000-0005-0000-0000-00007E030000}"/>
    <cellStyle name="Followed Hyperlink 23" xfId="6015" hidden="1" xr:uid="{00000000-0005-0000-0000-00007F030000}"/>
    <cellStyle name="Followed Hyperlink 23" xfId="6239" hidden="1" xr:uid="{00000000-0005-0000-0000-000064030000}"/>
    <cellStyle name="Followed Hyperlink 23" xfId="6165" hidden="1" xr:uid="{00000000-0005-0000-0000-000065030000}"/>
    <cellStyle name="Followed Hyperlink 23" xfId="4720" hidden="1" xr:uid="{00000000-0005-0000-0000-000066030000}"/>
    <cellStyle name="Followed Hyperlink 23" xfId="4587" hidden="1" xr:uid="{00000000-0005-0000-0000-000067030000}"/>
    <cellStyle name="Followed Hyperlink 23" xfId="6516" hidden="1" xr:uid="{00000000-0005-0000-0000-000068030000}"/>
    <cellStyle name="Followed Hyperlink 23" xfId="6668" hidden="1" xr:uid="{00000000-0005-0000-0000-000069030000}"/>
    <cellStyle name="Followed Hyperlink 23" xfId="6638" hidden="1" xr:uid="{00000000-0005-0000-0000-00006A030000}"/>
    <cellStyle name="Followed Hyperlink 23" xfId="6629" hidden="1" xr:uid="{00000000-0005-0000-0000-00006B030000}"/>
    <cellStyle name="Followed Hyperlink 23" xfId="2851" hidden="1" xr:uid="{00000000-0005-0000-0000-00006C030000}"/>
    <cellStyle name="Followed Hyperlink 23" xfId="6889" hidden="1" xr:uid="{00000000-0005-0000-0000-00006D030000}"/>
    <cellStyle name="Followed Hyperlink 23" xfId="6859" hidden="1" xr:uid="{00000000-0005-0000-0000-00006E030000}"/>
    <cellStyle name="Followed Hyperlink 23" xfId="6850" hidden="1" xr:uid="{00000000-0005-0000-0000-00006F030000}"/>
    <cellStyle name="Followed Hyperlink 23" xfId="4712" hidden="1" xr:uid="{00000000-0005-0000-0000-000070030000}"/>
    <cellStyle name="Followed Hyperlink 23" xfId="7105" hidden="1" xr:uid="{00000000-0005-0000-0000-000071030000}"/>
    <cellStyle name="Followed Hyperlink 23" xfId="7075" hidden="1" xr:uid="{00000000-0005-0000-0000-000072030000}"/>
    <cellStyle name="Followed Hyperlink 23" xfId="7066" hidden="1" xr:uid="{00000000-0005-0000-0000-000073030000}"/>
    <cellStyle name="Followed Hyperlink 23" xfId="4686" hidden="1" xr:uid="{00000000-0005-0000-0000-000074030000}"/>
    <cellStyle name="Followed Hyperlink 23" xfId="7317" hidden="1" xr:uid="{00000000-0005-0000-0000-000075030000}"/>
    <cellStyle name="Followed Hyperlink 23" xfId="7287" hidden="1" xr:uid="{00000000-0005-0000-0000-000076030000}"/>
    <cellStyle name="Followed Hyperlink 23" xfId="7278" hidden="1" xr:uid="{00000000-0005-0000-0000-000077030000}"/>
    <cellStyle name="Followed Hyperlink 23" xfId="6555" hidden="1" xr:uid="{00000000-0005-0000-0000-000078030000}"/>
    <cellStyle name="Followed Hyperlink 23" xfId="7528" hidden="1" xr:uid="{00000000-0005-0000-0000-000079030000}"/>
    <cellStyle name="Followed Hyperlink 23" xfId="7498" hidden="1" xr:uid="{00000000-0005-0000-0000-00007A030000}"/>
    <cellStyle name="Followed Hyperlink 23" xfId="7489" hidden="1" xr:uid="{00000000-0005-0000-0000-00007B030000}"/>
    <cellStyle name="Followed Hyperlink 23" xfId="6789" hidden="1" xr:uid="{00000000-0005-0000-0000-00007C030000}"/>
    <cellStyle name="Followed Hyperlink 23" xfId="7734" hidden="1" xr:uid="{00000000-0005-0000-0000-00007D030000}"/>
    <cellStyle name="Followed Hyperlink 23" xfId="7704" hidden="1" xr:uid="{00000000-0005-0000-0000-00007E030000}"/>
    <cellStyle name="Followed Hyperlink 23" xfId="7695" hidden="1" xr:uid="{00000000-0005-0000-0000-00007F030000}"/>
    <cellStyle name="Followed Hyperlink 23" xfId="7919" hidden="1" xr:uid="{00000000-0005-0000-0000-000064030000}"/>
    <cellStyle name="Followed Hyperlink 23" xfId="7845" hidden="1" xr:uid="{00000000-0005-0000-0000-000065030000}"/>
    <cellStyle name="Followed Hyperlink 23" xfId="6400" hidden="1" xr:uid="{00000000-0005-0000-0000-000066030000}"/>
    <cellStyle name="Followed Hyperlink 23" xfId="6266" hidden="1" xr:uid="{00000000-0005-0000-0000-000067030000}"/>
    <cellStyle name="Followed Hyperlink 23" xfId="8196" hidden="1" xr:uid="{00000000-0005-0000-0000-000068030000}"/>
    <cellStyle name="Followed Hyperlink 23" xfId="8348" hidden="1" xr:uid="{00000000-0005-0000-0000-000069030000}"/>
    <cellStyle name="Followed Hyperlink 23" xfId="8318" hidden="1" xr:uid="{00000000-0005-0000-0000-00006A030000}"/>
    <cellStyle name="Followed Hyperlink 23" xfId="8309" hidden="1" xr:uid="{00000000-0005-0000-0000-00006B030000}"/>
    <cellStyle name="Followed Hyperlink 23" xfId="4555" hidden="1" xr:uid="{00000000-0005-0000-0000-00006C030000}"/>
    <cellStyle name="Followed Hyperlink 23" xfId="8569" hidden="1" xr:uid="{00000000-0005-0000-0000-00006D030000}"/>
    <cellStyle name="Followed Hyperlink 23" xfId="8539" hidden="1" xr:uid="{00000000-0005-0000-0000-00006E030000}"/>
    <cellStyle name="Followed Hyperlink 23" xfId="8530" hidden="1" xr:uid="{00000000-0005-0000-0000-00006F030000}"/>
    <cellStyle name="Followed Hyperlink 23" xfId="6392" hidden="1" xr:uid="{00000000-0005-0000-0000-000070030000}"/>
    <cellStyle name="Followed Hyperlink 23" xfId="8785" hidden="1" xr:uid="{00000000-0005-0000-0000-000071030000}"/>
    <cellStyle name="Followed Hyperlink 23" xfId="8755" hidden="1" xr:uid="{00000000-0005-0000-0000-000072030000}"/>
    <cellStyle name="Followed Hyperlink 23" xfId="8746" hidden="1" xr:uid="{00000000-0005-0000-0000-000073030000}"/>
    <cellStyle name="Followed Hyperlink 23" xfId="6365" hidden="1" xr:uid="{00000000-0005-0000-0000-000074030000}"/>
    <cellStyle name="Followed Hyperlink 23" xfId="8997" hidden="1" xr:uid="{00000000-0005-0000-0000-000075030000}"/>
    <cellStyle name="Followed Hyperlink 23" xfId="8967" hidden="1" xr:uid="{00000000-0005-0000-0000-000076030000}"/>
    <cellStyle name="Followed Hyperlink 23" xfId="8958" hidden="1" xr:uid="{00000000-0005-0000-0000-000077030000}"/>
    <cellStyle name="Followed Hyperlink 23" xfId="8235" hidden="1" xr:uid="{00000000-0005-0000-0000-000078030000}"/>
    <cellStyle name="Followed Hyperlink 23" xfId="9208" hidden="1" xr:uid="{00000000-0005-0000-0000-000079030000}"/>
    <cellStyle name="Followed Hyperlink 23" xfId="9178" hidden="1" xr:uid="{00000000-0005-0000-0000-00007A030000}"/>
    <cellStyle name="Followed Hyperlink 23" xfId="9169" hidden="1" xr:uid="{00000000-0005-0000-0000-00007B030000}"/>
    <cellStyle name="Followed Hyperlink 23" xfId="8469" hidden="1" xr:uid="{00000000-0005-0000-0000-00007C030000}"/>
    <cellStyle name="Followed Hyperlink 23" xfId="9414" hidden="1" xr:uid="{00000000-0005-0000-0000-00007D030000}"/>
    <cellStyle name="Followed Hyperlink 23" xfId="9384" hidden="1" xr:uid="{00000000-0005-0000-0000-00007E030000}"/>
    <cellStyle name="Followed Hyperlink 23" xfId="9375" hidden="1" xr:uid="{00000000-0005-0000-0000-00007F030000}"/>
    <cellStyle name="Followed Hyperlink 23" xfId="9599" hidden="1" xr:uid="{00000000-0005-0000-0000-000064030000}"/>
    <cellStyle name="Followed Hyperlink 23" xfId="9525" hidden="1" xr:uid="{00000000-0005-0000-0000-000065030000}"/>
    <cellStyle name="Followed Hyperlink 23" xfId="8080" hidden="1" xr:uid="{00000000-0005-0000-0000-000066030000}"/>
    <cellStyle name="Followed Hyperlink 23" xfId="7946" hidden="1" xr:uid="{00000000-0005-0000-0000-000067030000}"/>
    <cellStyle name="Followed Hyperlink 23" xfId="9874" hidden="1" xr:uid="{00000000-0005-0000-0000-000068030000}"/>
    <cellStyle name="Followed Hyperlink 23" xfId="10026" hidden="1" xr:uid="{00000000-0005-0000-0000-000069030000}"/>
    <cellStyle name="Followed Hyperlink 23" xfId="9996" hidden="1" xr:uid="{00000000-0005-0000-0000-00006A030000}"/>
    <cellStyle name="Followed Hyperlink 23" xfId="9987" hidden="1" xr:uid="{00000000-0005-0000-0000-00006B030000}"/>
    <cellStyle name="Followed Hyperlink 23" xfId="6234" hidden="1" xr:uid="{00000000-0005-0000-0000-00006C030000}"/>
    <cellStyle name="Followed Hyperlink 23" xfId="10247" hidden="1" xr:uid="{00000000-0005-0000-0000-00006D030000}"/>
    <cellStyle name="Followed Hyperlink 23" xfId="10217" hidden="1" xr:uid="{00000000-0005-0000-0000-00006E030000}"/>
    <cellStyle name="Followed Hyperlink 23" xfId="10208" hidden="1" xr:uid="{00000000-0005-0000-0000-00006F030000}"/>
    <cellStyle name="Followed Hyperlink 23" xfId="8072" hidden="1" xr:uid="{00000000-0005-0000-0000-000070030000}"/>
    <cellStyle name="Followed Hyperlink 23" xfId="10463" hidden="1" xr:uid="{00000000-0005-0000-0000-000071030000}"/>
    <cellStyle name="Followed Hyperlink 23" xfId="10433" hidden="1" xr:uid="{00000000-0005-0000-0000-000072030000}"/>
    <cellStyle name="Followed Hyperlink 23" xfId="10424" hidden="1" xr:uid="{00000000-0005-0000-0000-000073030000}"/>
    <cellStyle name="Followed Hyperlink 23" xfId="8045" hidden="1" xr:uid="{00000000-0005-0000-0000-000074030000}"/>
    <cellStyle name="Followed Hyperlink 23" xfId="10675" hidden="1" xr:uid="{00000000-0005-0000-0000-000075030000}"/>
    <cellStyle name="Followed Hyperlink 23" xfId="10645" hidden="1" xr:uid="{00000000-0005-0000-0000-000076030000}"/>
    <cellStyle name="Followed Hyperlink 23" xfId="10636" hidden="1" xr:uid="{00000000-0005-0000-0000-000077030000}"/>
    <cellStyle name="Followed Hyperlink 23" xfId="9913" hidden="1" xr:uid="{00000000-0005-0000-0000-000078030000}"/>
    <cellStyle name="Followed Hyperlink 23" xfId="10886" hidden="1" xr:uid="{00000000-0005-0000-0000-000079030000}"/>
    <cellStyle name="Followed Hyperlink 23" xfId="10856" hidden="1" xr:uid="{00000000-0005-0000-0000-00007A030000}"/>
    <cellStyle name="Followed Hyperlink 23" xfId="10847" hidden="1" xr:uid="{00000000-0005-0000-0000-00007B030000}"/>
    <cellStyle name="Followed Hyperlink 23" xfId="10147" hidden="1" xr:uid="{00000000-0005-0000-0000-00007C030000}"/>
    <cellStyle name="Followed Hyperlink 23" xfId="11092" hidden="1" xr:uid="{00000000-0005-0000-0000-00007D030000}"/>
    <cellStyle name="Followed Hyperlink 23" xfId="11062" hidden="1" xr:uid="{00000000-0005-0000-0000-00007E030000}"/>
    <cellStyle name="Followed Hyperlink 23" xfId="11053" hidden="1" xr:uid="{00000000-0005-0000-0000-00007F030000}"/>
    <cellStyle name="Followed Hyperlink 23" xfId="11277" hidden="1" xr:uid="{00000000-0005-0000-0000-000064030000}"/>
    <cellStyle name="Followed Hyperlink 23" xfId="11203" hidden="1" xr:uid="{00000000-0005-0000-0000-000065030000}"/>
    <cellStyle name="Followed Hyperlink 23" xfId="9758" hidden="1" xr:uid="{00000000-0005-0000-0000-000066030000}"/>
    <cellStyle name="Followed Hyperlink 23" xfId="9626" hidden="1" xr:uid="{00000000-0005-0000-0000-000067030000}"/>
    <cellStyle name="Followed Hyperlink 23" xfId="11549" hidden="1" xr:uid="{00000000-0005-0000-0000-000068030000}"/>
    <cellStyle name="Followed Hyperlink 23" xfId="11701" hidden="1" xr:uid="{00000000-0005-0000-0000-000069030000}"/>
    <cellStyle name="Followed Hyperlink 23" xfId="11671" hidden="1" xr:uid="{00000000-0005-0000-0000-00006A030000}"/>
    <cellStyle name="Followed Hyperlink 23" xfId="11662" hidden="1" xr:uid="{00000000-0005-0000-0000-00006B030000}"/>
    <cellStyle name="Followed Hyperlink 23" xfId="7914" hidden="1" xr:uid="{00000000-0005-0000-0000-00006C030000}"/>
    <cellStyle name="Followed Hyperlink 23" xfId="11922" hidden="1" xr:uid="{00000000-0005-0000-0000-00006D030000}"/>
    <cellStyle name="Followed Hyperlink 23" xfId="11892" hidden="1" xr:uid="{00000000-0005-0000-0000-00006E030000}"/>
    <cellStyle name="Followed Hyperlink 23" xfId="11883" hidden="1" xr:uid="{00000000-0005-0000-0000-00006F030000}"/>
    <cellStyle name="Followed Hyperlink 23" xfId="9750" hidden="1" xr:uid="{00000000-0005-0000-0000-000070030000}"/>
    <cellStyle name="Followed Hyperlink 23" xfId="12138" hidden="1" xr:uid="{00000000-0005-0000-0000-000071030000}"/>
    <cellStyle name="Followed Hyperlink 23" xfId="12108" hidden="1" xr:uid="{00000000-0005-0000-0000-000072030000}"/>
    <cellStyle name="Followed Hyperlink 23" xfId="12099" hidden="1" xr:uid="{00000000-0005-0000-0000-000073030000}"/>
    <cellStyle name="Followed Hyperlink 23" xfId="9723" hidden="1" xr:uid="{00000000-0005-0000-0000-000074030000}"/>
    <cellStyle name="Followed Hyperlink 23" xfId="12350" hidden="1" xr:uid="{00000000-0005-0000-0000-000075030000}"/>
    <cellStyle name="Followed Hyperlink 23" xfId="12320" hidden="1" xr:uid="{00000000-0005-0000-0000-000076030000}"/>
    <cellStyle name="Followed Hyperlink 23" xfId="12311" hidden="1" xr:uid="{00000000-0005-0000-0000-000077030000}"/>
    <cellStyle name="Followed Hyperlink 23" xfId="11588" hidden="1" xr:uid="{00000000-0005-0000-0000-000078030000}"/>
    <cellStyle name="Followed Hyperlink 23" xfId="12561" hidden="1" xr:uid="{00000000-0005-0000-0000-000079030000}"/>
    <cellStyle name="Followed Hyperlink 23" xfId="12531" hidden="1" xr:uid="{00000000-0005-0000-0000-00007A030000}"/>
    <cellStyle name="Followed Hyperlink 23" xfId="12522" hidden="1" xr:uid="{00000000-0005-0000-0000-00007B030000}"/>
    <cellStyle name="Followed Hyperlink 23" xfId="11822" hidden="1" xr:uid="{00000000-0005-0000-0000-00007C030000}"/>
    <cellStyle name="Followed Hyperlink 23" xfId="12767" hidden="1" xr:uid="{00000000-0005-0000-0000-00007D030000}"/>
    <cellStyle name="Followed Hyperlink 23" xfId="12737" hidden="1" xr:uid="{00000000-0005-0000-0000-00007E030000}"/>
    <cellStyle name="Followed Hyperlink 23" xfId="12728" hidden="1" xr:uid="{00000000-0005-0000-0000-00007F030000}"/>
    <cellStyle name="Followed Hyperlink 23" xfId="12951" hidden="1" xr:uid="{00000000-0005-0000-0000-000064030000}"/>
    <cellStyle name="Followed Hyperlink 23" xfId="12878" hidden="1" xr:uid="{00000000-0005-0000-0000-000065030000}"/>
    <cellStyle name="Followed Hyperlink 23" xfId="11434" hidden="1" xr:uid="{00000000-0005-0000-0000-000066030000}"/>
    <cellStyle name="Followed Hyperlink 23" xfId="11304" hidden="1" xr:uid="{00000000-0005-0000-0000-000067030000}"/>
    <cellStyle name="Followed Hyperlink 23" xfId="13223" hidden="1" xr:uid="{00000000-0005-0000-0000-000068030000}"/>
    <cellStyle name="Followed Hyperlink 23" xfId="13375" hidden="1" xr:uid="{00000000-0005-0000-0000-000069030000}"/>
    <cellStyle name="Followed Hyperlink 23" xfId="13345" hidden="1" xr:uid="{00000000-0005-0000-0000-00006A030000}"/>
    <cellStyle name="Followed Hyperlink 23" xfId="13336" hidden="1" xr:uid="{00000000-0005-0000-0000-00006B030000}"/>
    <cellStyle name="Followed Hyperlink 23" xfId="9594" hidden="1" xr:uid="{00000000-0005-0000-0000-00006C030000}"/>
    <cellStyle name="Followed Hyperlink 23" xfId="13596" hidden="1" xr:uid="{00000000-0005-0000-0000-00006D030000}"/>
    <cellStyle name="Followed Hyperlink 23" xfId="13566" hidden="1" xr:uid="{00000000-0005-0000-0000-00006E030000}"/>
    <cellStyle name="Followed Hyperlink 23" xfId="13557" hidden="1" xr:uid="{00000000-0005-0000-0000-00006F030000}"/>
    <cellStyle name="Followed Hyperlink 23" xfId="11426" hidden="1" xr:uid="{00000000-0005-0000-0000-000070030000}"/>
    <cellStyle name="Followed Hyperlink 23" xfId="13812" hidden="1" xr:uid="{00000000-0005-0000-0000-000071030000}"/>
    <cellStyle name="Followed Hyperlink 23" xfId="13782" hidden="1" xr:uid="{00000000-0005-0000-0000-000072030000}"/>
    <cellStyle name="Followed Hyperlink 23" xfId="13773" hidden="1" xr:uid="{00000000-0005-0000-0000-000073030000}"/>
    <cellStyle name="Followed Hyperlink 23" xfId="11399" hidden="1" xr:uid="{00000000-0005-0000-0000-000074030000}"/>
    <cellStyle name="Followed Hyperlink 23" xfId="14024" hidden="1" xr:uid="{00000000-0005-0000-0000-000075030000}"/>
    <cellStyle name="Followed Hyperlink 23" xfId="13994" hidden="1" xr:uid="{00000000-0005-0000-0000-000076030000}"/>
    <cellStyle name="Followed Hyperlink 23" xfId="13985" hidden="1" xr:uid="{00000000-0005-0000-0000-000077030000}"/>
    <cellStyle name="Followed Hyperlink 23" xfId="13262" hidden="1" xr:uid="{00000000-0005-0000-0000-000078030000}"/>
    <cellStyle name="Followed Hyperlink 23" xfId="14235" hidden="1" xr:uid="{00000000-0005-0000-0000-000079030000}"/>
    <cellStyle name="Followed Hyperlink 23" xfId="14205" hidden="1" xr:uid="{00000000-0005-0000-0000-00007A030000}"/>
    <cellStyle name="Followed Hyperlink 23" xfId="14196" hidden="1" xr:uid="{00000000-0005-0000-0000-00007B030000}"/>
    <cellStyle name="Followed Hyperlink 23" xfId="13496" hidden="1" xr:uid="{00000000-0005-0000-0000-00007C030000}"/>
    <cellStyle name="Followed Hyperlink 23" xfId="14441" hidden="1" xr:uid="{00000000-0005-0000-0000-00007D030000}"/>
    <cellStyle name="Followed Hyperlink 23" xfId="14411" hidden="1" xr:uid="{00000000-0005-0000-0000-00007E030000}"/>
    <cellStyle name="Followed Hyperlink 23" xfId="14402" hidden="1" xr:uid="{00000000-0005-0000-0000-00007F030000}"/>
    <cellStyle name="Followed Hyperlink 23" xfId="14625" hidden="1" xr:uid="{00000000-0005-0000-0000-000064030000}"/>
    <cellStyle name="Followed Hyperlink 23" xfId="14552" hidden="1" xr:uid="{00000000-0005-0000-0000-000065030000}"/>
    <cellStyle name="Followed Hyperlink 23" xfId="13107" hidden="1" xr:uid="{00000000-0005-0000-0000-000066030000}"/>
    <cellStyle name="Followed Hyperlink 23" xfId="12978" hidden="1" xr:uid="{00000000-0005-0000-0000-000067030000}"/>
    <cellStyle name="Followed Hyperlink 23" xfId="14891" hidden="1" xr:uid="{00000000-0005-0000-0000-000068030000}"/>
    <cellStyle name="Followed Hyperlink 23" xfId="15043" hidden="1" xr:uid="{00000000-0005-0000-0000-000069030000}"/>
    <cellStyle name="Followed Hyperlink 23" xfId="15013" hidden="1" xr:uid="{00000000-0005-0000-0000-00006A030000}"/>
    <cellStyle name="Followed Hyperlink 23" xfId="15004" hidden="1" xr:uid="{00000000-0005-0000-0000-00006B030000}"/>
    <cellStyle name="Followed Hyperlink 23" xfId="11272" hidden="1" xr:uid="{00000000-0005-0000-0000-00006C030000}"/>
    <cellStyle name="Followed Hyperlink 23" xfId="15264" hidden="1" xr:uid="{00000000-0005-0000-0000-00006D030000}"/>
    <cellStyle name="Followed Hyperlink 23" xfId="15234" hidden="1" xr:uid="{00000000-0005-0000-0000-00006E030000}"/>
    <cellStyle name="Followed Hyperlink 23" xfId="15225" hidden="1" xr:uid="{00000000-0005-0000-0000-00006F030000}"/>
    <cellStyle name="Followed Hyperlink 23" xfId="13100" hidden="1" xr:uid="{00000000-0005-0000-0000-000070030000}"/>
    <cellStyle name="Followed Hyperlink 23" xfId="15480" hidden="1" xr:uid="{00000000-0005-0000-0000-000071030000}"/>
    <cellStyle name="Followed Hyperlink 23" xfId="15450" hidden="1" xr:uid="{00000000-0005-0000-0000-000072030000}"/>
    <cellStyle name="Followed Hyperlink 23" xfId="15441" hidden="1" xr:uid="{00000000-0005-0000-0000-000073030000}"/>
    <cellStyle name="Followed Hyperlink 23" xfId="13073" hidden="1" xr:uid="{00000000-0005-0000-0000-000074030000}"/>
    <cellStyle name="Followed Hyperlink 23" xfId="15692" hidden="1" xr:uid="{00000000-0005-0000-0000-000075030000}"/>
    <cellStyle name="Followed Hyperlink 23" xfId="15662" hidden="1" xr:uid="{00000000-0005-0000-0000-000076030000}"/>
    <cellStyle name="Followed Hyperlink 23" xfId="15653" hidden="1" xr:uid="{00000000-0005-0000-0000-000077030000}"/>
    <cellStyle name="Followed Hyperlink 23" xfId="14930" hidden="1" xr:uid="{00000000-0005-0000-0000-000078030000}"/>
    <cellStyle name="Followed Hyperlink 23" xfId="15903" hidden="1" xr:uid="{00000000-0005-0000-0000-000079030000}"/>
    <cellStyle name="Followed Hyperlink 23" xfId="15873" hidden="1" xr:uid="{00000000-0005-0000-0000-00007A030000}"/>
    <cellStyle name="Followed Hyperlink 23" xfId="15864" hidden="1" xr:uid="{00000000-0005-0000-0000-00007B030000}"/>
    <cellStyle name="Followed Hyperlink 23" xfId="15164" hidden="1" xr:uid="{00000000-0005-0000-0000-00007C030000}"/>
    <cellStyle name="Followed Hyperlink 23" xfId="16109" hidden="1" xr:uid="{00000000-0005-0000-0000-00007D030000}"/>
    <cellStyle name="Followed Hyperlink 23" xfId="16079" hidden="1" xr:uid="{00000000-0005-0000-0000-00007E030000}"/>
    <cellStyle name="Followed Hyperlink 23" xfId="16070" hidden="1" xr:uid="{00000000-0005-0000-0000-00007F030000}"/>
    <cellStyle name="Followed Hyperlink 23" xfId="16293" hidden="1" xr:uid="{00000000-0005-0000-0000-000064030000}"/>
    <cellStyle name="Followed Hyperlink 23" xfId="16220" hidden="1" xr:uid="{00000000-0005-0000-0000-000065030000}"/>
    <cellStyle name="Followed Hyperlink 23" xfId="14775" hidden="1" xr:uid="{00000000-0005-0000-0000-000066030000}"/>
    <cellStyle name="Followed Hyperlink 23" xfId="14650" hidden="1" xr:uid="{00000000-0005-0000-0000-000067030000}"/>
    <cellStyle name="Followed Hyperlink 23" xfId="16550" hidden="1" xr:uid="{00000000-0005-0000-0000-000068030000}"/>
    <cellStyle name="Followed Hyperlink 23" xfId="16702" hidden="1" xr:uid="{00000000-0005-0000-0000-000069030000}"/>
    <cellStyle name="Followed Hyperlink 23" xfId="16672" hidden="1" xr:uid="{00000000-0005-0000-0000-00006A030000}"/>
    <cellStyle name="Followed Hyperlink 23" xfId="16663" hidden="1" xr:uid="{00000000-0005-0000-0000-00006B030000}"/>
    <cellStyle name="Followed Hyperlink 23" xfId="12946" hidden="1" xr:uid="{00000000-0005-0000-0000-00006C030000}"/>
    <cellStyle name="Followed Hyperlink 23" xfId="16923" hidden="1" xr:uid="{00000000-0005-0000-0000-00006D030000}"/>
    <cellStyle name="Followed Hyperlink 23" xfId="16893" hidden="1" xr:uid="{00000000-0005-0000-0000-00006E030000}"/>
    <cellStyle name="Followed Hyperlink 23" xfId="16884" hidden="1" xr:uid="{00000000-0005-0000-0000-00006F030000}"/>
    <cellStyle name="Followed Hyperlink 23" xfId="14768" hidden="1" xr:uid="{00000000-0005-0000-0000-000070030000}"/>
    <cellStyle name="Followed Hyperlink 23" xfId="17139" hidden="1" xr:uid="{00000000-0005-0000-0000-000071030000}"/>
    <cellStyle name="Followed Hyperlink 23" xfId="17109" hidden="1" xr:uid="{00000000-0005-0000-0000-000072030000}"/>
    <cellStyle name="Followed Hyperlink 23" xfId="17100" hidden="1" xr:uid="{00000000-0005-0000-0000-000073030000}"/>
    <cellStyle name="Followed Hyperlink 23" xfId="14743" hidden="1" xr:uid="{00000000-0005-0000-0000-000074030000}"/>
    <cellStyle name="Followed Hyperlink 23" xfId="17351" hidden="1" xr:uid="{00000000-0005-0000-0000-000075030000}"/>
    <cellStyle name="Followed Hyperlink 23" xfId="17321" hidden="1" xr:uid="{00000000-0005-0000-0000-000076030000}"/>
    <cellStyle name="Followed Hyperlink 23" xfId="17312" hidden="1" xr:uid="{00000000-0005-0000-0000-000077030000}"/>
    <cellStyle name="Followed Hyperlink 23" xfId="16589" hidden="1" xr:uid="{00000000-0005-0000-0000-000078030000}"/>
    <cellStyle name="Followed Hyperlink 23" xfId="17562" hidden="1" xr:uid="{00000000-0005-0000-0000-000079030000}"/>
    <cellStyle name="Followed Hyperlink 23" xfId="17532" hidden="1" xr:uid="{00000000-0005-0000-0000-00007A030000}"/>
    <cellStyle name="Followed Hyperlink 23" xfId="17523" hidden="1" xr:uid="{00000000-0005-0000-0000-00007B030000}"/>
    <cellStyle name="Followed Hyperlink 23" xfId="16823" hidden="1" xr:uid="{00000000-0005-0000-0000-00007C030000}"/>
    <cellStyle name="Followed Hyperlink 23" xfId="17768" hidden="1" xr:uid="{00000000-0005-0000-0000-00007D030000}"/>
    <cellStyle name="Followed Hyperlink 23" xfId="17738" hidden="1" xr:uid="{00000000-0005-0000-0000-00007E030000}"/>
    <cellStyle name="Followed Hyperlink 23" xfId="17729" hidden="1" xr:uid="{00000000-0005-0000-0000-00007F030000}"/>
    <cellStyle name="Followed Hyperlink 23" xfId="16304" hidden="1" xr:uid="{00000000-0005-0000-0000-000064030000}"/>
    <cellStyle name="Followed Hyperlink 23" xfId="17876" hidden="1" xr:uid="{00000000-0005-0000-0000-000065030000}"/>
    <cellStyle name="Followed Hyperlink 23" xfId="17891" hidden="1" xr:uid="{00000000-0005-0000-0000-000066030000}"/>
    <cellStyle name="Followed Hyperlink 23" xfId="17894" hidden="1" xr:uid="{00000000-0005-0000-0000-000067030000}"/>
    <cellStyle name="Followed Hyperlink 23" xfId="18216" hidden="1" xr:uid="{00000000-0005-0000-0000-000068030000}"/>
    <cellStyle name="Followed Hyperlink 23" xfId="18368" hidden="1" xr:uid="{00000000-0005-0000-0000-000069030000}"/>
    <cellStyle name="Followed Hyperlink 23" xfId="18338" hidden="1" xr:uid="{00000000-0005-0000-0000-00006A030000}"/>
    <cellStyle name="Followed Hyperlink 23" xfId="18329" hidden="1" xr:uid="{00000000-0005-0000-0000-00006B030000}"/>
    <cellStyle name="Followed Hyperlink 23" xfId="11402" hidden="1" xr:uid="{00000000-0005-0000-0000-00006C030000}"/>
    <cellStyle name="Followed Hyperlink 23" xfId="18589" hidden="1" xr:uid="{00000000-0005-0000-0000-00006D030000}"/>
    <cellStyle name="Followed Hyperlink 23" xfId="18559" hidden="1" xr:uid="{00000000-0005-0000-0000-00006E030000}"/>
    <cellStyle name="Followed Hyperlink 23" xfId="18550" hidden="1" xr:uid="{00000000-0005-0000-0000-00006F030000}"/>
    <cellStyle name="Followed Hyperlink 23" xfId="18023" hidden="1" xr:uid="{00000000-0005-0000-0000-000070030000}"/>
    <cellStyle name="Followed Hyperlink 23" xfId="18805" hidden="1" xr:uid="{00000000-0005-0000-0000-000071030000}"/>
    <cellStyle name="Followed Hyperlink 23" xfId="18775" hidden="1" xr:uid="{00000000-0005-0000-0000-000072030000}"/>
    <cellStyle name="Followed Hyperlink 23" xfId="18766" hidden="1" xr:uid="{00000000-0005-0000-0000-000073030000}"/>
    <cellStyle name="Followed Hyperlink 23" xfId="14714" hidden="1" xr:uid="{00000000-0005-0000-0000-000074030000}"/>
    <cellStyle name="Followed Hyperlink 23" xfId="19017" hidden="1" xr:uid="{00000000-0005-0000-0000-000075030000}"/>
    <cellStyle name="Followed Hyperlink 23" xfId="18987" hidden="1" xr:uid="{00000000-0005-0000-0000-000076030000}"/>
    <cellStyle name="Followed Hyperlink 23" xfId="18978" hidden="1" xr:uid="{00000000-0005-0000-0000-000077030000}"/>
    <cellStyle name="Followed Hyperlink 23" xfId="18255" hidden="1" xr:uid="{00000000-0005-0000-0000-000078030000}"/>
    <cellStyle name="Followed Hyperlink 23" xfId="19228" hidden="1" xr:uid="{00000000-0005-0000-0000-000079030000}"/>
    <cellStyle name="Followed Hyperlink 23" xfId="19198" hidden="1" xr:uid="{00000000-0005-0000-0000-00007A030000}"/>
    <cellStyle name="Followed Hyperlink 23" xfId="19189" hidden="1" xr:uid="{00000000-0005-0000-0000-00007B030000}"/>
    <cellStyle name="Followed Hyperlink 23" xfId="18489" hidden="1" xr:uid="{00000000-0005-0000-0000-00007C030000}"/>
    <cellStyle name="Followed Hyperlink 23" xfId="19434" hidden="1" xr:uid="{00000000-0005-0000-0000-00007D030000}"/>
    <cellStyle name="Followed Hyperlink 23" xfId="19404" hidden="1" xr:uid="{00000000-0005-0000-0000-00007E030000}"/>
    <cellStyle name="Followed Hyperlink 23" xfId="19395" hidden="1" xr:uid="{00000000-0005-0000-0000-00007F030000}"/>
    <cellStyle name="Followed Hyperlink 23" xfId="19615" hidden="1" xr:uid="{00000000-0005-0000-0000-000064030000}"/>
    <cellStyle name="Followed Hyperlink 23" xfId="19545" hidden="1" xr:uid="{00000000-0005-0000-0000-000065030000}"/>
    <cellStyle name="Followed Hyperlink 23" xfId="18091" hidden="1" xr:uid="{00000000-0005-0000-0000-000066030000}"/>
    <cellStyle name="Followed Hyperlink 23" xfId="16384" hidden="1" xr:uid="{00000000-0005-0000-0000-000067030000}"/>
    <cellStyle name="Followed Hyperlink 23" xfId="19857" hidden="1" xr:uid="{00000000-0005-0000-0000-000068030000}"/>
    <cellStyle name="Followed Hyperlink 23" xfId="20009" hidden="1" xr:uid="{00000000-0005-0000-0000-000069030000}"/>
    <cellStyle name="Followed Hyperlink 23" xfId="19979" hidden="1" xr:uid="{00000000-0005-0000-0000-00006A030000}"/>
    <cellStyle name="Followed Hyperlink 23" xfId="19970" hidden="1" xr:uid="{00000000-0005-0000-0000-00006B030000}"/>
    <cellStyle name="Followed Hyperlink 23" xfId="14662" hidden="1" xr:uid="{00000000-0005-0000-0000-00006C030000}"/>
    <cellStyle name="Followed Hyperlink 23" xfId="20230" hidden="1" xr:uid="{00000000-0005-0000-0000-00006D030000}"/>
    <cellStyle name="Followed Hyperlink 23" xfId="20200" hidden="1" xr:uid="{00000000-0005-0000-0000-00006E030000}"/>
    <cellStyle name="Followed Hyperlink 23" xfId="20191" hidden="1" xr:uid="{00000000-0005-0000-0000-00006F030000}"/>
    <cellStyle name="Followed Hyperlink 23" xfId="13076" hidden="1" xr:uid="{00000000-0005-0000-0000-000070030000}"/>
    <cellStyle name="Followed Hyperlink 23" xfId="20446" hidden="1" xr:uid="{00000000-0005-0000-0000-000071030000}"/>
    <cellStyle name="Followed Hyperlink 23" xfId="20416" hidden="1" xr:uid="{00000000-0005-0000-0000-000072030000}"/>
    <cellStyle name="Followed Hyperlink 23" xfId="20407" hidden="1" xr:uid="{00000000-0005-0000-0000-000073030000}"/>
    <cellStyle name="Followed Hyperlink 23" xfId="13038" hidden="1" xr:uid="{00000000-0005-0000-0000-000074030000}"/>
    <cellStyle name="Followed Hyperlink 23" xfId="20658" hidden="1" xr:uid="{00000000-0005-0000-0000-000075030000}"/>
    <cellStyle name="Followed Hyperlink 23" xfId="20628" hidden="1" xr:uid="{00000000-0005-0000-0000-000076030000}"/>
    <cellStyle name="Followed Hyperlink 23" xfId="20619" hidden="1" xr:uid="{00000000-0005-0000-0000-000077030000}"/>
    <cellStyle name="Followed Hyperlink 23" xfId="19896" hidden="1" xr:uid="{00000000-0005-0000-0000-000078030000}"/>
    <cellStyle name="Followed Hyperlink 23" xfId="20869" hidden="1" xr:uid="{00000000-0005-0000-0000-000079030000}"/>
    <cellStyle name="Followed Hyperlink 23" xfId="20839" hidden="1" xr:uid="{00000000-0005-0000-0000-00007A030000}"/>
    <cellStyle name="Followed Hyperlink 23" xfId="20830" hidden="1" xr:uid="{00000000-0005-0000-0000-00007B030000}"/>
    <cellStyle name="Followed Hyperlink 23" xfId="20130" hidden="1" xr:uid="{00000000-0005-0000-0000-00007C030000}"/>
    <cellStyle name="Followed Hyperlink 23" xfId="21075" hidden="1" xr:uid="{00000000-0005-0000-0000-00007D030000}"/>
    <cellStyle name="Followed Hyperlink 23" xfId="21045" hidden="1" xr:uid="{00000000-0005-0000-0000-00007E030000}"/>
    <cellStyle name="Followed Hyperlink 23" xfId="21036" hidden="1" xr:uid="{00000000-0005-0000-0000-00007F030000}"/>
    <cellStyle name="Followed Hyperlink 23" xfId="21255" hidden="1" xr:uid="{00000000-0005-0000-0000-000064030000}"/>
    <cellStyle name="Followed Hyperlink 23" xfId="21186" hidden="1" xr:uid="{00000000-0005-0000-0000-000065030000}"/>
    <cellStyle name="Followed Hyperlink 23" xfId="19742" hidden="1" xr:uid="{00000000-0005-0000-0000-000066030000}"/>
    <cellStyle name="Followed Hyperlink 23" xfId="19638" hidden="1" xr:uid="{00000000-0005-0000-0000-000067030000}"/>
    <cellStyle name="Followed Hyperlink 23" xfId="21464" hidden="1" xr:uid="{00000000-0005-0000-0000-000068030000}"/>
    <cellStyle name="Followed Hyperlink 23" xfId="21616" hidden="1" xr:uid="{00000000-0005-0000-0000-000069030000}"/>
    <cellStyle name="Followed Hyperlink 23" xfId="21586" hidden="1" xr:uid="{00000000-0005-0000-0000-00006A030000}"/>
    <cellStyle name="Followed Hyperlink 23" xfId="21577" hidden="1" xr:uid="{00000000-0005-0000-0000-00006B030000}"/>
    <cellStyle name="Followed Hyperlink 23" xfId="17946" hidden="1" xr:uid="{00000000-0005-0000-0000-00006C030000}"/>
    <cellStyle name="Followed Hyperlink 23" xfId="21837" hidden="1" xr:uid="{00000000-0005-0000-0000-00006D030000}"/>
    <cellStyle name="Followed Hyperlink 23" xfId="21807" hidden="1" xr:uid="{00000000-0005-0000-0000-00006E030000}"/>
    <cellStyle name="Followed Hyperlink 23" xfId="21798" hidden="1" xr:uid="{00000000-0005-0000-0000-00006F030000}"/>
    <cellStyle name="Followed Hyperlink 23" xfId="19737" hidden="1" xr:uid="{00000000-0005-0000-0000-000070030000}"/>
    <cellStyle name="Followed Hyperlink 23" xfId="22053" hidden="1" xr:uid="{00000000-0005-0000-0000-000071030000}"/>
    <cellStyle name="Followed Hyperlink 23" xfId="22023" hidden="1" xr:uid="{00000000-0005-0000-0000-000072030000}"/>
    <cellStyle name="Followed Hyperlink 23" xfId="22014" hidden="1" xr:uid="{00000000-0005-0000-0000-000073030000}"/>
    <cellStyle name="Followed Hyperlink 23" xfId="19717" hidden="1" xr:uid="{00000000-0005-0000-0000-000074030000}"/>
    <cellStyle name="Followed Hyperlink 23" xfId="22265" hidden="1" xr:uid="{00000000-0005-0000-0000-000075030000}"/>
    <cellStyle name="Followed Hyperlink 23" xfId="22235" hidden="1" xr:uid="{00000000-0005-0000-0000-000076030000}"/>
    <cellStyle name="Followed Hyperlink 23" xfId="22226" hidden="1" xr:uid="{00000000-0005-0000-0000-000077030000}"/>
    <cellStyle name="Followed Hyperlink 23" xfId="21503" hidden="1" xr:uid="{00000000-0005-0000-0000-000078030000}"/>
    <cellStyle name="Followed Hyperlink 23" xfId="22476" hidden="1" xr:uid="{00000000-0005-0000-0000-000079030000}"/>
    <cellStyle name="Followed Hyperlink 23" xfId="22446" hidden="1" xr:uid="{00000000-0005-0000-0000-00007A030000}"/>
    <cellStyle name="Followed Hyperlink 23" xfId="22437" hidden="1" xr:uid="{00000000-0005-0000-0000-00007B030000}"/>
    <cellStyle name="Followed Hyperlink 23" xfId="21737" hidden="1" xr:uid="{00000000-0005-0000-0000-00007C030000}"/>
    <cellStyle name="Followed Hyperlink 23" xfId="22682" hidden="1" xr:uid="{00000000-0005-0000-0000-00007D030000}"/>
    <cellStyle name="Followed Hyperlink 23" xfId="22652" hidden="1" xr:uid="{00000000-0005-0000-0000-00007E030000}"/>
    <cellStyle name="Followed Hyperlink 23" xfId="22643" hidden="1" xr:uid="{00000000-0005-0000-0000-00007F030000}"/>
    <cellStyle name="Followed Hyperlink 23" xfId="22860" hidden="1" xr:uid="{00000000-0005-0000-0000-000064030000}"/>
    <cellStyle name="Followed Hyperlink 23" xfId="22793" hidden="1" xr:uid="{00000000-0005-0000-0000-000065030000}"/>
    <cellStyle name="Followed Hyperlink 23" xfId="21351" hidden="1" xr:uid="{00000000-0005-0000-0000-000066030000}"/>
    <cellStyle name="Followed Hyperlink 23" xfId="21275" hidden="1" xr:uid="{00000000-0005-0000-0000-000067030000}"/>
    <cellStyle name="Followed Hyperlink 23" xfId="23033" hidden="1" xr:uid="{00000000-0005-0000-0000-000068030000}"/>
    <cellStyle name="Followed Hyperlink 23" xfId="23185" hidden="1" xr:uid="{00000000-0005-0000-0000-000069030000}"/>
    <cellStyle name="Followed Hyperlink 23" xfId="23155" hidden="1" xr:uid="{00000000-0005-0000-0000-00006A030000}"/>
    <cellStyle name="Followed Hyperlink 23" xfId="23146" hidden="1" xr:uid="{00000000-0005-0000-0000-00006B030000}"/>
    <cellStyle name="Followed Hyperlink 23" xfId="19612" hidden="1" xr:uid="{00000000-0005-0000-0000-00006C030000}"/>
    <cellStyle name="Followed Hyperlink 23" xfId="23406" hidden="1" xr:uid="{00000000-0005-0000-0000-00006D030000}"/>
    <cellStyle name="Followed Hyperlink 23" xfId="23376" hidden="1" xr:uid="{00000000-0005-0000-0000-00006E030000}"/>
    <cellStyle name="Followed Hyperlink 23" xfId="23367" hidden="1" xr:uid="{00000000-0005-0000-0000-00006F030000}"/>
    <cellStyle name="Followed Hyperlink 23" xfId="21347" hidden="1" xr:uid="{00000000-0005-0000-0000-000070030000}"/>
    <cellStyle name="Followed Hyperlink 23" xfId="23622" hidden="1" xr:uid="{00000000-0005-0000-0000-000071030000}"/>
    <cellStyle name="Followed Hyperlink 23" xfId="23592" hidden="1" xr:uid="{00000000-0005-0000-0000-000072030000}"/>
    <cellStyle name="Followed Hyperlink 23" xfId="23583" hidden="1" xr:uid="{00000000-0005-0000-0000-000073030000}"/>
    <cellStyle name="Followed Hyperlink 23" xfId="21334" hidden="1" xr:uid="{00000000-0005-0000-0000-000074030000}"/>
    <cellStyle name="Followed Hyperlink 23" xfId="23834" hidden="1" xr:uid="{00000000-0005-0000-0000-000075030000}"/>
    <cellStyle name="Followed Hyperlink 23" xfId="23804" hidden="1" xr:uid="{00000000-0005-0000-0000-000076030000}"/>
    <cellStyle name="Followed Hyperlink 23" xfId="23795" hidden="1" xr:uid="{00000000-0005-0000-0000-000077030000}"/>
    <cellStyle name="Followed Hyperlink 23" xfId="23072" hidden="1" xr:uid="{00000000-0005-0000-0000-000078030000}"/>
    <cellStyle name="Followed Hyperlink 23" xfId="24045" hidden="1" xr:uid="{00000000-0005-0000-0000-000079030000}"/>
    <cellStyle name="Followed Hyperlink 23" xfId="24015" hidden="1" xr:uid="{00000000-0005-0000-0000-00007A030000}"/>
    <cellStyle name="Followed Hyperlink 23" xfId="24006" hidden="1" xr:uid="{00000000-0005-0000-0000-00007B030000}"/>
    <cellStyle name="Followed Hyperlink 23" xfId="23306" hidden="1" xr:uid="{00000000-0005-0000-0000-00007C030000}"/>
    <cellStyle name="Followed Hyperlink 23" xfId="24251" hidden="1" xr:uid="{00000000-0005-0000-0000-00007D030000}"/>
    <cellStyle name="Followed Hyperlink 23" xfId="24221" hidden="1" xr:uid="{00000000-0005-0000-0000-00007E030000}"/>
    <cellStyle name="Followed Hyperlink 23" xfId="24212" hidden="1" xr:uid="{00000000-0005-0000-0000-00007F030000}"/>
    <cellStyle name="Followed Hyperlink 23" xfId="24428" hidden="1" xr:uid="{00000000-0005-0000-0000-000064030000}"/>
    <cellStyle name="Followed Hyperlink 23" xfId="24362" hidden="1" xr:uid="{00000000-0005-0000-0000-000065030000}"/>
    <cellStyle name="Followed Hyperlink 23" xfId="22922" hidden="1" xr:uid="{00000000-0005-0000-0000-000066030000}"/>
    <cellStyle name="Followed Hyperlink 23" xfId="22876" hidden="1" xr:uid="{00000000-0005-0000-0000-000067030000}"/>
    <cellStyle name="Followed Hyperlink 23" xfId="24552" hidden="1" xr:uid="{00000000-0005-0000-0000-000068030000}"/>
    <cellStyle name="Followed Hyperlink 23" xfId="24704" hidden="1" xr:uid="{00000000-0005-0000-0000-000069030000}"/>
    <cellStyle name="Followed Hyperlink 23" xfId="24674" hidden="1" xr:uid="{00000000-0005-0000-0000-00006A030000}"/>
    <cellStyle name="Followed Hyperlink 23" xfId="24665" hidden="1" xr:uid="{00000000-0005-0000-0000-00006B030000}"/>
    <cellStyle name="Followed Hyperlink 23" xfId="21252" hidden="1" xr:uid="{00000000-0005-0000-0000-00006C030000}"/>
    <cellStyle name="Followed Hyperlink 23" xfId="24925" hidden="1" xr:uid="{00000000-0005-0000-0000-00006D030000}"/>
    <cellStyle name="Followed Hyperlink 23" xfId="24895" hidden="1" xr:uid="{00000000-0005-0000-0000-00006E030000}"/>
    <cellStyle name="Followed Hyperlink 23" xfId="24886" hidden="1" xr:uid="{00000000-0005-0000-0000-00006F030000}"/>
    <cellStyle name="Followed Hyperlink 23" xfId="22920" hidden="1" xr:uid="{00000000-0005-0000-0000-000070030000}"/>
    <cellStyle name="Followed Hyperlink 23" xfId="25141" hidden="1" xr:uid="{00000000-0005-0000-0000-000071030000}"/>
    <cellStyle name="Followed Hyperlink 23" xfId="25111" hidden="1" xr:uid="{00000000-0005-0000-0000-000072030000}"/>
    <cellStyle name="Followed Hyperlink 23" xfId="25102" hidden="1" xr:uid="{00000000-0005-0000-0000-000073030000}"/>
    <cellStyle name="Followed Hyperlink 23" xfId="22913" hidden="1" xr:uid="{00000000-0005-0000-0000-000074030000}"/>
    <cellStyle name="Followed Hyperlink 23" xfId="25353" hidden="1" xr:uid="{00000000-0005-0000-0000-000075030000}"/>
    <cellStyle name="Followed Hyperlink 23" xfId="25323" hidden="1" xr:uid="{00000000-0005-0000-0000-000076030000}"/>
    <cellStyle name="Followed Hyperlink 23" xfId="25314" hidden="1" xr:uid="{00000000-0005-0000-0000-000077030000}"/>
    <cellStyle name="Followed Hyperlink 23" xfId="24591" hidden="1" xr:uid="{00000000-0005-0000-0000-000078030000}"/>
    <cellStyle name="Followed Hyperlink 23" xfId="25564" hidden="1" xr:uid="{00000000-0005-0000-0000-000079030000}"/>
    <cellStyle name="Followed Hyperlink 23" xfId="25534" hidden="1" xr:uid="{00000000-0005-0000-0000-00007A030000}"/>
    <cellStyle name="Followed Hyperlink 23" xfId="25525" hidden="1" xr:uid="{00000000-0005-0000-0000-00007B030000}"/>
    <cellStyle name="Followed Hyperlink 23" xfId="24825" hidden="1" xr:uid="{00000000-0005-0000-0000-00007C030000}"/>
    <cellStyle name="Followed Hyperlink 23" xfId="25770" hidden="1" xr:uid="{00000000-0005-0000-0000-00007D030000}"/>
    <cellStyle name="Followed Hyperlink 23" xfId="25740" hidden="1" xr:uid="{00000000-0005-0000-0000-00007E030000}"/>
    <cellStyle name="Followed Hyperlink 23" xfId="25731" hidden="1" xr:uid="{00000000-0005-0000-0000-00007F030000}"/>
    <cellStyle name="Followed Hyperlink 23" xfId="26349" hidden="1" xr:uid="{00000000-0005-0000-0000-000064030000}"/>
    <cellStyle name="Followed Hyperlink 23" xfId="26511" hidden="1" xr:uid="{00000000-0005-0000-0000-000065030000}"/>
    <cellStyle name="Followed Hyperlink 23" xfId="26481" hidden="1" xr:uid="{00000000-0005-0000-0000-000066030000}"/>
    <cellStyle name="Followed Hyperlink 23" xfId="26472" hidden="1" xr:uid="{00000000-0005-0000-0000-000067030000}"/>
    <cellStyle name="Followed Hyperlink 23" xfId="26672" hidden="1" xr:uid="{00000000-0005-0000-0000-000068030000}"/>
    <cellStyle name="Followed Hyperlink 23" xfId="26824" hidden="1" xr:uid="{00000000-0005-0000-0000-000069030000}"/>
    <cellStyle name="Followed Hyperlink 23" xfId="26794" hidden="1" xr:uid="{00000000-0005-0000-0000-00006A030000}"/>
    <cellStyle name="Followed Hyperlink 23" xfId="26785" hidden="1" xr:uid="{00000000-0005-0000-0000-00006B030000}"/>
    <cellStyle name="Followed Hyperlink 23" xfId="26167" hidden="1" xr:uid="{00000000-0005-0000-0000-00006C030000}"/>
    <cellStyle name="Followed Hyperlink 23" xfId="27045" hidden="1" xr:uid="{00000000-0005-0000-0000-00006D030000}"/>
    <cellStyle name="Followed Hyperlink 23" xfId="27015" hidden="1" xr:uid="{00000000-0005-0000-0000-00006E030000}"/>
    <cellStyle name="Followed Hyperlink 23" xfId="27006" hidden="1" xr:uid="{00000000-0005-0000-0000-00006F030000}"/>
    <cellStyle name="Followed Hyperlink 23" xfId="26153" hidden="1" xr:uid="{00000000-0005-0000-0000-000070030000}"/>
    <cellStyle name="Followed Hyperlink 23" xfId="27261" hidden="1" xr:uid="{00000000-0005-0000-0000-000071030000}"/>
    <cellStyle name="Followed Hyperlink 23" xfId="27231" hidden="1" xr:uid="{00000000-0005-0000-0000-000072030000}"/>
    <cellStyle name="Followed Hyperlink 23" xfId="27222" hidden="1" xr:uid="{00000000-0005-0000-0000-000073030000}"/>
    <cellStyle name="Followed Hyperlink 23" xfId="26141" hidden="1" xr:uid="{00000000-0005-0000-0000-000074030000}"/>
    <cellStyle name="Followed Hyperlink 23" xfId="27473" hidden="1" xr:uid="{00000000-0005-0000-0000-000075030000}"/>
    <cellStyle name="Followed Hyperlink 23" xfId="27443" hidden="1" xr:uid="{00000000-0005-0000-0000-000076030000}"/>
    <cellStyle name="Followed Hyperlink 23" xfId="27434" hidden="1" xr:uid="{00000000-0005-0000-0000-000077030000}"/>
    <cellStyle name="Followed Hyperlink 23" xfId="26711" hidden="1" xr:uid="{00000000-0005-0000-0000-000078030000}"/>
    <cellStyle name="Followed Hyperlink 23" xfId="27684" hidden="1" xr:uid="{00000000-0005-0000-0000-000079030000}"/>
    <cellStyle name="Followed Hyperlink 23" xfId="27654" hidden="1" xr:uid="{00000000-0005-0000-0000-00007A030000}"/>
    <cellStyle name="Followed Hyperlink 23" xfId="27645" hidden="1" xr:uid="{00000000-0005-0000-0000-00007B030000}"/>
    <cellStyle name="Followed Hyperlink 23" xfId="26945" hidden="1" xr:uid="{00000000-0005-0000-0000-00007C030000}"/>
    <cellStyle name="Followed Hyperlink 23" xfId="27890" hidden="1" xr:uid="{00000000-0005-0000-0000-00007D030000}"/>
    <cellStyle name="Followed Hyperlink 23" xfId="27860" hidden="1" xr:uid="{00000000-0005-0000-0000-00007E030000}"/>
    <cellStyle name="Followed Hyperlink 23" xfId="27851" hidden="1" xr:uid="{00000000-0005-0000-0000-00007F030000}"/>
    <cellStyle name="Followed Hyperlink 23" xfId="28572" hidden="1" xr:uid="{00000000-0005-0000-0000-000064030000}"/>
    <cellStyle name="Followed Hyperlink 23" xfId="28733" hidden="1" xr:uid="{00000000-0005-0000-0000-000065030000}"/>
    <cellStyle name="Followed Hyperlink 23" xfId="28703" hidden="1" xr:uid="{00000000-0005-0000-0000-000066030000}"/>
    <cellStyle name="Followed Hyperlink 23" xfId="28694" hidden="1" xr:uid="{00000000-0005-0000-0000-000067030000}"/>
    <cellStyle name="Followed Hyperlink 23" xfId="28894" hidden="1" xr:uid="{00000000-0005-0000-0000-000068030000}"/>
    <cellStyle name="Followed Hyperlink 23" xfId="29046" hidden="1" xr:uid="{00000000-0005-0000-0000-000069030000}"/>
    <cellStyle name="Followed Hyperlink 23" xfId="29016" hidden="1" xr:uid="{00000000-0005-0000-0000-00006A030000}"/>
    <cellStyle name="Followed Hyperlink 23" xfId="29007" hidden="1" xr:uid="{00000000-0005-0000-0000-00006B030000}"/>
    <cellStyle name="Followed Hyperlink 23" xfId="28395" hidden="1" xr:uid="{00000000-0005-0000-0000-00006C030000}"/>
    <cellStyle name="Followed Hyperlink 23" xfId="29267" hidden="1" xr:uid="{00000000-0005-0000-0000-00006D030000}"/>
    <cellStyle name="Followed Hyperlink 23" xfId="29237" hidden="1" xr:uid="{00000000-0005-0000-0000-00006E030000}"/>
    <cellStyle name="Followed Hyperlink 23" xfId="29228" hidden="1" xr:uid="{00000000-0005-0000-0000-00006F030000}"/>
    <cellStyle name="Followed Hyperlink 23" xfId="28381" hidden="1" xr:uid="{00000000-0005-0000-0000-000070030000}"/>
    <cellStyle name="Followed Hyperlink 23" xfId="29483" hidden="1" xr:uid="{00000000-0005-0000-0000-000071030000}"/>
    <cellStyle name="Followed Hyperlink 23" xfId="29453" hidden="1" xr:uid="{00000000-0005-0000-0000-000072030000}"/>
    <cellStyle name="Followed Hyperlink 23" xfId="29444" hidden="1" xr:uid="{00000000-0005-0000-0000-000073030000}"/>
    <cellStyle name="Followed Hyperlink 23" xfId="28369" hidden="1" xr:uid="{00000000-0005-0000-0000-000074030000}"/>
    <cellStyle name="Followed Hyperlink 23" xfId="29695" hidden="1" xr:uid="{00000000-0005-0000-0000-000075030000}"/>
    <cellStyle name="Followed Hyperlink 23" xfId="29665" hidden="1" xr:uid="{00000000-0005-0000-0000-000076030000}"/>
    <cellStyle name="Followed Hyperlink 23" xfId="29656" hidden="1" xr:uid="{00000000-0005-0000-0000-000077030000}"/>
    <cellStyle name="Followed Hyperlink 23" xfId="28933" hidden="1" xr:uid="{00000000-0005-0000-0000-000078030000}"/>
    <cellStyle name="Followed Hyperlink 23" xfId="29906" hidden="1" xr:uid="{00000000-0005-0000-0000-000079030000}"/>
    <cellStyle name="Followed Hyperlink 23" xfId="29876" hidden="1" xr:uid="{00000000-0005-0000-0000-00007A030000}"/>
    <cellStyle name="Followed Hyperlink 23" xfId="29867" hidden="1" xr:uid="{00000000-0005-0000-0000-00007B030000}"/>
    <cellStyle name="Followed Hyperlink 23" xfId="29167" hidden="1" xr:uid="{00000000-0005-0000-0000-00007C030000}"/>
    <cellStyle name="Followed Hyperlink 23" xfId="30112" hidden="1" xr:uid="{00000000-0005-0000-0000-00007D030000}"/>
    <cellStyle name="Followed Hyperlink 23" xfId="30082" hidden="1" xr:uid="{00000000-0005-0000-0000-00007E030000}"/>
    <cellStyle name="Followed Hyperlink 23" xfId="30073" hidden="1" xr:uid="{00000000-0005-0000-0000-00007F030000}"/>
    <cellStyle name="Followed Hyperlink 23" xfId="30295" hidden="1" xr:uid="{00000000-0005-0000-0000-000064030000}"/>
    <cellStyle name="Followed Hyperlink 23" xfId="30223" hidden="1" xr:uid="{00000000-0005-0000-0000-000065030000}"/>
    <cellStyle name="Followed Hyperlink 23" xfId="25857" hidden="1" xr:uid="{00000000-0005-0000-0000-000066030000}"/>
    <cellStyle name="Followed Hyperlink 23" xfId="28524" hidden="1" xr:uid="{00000000-0005-0000-0000-000067030000}"/>
    <cellStyle name="Followed Hyperlink 23" xfId="30565" hidden="1" xr:uid="{00000000-0005-0000-0000-000068030000}"/>
    <cellStyle name="Followed Hyperlink 23" xfId="30717" hidden="1" xr:uid="{00000000-0005-0000-0000-000069030000}"/>
    <cellStyle name="Followed Hyperlink 23" xfId="30687" hidden="1" xr:uid="{00000000-0005-0000-0000-00006A030000}"/>
    <cellStyle name="Followed Hyperlink 23" xfId="30678" hidden="1" xr:uid="{00000000-0005-0000-0000-00006B030000}"/>
    <cellStyle name="Followed Hyperlink 23" xfId="28442" hidden="1" xr:uid="{00000000-0005-0000-0000-00006C030000}"/>
    <cellStyle name="Followed Hyperlink 23" xfId="30938" hidden="1" xr:uid="{00000000-0005-0000-0000-00006D030000}"/>
    <cellStyle name="Followed Hyperlink 23" xfId="30908" hidden="1" xr:uid="{00000000-0005-0000-0000-00006E030000}"/>
    <cellStyle name="Followed Hyperlink 23" xfId="30899" hidden="1" xr:uid="{00000000-0005-0000-0000-00006F030000}"/>
    <cellStyle name="Followed Hyperlink 23" xfId="25965" hidden="1" xr:uid="{00000000-0005-0000-0000-000070030000}"/>
    <cellStyle name="Followed Hyperlink 23" xfId="31154" hidden="1" xr:uid="{00000000-0005-0000-0000-000071030000}"/>
    <cellStyle name="Followed Hyperlink 23" xfId="31124" hidden="1" xr:uid="{00000000-0005-0000-0000-000072030000}"/>
    <cellStyle name="Followed Hyperlink 23" xfId="31115" hidden="1" xr:uid="{00000000-0005-0000-0000-000073030000}"/>
    <cellStyle name="Followed Hyperlink 23" xfId="25979" hidden="1" xr:uid="{00000000-0005-0000-0000-000074030000}"/>
    <cellStyle name="Followed Hyperlink 23" xfId="31366" hidden="1" xr:uid="{00000000-0005-0000-0000-000075030000}"/>
    <cellStyle name="Followed Hyperlink 23" xfId="31336" hidden="1" xr:uid="{00000000-0005-0000-0000-000076030000}"/>
    <cellStyle name="Followed Hyperlink 23" xfId="31327" hidden="1" xr:uid="{00000000-0005-0000-0000-000077030000}"/>
    <cellStyle name="Followed Hyperlink 23" xfId="30604" hidden="1" xr:uid="{00000000-0005-0000-0000-000078030000}"/>
    <cellStyle name="Followed Hyperlink 23" xfId="31577" hidden="1" xr:uid="{00000000-0005-0000-0000-000079030000}"/>
    <cellStyle name="Followed Hyperlink 23" xfId="31547" hidden="1" xr:uid="{00000000-0005-0000-0000-00007A030000}"/>
    <cellStyle name="Followed Hyperlink 23" xfId="31538" hidden="1" xr:uid="{00000000-0005-0000-0000-00007B030000}"/>
    <cellStyle name="Followed Hyperlink 23" xfId="30838" hidden="1" xr:uid="{00000000-0005-0000-0000-00007C030000}"/>
    <cellStyle name="Followed Hyperlink 23" xfId="31783" hidden="1" xr:uid="{00000000-0005-0000-0000-00007D030000}"/>
    <cellStyle name="Followed Hyperlink 23" xfId="31753" hidden="1" xr:uid="{00000000-0005-0000-0000-00007E030000}"/>
    <cellStyle name="Followed Hyperlink 23" xfId="31744" hidden="1" xr:uid="{00000000-0005-0000-0000-00007F030000}"/>
    <cellStyle name="Followed Hyperlink 23" xfId="31966" hidden="1" xr:uid="{00000000-0005-0000-0000-000064030000}"/>
    <cellStyle name="Followed Hyperlink 23" xfId="31894" hidden="1" xr:uid="{00000000-0005-0000-0000-000065030000}"/>
    <cellStyle name="Followed Hyperlink 23" xfId="30449" hidden="1" xr:uid="{00000000-0005-0000-0000-000066030000}"/>
    <cellStyle name="Followed Hyperlink 23" xfId="30321" hidden="1" xr:uid="{00000000-0005-0000-0000-000067030000}"/>
    <cellStyle name="Followed Hyperlink 23" xfId="32233" hidden="1" xr:uid="{00000000-0005-0000-0000-000068030000}"/>
    <cellStyle name="Followed Hyperlink 23" xfId="32385" hidden="1" xr:uid="{00000000-0005-0000-0000-000069030000}"/>
    <cellStyle name="Followed Hyperlink 23" xfId="32355" hidden="1" xr:uid="{00000000-0005-0000-0000-00006A030000}"/>
    <cellStyle name="Followed Hyperlink 23" xfId="32346" hidden="1" xr:uid="{00000000-0005-0000-0000-00006B030000}"/>
    <cellStyle name="Followed Hyperlink 23" xfId="28588" hidden="1" xr:uid="{00000000-0005-0000-0000-00006C030000}"/>
    <cellStyle name="Followed Hyperlink 23" xfId="32606" hidden="1" xr:uid="{00000000-0005-0000-0000-00006D030000}"/>
    <cellStyle name="Followed Hyperlink 23" xfId="32576" hidden="1" xr:uid="{00000000-0005-0000-0000-00006E030000}"/>
    <cellStyle name="Followed Hyperlink 23" xfId="32567" hidden="1" xr:uid="{00000000-0005-0000-0000-00006F030000}"/>
    <cellStyle name="Followed Hyperlink 23" xfId="30441" hidden="1" xr:uid="{00000000-0005-0000-0000-000070030000}"/>
    <cellStyle name="Followed Hyperlink 23" xfId="32822" hidden="1" xr:uid="{00000000-0005-0000-0000-000071030000}"/>
    <cellStyle name="Followed Hyperlink 23" xfId="32792" hidden="1" xr:uid="{00000000-0005-0000-0000-000072030000}"/>
    <cellStyle name="Followed Hyperlink 23" xfId="32783" hidden="1" xr:uid="{00000000-0005-0000-0000-000073030000}"/>
    <cellStyle name="Followed Hyperlink 23" xfId="30415" hidden="1" xr:uid="{00000000-0005-0000-0000-000074030000}"/>
    <cellStyle name="Followed Hyperlink 23" xfId="33034" hidden="1" xr:uid="{00000000-0005-0000-0000-000075030000}"/>
    <cellStyle name="Followed Hyperlink 23" xfId="33004" hidden="1" xr:uid="{00000000-0005-0000-0000-000076030000}"/>
    <cellStyle name="Followed Hyperlink 23" xfId="32995" hidden="1" xr:uid="{00000000-0005-0000-0000-000077030000}"/>
    <cellStyle name="Followed Hyperlink 23" xfId="32272" hidden="1" xr:uid="{00000000-0005-0000-0000-000078030000}"/>
    <cellStyle name="Followed Hyperlink 23" xfId="33245" hidden="1" xr:uid="{00000000-0005-0000-0000-000079030000}"/>
    <cellStyle name="Followed Hyperlink 23" xfId="33215" hidden="1" xr:uid="{00000000-0005-0000-0000-00007A030000}"/>
    <cellStyle name="Followed Hyperlink 23" xfId="33206" hidden="1" xr:uid="{00000000-0005-0000-0000-00007B030000}"/>
    <cellStyle name="Followed Hyperlink 23" xfId="32506" hidden="1" xr:uid="{00000000-0005-0000-0000-00007C030000}"/>
    <cellStyle name="Followed Hyperlink 23" xfId="33451" hidden="1" xr:uid="{00000000-0005-0000-0000-00007D030000}"/>
    <cellStyle name="Followed Hyperlink 23" xfId="33421" hidden="1" xr:uid="{00000000-0005-0000-0000-00007E030000}"/>
    <cellStyle name="Followed Hyperlink 23" xfId="33412" hidden="1" xr:uid="{00000000-0005-0000-0000-00007F030000}"/>
    <cellStyle name="Followed Hyperlink 23" xfId="33633" hidden="1" xr:uid="{00000000-0005-0000-0000-000064030000}"/>
    <cellStyle name="Followed Hyperlink 23" xfId="33562" hidden="1" xr:uid="{00000000-0005-0000-0000-000065030000}"/>
    <cellStyle name="Followed Hyperlink 23" xfId="32117" hidden="1" xr:uid="{00000000-0005-0000-0000-000066030000}"/>
    <cellStyle name="Followed Hyperlink 23" xfId="31991" hidden="1" xr:uid="{00000000-0005-0000-0000-000067030000}"/>
    <cellStyle name="Followed Hyperlink 23" xfId="33888" hidden="1" xr:uid="{00000000-0005-0000-0000-000068030000}"/>
    <cellStyle name="Followed Hyperlink 23" xfId="34040" hidden="1" xr:uid="{00000000-0005-0000-0000-000069030000}"/>
    <cellStyle name="Followed Hyperlink 23" xfId="34010" hidden="1" xr:uid="{00000000-0005-0000-0000-00006A030000}"/>
    <cellStyle name="Followed Hyperlink 23" xfId="34001" hidden="1" xr:uid="{00000000-0005-0000-0000-00006B030000}"/>
    <cellStyle name="Followed Hyperlink 23" xfId="30292" hidden="1" xr:uid="{00000000-0005-0000-0000-00006C030000}"/>
    <cellStyle name="Followed Hyperlink 23" xfId="34261" hidden="1" xr:uid="{00000000-0005-0000-0000-00006D030000}"/>
    <cellStyle name="Followed Hyperlink 23" xfId="34231" hidden="1" xr:uid="{00000000-0005-0000-0000-00006E030000}"/>
    <cellStyle name="Followed Hyperlink 23" xfId="34222" hidden="1" xr:uid="{00000000-0005-0000-0000-00006F030000}"/>
    <cellStyle name="Followed Hyperlink 23" xfId="32109" hidden="1" xr:uid="{00000000-0005-0000-0000-000070030000}"/>
    <cellStyle name="Followed Hyperlink 23" xfId="34477" hidden="1" xr:uid="{00000000-0005-0000-0000-000071030000}"/>
    <cellStyle name="Followed Hyperlink 23" xfId="34447" hidden="1" xr:uid="{00000000-0005-0000-0000-000072030000}"/>
    <cellStyle name="Followed Hyperlink 23" xfId="34438" hidden="1" xr:uid="{00000000-0005-0000-0000-000073030000}"/>
    <cellStyle name="Followed Hyperlink 23" xfId="32083" hidden="1" xr:uid="{00000000-0005-0000-0000-000074030000}"/>
    <cellStyle name="Followed Hyperlink 23" xfId="34689" hidden="1" xr:uid="{00000000-0005-0000-0000-000075030000}"/>
    <cellStyle name="Followed Hyperlink 23" xfId="34659" hidden="1" xr:uid="{00000000-0005-0000-0000-000076030000}"/>
    <cellStyle name="Followed Hyperlink 23" xfId="34650" hidden="1" xr:uid="{00000000-0005-0000-0000-000077030000}"/>
    <cellStyle name="Followed Hyperlink 23" xfId="33927" hidden="1" xr:uid="{00000000-0005-0000-0000-000078030000}"/>
    <cellStyle name="Followed Hyperlink 23" xfId="34900" hidden="1" xr:uid="{00000000-0005-0000-0000-000079030000}"/>
    <cellStyle name="Followed Hyperlink 23" xfId="34870" hidden="1" xr:uid="{00000000-0005-0000-0000-00007A030000}"/>
    <cellStyle name="Followed Hyperlink 23" xfId="34861" hidden="1" xr:uid="{00000000-0005-0000-0000-00007B030000}"/>
    <cellStyle name="Followed Hyperlink 23" xfId="34161" hidden="1" xr:uid="{00000000-0005-0000-0000-00007C030000}"/>
    <cellStyle name="Followed Hyperlink 23" xfId="35106" hidden="1" xr:uid="{00000000-0005-0000-0000-00007D030000}"/>
    <cellStyle name="Followed Hyperlink 23" xfId="35076" hidden="1" xr:uid="{00000000-0005-0000-0000-00007E030000}"/>
    <cellStyle name="Followed Hyperlink 23" xfId="35067" hidden="1" xr:uid="{00000000-0005-0000-0000-00007F030000}"/>
    <cellStyle name="Followed Hyperlink 23" xfId="35287" hidden="1" xr:uid="{00000000-0005-0000-0000-000064030000}"/>
    <cellStyle name="Followed Hyperlink 23" xfId="35217" hidden="1" xr:uid="{00000000-0005-0000-0000-000065030000}"/>
    <cellStyle name="Followed Hyperlink 23" xfId="33773" hidden="1" xr:uid="{00000000-0005-0000-0000-000066030000}"/>
    <cellStyle name="Followed Hyperlink 23" xfId="33657" hidden="1" xr:uid="{00000000-0005-0000-0000-000067030000}"/>
    <cellStyle name="Followed Hyperlink 23" xfId="35529" hidden="1" xr:uid="{00000000-0005-0000-0000-000068030000}"/>
    <cellStyle name="Followed Hyperlink 23" xfId="35681" hidden="1" xr:uid="{00000000-0005-0000-0000-000069030000}"/>
    <cellStyle name="Followed Hyperlink 23" xfId="35651" hidden="1" xr:uid="{00000000-0005-0000-0000-00006A030000}"/>
    <cellStyle name="Followed Hyperlink 23" xfId="35642" hidden="1" xr:uid="{00000000-0005-0000-0000-00006B030000}"/>
    <cellStyle name="Followed Hyperlink 23" xfId="31963" hidden="1" xr:uid="{00000000-0005-0000-0000-00006C030000}"/>
    <cellStyle name="Followed Hyperlink 23" xfId="35902" hidden="1" xr:uid="{00000000-0005-0000-0000-00006D030000}"/>
    <cellStyle name="Followed Hyperlink 23" xfId="35872" hidden="1" xr:uid="{00000000-0005-0000-0000-00006E030000}"/>
    <cellStyle name="Followed Hyperlink 23" xfId="35863" hidden="1" xr:uid="{00000000-0005-0000-0000-00006F030000}"/>
    <cellStyle name="Followed Hyperlink 23" xfId="33767" hidden="1" xr:uid="{00000000-0005-0000-0000-000070030000}"/>
    <cellStyle name="Followed Hyperlink 23" xfId="36118" hidden="1" xr:uid="{00000000-0005-0000-0000-000071030000}"/>
    <cellStyle name="Followed Hyperlink 23" xfId="36088" hidden="1" xr:uid="{00000000-0005-0000-0000-000072030000}"/>
    <cellStyle name="Followed Hyperlink 23" xfId="36079" hidden="1" xr:uid="{00000000-0005-0000-0000-000073030000}"/>
    <cellStyle name="Followed Hyperlink 23" xfId="33742" hidden="1" xr:uid="{00000000-0005-0000-0000-000074030000}"/>
    <cellStyle name="Followed Hyperlink 23" xfId="36330" hidden="1" xr:uid="{00000000-0005-0000-0000-000075030000}"/>
    <cellStyle name="Followed Hyperlink 23" xfId="36300" hidden="1" xr:uid="{00000000-0005-0000-0000-000076030000}"/>
    <cellStyle name="Followed Hyperlink 23" xfId="36291" hidden="1" xr:uid="{00000000-0005-0000-0000-000077030000}"/>
    <cellStyle name="Followed Hyperlink 23" xfId="35568" hidden="1" xr:uid="{00000000-0005-0000-0000-000078030000}"/>
    <cellStyle name="Followed Hyperlink 23" xfId="36541" hidden="1" xr:uid="{00000000-0005-0000-0000-000079030000}"/>
    <cellStyle name="Followed Hyperlink 23" xfId="36511" hidden="1" xr:uid="{00000000-0005-0000-0000-00007A030000}"/>
    <cellStyle name="Followed Hyperlink 23" xfId="36502" hidden="1" xr:uid="{00000000-0005-0000-0000-00007B030000}"/>
    <cellStyle name="Followed Hyperlink 23" xfId="35802" hidden="1" xr:uid="{00000000-0005-0000-0000-00007C030000}"/>
    <cellStyle name="Followed Hyperlink 23" xfId="36747" hidden="1" xr:uid="{00000000-0005-0000-0000-00007D030000}"/>
    <cellStyle name="Followed Hyperlink 23" xfId="36717" hidden="1" xr:uid="{00000000-0005-0000-0000-00007E030000}"/>
    <cellStyle name="Followed Hyperlink 23" xfId="36708" hidden="1" xr:uid="{00000000-0005-0000-0000-00007F030000}"/>
    <cellStyle name="Followed Hyperlink 23" xfId="36927" hidden="1" xr:uid="{00000000-0005-0000-0000-000064030000}"/>
    <cellStyle name="Followed Hyperlink 23" xfId="36858" hidden="1" xr:uid="{00000000-0005-0000-0000-000065030000}"/>
    <cellStyle name="Followed Hyperlink 23" xfId="35414" hidden="1" xr:uid="{00000000-0005-0000-0000-000066030000}"/>
    <cellStyle name="Followed Hyperlink 23" xfId="35310" hidden="1" xr:uid="{00000000-0005-0000-0000-000067030000}"/>
    <cellStyle name="Followed Hyperlink 23" xfId="37136" hidden="1" xr:uid="{00000000-0005-0000-0000-000068030000}"/>
    <cellStyle name="Followed Hyperlink 23" xfId="37288" hidden="1" xr:uid="{00000000-0005-0000-0000-000069030000}"/>
    <cellStyle name="Followed Hyperlink 23" xfId="37258" hidden="1" xr:uid="{00000000-0005-0000-0000-00006A030000}"/>
    <cellStyle name="Followed Hyperlink 23" xfId="37249" hidden="1" xr:uid="{00000000-0005-0000-0000-00006B030000}"/>
    <cellStyle name="Followed Hyperlink 23" xfId="33630" hidden="1" xr:uid="{00000000-0005-0000-0000-00006C030000}"/>
    <cellStyle name="Followed Hyperlink 23" xfId="37509" hidden="1" xr:uid="{00000000-0005-0000-0000-00006D030000}"/>
    <cellStyle name="Followed Hyperlink 23" xfId="37479" hidden="1" xr:uid="{00000000-0005-0000-0000-00006E030000}"/>
    <cellStyle name="Followed Hyperlink 23" xfId="37470" hidden="1" xr:uid="{00000000-0005-0000-0000-00006F030000}"/>
    <cellStyle name="Followed Hyperlink 23" xfId="35409" hidden="1" xr:uid="{00000000-0005-0000-0000-000070030000}"/>
    <cellStyle name="Followed Hyperlink 23" xfId="37725" hidden="1" xr:uid="{00000000-0005-0000-0000-000071030000}"/>
    <cellStyle name="Followed Hyperlink 23" xfId="37695" hidden="1" xr:uid="{00000000-0005-0000-0000-000072030000}"/>
    <cellStyle name="Followed Hyperlink 23" xfId="37686" hidden="1" xr:uid="{00000000-0005-0000-0000-000073030000}"/>
    <cellStyle name="Followed Hyperlink 23" xfId="35389" hidden="1" xr:uid="{00000000-0005-0000-0000-000074030000}"/>
    <cellStyle name="Followed Hyperlink 23" xfId="37937" hidden="1" xr:uid="{00000000-0005-0000-0000-000075030000}"/>
    <cellStyle name="Followed Hyperlink 23" xfId="37907" hidden="1" xr:uid="{00000000-0005-0000-0000-000076030000}"/>
    <cellStyle name="Followed Hyperlink 23" xfId="37898" hidden="1" xr:uid="{00000000-0005-0000-0000-000077030000}"/>
    <cellStyle name="Followed Hyperlink 23" xfId="37175" hidden="1" xr:uid="{00000000-0005-0000-0000-000078030000}"/>
    <cellStyle name="Followed Hyperlink 23" xfId="38148" hidden="1" xr:uid="{00000000-0005-0000-0000-000079030000}"/>
    <cellStyle name="Followed Hyperlink 23" xfId="38118" hidden="1" xr:uid="{00000000-0005-0000-0000-00007A030000}"/>
    <cellStyle name="Followed Hyperlink 23" xfId="38109" hidden="1" xr:uid="{00000000-0005-0000-0000-00007B030000}"/>
    <cellStyle name="Followed Hyperlink 23" xfId="37409" hidden="1" xr:uid="{00000000-0005-0000-0000-00007C030000}"/>
    <cellStyle name="Followed Hyperlink 23" xfId="38354" hidden="1" xr:uid="{00000000-0005-0000-0000-00007D030000}"/>
    <cellStyle name="Followed Hyperlink 23" xfId="38324" hidden="1" xr:uid="{00000000-0005-0000-0000-00007E030000}"/>
    <cellStyle name="Followed Hyperlink 23" xfId="38315" hidden="1" xr:uid="{00000000-0005-0000-0000-00007F030000}"/>
    <cellStyle name="Followed Hyperlink 23" xfId="38532" hidden="1" xr:uid="{00000000-0005-0000-0000-000064030000}"/>
    <cellStyle name="Followed Hyperlink 23" xfId="38465" hidden="1" xr:uid="{00000000-0005-0000-0000-000065030000}"/>
    <cellStyle name="Followed Hyperlink 23" xfId="37023" hidden="1" xr:uid="{00000000-0005-0000-0000-000066030000}"/>
    <cellStyle name="Followed Hyperlink 23" xfId="36947" hidden="1" xr:uid="{00000000-0005-0000-0000-000067030000}"/>
    <cellStyle name="Followed Hyperlink 23" xfId="38705" hidden="1" xr:uid="{00000000-0005-0000-0000-000068030000}"/>
    <cellStyle name="Followed Hyperlink 23" xfId="38857" hidden="1" xr:uid="{00000000-0005-0000-0000-000069030000}"/>
    <cellStyle name="Followed Hyperlink 23" xfId="38827" hidden="1" xr:uid="{00000000-0005-0000-0000-00006A030000}"/>
    <cellStyle name="Followed Hyperlink 23" xfId="38818" hidden="1" xr:uid="{00000000-0005-0000-0000-00006B030000}"/>
    <cellStyle name="Followed Hyperlink 23" xfId="35284" hidden="1" xr:uid="{00000000-0005-0000-0000-00006C030000}"/>
    <cellStyle name="Followed Hyperlink 23" xfId="39078" hidden="1" xr:uid="{00000000-0005-0000-0000-00006D030000}"/>
    <cellStyle name="Followed Hyperlink 23" xfId="39048" hidden="1" xr:uid="{00000000-0005-0000-0000-00006E030000}"/>
    <cellStyle name="Followed Hyperlink 23" xfId="39039" hidden="1" xr:uid="{00000000-0005-0000-0000-00006F030000}"/>
    <cellStyle name="Followed Hyperlink 23" xfId="37019" hidden="1" xr:uid="{00000000-0005-0000-0000-000070030000}"/>
    <cellStyle name="Followed Hyperlink 23" xfId="39294" hidden="1" xr:uid="{00000000-0005-0000-0000-000071030000}"/>
    <cellStyle name="Followed Hyperlink 23" xfId="39264" hidden="1" xr:uid="{00000000-0005-0000-0000-000072030000}"/>
    <cellStyle name="Followed Hyperlink 23" xfId="39255" hidden="1" xr:uid="{00000000-0005-0000-0000-000073030000}"/>
    <cellStyle name="Followed Hyperlink 23" xfId="37006" hidden="1" xr:uid="{00000000-0005-0000-0000-000074030000}"/>
    <cellStyle name="Followed Hyperlink 23" xfId="39506" hidden="1" xr:uid="{00000000-0005-0000-0000-000075030000}"/>
    <cellStyle name="Followed Hyperlink 23" xfId="39476" hidden="1" xr:uid="{00000000-0005-0000-0000-000076030000}"/>
    <cellStyle name="Followed Hyperlink 23" xfId="39467" hidden="1" xr:uid="{00000000-0005-0000-0000-000077030000}"/>
    <cellStyle name="Followed Hyperlink 23" xfId="38744" hidden="1" xr:uid="{00000000-0005-0000-0000-000078030000}"/>
    <cellStyle name="Followed Hyperlink 23" xfId="39717" hidden="1" xr:uid="{00000000-0005-0000-0000-000079030000}"/>
    <cellStyle name="Followed Hyperlink 23" xfId="39687" hidden="1" xr:uid="{00000000-0005-0000-0000-00007A030000}"/>
    <cellStyle name="Followed Hyperlink 23" xfId="39678" hidden="1" xr:uid="{00000000-0005-0000-0000-00007B030000}"/>
    <cellStyle name="Followed Hyperlink 23" xfId="38978" hidden="1" xr:uid="{00000000-0005-0000-0000-00007C030000}"/>
    <cellStyle name="Followed Hyperlink 23" xfId="39923" hidden="1" xr:uid="{00000000-0005-0000-0000-00007D030000}"/>
    <cellStyle name="Followed Hyperlink 23" xfId="39893" hidden="1" xr:uid="{00000000-0005-0000-0000-00007E030000}"/>
    <cellStyle name="Followed Hyperlink 23" xfId="39884" hidden="1" xr:uid="{00000000-0005-0000-0000-00007F030000}"/>
    <cellStyle name="Followed Hyperlink 23" xfId="40100" hidden="1" xr:uid="{00000000-0005-0000-0000-000064030000}"/>
    <cellStyle name="Followed Hyperlink 23" xfId="40034" hidden="1" xr:uid="{00000000-0005-0000-0000-000065030000}"/>
    <cellStyle name="Followed Hyperlink 23" xfId="38594" hidden="1" xr:uid="{00000000-0005-0000-0000-000066030000}"/>
    <cellStyle name="Followed Hyperlink 23" xfId="38548" hidden="1" xr:uid="{00000000-0005-0000-0000-000067030000}"/>
    <cellStyle name="Followed Hyperlink 23" xfId="40224" hidden="1" xr:uid="{00000000-0005-0000-0000-000068030000}"/>
    <cellStyle name="Followed Hyperlink 23" xfId="40376" hidden="1" xr:uid="{00000000-0005-0000-0000-000069030000}"/>
    <cellStyle name="Followed Hyperlink 23" xfId="40346" hidden="1" xr:uid="{00000000-0005-0000-0000-00006A030000}"/>
    <cellStyle name="Followed Hyperlink 23" xfId="40337" hidden="1" xr:uid="{00000000-0005-0000-0000-00006B030000}"/>
    <cellStyle name="Followed Hyperlink 23" xfId="36924" hidden="1" xr:uid="{00000000-0005-0000-0000-00006C030000}"/>
    <cellStyle name="Followed Hyperlink 23" xfId="40597" hidden="1" xr:uid="{00000000-0005-0000-0000-00006D030000}"/>
    <cellStyle name="Followed Hyperlink 23" xfId="40567" hidden="1" xr:uid="{00000000-0005-0000-0000-00006E030000}"/>
    <cellStyle name="Followed Hyperlink 23" xfId="40558" hidden="1" xr:uid="{00000000-0005-0000-0000-00006F030000}"/>
    <cellStyle name="Followed Hyperlink 23" xfId="38592" hidden="1" xr:uid="{00000000-0005-0000-0000-000070030000}"/>
    <cellStyle name="Followed Hyperlink 23" xfId="40813" hidden="1" xr:uid="{00000000-0005-0000-0000-000071030000}"/>
    <cellStyle name="Followed Hyperlink 23" xfId="40783" hidden="1" xr:uid="{00000000-0005-0000-0000-000072030000}"/>
    <cellStyle name="Followed Hyperlink 23" xfId="40774" hidden="1" xr:uid="{00000000-0005-0000-0000-000073030000}"/>
    <cellStyle name="Followed Hyperlink 23" xfId="38585" hidden="1" xr:uid="{00000000-0005-0000-0000-000074030000}"/>
    <cellStyle name="Followed Hyperlink 23" xfId="41025" hidden="1" xr:uid="{00000000-0005-0000-0000-000075030000}"/>
    <cellStyle name="Followed Hyperlink 23" xfId="40995" hidden="1" xr:uid="{00000000-0005-0000-0000-000076030000}"/>
    <cellStyle name="Followed Hyperlink 23" xfId="40986" hidden="1" xr:uid="{00000000-0005-0000-0000-000077030000}"/>
    <cellStyle name="Followed Hyperlink 23" xfId="40263" hidden="1" xr:uid="{00000000-0005-0000-0000-000078030000}"/>
    <cellStyle name="Followed Hyperlink 23" xfId="41236" hidden="1" xr:uid="{00000000-0005-0000-0000-000079030000}"/>
    <cellStyle name="Followed Hyperlink 23" xfId="41206" hidden="1" xr:uid="{00000000-0005-0000-0000-00007A030000}"/>
    <cellStyle name="Followed Hyperlink 23" xfId="41197" hidden="1" xr:uid="{00000000-0005-0000-0000-00007B030000}"/>
    <cellStyle name="Followed Hyperlink 23" xfId="40497" hidden="1" xr:uid="{00000000-0005-0000-0000-00007C030000}"/>
    <cellStyle name="Followed Hyperlink 23" xfId="41442" hidden="1" xr:uid="{00000000-0005-0000-0000-00007D030000}"/>
    <cellStyle name="Followed Hyperlink 23" xfId="41412" hidden="1" xr:uid="{00000000-0005-0000-0000-00007E030000}"/>
    <cellStyle name="Followed Hyperlink 23" xfId="41403" hidden="1" xr:uid="{00000000-0005-0000-0000-00007F030000}"/>
    <cellStyle name="Followed Hyperlink 23" xfId="41866" hidden="1" xr:uid="{00000000-0005-0000-0000-000064030000}"/>
    <cellStyle name="Followed Hyperlink 23" xfId="42028" hidden="1" xr:uid="{00000000-0005-0000-0000-000065030000}"/>
    <cellStyle name="Followed Hyperlink 23" xfId="41998" hidden="1" xr:uid="{00000000-0005-0000-0000-000066030000}"/>
    <cellStyle name="Followed Hyperlink 23" xfId="41989" hidden="1" xr:uid="{00000000-0005-0000-0000-000067030000}"/>
    <cellStyle name="Followed Hyperlink 23" xfId="42189" hidden="1" xr:uid="{00000000-0005-0000-0000-000068030000}"/>
    <cellStyle name="Followed Hyperlink 23" xfId="42341" hidden="1" xr:uid="{00000000-0005-0000-0000-000069030000}"/>
    <cellStyle name="Followed Hyperlink 23" xfId="42311" hidden="1" xr:uid="{00000000-0005-0000-0000-00006A030000}"/>
    <cellStyle name="Followed Hyperlink 23" xfId="42302" hidden="1" xr:uid="{00000000-0005-0000-0000-00006B030000}"/>
    <cellStyle name="Followed Hyperlink 23" xfId="41697" hidden="1" xr:uid="{00000000-0005-0000-0000-00006C030000}"/>
    <cellStyle name="Followed Hyperlink 23" xfId="42562" hidden="1" xr:uid="{00000000-0005-0000-0000-00006D030000}"/>
    <cellStyle name="Followed Hyperlink 23" xfId="42532" hidden="1" xr:uid="{00000000-0005-0000-0000-00006E030000}"/>
    <cellStyle name="Followed Hyperlink 23" xfId="42523" hidden="1" xr:uid="{00000000-0005-0000-0000-00006F030000}"/>
    <cellStyle name="Followed Hyperlink 23" xfId="41684" hidden="1" xr:uid="{00000000-0005-0000-0000-000070030000}"/>
    <cellStyle name="Followed Hyperlink 23" xfId="42778" hidden="1" xr:uid="{00000000-0005-0000-0000-000071030000}"/>
    <cellStyle name="Followed Hyperlink 23" xfId="42748" hidden="1" xr:uid="{00000000-0005-0000-0000-000072030000}"/>
    <cellStyle name="Followed Hyperlink 23" xfId="42739" hidden="1" xr:uid="{00000000-0005-0000-0000-000073030000}"/>
    <cellStyle name="Followed Hyperlink 23" xfId="41673" hidden="1" xr:uid="{00000000-0005-0000-0000-000074030000}"/>
    <cellStyle name="Followed Hyperlink 23" xfId="42990" hidden="1" xr:uid="{00000000-0005-0000-0000-000075030000}"/>
    <cellStyle name="Followed Hyperlink 23" xfId="42960" hidden="1" xr:uid="{00000000-0005-0000-0000-000076030000}"/>
    <cellStyle name="Followed Hyperlink 23" xfId="42951" hidden="1" xr:uid="{00000000-0005-0000-0000-000077030000}"/>
    <cellStyle name="Followed Hyperlink 23" xfId="42228" hidden="1" xr:uid="{00000000-0005-0000-0000-000078030000}"/>
    <cellStyle name="Followed Hyperlink 23" xfId="43201" hidden="1" xr:uid="{00000000-0005-0000-0000-000079030000}"/>
    <cellStyle name="Followed Hyperlink 23" xfId="43171" hidden="1" xr:uid="{00000000-0005-0000-0000-00007A030000}"/>
    <cellStyle name="Followed Hyperlink 23" xfId="43162" hidden="1" xr:uid="{00000000-0005-0000-0000-00007B030000}"/>
    <cellStyle name="Followed Hyperlink 23" xfId="42462" hidden="1" xr:uid="{00000000-0005-0000-0000-00007C030000}"/>
    <cellStyle name="Followed Hyperlink 23" xfId="43407" hidden="1" xr:uid="{00000000-0005-0000-0000-00007D030000}"/>
    <cellStyle name="Followed Hyperlink 23" xfId="43377" hidden="1" xr:uid="{00000000-0005-0000-0000-00007E030000}"/>
    <cellStyle name="Followed Hyperlink 23" xfId="43368" hidden="1" xr:uid="{00000000-0005-0000-0000-00007F030000}"/>
    <cellStyle name="Followed Hyperlink 23" xfId="43832" hidden="1" xr:uid="{00000000-0005-0000-0000-000064030000}"/>
    <cellStyle name="Followed Hyperlink 23" xfId="43975" hidden="1" xr:uid="{00000000-0005-0000-0000-000065030000}"/>
    <cellStyle name="Followed Hyperlink 23" xfId="43945" hidden="1" xr:uid="{00000000-0005-0000-0000-000066030000}"/>
    <cellStyle name="Followed Hyperlink 23" xfId="43936" hidden="1" xr:uid="{00000000-0005-0000-0000-000067030000}"/>
    <cellStyle name="Followed Hyperlink 23" xfId="44136" hidden="1" xr:uid="{00000000-0005-0000-0000-000068030000}"/>
    <cellStyle name="Followed Hyperlink 23" xfId="44288" hidden="1" xr:uid="{00000000-0005-0000-0000-000069030000}"/>
    <cellStyle name="Followed Hyperlink 23" xfId="44258" hidden="1" xr:uid="{00000000-0005-0000-0000-00006A030000}"/>
    <cellStyle name="Followed Hyperlink 23" xfId="44249" hidden="1" xr:uid="{00000000-0005-0000-0000-00006B030000}"/>
    <cellStyle name="Followed Hyperlink 23" xfId="43777" hidden="1" xr:uid="{00000000-0005-0000-0000-00006C030000}"/>
    <cellStyle name="Followed Hyperlink 23" xfId="44509" hidden="1" xr:uid="{00000000-0005-0000-0000-00006D030000}"/>
    <cellStyle name="Followed Hyperlink 23" xfId="44479" hidden="1" xr:uid="{00000000-0005-0000-0000-00006E030000}"/>
    <cellStyle name="Followed Hyperlink 23" xfId="44470" hidden="1" xr:uid="{00000000-0005-0000-0000-00006F030000}"/>
    <cellStyle name="Followed Hyperlink 23" xfId="43773" hidden="1" xr:uid="{00000000-0005-0000-0000-000070030000}"/>
    <cellStyle name="Followed Hyperlink 23" xfId="44725" hidden="1" xr:uid="{00000000-0005-0000-0000-000071030000}"/>
    <cellStyle name="Followed Hyperlink 23" xfId="44695" hidden="1" xr:uid="{00000000-0005-0000-0000-000072030000}"/>
    <cellStyle name="Followed Hyperlink 23" xfId="44686" hidden="1" xr:uid="{00000000-0005-0000-0000-000073030000}"/>
    <cellStyle name="Followed Hyperlink 23" xfId="43767" hidden="1" xr:uid="{00000000-0005-0000-0000-000074030000}"/>
    <cellStyle name="Followed Hyperlink 23" xfId="44937" hidden="1" xr:uid="{00000000-0005-0000-0000-000075030000}"/>
    <cellStyle name="Followed Hyperlink 23" xfId="44907" hidden="1" xr:uid="{00000000-0005-0000-0000-000076030000}"/>
    <cellStyle name="Followed Hyperlink 23" xfId="44898" hidden="1" xr:uid="{00000000-0005-0000-0000-000077030000}"/>
    <cellStyle name="Followed Hyperlink 23" xfId="44175" hidden="1" xr:uid="{00000000-0005-0000-0000-000078030000}"/>
    <cellStyle name="Followed Hyperlink 23" xfId="45148" hidden="1" xr:uid="{00000000-0005-0000-0000-000079030000}"/>
    <cellStyle name="Followed Hyperlink 23" xfId="45118" hidden="1" xr:uid="{00000000-0005-0000-0000-00007A030000}"/>
    <cellStyle name="Followed Hyperlink 23" xfId="45109" hidden="1" xr:uid="{00000000-0005-0000-0000-00007B030000}"/>
    <cellStyle name="Followed Hyperlink 23" xfId="44409" hidden="1" xr:uid="{00000000-0005-0000-0000-00007C030000}"/>
    <cellStyle name="Followed Hyperlink 23" xfId="45354" hidden="1" xr:uid="{00000000-0005-0000-0000-00007D030000}"/>
    <cellStyle name="Followed Hyperlink 23" xfId="45324" hidden="1" xr:uid="{00000000-0005-0000-0000-00007E030000}"/>
    <cellStyle name="Followed Hyperlink 23" xfId="45315" hidden="1" xr:uid="{00000000-0005-0000-0000-00007F030000}"/>
    <cellStyle name="Followed Hyperlink 24" xfId="534" hidden="1" xr:uid="{00000000-0005-0000-0000-000080030000}"/>
    <cellStyle name="Followed Hyperlink 24" xfId="634" hidden="1" xr:uid="{00000000-0005-0000-0000-000081030000}"/>
    <cellStyle name="Followed Hyperlink 24" xfId="718" hidden="1" xr:uid="{00000000-0005-0000-0000-000082030000}"/>
    <cellStyle name="Followed Hyperlink 24" xfId="734" hidden="1" xr:uid="{00000000-0005-0000-0000-000083030000}"/>
    <cellStyle name="Followed Hyperlink 24" xfId="857" hidden="1" xr:uid="{00000000-0005-0000-0000-000084030000}"/>
    <cellStyle name="Followed Hyperlink 24" xfId="947" hidden="1" xr:uid="{00000000-0005-0000-0000-000085030000}"/>
    <cellStyle name="Followed Hyperlink 24" xfId="1031" hidden="1" xr:uid="{00000000-0005-0000-0000-000086030000}"/>
    <cellStyle name="Followed Hyperlink 24" xfId="1047" hidden="1" xr:uid="{00000000-0005-0000-0000-000087030000}"/>
    <cellStyle name="Followed Hyperlink 24" xfId="360" hidden="1" xr:uid="{00000000-0005-0000-0000-000088030000}"/>
    <cellStyle name="Followed Hyperlink 24" xfId="1168" hidden="1" xr:uid="{00000000-0005-0000-0000-000089030000}"/>
    <cellStyle name="Followed Hyperlink 24" xfId="1252" hidden="1" xr:uid="{00000000-0005-0000-0000-00008A030000}"/>
    <cellStyle name="Followed Hyperlink 24" xfId="1268" hidden="1" xr:uid="{00000000-0005-0000-0000-00008B030000}"/>
    <cellStyle name="Followed Hyperlink 24" xfId="807" hidden="1" xr:uid="{00000000-0005-0000-0000-00008C030000}"/>
    <cellStyle name="Followed Hyperlink 24" xfId="1384" hidden="1" xr:uid="{00000000-0005-0000-0000-00008D030000}"/>
    <cellStyle name="Followed Hyperlink 24" xfId="1468" hidden="1" xr:uid="{00000000-0005-0000-0000-00008E030000}"/>
    <cellStyle name="Followed Hyperlink 24" xfId="1484" hidden="1" xr:uid="{00000000-0005-0000-0000-00008F030000}"/>
    <cellStyle name="Followed Hyperlink 24" xfId="782" hidden="1" xr:uid="{00000000-0005-0000-0000-000090030000}"/>
    <cellStyle name="Followed Hyperlink 24" xfId="1596" hidden="1" xr:uid="{00000000-0005-0000-0000-000091030000}"/>
    <cellStyle name="Followed Hyperlink 24" xfId="1680" hidden="1" xr:uid="{00000000-0005-0000-0000-000092030000}"/>
    <cellStyle name="Followed Hyperlink 24" xfId="1696" hidden="1" xr:uid="{00000000-0005-0000-0000-000093030000}"/>
    <cellStyle name="Followed Hyperlink 24" xfId="458" hidden="1" xr:uid="{00000000-0005-0000-0000-000094030000}"/>
    <cellStyle name="Followed Hyperlink 24" xfId="1807" hidden="1" xr:uid="{00000000-0005-0000-0000-000095030000}"/>
    <cellStyle name="Followed Hyperlink 24" xfId="1891" hidden="1" xr:uid="{00000000-0005-0000-0000-000096030000}"/>
    <cellStyle name="Followed Hyperlink 24" xfId="1907" hidden="1" xr:uid="{00000000-0005-0000-0000-000097030000}"/>
    <cellStyle name="Followed Hyperlink 24" xfId="834" hidden="1" xr:uid="{00000000-0005-0000-0000-000098030000}"/>
    <cellStyle name="Followed Hyperlink 24" xfId="2013" hidden="1" xr:uid="{00000000-0005-0000-0000-000099030000}"/>
    <cellStyle name="Followed Hyperlink 24" xfId="2097" hidden="1" xr:uid="{00000000-0005-0000-0000-00009A030000}"/>
    <cellStyle name="Followed Hyperlink 24" xfId="2113" hidden="1" xr:uid="{00000000-0005-0000-0000-00009B030000}"/>
    <cellStyle name="Followed Hyperlink 24" xfId="2835" hidden="1" xr:uid="{00000000-0005-0000-0000-000080030000}"/>
    <cellStyle name="Followed Hyperlink 24" xfId="2935" hidden="1" xr:uid="{00000000-0005-0000-0000-000081030000}"/>
    <cellStyle name="Followed Hyperlink 24" xfId="3019" hidden="1" xr:uid="{00000000-0005-0000-0000-000082030000}"/>
    <cellStyle name="Followed Hyperlink 24" xfId="3035" hidden="1" xr:uid="{00000000-0005-0000-0000-000083030000}"/>
    <cellStyle name="Followed Hyperlink 24" xfId="3158" hidden="1" xr:uid="{00000000-0005-0000-0000-000084030000}"/>
    <cellStyle name="Followed Hyperlink 24" xfId="3248" hidden="1" xr:uid="{00000000-0005-0000-0000-000085030000}"/>
    <cellStyle name="Followed Hyperlink 24" xfId="3332" hidden="1" xr:uid="{00000000-0005-0000-0000-000086030000}"/>
    <cellStyle name="Followed Hyperlink 24" xfId="3348" hidden="1" xr:uid="{00000000-0005-0000-0000-000087030000}"/>
    <cellStyle name="Followed Hyperlink 24" xfId="2661" hidden="1" xr:uid="{00000000-0005-0000-0000-000088030000}"/>
    <cellStyle name="Followed Hyperlink 24" xfId="3469" hidden="1" xr:uid="{00000000-0005-0000-0000-000089030000}"/>
    <cellStyle name="Followed Hyperlink 24" xfId="3553" hidden="1" xr:uid="{00000000-0005-0000-0000-00008A030000}"/>
    <cellStyle name="Followed Hyperlink 24" xfId="3569" hidden="1" xr:uid="{00000000-0005-0000-0000-00008B030000}"/>
    <cellStyle name="Followed Hyperlink 24" xfId="3108" hidden="1" xr:uid="{00000000-0005-0000-0000-00008C030000}"/>
    <cellStyle name="Followed Hyperlink 24" xfId="3685" hidden="1" xr:uid="{00000000-0005-0000-0000-00008D030000}"/>
    <cellStyle name="Followed Hyperlink 24" xfId="3769" hidden="1" xr:uid="{00000000-0005-0000-0000-00008E030000}"/>
    <cellStyle name="Followed Hyperlink 24" xfId="3785" hidden="1" xr:uid="{00000000-0005-0000-0000-00008F030000}"/>
    <cellStyle name="Followed Hyperlink 24" xfId="3083" hidden="1" xr:uid="{00000000-0005-0000-0000-000090030000}"/>
    <cellStyle name="Followed Hyperlink 24" xfId="3897" hidden="1" xr:uid="{00000000-0005-0000-0000-000091030000}"/>
    <cellStyle name="Followed Hyperlink 24" xfId="3981" hidden="1" xr:uid="{00000000-0005-0000-0000-000092030000}"/>
    <cellStyle name="Followed Hyperlink 24" xfId="3997" hidden="1" xr:uid="{00000000-0005-0000-0000-000093030000}"/>
    <cellStyle name="Followed Hyperlink 24" xfId="2759" hidden="1" xr:uid="{00000000-0005-0000-0000-000094030000}"/>
    <cellStyle name="Followed Hyperlink 24" xfId="4108" hidden="1" xr:uid="{00000000-0005-0000-0000-000095030000}"/>
    <cellStyle name="Followed Hyperlink 24" xfId="4192" hidden="1" xr:uid="{00000000-0005-0000-0000-000096030000}"/>
    <cellStyle name="Followed Hyperlink 24" xfId="4208" hidden="1" xr:uid="{00000000-0005-0000-0000-000097030000}"/>
    <cellStyle name="Followed Hyperlink 24" xfId="3135" hidden="1" xr:uid="{00000000-0005-0000-0000-000098030000}"/>
    <cellStyle name="Followed Hyperlink 24" xfId="4314" hidden="1" xr:uid="{00000000-0005-0000-0000-000099030000}"/>
    <cellStyle name="Followed Hyperlink 24" xfId="4398" hidden="1" xr:uid="{00000000-0005-0000-0000-00009A030000}"/>
    <cellStyle name="Followed Hyperlink 24" xfId="4414" hidden="1" xr:uid="{00000000-0005-0000-0000-00009B030000}"/>
    <cellStyle name="Followed Hyperlink 24" xfId="4563" hidden="1" xr:uid="{00000000-0005-0000-0000-000080030000}"/>
    <cellStyle name="Followed Hyperlink 24" xfId="4515" hidden="1" xr:uid="{00000000-0005-0000-0000-000081030000}"/>
    <cellStyle name="Followed Hyperlink 24" xfId="2703" hidden="1" xr:uid="{00000000-0005-0000-0000-000082030000}"/>
    <cellStyle name="Followed Hyperlink 24" xfId="2716" hidden="1" xr:uid="{00000000-0005-0000-0000-000083030000}"/>
    <cellStyle name="Followed Hyperlink 24" xfId="4837" hidden="1" xr:uid="{00000000-0005-0000-0000-000084030000}"/>
    <cellStyle name="Followed Hyperlink 24" xfId="4927" hidden="1" xr:uid="{00000000-0005-0000-0000-000085030000}"/>
    <cellStyle name="Followed Hyperlink 24" xfId="5011" hidden="1" xr:uid="{00000000-0005-0000-0000-000086030000}"/>
    <cellStyle name="Followed Hyperlink 24" xfId="5027" hidden="1" xr:uid="{00000000-0005-0000-0000-000087030000}"/>
    <cellStyle name="Followed Hyperlink 24" xfId="2621" hidden="1" xr:uid="{00000000-0005-0000-0000-000088030000}"/>
    <cellStyle name="Followed Hyperlink 24" xfId="5148" hidden="1" xr:uid="{00000000-0005-0000-0000-000089030000}"/>
    <cellStyle name="Followed Hyperlink 24" xfId="5232" hidden="1" xr:uid="{00000000-0005-0000-0000-00008A030000}"/>
    <cellStyle name="Followed Hyperlink 24" xfId="5248" hidden="1" xr:uid="{00000000-0005-0000-0000-00008B030000}"/>
    <cellStyle name="Followed Hyperlink 24" xfId="4787" hidden="1" xr:uid="{00000000-0005-0000-0000-00008C030000}"/>
    <cellStyle name="Followed Hyperlink 24" xfId="5364" hidden="1" xr:uid="{00000000-0005-0000-0000-00008D030000}"/>
    <cellStyle name="Followed Hyperlink 24" xfId="5448" hidden="1" xr:uid="{00000000-0005-0000-0000-00008E030000}"/>
    <cellStyle name="Followed Hyperlink 24" xfId="5464" hidden="1" xr:uid="{00000000-0005-0000-0000-00008F030000}"/>
    <cellStyle name="Followed Hyperlink 24" xfId="4762" hidden="1" xr:uid="{00000000-0005-0000-0000-000090030000}"/>
    <cellStyle name="Followed Hyperlink 24" xfId="5576" hidden="1" xr:uid="{00000000-0005-0000-0000-000091030000}"/>
    <cellStyle name="Followed Hyperlink 24" xfId="5660" hidden="1" xr:uid="{00000000-0005-0000-0000-000092030000}"/>
    <cellStyle name="Followed Hyperlink 24" xfId="5676" hidden="1" xr:uid="{00000000-0005-0000-0000-000093030000}"/>
    <cellStyle name="Followed Hyperlink 24" xfId="4596" hidden="1" xr:uid="{00000000-0005-0000-0000-000094030000}"/>
    <cellStyle name="Followed Hyperlink 24" xfId="5787" hidden="1" xr:uid="{00000000-0005-0000-0000-000095030000}"/>
    <cellStyle name="Followed Hyperlink 24" xfId="5871" hidden="1" xr:uid="{00000000-0005-0000-0000-000096030000}"/>
    <cellStyle name="Followed Hyperlink 24" xfId="5887" hidden="1" xr:uid="{00000000-0005-0000-0000-000097030000}"/>
    <cellStyle name="Followed Hyperlink 24" xfId="4814" hidden="1" xr:uid="{00000000-0005-0000-0000-000098030000}"/>
    <cellStyle name="Followed Hyperlink 24" xfId="5993" hidden="1" xr:uid="{00000000-0005-0000-0000-000099030000}"/>
    <cellStyle name="Followed Hyperlink 24" xfId="6077" hidden="1" xr:uid="{00000000-0005-0000-0000-00009A030000}"/>
    <cellStyle name="Followed Hyperlink 24" xfId="6093" hidden="1" xr:uid="{00000000-0005-0000-0000-00009B030000}"/>
    <cellStyle name="Followed Hyperlink 24" xfId="6242" hidden="1" xr:uid="{00000000-0005-0000-0000-000080030000}"/>
    <cellStyle name="Followed Hyperlink 24" xfId="6194" hidden="1" xr:uid="{00000000-0005-0000-0000-000081030000}"/>
    <cellStyle name="Followed Hyperlink 24" xfId="125" hidden="1" xr:uid="{00000000-0005-0000-0000-000082030000}"/>
    <cellStyle name="Followed Hyperlink 24" xfId="4728" hidden="1" xr:uid="{00000000-0005-0000-0000-000083030000}"/>
    <cellStyle name="Followed Hyperlink 24" xfId="6517" hidden="1" xr:uid="{00000000-0005-0000-0000-000084030000}"/>
    <cellStyle name="Followed Hyperlink 24" xfId="6607" hidden="1" xr:uid="{00000000-0005-0000-0000-000085030000}"/>
    <cellStyle name="Followed Hyperlink 24" xfId="6691" hidden="1" xr:uid="{00000000-0005-0000-0000-000086030000}"/>
    <cellStyle name="Followed Hyperlink 24" xfId="6707" hidden="1" xr:uid="{00000000-0005-0000-0000-000087030000}"/>
    <cellStyle name="Followed Hyperlink 24" xfId="2431" hidden="1" xr:uid="{00000000-0005-0000-0000-000088030000}"/>
    <cellStyle name="Followed Hyperlink 24" xfId="6828" hidden="1" xr:uid="{00000000-0005-0000-0000-000089030000}"/>
    <cellStyle name="Followed Hyperlink 24" xfId="6912" hidden="1" xr:uid="{00000000-0005-0000-0000-00008A030000}"/>
    <cellStyle name="Followed Hyperlink 24" xfId="6928" hidden="1" xr:uid="{00000000-0005-0000-0000-00008B030000}"/>
    <cellStyle name="Followed Hyperlink 24" xfId="6467" hidden="1" xr:uid="{00000000-0005-0000-0000-00008C030000}"/>
    <cellStyle name="Followed Hyperlink 24" xfId="7044" hidden="1" xr:uid="{00000000-0005-0000-0000-00008D030000}"/>
    <cellStyle name="Followed Hyperlink 24" xfId="7128" hidden="1" xr:uid="{00000000-0005-0000-0000-00008E030000}"/>
    <cellStyle name="Followed Hyperlink 24" xfId="7144" hidden="1" xr:uid="{00000000-0005-0000-0000-00008F030000}"/>
    <cellStyle name="Followed Hyperlink 24" xfId="6442" hidden="1" xr:uid="{00000000-0005-0000-0000-000090030000}"/>
    <cellStyle name="Followed Hyperlink 24" xfId="7256" hidden="1" xr:uid="{00000000-0005-0000-0000-000091030000}"/>
    <cellStyle name="Followed Hyperlink 24" xfId="7340" hidden="1" xr:uid="{00000000-0005-0000-0000-000092030000}"/>
    <cellStyle name="Followed Hyperlink 24" xfId="7356" hidden="1" xr:uid="{00000000-0005-0000-0000-000093030000}"/>
    <cellStyle name="Followed Hyperlink 24" xfId="6275" hidden="1" xr:uid="{00000000-0005-0000-0000-000094030000}"/>
    <cellStyle name="Followed Hyperlink 24" xfId="7467" hidden="1" xr:uid="{00000000-0005-0000-0000-000095030000}"/>
    <cellStyle name="Followed Hyperlink 24" xfId="7551" hidden="1" xr:uid="{00000000-0005-0000-0000-000096030000}"/>
    <cellStyle name="Followed Hyperlink 24" xfId="7567" hidden="1" xr:uid="{00000000-0005-0000-0000-000097030000}"/>
    <cellStyle name="Followed Hyperlink 24" xfId="6494" hidden="1" xr:uid="{00000000-0005-0000-0000-000098030000}"/>
    <cellStyle name="Followed Hyperlink 24" xfId="7673" hidden="1" xr:uid="{00000000-0005-0000-0000-000099030000}"/>
    <cellStyle name="Followed Hyperlink 24" xfId="7757" hidden="1" xr:uid="{00000000-0005-0000-0000-00009A030000}"/>
    <cellStyle name="Followed Hyperlink 24" xfId="7773" hidden="1" xr:uid="{00000000-0005-0000-0000-00009B030000}"/>
    <cellStyle name="Followed Hyperlink 24" xfId="7922" hidden="1" xr:uid="{00000000-0005-0000-0000-000080030000}"/>
    <cellStyle name="Followed Hyperlink 24" xfId="7874" hidden="1" xr:uid="{00000000-0005-0000-0000-000081030000}"/>
    <cellStyle name="Followed Hyperlink 24" xfId="75" hidden="1" xr:uid="{00000000-0005-0000-0000-000082030000}"/>
    <cellStyle name="Followed Hyperlink 24" xfId="6408" hidden="1" xr:uid="{00000000-0005-0000-0000-000083030000}"/>
    <cellStyle name="Followed Hyperlink 24" xfId="8197" hidden="1" xr:uid="{00000000-0005-0000-0000-000084030000}"/>
    <cellStyle name="Followed Hyperlink 24" xfId="8287" hidden="1" xr:uid="{00000000-0005-0000-0000-000085030000}"/>
    <cellStyle name="Followed Hyperlink 24" xfId="8371" hidden="1" xr:uid="{00000000-0005-0000-0000-000086030000}"/>
    <cellStyle name="Followed Hyperlink 24" xfId="8387" hidden="1" xr:uid="{00000000-0005-0000-0000-000087030000}"/>
    <cellStyle name="Followed Hyperlink 24" xfId="4711" hidden="1" xr:uid="{00000000-0005-0000-0000-000088030000}"/>
    <cellStyle name="Followed Hyperlink 24" xfId="8508" hidden="1" xr:uid="{00000000-0005-0000-0000-000089030000}"/>
    <cellStyle name="Followed Hyperlink 24" xfId="8592" hidden="1" xr:uid="{00000000-0005-0000-0000-00008A030000}"/>
    <cellStyle name="Followed Hyperlink 24" xfId="8608" hidden="1" xr:uid="{00000000-0005-0000-0000-00008B030000}"/>
    <cellStyle name="Followed Hyperlink 24" xfId="8147" hidden="1" xr:uid="{00000000-0005-0000-0000-00008C030000}"/>
    <cellStyle name="Followed Hyperlink 24" xfId="8724" hidden="1" xr:uid="{00000000-0005-0000-0000-00008D030000}"/>
    <cellStyle name="Followed Hyperlink 24" xfId="8808" hidden="1" xr:uid="{00000000-0005-0000-0000-00008E030000}"/>
    <cellStyle name="Followed Hyperlink 24" xfId="8824" hidden="1" xr:uid="{00000000-0005-0000-0000-00008F030000}"/>
    <cellStyle name="Followed Hyperlink 24" xfId="8122" hidden="1" xr:uid="{00000000-0005-0000-0000-000090030000}"/>
    <cellStyle name="Followed Hyperlink 24" xfId="8936" hidden="1" xr:uid="{00000000-0005-0000-0000-000091030000}"/>
    <cellStyle name="Followed Hyperlink 24" xfId="9020" hidden="1" xr:uid="{00000000-0005-0000-0000-000092030000}"/>
    <cellStyle name="Followed Hyperlink 24" xfId="9036" hidden="1" xr:uid="{00000000-0005-0000-0000-000093030000}"/>
    <cellStyle name="Followed Hyperlink 24" xfId="7955" hidden="1" xr:uid="{00000000-0005-0000-0000-000094030000}"/>
    <cellStyle name="Followed Hyperlink 24" xfId="9147" hidden="1" xr:uid="{00000000-0005-0000-0000-000095030000}"/>
    <cellStyle name="Followed Hyperlink 24" xfId="9231" hidden="1" xr:uid="{00000000-0005-0000-0000-000096030000}"/>
    <cellStyle name="Followed Hyperlink 24" xfId="9247" hidden="1" xr:uid="{00000000-0005-0000-0000-000097030000}"/>
    <cellStyle name="Followed Hyperlink 24" xfId="8174" hidden="1" xr:uid="{00000000-0005-0000-0000-000098030000}"/>
    <cellStyle name="Followed Hyperlink 24" xfId="9353" hidden="1" xr:uid="{00000000-0005-0000-0000-000099030000}"/>
    <cellStyle name="Followed Hyperlink 24" xfId="9437" hidden="1" xr:uid="{00000000-0005-0000-0000-00009A030000}"/>
    <cellStyle name="Followed Hyperlink 24" xfId="9453" hidden="1" xr:uid="{00000000-0005-0000-0000-00009B030000}"/>
    <cellStyle name="Followed Hyperlink 24" xfId="9602" hidden="1" xr:uid="{00000000-0005-0000-0000-000080030000}"/>
    <cellStyle name="Followed Hyperlink 24" xfId="9554" hidden="1" xr:uid="{00000000-0005-0000-0000-000081030000}"/>
    <cellStyle name="Followed Hyperlink 24" xfId="2457" hidden="1" xr:uid="{00000000-0005-0000-0000-000082030000}"/>
    <cellStyle name="Followed Hyperlink 24" xfId="8088" hidden="1" xr:uid="{00000000-0005-0000-0000-000083030000}"/>
    <cellStyle name="Followed Hyperlink 24" xfId="9875" hidden="1" xr:uid="{00000000-0005-0000-0000-000084030000}"/>
    <cellStyle name="Followed Hyperlink 24" xfId="9965" hidden="1" xr:uid="{00000000-0005-0000-0000-000085030000}"/>
    <cellStyle name="Followed Hyperlink 24" xfId="10049" hidden="1" xr:uid="{00000000-0005-0000-0000-000086030000}"/>
    <cellStyle name="Followed Hyperlink 24" xfId="10065" hidden="1" xr:uid="{00000000-0005-0000-0000-000087030000}"/>
    <cellStyle name="Followed Hyperlink 24" xfId="6391" hidden="1" xr:uid="{00000000-0005-0000-0000-000088030000}"/>
    <cellStyle name="Followed Hyperlink 24" xfId="10186" hidden="1" xr:uid="{00000000-0005-0000-0000-000089030000}"/>
    <cellStyle name="Followed Hyperlink 24" xfId="10270" hidden="1" xr:uid="{00000000-0005-0000-0000-00008A030000}"/>
    <cellStyle name="Followed Hyperlink 24" xfId="10286" hidden="1" xr:uid="{00000000-0005-0000-0000-00008B030000}"/>
    <cellStyle name="Followed Hyperlink 24" xfId="9825" hidden="1" xr:uid="{00000000-0005-0000-0000-00008C030000}"/>
    <cellStyle name="Followed Hyperlink 24" xfId="10402" hidden="1" xr:uid="{00000000-0005-0000-0000-00008D030000}"/>
    <cellStyle name="Followed Hyperlink 24" xfId="10486" hidden="1" xr:uid="{00000000-0005-0000-0000-00008E030000}"/>
    <cellStyle name="Followed Hyperlink 24" xfId="10502" hidden="1" xr:uid="{00000000-0005-0000-0000-00008F030000}"/>
    <cellStyle name="Followed Hyperlink 24" xfId="9800" hidden="1" xr:uid="{00000000-0005-0000-0000-000090030000}"/>
    <cellStyle name="Followed Hyperlink 24" xfId="10614" hidden="1" xr:uid="{00000000-0005-0000-0000-000091030000}"/>
    <cellStyle name="Followed Hyperlink 24" xfId="10698" hidden="1" xr:uid="{00000000-0005-0000-0000-000092030000}"/>
    <cellStyle name="Followed Hyperlink 24" xfId="10714" hidden="1" xr:uid="{00000000-0005-0000-0000-000093030000}"/>
    <cellStyle name="Followed Hyperlink 24" xfId="9635" hidden="1" xr:uid="{00000000-0005-0000-0000-000094030000}"/>
    <cellStyle name="Followed Hyperlink 24" xfId="10825" hidden="1" xr:uid="{00000000-0005-0000-0000-000095030000}"/>
    <cellStyle name="Followed Hyperlink 24" xfId="10909" hidden="1" xr:uid="{00000000-0005-0000-0000-000096030000}"/>
    <cellStyle name="Followed Hyperlink 24" xfId="10925" hidden="1" xr:uid="{00000000-0005-0000-0000-000097030000}"/>
    <cellStyle name="Followed Hyperlink 24" xfId="9852" hidden="1" xr:uid="{00000000-0005-0000-0000-000098030000}"/>
    <cellStyle name="Followed Hyperlink 24" xfId="11031" hidden="1" xr:uid="{00000000-0005-0000-0000-000099030000}"/>
    <cellStyle name="Followed Hyperlink 24" xfId="11115" hidden="1" xr:uid="{00000000-0005-0000-0000-00009A030000}"/>
    <cellStyle name="Followed Hyperlink 24" xfId="11131" hidden="1" xr:uid="{00000000-0005-0000-0000-00009B030000}"/>
    <cellStyle name="Followed Hyperlink 24" xfId="11280" hidden="1" xr:uid="{00000000-0005-0000-0000-000080030000}"/>
    <cellStyle name="Followed Hyperlink 24" xfId="11232" hidden="1" xr:uid="{00000000-0005-0000-0000-000081030000}"/>
    <cellStyle name="Followed Hyperlink 24" xfId="2511" hidden="1" xr:uid="{00000000-0005-0000-0000-000082030000}"/>
    <cellStyle name="Followed Hyperlink 24" xfId="9766" hidden="1" xr:uid="{00000000-0005-0000-0000-000083030000}"/>
    <cellStyle name="Followed Hyperlink 24" xfId="11550" hidden="1" xr:uid="{00000000-0005-0000-0000-000084030000}"/>
    <cellStyle name="Followed Hyperlink 24" xfId="11640" hidden="1" xr:uid="{00000000-0005-0000-0000-000085030000}"/>
    <cellStyle name="Followed Hyperlink 24" xfId="11724" hidden="1" xr:uid="{00000000-0005-0000-0000-000086030000}"/>
    <cellStyle name="Followed Hyperlink 24" xfId="11740" hidden="1" xr:uid="{00000000-0005-0000-0000-000087030000}"/>
    <cellStyle name="Followed Hyperlink 24" xfId="8071" hidden="1" xr:uid="{00000000-0005-0000-0000-000088030000}"/>
    <cellStyle name="Followed Hyperlink 24" xfId="11861" hidden="1" xr:uid="{00000000-0005-0000-0000-000089030000}"/>
    <cellStyle name="Followed Hyperlink 24" xfId="11945" hidden="1" xr:uid="{00000000-0005-0000-0000-00008A030000}"/>
    <cellStyle name="Followed Hyperlink 24" xfId="11961" hidden="1" xr:uid="{00000000-0005-0000-0000-00008B030000}"/>
    <cellStyle name="Followed Hyperlink 24" xfId="11500" hidden="1" xr:uid="{00000000-0005-0000-0000-00008C030000}"/>
    <cellStyle name="Followed Hyperlink 24" xfId="12077" hidden="1" xr:uid="{00000000-0005-0000-0000-00008D030000}"/>
    <cellStyle name="Followed Hyperlink 24" xfId="12161" hidden="1" xr:uid="{00000000-0005-0000-0000-00008E030000}"/>
    <cellStyle name="Followed Hyperlink 24" xfId="12177" hidden="1" xr:uid="{00000000-0005-0000-0000-00008F030000}"/>
    <cellStyle name="Followed Hyperlink 24" xfId="11475" hidden="1" xr:uid="{00000000-0005-0000-0000-000090030000}"/>
    <cellStyle name="Followed Hyperlink 24" xfId="12289" hidden="1" xr:uid="{00000000-0005-0000-0000-000091030000}"/>
    <cellStyle name="Followed Hyperlink 24" xfId="12373" hidden="1" xr:uid="{00000000-0005-0000-0000-000092030000}"/>
    <cellStyle name="Followed Hyperlink 24" xfId="12389" hidden="1" xr:uid="{00000000-0005-0000-0000-000093030000}"/>
    <cellStyle name="Followed Hyperlink 24" xfId="11313" hidden="1" xr:uid="{00000000-0005-0000-0000-000094030000}"/>
    <cellStyle name="Followed Hyperlink 24" xfId="12500" hidden="1" xr:uid="{00000000-0005-0000-0000-000095030000}"/>
    <cellStyle name="Followed Hyperlink 24" xfId="12584" hidden="1" xr:uid="{00000000-0005-0000-0000-000096030000}"/>
    <cellStyle name="Followed Hyperlink 24" xfId="12600" hidden="1" xr:uid="{00000000-0005-0000-0000-000097030000}"/>
    <cellStyle name="Followed Hyperlink 24" xfId="11527" hidden="1" xr:uid="{00000000-0005-0000-0000-000098030000}"/>
    <cellStyle name="Followed Hyperlink 24" xfId="12706" hidden="1" xr:uid="{00000000-0005-0000-0000-000099030000}"/>
    <cellStyle name="Followed Hyperlink 24" xfId="12790" hidden="1" xr:uid="{00000000-0005-0000-0000-00009A030000}"/>
    <cellStyle name="Followed Hyperlink 24" xfId="12806" hidden="1" xr:uid="{00000000-0005-0000-0000-00009B030000}"/>
    <cellStyle name="Followed Hyperlink 24" xfId="12954" hidden="1" xr:uid="{00000000-0005-0000-0000-000080030000}"/>
    <cellStyle name="Followed Hyperlink 24" xfId="12907" hidden="1" xr:uid="{00000000-0005-0000-0000-000081030000}"/>
    <cellStyle name="Followed Hyperlink 24" xfId="2715" hidden="1" xr:uid="{00000000-0005-0000-0000-000082030000}"/>
    <cellStyle name="Followed Hyperlink 24" xfId="11442" hidden="1" xr:uid="{00000000-0005-0000-0000-000083030000}"/>
    <cellStyle name="Followed Hyperlink 24" xfId="13224" hidden="1" xr:uid="{00000000-0005-0000-0000-000084030000}"/>
    <cellStyle name="Followed Hyperlink 24" xfId="13314" hidden="1" xr:uid="{00000000-0005-0000-0000-000085030000}"/>
    <cellStyle name="Followed Hyperlink 24" xfId="13398" hidden="1" xr:uid="{00000000-0005-0000-0000-000086030000}"/>
    <cellStyle name="Followed Hyperlink 24" xfId="13414" hidden="1" xr:uid="{00000000-0005-0000-0000-000087030000}"/>
    <cellStyle name="Followed Hyperlink 24" xfId="9749" hidden="1" xr:uid="{00000000-0005-0000-0000-000088030000}"/>
    <cellStyle name="Followed Hyperlink 24" xfId="13535" hidden="1" xr:uid="{00000000-0005-0000-0000-000089030000}"/>
    <cellStyle name="Followed Hyperlink 24" xfId="13619" hidden="1" xr:uid="{00000000-0005-0000-0000-00008A030000}"/>
    <cellStyle name="Followed Hyperlink 24" xfId="13635" hidden="1" xr:uid="{00000000-0005-0000-0000-00008B030000}"/>
    <cellStyle name="Followed Hyperlink 24" xfId="13174" hidden="1" xr:uid="{00000000-0005-0000-0000-00008C030000}"/>
    <cellStyle name="Followed Hyperlink 24" xfId="13751" hidden="1" xr:uid="{00000000-0005-0000-0000-00008D030000}"/>
    <cellStyle name="Followed Hyperlink 24" xfId="13835" hidden="1" xr:uid="{00000000-0005-0000-0000-00008E030000}"/>
    <cellStyle name="Followed Hyperlink 24" xfId="13851" hidden="1" xr:uid="{00000000-0005-0000-0000-00008F030000}"/>
    <cellStyle name="Followed Hyperlink 24" xfId="13149" hidden="1" xr:uid="{00000000-0005-0000-0000-000090030000}"/>
    <cellStyle name="Followed Hyperlink 24" xfId="13963" hidden="1" xr:uid="{00000000-0005-0000-0000-000091030000}"/>
    <cellStyle name="Followed Hyperlink 24" xfId="14047" hidden="1" xr:uid="{00000000-0005-0000-0000-000092030000}"/>
    <cellStyle name="Followed Hyperlink 24" xfId="14063" hidden="1" xr:uid="{00000000-0005-0000-0000-000093030000}"/>
    <cellStyle name="Followed Hyperlink 24" xfId="12986" hidden="1" xr:uid="{00000000-0005-0000-0000-000094030000}"/>
    <cellStyle name="Followed Hyperlink 24" xfId="14174" hidden="1" xr:uid="{00000000-0005-0000-0000-000095030000}"/>
    <cellStyle name="Followed Hyperlink 24" xfId="14258" hidden="1" xr:uid="{00000000-0005-0000-0000-000096030000}"/>
    <cellStyle name="Followed Hyperlink 24" xfId="14274" hidden="1" xr:uid="{00000000-0005-0000-0000-000097030000}"/>
    <cellStyle name="Followed Hyperlink 24" xfId="13201" hidden="1" xr:uid="{00000000-0005-0000-0000-000098030000}"/>
    <cellStyle name="Followed Hyperlink 24" xfId="14380" hidden="1" xr:uid="{00000000-0005-0000-0000-000099030000}"/>
    <cellStyle name="Followed Hyperlink 24" xfId="14464" hidden="1" xr:uid="{00000000-0005-0000-0000-00009A030000}"/>
    <cellStyle name="Followed Hyperlink 24" xfId="14480" hidden="1" xr:uid="{00000000-0005-0000-0000-00009B030000}"/>
    <cellStyle name="Followed Hyperlink 24" xfId="14628" hidden="1" xr:uid="{00000000-0005-0000-0000-000080030000}"/>
    <cellStyle name="Followed Hyperlink 24" xfId="14581" hidden="1" xr:uid="{00000000-0005-0000-0000-000081030000}"/>
    <cellStyle name="Followed Hyperlink 24" xfId="2847" hidden="1" xr:uid="{00000000-0005-0000-0000-000082030000}"/>
    <cellStyle name="Followed Hyperlink 24" xfId="13115" hidden="1" xr:uid="{00000000-0005-0000-0000-000083030000}"/>
    <cellStyle name="Followed Hyperlink 24" xfId="14892" hidden="1" xr:uid="{00000000-0005-0000-0000-000084030000}"/>
    <cellStyle name="Followed Hyperlink 24" xfId="14982" hidden="1" xr:uid="{00000000-0005-0000-0000-000085030000}"/>
    <cellStyle name="Followed Hyperlink 24" xfId="15066" hidden="1" xr:uid="{00000000-0005-0000-0000-000086030000}"/>
    <cellStyle name="Followed Hyperlink 24" xfId="15082" hidden="1" xr:uid="{00000000-0005-0000-0000-000087030000}"/>
    <cellStyle name="Followed Hyperlink 24" xfId="11425" hidden="1" xr:uid="{00000000-0005-0000-0000-000088030000}"/>
    <cellStyle name="Followed Hyperlink 24" xfId="15203" hidden="1" xr:uid="{00000000-0005-0000-0000-000089030000}"/>
    <cellStyle name="Followed Hyperlink 24" xfId="15287" hidden="1" xr:uid="{00000000-0005-0000-0000-00008A030000}"/>
    <cellStyle name="Followed Hyperlink 24" xfId="15303" hidden="1" xr:uid="{00000000-0005-0000-0000-00008B030000}"/>
    <cellStyle name="Followed Hyperlink 24" xfId="14842" hidden="1" xr:uid="{00000000-0005-0000-0000-00008C030000}"/>
    <cellStyle name="Followed Hyperlink 24" xfId="15419" hidden="1" xr:uid="{00000000-0005-0000-0000-00008D030000}"/>
    <cellStyle name="Followed Hyperlink 24" xfId="15503" hidden="1" xr:uid="{00000000-0005-0000-0000-00008E030000}"/>
    <cellStyle name="Followed Hyperlink 24" xfId="15519" hidden="1" xr:uid="{00000000-0005-0000-0000-00008F030000}"/>
    <cellStyle name="Followed Hyperlink 24" xfId="14817" hidden="1" xr:uid="{00000000-0005-0000-0000-000090030000}"/>
    <cellStyle name="Followed Hyperlink 24" xfId="15631" hidden="1" xr:uid="{00000000-0005-0000-0000-000091030000}"/>
    <cellStyle name="Followed Hyperlink 24" xfId="15715" hidden="1" xr:uid="{00000000-0005-0000-0000-000092030000}"/>
    <cellStyle name="Followed Hyperlink 24" xfId="15731" hidden="1" xr:uid="{00000000-0005-0000-0000-000093030000}"/>
    <cellStyle name="Followed Hyperlink 24" xfId="14658" hidden="1" xr:uid="{00000000-0005-0000-0000-000094030000}"/>
    <cellStyle name="Followed Hyperlink 24" xfId="15842" hidden="1" xr:uid="{00000000-0005-0000-0000-000095030000}"/>
    <cellStyle name="Followed Hyperlink 24" xfId="15926" hidden="1" xr:uid="{00000000-0005-0000-0000-000096030000}"/>
    <cellStyle name="Followed Hyperlink 24" xfId="15942" hidden="1" xr:uid="{00000000-0005-0000-0000-000097030000}"/>
    <cellStyle name="Followed Hyperlink 24" xfId="14869" hidden="1" xr:uid="{00000000-0005-0000-0000-000098030000}"/>
    <cellStyle name="Followed Hyperlink 24" xfId="16048" hidden="1" xr:uid="{00000000-0005-0000-0000-000099030000}"/>
    <cellStyle name="Followed Hyperlink 24" xfId="16132" hidden="1" xr:uid="{00000000-0005-0000-0000-00009A030000}"/>
    <cellStyle name="Followed Hyperlink 24" xfId="16148" hidden="1" xr:uid="{00000000-0005-0000-0000-00009B030000}"/>
    <cellStyle name="Followed Hyperlink 24" xfId="16296" hidden="1" xr:uid="{00000000-0005-0000-0000-000080030000}"/>
    <cellStyle name="Followed Hyperlink 24" xfId="16249" hidden="1" xr:uid="{00000000-0005-0000-0000-000081030000}"/>
    <cellStyle name="Followed Hyperlink 24" xfId="4661" hidden="1" xr:uid="{00000000-0005-0000-0000-000082030000}"/>
    <cellStyle name="Followed Hyperlink 24" xfId="14783" hidden="1" xr:uid="{00000000-0005-0000-0000-000083030000}"/>
    <cellStyle name="Followed Hyperlink 24" xfId="16551" hidden="1" xr:uid="{00000000-0005-0000-0000-000084030000}"/>
    <cellStyle name="Followed Hyperlink 24" xfId="16641" hidden="1" xr:uid="{00000000-0005-0000-0000-000085030000}"/>
    <cellStyle name="Followed Hyperlink 24" xfId="16725" hidden="1" xr:uid="{00000000-0005-0000-0000-000086030000}"/>
    <cellStyle name="Followed Hyperlink 24" xfId="16741" hidden="1" xr:uid="{00000000-0005-0000-0000-000087030000}"/>
    <cellStyle name="Followed Hyperlink 24" xfId="13099" hidden="1" xr:uid="{00000000-0005-0000-0000-000088030000}"/>
    <cellStyle name="Followed Hyperlink 24" xfId="16862" hidden="1" xr:uid="{00000000-0005-0000-0000-000089030000}"/>
    <cellStyle name="Followed Hyperlink 24" xfId="16946" hidden="1" xr:uid="{00000000-0005-0000-0000-00008A030000}"/>
    <cellStyle name="Followed Hyperlink 24" xfId="16962" hidden="1" xr:uid="{00000000-0005-0000-0000-00008B030000}"/>
    <cellStyle name="Followed Hyperlink 24" xfId="16501" hidden="1" xr:uid="{00000000-0005-0000-0000-00008C030000}"/>
    <cellStyle name="Followed Hyperlink 24" xfId="17078" hidden="1" xr:uid="{00000000-0005-0000-0000-00008D030000}"/>
    <cellStyle name="Followed Hyperlink 24" xfId="17162" hidden="1" xr:uid="{00000000-0005-0000-0000-00008E030000}"/>
    <cellStyle name="Followed Hyperlink 24" xfId="17178" hidden="1" xr:uid="{00000000-0005-0000-0000-00008F030000}"/>
    <cellStyle name="Followed Hyperlink 24" xfId="16476" hidden="1" xr:uid="{00000000-0005-0000-0000-000090030000}"/>
    <cellStyle name="Followed Hyperlink 24" xfId="17290" hidden="1" xr:uid="{00000000-0005-0000-0000-000091030000}"/>
    <cellStyle name="Followed Hyperlink 24" xfId="17374" hidden="1" xr:uid="{00000000-0005-0000-0000-000092030000}"/>
    <cellStyle name="Followed Hyperlink 24" xfId="17390" hidden="1" xr:uid="{00000000-0005-0000-0000-000093030000}"/>
    <cellStyle name="Followed Hyperlink 24" xfId="16327" hidden="1" xr:uid="{00000000-0005-0000-0000-000094030000}"/>
    <cellStyle name="Followed Hyperlink 24" xfId="17501" hidden="1" xr:uid="{00000000-0005-0000-0000-000095030000}"/>
    <cellStyle name="Followed Hyperlink 24" xfId="17585" hidden="1" xr:uid="{00000000-0005-0000-0000-000096030000}"/>
    <cellStyle name="Followed Hyperlink 24" xfId="17601" hidden="1" xr:uid="{00000000-0005-0000-0000-000097030000}"/>
    <cellStyle name="Followed Hyperlink 24" xfId="16528" hidden="1" xr:uid="{00000000-0005-0000-0000-000098030000}"/>
    <cellStyle name="Followed Hyperlink 24" xfId="17707" hidden="1" xr:uid="{00000000-0005-0000-0000-000099030000}"/>
    <cellStyle name="Followed Hyperlink 24" xfId="17791" hidden="1" xr:uid="{00000000-0005-0000-0000-00009A030000}"/>
    <cellStyle name="Followed Hyperlink 24" xfId="17807" hidden="1" xr:uid="{00000000-0005-0000-0000-00009B030000}"/>
    <cellStyle name="Followed Hyperlink 24" xfId="11295" hidden="1" xr:uid="{00000000-0005-0000-0000-000080030000}"/>
    <cellStyle name="Followed Hyperlink 24" xfId="16381" hidden="1" xr:uid="{00000000-0005-0000-0000-000081030000}"/>
    <cellStyle name="Followed Hyperlink 24" xfId="2451" hidden="1" xr:uid="{00000000-0005-0000-0000-000082030000}"/>
    <cellStyle name="Followed Hyperlink 24" xfId="14742" hidden="1" xr:uid="{00000000-0005-0000-0000-000083030000}"/>
    <cellStyle name="Followed Hyperlink 24" xfId="18217" hidden="1" xr:uid="{00000000-0005-0000-0000-000084030000}"/>
    <cellStyle name="Followed Hyperlink 24" xfId="18307" hidden="1" xr:uid="{00000000-0005-0000-0000-000085030000}"/>
    <cellStyle name="Followed Hyperlink 24" xfId="18391" hidden="1" xr:uid="{00000000-0005-0000-0000-000086030000}"/>
    <cellStyle name="Followed Hyperlink 24" xfId="18407" hidden="1" xr:uid="{00000000-0005-0000-0000-000087030000}"/>
    <cellStyle name="Followed Hyperlink 24" xfId="11271" hidden="1" xr:uid="{00000000-0005-0000-0000-000088030000}"/>
    <cellStyle name="Followed Hyperlink 24" xfId="18528" hidden="1" xr:uid="{00000000-0005-0000-0000-000089030000}"/>
    <cellStyle name="Followed Hyperlink 24" xfId="18612" hidden="1" xr:uid="{00000000-0005-0000-0000-00008A030000}"/>
    <cellStyle name="Followed Hyperlink 24" xfId="18628" hidden="1" xr:uid="{00000000-0005-0000-0000-00008B030000}"/>
    <cellStyle name="Followed Hyperlink 24" xfId="18167" hidden="1" xr:uid="{00000000-0005-0000-0000-00008C030000}"/>
    <cellStyle name="Followed Hyperlink 24" xfId="18744" hidden="1" xr:uid="{00000000-0005-0000-0000-00008D030000}"/>
    <cellStyle name="Followed Hyperlink 24" xfId="18828" hidden="1" xr:uid="{00000000-0005-0000-0000-00008E030000}"/>
    <cellStyle name="Followed Hyperlink 24" xfId="18844" hidden="1" xr:uid="{00000000-0005-0000-0000-00008F030000}"/>
    <cellStyle name="Followed Hyperlink 24" xfId="18142" hidden="1" xr:uid="{00000000-0005-0000-0000-000090030000}"/>
    <cellStyle name="Followed Hyperlink 24" xfId="18956" hidden="1" xr:uid="{00000000-0005-0000-0000-000091030000}"/>
    <cellStyle name="Followed Hyperlink 24" xfId="19040" hidden="1" xr:uid="{00000000-0005-0000-0000-000092030000}"/>
    <cellStyle name="Followed Hyperlink 24" xfId="19056" hidden="1" xr:uid="{00000000-0005-0000-0000-000093030000}"/>
    <cellStyle name="Followed Hyperlink 24" xfId="12987" hidden="1" xr:uid="{00000000-0005-0000-0000-000094030000}"/>
    <cellStyle name="Followed Hyperlink 24" xfId="19167" hidden="1" xr:uid="{00000000-0005-0000-0000-000095030000}"/>
    <cellStyle name="Followed Hyperlink 24" xfId="19251" hidden="1" xr:uid="{00000000-0005-0000-0000-000096030000}"/>
    <cellStyle name="Followed Hyperlink 24" xfId="19267" hidden="1" xr:uid="{00000000-0005-0000-0000-000097030000}"/>
    <cellStyle name="Followed Hyperlink 24" xfId="18194" hidden="1" xr:uid="{00000000-0005-0000-0000-000098030000}"/>
    <cellStyle name="Followed Hyperlink 24" xfId="19373" hidden="1" xr:uid="{00000000-0005-0000-0000-000099030000}"/>
    <cellStyle name="Followed Hyperlink 24" xfId="19457" hidden="1" xr:uid="{00000000-0005-0000-0000-00009A030000}"/>
    <cellStyle name="Followed Hyperlink 24" xfId="19473" hidden="1" xr:uid="{00000000-0005-0000-0000-00009B030000}"/>
    <cellStyle name="Followed Hyperlink 24" xfId="19617" hidden="1" xr:uid="{00000000-0005-0000-0000-000080030000}"/>
    <cellStyle name="Followed Hyperlink 24" xfId="19574" hidden="1" xr:uid="{00000000-0005-0000-0000-000081030000}"/>
    <cellStyle name="Followed Hyperlink 24" xfId="13101" hidden="1" xr:uid="{00000000-0005-0000-0000-000082030000}"/>
    <cellStyle name="Followed Hyperlink 24" xfId="18102" hidden="1" xr:uid="{00000000-0005-0000-0000-000083030000}"/>
    <cellStyle name="Followed Hyperlink 24" xfId="19858" hidden="1" xr:uid="{00000000-0005-0000-0000-000084030000}"/>
    <cellStyle name="Followed Hyperlink 24" xfId="19948" hidden="1" xr:uid="{00000000-0005-0000-0000-000085030000}"/>
    <cellStyle name="Followed Hyperlink 24" xfId="20032" hidden="1" xr:uid="{00000000-0005-0000-0000-000086030000}"/>
    <cellStyle name="Followed Hyperlink 24" xfId="20048" hidden="1" xr:uid="{00000000-0005-0000-0000-000087030000}"/>
    <cellStyle name="Followed Hyperlink 24" xfId="16408" hidden="1" xr:uid="{00000000-0005-0000-0000-000088030000}"/>
    <cellStyle name="Followed Hyperlink 24" xfId="20169" hidden="1" xr:uid="{00000000-0005-0000-0000-000089030000}"/>
    <cellStyle name="Followed Hyperlink 24" xfId="20253" hidden="1" xr:uid="{00000000-0005-0000-0000-00008A030000}"/>
    <cellStyle name="Followed Hyperlink 24" xfId="20269" hidden="1" xr:uid="{00000000-0005-0000-0000-00008B030000}"/>
    <cellStyle name="Followed Hyperlink 24" xfId="19808" hidden="1" xr:uid="{00000000-0005-0000-0000-00008C030000}"/>
    <cellStyle name="Followed Hyperlink 24" xfId="20385" hidden="1" xr:uid="{00000000-0005-0000-0000-00008D030000}"/>
    <cellStyle name="Followed Hyperlink 24" xfId="20469" hidden="1" xr:uid="{00000000-0005-0000-0000-00008E030000}"/>
    <cellStyle name="Followed Hyperlink 24" xfId="20485" hidden="1" xr:uid="{00000000-0005-0000-0000-00008F030000}"/>
    <cellStyle name="Followed Hyperlink 24" xfId="19783" hidden="1" xr:uid="{00000000-0005-0000-0000-000090030000}"/>
    <cellStyle name="Followed Hyperlink 24" xfId="20597" hidden="1" xr:uid="{00000000-0005-0000-0000-000091030000}"/>
    <cellStyle name="Followed Hyperlink 24" xfId="20681" hidden="1" xr:uid="{00000000-0005-0000-0000-000092030000}"/>
    <cellStyle name="Followed Hyperlink 24" xfId="20697" hidden="1" xr:uid="{00000000-0005-0000-0000-000093030000}"/>
    <cellStyle name="Followed Hyperlink 24" xfId="19646" hidden="1" xr:uid="{00000000-0005-0000-0000-000094030000}"/>
    <cellStyle name="Followed Hyperlink 24" xfId="20808" hidden="1" xr:uid="{00000000-0005-0000-0000-000095030000}"/>
    <cellStyle name="Followed Hyperlink 24" xfId="20892" hidden="1" xr:uid="{00000000-0005-0000-0000-000096030000}"/>
    <cellStyle name="Followed Hyperlink 24" xfId="20908" hidden="1" xr:uid="{00000000-0005-0000-0000-000097030000}"/>
    <cellStyle name="Followed Hyperlink 24" xfId="19835" hidden="1" xr:uid="{00000000-0005-0000-0000-000098030000}"/>
    <cellStyle name="Followed Hyperlink 24" xfId="21014" hidden="1" xr:uid="{00000000-0005-0000-0000-000099030000}"/>
    <cellStyle name="Followed Hyperlink 24" xfId="21098" hidden="1" xr:uid="{00000000-0005-0000-0000-00009A030000}"/>
    <cellStyle name="Followed Hyperlink 24" xfId="21114" hidden="1" xr:uid="{00000000-0005-0000-0000-00009B030000}"/>
    <cellStyle name="Followed Hyperlink 24" xfId="21257" hidden="1" xr:uid="{00000000-0005-0000-0000-000080030000}"/>
    <cellStyle name="Followed Hyperlink 24" xfId="21215" hidden="1" xr:uid="{00000000-0005-0000-0000-000081030000}"/>
    <cellStyle name="Followed Hyperlink 24" xfId="4672" hidden="1" xr:uid="{00000000-0005-0000-0000-000082030000}"/>
    <cellStyle name="Followed Hyperlink 24" xfId="19750" hidden="1" xr:uid="{00000000-0005-0000-0000-000083030000}"/>
    <cellStyle name="Followed Hyperlink 24" xfId="21465" hidden="1" xr:uid="{00000000-0005-0000-0000-000084030000}"/>
    <cellStyle name="Followed Hyperlink 24" xfId="21555" hidden="1" xr:uid="{00000000-0005-0000-0000-000085030000}"/>
    <cellStyle name="Followed Hyperlink 24" xfId="21639" hidden="1" xr:uid="{00000000-0005-0000-0000-000086030000}"/>
    <cellStyle name="Followed Hyperlink 24" xfId="21655" hidden="1" xr:uid="{00000000-0005-0000-0000-000087030000}"/>
    <cellStyle name="Followed Hyperlink 24" xfId="18086" hidden="1" xr:uid="{00000000-0005-0000-0000-000088030000}"/>
    <cellStyle name="Followed Hyperlink 24" xfId="21776" hidden="1" xr:uid="{00000000-0005-0000-0000-000089030000}"/>
    <cellStyle name="Followed Hyperlink 24" xfId="21860" hidden="1" xr:uid="{00000000-0005-0000-0000-00008A030000}"/>
    <cellStyle name="Followed Hyperlink 24" xfId="21876" hidden="1" xr:uid="{00000000-0005-0000-0000-00008B030000}"/>
    <cellStyle name="Followed Hyperlink 24" xfId="21415" hidden="1" xr:uid="{00000000-0005-0000-0000-00008C030000}"/>
    <cellStyle name="Followed Hyperlink 24" xfId="21992" hidden="1" xr:uid="{00000000-0005-0000-0000-00008D030000}"/>
    <cellStyle name="Followed Hyperlink 24" xfId="22076" hidden="1" xr:uid="{00000000-0005-0000-0000-00008E030000}"/>
    <cellStyle name="Followed Hyperlink 24" xfId="22092" hidden="1" xr:uid="{00000000-0005-0000-0000-00008F030000}"/>
    <cellStyle name="Followed Hyperlink 24" xfId="21390" hidden="1" xr:uid="{00000000-0005-0000-0000-000090030000}"/>
    <cellStyle name="Followed Hyperlink 24" xfId="22204" hidden="1" xr:uid="{00000000-0005-0000-0000-000091030000}"/>
    <cellStyle name="Followed Hyperlink 24" xfId="22288" hidden="1" xr:uid="{00000000-0005-0000-0000-000092030000}"/>
    <cellStyle name="Followed Hyperlink 24" xfId="22304" hidden="1" xr:uid="{00000000-0005-0000-0000-000093030000}"/>
    <cellStyle name="Followed Hyperlink 24" xfId="21283" hidden="1" xr:uid="{00000000-0005-0000-0000-000094030000}"/>
    <cellStyle name="Followed Hyperlink 24" xfId="22415" hidden="1" xr:uid="{00000000-0005-0000-0000-000095030000}"/>
    <cellStyle name="Followed Hyperlink 24" xfId="22499" hidden="1" xr:uid="{00000000-0005-0000-0000-000096030000}"/>
    <cellStyle name="Followed Hyperlink 24" xfId="22515" hidden="1" xr:uid="{00000000-0005-0000-0000-000097030000}"/>
    <cellStyle name="Followed Hyperlink 24" xfId="21442" hidden="1" xr:uid="{00000000-0005-0000-0000-000098030000}"/>
    <cellStyle name="Followed Hyperlink 24" xfId="22621" hidden="1" xr:uid="{00000000-0005-0000-0000-000099030000}"/>
    <cellStyle name="Followed Hyperlink 24" xfId="22705" hidden="1" xr:uid="{00000000-0005-0000-0000-00009A030000}"/>
    <cellStyle name="Followed Hyperlink 24" xfId="22721" hidden="1" xr:uid="{00000000-0005-0000-0000-00009B030000}"/>
    <cellStyle name="Followed Hyperlink 24" xfId="22862" hidden="1" xr:uid="{00000000-0005-0000-0000-000080030000}"/>
    <cellStyle name="Followed Hyperlink 24" xfId="22822" hidden="1" xr:uid="{00000000-0005-0000-0000-000081030000}"/>
    <cellStyle name="Followed Hyperlink 24" xfId="11361" hidden="1" xr:uid="{00000000-0005-0000-0000-000082030000}"/>
    <cellStyle name="Followed Hyperlink 24" xfId="21357" hidden="1" xr:uid="{00000000-0005-0000-0000-000083030000}"/>
    <cellStyle name="Followed Hyperlink 24" xfId="23034" hidden="1" xr:uid="{00000000-0005-0000-0000-000084030000}"/>
    <cellStyle name="Followed Hyperlink 24" xfId="23124" hidden="1" xr:uid="{00000000-0005-0000-0000-000085030000}"/>
    <cellStyle name="Followed Hyperlink 24" xfId="23208" hidden="1" xr:uid="{00000000-0005-0000-0000-000086030000}"/>
    <cellStyle name="Followed Hyperlink 24" xfId="23224" hidden="1" xr:uid="{00000000-0005-0000-0000-000087030000}"/>
    <cellStyle name="Followed Hyperlink 24" xfId="19736" hidden="1" xr:uid="{00000000-0005-0000-0000-000088030000}"/>
    <cellStyle name="Followed Hyperlink 24" xfId="23345" hidden="1" xr:uid="{00000000-0005-0000-0000-000089030000}"/>
    <cellStyle name="Followed Hyperlink 24" xfId="23429" hidden="1" xr:uid="{00000000-0005-0000-0000-00008A030000}"/>
    <cellStyle name="Followed Hyperlink 24" xfId="23445" hidden="1" xr:uid="{00000000-0005-0000-0000-00008B030000}"/>
    <cellStyle name="Followed Hyperlink 24" xfId="22984" hidden="1" xr:uid="{00000000-0005-0000-0000-00008C030000}"/>
    <cellStyle name="Followed Hyperlink 24" xfId="23561" hidden="1" xr:uid="{00000000-0005-0000-0000-00008D030000}"/>
    <cellStyle name="Followed Hyperlink 24" xfId="23645" hidden="1" xr:uid="{00000000-0005-0000-0000-00008E030000}"/>
    <cellStyle name="Followed Hyperlink 24" xfId="23661" hidden="1" xr:uid="{00000000-0005-0000-0000-00008F030000}"/>
    <cellStyle name="Followed Hyperlink 24" xfId="22959" hidden="1" xr:uid="{00000000-0005-0000-0000-000090030000}"/>
    <cellStyle name="Followed Hyperlink 24" xfId="23773" hidden="1" xr:uid="{00000000-0005-0000-0000-000091030000}"/>
    <cellStyle name="Followed Hyperlink 24" xfId="23857" hidden="1" xr:uid="{00000000-0005-0000-0000-000092030000}"/>
    <cellStyle name="Followed Hyperlink 24" xfId="23873" hidden="1" xr:uid="{00000000-0005-0000-0000-000093030000}"/>
    <cellStyle name="Followed Hyperlink 24" xfId="22882" hidden="1" xr:uid="{00000000-0005-0000-0000-000094030000}"/>
    <cellStyle name="Followed Hyperlink 24" xfId="23984" hidden="1" xr:uid="{00000000-0005-0000-0000-000095030000}"/>
    <cellStyle name="Followed Hyperlink 24" xfId="24068" hidden="1" xr:uid="{00000000-0005-0000-0000-000096030000}"/>
    <cellStyle name="Followed Hyperlink 24" xfId="24084" hidden="1" xr:uid="{00000000-0005-0000-0000-000097030000}"/>
    <cellStyle name="Followed Hyperlink 24" xfId="23011" hidden="1" xr:uid="{00000000-0005-0000-0000-000098030000}"/>
    <cellStyle name="Followed Hyperlink 24" xfId="24190" hidden="1" xr:uid="{00000000-0005-0000-0000-000099030000}"/>
    <cellStyle name="Followed Hyperlink 24" xfId="24274" hidden="1" xr:uid="{00000000-0005-0000-0000-00009A030000}"/>
    <cellStyle name="Followed Hyperlink 24" xfId="24290" hidden="1" xr:uid="{00000000-0005-0000-0000-00009B030000}"/>
    <cellStyle name="Followed Hyperlink 24" xfId="24430" hidden="1" xr:uid="{00000000-0005-0000-0000-000080030000}"/>
    <cellStyle name="Followed Hyperlink 24" xfId="24391" hidden="1" xr:uid="{00000000-0005-0000-0000-000081030000}"/>
    <cellStyle name="Followed Hyperlink 24" xfId="13030" hidden="1" xr:uid="{00000000-0005-0000-0000-000082030000}"/>
    <cellStyle name="Followed Hyperlink 24" xfId="22926" hidden="1" xr:uid="{00000000-0005-0000-0000-000083030000}"/>
    <cellStyle name="Followed Hyperlink 24" xfId="24553" hidden="1" xr:uid="{00000000-0005-0000-0000-000084030000}"/>
    <cellStyle name="Followed Hyperlink 24" xfId="24643" hidden="1" xr:uid="{00000000-0005-0000-0000-000085030000}"/>
    <cellStyle name="Followed Hyperlink 24" xfId="24727" hidden="1" xr:uid="{00000000-0005-0000-0000-000086030000}"/>
    <cellStyle name="Followed Hyperlink 24" xfId="24743" hidden="1" xr:uid="{00000000-0005-0000-0000-000087030000}"/>
    <cellStyle name="Followed Hyperlink 24" xfId="21346" hidden="1" xr:uid="{00000000-0005-0000-0000-000088030000}"/>
    <cellStyle name="Followed Hyperlink 24" xfId="24864" hidden="1" xr:uid="{00000000-0005-0000-0000-000089030000}"/>
    <cellStyle name="Followed Hyperlink 24" xfId="24948" hidden="1" xr:uid="{00000000-0005-0000-0000-00008A030000}"/>
    <cellStyle name="Followed Hyperlink 24" xfId="24964" hidden="1" xr:uid="{00000000-0005-0000-0000-00008B030000}"/>
    <cellStyle name="Followed Hyperlink 24" xfId="24503" hidden="1" xr:uid="{00000000-0005-0000-0000-00008C030000}"/>
    <cellStyle name="Followed Hyperlink 24" xfId="25080" hidden="1" xr:uid="{00000000-0005-0000-0000-00008D030000}"/>
    <cellStyle name="Followed Hyperlink 24" xfId="25164" hidden="1" xr:uid="{00000000-0005-0000-0000-00008E030000}"/>
    <cellStyle name="Followed Hyperlink 24" xfId="25180" hidden="1" xr:uid="{00000000-0005-0000-0000-00008F030000}"/>
    <cellStyle name="Followed Hyperlink 24" xfId="24478" hidden="1" xr:uid="{00000000-0005-0000-0000-000090030000}"/>
    <cellStyle name="Followed Hyperlink 24" xfId="25292" hidden="1" xr:uid="{00000000-0005-0000-0000-000091030000}"/>
    <cellStyle name="Followed Hyperlink 24" xfId="25376" hidden="1" xr:uid="{00000000-0005-0000-0000-000092030000}"/>
    <cellStyle name="Followed Hyperlink 24" xfId="25392" hidden="1" xr:uid="{00000000-0005-0000-0000-000093030000}"/>
    <cellStyle name="Followed Hyperlink 24" xfId="24437" hidden="1" xr:uid="{00000000-0005-0000-0000-000094030000}"/>
    <cellStyle name="Followed Hyperlink 24" xfId="25503" hidden="1" xr:uid="{00000000-0005-0000-0000-000095030000}"/>
    <cellStyle name="Followed Hyperlink 24" xfId="25587" hidden="1" xr:uid="{00000000-0005-0000-0000-000096030000}"/>
    <cellStyle name="Followed Hyperlink 24" xfId="25603" hidden="1" xr:uid="{00000000-0005-0000-0000-000097030000}"/>
    <cellStyle name="Followed Hyperlink 24" xfId="24530" hidden="1" xr:uid="{00000000-0005-0000-0000-000098030000}"/>
    <cellStyle name="Followed Hyperlink 24" xfId="25709" hidden="1" xr:uid="{00000000-0005-0000-0000-000099030000}"/>
    <cellStyle name="Followed Hyperlink 24" xfId="25793" hidden="1" xr:uid="{00000000-0005-0000-0000-00009A030000}"/>
    <cellStyle name="Followed Hyperlink 24" xfId="25809" hidden="1" xr:uid="{00000000-0005-0000-0000-00009B030000}"/>
    <cellStyle name="Followed Hyperlink 24" xfId="26350" hidden="1" xr:uid="{00000000-0005-0000-0000-000080030000}"/>
    <cellStyle name="Followed Hyperlink 24" xfId="26450" hidden="1" xr:uid="{00000000-0005-0000-0000-000081030000}"/>
    <cellStyle name="Followed Hyperlink 24" xfId="26534" hidden="1" xr:uid="{00000000-0005-0000-0000-000082030000}"/>
    <cellStyle name="Followed Hyperlink 24" xfId="26550" hidden="1" xr:uid="{00000000-0005-0000-0000-000083030000}"/>
    <cellStyle name="Followed Hyperlink 24" xfId="26673" hidden="1" xr:uid="{00000000-0005-0000-0000-000084030000}"/>
    <cellStyle name="Followed Hyperlink 24" xfId="26763" hidden="1" xr:uid="{00000000-0005-0000-0000-000085030000}"/>
    <cellStyle name="Followed Hyperlink 24" xfId="26847" hidden="1" xr:uid="{00000000-0005-0000-0000-000086030000}"/>
    <cellStyle name="Followed Hyperlink 24" xfId="26863" hidden="1" xr:uid="{00000000-0005-0000-0000-000087030000}"/>
    <cellStyle name="Followed Hyperlink 24" xfId="26176" hidden="1" xr:uid="{00000000-0005-0000-0000-000088030000}"/>
    <cellStyle name="Followed Hyperlink 24" xfId="26984" hidden="1" xr:uid="{00000000-0005-0000-0000-000089030000}"/>
    <cellStyle name="Followed Hyperlink 24" xfId="27068" hidden="1" xr:uid="{00000000-0005-0000-0000-00008A030000}"/>
    <cellStyle name="Followed Hyperlink 24" xfId="27084" hidden="1" xr:uid="{00000000-0005-0000-0000-00008B030000}"/>
    <cellStyle name="Followed Hyperlink 24" xfId="26623" hidden="1" xr:uid="{00000000-0005-0000-0000-00008C030000}"/>
    <cellStyle name="Followed Hyperlink 24" xfId="27200" hidden="1" xr:uid="{00000000-0005-0000-0000-00008D030000}"/>
    <cellStyle name="Followed Hyperlink 24" xfId="27284" hidden="1" xr:uid="{00000000-0005-0000-0000-00008E030000}"/>
    <cellStyle name="Followed Hyperlink 24" xfId="27300" hidden="1" xr:uid="{00000000-0005-0000-0000-00008F030000}"/>
    <cellStyle name="Followed Hyperlink 24" xfId="26598" hidden="1" xr:uid="{00000000-0005-0000-0000-000090030000}"/>
    <cellStyle name="Followed Hyperlink 24" xfId="27412" hidden="1" xr:uid="{00000000-0005-0000-0000-000091030000}"/>
    <cellStyle name="Followed Hyperlink 24" xfId="27496" hidden="1" xr:uid="{00000000-0005-0000-0000-000092030000}"/>
    <cellStyle name="Followed Hyperlink 24" xfId="27512" hidden="1" xr:uid="{00000000-0005-0000-0000-000093030000}"/>
    <cellStyle name="Followed Hyperlink 24" xfId="26274" hidden="1" xr:uid="{00000000-0005-0000-0000-000094030000}"/>
    <cellStyle name="Followed Hyperlink 24" xfId="27623" hidden="1" xr:uid="{00000000-0005-0000-0000-000095030000}"/>
    <cellStyle name="Followed Hyperlink 24" xfId="27707" hidden="1" xr:uid="{00000000-0005-0000-0000-000096030000}"/>
    <cellStyle name="Followed Hyperlink 24" xfId="27723" hidden="1" xr:uid="{00000000-0005-0000-0000-000097030000}"/>
    <cellStyle name="Followed Hyperlink 24" xfId="26650" hidden="1" xr:uid="{00000000-0005-0000-0000-000098030000}"/>
    <cellStyle name="Followed Hyperlink 24" xfId="27829" hidden="1" xr:uid="{00000000-0005-0000-0000-000099030000}"/>
    <cellStyle name="Followed Hyperlink 24" xfId="27913" hidden="1" xr:uid="{00000000-0005-0000-0000-00009A030000}"/>
    <cellStyle name="Followed Hyperlink 24" xfId="27929" hidden="1" xr:uid="{00000000-0005-0000-0000-00009B030000}"/>
    <cellStyle name="Followed Hyperlink 24" xfId="28573" hidden="1" xr:uid="{00000000-0005-0000-0000-000080030000}"/>
    <cellStyle name="Followed Hyperlink 24" xfId="28672" hidden="1" xr:uid="{00000000-0005-0000-0000-000081030000}"/>
    <cellStyle name="Followed Hyperlink 24" xfId="28756" hidden="1" xr:uid="{00000000-0005-0000-0000-000082030000}"/>
    <cellStyle name="Followed Hyperlink 24" xfId="28772" hidden="1" xr:uid="{00000000-0005-0000-0000-000083030000}"/>
    <cellStyle name="Followed Hyperlink 24" xfId="28895" hidden="1" xr:uid="{00000000-0005-0000-0000-000084030000}"/>
    <cellStyle name="Followed Hyperlink 24" xfId="28985" hidden="1" xr:uid="{00000000-0005-0000-0000-000085030000}"/>
    <cellStyle name="Followed Hyperlink 24" xfId="29069" hidden="1" xr:uid="{00000000-0005-0000-0000-000086030000}"/>
    <cellStyle name="Followed Hyperlink 24" xfId="29085" hidden="1" xr:uid="{00000000-0005-0000-0000-000087030000}"/>
    <cellStyle name="Followed Hyperlink 24" xfId="28404" hidden="1" xr:uid="{00000000-0005-0000-0000-000088030000}"/>
    <cellStyle name="Followed Hyperlink 24" xfId="29206" hidden="1" xr:uid="{00000000-0005-0000-0000-000089030000}"/>
    <cellStyle name="Followed Hyperlink 24" xfId="29290" hidden="1" xr:uid="{00000000-0005-0000-0000-00008A030000}"/>
    <cellStyle name="Followed Hyperlink 24" xfId="29306" hidden="1" xr:uid="{00000000-0005-0000-0000-00008B030000}"/>
    <cellStyle name="Followed Hyperlink 24" xfId="28845" hidden="1" xr:uid="{00000000-0005-0000-0000-00008C030000}"/>
    <cellStyle name="Followed Hyperlink 24" xfId="29422" hidden="1" xr:uid="{00000000-0005-0000-0000-00008D030000}"/>
    <cellStyle name="Followed Hyperlink 24" xfId="29506" hidden="1" xr:uid="{00000000-0005-0000-0000-00008E030000}"/>
    <cellStyle name="Followed Hyperlink 24" xfId="29522" hidden="1" xr:uid="{00000000-0005-0000-0000-00008F030000}"/>
    <cellStyle name="Followed Hyperlink 24" xfId="28820" hidden="1" xr:uid="{00000000-0005-0000-0000-000090030000}"/>
    <cellStyle name="Followed Hyperlink 24" xfId="29634" hidden="1" xr:uid="{00000000-0005-0000-0000-000091030000}"/>
    <cellStyle name="Followed Hyperlink 24" xfId="29718" hidden="1" xr:uid="{00000000-0005-0000-0000-000092030000}"/>
    <cellStyle name="Followed Hyperlink 24" xfId="29734" hidden="1" xr:uid="{00000000-0005-0000-0000-000093030000}"/>
    <cellStyle name="Followed Hyperlink 24" xfId="28498" hidden="1" xr:uid="{00000000-0005-0000-0000-000094030000}"/>
    <cellStyle name="Followed Hyperlink 24" xfId="29845" hidden="1" xr:uid="{00000000-0005-0000-0000-000095030000}"/>
    <cellStyle name="Followed Hyperlink 24" xfId="29929" hidden="1" xr:uid="{00000000-0005-0000-0000-000096030000}"/>
    <cellStyle name="Followed Hyperlink 24" xfId="29945" hidden="1" xr:uid="{00000000-0005-0000-0000-000097030000}"/>
    <cellStyle name="Followed Hyperlink 24" xfId="28872" hidden="1" xr:uid="{00000000-0005-0000-0000-000098030000}"/>
    <cellStyle name="Followed Hyperlink 24" xfId="30051" hidden="1" xr:uid="{00000000-0005-0000-0000-000099030000}"/>
    <cellStyle name="Followed Hyperlink 24" xfId="30135" hidden="1" xr:uid="{00000000-0005-0000-0000-00009A030000}"/>
    <cellStyle name="Followed Hyperlink 24" xfId="30151" hidden="1" xr:uid="{00000000-0005-0000-0000-00009B030000}"/>
    <cellStyle name="Followed Hyperlink 24" xfId="30298" hidden="1" xr:uid="{00000000-0005-0000-0000-000080030000}"/>
    <cellStyle name="Followed Hyperlink 24" xfId="30252" hidden="1" xr:uid="{00000000-0005-0000-0000-000081030000}"/>
    <cellStyle name="Followed Hyperlink 24" xfId="28446" hidden="1" xr:uid="{00000000-0005-0000-0000-000082030000}"/>
    <cellStyle name="Followed Hyperlink 24" xfId="28457" hidden="1" xr:uid="{00000000-0005-0000-0000-000083030000}"/>
    <cellStyle name="Followed Hyperlink 24" xfId="30566" hidden="1" xr:uid="{00000000-0005-0000-0000-000084030000}"/>
    <cellStyle name="Followed Hyperlink 24" xfId="30656" hidden="1" xr:uid="{00000000-0005-0000-0000-000085030000}"/>
    <cellStyle name="Followed Hyperlink 24" xfId="30740" hidden="1" xr:uid="{00000000-0005-0000-0000-000086030000}"/>
    <cellStyle name="Followed Hyperlink 24" xfId="30756" hidden="1" xr:uid="{00000000-0005-0000-0000-000087030000}"/>
    <cellStyle name="Followed Hyperlink 24" xfId="28364" hidden="1" xr:uid="{00000000-0005-0000-0000-000088030000}"/>
    <cellStyle name="Followed Hyperlink 24" xfId="30877" hidden="1" xr:uid="{00000000-0005-0000-0000-000089030000}"/>
    <cellStyle name="Followed Hyperlink 24" xfId="30961" hidden="1" xr:uid="{00000000-0005-0000-0000-00008A030000}"/>
    <cellStyle name="Followed Hyperlink 24" xfId="30977" hidden="1" xr:uid="{00000000-0005-0000-0000-00008B030000}"/>
    <cellStyle name="Followed Hyperlink 24" xfId="30516" hidden="1" xr:uid="{00000000-0005-0000-0000-00008C030000}"/>
    <cellStyle name="Followed Hyperlink 24" xfId="31093" hidden="1" xr:uid="{00000000-0005-0000-0000-00008D030000}"/>
    <cellStyle name="Followed Hyperlink 24" xfId="31177" hidden="1" xr:uid="{00000000-0005-0000-0000-00008E030000}"/>
    <cellStyle name="Followed Hyperlink 24" xfId="31193" hidden="1" xr:uid="{00000000-0005-0000-0000-00008F030000}"/>
    <cellStyle name="Followed Hyperlink 24" xfId="30491" hidden="1" xr:uid="{00000000-0005-0000-0000-000090030000}"/>
    <cellStyle name="Followed Hyperlink 24" xfId="31305" hidden="1" xr:uid="{00000000-0005-0000-0000-000091030000}"/>
    <cellStyle name="Followed Hyperlink 24" xfId="31389" hidden="1" xr:uid="{00000000-0005-0000-0000-000092030000}"/>
    <cellStyle name="Followed Hyperlink 24" xfId="31405" hidden="1" xr:uid="{00000000-0005-0000-0000-000093030000}"/>
    <cellStyle name="Followed Hyperlink 24" xfId="30330" hidden="1" xr:uid="{00000000-0005-0000-0000-000094030000}"/>
    <cellStyle name="Followed Hyperlink 24" xfId="31516" hidden="1" xr:uid="{00000000-0005-0000-0000-000095030000}"/>
    <cellStyle name="Followed Hyperlink 24" xfId="31600" hidden="1" xr:uid="{00000000-0005-0000-0000-000096030000}"/>
    <cellStyle name="Followed Hyperlink 24" xfId="31616" hidden="1" xr:uid="{00000000-0005-0000-0000-000097030000}"/>
    <cellStyle name="Followed Hyperlink 24" xfId="30543" hidden="1" xr:uid="{00000000-0005-0000-0000-000098030000}"/>
    <cellStyle name="Followed Hyperlink 24" xfId="31722" hidden="1" xr:uid="{00000000-0005-0000-0000-000099030000}"/>
    <cellStyle name="Followed Hyperlink 24" xfId="31806" hidden="1" xr:uid="{00000000-0005-0000-0000-00009A030000}"/>
    <cellStyle name="Followed Hyperlink 24" xfId="31822" hidden="1" xr:uid="{00000000-0005-0000-0000-00009B030000}"/>
    <cellStyle name="Followed Hyperlink 24" xfId="31968" hidden="1" xr:uid="{00000000-0005-0000-0000-000080030000}"/>
    <cellStyle name="Followed Hyperlink 24" xfId="31923" hidden="1" xr:uid="{00000000-0005-0000-0000-000081030000}"/>
    <cellStyle name="Followed Hyperlink 24" xfId="25946" hidden="1" xr:uid="{00000000-0005-0000-0000-000082030000}"/>
    <cellStyle name="Followed Hyperlink 24" xfId="30457" hidden="1" xr:uid="{00000000-0005-0000-0000-000083030000}"/>
    <cellStyle name="Followed Hyperlink 24" xfId="32234" hidden="1" xr:uid="{00000000-0005-0000-0000-000084030000}"/>
    <cellStyle name="Followed Hyperlink 24" xfId="32324" hidden="1" xr:uid="{00000000-0005-0000-0000-000085030000}"/>
    <cellStyle name="Followed Hyperlink 24" xfId="32408" hidden="1" xr:uid="{00000000-0005-0000-0000-000086030000}"/>
    <cellStyle name="Followed Hyperlink 24" xfId="32424" hidden="1" xr:uid="{00000000-0005-0000-0000-000087030000}"/>
    <cellStyle name="Followed Hyperlink 24" xfId="25985" hidden="1" xr:uid="{00000000-0005-0000-0000-000088030000}"/>
    <cellStyle name="Followed Hyperlink 24" xfId="32545" hidden="1" xr:uid="{00000000-0005-0000-0000-000089030000}"/>
    <cellStyle name="Followed Hyperlink 24" xfId="32629" hidden="1" xr:uid="{00000000-0005-0000-0000-00008A030000}"/>
    <cellStyle name="Followed Hyperlink 24" xfId="32645" hidden="1" xr:uid="{00000000-0005-0000-0000-00008B030000}"/>
    <cellStyle name="Followed Hyperlink 24" xfId="32184" hidden="1" xr:uid="{00000000-0005-0000-0000-00008C030000}"/>
    <cellStyle name="Followed Hyperlink 24" xfId="32761" hidden="1" xr:uid="{00000000-0005-0000-0000-00008D030000}"/>
    <cellStyle name="Followed Hyperlink 24" xfId="32845" hidden="1" xr:uid="{00000000-0005-0000-0000-00008E030000}"/>
    <cellStyle name="Followed Hyperlink 24" xfId="32861" hidden="1" xr:uid="{00000000-0005-0000-0000-00008F030000}"/>
    <cellStyle name="Followed Hyperlink 24" xfId="32159" hidden="1" xr:uid="{00000000-0005-0000-0000-000090030000}"/>
    <cellStyle name="Followed Hyperlink 24" xfId="32973" hidden="1" xr:uid="{00000000-0005-0000-0000-000091030000}"/>
    <cellStyle name="Followed Hyperlink 24" xfId="33057" hidden="1" xr:uid="{00000000-0005-0000-0000-000092030000}"/>
    <cellStyle name="Followed Hyperlink 24" xfId="33073" hidden="1" xr:uid="{00000000-0005-0000-0000-000093030000}"/>
    <cellStyle name="Followed Hyperlink 24" xfId="32000" hidden="1" xr:uid="{00000000-0005-0000-0000-000094030000}"/>
    <cellStyle name="Followed Hyperlink 24" xfId="33184" hidden="1" xr:uid="{00000000-0005-0000-0000-000095030000}"/>
    <cellStyle name="Followed Hyperlink 24" xfId="33268" hidden="1" xr:uid="{00000000-0005-0000-0000-000096030000}"/>
    <cellStyle name="Followed Hyperlink 24" xfId="33284" hidden="1" xr:uid="{00000000-0005-0000-0000-000097030000}"/>
    <cellStyle name="Followed Hyperlink 24" xfId="32211" hidden="1" xr:uid="{00000000-0005-0000-0000-000098030000}"/>
    <cellStyle name="Followed Hyperlink 24" xfId="33390" hidden="1" xr:uid="{00000000-0005-0000-0000-000099030000}"/>
    <cellStyle name="Followed Hyperlink 24" xfId="33474" hidden="1" xr:uid="{00000000-0005-0000-0000-00009A030000}"/>
    <cellStyle name="Followed Hyperlink 24" xfId="33490" hidden="1" xr:uid="{00000000-0005-0000-0000-00009B030000}"/>
    <cellStyle name="Followed Hyperlink 24" xfId="33635" hidden="1" xr:uid="{00000000-0005-0000-0000-000080030000}"/>
    <cellStyle name="Followed Hyperlink 24" xfId="33591" hidden="1" xr:uid="{00000000-0005-0000-0000-000081030000}"/>
    <cellStyle name="Followed Hyperlink 24" xfId="25986" hidden="1" xr:uid="{00000000-0005-0000-0000-000082030000}"/>
    <cellStyle name="Followed Hyperlink 24" xfId="32125" hidden="1" xr:uid="{00000000-0005-0000-0000-000083030000}"/>
    <cellStyle name="Followed Hyperlink 24" xfId="33889" hidden="1" xr:uid="{00000000-0005-0000-0000-000084030000}"/>
    <cellStyle name="Followed Hyperlink 24" xfId="33979" hidden="1" xr:uid="{00000000-0005-0000-0000-000085030000}"/>
    <cellStyle name="Followed Hyperlink 24" xfId="34063" hidden="1" xr:uid="{00000000-0005-0000-0000-000086030000}"/>
    <cellStyle name="Followed Hyperlink 24" xfId="34079" hidden="1" xr:uid="{00000000-0005-0000-0000-000087030000}"/>
    <cellStyle name="Followed Hyperlink 24" xfId="30440" hidden="1" xr:uid="{00000000-0005-0000-0000-000088030000}"/>
    <cellStyle name="Followed Hyperlink 24" xfId="34200" hidden="1" xr:uid="{00000000-0005-0000-0000-000089030000}"/>
    <cellStyle name="Followed Hyperlink 24" xfId="34284" hidden="1" xr:uid="{00000000-0005-0000-0000-00008A030000}"/>
    <cellStyle name="Followed Hyperlink 24" xfId="34300" hidden="1" xr:uid="{00000000-0005-0000-0000-00008B030000}"/>
    <cellStyle name="Followed Hyperlink 24" xfId="33839" hidden="1" xr:uid="{00000000-0005-0000-0000-00008C030000}"/>
    <cellStyle name="Followed Hyperlink 24" xfId="34416" hidden="1" xr:uid="{00000000-0005-0000-0000-00008D030000}"/>
    <cellStyle name="Followed Hyperlink 24" xfId="34500" hidden="1" xr:uid="{00000000-0005-0000-0000-00008E030000}"/>
    <cellStyle name="Followed Hyperlink 24" xfId="34516" hidden="1" xr:uid="{00000000-0005-0000-0000-00008F030000}"/>
    <cellStyle name="Followed Hyperlink 24" xfId="33814" hidden="1" xr:uid="{00000000-0005-0000-0000-000090030000}"/>
    <cellStyle name="Followed Hyperlink 24" xfId="34628" hidden="1" xr:uid="{00000000-0005-0000-0000-000091030000}"/>
    <cellStyle name="Followed Hyperlink 24" xfId="34712" hidden="1" xr:uid="{00000000-0005-0000-0000-000092030000}"/>
    <cellStyle name="Followed Hyperlink 24" xfId="34728" hidden="1" xr:uid="{00000000-0005-0000-0000-000093030000}"/>
    <cellStyle name="Followed Hyperlink 24" xfId="33665" hidden="1" xr:uid="{00000000-0005-0000-0000-000094030000}"/>
    <cellStyle name="Followed Hyperlink 24" xfId="34839" hidden="1" xr:uid="{00000000-0005-0000-0000-000095030000}"/>
    <cellStyle name="Followed Hyperlink 24" xfId="34923" hidden="1" xr:uid="{00000000-0005-0000-0000-000096030000}"/>
    <cellStyle name="Followed Hyperlink 24" xfId="34939" hidden="1" xr:uid="{00000000-0005-0000-0000-000097030000}"/>
    <cellStyle name="Followed Hyperlink 24" xfId="33866" hidden="1" xr:uid="{00000000-0005-0000-0000-000098030000}"/>
    <cellStyle name="Followed Hyperlink 24" xfId="35045" hidden="1" xr:uid="{00000000-0005-0000-0000-000099030000}"/>
    <cellStyle name="Followed Hyperlink 24" xfId="35129" hidden="1" xr:uid="{00000000-0005-0000-0000-00009A030000}"/>
    <cellStyle name="Followed Hyperlink 24" xfId="35145" hidden="1" xr:uid="{00000000-0005-0000-0000-00009B030000}"/>
    <cellStyle name="Followed Hyperlink 24" xfId="35289" hidden="1" xr:uid="{00000000-0005-0000-0000-000080030000}"/>
    <cellStyle name="Followed Hyperlink 24" xfId="35246" hidden="1" xr:uid="{00000000-0005-0000-0000-000081030000}"/>
    <cellStyle name="Followed Hyperlink 24" xfId="26115" hidden="1" xr:uid="{00000000-0005-0000-0000-000082030000}"/>
    <cellStyle name="Followed Hyperlink 24" xfId="33781" hidden="1" xr:uid="{00000000-0005-0000-0000-000083030000}"/>
    <cellStyle name="Followed Hyperlink 24" xfId="35530" hidden="1" xr:uid="{00000000-0005-0000-0000-000084030000}"/>
    <cellStyle name="Followed Hyperlink 24" xfId="35620" hidden="1" xr:uid="{00000000-0005-0000-0000-000085030000}"/>
    <cellStyle name="Followed Hyperlink 24" xfId="35704" hidden="1" xr:uid="{00000000-0005-0000-0000-000086030000}"/>
    <cellStyle name="Followed Hyperlink 24" xfId="35720" hidden="1" xr:uid="{00000000-0005-0000-0000-000087030000}"/>
    <cellStyle name="Followed Hyperlink 24" xfId="32108" hidden="1" xr:uid="{00000000-0005-0000-0000-000088030000}"/>
    <cellStyle name="Followed Hyperlink 24" xfId="35841" hidden="1" xr:uid="{00000000-0005-0000-0000-000089030000}"/>
    <cellStyle name="Followed Hyperlink 24" xfId="35925" hidden="1" xr:uid="{00000000-0005-0000-0000-00008A030000}"/>
    <cellStyle name="Followed Hyperlink 24" xfId="35941" hidden="1" xr:uid="{00000000-0005-0000-0000-00008B030000}"/>
    <cellStyle name="Followed Hyperlink 24" xfId="35480" hidden="1" xr:uid="{00000000-0005-0000-0000-00008C030000}"/>
    <cellStyle name="Followed Hyperlink 24" xfId="36057" hidden="1" xr:uid="{00000000-0005-0000-0000-00008D030000}"/>
    <cellStyle name="Followed Hyperlink 24" xfId="36141" hidden="1" xr:uid="{00000000-0005-0000-0000-00008E030000}"/>
    <cellStyle name="Followed Hyperlink 24" xfId="36157" hidden="1" xr:uid="{00000000-0005-0000-0000-00008F030000}"/>
    <cellStyle name="Followed Hyperlink 24" xfId="35455" hidden="1" xr:uid="{00000000-0005-0000-0000-000090030000}"/>
    <cellStyle name="Followed Hyperlink 24" xfId="36269" hidden="1" xr:uid="{00000000-0005-0000-0000-000091030000}"/>
    <cellStyle name="Followed Hyperlink 24" xfId="36353" hidden="1" xr:uid="{00000000-0005-0000-0000-000092030000}"/>
    <cellStyle name="Followed Hyperlink 24" xfId="36369" hidden="1" xr:uid="{00000000-0005-0000-0000-000093030000}"/>
    <cellStyle name="Followed Hyperlink 24" xfId="35318" hidden="1" xr:uid="{00000000-0005-0000-0000-000094030000}"/>
    <cellStyle name="Followed Hyperlink 24" xfId="36480" hidden="1" xr:uid="{00000000-0005-0000-0000-000095030000}"/>
    <cellStyle name="Followed Hyperlink 24" xfId="36564" hidden="1" xr:uid="{00000000-0005-0000-0000-000096030000}"/>
    <cellStyle name="Followed Hyperlink 24" xfId="36580" hidden="1" xr:uid="{00000000-0005-0000-0000-000097030000}"/>
    <cellStyle name="Followed Hyperlink 24" xfId="35507" hidden="1" xr:uid="{00000000-0005-0000-0000-000098030000}"/>
    <cellStyle name="Followed Hyperlink 24" xfId="36686" hidden="1" xr:uid="{00000000-0005-0000-0000-000099030000}"/>
    <cellStyle name="Followed Hyperlink 24" xfId="36770" hidden="1" xr:uid="{00000000-0005-0000-0000-00009A030000}"/>
    <cellStyle name="Followed Hyperlink 24" xfId="36786" hidden="1" xr:uid="{00000000-0005-0000-0000-00009B030000}"/>
    <cellStyle name="Followed Hyperlink 24" xfId="36929" hidden="1" xr:uid="{00000000-0005-0000-0000-000080030000}"/>
    <cellStyle name="Followed Hyperlink 24" xfId="36887" hidden="1" xr:uid="{00000000-0005-0000-0000-000081030000}"/>
    <cellStyle name="Followed Hyperlink 24" xfId="28258" hidden="1" xr:uid="{00000000-0005-0000-0000-000082030000}"/>
    <cellStyle name="Followed Hyperlink 24" xfId="35422" hidden="1" xr:uid="{00000000-0005-0000-0000-000083030000}"/>
    <cellStyle name="Followed Hyperlink 24" xfId="37137" hidden="1" xr:uid="{00000000-0005-0000-0000-000084030000}"/>
    <cellStyle name="Followed Hyperlink 24" xfId="37227" hidden="1" xr:uid="{00000000-0005-0000-0000-000085030000}"/>
    <cellStyle name="Followed Hyperlink 24" xfId="37311" hidden="1" xr:uid="{00000000-0005-0000-0000-000086030000}"/>
    <cellStyle name="Followed Hyperlink 24" xfId="37327" hidden="1" xr:uid="{00000000-0005-0000-0000-000087030000}"/>
    <cellStyle name="Followed Hyperlink 24" xfId="33766" hidden="1" xr:uid="{00000000-0005-0000-0000-000088030000}"/>
    <cellStyle name="Followed Hyperlink 24" xfId="37448" hidden="1" xr:uid="{00000000-0005-0000-0000-000089030000}"/>
    <cellStyle name="Followed Hyperlink 24" xfId="37532" hidden="1" xr:uid="{00000000-0005-0000-0000-00008A030000}"/>
    <cellStyle name="Followed Hyperlink 24" xfId="37548" hidden="1" xr:uid="{00000000-0005-0000-0000-00008B030000}"/>
    <cellStyle name="Followed Hyperlink 24" xfId="37087" hidden="1" xr:uid="{00000000-0005-0000-0000-00008C030000}"/>
    <cellStyle name="Followed Hyperlink 24" xfId="37664" hidden="1" xr:uid="{00000000-0005-0000-0000-00008D030000}"/>
    <cellStyle name="Followed Hyperlink 24" xfId="37748" hidden="1" xr:uid="{00000000-0005-0000-0000-00008E030000}"/>
    <cellStyle name="Followed Hyperlink 24" xfId="37764" hidden="1" xr:uid="{00000000-0005-0000-0000-00008F030000}"/>
    <cellStyle name="Followed Hyperlink 24" xfId="37062" hidden="1" xr:uid="{00000000-0005-0000-0000-000090030000}"/>
    <cellStyle name="Followed Hyperlink 24" xfId="37876" hidden="1" xr:uid="{00000000-0005-0000-0000-000091030000}"/>
    <cellStyle name="Followed Hyperlink 24" xfId="37960" hidden="1" xr:uid="{00000000-0005-0000-0000-000092030000}"/>
    <cellStyle name="Followed Hyperlink 24" xfId="37976" hidden="1" xr:uid="{00000000-0005-0000-0000-000093030000}"/>
    <cellStyle name="Followed Hyperlink 24" xfId="36955" hidden="1" xr:uid="{00000000-0005-0000-0000-000094030000}"/>
    <cellStyle name="Followed Hyperlink 24" xfId="38087" hidden="1" xr:uid="{00000000-0005-0000-0000-000095030000}"/>
    <cellStyle name="Followed Hyperlink 24" xfId="38171" hidden="1" xr:uid="{00000000-0005-0000-0000-000096030000}"/>
    <cellStyle name="Followed Hyperlink 24" xfId="38187" hidden="1" xr:uid="{00000000-0005-0000-0000-000097030000}"/>
    <cellStyle name="Followed Hyperlink 24" xfId="37114" hidden="1" xr:uid="{00000000-0005-0000-0000-000098030000}"/>
    <cellStyle name="Followed Hyperlink 24" xfId="38293" hidden="1" xr:uid="{00000000-0005-0000-0000-000099030000}"/>
    <cellStyle name="Followed Hyperlink 24" xfId="38377" hidden="1" xr:uid="{00000000-0005-0000-0000-00009A030000}"/>
    <cellStyle name="Followed Hyperlink 24" xfId="38393" hidden="1" xr:uid="{00000000-0005-0000-0000-00009B030000}"/>
    <cellStyle name="Followed Hyperlink 24" xfId="38534" hidden="1" xr:uid="{00000000-0005-0000-0000-000080030000}"/>
    <cellStyle name="Followed Hyperlink 24" xfId="38494" hidden="1" xr:uid="{00000000-0005-0000-0000-000081030000}"/>
    <cellStyle name="Followed Hyperlink 24" xfId="28456" hidden="1" xr:uid="{00000000-0005-0000-0000-000082030000}"/>
    <cellStyle name="Followed Hyperlink 24" xfId="37029" hidden="1" xr:uid="{00000000-0005-0000-0000-000083030000}"/>
    <cellStyle name="Followed Hyperlink 24" xfId="38706" hidden="1" xr:uid="{00000000-0005-0000-0000-000084030000}"/>
    <cellStyle name="Followed Hyperlink 24" xfId="38796" hidden="1" xr:uid="{00000000-0005-0000-0000-000085030000}"/>
    <cellStyle name="Followed Hyperlink 24" xfId="38880" hidden="1" xr:uid="{00000000-0005-0000-0000-000086030000}"/>
    <cellStyle name="Followed Hyperlink 24" xfId="38896" hidden="1" xr:uid="{00000000-0005-0000-0000-000087030000}"/>
    <cellStyle name="Followed Hyperlink 24" xfId="35408" hidden="1" xr:uid="{00000000-0005-0000-0000-000088030000}"/>
    <cellStyle name="Followed Hyperlink 24" xfId="39017" hidden="1" xr:uid="{00000000-0005-0000-0000-000089030000}"/>
    <cellStyle name="Followed Hyperlink 24" xfId="39101" hidden="1" xr:uid="{00000000-0005-0000-0000-00008A030000}"/>
    <cellStyle name="Followed Hyperlink 24" xfId="39117" hidden="1" xr:uid="{00000000-0005-0000-0000-00008B030000}"/>
    <cellStyle name="Followed Hyperlink 24" xfId="38656" hidden="1" xr:uid="{00000000-0005-0000-0000-00008C030000}"/>
    <cellStyle name="Followed Hyperlink 24" xfId="39233" hidden="1" xr:uid="{00000000-0005-0000-0000-00008D030000}"/>
    <cellStyle name="Followed Hyperlink 24" xfId="39317" hidden="1" xr:uid="{00000000-0005-0000-0000-00008E030000}"/>
    <cellStyle name="Followed Hyperlink 24" xfId="39333" hidden="1" xr:uid="{00000000-0005-0000-0000-00008F030000}"/>
    <cellStyle name="Followed Hyperlink 24" xfId="38631" hidden="1" xr:uid="{00000000-0005-0000-0000-000090030000}"/>
    <cellStyle name="Followed Hyperlink 24" xfId="39445" hidden="1" xr:uid="{00000000-0005-0000-0000-000091030000}"/>
    <cellStyle name="Followed Hyperlink 24" xfId="39529" hidden="1" xr:uid="{00000000-0005-0000-0000-000092030000}"/>
    <cellStyle name="Followed Hyperlink 24" xfId="39545" hidden="1" xr:uid="{00000000-0005-0000-0000-000093030000}"/>
    <cellStyle name="Followed Hyperlink 24" xfId="38554" hidden="1" xr:uid="{00000000-0005-0000-0000-000094030000}"/>
    <cellStyle name="Followed Hyperlink 24" xfId="39656" hidden="1" xr:uid="{00000000-0005-0000-0000-000095030000}"/>
    <cellStyle name="Followed Hyperlink 24" xfId="39740" hidden="1" xr:uid="{00000000-0005-0000-0000-000096030000}"/>
    <cellStyle name="Followed Hyperlink 24" xfId="39756" hidden="1" xr:uid="{00000000-0005-0000-0000-000097030000}"/>
    <cellStyle name="Followed Hyperlink 24" xfId="38683" hidden="1" xr:uid="{00000000-0005-0000-0000-000098030000}"/>
    <cellStyle name="Followed Hyperlink 24" xfId="39862" hidden="1" xr:uid="{00000000-0005-0000-0000-000099030000}"/>
    <cellStyle name="Followed Hyperlink 24" xfId="39946" hidden="1" xr:uid="{00000000-0005-0000-0000-00009A030000}"/>
    <cellStyle name="Followed Hyperlink 24" xfId="39962" hidden="1" xr:uid="{00000000-0005-0000-0000-00009B030000}"/>
    <cellStyle name="Followed Hyperlink 24" xfId="40102" hidden="1" xr:uid="{00000000-0005-0000-0000-000080030000}"/>
    <cellStyle name="Followed Hyperlink 24" xfId="40063" hidden="1" xr:uid="{00000000-0005-0000-0000-000081030000}"/>
    <cellStyle name="Followed Hyperlink 24" xfId="28584" hidden="1" xr:uid="{00000000-0005-0000-0000-000082030000}"/>
    <cellStyle name="Followed Hyperlink 24" xfId="38598" hidden="1" xr:uid="{00000000-0005-0000-0000-000083030000}"/>
    <cellStyle name="Followed Hyperlink 24" xfId="40225" hidden="1" xr:uid="{00000000-0005-0000-0000-000084030000}"/>
    <cellStyle name="Followed Hyperlink 24" xfId="40315" hidden="1" xr:uid="{00000000-0005-0000-0000-000085030000}"/>
    <cellStyle name="Followed Hyperlink 24" xfId="40399" hidden="1" xr:uid="{00000000-0005-0000-0000-000086030000}"/>
    <cellStyle name="Followed Hyperlink 24" xfId="40415" hidden="1" xr:uid="{00000000-0005-0000-0000-000087030000}"/>
    <cellStyle name="Followed Hyperlink 24" xfId="37018" hidden="1" xr:uid="{00000000-0005-0000-0000-000088030000}"/>
    <cellStyle name="Followed Hyperlink 24" xfId="40536" hidden="1" xr:uid="{00000000-0005-0000-0000-000089030000}"/>
    <cellStyle name="Followed Hyperlink 24" xfId="40620" hidden="1" xr:uid="{00000000-0005-0000-0000-00008A030000}"/>
    <cellStyle name="Followed Hyperlink 24" xfId="40636" hidden="1" xr:uid="{00000000-0005-0000-0000-00008B030000}"/>
    <cellStyle name="Followed Hyperlink 24" xfId="40175" hidden="1" xr:uid="{00000000-0005-0000-0000-00008C030000}"/>
    <cellStyle name="Followed Hyperlink 24" xfId="40752" hidden="1" xr:uid="{00000000-0005-0000-0000-00008D030000}"/>
    <cellStyle name="Followed Hyperlink 24" xfId="40836" hidden="1" xr:uid="{00000000-0005-0000-0000-00008E030000}"/>
    <cellStyle name="Followed Hyperlink 24" xfId="40852" hidden="1" xr:uid="{00000000-0005-0000-0000-00008F030000}"/>
    <cellStyle name="Followed Hyperlink 24" xfId="40150" hidden="1" xr:uid="{00000000-0005-0000-0000-000090030000}"/>
    <cellStyle name="Followed Hyperlink 24" xfId="40964" hidden="1" xr:uid="{00000000-0005-0000-0000-000091030000}"/>
    <cellStyle name="Followed Hyperlink 24" xfId="41048" hidden="1" xr:uid="{00000000-0005-0000-0000-000092030000}"/>
    <cellStyle name="Followed Hyperlink 24" xfId="41064" hidden="1" xr:uid="{00000000-0005-0000-0000-000093030000}"/>
    <cellStyle name="Followed Hyperlink 24" xfId="40109" hidden="1" xr:uid="{00000000-0005-0000-0000-000094030000}"/>
    <cellStyle name="Followed Hyperlink 24" xfId="41175" hidden="1" xr:uid="{00000000-0005-0000-0000-000095030000}"/>
    <cellStyle name="Followed Hyperlink 24" xfId="41259" hidden="1" xr:uid="{00000000-0005-0000-0000-000096030000}"/>
    <cellStyle name="Followed Hyperlink 24" xfId="41275" hidden="1" xr:uid="{00000000-0005-0000-0000-000097030000}"/>
    <cellStyle name="Followed Hyperlink 24" xfId="40202" hidden="1" xr:uid="{00000000-0005-0000-0000-000098030000}"/>
    <cellStyle name="Followed Hyperlink 24" xfId="41381" hidden="1" xr:uid="{00000000-0005-0000-0000-000099030000}"/>
    <cellStyle name="Followed Hyperlink 24" xfId="41465" hidden="1" xr:uid="{00000000-0005-0000-0000-00009A030000}"/>
    <cellStyle name="Followed Hyperlink 24" xfId="41481" hidden="1" xr:uid="{00000000-0005-0000-0000-00009B030000}"/>
    <cellStyle name="Followed Hyperlink 24" xfId="41867" hidden="1" xr:uid="{00000000-0005-0000-0000-000080030000}"/>
    <cellStyle name="Followed Hyperlink 24" xfId="41967" hidden="1" xr:uid="{00000000-0005-0000-0000-000081030000}"/>
    <cellStyle name="Followed Hyperlink 24" xfId="42051" hidden="1" xr:uid="{00000000-0005-0000-0000-000082030000}"/>
    <cellStyle name="Followed Hyperlink 24" xfId="42067" hidden="1" xr:uid="{00000000-0005-0000-0000-000083030000}"/>
    <cellStyle name="Followed Hyperlink 24" xfId="42190" hidden="1" xr:uid="{00000000-0005-0000-0000-000084030000}"/>
    <cellStyle name="Followed Hyperlink 24" xfId="42280" hidden="1" xr:uid="{00000000-0005-0000-0000-000085030000}"/>
    <cellStyle name="Followed Hyperlink 24" xfId="42364" hidden="1" xr:uid="{00000000-0005-0000-0000-000086030000}"/>
    <cellStyle name="Followed Hyperlink 24" xfId="42380" hidden="1" xr:uid="{00000000-0005-0000-0000-000087030000}"/>
    <cellStyle name="Followed Hyperlink 24" xfId="41705" hidden="1" xr:uid="{00000000-0005-0000-0000-000088030000}"/>
    <cellStyle name="Followed Hyperlink 24" xfId="42501" hidden="1" xr:uid="{00000000-0005-0000-0000-000089030000}"/>
    <cellStyle name="Followed Hyperlink 24" xfId="42585" hidden="1" xr:uid="{00000000-0005-0000-0000-00008A030000}"/>
    <cellStyle name="Followed Hyperlink 24" xfId="42601" hidden="1" xr:uid="{00000000-0005-0000-0000-00008B030000}"/>
    <cellStyle name="Followed Hyperlink 24" xfId="42140" hidden="1" xr:uid="{00000000-0005-0000-0000-00008C030000}"/>
    <cellStyle name="Followed Hyperlink 24" xfId="42717" hidden="1" xr:uid="{00000000-0005-0000-0000-00008D030000}"/>
    <cellStyle name="Followed Hyperlink 24" xfId="42801" hidden="1" xr:uid="{00000000-0005-0000-0000-00008E030000}"/>
    <cellStyle name="Followed Hyperlink 24" xfId="42817" hidden="1" xr:uid="{00000000-0005-0000-0000-00008F030000}"/>
    <cellStyle name="Followed Hyperlink 24" xfId="42115" hidden="1" xr:uid="{00000000-0005-0000-0000-000090030000}"/>
    <cellStyle name="Followed Hyperlink 24" xfId="42929" hidden="1" xr:uid="{00000000-0005-0000-0000-000091030000}"/>
    <cellStyle name="Followed Hyperlink 24" xfId="43013" hidden="1" xr:uid="{00000000-0005-0000-0000-000092030000}"/>
    <cellStyle name="Followed Hyperlink 24" xfId="43029" hidden="1" xr:uid="{00000000-0005-0000-0000-000093030000}"/>
    <cellStyle name="Followed Hyperlink 24" xfId="41794" hidden="1" xr:uid="{00000000-0005-0000-0000-000094030000}"/>
    <cellStyle name="Followed Hyperlink 24" xfId="43140" hidden="1" xr:uid="{00000000-0005-0000-0000-000095030000}"/>
    <cellStyle name="Followed Hyperlink 24" xfId="43224" hidden="1" xr:uid="{00000000-0005-0000-0000-000096030000}"/>
    <cellStyle name="Followed Hyperlink 24" xfId="43240" hidden="1" xr:uid="{00000000-0005-0000-0000-000097030000}"/>
    <cellStyle name="Followed Hyperlink 24" xfId="42167" hidden="1" xr:uid="{00000000-0005-0000-0000-000098030000}"/>
    <cellStyle name="Followed Hyperlink 24" xfId="43346" hidden="1" xr:uid="{00000000-0005-0000-0000-000099030000}"/>
    <cellStyle name="Followed Hyperlink 24" xfId="43430" hidden="1" xr:uid="{00000000-0005-0000-0000-00009A030000}"/>
    <cellStyle name="Followed Hyperlink 24" xfId="43446" hidden="1" xr:uid="{00000000-0005-0000-0000-00009B030000}"/>
    <cellStyle name="Followed Hyperlink 24" xfId="43833" hidden="1" xr:uid="{00000000-0005-0000-0000-000080030000}"/>
    <cellStyle name="Followed Hyperlink 24" xfId="43914" hidden="1" xr:uid="{00000000-0005-0000-0000-000081030000}"/>
    <cellStyle name="Followed Hyperlink 24" xfId="43998" hidden="1" xr:uid="{00000000-0005-0000-0000-000082030000}"/>
    <cellStyle name="Followed Hyperlink 24" xfId="44014" hidden="1" xr:uid="{00000000-0005-0000-0000-000083030000}"/>
    <cellStyle name="Followed Hyperlink 24" xfId="44137" hidden="1" xr:uid="{00000000-0005-0000-0000-000084030000}"/>
    <cellStyle name="Followed Hyperlink 24" xfId="44227" hidden="1" xr:uid="{00000000-0005-0000-0000-000085030000}"/>
    <cellStyle name="Followed Hyperlink 24" xfId="44311" hidden="1" xr:uid="{00000000-0005-0000-0000-000086030000}"/>
    <cellStyle name="Followed Hyperlink 24" xfId="44327" hidden="1" xr:uid="{00000000-0005-0000-0000-000087030000}"/>
    <cellStyle name="Followed Hyperlink 24" xfId="43784" hidden="1" xr:uid="{00000000-0005-0000-0000-000088030000}"/>
    <cellStyle name="Followed Hyperlink 24" xfId="44448" hidden="1" xr:uid="{00000000-0005-0000-0000-000089030000}"/>
    <cellStyle name="Followed Hyperlink 24" xfId="44532" hidden="1" xr:uid="{00000000-0005-0000-0000-00008A030000}"/>
    <cellStyle name="Followed Hyperlink 24" xfId="44548" hidden="1" xr:uid="{00000000-0005-0000-0000-00008B030000}"/>
    <cellStyle name="Followed Hyperlink 24" xfId="44087" hidden="1" xr:uid="{00000000-0005-0000-0000-00008C030000}"/>
    <cellStyle name="Followed Hyperlink 24" xfId="44664" hidden="1" xr:uid="{00000000-0005-0000-0000-00008D030000}"/>
    <cellStyle name="Followed Hyperlink 24" xfId="44748" hidden="1" xr:uid="{00000000-0005-0000-0000-00008E030000}"/>
    <cellStyle name="Followed Hyperlink 24" xfId="44764" hidden="1" xr:uid="{00000000-0005-0000-0000-00008F030000}"/>
    <cellStyle name="Followed Hyperlink 24" xfId="44062" hidden="1" xr:uid="{00000000-0005-0000-0000-000090030000}"/>
    <cellStyle name="Followed Hyperlink 24" xfId="44876" hidden="1" xr:uid="{00000000-0005-0000-0000-000091030000}"/>
    <cellStyle name="Followed Hyperlink 24" xfId="44960" hidden="1" xr:uid="{00000000-0005-0000-0000-000092030000}"/>
    <cellStyle name="Followed Hyperlink 24" xfId="44976" hidden="1" xr:uid="{00000000-0005-0000-0000-000093030000}"/>
    <cellStyle name="Followed Hyperlink 24" xfId="43813" hidden="1" xr:uid="{00000000-0005-0000-0000-000094030000}"/>
    <cellStyle name="Followed Hyperlink 24" xfId="45087" hidden="1" xr:uid="{00000000-0005-0000-0000-000095030000}"/>
    <cellStyle name="Followed Hyperlink 24" xfId="45171" hidden="1" xr:uid="{00000000-0005-0000-0000-000096030000}"/>
    <cellStyle name="Followed Hyperlink 24" xfId="45187" hidden="1" xr:uid="{00000000-0005-0000-0000-000097030000}"/>
    <cellStyle name="Followed Hyperlink 24" xfId="44114" hidden="1" xr:uid="{00000000-0005-0000-0000-000098030000}"/>
    <cellStyle name="Followed Hyperlink 24" xfId="45293" hidden="1" xr:uid="{00000000-0005-0000-0000-000099030000}"/>
    <cellStyle name="Followed Hyperlink 24" xfId="45377" hidden="1" xr:uid="{00000000-0005-0000-0000-00009A030000}"/>
    <cellStyle name="Followed Hyperlink 24" xfId="45393" hidden="1" xr:uid="{00000000-0005-0000-0000-00009B030000}"/>
    <cellStyle name="Followed Hyperlink 25" xfId="535" hidden="1" xr:uid="{00000000-0005-0000-0000-00009C030000}"/>
    <cellStyle name="Followed Hyperlink 25" xfId="622" hidden="1" xr:uid="{00000000-0005-0000-0000-00009D030000}"/>
    <cellStyle name="Followed Hyperlink 25" xfId="646" hidden="1" xr:uid="{00000000-0005-0000-0000-00009E030000}"/>
    <cellStyle name="Followed Hyperlink 25" xfId="741" hidden="1" xr:uid="{00000000-0005-0000-0000-00009F030000}"/>
    <cellStyle name="Followed Hyperlink 25" xfId="858" hidden="1" xr:uid="{00000000-0005-0000-0000-0000A0030000}"/>
    <cellStyle name="Followed Hyperlink 25" xfId="935" hidden="1" xr:uid="{00000000-0005-0000-0000-0000A1030000}"/>
    <cellStyle name="Followed Hyperlink 25" xfId="959" hidden="1" xr:uid="{00000000-0005-0000-0000-0000A2030000}"/>
    <cellStyle name="Followed Hyperlink 25" xfId="1054" hidden="1" xr:uid="{00000000-0005-0000-0000-0000A3030000}"/>
    <cellStyle name="Followed Hyperlink 25" xfId="903" hidden="1" xr:uid="{00000000-0005-0000-0000-0000A4030000}"/>
    <cellStyle name="Followed Hyperlink 25" xfId="1156" hidden="1" xr:uid="{00000000-0005-0000-0000-0000A5030000}"/>
    <cellStyle name="Followed Hyperlink 25" xfId="1180" hidden="1" xr:uid="{00000000-0005-0000-0000-0000A6030000}"/>
    <cellStyle name="Followed Hyperlink 25" xfId="1275" hidden="1" xr:uid="{00000000-0005-0000-0000-0000A7030000}"/>
    <cellStyle name="Followed Hyperlink 25" xfId="806" hidden="1" xr:uid="{00000000-0005-0000-0000-0000A8030000}"/>
    <cellStyle name="Followed Hyperlink 25" xfId="1372" hidden="1" xr:uid="{00000000-0005-0000-0000-0000A9030000}"/>
    <cellStyle name="Followed Hyperlink 25" xfId="1396" hidden="1" xr:uid="{00000000-0005-0000-0000-0000AA030000}"/>
    <cellStyle name="Followed Hyperlink 25" xfId="1491" hidden="1" xr:uid="{00000000-0005-0000-0000-0000AB030000}"/>
    <cellStyle name="Followed Hyperlink 25" xfId="321" hidden="1" xr:uid="{00000000-0005-0000-0000-0000AC030000}"/>
    <cellStyle name="Followed Hyperlink 25" xfId="1584" hidden="1" xr:uid="{00000000-0005-0000-0000-0000AD030000}"/>
    <cellStyle name="Followed Hyperlink 25" xfId="1608" hidden="1" xr:uid="{00000000-0005-0000-0000-0000AE030000}"/>
    <cellStyle name="Followed Hyperlink 25" xfId="1703" hidden="1" xr:uid="{00000000-0005-0000-0000-0000AF030000}"/>
    <cellStyle name="Followed Hyperlink 25" xfId="1132" hidden="1" xr:uid="{00000000-0005-0000-0000-0000B0030000}"/>
    <cellStyle name="Followed Hyperlink 25" xfId="1795" hidden="1" xr:uid="{00000000-0005-0000-0000-0000B1030000}"/>
    <cellStyle name="Followed Hyperlink 25" xfId="1819" hidden="1" xr:uid="{00000000-0005-0000-0000-0000B2030000}"/>
    <cellStyle name="Followed Hyperlink 25" xfId="1914" hidden="1" xr:uid="{00000000-0005-0000-0000-0000B3030000}"/>
    <cellStyle name="Followed Hyperlink 25" xfId="366" hidden="1" xr:uid="{00000000-0005-0000-0000-0000B4030000}"/>
    <cellStyle name="Followed Hyperlink 25" xfId="2001" hidden="1" xr:uid="{00000000-0005-0000-0000-0000B5030000}"/>
    <cellStyle name="Followed Hyperlink 25" xfId="2025" hidden="1" xr:uid="{00000000-0005-0000-0000-0000B6030000}"/>
    <cellStyle name="Followed Hyperlink 25" xfId="2120" hidden="1" xr:uid="{00000000-0005-0000-0000-0000B7030000}"/>
    <cellStyle name="Followed Hyperlink 25" xfId="2836" hidden="1" xr:uid="{00000000-0005-0000-0000-00009C030000}"/>
    <cellStyle name="Followed Hyperlink 25" xfId="2923" hidden="1" xr:uid="{00000000-0005-0000-0000-00009D030000}"/>
    <cellStyle name="Followed Hyperlink 25" xfId="2947" hidden="1" xr:uid="{00000000-0005-0000-0000-00009E030000}"/>
    <cellStyle name="Followed Hyperlink 25" xfId="3042" hidden="1" xr:uid="{00000000-0005-0000-0000-00009F030000}"/>
    <cellStyle name="Followed Hyperlink 25" xfId="3159" hidden="1" xr:uid="{00000000-0005-0000-0000-0000A0030000}"/>
    <cellStyle name="Followed Hyperlink 25" xfId="3236" hidden="1" xr:uid="{00000000-0005-0000-0000-0000A1030000}"/>
    <cellStyle name="Followed Hyperlink 25" xfId="3260" hidden="1" xr:uid="{00000000-0005-0000-0000-0000A2030000}"/>
    <cellStyle name="Followed Hyperlink 25" xfId="3355" hidden="1" xr:uid="{00000000-0005-0000-0000-0000A3030000}"/>
    <cellStyle name="Followed Hyperlink 25" xfId="3204" hidden="1" xr:uid="{00000000-0005-0000-0000-0000A4030000}"/>
    <cellStyle name="Followed Hyperlink 25" xfId="3457" hidden="1" xr:uid="{00000000-0005-0000-0000-0000A5030000}"/>
    <cellStyle name="Followed Hyperlink 25" xfId="3481" hidden="1" xr:uid="{00000000-0005-0000-0000-0000A6030000}"/>
    <cellStyle name="Followed Hyperlink 25" xfId="3576" hidden="1" xr:uid="{00000000-0005-0000-0000-0000A7030000}"/>
    <cellStyle name="Followed Hyperlink 25" xfId="3107" hidden="1" xr:uid="{00000000-0005-0000-0000-0000A8030000}"/>
    <cellStyle name="Followed Hyperlink 25" xfId="3673" hidden="1" xr:uid="{00000000-0005-0000-0000-0000A9030000}"/>
    <cellStyle name="Followed Hyperlink 25" xfId="3697" hidden="1" xr:uid="{00000000-0005-0000-0000-0000AA030000}"/>
    <cellStyle name="Followed Hyperlink 25" xfId="3792" hidden="1" xr:uid="{00000000-0005-0000-0000-0000AB030000}"/>
    <cellStyle name="Followed Hyperlink 25" xfId="2622" hidden="1" xr:uid="{00000000-0005-0000-0000-0000AC030000}"/>
    <cellStyle name="Followed Hyperlink 25" xfId="3885" hidden="1" xr:uid="{00000000-0005-0000-0000-0000AD030000}"/>
    <cellStyle name="Followed Hyperlink 25" xfId="3909" hidden="1" xr:uid="{00000000-0005-0000-0000-0000AE030000}"/>
    <cellStyle name="Followed Hyperlink 25" xfId="4004" hidden="1" xr:uid="{00000000-0005-0000-0000-0000AF030000}"/>
    <cellStyle name="Followed Hyperlink 25" xfId="3433" hidden="1" xr:uid="{00000000-0005-0000-0000-0000B0030000}"/>
    <cellStyle name="Followed Hyperlink 25" xfId="4096" hidden="1" xr:uid="{00000000-0005-0000-0000-0000B1030000}"/>
    <cellStyle name="Followed Hyperlink 25" xfId="4120" hidden="1" xr:uid="{00000000-0005-0000-0000-0000B2030000}"/>
    <cellStyle name="Followed Hyperlink 25" xfId="4215" hidden="1" xr:uid="{00000000-0005-0000-0000-0000B3030000}"/>
    <cellStyle name="Followed Hyperlink 25" xfId="2667" hidden="1" xr:uid="{00000000-0005-0000-0000-0000B4030000}"/>
    <cellStyle name="Followed Hyperlink 25" xfId="4302" hidden="1" xr:uid="{00000000-0005-0000-0000-0000B5030000}"/>
    <cellStyle name="Followed Hyperlink 25" xfId="4326" hidden="1" xr:uid="{00000000-0005-0000-0000-0000B6030000}"/>
    <cellStyle name="Followed Hyperlink 25" xfId="4421" hidden="1" xr:uid="{00000000-0005-0000-0000-0000B7030000}"/>
    <cellStyle name="Followed Hyperlink 25" xfId="2721" hidden="1" xr:uid="{00000000-0005-0000-0000-00009C030000}"/>
    <cellStyle name="Followed Hyperlink 25" xfId="2528" hidden="1" xr:uid="{00000000-0005-0000-0000-00009D030000}"/>
    <cellStyle name="Followed Hyperlink 25" xfId="2806" hidden="1" xr:uid="{00000000-0005-0000-0000-00009E030000}"/>
    <cellStyle name="Followed Hyperlink 25" xfId="4464" hidden="1" xr:uid="{00000000-0005-0000-0000-00009F030000}"/>
    <cellStyle name="Followed Hyperlink 25" xfId="4838" hidden="1" xr:uid="{00000000-0005-0000-0000-0000A0030000}"/>
    <cellStyle name="Followed Hyperlink 25" xfId="4915" hidden="1" xr:uid="{00000000-0005-0000-0000-0000A1030000}"/>
    <cellStyle name="Followed Hyperlink 25" xfId="4939" hidden="1" xr:uid="{00000000-0005-0000-0000-0000A2030000}"/>
    <cellStyle name="Followed Hyperlink 25" xfId="5034" hidden="1" xr:uid="{00000000-0005-0000-0000-0000A3030000}"/>
    <cellStyle name="Followed Hyperlink 25" xfId="4883" hidden="1" xr:uid="{00000000-0005-0000-0000-0000A4030000}"/>
    <cellStyle name="Followed Hyperlink 25" xfId="5136" hidden="1" xr:uid="{00000000-0005-0000-0000-0000A5030000}"/>
    <cellStyle name="Followed Hyperlink 25" xfId="5160" hidden="1" xr:uid="{00000000-0005-0000-0000-0000A6030000}"/>
    <cellStyle name="Followed Hyperlink 25" xfId="5255" hidden="1" xr:uid="{00000000-0005-0000-0000-0000A7030000}"/>
    <cellStyle name="Followed Hyperlink 25" xfId="4786" hidden="1" xr:uid="{00000000-0005-0000-0000-0000A8030000}"/>
    <cellStyle name="Followed Hyperlink 25" xfId="5352" hidden="1" xr:uid="{00000000-0005-0000-0000-0000A9030000}"/>
    <cellStyle name="Followed Hyperlink 25" xfId="5376" hidden="1" xr:uid="{00000000-0005-0000-0000-0000AA030000}"/>
    <cellStyle name="Followed Hyperlink 25" xfId="5471" hidden="1" xr:uid="{00000000-0005-0000-0000-0000AB030000}"/>
    <cellStyle name="Followed Hyperlink 25" xfId="304" hidden="1" xr:uid="{00000000-0005-0000-0000-0000AC030000}"/>
    <cellStyle name="Followed Hyperlink 25" xfId="5564" hidden="1" xr:uid="{00000000-0005-0000-0000-0000AD030000}"/>
    <cellStyle name="Followed Hyperlink 25" xfId="5588" hidden="1" xr:uid="{00000000-0005-0000-0000-0000AE030000}"/>
    <cellStyle name="Followed Hyperlink 25" xfId="5683" hidden="1" xr:uid="{00000000-0005-0000-0000-0000AF030000}"/>
    <cellStyle name="Followed Hyperlink 25" xfId="5112" hidden="1" xr:uid="{00000000-0005-0000-0000-0000B0030000}"/>
    <cellStyle name="Followed Hyperlink 25" xfId="5775" hidden="1" xr:uid="{00000000-0005-0000-0000-0000B1030000}"/>
    <cellStyle name="Followed Hyperlink 25" xfId="5799" hidden="1" xr:uid="{00000000-0005-0000-0000-0000B2030000}"/>
    <cellStyle name="Followed Hyperlink 25" xfId="5894" hidden="1" xr:uid="{00000000-0005-0000-0000-0000B3030000}"/>
    <cellStyle name="Followed Hyperlink 25" xfId="4623" hidden="1" xr:uid="{00000000-0005-0000-0000-0000B4030000}"/>
    <cellStyle name="Followed Hyperlink 25" xfId="5981" hidden="1" xr:uid="{00000000-0005-0000-0000-0000B5030000}"/>
    <cellStyle name="Followed Hyperlink 25" xfId="6005" hidden="1" xr:uid="{00000000-0005-0000-0000-0000B6030000}"/>
    <cellStyle name="Followed Hyperlink 25" xfId="6100" hidden="1" xr:uid="{00000000-0005-0000-0000-0000B7030000}"/>
    <cellStyle name="Followed Hyperlink 25" xfId="4727" hidden="1" xr:uid="{00000000-0005-0000-0000-00009C030000}"/>
    <cellStyle name="Followed Hyperlink 25" xfId="4667" hidden="1" xr:uid="{00000000-0005-0000-0000-00009D030000}"/>
    <cellStyle name="Followed Hyperlink 25" xfId="4577" hidden="1" xr:uid="{00000000-0005-0000-0000-00009E030000}"/>
    <cellStyle name="Followed Hyperlink 25" xfId="6143" hidden="1" xr:uid="{00000000-0005-0000-0000-00009F030000}"/>
    <cellStyle name="Followed Hyperlink 25" xfId="6518" hidden="1" xr:uid="{00000000-0005-0000-0000-0000A0030000}"/>
    <cellStyle name="Followed Hyperlink 25" xfId="6595" hidden="1" xr:uid="{00000000-0005-0000-0000-0000A1030000}"/>
    <cellStyle name="Followed Hyperlink 25" xfId="6619" hidden="1" xr:uid="{00000000-0005-0000-0000-0000A2030000}"/>
    <cellStyle name="Followed Hyperlink 25" xfId="6714" hidden="1" xr:uid="{00000000-0005-0000-0000-0000A3030000}"/>
    <cellStyle name="Followed Hyperlink 25" xfId="6563" hidden="1" xr:uid="{00000000-0005-0000-0000-0000A4030000}"/>
    <cellStyle name="Followed Hyperlink 25" xfId="6816" hidden="1" xr:uid="{00000000-0005-0000-0000-0000A5030000}"/>
    <cellStyle name="Followed Hyperlink 25" xfId="6840" hidden="1" xr:uid="{00000000-0005-0000-0000-0000A6030000}"/>
    <cellStyle name="Followed Hyperlink 25" xfId="6935" hidden="1" xr:uid="{00000000-0005-0000-0000-0000A7030000}"/>
    <cellStyle name="Followed Hyperlink 25" xfId="6466" hidden="1" xr:uid="{00000000-0005-0000-0000-0000A8030000}"/>
    <cellStyle name="Followed Hyperlink 25" xfId="7032" hidden="1" xr:uid="{00000000-0005-0000-0000-0000A9030000}"/>
    <cellStyle name="Followed Hyperlink 25" xfId="7056" hidden="1" xr:uid="{00000000-0005-0000-0000-0000AA030000}"/>
    <cellStyle name="Followed Hyperlink 25" xfId="7151" hidden="1" xr:uid="{00000000-0005-0000-0000-0000AB030000}"/>
    <cellStyle name="Followed Hyperlink 25" xfId="2605" hidden="1" xr:uid="{00000000-0005-0000-0000-0000AC030000}"/>
    <cellStyle name="Followed Hyperlink 25" xfId="7244" hidden="1" xr:uid="{00000000-0005-0000-0000-0000AD030000}"/>
    <cellStyle name="Followed Hyperlink 25" xfId="7268" hidden="1" xr:uid="{00000000-0005-0000-0000-0000AE030000}"/>
    <cellStyle name="Followed Hyperlink 25" xfId="7363" hidden="1" xr:uid="{00000000-0005-0000-0000-0000AF030000}"/>
    <cellStyle name="Followed Hyperlink 25" xfId="6792" hidden="1" xr:uid="{00000000-0005-0000-0000-0000B0030000}"/>
    <cellStyle name="Followed Hyperlink 25" xfId="7455" hidden="1" xr:uid="{00000000-0005-0000-0000-0000B1030000}"/>
    <cellStyle name="Followed Hyperlink 25" xfId="7479" hidden="1" xr:uid="{00000000-0005-0000-0000-0000B2030000}"/>
    <cellStyle name="Followed Hyperlink 25" xfId="7574" hidden="1" xr:uid="{00000000-0005-0000-0000-0000B3030000}"/>
    <cellStyle name="Followed Hyperlink 25" xfId="6302" hidden="1" xr:uid="{00000000-0005-0000-0000-0000B4030000}"/>
    <cellStyle name="Followed Hyperlink 25" xfId="7661" hidden="1" xr:uid="{00000000-0005-0000-0000-0000B5030000}"/>
    <cellStyle name="Followed Hyperlink 25" xfId="7685" hidden="1" xr:uid="{00000000-0005-0000-0000-0000B6030000}"/>
    <cellStyle name="Followed Hyperlink 25" xfId="7780" hidden="1" xr:uid="{00000000-0005-0000-0000-0000B7030000}"/>
    <cellStyle name="Followed Hyperlink 25" xfId="6407" hidden="1" xr:uid="{00000000-0005-0000-0000-00009C030000}"/>
    <cellStyle name="Followed Hyperlink 25" xfId="6346" hidden="1" xr:uid="{00000000-0005-0000-0000-00009D030000}"/>
    <cellStyle name="Followed Hyperlink 25" xfId="6256" hidden="1" xr:uid="{00000000-0005-0000-0000-00009E030000}"/>
    <cellStyle name="Followed Hyperlink 25" xfId="7823" hidden="1" xr:uid="{00000000-0005-0000-0000-00009F030000}"/>
    <cellStyle name="Followed Hyperlink 25" xfId="8198" hidden="1" xr:uid="{00000000-0005-0000-0000-0000A0030000}"/>
    <cellStyle name="Followed Hyperlink 25" xfId="8275" hidden="1" xr:uid="{00000000-0005-0000-0000-0000A1030000}"/>
    <cellStyle name="Followed Hyperlink 25" xfId="8299" hidden="1" xr:uid="{00000000-0005-0000-0000-0000A2030000}"/>
    <cellStyle name="Followed Hyperlink 25" xfId="8394" hidden="1" xr:uid="{00000000-0005-0000-0000-0000A3030000}"/>
    <cellStyle name="Followed Hyperlink 25" xfId="8243" hidden="1" xr:uid="{00000000-0005-0000-0000-0000A4030000}"/>
    <cellStyle name="Followed Hyperlink 25" xfId="8496" hidden="1" xr:uid="{00000000-0005-0000-0000-0000A5030000}"/>
    <cellStyle name="Followed Hyperlink 25" xfId="8520" hidden="1" xr:uid="{00000000-0005-0000-0000-0000A6030000}"/>
    <cellStyle name="Followed Hyperlink 25" xfId="8615" hidden="1" xr:uid="{00000000-0005-0000-0000-0000A7030000}"/>
    <cellStyle name="Followed Hyperlink 25" xfId="8146" hidden="1" xr:uid="{00000000-0005-0000-0000-0000A8030000}"/>
    <cellStyle name="Followed Hyperlink 25" xfId="8712" hidden="1" xr:uid="{00000000-0005-0000-0000-0000A9030000}"/>
    <cellStyle name="Followed Hyperlink 25" xfId="8736" hidden="1" xr:uid="{00000000-0005-0000-0000-0000AA030000}"/>
    <cellStyle name="Followed Hyperlink 25" xfId="8831" hidden="1" xr:uid="{00000000-0005-0000-0000-0000AB030000}"/>
    <cellStyle name="Followed Hyperlink 25" xfId="4718" hidden="1" xr:uid="{00000000-0005-0000-0000-0000AC030000}"/>
    <cellStyle name="Followed Hyperlink 25" xfId="8924" hidden="1" xr:uid="{00000000-0005-0000-0000-0000AD030000}"/>
    <cellStyle name="Followed Hyperlink 25" xfId="8948" hidden="1" xr:uid="{00000000-0005-0000-0000-0000AE030000}"/>
    <cellStyle name="Followed Hyperlink 25" xfId="9043" hidden="1" xr:uid="{00000000-0005-0000-0000-0000AF030000}"/>
    <cellStyle name="Followed Hyperlink 25" xfId="8472" hidden="1" xr:uid="{00000000-0005-0000-0000-0000B0030000}"/>
    <cellStyle name="Followed Hyperlink 25" xfId="9135" hidden="1" xr:uid="{00000000-0005-0000-0000-0000B1030000}"/>
    <cellStyle name="Followed Hyperlink 25" xfId="9159" hidden="1" xr:uid="{00000000-0005-0000-0000-0000B2030000}"/>
    <cellStyle name="Followed Hyperlink 25" xfId="9254" hidden="1" xr:uid="{00000000-0005-0000-0000-0000B3030000}"/>
    <cellStyle name="Followed Hyperlink 25" xfId="7982" hidden="1" xr:uid="{00000000-0005-0000-0000-0000B4030000}"/>
    <cellStyle name="Followed Hyperlink 25" xfId="9341" hidden="1" xr:uid="{00000000-0005-0000-0000-0000B5030000}"/>
    <cellStyle name="Followed Hyperlink 25" xfId="9365" hidden="1" xr:uid="{00000000-0005-0000-0000-0000B6030000}"/>
    <cellStyle name="Followed Hyperlink 25" xfId="9460" hidden="1" xr:uid="{00000000-0005-0000-0000-0000B7030000}"/>
    <cellStyle name="Followed Hyperlink 25" xfId="8087" hidden="1" xr:uid="{00000000-0005-0000-0000-00009C030000}"/>
    <cellStyle name="Followed Hyperlink 25" xfId="8026" hidden="1" xr:uid="{00000000-0005-0000-0000-00009D030000}"/>
    <cellStyle name="Followed Hyperlink 25" xfId="7936" hidden="1" xr:uid="{00000000-0005-0000-0000-00009E030000}"/>
    <cellStyle name="Followed Hyperlink 25" xfId="9503" hidden="1" xr:uid="{00000000-0005-0000-0000-00009F030000}"/>
    <cellStyle name="Followed Hyperlink 25" xfId="9876" hidden="1" xr:uid="{00000000-0005-0000-0000-0000A0030000}"/>
    <cellStyle name="Followed Hyperlink 25" xfId="9953" hidden="1" xr:uid="{00000000-0005-0000-0000-0000A1030000}"/>
    <cellStyle name="Followed Hyperlink 25" xfId="9977" hidden="1" xr:uid="{00000000-0005-0000-0000-0000A2030000}"/>
    <cellStyle name="Followed Hyperlink 25" xfId="10072" hidden="1" xr:uid="{00000000-0005-0000-0000-0000A3030000}"/>
    <cellStyle name="Followed Hyperlink 25" xfId="9921" hidden="1" xr:uid="{00000000-0005-0000-0000-0000A4030000}"/>
    <cellStyle name="Followed Hyperlink 25" xfId="10174" hidden="1" xr:uid="{00000000-0005-0000-0000-0000A5030000}"/>
    <cellStyle name="Followed Hyperlink 25" xfId="10198" hidden="1" xr:uid="{00000000-0005-0000-0000-0000A6030000}"/>
    <cellStyle name="Followed Hyperlink 25" xfId="10293" hidden="1" xr:uid="{00000000-0005-0000-0000-0000A7030000}"/>
    <cellStyle name="Followed Hyperlink 25" xfId="9824" hidden="1" xr:uid="{00000000-0005-0000-0000-0000A8030000}"/>
    <cellStyle name="Followed Hyperlink 25" xfId="10390" hidden="1" xr:uid="{00000000-0005-0000-0000-0000A9030000}"/>
    <cellStyle name="Followed Hyperlink 25" xfId="10414" hidden="1" xr:uid="{00000000-0005-0000-0000-0000AA030000}"/>
    <cellStyle name="Followed Hyperlink 25" xfId="10509" hidden="1" xr:uid="{00000000-0005-0000-0000-0000AB030000}"/>
    <cellStyle name="Followed Hyperlink 25" xfId="6398" hidden="1" xr:uid="{00000000-0005-0000-0000-0000AC030000}"/>
    <cellStyle name="Followed Hyperlink 25" xfId="10602" hidden="1" xr:uid="{00000000-0005-0000-0000-0000AD030000}"/>
    <cellStyle name="Followed Hyperlink 25" xfId="10626" hidden="1" xr:uid="{00000000-0005-0000-0000-0000AE030000}"/>
    <cellStyle name="Followed Hyperlink 25" xfId="10721" hidden="1" xr:uid="{00000000-0005-0000-0000-0000AF030000}"/>
    <cellStyle name="Followed Hyperlink 25" xfId="10150" hidden="1" xr:uid="{00000000-0005-0000-0000-0000B0030000}"/>
    <cellStyle name="Followed Hyperlink 25" xfId="10813" hidden="1" xr:uid="{00000000-0005-0000-0000-0000B1030000}"/>
    <cellStyle name="Followed Hyperlink 25" xfId="10837" hidden="1" xr:uid="{00000000-0005-0000-0000-0000B2030000}"/>
    <cellStyle name="Followed Hyperlink 25" xfId="10932" hidden="1" xr:uid="{00000000-0005-0000-0000-0000B3030000}"/>
    <cellStyle name="Followed Hyperlink 25" xfId="9662" hidden="1" xr:uid="{00000000-0005-0000-0000-0000B4030000}"/>
    <cellStyle name="Followed Hyperlink 25" xfId="11019" hidden="1" xr:uid="{00000000-0005-0000-0000-0000B5030000}"/>
    <cellStyle name="Followed Hyperlink 25" xfId="11043" hidden="1" xr:uid="{00000000-0005-0000-0000-0000B6030000}"/>
    <cellStyle name="Followed Hyperlink 25" xfId="11138" hidden="1" xr:uid="{00000000-0005-0000-0000-0000B7030000}"/>
    <cellStyle name="Followed Hyperlink 25" xfId="9765" hidden="1" xr:uid="{00000000-0005-0000-0000-00009C030000}"/>
    <cellStyle name="Followed Hyperlink 25" xfId="9705" hidden="1" xr:uid="{00000000-0005-0000-0000-00009D030000}"/>
    <cellStyle name="Followed Hyperlink 25" xfId="9616" hidden="1" xr:uid="{00000000-0005-0000-0000-00009E030000}"/>
    <cellStyle name="Followed Hyperlink 25" xfId="11181" hidden="1" xr:uid="{00000000-0005-0000-0000-00009F030000}"/>
    <cellStyle name="Followed Hyperlink 25" xfId="11551" hidden="1" xr:uid="{00000000-0005-0000-0000-0000A0030000}"/>
    <cellStyle name="Followed Hyperlink 25" xfId="11628" hidden="1" xr:uid="{00000000-0005-0000-0000-0000A1030000}"/>
    <cellStyle name="Followed Hyperlink 25" xfId="11652" hidden="1" xr:uid="{00000000-0005-0000-0000-0000A2030000}"/>
    <cellStyle name="Followed Hyperlink 25" xfId="11747" hidden="1" xr:uid="{00000000-0005-0000-0000-0000A3030000}"/>
    <cellStyle name="Followed Hyperlink 25" xfId="11596" hidden="1" xr:uid="{00000000-0005-0000-0000-0000A4030000}"/>
    <cellStyle name="Followed Hyperlink 25" xfId="11849" hidden="1" xr:uid="{00000000-0005-0000-0000-0000A5030000}"/>
    <cellStyle name="Followed Hyperlink 25" xfId="11873" hidden="1" xr:uid="{00000000-0005-0000-0000-0000A6030000}"/>
    <cellStyle name="Followed Hyperlink 25" xfId="11968" hidden="1" xr:uid="{00000000-0005-0000-0000-0000A7030000}"/>
    <cellStyle name="Followed Hyperlink 25" xfId="11499" hidden="1" xr:uid="{00000000-0005-0000-0000-0000A8030000}"/>
    <cellStyle name="Followed Hyperlink 25" xfId="12065" hidden="1" xr:uid="{00000000-0005-0000-0000-0000A9030000}"/>
    <cellStyle name="Followed Hyperlink 25" xfId="12089" hidden="1" xr:uid="{00000000-0005-0000-0000-0000AA030000}"/>
    <cellStyle name="Followed Hyperlink 25" xfId="12184" hidden="1" xr:uid="{00000000-0005-0000-0000-0000AB030000}"/>
    <cellStyle name="Followed Hyperlink 25" xfId="8078" hidden="1" xr:uid="{00000000-0005-0000-0000-0000AC030000}"/>
    <cellStyle name="Followed Hyperlink 25" xfId="12277" hidden="1" xr:uid="{00000000-0005-0000-0000-0000AD030000}"/>
    <cellStyle name="Followed Hyperlink 25" xfId="12301" hidden="1" xr:uid="{00000000-0005-0000-0000-0000AE030000}"/>
    <cellStyle name="Followed Hyperlink 25" xfId="12396" hidden="1" xr:uid="{00000000-0005-0000-0000-0000AF030000}"/>
    <cellStyle name="Followed Hyperlink 25" xfId="11825" hidden="1" xr:uid="{00000000-0005-0000-0000-0000B0030000}"/>
    <cellStyle name="Followed Hyperlink 25" xfId="12488" hidden="1" xr:uid="{00000000-0005-0000-0000-0000B1030000}"/>
    <cellStyle name="Followed Hyperlink 25" xfId="12512" hidden="1" xr:uid="{00000000-0005-0000-0000-0000B2030000}"/>
    <cellStyle name="Followed Hyperlink 25" xfId="12607" hidden="1" xr:uid="{00000000-0005-0000-0000-0000B3030000}"/>
    <cellStyle name="Followed Hyperlink 25" xfId="11339" hidden="1" xr:uid="{00000000-0005-0000-0000-0000B4030000}"/>
    <cellStyle name="Followed Hyperlink 25" xfId="12694" hidden="1" xr:uid="{00000000-0005-0000-0000-0000B5030000}"/>
    <cellStyle name="Followed Hyperlink 25" xfId="12718" hidden="1" xr:uid="{00000000-0005-0000-0000-0000B6030000}"/>
    <cellStyle name="Followed Hyperlink 25" xfId="12813" hidden="1" xr:uid="{00000000-0005-0000-0000-0000B7030000}"/>
    <cellStyle name="Followed Hyperlink 25" xfId="11441" hidden="1" xr:uid="{00000000-0005-0000-0000-00009C030000}"/>
    <cellStyle name="Followed Hyperlink 25" xfId="11380" hidden="1" xr:uid="{00000000-0005-0000-0000-00009D030000}"/>
    <cellStyle name="Followed Hyperlink 25" xfId="11294" hidden="1" xr:uid="{00000000-0005-0000-0000-00009E030000}"/>
    <cellStyle name="Followed Hyperlink 25" xfId="12856" hidden="1" xr:uid="{00000000-0005-0000-0000-00009F030000}"/>
    <cellStyle name="Followed Hyperlink 25" xfId="13225" hidden="1" xr:uid="{00000000-0005-0000-0000-0000A0030000}"/>
    <cellStyle name="Followed Hyperlink 25" xfId="13302" hidden="1" xr:uid="{00000000-0005-0000-0000-0000A1030000}"/>
    <cellStyle name="Followed Hyperlink 25" xfId="13326" hidden="1" xr:uid="{00000000-0005-0000-0000-0000A2030000}"/>
    <cellStyle name="Followed Hyperlink 25" xfId="13421" hidden="1" xr:uid="{00000000-0005-0000-0000-0000A3030000}"/>
    <cellStyle name="Followed Hyperlink 25" xfId="13270" hidden="1" xr:uid="{00000000-0005-0000-0000-0000A4030000}"/>
    <cellStyle name="Followed Hyperlink 25" xfId="13523" hidden="1" xr:uid="{00000000-0005-0000-0000-0000A5030000}"/>
    <cellStyle name="Followed Hyperlink 25" xfId="13547" hidden="1" xr:uid="{00000000-0005-0000-0000-0000A6030000}"/>
    <cellStyle name="Followed Hyperlink 25" xfId="13642" hidden="1" xr:uid="{00000000-0005-0000-0000-0000A7030000}"/>
    <cellStyle name="Followed Hyperlink 25" xfId="13173" hidden="1" xr:uid="{00000000-0005-0000-0000-0000A8030000}"/>
    <cellStyle name="Followed Hyperlink 25" xfId="13739" hidden="1" xr:uid="{00000000-0005-0000-0000-0000A9030000}"/>
    <cellStyle name="Followed Hyperlink 25" xfId="13763" hidden="1" xr:uid="{00000000-0005-0000-0000-0000AA030000}"/>
    <cellStyle name="Followed Hyperlink 25" xfId="13858" hidden="1" xr:uid="{00000000-0005-0000-0000-0000AB030000}"/>
    <cellStyle name="Followed Hyperlink 25" xfId="9756" hidden="1" xr:uid="{00000000-0005-0000-0000-0000AC030000}"/>
    <cellStyle name="Followed Hyperlink 25" xfId="13951" hidden="1" xr:uid="{00000000-0005-0000-0000-0000AD030000}"/>
    <cellStyle name="Followed Hyperlink 25" xfId="13975" hidden="1" xr:uid="{00000000-0005-0000-0000-0000AE030000}"/>
    <cellStyle name="Followed Hyperlink 25" xfId="14070" hidden="1" xr:uid="{00000000-0005-0000-0000-0000AF030000}"/>
    <cellStyle name="Followed Hyperlink 25" xfId="13499" hidden="1" xr:uid="{00000000-0005-0000-0000-0000B0030000}"/>
    <cellStyle name="Followed Hyperlink 25" xfId="14162" hidden="1" xr:uid="{00000000-0005-0000-0000-0000B1030000}"/>
    <cellStyle name="Followed Hyperlink 25" xfId="14186" hidden="1" xr:uid="{00000000-0005-0000-0000-0000B2030000}"/>
    <cellStyle name="Followed Hyperlink 25" xfId="14281" hidden="1" xr:uid="{00000000-0005-0000-0000-0000B3030000}"/>
    <cellStyle name="Followed Hyperlink 25" xfId="13013" hidden="1" xr:uid="{00000000-0005-0000-0000-0000B4030000}"/>
    <cellStyle name="Followed Hyperlink 25" xfId="14368" hidden="1" xr:uid="{00000000-0005-0000-0000-0000B5030000}"/>
    <cellStyle name="Followed Hyperlink 25" xfId="14392" hidden="1" xr:uid="{00000000-0005-0000-0000-0000B6030000}"/>
    <cellStyle name="Followed Hyperlink 25" xfId="14487" hidden="1" xr:uid="{00000000-0005-0000-0000-0000B7030000}"/>
    <cellStyle name="Followed Hyperlink 25" xfId="13114" hidden="1" xr:uid="{00000000-0005-0000-0000-00009C030000}"/>
    <cellStyle name="Followed Hyperlink 25" xfId="13054" hidden="1" xr:uid="{00000000-0005-0000-0000-00009D030000}"/>
    <cellStyle name="Followed Hyperlink 25" xfId="12968" hidden="1" xr:uid="{00000000-0005-0000-0000-00009E030000}"/>
    <cellStyle name="Followed Hyperlink 25" xfId="14530" hidden="1" xr:uid="{00000000-0005-0000-0000-00009F030000}"/>
    <cellStyle name="Followed Hyperlink 25" xfId="14893" hidden="1" xr:uid="{00000000-0005-0000-0000-0000A0030000}"/>
    <cellStyle name="Followed Hyperlink 25" xfId="14970" hidden="1" xr:uid="{00000000-0005-0000-0000-0000A1030000}"/>
    <cellStyle name="Followed Hyperlink 25" xfId="14994" hidden="1" xr:uid="{00000000-0005-0000-0000-0000A2030000}"/>
    <cellStyle name="Followed Hyperlink 25" xfId="15089" hidden="1" xr:uid="{00000000-0005-0000-0000-0000A3030000}"/>
    <cellStyle name="Followed Hyperlink 25" xfId="14938" hidden="1" xr:uid="{00000000-0005-0000-0000-0000A4030000}"/>
    <cellStyle name="Followed Hyperlink 25" xfId="15191" hidden="1" xr:uid="{00000000-0005-0000-0000-0000A5030000}"/>
    <cellStyle name="Followed Hyperlink 25" xfId="15215" hidden="1" xr:uid="{00000000-0005-0000-0000-0000A6030000}"/>
    <cellStyle name="Followed Hyperlink 25" xfId="15310" hidden="1" xr:uid="{00000000-0005-0000-0000-0000A7030000}"/>
    <cellStyle name="Followed Hyperlink 25" xfId="14841" hidden="1" xr:uid="{00000000-0005-0000-0000-0000A8030000}"/>
    <cellStyle name="Followed Hyperlink 25" xfId="15407" hidden="1" xr:uid="{00000000-0005-0000-0000-0000A9030000}"/>
    <cellStyle name="Followed Hyperlink 25" xfId="15431" hidden="1" xr:uid="{00000000-0005-0000-0000-0000AA030000}"/>
    <cellStyle name="Followed Hyperlink 25" xfId="15526" hidden="1" xr:uid="{00000000-0005-0000-0000-0000AB030000}"/>
    <cellStyle name="Followed Hyperlink 25" xfId="11432" hidden="1" xr:uid="{00000000-0005-0000-0000-0000AC030000}"/>
    <cellStyle name="Followed Hyperlink 25" xfId="15619" hidden="1" xr:uid="{00000000-0005-0000-0000-0000AD030000}"/>
    <cellStyle name="Followed Hyperlink 25" xfId="15643" hidden="1" xr:uid="{00000000-0005-0000-0000-0000AE030000}"/>
    <cellStyle name="Followed Hyperlink 25" xfId="15738" hidden="1" xr:uid="{00000000-0005-0000-0000-0000AF030000}"/>
    <cellStyle name="Followed Hyperlink 25" xfId="15167" hidden="1" xr:uid="{00000000-0005-0000-0000-0000B0030000}"/>
    <cellStyle name="Followed Hyperlink 25" xfId="15830" hidden="1" xr:uid="{00000000-0005-0000-0000-0000B1030000}"/>
    <cellStyle name="Followed Hyperlink 25" xfId="15854" hidden="1" xr:uid="{00000000-0005-0000-0000-0000B2030000}"/>
    <cellStyle name="Followed Hyperlink 25" xfId="15949" hidden="1" xr:uid="{00000000-0005-0000-0000-0000B3030000}"/>
    <cellStyle name="Followed Hyperlink 25" xfId="14684" hidden="1" xr:uid="{00000000-0005-0000-0000-0000B4030000}"/>
    <cellStyle name="Followed Hyperlink 25" xfId="16036" hidden="1" xr:uid="{00000000-0005-0000-0000-0000B5030000}"/>
    <cellStyle name="Followed Hyperlink 25" xfId="16060" hidden="1" xr:uid="{00000000-0005-0000-0000-0000B6030000}"/>
    <cellStyle name="Followed Hyperlink 25" xfId="16155" hidden="1" xr:uid="{00000000-0005-0000-0000-0000B7030000}"/>
    <cellStyle name="Followed Hyperlink 25" xfId="14782" hidden="1" xr:uid="{00000000-0005-0000-0000-00009C030000}"/>
    <cellStyle name="Followed Hyperlink 25" xfId="14726" hidden="1" xr:uid="{00000000-0005-0000-0000-00009D030000}"/>
    <cellStyle name="Followed Hyperlink 25" xfId="14641" hidden="1" xr:uid="{00000000-0005-0000-0000-00009E030000}"/>
    <cellStyle name="Followed Hyperlink 25" xfId="16198" hidden="1" xr:uid="{00000000-0005-0000-0000-00009F030000}"/>
    <cellStyle name="Followed Hyperlink 25" xfId="16552" hidden="1" xr:uid="{00000000-0005-0000-0000-0000A0030000}"/>
    <cellStyle name="Followed Hyperlink 25" xfId="16629" hidden="1" xr:uid="{00000000-0005-0000-0000-0000A1030000}"/>
    <cellStyle name="Followed Hyperlink 25" xfId="16653" hidden="1" xr:uid="{00000000-0005-0000-0000-0000A2030000}"/>
    <cellStyle name="Followed Hyperlink 25" xfId="16748" hidden="1" xr:uid="{00000000-0005-0000-0000-0000A3030000}"/>
    <cellStyle name="Followed Hyperlink 25" xfId="16597" hidden="1" xr:uid="{00000000-0005-0000-0000-0000A4030000}"/>
    <cellStyle name="Followed Hyperlink 25" xfId="16850" hidden="1" xr:uid="{00000000-0005-0000-0000-0000A5030000}"/>
    <cellStyle name="Followed Hyperlink 25" xfId="16874" hidden="1" xr:uid="{00000000-0005-0000-0000-0000A6030000}"/>
    <cellStyle name="Followed Hyperlink 25" xfId="16969" hidden="1" xr:uid="{00000000-0005-0000-0000-0000A7030000}"/>
    <cellStyle name="Followed Hyperlink 25" xfId="16500" hidden="1" xr:uid="{00000000-0005-0000-0000-0000A8030000}"/>
    <cellStyle name="Followed Hyperlink 25" xfId="17066" hidden="1" xr:uid="{00000000-0005-0000-0000-0000A9030000}"/>
    <cellStyle name="Followed Hyperlink 25" xfId="17090" hidden="1" xr:uid="{00000000-0005-0000-0000-0000AA030000}"/>
    <cellStyle name="Followed Hyperlink 25" xfId="17185" hidden="1" xr:uid="{00000000-0005-0000-0000-0000AB030000}"/>
    <cellStyle name="Followed Hyperlink 25" xfId="13105" hidden="1" xr:uid="{00000000-0005-0000-0000-0000AC030000}"/>
    <cellStyle name="Followed Hyperlink 25" xfId="17278" hidden="1" xr:uid="{00000000-0005-0000-0000-0000AD030000}"/>
    <cellStyle name="Followed Hyperlink 25" xfId="17302" hidden="1" xr:uid="{00000000-0005-0000-0000-0000AE030000}"/>
    <cellStyle name="Followed Hyperlink 25" xfId="17397" hidden="1" xr:uid="{00000000-0005-0000-0000-0000AF030000}"/>
    <cellStyle name="Followed Hyperlink 25" xfId="16826" hidden="1" xr:uid="{00000000-0005-0000-0000-0000B0030000}"/>
    <cellStyle name="Followed Hyperlink 25" xfId="17489" hidden="1" xr:uid="{00000000-0005-0000-0000-0000B1030000}"/>
    <cellStyle name="Followed Hyperlink 25" xfId="17513" hidden="1" xr:uid="{00000000-0005-0000-0000-0000B2030000}"/>
    <cellStyle name="Followed Hyperlink 25" xfId="17608" hidden="1" xr:uid="{00000000-0005-0000-0000-0000B3030000}"/>
    <cellStyle name="Followed Hyperlink 25" xfId="16350" hidden="1" xr:uid="{00000000-0005-0000-0000-0000B4030000}"/>
    <cellStyle name="Followed Hyperlink 25" xfId="17695" hidden="1" xr:uid="{00000000-0005-0000-0000-0000B5030000}"/>
    <cellStyle name="Followed Hyperlink 25" xfId="17719" hidden="1" xr:uid="{00000000-0005-0000-0000-0000B6030000}"/>
    <cellStyle name="Followed Hyperlink 25" xfId="17814" hidden="1" xr:uid="{00000000-0005-0000-0000-0000B7030000}"/>
    <cellStyle name="Followed Hyperlink 25" xfId="14785" hidden="1" xr:uid="{00000000-0005-0000-0000-00009C030000}"/>
    <cellStyle name="Followed Hyperlink 25" xfId="17911" hidden="1" xr:uid="{00000000-0005-0000-0000-00009D030000}"/>
    <cellStyle name="Followed Hyperlink 25" xfId="16343" hidden="1" xr:uid="{00000000-0005-0000-0000-00009E030000}"/>
    <cellStyle name="Followed Hyperlink 25" xfId="17855" hidden="1" xr:uid="{00000000-0005-0000-0000-00009F030000}"/>
    <cellStyle name="Followed Hyperlink 25" xfId="18218" hidden="1" xr:uid="{00000000-0005-0000-0000-0000A0030000}"/>
    <cellStyle name="Followed Hyperlink 25" xfId="18295" hidden="1" xr:uid="{00000000-0005-0000-0000-0000A1030000}"/>
    <cellStyle name="Followed Hyperlink 25" xfId="18319" hidden="1" xr:uid="{00000000-0005-0000-0000-0000A2030000}"/>
    <cellStyle name="Followed Hyperlink 25" xfId="18414" hidden="1" xr:uid="{00000000-0005-0000-0000-0000A3030000}"/>
    <cellStyle name="Followed Hyperlink 25" xfId="18263" hidden="1" xr:uid="{00000000-0005-0000-0000-0000A4030000}"/>
    <cellStyle name="Followed Hyperlink 25" xfId="18516" hidden="1" xr:uid="{00000000-0005-0000-0000-0000A5030000}"/>
    <cellStyle name="Followed Hyperlink 25" xfId="18540" hidden="1" xr:uid="{00000000-0005-0000-0000-0000A6030000}"/>
    <cellStyle name="Followed Hyperlink 25" xfId="18635" hidden="1" xr:uid="{00000000-0005-0000-0000-0000A7030000}"/>
    <cellStyle name="Followed Hyperlink 25" xfId="18166" hidden="1" xr:uid="{00000000-0005-0000-0000-0000A8030000}"/>
    <cellStyle name="Followed Hyperlink 25" xfId="18732" hidden="1" xr:uid="{00000000-0005-0000-0000-0000A9030000}"/>
    <cellStyle name="Followed Hyperlink 25" xfId="18756" hidden="1" xr:uid="{00000000-0005-0000-0000-0000AA030000}"/>
    <cellStyle name="Followed Hyperlink 25" xfId="18851" hidden="1" xr:uid="{00000000-0005-0000-0000-0000AB030000}"/>
    <cellStyle name="Followed Hyperlink 25" xfId="14712" hidden="1" xr:uid="{00000000-0005-0000-0000-0000AC030000}"/>
    <cellStyle name="Followed Hyperlink 25" xfId="18944" hidden="1" xr:uid="{00000000-0005-0000-0000-0000AD030000}"/>
    <cellStyle name="Followed Hyperlink 25" xfId="18968" hidden="1" xr:uid="{00000000-0005-0000-0000-0000AE030000}"/>
    <cellStyle name="Followed Hyperlink 25" xfId="19063" hidden="1" xr:uid="{00000000-0005-0000-0000-0000AF030000}"/>
    <cellStyle name="Followed Hyperlink 25" xfId="18492" hidden="1" xr:uid="{00000000-0005-0000-0000-0000B0030000}"/>
    <cellStyle name="Followed Hyperlink 25" xfId="19155" hidden="1" xr:uid="{00000000-0005-0000-0000-0000B1030000}"/>
    <cellStyle name="Followed Hyperlink 25" xfId="19179" hidden="1" xr:uid="{00000000-0005-0000-0000-0000B2030000}"/>
    <cellStyle name="Followed Hyperlink 25" xfId="19274" hidden="1" xr:uid="{00000000-0005-0000-0000-0000B3030000}"/>
    <cellStyle name="Followed Hyperlink 25" xfId="18012" hidden="1" xr:uid="{00000000-0005-0000-0000-0000B4030000}"/>
    <cellStyle name="Followed Hyperlink 25" xfId="19361" hidden="1" xr:uid="{00000000-0005-0000-0000-0000B5030000}"/>
    <cellStyle name="Followed Hyperlink 25" xfId="19385" hidden="1" xr:uid="{00000000-0005-0000-0000-0000B6030000}"/>
    <cellStyle name="Followed Hyperlink 25" xfId="19480" hidden="1" xr:uid="{00000000-0005-0000-0000-0000B7030000}"/>
    <cellStyle name="Followed Hyperlink 25" xfId="17996" hidden="1" xr:uid="{00000000-0005-0000-0000-00009C030000}"/>
    <cellStyle name="Followed Hyperlink 25" xfId="18047" hidden="1" xr:uid="{00000000-0005-0000-0000-00009D030000}"/>
    <cellStyle name="Followed Hyperlink 25" xfId="9742" hidden="1" xr:uid="{00000000-0005-0000-0000-00009E030000}"/>
    <cellStyle name="Followed Hyperlink 25" xfId="19523" hidden="1" xr:uid="{00000000-0005-0000-0000-00009F030000}"/>
    <cellStyle name="Followed Hyperlink 25" xfId="19859" hidden="1" xr:uid="{00000000-0005-0000-0000-0000A0030000}"/>
    <cellStyle name="Followed Hyperlink 25" xfId="19936" hidden="1" xr:uid="{00000000-0005-0000-0000-0000A1030000}"/>
    <cellStyle name="Followed Hyperlink 25" xfId="19960" hidden="1" xr:uid="{00000000-0005-0000-0000-0000A2030000}"/>
    <cellStyle name="Followed Hyperlink 25" xfId="20055" hidden="1" xr:uid="{00000000-0005-0000-0000-0000A3030000}"/>
    <cellStyle name="Followed Hyperlink 25" xfId="19904" hidden="1" xr:uid="{00000000-0005-0000-0000-0000A4030000}"/>
    <cellStyle name="Followed Hyperlink 25" xfId="20157" hidden="1" xr:uid="{00000000-0005-0000-0000-0000A5030000}"/>
    <cellStyle name="Followed Hyperlink 25" xfId="20181" hidden="1" xr:uid="{00000000-0005-0000-0000-0000A6030000}"/>
    <cellStyle name="Followed Hyperlink 25" xfId="20276" hidden="1" xr:uid="{00000000-0005-0000-0000-0000A7030000}"/>
    <cellStyle name="Followed Hyperlink 25" xfId="19807" hidden="1" xr:uid="{00000000-0005-0000-0000-0000A8030000}"/>
    <cellStyle name="Followed Hyperlink 25" xfId="20373" hidden="1" xr:uid="{00000000-0005-0000-0000-0000A9030000}"/>
    <cellStyle name="Followed Hyperlink 25" xfId="20397" hidden="1" xr:uid="{00000000-0005-0000-0000-0000AA030000}"/>
    <cellStyle name="Followed Hyperlink 25" xfId="20492" hidden="1" xr:uid="{00000000-0005-0000-0000-0000AB030000}"/>
    <cellStyle name="Followed Hyperlink 25" xfId="16425" hidden="1" xr:uid="{00000000-0005-0000-0000-0000AC030000}"/>
    <cellStyle name="Followed Hyperlink 25" xfId="20585" hidden="1" xr:uid="{00000000-0005-0000-0000-0000AD030000}"/>
    <cellStyle name="Followed Hyperlink 25" xfId="20609" hidden="1" xr:uid="{00000000-0005-0000-0000-0000AE030000}"/>
    <cellStyle name="Followed Hyperlink 25" xfId="20704" hidden="1" xr:uid="{00000000-0005-0000-0000-0000AF030000}"/>
    <cellStyle name="Followed Hyperlink 25" xfId="20133" hidden="1" xr:uid="{00000000-0005-0000-0000-0000B0030000}"/>
    <cellStyle name="Followed Hyperlink 25" xfId="20796" hidden="1" xr:uid="{00000000-0005-0000-0000-0000B1030000}"/>
    <cellStyle name="Followed Hyperlink 25" xfId="20820" hidden="1" xr:uid="{00000000-0005-0000-0000-0000B2030000}"/>
    <cellStyle name="Followed Hyperlink 25" xfId="20915" hidden="1" xr:uid="{00000000-0005-0000-0000-0000B3030000}"/>
    <cellStyle name="Followed Hyperlink 25" xfId="19667" hidden="1" xr:uid="{00000000-0005-0000-0000-0000B4030000}"/>
    <cellStyle name="Followed Hyperlink 25" xfId="21002" hidden="1" xr:uid="{00000000-0005-0000-0000-0000B5030000}"/>
    <cellStyle name="Followed Hyperlink 25" xfId="21026" hidden="1" xr:uid="{00000000-0005-0000-0000-0000B6030000}"/>
    <cellStyle name="Followed Hyperlink 25" xfId="21121" hidden="1" xr:uid="{00000000-0005-0000-0000-0000B7030000}"/>
    <cellStyle name="Followed Hyperlink 25" xfId="19749" hidden="1" xr:uid="{00000000-0005-0000-0000-00009C030000}"/>
    <cellStyle name="Followed Hyperlink 25" xfId="19703" hidden="1" xr:uid="{00000000-0005-0000-0000-00009D030000}"/>
    <cellStyle name="Followed Hyperlink 25" xfId="19630" hidden="1" xr:uid="{00000000-0005-0000-0000-00009E030000}"/>
    <cellStyle name="Followed Hyperlink 25" xfId="21164" hidden="1" xr:uid="{00000000-0005-0000-0000-00009F030000}"/>
    <cellStyle name="Followed Hyperlink 25" xfId="21466" hidden="1" xr:uid="{00000000-0005-0000-0000-0000A0030000}"/>
    <cellStyle name="Followed Hyperlink 25" xfId="21543" hidden="1" xr:uid="{00000000-0005-0000-0000-0000A1030000}"/>
    <cellStyle name="Followed Hyperlink 25" xfId="21567" hidden="1" xr:uid="{00000000-0005-0000-0000-0000A2030000}"/>
    <cellStyle name="Followed Hyperlink 25" xfId="21662" hidden="1" xr:uid="{00000000-0005-0000-0000-0000A3030000}"/>
    <cellStyle name="Followed Hyperlink 25" xfId="21511" hidden="1" xr:uid="{00000000-0005-0000-0000-0000A4030000}"/>
    <cellStyle name="Followed Hyperlink 25" xfId="21764" hidden="1" xr:uid="{00000000-0005-0000-0000-0000A5030000}"/>
    <cellStyle name="Followed Hyperlink 25" xfId="21788" hidden="1" xr:uid="{00000000-0005-0000-0000-0000A6030000}"/>
    <cellStyle name="Followed Hyperlink 25" xfId="21883" hidden="1" xr:uid="{00000000-0005-0000-0000-0000A7030000}"/>
    <cellStyle name="Followed Hyperlink 25" xfId="21414" hidden="1" xr:uid="{00000000-0005-0000-0000-0000A8030000}"/>
    <cellStyle name="Followed Hyperlink 25" xfId="21980" hidden="1" xr:uid="{00000000-0005-0000-0000-0000A9030000}"/>
    <cellStyle name="Followed Hyperlink 25" xfId="22004" hidden="1" xr:uid="{00000000-0005-0000-0000-0000AA030000}"/>
    <cellStyle name="Followed Hyperlink 25" xfId="22099" hidden="1" xr:uid="{00000000-0005-0000-0000-0000AB030000}"/>
    <cellStyle name="Followed Hyperlink 25" xfId="18090" hidden="1" xr:uid="{00000000-0005-0000-0000-0000AC030000}"/>
    <cellStyle name="Followed Hyperlink 25" xfId="22192" hidden="1" xr:uid="{00000000-0005-0000-0000-0000AD030000}"/>
    <cellStyle name="Followed Hyperlink 25" xfId="22216" hidden="1" xr:uid="{00000000-0005-0000-0000-0000AE030000}"/>
    <cellStyle name="Followed Hyperlink 25" xfId="22311" hidden="1" xr:uid="{00000000-0005-0000-0000-0000AF030000}"/>
    <cellStyle name="Followed Hyperlink 25" xfId="21740" hidden="1" xr:uid="{00000000-0005-0000-0000-0000B0030000}"/>
    <cellStyle name="Followed Hyperlink 25" xfId="22403" hidden="1" xr:uid="{00000000-0005-0000-0000-0000B1030000}"/>
    <cellStyle name="Followed Hyperlink 25" xfId="22427" hidden="1" xr:uid="{00000000-0005-0000-0000-0000B2030000}"/>
    <cellStyle name="Followed Hyperlink 25" xfId="22522" hidden="1" xr:uid="{00000000-0005-0000-0000-0000B3030000}"/>
    <cellStyle name="Followed Hyperlink 25" xfId="21298" hidden="1" xr:uid="{00000000-0005-0000-0000-0000B4030000}"/>
    <cellStyle name="Followed Hyperlink 25" xfId="22609" hidden="1" xr:uid="{00000000-0005-0000-0000-0000B5030000}"/>
    <cellStyle name="Followed Hyperlink 25" xfId="22633" hidden="1" xr:uid="{00000000-0005-0000-0000-0000B6030000}"/>
    <cellStyle name="Followed Hyperlink 25" xfId="22728" hidden="1" xr:uid="{00000000-0005-0000-0000-0000B7030000}"/>
    <cellStyle name="Followed Hyperlink 25" xfId="21356" hidden="1" xr:uid="{00000000-0005-0000-0000-00009C030000}"/>
    <cellStyle name="Followed Hyperlink 25" xfId="21322" hidden="1" xr:uid="{00000000-0005-0000-0000-00009D030000}"/>
    <cellStyle name="Followed Hyperlink 25" xfId="21269" hidden="1" xr:uid="{00000000-0005-0000-0000-00009E030000}"/>
    <cellStyle name="Followed Hyperlink 25" xfId="22771" hidden="1" xr:uid="{00000000-0005-0000-0000-00009F030000}"/>
    <cellStyle name="Followed Hyperlink 25" xfId="23035" hidden="1" xr:uid="{00000000-0005-0000-0000-0000A0030000}"/>
    <cellStyle name="Followed Hyperlink 25" xfId="23112" hidden="1" xr:uid="{00000000-0005-0000-0000-0000A1030000}"/>
    <cellStyle name="Followed Hyperlink 25" xfId="23136" hidden="1" xr:uid="{00000000-0005-0000-0000-0000A2030000}"/>
    <cellStyle name="Followed Hyperlink 25" xfId="23231" hidden="1" xr:uid="{00000000-0005-0000-0000-0000A3030000}"/>
    <cellStyle name="Followed Hyperlink 25" xfId="23080" hidden="1" xr:uid="{00000000-0005-0000-0000-0000A4030000}"/>
    <cellStyle name="Followed Hyperlink 25" xfId="23333" hidden="1" xr:uid="{00000000-0005-0000-0000-0000A5030000}"/>
    <cellStyle name="Followed Hyperlink 25" xfId="23357" hidden="1" xr:uid="{00000000-0005-0000-0000-0000A6030000}"/>
    <cellStyle name="Followed Hyperlink 25" xfId="23452" hidden="1" xr:uid="{00000000-0005-0000-0000-0000A7030000}"/>
    <cellStyle name="Followed Hyperlink 25" xfId="22983" hidden="1" xr:uid="{00000000-0005-0000-0000-0000A8030000}"/>
    <cellStyle name="Followed Hyperlink 25" xfId="23549" hidden="1" xr:uid="{00000000-0005-0000-0000-0000A9030000}"/>
    <cellStyle name="Followed Hyperlink 25" xfId="23573" hidden="1" xr:uid="{00000000-0005-0000-0000-0000AA030000}"/>
    <cellStyle name="Followed Hyperlink 25" xfId="23668" hidden="1" xr:uid="{00000000-0005-0000-0000-0000AB030000}"/>
    <cellStyle name="Followed Hyperlink 25" xfId="19740" hidden="1" xr:uid="{00000000-0005-0000-0000-0000AC030000}"/>
    <cellStyle name="Followed Hyperlink 25" xfId="23761" hidden="1" xr:uid="{00000000-0005-0000-0000-0000AD030000}"/>
    <cellStyle name="Followed Hyperlink 25" xfId="23785" hidden="1" xr:uid="{00000000-0005-0000-0000-0000AE030000}"/>
    <cellStyle name="Followed Hyperlink 25" xfId="23880" hidden="1" xr:uid="{00000000-0005-0000-0000-0000AF030000}"/>
    <cellStyle name="Followed Hyperlink 25" xfId="23309" hidden="1" xr:uid="{00000000-0005-0000-0000-0000B0030000}"/>
    <cellStyle name="Followed Hyperlink 25" xfId="23972" hidden="1" xr:uid="{00000000-0005-0000-0000-0000B1030000}"/>
    <cellStyle name="Followed Hyperlink 25" xfId="23996" hidden="1" xr:uid="{00000000-0005-0000-0000-0000B2030000}"/>
    <cellStyle name="Followed Hyperlink 25" xfId="24091" hidden="1" xr:uid="{00000000-0005-0000-0000-0000B3030000}"/>
    <cellStyle name="Followed Hyperlink 25" xfId="22893" hidden="1" xr:uid="{00000000-0005-0000-0000-0000B4030000}"/>
    <cellStyle name="Followed Hyperlink 25" xfId="24178" hidden="1" xr:uid="{00000000-0005-0000-0000-0000B5030000}"/>
    <cellStyle name="Followed Hyperlink 25" xfId="24202" hidden="1" xr:uid="{00000000-0005-0000-0000-0000B6030000}"/>
    <cellStyle name="Followed Hyperlink 25" xfId="24297" hidden="1" xr:uid="{00000000-0005-0000-0000-0000B7030000}"/>
    <cellStyle name="Followed Hyperlink 25" xfId="22925" hidden="1" xr:uid="{00000000-0005-0000-0000-00009C030000}"/>
    <cellStyle name="Followed Hyperlink 25" xfId="22905" hidden="1" xr:uid="{00000000-0005-0000-0000-00009D030000}"/>
    <cellStyle name="Followed Hyperlink 25" xfId="22871" hidden="1" xr:uid="{00000000-0005-0000-0000-00009E030000}"/>
    <cellStyle name="Followed Hyperlink 25" xfId="24340" hidden="1" xr:uid="{00000000-0005-0000-0000-00009F030000}"/>
    <cellStyle name="Followed Hyperlink 25" xfId="24554" hidden="1" xr:uid="{00000000-0005-0000-0000-0000A0030000}"/>
    <cellStyle name="Followed Hyperlink 25" xfId="24631" hidden="1" xr:uid="{00000000-0005-0000-0000-0000A1030000}"/>
    <cellStyle name="Followed Hyperlink 25" xfId="24655" hidden="1" xr:uid="{00000000-0005-0000-0000-0000A2030000}"/>
    <cellStyle name="Followed Hyperlink 25" xfId="24750" hidden="1" xr:uid="{00000000-0005-0000-0000-0000A3030000}"/>
    <cellStyle name="Followed Hyperlink 25" xfId="24599" hidden="1" xr:uid="{00000000-0005-0000-0000-0000A4030000}"/>
    <cellStyle name="Followed Hyperlink 25" xfId="24852" hidden="1" xr:uid="{00000000-0005-0000-0000-0000A5030000}"/>
    <cellStyle name="Followed Hyperlink 25" xfId="24876" hidden="1" xr:uid="{00000000-0005-0000-0000-0000A6030000}"/>
    <cellStyle name="Followed Hyperlink 25" xfId="24971" hidden="1" xr:uid="{00000000-0005-0000-0000-0000A7030000}"/>
    <cellStyle name="Followed Hyperlink 25" xfId="24502" hidden="1" xr:uid="{00000000-0005-0000-0000-0000A8030000}"/>
    <cellStyle name="Followed Hyperlink 25" xfId="25068" hidden="1" xr:uid="{00000000-0005-0000-0000-0000A9030000}"/>
    <cellStyle name="Followed Hyperlink 25" xfId="25092" hidden="1" xr:uid="{00000000-0005-0000-0000-0000AA030000}"/>
    <cellStyle name="Followed Hyperlink 25" xfId="25187" hidden="1" xr:uid="{00000000-0005-0000-0000-0000AB030000}"/>
    <cellStyle name="Followed Hyperlink 25" xfId="21349" hidden="1" xr:uid="{00000000-0005-0000-0000-0000AC030000}"/>
    <cellStyle name="Followed Hyperlink 25" xfId="25280" hidden="1" xr:uid="{00000000-0005-0000-0000-0000AD030000}"/>
    <cellStyle name="Followed Hyperlink 25" xfId="25304" hidden="1" xr:uid="{00000000-0005-0000-0000-0000AE030000}"/>
    <cellStyle name="Followed Hyperlink 25" xfId="25399" hidden="1" xr:uid="{00000000-0005-0000-0000-0000AF030000}"/>
    <cellStyle name="Followed Hyperlink 25" xfId="24828" hidden="1" xr:uid="{00000000-0005-0000-0000-0000B0030000}"/>
    <cellStyle name="Followed Hyperlink 25" xfId="25491" hidden="1" xr:uid="{00000000-0005-0000-0000-0000B1030000}"/>
    <cellStyle name="Followed Hyperlink 25" xfId="25515" hidden="1" xr:uid="{00000000-0005-0000-0000-0000B2030000}"/>
    <cellStyle name="Followed Hyperlink 25" xfId="25610" hidden="1" xr:uid="{00000000-0005-0000-0000-0000B3030000}"/>
    <cellStyle name="Followed Hyperlink 25" xfId="24442" hidden="1" xr:uid="{00000000-0005-0000-0000-0000B4030000}"/>
    <cellStyle name="Followed Hyperlink 25" xfId="25697" hidden="1" xr:uid="{00000000-0005-0000-0000-0000B5030000}"/>
    <cellStyle name="Followed Hyperlink 25" xfId="25721" hidden="1" xr:uid="{00000000-0005-0000-0000-0000B6030000}"/>
    <cellStyle name="Followed Hyperlink 25" xfId="25816" hidden="1" xr:uid="{00000000-0005-0000-0000-0000B7030000}"/>
    <cellStyle name="Followed Hyperlink 25" xfId="26351" hidden="1" xr:uid="{00000000-0005-0000-0000-00009C030000}"/>
    <cellStyle name="Followed Hyperlink 25" xfId="26438" hidden="1" xr:uid="{00000000-0005-0000-0000-00009D030000}"/>
    <cellStyle name="Followed Hyperlink 25" xfId="26462" hidden="1" xr:uid="{00000000-0005-0000-0000-00009E030000}"/>
    <cellStyle name="Followed Hyperlink 25" xfId="26557" hidden="1" xr:uid="{00000000-0005-0000-0000-00009F030000}"/>
    <cellStyle name="Followed Hyperlink 25" xfId="26674" hidden="1" xr:uid="{00000000-0005-0000-0000-0000A0030000}"/>
    <cellStyle name="Followed Hyperlink 25" xfId="26751" hidden="1" xr:uid="{00000000-0005-0000-0000-0000A1030000}"/>
    <cellStyle name="Followed Hyperlink 25" xfId="26775" hidden="1" xr:uid="{00000000-0005-0000-0000-0000A2030000}"/>
    <cellStyle name="Followed Hyperlink 25" xfId="26870" hidden="1" xr:uid="{00000000-0005-0000-0000-0000A3030000}"/>
    <cellStyle name="Followed Hyperlink 25" xfId="26719" hidden="1" xr:uid="{00000000-0005-0000-0000-0000A4030000}"/>
    <cellStyle name="Followed Hyperlink 25" xfId="26972" hidden="1" xr:uid="{00000000-0005-0000-0000-0000A5030000}"/>
    <cellStyle name="Followed Hyperlink 25" xfId="26996" hidden="1" xr:uid="{00000000-0005-0000-0000-0000A6030000}"/>
    <cellStyle name="Followed Hyperlink 25" xfId="27091" hidden="1" xr:uid="{00000000-0005-0000-0000-0000A7030000}"/>
    <cellStyle name="Followed Hyperlink 25" xfId="26622" hidden="1" xr:uid="{00000000-0005-0000-0000-0000A8030000}"/>
    <cellStyle name="Followed Hyperlink 25" xfId="27188" hidden="1" xr:uid="{00000000-0005-0000-0000-0000A9030000}"/>
    <cellStyle name="Followed Hyperlink 25" xfId="27212" hidden="1" xr:uid="{00000000-0005-0000-0000-0000AA030000}"/>
    <cellStyle name="Followed Hyperlink 25" xfId="27307" hidden="1" xr:uid="{00000000-0005-0000-0000-0000AB030000}"/>
    <cellStyle name="Followed Hyperlink 25" xfId="26137" hidden="1" xr:uid="{00000000-0005-0000-0000-0000AC030000}"/>
    <cellStyle name="Followed Hyperlink 25" xfId="27400" hidden="1" xr:uid="{00000000-0005-0000-0000-0000AD030000}"/>
    <cellStyle name="Followed Hyperlink 25" xfId="27424" hidden="1" xr:uid="{00000000-0005-0000-0000-0000AE030000}"/>
    <cellStyle name="Followed Hyperlink 25" xfId="27519" hidden="1" xr:uid="{00000000-0005-0000-0000-0000AF030000}"/>
    <cellStyle name="Followed Hyperlink 25" xfId="26948" hidden="1" xr:uid="{00000000-0005-0000-0000-0000B0030000}"/>
    <cellStyle name="Followed Hyperlink 25" xfId="27611" hidden="1" xr:uid="{00000000-0005-0000-0000-0000B1030000}"/>
    <cellStyle name="Followed Hyperlink 25" xfId="27635" hidden="1" xr:uid="{00000000-0005-0000-0000-0000B2030000}"/>
    <cellStyle name="Followed Hyperlink 25" xfId="27730" hidden="1" xr:uid="{00000000-0005-0000-0000-0000B3030000}"/>
    <cellStyle name="Followed Hyperlink 25" xfId="26182" hidden="1" xr:uid="{00000000-0005-0000-0000-0000B4030000}"/>
    <cellStyle name="Followed Hyperlink 25" xfId="27817" hidden="1" xr:uid="{00000000-0005-0000-0000-0000B5030000}"/>
    <cellStyle name="Followed Hyperlink 25" xfId="27841" hidden="1" xr:uid="{00000000-0005-0000-0000-0000B6030000}"/>
    <cellStyle name="Followed Hyperlink 25" xfId="27936" hidden="1" xr:uid="{00000000-0005-0000-0000-0000B7030000}"/>
    <cellStyle name="Followed Hyperlink 25" xfId="28574" hidden="1" xr:uid="{00000000-0005-0000-0000-00009C030000}"/>
    <cellStyle name="Followed Hyperlink 25" xfId="28660" hidden="1" xr:uid="{00000000-0005-0000-0000-00009D030000}"/>
    <cellStyle name="Followed Hyperlink 25" xfId="28684" hidden="1" xr:uid="{00000000-0005-0000-0000-00009E030000}"/>
    <cellStyle name="Followed Hyperlink 25" xfId="28779" hidden="1" xr:uid="{00000000-0005-0000-0000-00009F030000}"/>
    <cellStyle name="Followed Hyperlink 25" xfId="28896" hidden="1" xr:uid="{00000000-0005-0000-0000-0000A0030000}"/>
    <cellStyle name="Followed Hyperlink 25" xfId="28973" hidden="1" xr:uid="{00000000-0005-0000-0000-0000A1030000}"/>
    <cellStyle name="Followed Hyperlink 25" xfId="28997" hidden="1" xr:uid="{00000000-0005-0000-0000-0000A2030000}"/>
    <cellStyle name="Followed Hyperlink 25" xfId="29092" hidden="1" xr:uid="{00000000-0005-0000-0000-0000A3030000}"/>
    <cellStyle name="Followed Hyperlink 25" xfId="28941" hidden="1" xr:uid="{00000000-0005-0000-0000-0000A4030000}"/>
    <cellStyle name="Followed Hyperlink 25" xfId="29194" hidden="1" xr:uid="{00000000-0005-0000-0000-0000A5030000}"/>
    <cellStyle name="Followed Hyperlink 25" xfId="29218" hidden="1" xr:uid="{00000000-0005-0000-0000-0000A6030000}"/>
    <cellStyle name="Followed Hyperlink 25" xfId="29313" hidden="1" xr:uid="{00000000-0005-0000-0000-0000A7030000}"/>
    <cellStyle name="Followed Hyperlink 25" xfId="28844" hidden="1" xr:uid="{00000000-0005-0000-0000-0000A8030000}"/>
    <cellStyle name="Followed Hyperlink 25" xfId="29410" hidden="1" xr:uid="{00000000-0005-0000-0000-0000A9030000}"/>
    <cellStyle name="Followed Hyperlink 25" xfId="29434" hidden="1" xr:uid="{00000000-0005-0000-0000-0000AA030000}"/>
    <cellStyle name="Followed Hyperlink 25" xfId="29529" hidden="1" xr:uid="{00000000-0005-0000-0000-0000AB030000}"/>
    <cellStyle name="Followed Hyperlink 25" xfId="28365" hidden="1" xr:uid="{00000000-0005-0000-0000-0000AC030000}"/>
    <cellStyle name="Followed Hyperlink 25" xfId="29622" hidden="1" xr:uid="{00000000-0005-0000-0000-0000AD030000}"/>
    <cellStyle name="Followed Hyperlink 25" xfId="29646" hidden="1" xr:uid="{00000000-0005-0000-0000-0000AE030000}"/>
    <cellStyle name="Followed Hyperlink 25" xfId="29741" hidden="1" xr:uid="{00000000-0005-0000-0000-0000AF030000}"/>
    <cellStyle name="Followed Hyperlink 25" xfId="29170" hidden="1" xr:uid="{00000000-0005-0000-0000-0000B0030000}"/>
    <cellStyle name="Followed Hyperlink 25" xfId="29833" hidden="1" xr:uid="{00000000-0005-0000-0000-0000B1030000}"/>
    <cellStyle name="Followed Hyperlink 25" xfId="29857" hidden="1" xr:uid="{00000000-0005-0000-0000-0000B2030000}"/>
    <cellStyle name="Followed Hyperlink 25" xfId="29952" hidden="1" xr:uid="{00000000-0005-0000-0000-0000B3030000}"/>
    <cellStyle name="Followed Hyperlink 25" xfId="28410" hidden="1" xr:uid="{00000000-0005-0000-0000-0000B4030000}"/>
    <cellStyle name="Followed Hyperlink 25" xfId="30039" hidden="1" xr:uid="{00000000-0005-0000-0000-0000B5030000}"/>
    <cellStyle name="Followed Hyperlink 25" xfId="30063" hidden="1" xr:uid="{00000000-0005-0000-0000-0000B6030000}"/>
    <cellStyle name="Followed Hyperlink 25" xfId="30158" hidden="1" xr:uid="{00000000-0005-0000-0000-0000B7030000}"/>
    <cellStyle name="Followed Hyperlink 25" xfId="28462" hidden="1" xr:uid="{00000000-0005-0000-0000-00009C030000}"/>
    <cellStyle name="Followed Hyperlink 25" xfId="28274" hidden="1" xr:uid="{00000000-0005-0000-0000-00009D030000}"/>
    <cellStyle name="Followed Hyperlink 25" xfId="28544" hidden="1" xr:uid="{00000000-0005-0000-0000-00009E030000}"/>
    <cellStyle name="Followed Hyperlink 25" xfId="30201" hidden="1" xr:uid="{00000000-0005-0000-0000-00009F030000}"/>
    <cellStyle name="Followed Hyperlink 25" xfId="30567" hidden="1" xr:uid="{00000000-0005-0000-0000-0000A0030000}"/>
    <cellStyle name="Followed Hyperlink 25" xfId="30644" hidden="1" xr:uid="{00000000-0005-0000-0000-0000A1030000}"/>
    <cellStyle name="Followed Hyperlink 25" xfId="30668" hidden="1" xr:uid="{00000000-0005-0000-0000-0000A2030000}"/>
    <cellStyle name="Followed Hyperlink 25" xfId="30763" hidden="1" xr:uid="{00000000-0005-0000-0000-0000A3030000}"/>
    <cellStyle name="Followed Hyperlink 25" xfId="30612" hidden="1" xr:uid="{00000000-0005-0000-0000-0000A4030000}"/>
    <cellStyle name="Followed Hyperlink 25" xfId="30865" hidden="1" xr:uid="{00000000-0005-0000-0000-0000A5030000}"/>
    <cellStyle name="Followed Hyperlink 25" xfId="30889" hidden="1" xr:uid="{00000000-0005-0000-0000-0000A6030000}"/>
    <cellStyle name="Followed Hyperlink 25" xfId="30984" hidden="1" xr:uid="{00000000-0005-0000-0000-0000A7030000}"/>
    <cellStyle name="Followed Hyperlink 25" xfId="30515" hidden="1" xr:uid="{00000000-0005-0000-0000-0000A8030000}"/>
    <cellStyle name="Followed Hyperlink 25" xfId="31081" hidden="1" xr:uid="{00000000-0005-0000-0000-0000A9030000}"/>
    <cellStyle name="Followed Hyperlink 25" xfId="31105" hidden="1" xr:uid="{00000000-0005-0000-0000-0000AA030000}"/>
    <cellStyle name="Followed Hyperlink 25" xfId="31200" hidden="1" xr:uid="{00000000-0005-0000-0000-0000AB030000}"/>
    <cellStyle name="Followed Hyperlink 25" xfId="26120" hidden="1" xr:uid="{00000000-0005-0000-0000-0000AC030000}"/>
    <cellStyle name="Followed Hyperlink 25" xfId="31293" hidden="1" xr:uid="{00000000-0005-0000-0000-0000AD030000}"/>
    <cellStyle name="Followed Hyperlink 25" xfId="31317" hidden="1" xr:uid="{00000000-0005-0000-0000-0000AE030000}"/>
    <cellStyle name="Followed Hyperlink 25" xfId="31412" hidden="1" xr:uid="{00000000-0005-0000-0000-0000AF030000}"/>
    <cellStyle name="Followed Hyperlink 25" xfId="30841" hidden="1" xr:uid="{00000000-0005-0000-0000-0000B0030000}"/>
    <cellStyle name="Followed Hyperlink 25" xfId="31504" hidden="1" xr:uid="{00000000-0005-0000-0000-0000B1030000}"/>
    <cellStyle name="Followed Hyperlink 25" xfId="31528" hidden="1" xr:uid="{00000000-0005-0000-0000-0000B2030000}"/>
    <cellStyle name="Followed Hyperlink 25" xfId="31623" hidden="1" xr:uid="{00000000-0005-0000-0000-0000B3030000}"/>
    <cellStyle name="Followed Hyperlink 25" xfId="30355" hidden="1" xr:uid="{00000000-0005-0000-0000-0000B4030000}"/>
    <cellStyle name="Followed Hyperlink 25" xfId="31710" hidden="1" xr:uid="{00000000-0005-0000-0000-0000B5030000}"/>
    <cellStyle name="Followed Hyperlink 25" xfId="31734" hidden="1" xr:uid="{00000000-0005-0000-0000-0000B6030000}"/>
    <cellStyle name="Followed Hyperlink 25" xfId="31829" hidden="1" xr:uid="{00000000-0005-0000-0000-0000B7030000}"/>
    <cellStyle name="Followed Hyperlink 25" xfId="30456" hidden="1" xr:uid="{00000000-0005-0000-0000-00009C030000}"/>
    <cellStyle name="Followed Hyperlink 25" xfId="30398" hidden="1" xr:uid="{00000000-0005-0000-0000-00009D030000}"/>
    <cellStyle name="Followed Hyperlink 25" xfId="30312" hidden="1" xr:uid="{00000000-0005-0000-0000-00009E030000}"/>
    <cellStyle name="Followed Hyperlink 25" xfId="31872" hidden="1" xr:uid="{00000000-0005-0000-0000-00009F030000}"/>
    <cellStyle name="Followed Hyperlink 25" xfId="32235" hidden="1" xr:uid="{00000000-0005-0000-0000-0000A0030000}"/>
    <cellStyle name="Followed Hyperlink 25" xfId="32312" hidden="1" xr:uid="{00000000-0005-0000-0000-0000A1030000}"/>
    <cellStyle name="Followed Hyperlink 25" xfId="32336" hidden="1" xr:uid="{00000000-0005-0000-0000-0000A2030000}"/>
    <cellStyle name="Followed Hyperlink 25" xfId="32431" hidden="1" xr:uid="{00000000-0005-0000-0000-0000A3030000}"/>
    <cellStyle name="Followed Hyperlink 25" xfId="32280" hidden="1" xr:uid="{00000000-0005-0000-0000-0000A4030000}"/>
    <cellStyle name="Followed Hyperlink 25" xfId="32533" hidden="1" xr:uid="{00000000-0005-0000-0000-0000A5030000}"/>
    <cellStyle name="Followed Hyperlink 25" xfId="32557" hidden="1" xr:uid="{00000000-0005-0000-0000-0000A6030000}"/>
    <cellStyle name="Followed Hyperlink 25" xfId="32652" hidden="1" xr:uid="{00000000-0005-0000-0000-0000A7030000}"/>
    <cellStyle name="Followed Hyperlink 25" xfId="32183" hidden="1" xr:uid="{00000000-0005-0000-0000-0000A8030000}"/>
    <cellStyle name="Followed Hyperlink 25" xfId="32749" hidden="1" xr:uid="{00000000-0005-0000-0000-0000A9030000}"/>
    <cellStyle name="Followed Hyperlink 25" xfId="32773" hidden="1" xr:uid="{00000000-0005-0000-0000-0000AA030000}"/>
    <cellStyle name="Followed Hyperlink 25" xfId="32868" hidden="1" xr:uid="{00000000-0005-0000-0000-0000AB030000}"/>
    <cellStyle name="Followed Hyperlink 25" xfId="28349" hidden="1" xr:uid="{00000000-0005-0000-0000-0000AC030000}"/>
    <cellStyle name="Followed Hyperlink 25" xfId="32961" hidden="1" xr:uid="{00000000-0005-0000-0000-0000AD030000}"/>
    <cellStyle name="Followed Hyperlink 25" xfId="32985" hidden="1" xr:uid="{00000000-0005-0000-0000-0000AE030000}"/>
    <cellStyle name="Followed Hyperlink 25" xfId="33080" hidden="1" xr:uid="{00000000-0005-0000-0000-0000AF030000}"/>
    <cellStyle name="Followed Hyperlink 25" xfId="32509" hidden="1" xr:uid="{00000000-0005-0000-0000-0000B0030000}"/>
    <cellStyle name="Followed Hyperlink 25" xfId="33172" hidden="1" xr:uid="{00000000-0005-0000-0000-0000B1030000}"/>
    <cellStyle name="Followed Hyperlink 25" xfId="33196" hidden="1" xr:uid="{00000000-0005-0000-0000-0000B2030000}"/>
    <cellStyle name="Followed Hyperlink 25" xfId="33291" hidden="1" xr:uid="{00000000-0005-0000-0000-0000B3030000}"/>
    <cellStyle name="Followed Hyperlink 25" xfId="32024" hidden="1" xr:uid="{00000000-0005-0000-0000-0000B4030000}"/>
    <cellStyle name="Followed Hyperlink 25" xfId="33378" hidden="1" xr:uid="{00000000-0005-0000-0000-0000B5030000}"/>
    <cellStyle name="Followed Hyperlink 25" xfId="33402" hidden="1" xr:uid="{00000000-0005-0000-0000-0000B6030000}"/>
    <cellStyle name="Followed Hyperlink 25" xfId="33497" hidden="1" xr:uid="{00000000-0005-0000-0000-0000B7030000}"/>
    <cellStyle name="Followed Hyperlink 25" xfId="32124" hidden="1" xr:uid="{00000000-0005-0000-0000-00009C030000}"/>
    <cellStyle name="Followed Hyperlink 25" xfId="32066" hidden="1" xr:uid="{00000000-0005-0000-0000-00009D030000}"/>
    <cellStyle name="Followed Hyperlink 25" xfId="31982" hidden="1" xr:uid="{00000000-0005-0000-0000-00009E030000}"/>
    <cellStyle name="Followed Hyperlink 25" xfId="33540" hidden="1" xr:uid="{00000000-0005-0000-0000-00009F030000}"/>
    <cellStyle name="Followed Hyperlink 25" xfId="33890" hidden="1" xr:uid="{00000000-0005-0000-0000-0000A0030000}"/>
    <cellStyle name="Followed Hyperlink 25" xfId="33967" hidden="1" xr:uid="{00000000-0005-0000-0000-0000A1030000}"/>
    <cellStyle name="Followed Hyperlink 25" xfId="33991" hidden="1" xr:uid="{00000000-0005-0000-0000-0000A2030000}"/>
    <cellStyle name="Followed Hyperlink 25" xfId="34086" hidden="1" xr:uid="{00000000-0005-0000-0000-0000A3030000}"/>
    <cellStyle name="Followed Hyperlink 25" xfId="33935" hidden="1" xr:uid="{00000000-0005-0000-0000-0000A4030000}"/>
    <cellStyle name="Followed Hyperlink 25" xfId="34188" hidden="1" xr:uid="{00000000-0005-0000-0000-0000A5030000}"/>
    <cellStyle name="Followed Hyperlink 25" xfId="34212" hidden="1" xr:uid="{00000000-0005-0000-0000-0000A6030000}"/>
    <cellStyle name="Followed Hyperlink 25" xfId="34307" hidden="1" xr:uid="{00000000-0005-0000-0000-0000A7030000}"/>
    <cellStyle name="Followed Hyperlink 25" xfId="33838" hidden="1" xr:uid="{00000000-0005-0000-0000-0000A8030000}"/>
    <cellStyle name="Followed Hyperlink 25" xfId="34404" hidden="1" xr:uid="{00000000-0005-0000-0000-0000A9030000}"/>
    <cellStyle name="Followed Hyperlink 25" xfId="34428" hidden="1" xr:uid="{00000000-0005-0000-0000-0000AA030000}"/>
    <cellStyle name="Followed Hyperlink 25" xfId="34523" hidden="1" xr:uid="{00000000-0005-0000-0000-0000AB030000}"/>
    <cellStyle name="Followed Hyperlink 25" xfId="30447" hidden="1" xr:uid="{00000000-0005-0000-0000-0000AC030000}"/>
    <cellStyle name="Followed Hyperlink 25" xfId="34616" hidden="1" xr:uid="{00000000-0005-0000-0000-0000AD030000}"/>
    <cellStyle name="Followed Hyperlink 25" xfId="34640" hidden="1" xr:uid="{00000000-0005-0000-0000-0000AE030000}"/>
    <cellStyle name="Followed Hyperlink 25" xfId="34735" hidden="1" xr:uid="{00000000-0005-0000-0000-0000AF030000}"/>
    <cellStyle name="Followed Hyperlink 25" xfId="34164" hidden="1" xr:uid="{00000000-0005-0000-0000-0000B0030000}"/>
    <cellStyle name="Followed Hyperlink 25" xfId="34827" hidden="1" xr:uid="{00000000-0005-0000-0000-0000B1030000}"/>
    <cellStyle name="Followed Hyperlink 25" xfId="34851" hidden="1" xr:uid="{00000000-0005-0000-0000-0000B2030000}"/>
    <cellStyle name="Followed Hyperlink 25" xfId="34946" hidden="1" xr:uid="{00000000-0005-0000-0000-0000B3030000}"/>
    <cellStyle name="Followed Hyperlink 25" xfId="33688" hidden="1" xr:uid="{00000000-0005-0000-0000-0000B4030000}"/>
    <cellStyle name="Followed Hyperlink 25" xfId="35033" hidden="1" xr:uid="{00000000-0005-0000-0000-0000B5030000}"/>
    <cellStyle name="Followed Hyperlink 25" xfId="35057" hidden="1" xr:uid="{00000000-0005-0000-0000-0000B6030000}"/>
    <cellStyle name="Followed Hyperlink 25" xfId="35152" hidden="1" xr:uid="{00000000-0005-0000-0000-0000B7030000}"/>
    <cellStyle name="Followed Hyperlink 25" xfId="33780" hidden="1" xr:uid="{00000000-0005-0000-0000-00009C030000}"/>
    <cellStyle name="Followed Hyperlink 25" xfId="33725" hidden="1" xr:uid="{00000000-0005-0000-0000-00009D030000}"/>
    <cellStyle name="Followed Hyperlink 25" xfId="33648" hidden="1" xr:uid="{00000000-0005-0000-0000-00009E030000}"/>
    <cellStyle name="Followed Hyperlink 25" xfId="35195" hidden="1" xr:uid="{00000000-0005-0000-0000-00009F030000}"/>
    <cellStyle name="Followed Hyperlink 25" xfId="35531" hidden="1" xr:uid="{00000000-0005-0000-0000-0000A0030000}"/>
    <cellStyle name="Followed Hyperlink 25" xfId="35608" hidden="1" xr:uid="{00000000-0005-0000-0000-0000A1030000}"/>
    <cellStyle name="Followed Hyperlink 25" xfId="35632" hidden="1" xr:uid="{00000000-0005-0000-0000-0000A2030000}"/>
    <cellStyle name="Followed Hyperlink 25" xfId="35727" hidden="1" xr:uid="{00000000-0005-0000-0000-0000A3030000}"/>
    <cellStyle name="Followed Hyperlink 25" xfId="35576" hidden="1" xr:uid="{00000000-0005-0000-0000-0000A4030000}"/>
    <cellStyle name="Followed Hyperlink 25" xfId="35829" hidden="1" xr:uid="{00000000-0005-0000-0000-0000A5030000}"/>
    <cellStyle name="Followed Hyperlink 25" xfId="35853" hidden="1" xr:uid="{00000000-0005-0000-0000-0000A6030000}"/>
    <cellStyle name="Followed Hyperlink 25" xfId="35948" hidden="1" xr:uid="{00000000-0005-0000-0000-0000A7030000}"/>
    <cellStyle name="Followed Hyperlink 25" xfId="35479" hidden="1" xr:uid="{00000000-0005-0000-0000-0000A8030000}"/>
    <cellStyle name="Followed Hyperlink 25" xfId="36045" hidden="1" xr:uid="{00000000-0005-0000-0000-0000A9030000}"/>
    <cellStyle name="Followed Hyperlink 25" xfId="36069" hidden="1" xr:uid="{00000000-0005-0000-0000-0000AA030000}"/>
    <cellStyle name="Followed Hyperlink 25" xfId="36164" hidden="1" xr:uid="{00000000-0005-0000-0000-0000AB030000}"/>
    <cellStyle name="Followed Hyperlink 25" xfId="32115" hidden="1" xr:uid="{00000000-0005-0000-0000-0000AC030000}"/>
    <cellStyle name="Followed Hyperlink 25" xfId="36257" hidden="1" xr:uid="{00000000-0005-0000-0000-0000AD030000}"/>
    <cellStyle name="Followed Hyperlink 25" xfId="36281" hidden="1" xr:uid="{00000000-0005-0000-0000-0000AE030000}"/>
    <cellStyle name="Followed Hyperlink 25" xfId="36376" hidden="1" xr:uid="{00000000-0005-0000-0000-0000AF030000}"/>
    <cellStyle name="Followed Hyperlink 25" xfId="35805" hidden="1" xr:uid="{00000000-0005-0000-0000-0000B0030000}"/>
    <cellStyle name="Followed Hyperlink 25" xfId="36468" hidden="1" xr:uid="{00000000-0005-0000-0000-0000B1030000}"/>
    <cellStyle name="Followed Hyperlink 25" xfId="36492" hidden="1" xr:uid="{00000000-0005-0000-0000-0000B2030000}"/>
    <cellStyle name="Followed Hyperlink 25" xfId="36587" hidden="1" xr:uid="{00000000-0005-0000-0000-0000B3030000}"/>
    <cellStyle name="Followed Hyperlink 25" xfId="35339" hidden="1" xr:uid="{00000000-0005-0000-0000-0000B4030000}"/>
    <cellStyle name="Followed Hyperlink 25" xfId="36674" hidden="1" xr:uid="{00000000-0005-0000-0000-0000B5030000}"/>
    <cellStyle name="Followed Hyperlink 25" xfId="36698" hidden="1" xr:uid="{00000000-0005-0000-0000-0000B6030000}"/>
    <cellStyle name="Followed Hyperlink 25" xfId="36793" hidden="1" xr:uid="{00000000-0005-0000-0000-0000B7030000}"/>
    <cellStyle name="Followed Hyperlink 25" xfId="35421" hidden="1" xr:uid="{00000000-0005-0000-0000-00009C030000}"/>
    <cellStyle name="Followed Hyperlink 25" xfId="35375" hidden="1" xr:uid="{00000000-0005-0000-0000-00009D030000}"/>
    <cellStyle name="Followed Hyperlink 25" xfId="35302" hidden="1" xr:uid="{00000000-0005-0000-0000-00009E030000}"/>
    <cellStyle name="Followed Hyperlink 25" xfId="36836" hidden="1" xr:uid="{00000000-0005-0000-0000-00009F030000}"/>
    <cellStyle name="Followed Hyperlink 25" xfId="37138" hidden="1" xr:uid="{00000000-0005-0000-0000-0000A0030000}"/>
    <cellStyle name="Followed Hyperlink 25" xfId="37215" hidden="1" xr:uid="{00000000-0005-0000-0000-0000A1030000}"/>
    <cellStyle name="Followed Hyperlink 25" xfId="37239" hidden="1" xr:uid="{00000000-0005-0000-0000-0000A2030000}"/>
    <cellStyle name="Followed Hyperlink 25" xfId="37334" hidden="1" xr:uid="{00000000-0005-0000-0000-0000A3030000}"/>
    <cellStyle name="Followed Hyperlink 25" xfId="37183" hidden="1" xr:uid="{00000000-0005-0000-0000-0000A4030000}"/>
    <cellStyle name="Followed Hyperlink 25" xfId="37436" hidden="1" xr:uid="{00000000-0005-0000-0000-0000A5030000}"/>
    <cellStyle name="Followed Hyperlink 25" xfId="37460" hidden="1" xr:uid="{00000000-0005-0000-0000-0000A6030000}"/>
    <cellStyle name="Followed Hyperlink 25" xfId="37555" hidden="1" xr:uid="{00000000-0005-0000-0000-0000A7030000}"/>
    <cellStyle name="Followed Hyperlink 25" xfId="37086" hidden="1" xr:uid="{00000000-0005-0000-0000-0000A8030000}"/>
    <cellStyle name="Followed Hyperlink 25" xfId="37652" hidden="1" xr:uid="{00000000-0005-0000-0000-0000A9030000}"/>
    <cellStyle name="Followed Hyperlink 25" xfId="37676" hidden="1" xr:uid="{00000000-0005-0000-0000-0000AA030000}"/>
    <cellStyle name="Followed Hyperlink 25" xfId="37771" hidden="1" xr:uid="{00000000-0005-0000-0000-0000AB030000}"/>
    <cellStyle name="Followed Hyperlink 25" xfId="33771" hidden="1" xr:uid="{00000000-0005-0000-0000-0000AC030000}"/>
    <cellStyle name="Followed Hyperlink 25" xfId="37864" hidden="1" xr:uid="{00000000-0005-0000-0000-0000AD030000}"/>
    <cellStyle name="Followed Hyperlink 25" xfId="37888" hidden="1" xr:uid="{00000000-0005-0000-0000-0000AE030000}"/>
    <cellStyle name="Followed Hyperlink 25" xfId="37983" hidden="1" xr:uid="{00000000-0005-0000-0000-0000AF030000}"/>
    <cellStyle name="Followed Hyperlink 25" xfId="37412" hidden="1" xr:uid="{00000000-0005-0000-0000-0000B0030000}"/>
    <cellStyle name="Followed Hyperlink 25" xfId="38075" hidden="1" xr:uid="{00000000-0005-0000-0000-0000B1030000}"/>
    <cellStyle name="Followed Hyperlink 25" xfId="38099" hidden="1" xr:uid="{00000000-0005-0000-0000-0000B2030000}"/>
    <cellStyle name="Followed Hyperlink 25" xfId="38194" hidden="1" xr:uid="{00000000-0005-0000-0000-0000B3030000}"/>
    <cellStyle name="Followed Hyperlink 25" xfId="36970" hidden="1" xr:uid="{00000000-0005-0000-0000-0000B4030000}"/>
    <cellStyle name="Followed Hyperlink 25" xfId="38281" hidden="1" xr:uid="{00000000-0005-0000-0000-0000B5030000}"/>
    <cellStyle name="Followed Hyperlink 25" xfId="38305" hidden="1" xr:uid="{00000000-0005-0000-0000-0000B6030000}"/>
    <cellStyle name="Followed Hyperlink 25" xfId="38400" hidden="1" xr:uid="{00000000-0005-0000-0000-0000B7030000}"/>
    <cellStyle name="Followed Hyperlink 25" xfId="37028" hidden="1" xr:uid="{00000000-0005-0000-0000-00009C030000}"/>
    <cellStyle name="Followed Hyperlink 25" xfId="36994" hidden="1" xr:uid="{00000000-0005-0000-0000-00009D030000}"/>
    <cellStyle name="Followed Hyperlink 25" xfId="36941" hidden="1" xr:uid="{00000000-0005-0000-0000-00009E030000}"/>
    <cellStyle name="Followed Hyperlink 25" xfId="38443" hidden="1" xr:uid="{00000000-0005-0000-0000-00009F030000}"/>
    <cellStyle name="Followed Hyperlink 25" xfId="38707" hidden="1" xr:uid="{00000000-0005-0000-0000-0000A0030000}"/>
    <cellStyle name="Followed Hyperlink 25" xfId="38784" hidden="1" xr:uid="{00000000-0005-0000-0000-0000A1030000}"/>
    <cellStyle name="Followed Hyperlink 25" xfId="38808" hidden="1" xr:uid="{00000000-0005-0000-0000-0000A2030000}"/>
    <cellStyle name="Followed Hyperlink 25" xfId="38903" hidden="1" xr:uid="{00000000-0005-0000-0000-0000A3030000}"/>
    <cellStyle name="Followed Hyperlink 25" xfId="38752" hidden="1" xr:uid="{00000000-0005-0000-0000-0000A4030000}"/>
    <cellStyle name="Followed Hyperlink 25" xfId="39005" hidden="1" xr:uid="{00000000-0005-0000-0000-0000A5030000}"/>
    <cellStyle name="Followed Hyperlink 25" xfId="39029" hidden="1" xr:uid="{00000000-0005-0000-0000-0000A6030000}"/>
    <cellStyle name="Followed Hyperlink 25" xfId="39124" hidden="1" xr:uid="{00000000-0005-0000-0000-0000A7030000}"/>
    <cellStyle name="Followed Hyperlink 25" xfId="38655" hidden="1" xr:uid="{00000000-0005-0000-0000-0000A8030000}"/>
    <cellStyle name="Followed Hyperlink 25" xfId="39221" hidden="1" xr:uid="{00000000-0005-0000-0000-0000A9030000}"/>
    <cellStyle name="Followed Hyperlink 25" xfId="39245" hidden="1" xr:uid="{00000000-0005-0000-0000-0000AA030000}"/>
    <cellStyle name="Followed Hyperlink 25" xfId="39340" hidden="1" xr:uid="{00000000-0005-0000-0000-0000AB030000}"/>
    <cellStyle name="Followed Hyperlink 25" xfId="35412" hidden="1" xr:uid="{00000000-0005-0000-0000-0000AC030000}"/>
    <cellStyle name="Followed Hyperlink 25" xfId="39433" hidden="1" xr:uid="{00000000-0005-0000-0000-0000AD030000}"/>
    <cellStyle name="Followed Hyperlink 25" xfId="39457" hidden="1" xr:uid="{00000000-0005-0000-0000-0000AE030000}"/>
    <cellStyle name="Followed Hyperlink 25" xfId="39552" hidden="1" xr:uid="{00000000-0005-0000-0000-0000AF030000}"/>
    <cellStyle name="Followed Hyperlink 25" xfId="38981" hidden="1" xr:uid="{00000000-0005-0000-0000-0000B0030000}"/>
    <cellStyle name="Followed Hyperlink 25" xfId="39644" hidden="1" xr:uid="{00000000-0005-0000-0000-0000B1030000}"/>
    <cellStyle name="Followed Hyperlink 25" xfId="39668" hidden="1" xr:uid="{00000000-0005-0000-0000-0000B2030000}"/>
    <cellStyle name="Followed Hyperlink 25" xfId="39763" hidden="1" xr:uid="{00000000-0005-0000-0000-0000B3030000}"/>
    <cellStyle name="Followed Hyperlink 25" xfId="38565" hidden="1" xr:uid="{00000000-0005-0000-0000-0000B4030000}"/>
    <cellStyle name="Followed Hyperlink 25" xfId="39850" hidden="1" xr:uid="{00000000-0005-0000-0000-0000B5030000}"/>
    <cellStyle name="Followed Hyperlink 25" xfId="39874" hidden="1" xr:uid="{00000000-0005-0000-0000-0000B6030000}"/>
    <cellStyle name="Followed Hyperlink 25" xfId="39969" hidden="1" xr:uid="{00000000-0005-0000-0000-0000B7030000}"/>
    <cellStyle name="Followed Hyperlink 25" xfId="38597" hidden="1" xr:uid="{00000000-0005-0000-0000-00009C030000}"/>
    <cellStyle name="Followed Hyperlink 25" xfId="38577" hidden="1" xr:uid="{00000000-0005-0000-0000-00009D030000}"/>
    <cellStyle name="Followed Hyperlink 25" xfId="38543" hidden="1" xr:uid="{00000000-0005-0000-0000-00009E030000}"/>
    <cellStyle name="Followed Hyperlink 25" xfId="40012" hidden="1" xr:uid="{00000000-0005-0000-0000-00009F030000}"/>
    <cellStyle name="Followed Hyperlink 25" xfId="40226" hidden="1" xr:uid="{00000000-0005-0000-0000-0000A0030000}"/>
    <cellStyle name="Followed Hyperlink 25" xfId="40303" hidden="1" xr:uid="{00000000-0005-0000-0000-0000A1030000}"/>
    <cellStyle name="Followed Hyperlink 25" xfId="40327" hidden="1" xr:uid="{00000000-0005-0000-0000-0000A2030000}"/>
    <cellStyle name="Followed Hyperlink 25" xfId="40422" hidden="1" xr:uid="{00000000-0005-0000-0000-0000A3030000}"/>
    <cellStyle name="Followed Hyperlink 25" xfId="40271" hidden="1" xr:uid="{00000000-0005-0000-0000-0000A4030000}"/>
    <cellStyle name="Followed Hyperlink 25" xfId="40524" hidden="1" xr:uid="{00000000-0005-0000-0000-0000A5030000}"/>
    <cellStyle name="Followed Hyperlink 25" xfId="40548" hidden="1" xr:uid="{00000000-0005-0000-0000-0000A6030000}"/>
    <cellStyle name="Followed Hyperlink 25" xfId="40643" hidden="1" xr:uid="{00000000-0005-0000-0000-0000A7030000}"/>
    <cellStyle name="Followed Hyperlink 25" xfId="40174" hidden="1" xr:uid="{00000000-0005-0000-0000-0000A8030000}"/>
    <cellStyle name="Followed Hyperlink 25" xfId="40740" hidden="1" xr:uid="{00000000-0005-0000-0000-0000A9030000}"/>
    <cellStyle name="Followed Hyperlink 25" xfId="40764" hidden="1" xr:uid="{00000000-0005-0000-0000-0000AA030000}"/>
    <cellStyle name="Followed Hyperlink 25" xfId="40859" hidden="1" xr:uid="{00000000-0005-0000-0000-0000AB030000}"/>
    <cellStyle name="Followed Hyperlink 25" xfId="37021" hidden="1" xr:uid="{00000000-0005-0000-0000-0000AC030000}"/>
    <cellStyle name="Followed Hyperlink 25" xfId="40952" hidden="1" xr:uid="{00000000-0005-0000-0000-0000AD030000}"/>
    <cellStyle name="Followed Hyperlink 25" xfId="40976" hidden="1" xr:uid="{00000000-0005-0000-0000-0000AE030000}"/>
    <cellStyle name="Followed Hyperlink 25" xfId="41071" hidden="1" xr:uid="{00000000-0005-0000-0000-0000AF030000}"/>
    <cellStyle name="Followed Hyperlink 25" xfId="40500" hidden="1" xr:uid="{00000000-0005-0000-0000-0000B0030000}"/>
    <cellStyle name="Followed Hyperlink 25" xfId="41163" hidden="1" xr:uid="{00000000-0005-0000-0000-0000B1030000}"/>
    <cellStyle name="Followed Hyperlink 25" xfId="41187" hidden="1" xr:uid="{00000000-0005-0000-0000-0000B2030000}"/>
    <cellStyle name="Followed Hyperlink 25" xfId="41282" hidden="1" xr:uid="{00000000-0005-0000-0000-0000B3030000}"/>
    <cellStyle name="Followed Hyperlink 25" xfId="40114" hidden="1" xr:uid="{00000000-0005-0000-0000-0000B4030000}"/>
    <cellStyle name="Followed Hyperlink 25" xfId="41369" hidden="1" xr:uid="{00000000-0005-0000-0000-0000B5030000}"/>
    <cellStyle name="Followed Hyperlink 25" xfId="41393" hidden="1" xr:uid="{00000000-0005-0000-0000-0000B6030000}"/>
    <cellStyle name="Followed Hyperlink 25" xfId="41488" hidden="1" xr:uid="{00000000-0005-0000-0000-0000B7030000}"/>
    <cellStyle name="Followed Hyperlink 25" xfId="41868" hidden="1" xr:uid="{00000000-0005-0000-0000-00009C030000}"/>
    <cellStyle name="Followed Hyperlink 25" xfId="41955" hidden="1" xr:uid="{00000000-0005-0000-0000-00009D030000}"/>
    <cellStyle name="Followed Hyperlink 25" xfId="41979" hidden="1" xr:uid="{00000000-0005-0000-0000-00009E030000}"/>
    <cellStyle name="Followed Hyperlink 25" xfId="42074" hidden="1" xr:uid="{00000000-0005-0000-0000-00009F030000}"/>
    <cellStyle name="Followed Hyperlink 25" xfId="42191" hidden="1" xr:uid="{00000000-0005-0000-0000-0000A0030000}"/>
    <cellStyle name="Followed Hyperlink 25" xfId="42268" hidden="1" xr:uid="{00000000-0005-0000-0000-0000A1030000}"/>
    <cellStyle name="Followed Hyperlink 25" xfId="42292" hidden="1" xr:uid="{00000000-0005-0000-0000-0000A2030000}"/>
    <cellStyle name="Followed Hyperlink 25" xfId="42387" hidden="1" xr:uid="{00000000-0005-0000-0000-0000A3030000}"/>
    <cellStyle name="Followed Hyperlink 25" xfId="42236" hidden="1" xr:uid="{00000000-0005-0000-0000-0000A4030000}"/>
    <cellStyle name="Followed Hyperlink 25" xfId="42489" hidden="1" xr:uid="{00000000-0005-0000-0000-0000A5030000}"/>
    <cellStyle name="Followed Hyperlink 25" xfId="42513" hidden="1" xr:uid="{00000000-0005-0000-0000-0000A6030000}"/>
    <cellStyle name="Followed Hyperlink 25" xfId="42608" hidden="1" xr:uid="{00000000-0005-0000-0000-0000A7030000}"/>
    <cellStyle name="Followed Hyperlink 25" xfId="42139" hidden="1" xr:uid="{00000000-0005-0000-0000-0000A8030000}"/>
    <cellStyle name="Followed Hyperlink 25" xfId="42705" hidden="1" xr:uid="{00000000-0005-0000-0000-0000A9030000}"/>
    <cellStyle name="Followed Hyperlink 25" xfId="42729" hidden="1" xr:uid="{00000000-0005-0000-0000-0000AA030000}"/>
    <cellStyle name="Followed Hyperlink 25" xfId="42824" hidden="1" xr:uid="{00000000-0005-0000-0000-0000AB030000}"/>
    <cellStyle name="Followed Hyperlink 25" xfId="41669" hidden="1" xr:uid="{00000000-0005-0000-0000-0000AC030000}"/>
    <cellStyle name="Followed Hyperlink 25" xfId="42917" hidden="1" xr:uid="{00000000-0005-0000-0000-0000AD030000}"/>
    <cellStyle name="Followed Hyperlink 25" xfId="42941" hidden="1" xr:uid="{00000000-0005-0000-0000-0000AE030000}"/>
    <cellStyle name="Followed Hyperlink 25" xfId="43036" hidden="1" xr:uid="{00000000-0005-0000-0000-0000AF030000}"/>
    <cellStyle name="Followed Hyperlink 25" xfId="42465" hidden="1" xr:uid="{00000000-0005-0000-0000-0000B0030000}"/>
    <cellStyle name="Followed Hyperlink 25" xfId="43128" hidden="1" xr:uid="{00000000-0005-0000-0000-0000B1030000}"/>
    <cellStyle name="Followed Hyperlink 25" xfId="43152" hidden="1" xr:uid="{00000000-0005-0000-0000-0000B2030000}"/>
    <cellStyle name="Followed Hyperlink 25" xfId="43247" hidden="1" xr:uid="{00000000-0005-0000-0000-0000B3030000}"/>
    <cellStyle name="Followed Hyperlink 25" xfId="41711" hidden="1" xr:uid="{00000000-0005-0000-0000-0000B4030000}"/>
    <cellStyle name="Followed Hyperlink 25" xfId="43334" hidden="1" xr:uid="{00000000-0005-0000-0000-0000B5030000}"/>
    <cellStyle name="Followed Hyperlink 25" xfId="43358" hidden="1" xr:uid="{00000000-0005-0000-0000-0000B6030000}"/>
    <cellStyle name="Followed Hyperlink 25" xfId="43453" hidden="1" xr:uid="{00000000-0005-0000-0000-0000B7030000}"/>
    <cellStyle name="Followed Hyperlink 25" xfId="43834" hidden="1" xr:uid="{00000000-0005-0000-0000-00009C030000}"/>
    <cellStyle name="Followed Hyperlink 25" xfId="43902" hidden="1" xr:uid="{00000000-0005-0000-0000-00009D030000}"/>
    <cellStyle name="Followed Hyperlink 25" xfId="43926" hidden="1" xr:uid="{00000000-0005-0000-0000-00009E030000}"/>
    <cellStyle name="Followed Hyperlink 25" xfId="44021" hidden="1" xr:uid="{00000000-0005-0000-0000-00009F030000}"/>
    <cellStyle name="Followed Hyperlink 25" xfId="44138" hidden="1" xr:uid="{00000000-0005-0000-0000-0000A0030000}"/>
    <cellStyle name="Followed Hyperlink 25" xfId="44215" hidden="1" xr:uid="{00000000-0005-0000-0000-0000A1030000}"/>
    <cellStyle name="Followed Hyperlink 25" xfId="44239" hidden="1" xr:uid="{00000000-0005-0000-0000-0000A2030000}"/>
    <cellStyle name="Followed Hyperlink 25" xfId="44334" hidden="1" xr:uid="{00000000-0005-0000-0000-0000A3030000}"/>
    <cellStyle name="Followed Hyperlink 25" xfId="44183" hidden="1" xr:uid="{00000000-0005-0000-0000-0000A4030000}"/>
    <cellStyle name="Followed Hyperlink 25" xfId="44436" hidden="1" xr:uid="{00000000-0005-0000-0000-0000A5030000}"/>
    <cellStyle name="Followed Hyperlink 25" xfId="44460" hidden="1" xr:uid="{00000000-0005-0000-0000-0000A6030000}"/>
    <cellStyle name="Followed Hyperlink 25" xfId="44555" hidden="1" xr:uid="{00000000-0005-0000-0000-0000A7030000}"/>
    <cellStyle name="Followed Hyperlink 25" xfId="44086" hidden="1" xr:uid="{00000000-0005-0000-0000-0000A8030000}"/>
    <cellStyle name="Followed Hyperlink 25" xfId="44652" hidden="1" xr:uid="{00000000-0005-0000-0000-0000A9030000}"/>
    <cellStyle name="Followed Hyperlink 25" xfId="44676" hidden="1" xr:uid="{00000000-0005-0000-0000-0000AA030000}"/>
    <cellStyle name="Followed Hyperlink 25" xfId="44771" hidden="1" xr:uid="{00000000-0005-0000-0000-0000AB030000}"/>
    <cellStyle name="Followed Hyperlink 25" xfId="43763" hidden="1" xr:uid="{00000000-0005-0000-0000-0000AC030000}"/>
    <cellStyle name="Followed Hyperlink 25" xfId="44864" hidden="1" xr:uid="{00000000-0005-0000-0000-0000AD030000}"/>
    <cellStyle name="Followed Hyperlink 25" xfId="44888" hidden="1" xr:uid="{00000000-0005-0000-0000-0000AE030000}"/>
    <cellStyle name="Followed Hyperlink 25" xfId="44983" hidden="1" xr:uid="{00000000-0005-0000-0000-0000AF030000}"/>
    <cellStyle name="Followed Hyperlink 25" xfId="44412" hidden="1" xr:uid="{00000000-0005-0000-0000-0000B0030000}"/>
    <cellStyle name="Followed Hyperlink 25" xfId="45075" hidden="1" xr:uid="{00000000-0005-0000-0000-0000B1030000}"/>
    <cellStyle name="Followed Hyperlink 25" xfId="45099" hidden="1" xr:uid="{00000000-0005-0000-0000-0000B2030000}"/>
    <cellStyle name="Followed Hyperlink 25" xfId="45194" hidden="1" xr:uid="{00000000-0005-0000-0000-0000B3030000}"/>
    <cellStyle name="Followed Hyperlink 25" xfId="43790" hidden="1" xr:uid="{00000000-0005-0000-0000-0000B4030000}"/>
    <cellStyle name="Followed Hyperlink 25" xfId="45281" hidden="1" xr:uid="{00000000-0005-0000-0000-0000B5030000}"/>
    <cellStyle name="Followed Hyperlink 25" xfId="45305" hidden="1" xr:uid="{00000000-0005-0000-0000-0000B6030000}"/>
    <cellStyle name="Followed Hyperlink 25" xfId="45400" hidden="1" xr:uid="{00000000-0005-0000-0000-0000B7030000}"/>
    <cellStyle name="Followed Hyperlink 26" xfId="568" hidden="1" xr:uid="{00000000-0005-0000-0000-0000B8030000}"/>
    <cellStyle name="Followed Hyperlink 26" xfId="612" hidden="1" xr:uid="{00000000-0005-0000-0000-0000B9030000}"/>
    <cellStyle name="Followed Hyperlink 26" xfId="642" hidden="1" xr:uid="{00000000-0005-0000-0000-0000BA030000}"/>
    <cellStyle name="Followed Hyperlink 26" xfId="753" hidden="1" xr:uid="{00000000-0005-0000-0000-0000BB030000}"/>
    <cellStyle name="Followed Hyperlink 26" xfId="880" hidden="1" xr:uid="{00000000-0005-0000-0000-0000BC030000}"/>
    <cellStyle name="Followed Hyperlink 26" xfId="925" hidden="1" xr:uid="{00000000-0005-0000-0000-0000BD030000}"/>
    <cellStyle name="Followed Hyperlink 26" xfId="955" hidden="1" xr:uid="{00000000-0005-0000-0000-0000BE030000}"/>
    <cellStyle name="Followed Hyperlink 26" xfId="1066" hidden="1" xr:uid="{00000000-0005-0000-0000-0000BF030000}"/>
    <cellStyle name="Followed Hyperlink 26" xfId="1107" hidden="1" xr:uid="{00000000-0005-0000-0000-0000C0030000}"/>
    <cellStyle name="Followed Hyperlink 26" xfId="1146" hidden="1" xr:uid="{00000000-0005-0000-0000-0000C1030000}"/>
    <cellStyle name="Followed Hyperlink 26" xfId="1176" hidden="1" xr:uid="{00000000-0005-0000-0000-0000C2030000}"/>
    <cellStyle name="Followed Hyperlink 26" xfId="1287" hidden="1" xr:uid="{00000000-0005-0000-0000-0000C3030000}"/>
    <cellStyle name="Followed Hyperlink 26" xfId="1326" hidden="1" xr:uid="{00000000-0005-0000-0000-0000C4030000}"/>
    <cellStyle name="Followed Hyperlink 26" xfId="1362" hidden="1" xr:uid="{00000000-0005-0000-0000-0000C5030000}"/>
    <cellStyle name="Followed Hyperlink 26" xfId="1392" hidden="1" xr:uid="{00000000-0005-0000-0000-0000C6030000}"/>
    <cellStyle name="Followed Hyperlink 26" xfId="1503" hidden="1" xr:uid="{00000000-0005-0000-0000-0000C7030000}"/>
    <cellStyle name="Followed Hyperlink 26" xfId="1541" hidden="1" xr:uid="{00000000-0005-0000-0000-0000C8030000}"/>
    <cellStyle name="Followed Hyperlink 26" xfId="1574" hidden="1" xr:uid="{00000000-0005-0000-0000-0000C9030000}"/>
    <cellStyle name="Followed Hyperlink 26" xfId="1604" hidden="1" xr:uid="{00000000-0005-0000-0000-0000CA030000}"/>
    <cellStyle name="Followed Hyperlink 26" xfId="1715" hidden="1" xr:uid="{00000000-0005-0000-0000-0000CB030000}"/>
    <cellStyle name="Followed Hyperlink 26" xfId="1753" hidden="1" xr:uid="{00000000-0005-0000-0000-0000CC030000}"/>
    <cellStyle name="Followed Hyperlink 26" xfId="1785" hidden="1" xr:uid="{00000000-0005-0000-0000-0000CD030000}"/>
    <cellStyle name="Followed Hyperlink 26" xfId="1815" hidden="1" xr:uid="{00000000-0005-0000-0000-0000CE030000}"/>
    <cellStyle name="Followed Hyperlink 26" xfId="1926" hidden="1" xr:uid="{00000000-0005-0000-0000-0000CF030000}"/>
    <cellStyle name="Followed Hyperlink 26" xfId="1964" hidden="1" xr:uid="{00000000-0005-0000-0000-0000D0030000}"/>
    <cellStyle name="Followed Hyperlink 26" xfId="1991" hidden="1" xr:uid="{00000000-0005-0000-0000-0000D1030000}"/>
    <cellStyle name="Followed Hyperlink 26" xfId="2021" hidden="1" xr:uid="{00000000-0005-0000-0000-0000D2030000}"/>
    <cellStyle name="Followed Hyperlink 26" xfId="2132" hidden="1" xr:uid="{00000000-0005-0000-0000-0000D3030000}"/>
    <cellStyle name="Followed Hyperlink 26" xfId="2869" hidden="1" xr:uid="{00000000-0005-0000-0000-0000B8030000}"/>
    <cellStyle name="Followed Hyperlink 26" xfId="2913" hidden="1" xr:uid="{00000000-0005-0000-0000-0000B9030000}"/>
    <cellStyle name="Followed Hyperlink 26" xfId="2943" hidden="1" xr:uid="{00000000-0005-0000-0000-0000BA030000}"/>
    <cellStyle name="Followed Hyperlink 26" xfId="3054" hidden="1" xr:uid="{00000000-0005-0000-0000-0000BB030000}"/>
    <cellStyle name="Followed Hyperlink 26" xfId="3181" hidden="1" xr:uid="{00000000-0005-0000-0000-0000BC030000}"/>
    <cellStyle name="Followed Hyperlink 26" xfId="3226" hidden="1" xr:uid="{00000000-0005-0000-0000-0000BD030000}"/>
    <cellStyle name="Followed Hyperlink 26" xfId="3256" hidden="1" xr:uid="{00000000-0005-0000-0000-0000BE030000}"/>
    <cellStyle name="Followed Hyperlink 26" xfId="3367" hidden="1" xr:uid="{00000000-0005-0000-0000-0000BF030000}"/>
    <cellStyle name="Followed Hyperlink 26" xfId="3408" hidden="1" xr:uid="{00000000-0005-0000-0000-0000C0030000}"/>
    <cellStyle name="Followed Hyperlink 26" xfId="3447" hidden="1" xr:uid="{00000000-0005-0000-0000-0000C1030000}"/>
    <cellStyle name="Followed Hyperlink 26" xfId="3477" hidden="1" xr:uid="{00000000-0005-0000-0000-0000C2030000}"/>
    <cellStyle name="Followed Hyperlink 26" xfId="3588" hidden="1" xr:uid="{00000000-0005-0000-0000-0000C3030000}"/>
    <cellStyle name="Followed Hyperlink 26" xfId="3627" hidden="1" xr:uid="{00000000-0005-0000-0000-0000C4030000}"/>
    <cellStyle name="Followed Hyperlink 26" xfId="3663" hidden="1" xr:uid="{00000000-0005-0000-0000-0000C5030000}"/>
    <cellStyle name="Followed Hyperlink 26" xfId="3693" hidden="1" xr:uid="{00000000-0005-0000-0000-0000C6030000}"/>
    <cellStyle name="Followed Hyperlink 26" xfId="3804" hidden="1" xr:uid="{00000000-0005-0000-0000-0000C7030000}"/>
    <cellStyle name="Followed Hyperlink 26" xfId="3842" hidden="1" xr:uid="{00000000-0005-0000-0000-0000C8030000}"/>
    <cellStyle name="Followed Hyperlink 26" xfId="3875" hidden="1" xr:uid="{00000000-0005-0000-0000-0000C9030000}"/>
    <cellStyle name="Followed Hyperlink 26" xfId="3905" hidden="1" xr:uid="{00000000-0005-0000-0000-0000CA030000}"/>
    <cellStyle name="Followed Hyperlink 26" xfId="4016" hidden="1" xr:uid="{00000000-0005-0000-0000-0000CB030000}"/>
    <cellStyle name="Followed Hyperlink 26" xfId="4054" hidden="1" xr:uid="{00000000-0005-0000-0000-0000CC030000}"/>
    <cellStyle name="Followed Hyperlink 26" xfId="4086" hidden="1" xr:uid="{00000000-0005-0000-0000-0000CD030000}"/>
    <cellStyle name="Followed Hyperlink 26" xfId="4116" hidden="1" xr:uid="{00000000-0005-0000-0000-0000CE030000}"/>
    <cellStyle name="Followed Hyperlink 26" xfId="4227" hidden="1" xr:uid="{00000000-0005-0000-0000-0000CF030000}"/>
    <cellStyle name="Followed Hyperlink 26" xfId="4265" hidden="1" xr:uid="{00000000-0005-0000-0000-0000D0030000}"/>
    <cellStyle name="Followed Hyperlink 26" xfId="4292" hidden="1" xr:uid="{00000000-0005-0000-0000-0000D1030000}"/>
    <cellStyle name="Followed Hyperlink 26" xfId="4322" hidden="1" xr:uid="{00000000-0005-0000-0000-0000D2030000}"/>
    <cellStyle name="Followed Hyperlink 26" xfId="4433" hidden="1" xr:uid="{00000000-0005-0000-0000-0000D3030000}"/>
    <cellStyle name="Followed Hyperlink 26" xfId="2704" hidden="1" xr:uid="{00000000-0005-0000-0000-0000B8030000}"/>
    <cellStyle name="Followed Hyperlink 26" xfId="4526" hidden="1" xr:uid="{00000000-0005-0000-0000-0000B9030000}"/>
    <cellStyle name="Followed Hyperlink 26" xfId="4511" hidden="1" xr:uid="{00000000-0005-0000-0000-0000BA030000}"/>
    <cellStyle name="Followed Hyperlink 26" xfId="4733" hidden="1" xr:uid="{00000000-0005-0000-0000-0000BB030000}"/>
    <cellStyle name="Followed Hyperlink 26" xfId="4860" hidden="1" xr:uid="{00000000-0005-0000-0000-0000BC030000}"/>
    <cellStyle name="Followed Hyperlink 26" xfId="4905" hidden="1" xr:uid="{00000000-0005-0000-0000-0000BD030000}"/>
    <cellStyle name="Followed Hyperlink 26" xfId="4935" hidden="1" xr:uid="{00000000-0005-0000-0000-0000BE030000}"/>
    <cellStyle name="Followed Hyperlink 26" xfId="5046" hidden="1" xr:uid="{00000000-0005-0000-0000-0000BF030000}"/>
    <cellStyle name="Followed Hyperlink 26" xfId="5087" hidden="1" xr:uid="{00000000-0005-0000-0000-0000C0030000}"/>
    <cellStyle name="Followed Hyperlink 26" xfId="5126" hidden="1" xr:uid="{00000000-0005-0000-0000-0000C1030000}"/>
    <cellStyle name="Followed Hyperlink 26" xfId="5156" hidden="1" xr:uid="{00000000-0005-0000-0000-0000C2030000}"/>
    <cellStyle name="Followed Hyperlink 26" xfId="5267" hidden="1" xr:uid="{00000000-0005-0000-0000-0000C3030000}"/>
    <cellStyle name="Followed Hyperlink 26" xfId="5306" hidden="1" xr:uid="{00000000-0005-0000-0000-0000C4030000}"/>
    <cellStyle name="Followed Hyperlink 26" xfId="5342" hidden="1" xr:uid="{00000000-0005-0000-0000-0000C5030000}"/>
    <cellStyle name="Followed Hyperlink 26" xfId="5372" hidden="1" xr:uid="{00000000-0005-0000-0000-0000C6030000}"/>
    <cellStyle name="Followed Hyperlink 26" xfId="5483" hidden="1" xr:uid="{00000000-0005-0000-0000-0000C7030000}"/>
    <cellStyle name="Followed Hyperlink 26" xfId="5521" hidden="1" xr:uid="{00000000-0005-0000-0000-0000C8030000}"/>
    <cellStyle name="Followed Hyperlink 26" xfId="5554" hidden="1" xr:uid="{00000000-0005-0000-0000-0000C9030000}"/>
    <cellStyle name="Followed Hyperlink 26" xfId="5584" hidden="1" xr:uid="{00000000-0005-0000-0000-0000CA030000}"/>
    <cellStyle name="Followed Hyperlink 26" xfId="5695" hidden="1" xr:uid="{00000000-0005-0000-0000-0000CB030000}"/>
    <cellStyle name="Followed Hyperlink 26" xfId="5733" hidden="1" xr:uid="{00000000-0005-0000-0000-0000CC030000}"/>
    <cellStyle name="Followed Hyperlink 26" xfId="5765" hidden="1" xr:uid="{00000000-0005-0000-0000-0000CD030000}"/>
    <cellStyle name="Followed Hyperlink 26" xfId="5795" hidden="1" xr:uid="{00000000-0005-0000-0000-0000CE030000}"/>
    <cellStyle name="Followed Hyperlink 26" xfId="5906" hidden="1" xr:uid="{00000000-0005-0000-0000-0000CF030000}"/>
    <cellStyle name="Followed Hyperlink 26" xfId="5944" hidden="1" xr:uid="{00000000-0005-0000-0000-0000D0030000}"/>
    <cellStyle name="Followed Hyperlink 26" xfId="5971" hidden="1" xr:uid="{00000000-0005-0000-0000-0000D1030000}"/>
    <cellStyle name="Followed Hyperlink 26" xfId="6001" hidden="1" xr:uid="{00000000-0005-0000-0000-0000D2030000}"/>
    <cellStyle name="Followed Hyperlink 26" xfId="6112" hidden="1" xr:uid="{00000000-0005-0000-0000-0000D3030000}"/>
    <cellStyle name="Followed Hyperlink 26" xfId="2682" hidden="1" xr:uid="{00000000-0005-0000-0000-0000B8030000}"/>
    <cellStyle name="Followed Hyperlink 26" xfId="6205" hidden="1" xr:uid="{00000000-0005-0000-0000-0000B9030000}"/>
    <cellStyle name="Followed Hyperlink 26" xfId="6190" hidden="1" xr:uid="{00000000-0005-0000-0000-0000BA030000}"/>
    <cellStyle name="Followed Hyperlink 26" xfId="6413" hidden="1" xr:uid="{00000000-0005-0000-0000-0000BB030000}"/>
    <cellStyle name="Followed Hyperlink 26" xfId="6540" hidden="1" xr:uid="{00000000-0005-0000-0000-0000BC030000}"/>
    <cellStyle name="Followed Hyperlink 26" xfId="6585" hidden="1" xr:uid="{00000000-0005-0000-0000-0000BD030000}"/>
    <cellStyle name="Followed Hyperlink 26" xfId="6615" hidden="1" xr:uid="{00000000-0005-0000-0000-0000BE030000}"/>
    <cellStyle name="Followed Hyperlink 26" xfId="6726" hidden="1" xr:uid="{00000000-0005-0000-0000-0000BF030000}"/>
    <cellStyle name="Followed Hyperlink 26" xfId="6767" hidden="1" xr:uid="{00000000-0005-0000-0000-0000C0030000}"/>
    <cellStyle name="Followed Hyperlink 26" xfId="6806" hidden="1" xr:uid="{00000000-0005-0000-0000-0000C1030000}"/>
    <cellStyle name="Followed Hyperlink 26" xfId="6836" hidden="1" xr:uid="{00000000-0005-0000-0000-0000C2030000}"/>
    <cellStyle name="Followed Hyperlink 26" xfId="6947" hidden="1" xr:uid="{00000000-0005-0000-0000-0000C3030000}"/>
    <cellStyle name="Followed Hyperlink 26" xfId="6986" hidden="1" xr:uid="{00000000-0005-0000-0000-0000C4030000}"/>
    <cellStyle name="Followed Hyperlink 26" xfId="7022" hidden="1" xr:uid="{00000000-0005-0000-0000-0000C5030000}"/>
    <cellStyle name="Followed Hyperlink 26" xfId="7052" hidden="1" xr:uid="{00000000-0005-0000-0000-0000C6030000}"/>
    <cellStyle name="Followed Hyperlink 26" xfId="7163" hidden="1" xr:uid="{00000000-0005-0000-0000-0000C7030000}"/>
    <cellStyle name="Followed Hyperlink 26" xfId="7201" hidden="1" xr:uid="{00000000-0005-0000-0000-0000C8030000}"/>
    <cellStyle name="Followed Hyperlink 26" xfId="7234" hidden="1" xr:uid="{00000000-0005-0000-0000-0000C9030000}"/>
    <cellStyle name="Followed Hyperlink 26" xfId="7264" hidden="1" xr:uid="{00000000-0005-0000-0000-0000CA030000}"/>
    <cellStyle name="Followed Hyperlink 26" xfId="7375" hidden="1" xr:uid="{00000000-0005-0000-0000-0000CB030000}"/>
    <cellStyle name="Followed Hyperlink 26" xfId="7413" hidden="1" xr:uid="{00000000-0005-0000-0000-0000CC030000}"/>
    <cellStyle name="Followed Hyperlink 26" xfId="7445" hidden="1" xr:uid="{00000000-0005-0000-0000-0000CD030000}"/>
    <cellStyle name="Followed Hyperlink 26" xfId="7475" hidden="1" xr:uid="{00000000-0005-0000-0000-0000CE030000}"/>
    <cellStyle name="Followed Hyperlink 26" xfId="7586" hidden="1" xr:uid="{00000000-0005-0000-0000-0000CF030000}"/>
    <cellStyle name="Followed Hyperlink 26" xfId="7624" hidden="1" xr:uid="{00000000-0005-0000-0000-0000D0030000}"/>
    <cellStyle name="Followed Hyperlink 26" xfId="7651" hidden="1" xr:uid="{00000000-0005-0000-0000-0000D1030000}"/>
    <cellStyle name="Followed Hyperlink 26" xfId="7681" hidden="1" xr:uid="{00000000-0005-0000-0000-0000D2030000}"/>
    <cellStyle name="Followed Hyperlink 26" xfId="7792" hidden="1" xr:uid="{00000000-0005-0000-0000-0000D3030000}"/>
    <cellStyle name="Followed Hyperlink 26" xfId="2755" hidden="1" xr:uid="{00000000-0005-0000-0000-0000B8030000}"/>
    <cellStyle name="Followed Hyperlink 26" xfId="7885" hidden="1" xr:uid="{00000000-0005-0000-0000-0000B9030000}"/>
    <cellStyle name="Followed Hyperlink 26" xfId="7870" hidden="1" xr:uid="{00000000-0005-0000-0000-0000BA030000}"/>
    <cellStyle name="Followed Hyperlink 26" xfId="8093" hidden="1" xr:uid="{00000000-0005-0000-0000-0000BB030000}"/>
    <cellStyle name="Followed Hyperlink 26" xfId="8220" hidden="1" xr:uid="{00000000-0005-0000-0000-0000BC030000}"/>
    <cellStyle name="Followed Hyperlink 26" xfId="8265" hidden="1" xr:uid="{00000000-0005-0000-0000-0000BD030000}"/>
    <cellStyle name="Followed Hyperlink 26" xfId="8295" hidden="1" xr:uid="{00000000-0005-0000-0000-0000BE030000}"/>
    <cellStyle name="Followed Hyperlink 26" xfId="8406" hidden="1" xr:uid="{00000000-0005-0000-0000-0000BF030000}"/>
    <cellStyle name="Followed Hyperlink 26" xfId="8447" hidden="1" xr:uid="{00000000-0005-0000-0000-0000C0030000}"/>
    <cellStyle name="Followed Hyperlink 26" xfId="8486" hidden="1" xr:uid="{00000000-0005-0000-0000-0000C1030000}"/>
    <cellStyle name="Followed Hyperlink 26" xfId="8516" hidden="1" xr:uid="{00000000-0005-0000-0000-0000C2030000}"/>
    <cellStyle name="Followed Hyperlink 26" xfId="8627" hidden="1" xr:uid="{00000000-0005-0000-0000-0000C3030000}"/>
    <cellStyle name="Followed Hyperlink 26" xfId="8666" hidden="1" xr:uid="{00000000-0005-0000-0000-0000C4030000}"/>
    <cellStyle name="Followed Hyperlink 26" xfId="8702" hidden="1" xr:uid="{00000000-0005-0000-0000-0000C5030000}"/>
    <cellStyle name="Followed Hyperlink 26" xfId="8732" hidden="1" xr:uid="{00000000-0005-0000-0000-0000C6030000}"/>
    <cellStyle name="Followed Hyperlink 26" xfId="8843" hidden="1" xr:uid="{00000000-0005-0000-0000-0000C7030000}"/>
    <cellStyle name="Followed Hyperlink 26" xfId="8881" hidden="1" xr:uid="{00000000-0005-0000-0000-0000C8030000}"/>
    <cellStyle name="Followed Hyperlink 26" xfId="8914" hidden="1" xr:uid="{00000000-0005-0000-0000-0000C9030000}"/>
    <cellStyle name="Followed Hyperlink 26" xfId="8944" hidden="1" xr:uid="{00000000-0005-0000-0000-0000CA030000}"/>
    <cellStyle name="Followed Hyperlink 26" xfId="9055" hidden="1" xr:uid="{00000000-0005-0000-0000-0000CB030000}"/>
    <cellStyle name="Followed Hyperlink 26" xfId="9093" hidden="1" xr:uid="{00000000-0005-0000-0000-0000CC030000}"/>
    <cellStyle name="Followed Hyperlink 26" xfId="9125" hidden="1" xr:uid="{00000000-0005-0000-0000-0000CD030000}"/>
    <cellStyle name="Followed Hyperlink 26" xfId="9155" hidden="1" xr:uid="{00000000-0005-0000-0000-0000CE030000}"/>
    <cellStyle name="Followed Hyperlink 26" xfId="9266" hidden="1" xr:uid="{00000000-0005-0000-0000-0000CF030000}"/>
    <cellStyle name="Followed Hyperlink 26" xfId="9304" hidden="1" xr:uid="{00000000-0005-0000-0000-0000D0030000}"/>
    <cellStyle name="Followed Hyperlink 26" xfId="9331" hidden="1" xr:uid="{00000000-0005-0000-0000-0000D1030000}"/>
    <cellStyle name="Followed Hyperlink 26" xfId="9361" hidden="1" xr:uid="{00000000-0005-0000-0000-0000D2030000}"/>
    <cellStyle name="Followed Hyperlink 26" xfId="9472" hidden="1" xr:uid="{00000000-0005-0000-0000-0000D3030000}"/>
    <cellStyle name="Followed Hyperlink 26" xfId="4600" hidden="1" xr:uid="{00000000-0005-0000-0000-0000B8030000}"/>
    <cellStyle name="Followed Hyperlink 26" xfId="9565" hidden="1" xr:uid="{00000000-0005-0000-0000-0000B9030000}"/>
    <cellStyle name="Followed Hyperlink 26" xfId="9550" hidden="1" xr:uid="{00000000-0005-0000-0000-0000BA030000}"/>
    <cellStyle name="Followed Hyperlink 26" xfId="9771" hidden="1" xr:uid="{00000000-0005-0000-0000-0000BB030000}"/>
    <cellStyle name="Followed Hyperlink 26" xfId="9898" hidden="1" xr:uid="{00000000-0005-0000-0000-0000BC030000}"/>
    <cellStyle name="Followed Hyperlink 26" xfId="9943" hidden="1" xr:uid="{00000000-0005-0000-0000-0000BD030000}"/>
    <cellStyle name="Followed Hyperlink 26" xfId="9973" hidden="1" xr:uid="{00000000-0005-0000-0000-0000BE030000}"/>
    <cellStyle name="Followed Hyperlink 26" xfId="10084" hidden="1" xr:uid="{00000000-0005-0000-0000-0000BF030000}"/>
    <cellStyle name="Followed Hyperlink 26" xfId="10125" hidden="1" xr:uid="{00000000-0005-0000-0000-0000C0030000}"/>
    <cellStyle name="Followed Hyperlink 26" xfId="10164" hidden="1" xr:uid="{00000000-0005-0000-0000-0000C1030000}"/>
    <cellStyle name="Followed Hyperlink 26" xfId="10194" hidden="1" xr:uid="{00000000-0005-0000-0000-0000C2030000}"/>
    <cellStyle name="Followed Hyperlink 26" xfId="10305" hidden="1" xr:uid="{00000000-0005-0000-0000-0000C3030000}"/>
    <cellStyle name="Followed Hyperlink 26" xfId="10344" hidden="1" xr:uid="{00000000-0005-0000-0000-0000C4030000}"/>
    <cellStyle name="Followed Hyperlink 26" xfId="10380" hidden="1" xr:uid="{00000000-0005-0000-0000-0000C5030000}"/>
    <cellStyle name="Followed Hyperlink 26" xfId="10410" hidden="1" xr:uid="{00000000-0005-0000-0000-0000C6030000}"/>
    <cellStyle name="Followed Hyperlink 26" xfId="10521" hidden="1" xr:uid="{00000000-0005-0000-0000-0000C7030000}"/>
    <cellStyle name="Followed Hyperlink 26" xfId="10559" hidden="1" xr:uid="{00000000-0005-0000-0000-0000C8030000}"/>
    <cellStyle name="Followed Hyperlink 26" xfId="10592" hidden="1" xr:uid="{00000000-0005-0000-0000-0000C9030000}"/>
    <cellStyle name="Followed Hyperlink 26" xfId="10622" hidden="1" xr:uid="{00000000-0005-0000-0000-0000CA030000}"/>
    <cellStyle name="Followed Hyperlink 26" xfId="10733" hidden="1" xr:uid="{00000000-0005-0000-0000-0000CB030000}"/>
    <cellStyle name="Followed Hyperlink 26" xfId="10771" hidden="1" xr:uid="{00000000-0005-0000-0000-0000CC030000}"/>
    <cellStyle name="Followed Hyperlink 26" xfId="10803" hidden="1" xr:uid="{00000000-0005-0000-0000-0000CD030000}"/>
    <cellStyle name="Followed Hyperlink 26" xfId="10833" hidden="1" xr:uid="{00000000-0005-0000-0000-0000CE030000}"/>
    <cellStyle name="Followed Hyperlink 26" xfId="10944" hidden="1" xr:uid="{00000000-0005-0000-0000-0000CF030000}"/>
    <cellStyle name="Followed Hyperlink 26" xfId="10982" hidden="1" xr:uid="{00000000-0005-0000-0000-0000D0030000}"/>
    <cellStyle name="Followed Hyperlink 26" xfId="11009" hidden="1" xr:uid="{00000000-0005-0000-0000-0000D1030000}"/>
    <cellStyle name="Followed Hyperlink 26" xfId="11039" hidden="1" xr:uid="{00000000-0005-0000-0000-0000D2030000}"/>
    <cellStyle name="Followed Hyperlink 26" xfId="11150" hidden="1" xr:uid="{00000000-0005-0000-0000-0000D3030000}"/>
    <cellStyle name="Followed Hyperlink 26" xfId="6279" hidden="1" xr:uid="{00000000-0005-0000-0000-0000B8030000}"/>
    <cellStyle name="Followed Hyperlink 26" xfId="11243" hidden="1" xr:uid="{00000000-0005-0000-0000-0000B9030000}"/>
    <cellStyle name="Followed Hyperlink 26" xfId="11228" hidden="1" xr:uid="{00000000-0005-0000-0000-0000BA030000}"/>
    <cellStyle name="Followed Hyperlink 26" xfId="11446" hidden="1" xr:uid="{00000000-0005-0000-0000-0000BB030000}"/>
    <cellStyle name="Followed Hyperlink 26" xfId="11573" hidden="1" xr:uid="{00000000-0005-0000-0000-0000BC030000}"/>
    <cellStyle name="Followed Hyperlink 26" xfId="11618" hidden="1" xr:uid="{00000000-0005-0000-0000-0000BD030000}"/>
    <cellStyle name="Followed Hyperlink 26" xfId="11648" hidden="1" xr:uid="{00000000-0005-0000-0000-0000BE030000}"/>
    <cellStyle name="Followed Hyperlink 26" xfId="11759" hidden="1" xr:uid="{00000000-0005-0000-0000-0000BF030000}"/>
    <cellStyle name="Followed Hyperlink 26" xfId="11800" hidden="1" xr:uid="{00000000-0005-0000-0000-0000C0030000}"/>
    <cellStyle name="Followed Hyperlink 26" xfId="11839" hidden="1" xr:uid="{00000000-0005-0000-0000-0000C1030000}"/>
    <cellStyle name="Followed Hyperlink 26" xfId="11869" hidden="1" xr:uid="{00000000-0005-0000-0000-0000C2030000}"/>
    <cellStyle name="Followed Hyperlink 26" xfId="11980" hidden="1" xr:uid="{00000000-0005-0000-0000-0000C3030000}"/>
    <cellStyle name="Followed Hyperlink 26" xfId="12019" hidden="1" xr:uid="{00000000-0005-0000-0000-0000C4030000}"/>
    <cellStyle name="Followed Hyperlink 26" xfId="12055" hidden="1" xr:uid="{00000000-0005-0000-0000-0000C5030000}"/>
    <cellStyle name="Followed Hyperlink 26" xfId="12085" hidden="1" xr:uid="{00000000-0005-0000-0000-0000C6030000}"/>
    <cellStyle name="Followed Hyperlink 26" xfId="12196" hidden="1" xr:uid="{00000000-0005-0000-0000-0000C7030000}"/>
    <cellStyle name="Followed Hyperlink 26" xfId="12234" hidden="1" xr:uid="{00000000-0005-0000-0000-0000C8030000}"/>
    <cellStyle name="Followed Hyperlink 26" xfId="12267" hidden="1" xr:uid="{00000000-0005-0000-0000-0000C9030000}"/>
    <cellStyle name="Followed Hyperlink 26" xfId="12297" hidden="1" xr:uid="{00000000-0005-0000-0000-0000CA030000}"/>
    <cellStyle name="Followed Hyperlink 26" xfId="12408" hidden="1" xr:uid="{00000000-0005-0000-0000-0000CB030000}"/>
    <cellStyle name="Followed Hyperlink 26" xfId="12446" hidden="1" xr:uid="{00000000-0005-0000-0000-0000CC030000}"/>
    <cellStyle name="Followed Hyperlink 26" xfId="12478" hidden="1" xr:uid="{00000000-0005-0000-0000-0000CD030000}"/>
    <cellStyle name="Followed Hyperlink 26" xfId="12508" hidden="1" xr:uid="{00000000-0005-0000-0000-0000CE030000}"/>
    <cellStyle name="Followed Hyperlink 26" xfId="12619" hidden="1" xr:uid="{00000000-0005-0000-0000-0000CF030000}"/>
    <cellStyle name="Followed Hyperlink 26" xfId="12657" hidden="1" xr:uid="{00000000-0005-0000-0000-0000D0030000}"/>
    <cellStyle name="Followed Hyperlink 26" xfId="12684" hidden="1" xr:uid="{00000000-0005-0000-0000-0000D1030000}"/>
    <cellStyle name="Followed Hyperlink 26" xfId="12714" hidden="1" xr:uid="{00000000-0005-0000-0000-0000D2030000}"/>
    <cellStyle name="Followed Hyperlink 26" xfId="12825" hidden="1" xr:uid="{00000000-0005-0000-0000-0000D3030000}"/>
    <cellStyle name="Followed Hyperlink 26" xfId="7959" hidden="1" xr:uid="{00000000-0005-0000-0000-0000B8030000}"/>
    <cellStyle name="Followed Hyperlink 26" xfId="12918" hidden="1" xr:uid="{00000000-0005-0000-0000-0000B9030000}"/>
    <cellStyle name="Followed Hyperlink 26" xfId="12903" hidden="1" xr:uid="{00000000-0005-0000-0000-0000BA030000}"/>
    <cellStyle name="Followed Hyperlink 26" xfId="13120" hidden="1" xr:uid="{00000000-0005-0000-0000-0000BB030000}"/>
    <cellStyle name="Followed Hyperlink 26" xfId="13247" hidden="1" xr:uid="{00000000-0005-0000-0000-0000BC030000}"/>
    <cellStyle name="Followed Hyperlink 26" xfId="13292" hidden="1" xr:uid="{00000000-0005-0000-0000-0000BD030000}"/>
    <cellStyle name="Followed Hyperlink 26" xfId="13322" hidden="1" xr:uid="{00000000-0005-0000-0000-0000BE030000}"/>
    <cellStyle name="Followed Hyperlink 26" xfId="13433" hidden="1" xr:uid="{00000000-0005-0000-0000-0000BF030000}"/>
    <cellStyle name="Followed Hyperlink 26" xfId="13474" hidden="1" xr:uid="{00000000-0005-0000-0000-0000C0030000}"/>
    <cellStyle name="Followed Hyperlink 26" xfId="13513" hidden="1" xr:uid="{00000000-0005-0000-0000-0000C1030000}"/>
    <cellStyle name="Followed Hyperlink 26" xfId="13543" hidden="1" xr:uid="{00000000-0005-0000-0000-0000C2030000}"/>
    <cellStyle name="Followed Hyperlink 26" xfId="13654" hidden="1" xr:uid="{00000000-0005-0000-0000-0000C3030000}"/>
    <cellStyle name="Followed Hyperlink 26" xfId="13693" hidden="1" xr:uid="{00000000-0005-0000-0000-0000C4030000}"/>
    <cellStyle name="Followed Hyperlink 26" xfId="13729" hidden="1" xr:uid="{00000000-0005-0000-0000-0000C5030000}"/>
    <cellStyle name="Followed Hyperlink 26" xfId="13759" hidden="1" xr:uid="{00000000-0005-0000-0000-0000C6030000}"/>
    <cellStyle name="Followed Hyperlink 26" xfId="13870" hidden="1" xr:uid="{00000000-0005-0000-0000-0000C7030000}"/>
    <cellStyle name="Followed Hyperlink 26" xfId="13908" hidden="1" xr:uid="{00000000-0005-0000-0000-0000C8030000}"/>
    <cellStyle name="Followed Hyperlink 26" xfId="13941" hidden="1" xr:uid="{00000000-0005-0000-0000-0000C9030000}"/>
    <cellStyle name="Followed Hyperlink 26" xfId="13971" hidden="1" xr:uid="{00000000-0005-0000-0000-0000CA030000}"/>
    <cellStyle name="Followed Hyperlink 26" xfId="14082" hidden="1" xr:uid="{00000000-0005-0000-0000-0000CB030000}"/>
    <cellStyle name="Followed Hyperlink 26" xfId="14120" hidden="1" xr:uid="{00000000-0005-0000-0000-0000CC030000}"/>
    <cellStyle name="Followed Hyperlink 26" xfId="14152" hidden="1" xr:uid="{00000000-0005-0000-0000-0000CD030000}"/>
    <cellStyle name="Followed Hyperlink 26" xfId="14182" hidden="1" xr:uid="{00000000-0005-0000-0000-0000CE030000}"/>
    <cellStyle name="Followed Hyperlink 26" xfId="14293" hidden="1" xr:uid="{00000000-0005-0000-0000-0000CF030000}"/>
    <cellStyle name="Followed Hyperlink 26" xfId="14331" hidden="1" xr:uid="{00000000-0005-0000-0000-0000D0030000}"/>
    <cellStyle name="Followed Hyperlink 26" xfId="14358" hidden="1" xr:uid="{00000000-0005-0000-0000-0000D1030000}"/>
    <cellStyle name="Followed Hyperlink 26" xfId="14388" hidden="1" xr:uid="{00000000-0005-0000-0000-0000D2030000}"/>
    <cellStyle name="Followed Hyperlink 26" xfId="14499" hidden="1" xr:uid="{00000000-0005-0000-0000-0000D3030000}"/>
    <cellStyle name="Followed Hyperlink 26" xfId="9639" hidden="1" xr:uid="{00000000-0005-0000-0000-0000B8030000}"/>
    <cellStyle name="Followed Hyperlink 26" xfId="14592" hidden="1" xr:uid="{00000000-0005-0000-0000-0000B9030000}"/>
    <cellStyle name="Followed Hyperlink 26" xfId="14577" hidden="1" xr:uid="{00000000-0005-0000-0000-0000BA030000}"/>
    <cellStyle name="Followed Hyperlink 26" xfId="14788" hidden="1" xr:uid="{00000000-0005-0000-0000-0000BB030000}"/>
    <cellStyle name="Followed Hyperlink 26" xfId="14915" hidden="1" xr:uid="{00000000-0005-0000-0000-0000BC030000}"/>
    <cellStyle name="Followed Hyperlink 26" xfId="14960" hidden="1" xr:uid="{00000000-0005-0000-0000-0000BD030000}"/>
    <cellStyle name="Followed Hyperlink 26" xfId="14990" hidden="1" xr:uid="{00000000-0005-0000-0000-0000BE030000}"/>
    <cellStyle name="Followed Hyperlink 26" xfId="15101" hidden="1" xr:uid="{00000000-0005-0000-0000-0000BF030000}"/>
    <cellStyle name="Followed Hyperlink 26" xfId="15142" hidden="1" xr:uid="{00000000-0005-0000-0000-0000C0030000}"/>
    <cellStyle name="Followed Hyperlink 26" xfId="15181" hidden="1" xr:uid="{00000000-0005-0000-0000-0000C1030000}"/>
    <cellStyle name="Followed Hyperlink 26" xfId="15211" hidden="1" xr:uid="{00000000-0005-0000-0000-0000C2030000}"/>
    <cellStyle name="Followed Hyperlink 26" xfId="15322" hidden="1" xr:uid="{00000000-0005-0000-0000-0000C3030000}"/>
    <cellStyle name="Followed Hyperlink 26" xfId="15361" hidden="1" xr:uid="{00000000-0005-0000-0000-0000C4030000}"/>
    <cellStyle name="Followed Hyperlink 26" xfId="15397" hidden="1" xr:uid="{00000000-0005-0000-0000-0000C5030000}"/>
    <cellStyle name="Followed Hyperlink 26" xfId="15427" hidden="1" xr:uid="{00000000-0005-0000-0000-0000C6030000}"/>
    <cellStyle name="Followed Hyperlink 26" xfId="15538" hidden="1" xr:uid="{00000000-0005-0000-0000-0000C7030000}"/>
    <cellStyle name="Followed Hyperlink 26" xfId="15576" hidden="1" xr:uid="{00000000-0005-0000-0000-0000C8030000}"/>
    <cellStyle name="Followed Hyperlink 26" xfId="15609" hidden="1" xr:uid="{00000000-0005-0000-0000-0000C9030000}"/>
    <cellStyle name="Followed Hyperlink 26" xfId="15639" hidden="1" xr:uid="{00000000-0005-0000-0000-0000CA030000}"/>
    <cellStyle name="Followed Hyperlink 26" xfId="15750" hidden="1" xr:uid="{00000000-0005-0000-0000-0000CB030000}"/>
    <cellStyle name="Followed Hyperlink 26" xfId="15788" hidden="1" xr:uid="{00000000-0005-0000-0000-0000CC030000}"/>
    <cellStyle name="Followed Hyperlink 26" xfId="15820" hidden="1" xr:uid="{00000000-0005-0000-0000-0000CD030000}"/>
    <cellStyle name="Followed Hyperlink 26" xfId="15850" hidden="1" xr:uid="{00000000-0005-0000-0000-0000CE030000}"/>
    <cellStyle name="Followed Hyperlink 26" xfId="15961" hidden="1" xr:uid="{00000000-0005-0000-0000-0000CF030000}"/>
    <cellStyle name="Followed Hyperlink 26" xfId="15999" hidden="1" xr:uid="{00000000-0005-0000-0000-0000D0030000}"/>
    <cellStyle name="Followed Hyperlink 26" xfId="16026" hidden="1" xr:uid="{00000000-0005-0000-0000-0000D1030000}"/>
    <cellStyle name="Followed Hyperlink 26" xfId="16056" hidden="1" xr:uid="{00000000-0005-0000-0000-0000D2030000}"/>
    <cellStyle name="Followed Hyperlink 26" xfId="16167" hidden="1" xr:uid="{00000000-0005-0000-0000-0000D3030000}"/>
    <cellStyle name="Followed Hyperlink 26" xfId="11317" hidden="1" xr:uid="{00000000-0005-0000-0000-0000B8030000}"/>
    <cellStyle name="Followed Hyperlink 26" xfId="16260" hidden="1" xr:uid="{00000000-0005-0000-0000-0000B9030000}"/>
    <cellStyle name="Followed Hyperlink 26" xfId="16245" hidden="1" xr:uid="{00000000-0005-0000-0000-0000BA030000}"/>
    <cellStyle name="Followed Hyperlink 26" xfId="16447" hidden="1" xr:uid="{00000000-0005-0000-0000-0000BB030000}"/>
    <cellStyle name="Followed Hyperlink 26" xfId="16574" hidden="1" xr:uid="{00000000-0005-0000-0000-0000BC030000}"/>
    <cellStyle name="Followed Hyperlink 26" xfId="16619" hidden="1" xr:uid="{00000000-0005-0000-0000-0000BD030000}"/>
    <cellStyle name="Followed Hyperlink 26" xfId="16649" hidden="1" xr:uid="{00000000-0005-0000-0000-0000BE030000}"/>
    <cellStyle name="Followed Hyperlink 26" xfId="16760" hidden="1" xr:uid="{00000000-0005-0000-0000-0000BF030000}"/>
    <cellStyle name="Followed Hyperlink 26" xfId="16801" hidden="1" xr:uid="{00000000-0005-0000-0000-0000C0030000}"/>
    <cellStyle name="Followed Hyperlink 26" xfId="16840" hidden="1" xr:uid="{00000000-0005-0000-0000-0000C1030000}"/>
    <cellStyle name="Followed Hyperlink 26" xfId="16870" hidden="1" xr:uid="{00000000-0005-0000-0000-0000C2030000}"/>
    <cellStyle name="Followed Hyperlink 26" xfId="16981" hidden="1" xr:uid="{00000000-0005-0000-0000-0000C3030000}"/>
    <cellStyle name="Followed Hyperlink 26" xfId="17020" hidden="1" xr:uid="{00000000-0005-0000-0000-0000C4030000}"/>
    <cellStyle name="Followed Hyperlink 26" xfId="17056" hidden="1" xr:uid="{00000000-0005-0000-0000-0000C5030000}"/>
    <cellStyle name="Followed Hyperlink 26" xfId="17086" hidden="1" xr:uid="{00000000-0005-0000-0000-0000C6030000}"/>
    <cellStyle name="Followed Hyperlink 26" xfId="17197" hidden="1" xr:uid="{00000000-0005-0000-0000-0000C7030000}"/>
    <cellStyle name="Followed Hyperlink 26" xfId="17235" hidden="1" xr:uid="{00000000-0005-0000-0000-0000C8030000}"/>
    <cellStyle name="Followed Hyperlink 26" xfId="17268" hidden="1" xr:uid="{00000000-0005-0000-0000-0000C9030000}"/>
    <cellStyle name="Followed Hyperlink 26" xfId="17298" hidden="1" xr:uid="{00000000-0005-0000-0000-0000CA030000}"/>
    <cellStyle name="Followed Hyperlink 26" xfId="17409" hidden="1" xr:uid="{00000000-0005-0000-0000-0000CB030000}"/>
    <cellStyle name="Followed Hyperlink 26" xfId="17447" hidden="1" xr:uid="{00000000-0005-0000-0000-0000CC030000}"/>
    <cellStyle name="Followed Hyperlink 26" xfId="17479" hidden="1" xr:uid="{00000000-0005-0000-0000-0000CD030000}"/>
    <cellStyle name="Followed Hyperlink 26" xfId="17509" hidden="1" xr:uid="{00000000-0005-0000-0000-0000CE030000}"/>
    <cellStyle name="Followed Hyperlink 26" xfId="17620" hidden="1" xr:uid="{00000000-0005-0000-0000-0000CF030000}"/>
    <cellStyle name="Followed Hyperlink 26" xfId="17658" hidden="1" xr:uid="{00000000-0005-0000-0000-0000D0030000}"/>
    <cellStyle name="Followed Hyperlink 26" xfId="17685" hidden="1" xr:uid="{00000000-0005-0000-0000-0000D1030000}"/>
    <cellStyle name="Followed Hyperlink 26" xfId="17715" hidden="1" xr:uid="{00000000-0005-0000-0000-0000D2030000}"/>
    <cellStyle name="Followed Hyperlink 26" xfId="17826" hidden="1" xr:uid="{00000000-0005-0000-0000-0000D3030000}"/>
    <cellStyle name="Followed Hyperlink 26" xfId="11422" hidden="1" xr:uid="{00000000-0005-0000-0000-0000B8030000}"/>
    <cellStyle name="Followed Hyperlink 26" xfId="17916" hidden="1" xr:uid="{00000000-0005-0000-0000-0000B9030000}"/>
    <cellStyle name="Followed Hyperlink 26" xfId="14660" hidden="1" xr:uid="{00000000-0005-0000-0000-0000BA030000}"/>
    <cellStyle name="Followed Hyperlink 26" xfId="18113" hidden="1" xr:uid="{00000000-0005-0000-0000-0000BB030000}"/>
    <cellStyle name="Followed Hyperlink 26" xfId="18240" hidden="1" xr:uid="{00000000-0005-0000-0000-0000BC030000}"/>
    <cellStyle name="Followed Hyperlink 26" xfId="18285" hidden="1" xr:uid="{00000000-0005-0000-0000-0000BD030000}"/>
    <cellStyle name="Followed Hyperlink 26" xfId="18315" hidden="1" xr:uid="{00000000-0005-0000-0000-0000BE030000}"/>
    <cellStyle name="Followed Hyperlink 26" xfId="18426" hidden="1" xr:uid="{00000000-0005-0000-0000-0000BF030000}"/>
    <cellStyle name="Followed Hyperlink 26" xfId="18467" hidden="1" xr:uid="{00000000-0005-0000-0000-0000C0030000}"/>
    <cellStyle name="Followed Hyperlink 26" xfId="18506" hidden="1" xr:uid="{00000000-0005-0000-0000-0000C1030000}"/>
    <cellStyle name="Followed Hyperlink 26" xfId="18536" hidden="1" xr:uid="{00000000-0005-0000-0000-0000C2030000}"/>
    <cellStyle name="Followed Hyperlink 26" xfId="18647" hidden="1" xr:uid="{00000000-0005-0000-0000-0000C3030000}"/>
    <cellStyle name="Followed Hyperlink 26" xfId="18686" hidden="1" xr:uid="{00000000-0005-0000-0000-0000C4030000}"/>
    <cellStyle name="Followed Hyperlink 26" xfId="18722" hidden="1" xr:uid="{00000000-0005-0000-0000-0000C5030000}"/>
    <cellStyle name="Followed Hyperlink 26" xfId="18752" hidden="1" xr:uid="{00000000-0005-0000-0000-0000C6030000}"/>
    <cellStyle name="Followed Hyperlink 26" xfId="18863" hidden="1" xr:uid="{00000000-0005-0000-0000-0000C7030000}"/>
    <cellStyle name="Followed Hyperlink 26" xfId="18901" hidden="1" xr:uid="{00000000-0005-0000-0000-0000C8030000}"/>
    <cellStyle name="Followed Hyperlink 26" xfId="18934" hidden="1" xr:uid="{00000000-0005-0000-0000-0000C9030000}"/>
    <cellStyle name="Followed Hyperlink 26" xfId="18964" hidden="1" xr:uid="{00000000-0005-0000-0000-0000CA030000}"/>
    <cellStyle name="Followed Hyperlink 26" xfId="19075" hidden="1" xr:uid="{00000000-0005-0000-0000-0000CB030000}"/>
    <cellStyle name="Followed Hyperlink 26" xfId="19113" hidden="1" xr:uid="{00000000-0005-0000-0000-0000CC030000}"/>
    <cellStyle name="Followed Hyperlink 26" xfId="19145" hidden="1" xr:uid="{00000000-0005-0000-0000-0000CD030000}"/>
    <cellStyle name="Followed Hyperlink 26" xfId="19175" hidden="1" xr:uid="{00000000-0005-0000-0000-0000CE030000}"/>
    <cellStyle name="Followed Hyperlink 26" xfId="19286" hidden="1" xr:uid="{00000000-0005-0000-0000-0000CF030000}"/>
    <cellStyle name="Followed Hyperlink 26" xfId="19324" hidden="1" xr:uid="{00000000-0005-0000-0000-0000D0030000}"/>
    <cellStyle name="Followed Hyperlink 26" xfId="19351" hidden="1" xr:uid="{00000000-0005-0000-0000-0000D1030000}"/>
    <cellStyle name="Followed Hyperlink 26" xfId="19381" hidden="1" xr:uid="{00000000-0005-0000-0000-0000D2030000}"/>
    <cellStyle name="Followed Hyperlink 26" xfId="19492" hidden="1" xr:uid="{00000000-0005-0000-0000-0000D3030000}"/>
    <cellStyle name="Followed Hyperlink 26" xfId="14753" hidden="1" xr:uid="{00000000-0005-0000-0000-0000B8030000}"/>
    <cellStyle name="Followed Hyperlink 26" xfId="19585" hidden="1" xr:uid="{00000000-0005-0000-0000-0000B9030000}"/>
    <cellStyle name="Followed Hyperlink 26" xfId="19570" hidden="1" xr:uid="{00000000-0005-0000-0000-0000BA030000}"/>
    <cellStyle name="Followed Hyperlink 26" xfId="19754" hidden="1" xr:uid="{00000000-0005-0000-0000-0000BB030000}"/>
    <cellStyle name="Followed Hyperlink 26" xfId="19881" hidden="1" xr:uid="{00000000-0005-0000-0000-0000BC030000}"/>
    <cellStyle name="Followed Hyperlink 26" xfId="19926" hidden="1" xr:uid="{00000000-0005-0000-0000-0000BD030000}"/>
    <cellStyle name="Followed Hyperlink 26" xfId="19956" hidden="1" xr:uid="{00000000-0005-0000-0000-0000BE030000}"/>
    <cellStyle name="Followed Hyperlink 26" xfId="20067" hidden="1" xr:uid="{00000000-0005-0000-0000-0000BF030000}"/>
    <cellStyle name="Followed Hyperlink 26" xfId="20108" hidden="1" xr:uid="{00000000-0005-0000-0000-0000C0030000}"/>
    <cellStyle name="Followed Hyperlink 26" xfId="20147" hidden="1" xr:uid="{00000000-0005-0000-0000-0000C1030000}"/>
    <cellStyle name="Followed Hyperlink 26" xfId="20177" hidden="1" xr:uid="{00000000-0005-0000-0000-0000C2030000}"/>
    <cellStyle name="Followed Hyperlink 26" xfId="20288" hidden="1" xr:uid="{00000000-0005-0000-0000-0000C3030000}"/>
    <cellStyle name="Followed Hyperlink 26" xfId="20327" hidden="1" xr:uid="{00000000-0005-0000-0000-0000C4030000}"/>
    <cellStyle name="Followed Hyperlink 26" xfId="20363" hidden="1" xr:uid="{00000000-0005-0000-0000-0000C5030000}"/>
    <cellStyle name="Followed Hyperlink 26" xfId="20393" hidden="1" xr:uid="{00000000-0005-0000-0000-0000C6030000}"/>
    <cellStyle name="Followed Hyperlink 26" xfId="20504" hidden="1" xr:uid="{00000000-0005-0000-0000-0000C7030000}"/>
    <cellStyle name="Followed Hyperlink 26" xfId="20542" hidden="1" xr:uid="{00000000-0005-0000-0000-0000C8030000}"/>
    <cellStyle name="Followed Hyperlink 26" xfId="20575" hidden="1" xr:uid="{00000000-0005-0000-0000-0000C9030000}"/>
    <cellStyle name="Followed Hyperlink 26" xfId="20605" hidden="1" xr:uid="{00000000-0005-0000-0000-0000CA030000}"/>
    <cellStyle name="Followed Hyperlink 26" xfId="20716" hidden="1" xr:uid="{00000000-0005-0000-0000-0000CB030000}"/>
    <cellStyle name="Followed Hyperlink 26" xfId="20754" hidden="1" xr:uid="{00000000-0005-0000-0000-0000CC030000}"/>
    <cellStyle name="Followed Hyperlink 26" xfId="20786" hidden="1" xr:uid="{00000000-0005-0000-0000-0000CD030000}"/>
    <cellStyle name="Followed Hyperlink 26" xfId="20816" hidden="1" xr:uid="{00000000-0005-0000-0000-0000CE030000}"/>
    <cellStyle name="Followed Hyperlink 26" xfId="20927" hidden="1" xr:uid="{00000000-0005-0000-0000-0000CF030000}"/>
    <cellStyle name="Followed Hyperlink 26" xfId="20965" hidden="1" xr:uid="{00000000-0005-0000-0000-0000D0030000}"/>
    <cellStyle name="Followed Hyperlink 26" xfId="20992" hidden="1" xr:uid="{00000000-0005-0000-0000-0000D1030000}"/>
    <cellStyle name="Followed Hyperlink 26" xfId="21022" hidden="1" xr:uid="{00000000-0005-0000-0000-0000D2030000}"/>
    <cellStyle name="Followed Hyperlink 26" xfId="21133" hidden="1" xr:uid="{00000000-0005-0000-0000-0000D3030000}"/>
    <cellStyle name="Followed Hyperlink 26" xfId="14779" hidden="1" xr:uid="{00000000-0005-0000-0000-0000B8030000}"/>
    <cellStyle name="Followed Hyperlink 26" xfId="21226" hidden="1" xr:uid="{00000000-0005-0000-0000-0000B9030000}"/>
    <cellStyle name="Followed Hyperlink 26" xfId="21211" hidden="1" xr:uid="{00000000-0005-0000-0000-0000BA030000}"/>
    <cellStyle name="Followed Hyperlink 26" xfId="21361" hidden="1" xr:uid="{00000000-0005-0000-0000-0000BB030000}"/>
    <cellStyle name="Followed Hyperlink 26" xfId="21488" hidden="1" xr:uid="{00000000-0005-0000-0000-0000BC030000}"/>
    <cellStyle name="Followed Hyperlink 26" xfId="21533" hidden="1" xr:uid="{00000000-0005-0000-0000-0000BD030000}"/>
    <cellStyle name="Followed Hyperlink 26" xfId="21563" hidden="1" xr:uid="{00000000-0005-0000-0000-0000BE030000}"/>
    <cellStyle name="Followed Hyperlink 26" xfId="21674" hidden="1" xr:uid="{00000000-0005-0000-0000-0000BF030000}"/>
    <cellStyle name="Followed Hyperlink 26" xfId="21715" hidden="1" xr:uid="{00000000-0005-0000-0000-0000C0030000}"/>
    <cellStyle name="Followed Hyperlink 26" xfId="21754" hidden="1" xr:uid="{00000000-0005-0000-0000-0000C1030000}"/>
    <cellStyle name="Followed Hyperlink 26" xfId="21784" hidden="1" xr:uid="{00000000-0005-0000-0000-0000C2030000}"/>
    <cellStyle name="Followed Hyperlink 26" xfId="21895" hidden="1" xr:uid="{00000000-0005-0000-0000-0000C3030000}"/>
    <cellStyle name="Followed Hyperlink 26" xfId="21934" hidden="1" xr:uid="{00000000-0005-0000-0000-0000C4030000}"/>
    <cellStyle name="Followed Hyperlink 26" xfId="21970" hidden="1" xr:uid="{00000000-0005-0000-0000-0000C5030000}"/>
    <cellStyle name="Followed Hyperlink 26" xfId="22000" hidden="1" xr:uid="{00000000-0005-0000-0000-0000C6030000}"/>
    <cellStyle name="Followed Hyperlink 26" xfId="22111" hidden="1" xr:uid="{00000000-0005-0000-0000-0000C7030000}"/>
    <cellStyle name="Followed Hyperlink 26" xfId="22149" hidden="1" xr:uid="{00000000-0005-0000-0000-0000C8030000}"/>
    <cellStyle name="Followed Hyperlink 26" xfId="22182" hidden="1" xr:uid="{00000000-0005-0000-0000-0000C9030000}"/>
    <cellStyle name="Followed Hyperlink 26" xfId="22212" hidden="1" xr:uid="{00000000-0005-0000-0000-0000CA030000}"/>
    <cellStyle name="Followed Hyperlink 26" xfId="22323" hidden="1" xr:uid="{00000000-0005-0000-0000-0000CB030000}"/>
    <cellStyle name="Followed Hyperlink 26" xfId="22361" hidden="1" xr:uid="{00000000-0005-0000-0000-0000CC030000}"/>
    <cellStyle name="Followed Hyperlink 26" xfId="22393" hidden="1" xr:uid="{00000000-0005-0000-0000-0000CD030000}"/>
    <cellStyle name="Followed Hyperlink 26" xfId="22423" hidden="1" xr:uid="{00000000-0005-0000-0000-0000CE030000}"/>
    <cellStyle name="Followed Hyperlink 26" xfId="22534" hidden="1" xr:uid="{00000000-0005-0000-0000-0000CF030000}"/>
    <cellStyle name="Followed Hyperlink 26" xfId="22572" hidden="1" xr:uid="{00000000-0005-0000-0000-0000D0030000}"/>
    <cellStyle name="Followed Hyperlink 26" xfId="22599" hidden="1" xr:uid="{00000000-0005-0000-0000-0000D1030000}"/>
    <cellStyle name="Followed Hyperlink 26" xfId="22629" hidden="1" xr:uid="{00000000-0005-0000-0000-0000D2030000}"/>
    <cellStyle name="Followed Hyperlink 26" xfId="22740" hidden="1" xr:uid="{00000000-0005-0000-0000-0000D3030000}"/>
    <cellStyle name="Followed Hyperlink 26" xfId="17990" hidden="1" xr:uid="{00000000-0005-0000-0000-0000B8030000}"/>
    <cellStyle name="Followed Hyperlink 26" xfId="22833" hidden="1" xr:uid="{00000000-0005-0000-0000-0000B9030000}"/>
    <cellStyle name="Followed Hyperlink 26" xfId="22818" hidden="1" xr:uid="{00000000-0005-0000-0000-0000BA030000}"/>
    <cellStyle name="Followed Hyperlink 26" xfId="22930" hidden="1" xr:uid="{00000000-0005-0000-0000-0000BB030000}"/>
    <cellStyle name="Followed Hyperlink 26" xfId="23057" hidden="1" xr:uid="{00000000-0005-0000-0000-0000BC030000}"/>
    <cellStyle name="Followed Hyperlink 26" xfId="23102" hidden="1" xr:uid="{00000000-0005-0000-0000-0000BD030000}"/>
    <cellStyle name="Followed Hyperlink 26" xfId="23132" hidden="1" xr:uid="{00000000-0005-0000-0000-0000BE030000}"/>
    <cellStyle name="Followed Hyperlink 26" xfId="23243" hidden="1" xr:uid="{00000000-0005-0000-0000-0000BF030000}"/>
    <cellStyle name="Followed Hyperlink 26" xfId="23284" hidden="1" xr:uid="{00000000-0005-0000-0000-0000C0030000}"/>
    <cellStyle name="Followed Hyperlink 26" xfId="23323" hidden="1" xr:uid="{00000000-0005-0000-0000-0000C1030000}"/>
    <cellStyle name="Followed Hyperlink 26" xfId="23353" hidden="1" xr:uid="{00000000-0005-0000-0000-0000C2030000}"/>
    <cellStyle name="Followed Hyperlink 26" xfId="23464" hidden="1" xr:uid="{00000000-0005-0000-0000-0000C3030000}"/>
    <cellStyle name="Followed Hyperlink 26" xfId="23503" hidden="1" xr:uid="{00000000-0005-0000-0000-0000C4030000}"/>
    <cellStyle name="Followed Hyperlink 26" xfId="23539" hidden="1" xr:uid="{00000000-0005-0000-0000-0000C5030000}"/>
    <cellStyle name="Followed Hyperlink 26" xfId="23569" hidden="1" xr:uid="{00000000-0005-0000-0000-0000C6030000}"/>
    <cellStyle name="Followed Hyperlink 26" xfId="23680" hidden="1" xr:uid="{00000000-0005-0000-0000-0000C7030000}"/>
    <cellStyle name="Followed Hyperlink 26" xfId="23718" hidden="1" xr:uid="{00000000-0005-0000-0000-0000C8030000}"/>
    <cellStyle name="Followed Hyperlink 26" xfId="23751" hidden="1" xr:uid="{00000000-0005-0000-0000-0000C9030000}"/>
    <cellStyle name="Followed Hyperlink 26" xfId="23781" hidden="1" xr:uid="{00000000-0005-0000-0000-0000CA030000}"/>
    <cellStyle name="Followed Hyperlink 26" xfId="23892" hidden="1" xr:uid="{00000000-0005-0000-0000-0000CB030000}"/>
    <cellStyle name="Followed Hyperlink 26" xfId="23930" hidden="1" xr:uid="{00000000-0005-0000-0000-0000CC030000}"/>
    <cellStyle name="Followed Hyperlink 26" xfId="23962" hidden="1" xr:uid="{00000000-0005-0000-0000-0000CD030000}"/>
    <cellStyle name="Followed Hyperlink 26" xfId="23992" hidden="1" xr:uid="{00000000-0005-0000-0000-0000CE030000}"/>
    <cellStyle name="Followed Hyperlink 26" xfId="24103" hidden="1" xr:uid="{00000000-0005-0000-0000-0000CF030000}"/>
    <cellStyle name="Followed Hyperlink 26" xfId="24141" hidden="1" xr:uid="{00000000-0005-0000-0000-0000D0030000}"/>
    <cellStyle name="Followed Hyperlink 26" xfId="24168" hidden="1" xr:uid="{00000000-0005-0000-0000-0000D1030000}"/>
    <cellStyle name="Followed Hyperlink 26" xfId="24198" hidden="1" xr:uid="{00000000-0005-0000-0000-0000D2030000}"/>
    <cellStyle name="Followed Hyperlink 26" xfId="24309" hidden="1" xr:uid="{00000000-0005-0000-0000-0000D3030000}"/>
    <cellStyle name="Followed Hyperlink 26" xfId="19649" hidden="1" xr:uid="{00000000-0005-0000-0000-0000B8030000}"/>
    <cellStyle name="Followed Hyperlink 26" xfId="24402" hidden="1" xr:uid="{00000000-0005-0000-0000-0000B9030000}"/>
    <cellStyle name="Followed Hyperlink 26" xfId="24387" hidden="1" xr:uid="{00000000-0005-0000-0000-0000BA030000}"/>
    <cellStyle name="Followed Hyperlink 26" xfId="24449" hidden="1" xr:uid="{00000000-0005-0000-0000-0000BB030000}"/>
    <cellStyle name="Followed Hyperlink 26" xfId="24576" hidden="1" xr:uid="{00000000-0005-0000-0000-0000BC030000}"/>
    <cellStyle name="Followed Hyperlink 26" xfId="24621" hidden="1" xr:uid="{00000000-0005-0000-0000-0000BD030000}"/>
    <cellStyle name="Followed Hyperlink 26" xfId="24651" hidden="1" xr:uid="{00000000-0005-0000-0000-0000BE030000}"/>
    <cellStyle name="Followed Hyperlink 26" xfId="24762" hidden="1" xr:uid="{00000000-0005-0000-0000-0000BF030000}"/>
    <cellStyle name="Followed Hyperlink 26" xfId="24803" hidden="1" xr:uid="{00000000-0005-0000-0000-0000C0030000}"/>
    <cellStyle name="Followed Hyperlink 26" xfId="24842" hidden="1" xr:uid="{00000000-0005-0000-0000-0000C1030000}"/>
    <cellStyle name="Followed Hyperlink 26" xfId="24872" hidden="1" xr:uid="{00000000-0005-0000-0000-0000C2030000}"/>
    <cellStyle name="Followed Hyperlink 26" xfId="24983" hidden="1" xr:uid="{00000000-0005-0000-0000-0000C3030000}"/>
    <cellStyle name="Followed Hyperlink 26" xfId="25022" hidden="1" xr:uid="{00000000-0005-0000-0000-0000C4030000}"/>
    <cellStyle name="Followed Hyperlink 26" xfId="25058" hidden="1" xr:uid="{00000000-0005-0000-0000-0000C5030000}"/>
    <cellStyle name="Followed Hyperlink 26" xfId="25088" hidden="1" xr:uid="{00000000-0005-0000-0000-0000C6030000}"/>
    <cellStyle name="Followed Hyperlink 26" xfId="25199" hidden="1" xr:uid="{00000000-0005-0000-0000-0000C7030000}"/>
    <cellStyle name="Followed Hyperlink 26" xfId="25237" hidden="1" xr:uid="{00000000-0005-0000-0000-0000C8030000}"/>
    <cellStyle name="Followed Hyperlink 26" xfId="25270" hidden="1" xr:uid="{00000000-0005-0000-0000-0000C9030000}"/>
    <cellStyle name="Followed Hyperlink 26" xfId="25300" hidden="1" xr:uid="{00000000-0005-0000-0000-0000CA030000}"/>
    <cellStyle name="Followed Hyperlink 26" xfId="25411" hidden="1" xr:uid="{00000000-0005-0000-0000-0000CB030000}"/>
    <cellStyle name="Followed Hyperlink 26" xfId="25449" hidden="1" xr:uid="{00000000-0005-0000-0000-0000CC030000}"/>
    <cellStyle name="Followed Hyperlink 26" xfId="25481" hidden="1" xr:uid="{00000000-0005-0000-0000-0000CD030000}"/>
    <cellStyle name="Followed Hyperlink 26" xfId="25511" hidden="1" xr:uid="{00000000-0005-0000-0000-0000CE030000}"/>
    <cellStyle name="Followed Hyperlink 26" xfId="25622" hidden="1" xr:uid="{00000000-0005-0000-0000-0000CF030000}"/>
    <cellStyle name="Followed Hyperlink 26" xfId="25660" hidden="1" xr:uid="{00000000-0005-0000-0000-0000D0030000}"/>
    <cellStyle name="Followed Hyperlink 26" xfId="25687" hidden="1" xr:uid="{00000000-0005-0000-0000-0000D1030000}"/>
    <cellStyle name="Followed Hyperlink 26" xfId="25717" hidden="1" xr:uid="{00000000-0005-0000-0000-0000D2030000}"/>
    <cellStyle name="Followed Hyperlink 26" xfId="25828" hidden="1" xr:uid="{00000000-0005-0000-0000-0000D3030000}"/>
    <cellStyle name="Followed Hyperlink 26" xfId="26384" hidden="1" xr:uid="{00000000-0005-0000-0000-0000B8030000}"/>
    <cellStyle name="Followed Hyperlink 26" xfId="26428" hidden="1" xr:uid="{00000000-0005-0000-0000-0000B9030000}"/>
    <cellStyle name="Followed Hyperlink 26" xfId="26458" hidden="1" xr:uid="{00000000-0005-0000-0000-0000BA030000}"/>
    <cellStyle name="Followed Hyperlink 26" xfId="26569" hidden="1" xr:uid="{00000000-0005-0000-0000-0000BB030000}"/>
    <cellStyle name="Followed Hyperlink 26" xfId="26696" hidden="1" xr:uid="{00000000-0005-0000-0000-0000BC030000}"/>
    <cellStyle name="Followed Hyperlink 26" xfId="26741" hidden="1" xr:uid="{00000000-0005-0000-0000-0000BD030000}"/>
    <cellStyle name="Followed Hyperlink 26" xfId="26771" hidden="1" xr:uid="{00000000-0005-0000-0000-0000BE030000}"/>
    <cellStyle name="Followed Hyperlink 26" xfId="26882" hidden="1" xr:uid="{00000000-0005-0000-0000-0000BF030000}"/>
    <cellStyle name="Followed Hyperlink 26" xfId="26923" hidden="1" xr:uid="{00000000-0005-0000-0000-0000C0030000}"/>
    <cellStyle name="Followed Hyperlink 26" xfId="26962" hidden="1" xr:uid="{00000000-0005-0000-0000-0000C1030000}"/>
    <cellStyle name="Followed Hyperlink 26" xfId="26992" hidden="1" xr:uid="{00000000-0005-0000-0000-0000C2030000}"/>
    <cellStyle name="Followed Hyperlink 26" xfId="27103" hidden="1" xr:uid="{00000000-0005-0000-0000-0000C3030000}"/>
    <cellStyle name="Followed Hyperlink 26" xfId="27142" hidden="1" xr:uid="{00000000-0005-0000-0000-0000C4030000}"/>
    <cellStyle name="Followed Hyperlink 26" xfId="27178" hidden="1" xr:uid="{00000000-0005-0000-0000-0000C5030000}"/>
    <cellStyle name="Followed Hyperlink 26" xfId="27208" hidden="1" xr:uid="{00000000-0005-0000-0000-0000C6030000}"/>
    <cellStyle name="Followed Hyperlink 26" xfId="27319" hidden="1" xr:uid="{00000000-0005-0000-0000-0000C7030000}"/>
    <cellStyle name="Followed Hyperlink 26" xfId="27357" hidden="1" xr:uid="{00000000-0005-0000-0000-0000C8030000}"/>
    <cellStyle name="Followed Hyperlink 26" xfId="27390" hidden="1" xr:uid="{00000000-0005-0000-0000-0000C9030000}"/>
    <cellStyle name="Followed Hyperlink 26" xfId="27420" hidden="1" xr:uid="{00000000-0005-0000-0000-0000CA030000}"/>
    <cellStyle name="Followed Hyperlink 26" xfId="27531" hidden="1" xr:uid="{00000000-0005-0000-0000-0000CB030000}"/>
    <cellStyle name="Followed Hyperlink 26" xfId="27569" hidden="1" xr:uid="{00000000-0005-0000-0000-0000CC030000}"/>
    <cellStyle name="Followed Hyperlink 26" xfId="27601" hidden="1" xr:uid="{00000000-0005-0000-0000-0000CD030000}"/>
    <cellStyle name="Followed Hyperlink 26" xfId="27631" hidden="1" xr:uid="{00000000-0005-0000-0000-0000CE030000}"/>
    <cellStyle name="Followed Hyperlink 26" xfId="27742" hidden="1" xr:uid="{00000000-0005-0000-0000-0000CF030000}"/>
    <cellStyle name="Followed Hyperlink 26" xfId="27780" hidden="1" xr:uid="{00000000-0005-0000-0000-0000D0030000}"/>
    <cellStyle name="Followed Hyperlink 26" xfId="27807" hidden="1" xr:uid="{00000000-0005-0000-0000-0000D1030000}"/>
    <cellStyle name="Followed Hyperlink 26" xfId="27837" hidden="1" xr:uid="{00000000-0005-0000-0000-0000D2030000}"/>
    <cellStyle name="Followed Hyperlink 26" xfId="27948" hidden="1" xr:uid="{00000000-0005-0000-0000-0000D3030000}"/>
    <cellStyle name="Followed Hyperlink 26" xfId="28606" hidden="1" xr:uid="{00000000-0005-0000-0000-0000B8030000}"/>
    <cellStyle name="Followed Hyperlink 26" xfId="28650" hidden="1" xr:uid="{00000000-0005-0000-0000-0000B9030000}"/>
    <cellStyle name="Followed Hyperlink 26" xfId="28680" hidden="1" xr:uid="{00000000-0005-0000-0000-0000BA030000}"/>
    <cellStyle name="Followed Hyperlink 26" xfId="28791" hidden="1" xr:uid="{00000000-0005-0000-0000-0000BB030000}"/>
    <cellStyle name="Followed Hyperlink 26" xfId="28918" hidden="1" xr:uid="{00000000-0005-0000-0000-0000BC030000}"/>
    <cellStyle name="Followed Hyperlink 26" xfId="28963" hidden="1" xr:uid="{00000000-0005-0000-0000-0000BD030000}"/>
    <cellStyle name="Followed Hyperlink 26" xfId="28993" hidden="1" xr:uid="{00000000-0005-0000-0000-0000BE030000}"/>
    <cellStyle name="Followed Hyperlink 26" xfId="29104" hidden="1" xr:uid="{00000000-0005-0000-0000-0000BF030000}"/>
    <cellStyle name="Followed Hyperlink 26" xfId="29145" hidden="1" xr:uid="{00000000-0005-0000-0000-0000C0030000}"/>
    <cellStyle name="Followed Hyperlink 26" xfId="29184" hidden="1" xr:uid="{00000000-0005-0000-0000-0000C1030000}"/>
    <cellStyle name="Followed Hyperlink 26" xfId="29214" hidden="1" xr:uid="{00000000-0005-0000-0000-0000C2030000}"/>
    <cellStyle name="Followed Hyperlink 26" xfId="29325" hidden="1" xr:uid="{00000000-0005-0000-0000-0000C3030000}"/>
    <cellStyle name="Followed Hyperlink 26" xfId="29364" hidden="1" xr:uid="{00000000-0005-0000-0000-0000C4030000}"/>
    <cellStyle name="Followed Hyperlink 26" xfId="29400" hidden="1" xr:uid="{00000000-0005-0000-0000-0000C5030000}"/>
    <cellStyle name="Followed Hyperlink 26" xfId="29430" hidden="1" xr:uid="{00000000-0005-0000-0000-0000C6030000}"/>
    <cellStyle name="Followed Hyperlink 26" xfId="29541" hidden="1" xr:uid="{00000000-0005-0000-0000-0000C7030000}"/>
    <cellStyle name="Followed Hyperlink 26" xfId="29579" hidden="1" xr:uid="{00000000-0005-0000-0000-0000C8030000}"/>
    <cellStyle name="Followed Hyperlink 26" xfId="29612" hidden="1" xr:uid="{00000000-0005-0000-0000-0000C9030000}"/>
    <cellStyle name="Followed Hyperlink 26" xfId="29642" hidden="1" xr:uid="{00000000-0005-0000-0000-0000CA030000}"/>
    <cellStyle name="Followed Hyperlink 26" xfId="29753" hidden="1" xr:uid="{00000000-0005-0000-0000-0000CB030000}"/>
    <cellStyle name="Followed Hyperlink 26" xfId="29791" hidden="1" xr:uid="{00000000-0005-0000-0000-0000CC030000}"/>
    <cellStyle name="Followed Hyperlink 26" xfId="29823" hidden="1" xr:uid="{00000000-0005-0000-0000-0000CD030000}"/>
    <cellStyle name="Followed Hyperlink 26" xfId="29853" hidden="1" xr:uid="{00000000-0005-0000-0000-0000CE030000}"/>
    <cellStyle name="Followed Hyperlink 26" xfId="29964" hidden="1" xr:uid="{00000000-0005-0000-0000-0000CF030000}"/>
    <cellStyle name="Followed Hyperlink 26" xfId="30002" hidden="1" xr:uid="{00000000-0005-0000-0000-0000D0030000}"/>
    <cellStyle name="Followed Hyperlink 26" xfId="30029" hidden="1" xr:uid="{00000000-0005-0000-0000-0000D1030000}"/>
    <cellStyle name="Followed Hyperlink 26" xfId="30059" hidden="1" xr:uid="{00000000-0005-0000-0000-0000D2030000}"/>
    <cellStyle name="Followed Hyperlink 26" xfId="30170" hidden="1" xr:uid="{00000000-0005-0000-0000-0000D3030000}"/>
    <cellStyle name="Followed Hyperlink 26" xfId="28447" hidden="1" xr:uid="{00000000-0005-0000-0000-0000B8030000}"/>
    <cellStyle name="Followed Hyperlink 26" xfId="30263" hidden="1" xr:uid="{00000000-0005-0000-0000-0000B9030000}"/>
    <cellStyle name="Followed Hyperlink 26" xfId="30248" hidden="1" xr:uid="{00000000-0005-0000-0000-0000BA030000}"/>
    <cellStyle name="Followed Hyperlink 26" xfId="30462" hidden="1" xr:uid="{00000000-0005-0000-0000-0000BB030000}"/>
    <cellStyle name="Followed Hyperlink 26" xfId="30589" hidden="1" xr:uid="{00000000-0005-0000-0000-0000BC030000}"/>
    <cellStyle name="Followed Hyperlink 26" xfId="30634" hidden="1" xr:uid="{00000000-0005-0000-0000-0000BD030000}"/>
    <cellStyle name="Followed Hyperlink 26" xfId="30664" hidden="1" xr:uid="{00000000-0005-0000-0000-0000BE030000}"/>
    <cellStyle name="Followed Hyperlink 26" xfId="30775" hidden="1" xr:uid="{00000000-0005-0000-0000-0000BF030000}"/>
    <cellStyle name="Followed Hyperlink 26" xfId="30816" hidden="1" xr:uid="{00000000-0005-0000-0000-0000C0030000}"/>
    <cellStyle name="Followed Hyperlink 26" xfId="30855" hidden="1" xr:uid="{00000000-0005-0000-0000-0000C1030000}"/>
    <cellStyle name="Followed Hyperlink 26" xfId="30885" hidden="1" xr:uid="{00000000-0005-0000-0000-0000C2030000}"/>
    <cellStyle name="Followed Hyperlink 26" xfId="30996" hidden="1" xr:uid="{00000000-0005-0000-0000-0000C3030000}"/>
    <cellStyle name="Followed Hyperlink 26" xfId="31035" hidden="1" xr:uid="{00000000-0005-0000-0000-0000C4030000}"/>
    <cellStyle name="Followed Hyperlink 26" xfId="31071" hidden="1" xr:uid="{00000000-0005-0000-0000-0000C5030000}"/>
    <cellStyle name="Followed Hyperlink 26" xfId="31101" hidden="1" xr:uid="{00000000-0005-0000-0000-0000C6030000}"/>
    <cellStyle name="Followed Hyperlink 26" xfId="31212" hidden="1" xr:uid="{00000000-0005-0000-0000-0000C7030000}"/>
    <cellStyle name="Followed Hyperlink 26" xfId="31250" hidden="1" xr:uid="{00000000-0005-0000-0000-0000C8030000}"/>
    <cellStyle name="Followed Hyperlink 26" xfId="31283" hidden="1" xr:uid="{00000000-0005-0000-0000-0000C9030000}"/>
    <cellStyle name="Followed Hyperlink 26" xfId="31313" hidden="1" xr:uid="{00000000-0005-0000-0000-0000CA030000}"/>
    <cellStyle name="Followed Hyperlink 26" xfId="31424" hidden="1" xr:uid="{00000000-0005-0000-0000-0000CB030000}"/>
    <cellStyle name="Followed Hyperlink 26" xfId="31462" hidden="1" xr:uid="{00000000-0005-0000-0000-0000CC030000}"/>
    <cellStyle name="Followed Hyperlink 26" xfId="31494" hidden="1" xr:uid="{00000000-0005-0000-0000-0000CD030000}"/>
    <cellStyle name="Followed Hyperlink 26" xfId="31524" hidden="1" xr:uid="{00000000-0005-0000-0000-0000CE030000}"/>
    <cellStyle name="Followed Hyperlink 26" xfId="31635" hidden="1" xr:uid="{00000000-0005-0000-0000-0000CF030000}"/>
    <cellStyle name="Followed Hyperlink 26" xfId="31673" hidden="1" xr:uid="{00000000-0005-0000-0000-0000D0030000}"/>
    <cellStyle name="Followed Hyperlink 26" xfId="31700" hidden="1" xr:uid="{00000000-0005-0000-0000-0000D1030000}"/>
    <cellStyle name="Followed Hyperlink 26" xfId="31730" hidden="1" xr:uid="{00000000-0005-0000-0000-0000D2030000}"/>
    <cellStyle name="Followed Hyperlink 26" xfId="31841" hidden="1" xr:uid="{00000000-0005-0000-0000-0000D3030000}"/>
    <cellStyle name="Followed Hyperlink 26" xfId="28425" hidden="1" xr:uid="{00000000-0005-0000-0000-0000B8030000}"/>
    <cellStyle name="Followed Hyperlink 26" xfId="31934" hidden="1" xr:uid="{00000000-0005-0000-0000-0000B9030000}"/>
    <cellStyle name="Followed Hyperlink 26" xfId="31919" hidden="1" xr:uid="{00000000-0005-0000-0000-0000BA030000}"/>
    <cellStyle name="Followed Hyperlink 26" xfId="32130" hidden="1" xr:uid="{00000000-0005-0000-0000-0000BB030000}"/>
    <cellStyle name="Followed Hyperlink 26" xfId="32257" hidden="1" xr:uid="{00000000-0005-0000-0000-0000BC030000}"/>
    <cellStyle name="Followed Hyperlink 26" xfId="32302" hidden="1" xr:uid="{00000000-0005-0000-0000-0000BD030000}"/>
    <cellStyle name="Followed Hyperlink 26" xfId="32332" hidden="1" xr:uid="{00000000-0005-0000-0000-0000BE030000}"/>
    <cellStyle name="Followed Hyperlink 26" xfId="32443" hidden="1" xr:uid="{00000000-0005-0000-0000-0000BF030000}"/>
    <cellStyle name="Followed Hyperlink 26" xfId="32484" hidden="1" xr:uid="{00000000-0005-0000-0000-0000C0030000}"/>
    <cellStyle name="Followed Hyperlink 26" xfId="32523" hidden="1" xr:uid="{00000000-0005-0000-0000-0000C1030000}"/>
    <cellStyle name="Followed Hyperlink 26" xfId="32553" hidden="1" xr:uid="{00000000-0005-0000-0000-0000C2030000}"/>
    <cellStyle name="Followed Hyperlink 26" xfId="32664" hidden="1" xr:uid="{00000000-0005-0000-0000-0000C3030000}"/>
    <cellStyle name="Followed Hyperlink 26" xfId="32703" hidden="1" xr:uid="{00000000-0005-0000-0000-0000C4030000}"/>
    <cellStyle name="Followed Hyperlink 26" xfId="32739" hidden="1" xr:uid="{00000000-0005-0000-0000-0000C5030000}"/>
    <cellStyle name="Followed Hyperlink 26" xfId="32769" hidden="1" xr:uid="{00000000-0005-0000-0000-0000C6030000}"/>
    <cellStyle name="Followed Hyperlink 26" xfId="32880" hidden="1" xr:uid="{00000000-0005-0000-0000-0000C7030000}"/>
    <cellStyle name="Followed Hyperlink 26" xfId="32918" hidden="1" xr:uid="{00000000-0005-0000-0000-0000C8030000}"/>
    <cellStyle name="Followed Hyperlink 26" xfId="32951" hidden="1" xr:uid="{00000000-0005-0000-0000-0000C9030000}"/>
    <cellStyle name="Followed Hyperlink 26" xfId="32981" hidden="1" xr:uid="{00000000-0005-0000-0000-0000CA030000}"/>
    <cellStyle name="Followed Hyperlink 26" xfId="33092" hidden="1" xr:uid="{00000000-0005-0000-0000-0000CB030000}"/>
    <cellStyle name="Followed Hyperlink 26" xfId="33130" hidden="1" xr:uid="{00000000-0005-0000-0000-0000CC030000}"/>
    <cellStyle name="Followed Hyperlink 26" xfId="33162" hidden="1" xr:uid="{00000000-0005-0000-0000-0000CD030000}"/>
    <cellStyle name="Followed Hyperlink 26" xfId="33192" hidden="1" xr:uid="{00000000-0005-0000-0000-0000CE030000}"/>
    <cellStyle name="Followed Hyperlink 26" xfId="33303" hidden="1" xr:uid="{00000000-0005-0000-0000-0000CF030000}"/>
    <cellStyle name="Followed Hyperlink 26" xfId="33341" hidden="1" xr:uid="{00000000-0005-0000-0000-0000D0030000}"/>
    <cellStyle name="Followed Hyperlink 26" xfId="33368" hidden="1" xr:uid="{00000000-0005-0000-0000-0000D1030000}"/>
    <cellStyle name="Followed Hyperlink 26" xfId="33398" hidden="1" xr:uid="{00000000-0005-0000-0000-0000D2030000}"/>
    <cellStyle name="Followed Hyperlink 26" xfId="33509" hidden="1" xr:uid="{00000000-0005-0000-0000-0000D3030000}"/>
    <cellStyle name="Followed Hyperlink 26" xfId="28494" hidden="1" xr:uid="{00000000-0005-0000-0000-0000B8030000}"/>
    <cellStyle name="Followed Hyperlink 26" xfId="33602" hidden="1" xr:uid="{00000000-0005-0000-0000-0000B9030000}"/>
    <cellStyle name="Followed Hyperlink 26" xfId="33587" hidden="1" xr:uid="{00000000-0005-0000-0000-0000BA030000}"/>
    <cellStyle name="Followed Hyperlink 26" xfId="33785" hidden="1" xr:uid="{00000000-0005-0000-0000-0000BB030000}"/>
    <cellStyle name="Followed Hyperlink 26" xfId="33912" hidden="1" xr:uid="{00000000-0005-0000-0000-0000BC030000}"/>
    <cellStyle name="Followed Hyperlink 26" xfId="33957" hidden="1" xr:uid="{00000000-0005-0000-0000-0000BD030000}"/>
    <cellStyle name="Followed Hyperlink 26" xfId="33987" hidden="1" xr:uid="{00000000-0005-0000-0000-0000BE030000}"/>
    <cellStyle name="Followed Hyperlink 26" xfId="34098" hidden="1" xr:uid="{00000000-0005-0000-0000-0000BF030000}"/>
    <cellStyle name="Followed Hyperlink 26" xfId="34139" hidden="1" xr:uid="{00000000-0005-0000-0000-0000C0030000}"/>
    <cellStyle name="Followed Hyperlink 26" xfId="34178" hidden="1" xr:uid="{00000000-0005-0000-0000-0000C1030000}"/>
    <cellStyle name="Followed Hyperlink 26" xfId="34208" hidden="1" xr:uid="{00000000-0005-0000-0000-0000C2030000}"/>
    <cellStyle name="Followed Hyperlink 26" xfId="34319" hidden="1" xr:uid="{00000000-0005-0000-0000-0000C3030000}"/>
    <cellStyle name="Followed Hyperlink 26" xfId="34358" hidden="1" xr:uid="{00000000-0005-0000-0000-0000C4030000}"/>
    <cellStyle name="Followed Hyperlink 26" xfId="34394" hidden="1" xr:uid="{00000000-0005-0000-0000-0000C5030000}"/>
    <cellStyle name="Followed Hyperlink 26" xfId="34424" hidden="1" xr:uid="{00000000-0005-0000-0000-0000C6030000}"/>
    <cellStyle name="Followed Hyperlink 26" xfId="34535" hidden="1" xr:uid="{00000000-0005-0000-0000-0000C7030000}"/>
    <cellStyle name="Followed Hyperlink 26" xfId="34573" hidden="1" xr:uid="{00000000-0005-0000-0000-0000C8030000}"/>
    <cellStyle name="Followed Hyperlink 26" xfId="34606" hidden="1" xr:uid="{00000000-0005-0000-0000-0000C9030000}"/>
    <cellStyle name="Followed Hyperlink 26" xfId="34636" hidden="1" xr:uid="{00000000-0005-0000-0000-0000CA030000}"/>
    <cellStyle name="Followed Hyperlink 26" xfId="34747" hidden="1" xr:uid="{00000000-0005-0000-0000-0000CB030000}"/>
    <cellStyle name="Followed Hyperlink 26" xfId="34785" hidden="1" xr:uid="{00000000-0005-0000-0000-0000CC030000}"/>
    <cellStyle name="Followed Hyperlink 26" xfId="34817" hidden="1" xr:uid="{00000000-0005-0000-0000-0000CD030000}"/>
    <cellStyle name="Followed Hyperlink 26" xfId="34847" hidden="1" xr:uid="{00000000-0005-0000-0000-0000CE030000}"/>
    <cellStyle name="Followed Hyperlink 26" xfId="34958" hidden="1" xr:uid="{00000000-0005-0000-0000-0000CF030000}"/>
    <cellStyle name="Followed Hyperlink 26" xfId="34996" hidden="1" xr:uid="{00000000-0005-0000-0000-0000D0030000}"/>
    <cellStyle name="Followed Hyperlink 26" xfId="35023" hidden="1" xr:uid="{00000000-0005-0000-0000-0000D1030000}"/>
    <cellStyle name="Followed Hyperlink 26" xfId="35053" hidden="1" xr:uid="{00000000-0005-0000-0000-0000D2030000}"/>
    <cellStyle name="Followed Hyperlink 26" xfId="35164" hidden="1" xr:uid="{00000000-0005-0000-0000-0000D3030000}"/>
    <cellStyle name="Followed Hyperlink 26" xfId="30334" hidden="1" xr:uid="{00000000-0005-0000-0000-0000B8030000}"/>
    <cellStyle name="Followed Hyperlink 26" xfId="35257" hidden="1" xr:uid="{00000000-0005-0000-0000-0000B9030000}"/>
    <cellStyle name="Followed Hyperlink 26" xfId="35242" hidden="1" xr:uid="{00000000-0005-0000-0000-0000BA030000}"/>
    <cellStyle name="Followed Hyperlink 26" xfId="35426" hidden="1" xr:uid="{00000000-0005-0000-0000-0000BB030000}"/>
    <cellStyle name="Followed Hyperlink 26" xfId="35553" hidden="1" xr:uid="{00000000-0005-0000-0000-0000BC030000}"/>
    <cellStyle name="Followed Hyperlink 26" xfId="35598" hidden="1" xr:uid="{00000000-0005-0000-0000-0000BD030000}"/>
    <cellStyle name="Followed Hyperlink 26" xfId="35628" hidden="1" xr:uid="{00000000-0005-0000-0000-0000BE030000}"/>
    <cellStyle name="Followed Hyperlink 26" xfId="35739" hidden="1" xr:uid="{00000000-0005-0000-0000-0000BF030000}"/>
    <cellStyle name="Followed Hyperlink 26" xfId="35780" hidden="1" xr:uid="{00000000-0005-0000-0000-0000C0030000}"/>
    <cellStyle name="Followed Hyperlink 26" xfId="35819" hidden="1" xr:uid="{00000000-0005-0000-0000-0000C1030000}"/>
    <cellStyle name="Followed Hyperlink 26" xfId="35849" hidden="1" xr:uid="{00000000-0005-0000-0000-0000C2030000}"/>
    <cellStyle name="Followed Hyperlink 26" xfId="35960" hidden="1" xr:uid="{00000000-0005-0000-0000-0000C3030000}"/>
    <cellStyle name="Followed Hyperlink 26" xfId="35999" hidden="1" xr:uid="{00000000-0005-0000-0000-0000C4030000}"/>
    <cellStyle name="Followed Hyperlink 26" xfId="36035" hidden="1" xr:uid="{00000000-0005-0000-0000-0000C5030000}"/>
    <cellStyle name="Followed Hyperlink 26" xfId="36065" hidden="1" xr:uid="{00000000-0005-0000-0000-0000C6030000}"/>
    <cellStyle name="Followed Hyperlink 26" xfId="36176" hidden="1" xr:uid="{00000000-0005-0000-0000-0000C7030000}"/>
    <cellStyle name="Followed Hyperlink 26" xfId="36214" hidden="1" xr:uid="{00000000-0005-0000-0000-0000C8030000}"/>
    <cellStyle name="Followed Hyperlink 26" xfId="36247" hidden="1" xr:uid="{00000000-0005-0000-0000-0000C9030000}"/>
    <cellStyle name="Followed Hyperlink 26" xfId="36277" hidden="1" xr:uid="{00000000-0005-0000-0000-0000CA030000}"/>
    <cellStyle name="Followed Hyperlink 26" xfId="36388" hidden="1" xr:uid="{00000000-0005-0000-0000-0000CB030000}"/>
    <cellStyle name="Followed Hyperlink 26" xfId="36426" hidden="1" xr:uid="{00000000-0005-0000-0000-0000CC030000}"/>
    <cellStyle name="Followed Hyperlink 26" xfId="36458" hidden="1" xr:uid="{00000000-0005-0000-0000-0000CD030000}"/>
    <cellStyle name="Followed Hyperlink 26" xfId="36488" hidden="1" xr:uid="{00000000-0005-0000-0000-0000CE030000}"/>
    <cellStyle name="Followed Hyperlink 26" xfId="36599" hidden="1" xr:uid="{00000000-0005-0000-0000-0000CF030000}"/>
    <cellStyle name="Followed Hyperlink 26" xfId="36637" hidden="1" xr:uid="{00000000-0005-0000-0000-0000D0030000}"/>
    <cellStyle name="Followed Hyperlink 26" xfId="36664" hidden="1" xr:uid="{00000000-0005-0000-0000-0000D1030000}"/>
    <cellStyle name="Followed Hyperlink 26" xfId="36694" hidden="1" xr:uid="{00000000-0005-0000-0000-0000D2030000}"/>
    <cellStyle name="Followed Hyperlink 26" xfId="36805" hidden="1" xr:uid="{00000000-0005-0000-0000-0000D3030000}"/>
    <cellStyle name="Followed Hyperlink 26" xfId="32004" hidden="1" xr:uid="{00000000-0005-0000-0000-0000B8030000}"/>
    <cellStyle name="Followed Hyperlink 26" xfId="36898" hidden="1" xr:uid="{00000000-0005-0000-0000-0000B9030000}"/>
    <cellStyle name="Followed Hyperlink 26" xfId="36883" hidden="1" xr:uid="{00000000-0005-0000-0000-0000BA030000}"/>
    <cellStyle name="Followed Hyperlink 26" xfId="37033" hidden="1" xr:uid="{00000000-0005-0000-0000-0000BB030000}"/>
    <cellStyle name="Followed Hyperlink 26" xfId="37160" hidden="1" xr:uid="{00000000-0005-0000-0000-0000BC030000}"/>
    <cellStyle name="Followed Hyperlink 26" xfId="37205" hidden="1" xr:uid="{00000000-0005-0000-0000-0000BD030000}"/>
    <cellStyle name="Followed Hyperlink 26" xfId="37235" hidden="1" xr:uid="{00000000-0005-0000-0000-0000BE030000}"/>
    <cellStyle name="Followed Hyperlink 26" xfId="37346" hidden="1" xr:uid="{00000000-0005-0000-0000-0000BF030000}"/>
    <cellStyle name="Followed Hyperlink 26" xfId="37387" hidden="1" xr:uid="{00000000-0005-0000-0000-0000C0030000}"/>
    <cellStyle name="Followed Hyperlink 26" xfId="37426" hidden="1" xr:uid="{00000000-0005-0000-0000-0000C1030000}"/>
    <cellStyle name="Followed Hyperlink 26" xfId="37456" hidden="1" xr:uid="{00000000-0005-0000-0000-0000C2030000}"/>
    <cellStyle name="Followed Hyperlink 26" xfId="37567" hidden="1" xr:uid="{00000000-0005-0000-0000-0000C3030000}"/>
    <cellStyle name="Followed Hyperlink 26" xfId="37606" hidden="1" xr:uid="{00000000-0005-0000-0000-0000C4030000}"/>
    <cellStyle name="Followed Hyperlink 26" xfId="37642" hidden="1" xr:uid="{00000000-0005-0000-0000-0000C5030000}"/>
    <cellStyle name="Followed Hyperlink 26" xfId="37672" hidden="1" xr:uid="{00000000-0005-0000-0000-0000C6030000}"/>
    <cellStyle name="Followed Hyperlink 26" xfId="37783" hidden="1" xr:uid="{00000000-0005-0000-0000-0000C7030000}"/>
    <cellStyle name="Followed Hyperlink 26" xfId="37821" hidden="1" xr:uid="{00000000-0005-0000-0000-0000C8030000}"/>
    <cellStyle name="Followed Hyperlink 26" xfId="37854" hidden="1" xr:uid="{00000000-0005-0000-0000-0000C9030000}"/>
    <cellStyle name="Followed Hyperlink 26" xfId="37884" hidden="1" xr:uid="{00000000-0005-0000-0000-0000CA030000}"/>
    <cellStyle name="Followed Hyperlink 26" xfId="37995" hidden="1" xr:uid="{00000000-0005-0000-0000-0000CB030000}"/>
    <cellStyle name="Followed Hyperlink 26" xfId="38033" hidden="1" xr:uid="{00000000-0005-0000-0000-0000CC030000}"/>
    <cellStyle name="Followed Hyperlink 26" xfId="38065" hidden="1" xr:uid="{00000000-0005-0000-0000-0000CD030000}"/>
    <cellStyle name="Followed Hyperlink 26" xfId="38095" hidden="1" xr:uid="{00000000-0005-0000-0000-0000CE030000}"/>
    <cellStyle name="Followed Hyperlink 26" xfId="38206" hidden="1" xr:uid="{00000000-0005-0000-0000-0000CF030000}"/>
    <cellStyle name="Followed Hyperlink 26" xfId="38244" hidden="1" xr:uid="{00000000-0005-0000-0000-0000D0030000}"/>
    <cellStyle name="Followed Hyperlink 26" xfId="38271" hidden="1" xr:uid="{00000000-0005-0000-0000-0000D1030000}"/>
    <cellStyle name="Followed Hyperlink 26" xfId="38301" hidden="1" xr:uid="{00000000-0005-0000-0000-0000D2030000}"/>
    <cellStyle name="Followed Hyperlink 26" xfId="38412" hidden="1" xr:uid="{00000000-0005-0000-0000-0000D3030000}"/>
    <cellStyle name="Followed Hyperlink 26" xfId="33669" hidden="1" xr:uid="{00000000-0005-0000-0000-0000B8030000}"/>
    <cellStyle name="Followed Hyperlink 26" xfId="38505" hidden="1" xr:uid="{00000000-0005-0000-0000-0000B9030000}"/>
    <cellStyle name="Followed Hyperlink 26" xfId="38490" hidden="1" xr:uid="{00000000-0005-0000-0000-0000BA030000}"/>
    <cellStyle name="Followed Hyperlink 26" xfId="38602" hidden="1" xr:uid="{00000000-0005-0000-0000-0000BB030000}"/>
    <cellStyle name="Followed Hyperlink 26" xfId="38729" hidden="1" xr:uid="{00000000-0005-0000-0000-0000BC030000}"/>
    <cellStyle name="Followed Hyperlink 26" xfId="38774" hidden="1" xr:uid="{00000000-0005-0000-0000-0000BD030000}"/>
    <cellStyle name="Followed Hyperlink 26" xfId="38804" hidden="1" xr:uid="{00000000-0005-0000-0000-0000BE030000}"/>
    <cellStyle name="Followed Hyperlink 26" xfId="38915" hidden="1" xr:uid="{00000000-0005-0000-0000-0000BF030000}"/>
    <cellStyle name="Followed Hyperlink 26" xfId="38956" hidden="1" xr:uid="{00000000-0005-0000-0000-0000C0030000}"/>
    <cellStyle name="Followed Hyperlink 26" xfId="38995" hidden="1" xr:uid="{00000000-0005-0000-0000-0000C1030000}"/>
    <cellStyle name="Followed Hyperlink 26" xfId="39025" hidden="1" xr:uid="{00000000-0005-0000-0000-0000C2030000}"/>
    <cellStyle name="Followed Hyperlink 26" xfId="39136" hidden="1" xr:uid="{00000000-0005-0000-0000-0000C3030000}"/>
    <cellStyle name="Followed Hyperlink 26" xfId="39175" hidden="1" xr:uid="{00000000-0005-0000-0000-0000C4030000}"/>
    <cellStyle name="Followed Hyperlink 26" xfId="39211" hidden="1" xr:uid="{00000000-0005-0000-0000-0000C5030000}"/>
    <cellStyle name="Followed Hyperlink 26" xfId="39241" hidden="1" xr:uid="{00000000-0005-0000-0000-0000C6030000}"/>
    <cellStyle name="Followed Hyperlink 26" xfId="39352" hidden="1" xr:uid="{00000000-0005-0000-0000-0000C7030000}"/>
    <cellStyle name="Followed Hyperlink 26" xfId="39390" hidden="1" xr:uid="{00000000-0005-0000-0000-0000C8030000}"/>
    <cellStyle name="Followed Hyperlink 26" xfId="39423" hidden="1" xr:uid="{00000000-0005-0000-0000-0000C9030000}"/>
    <cellStyle name="Followed Hyperlink 26" xfId="39453" hidden="1" xr:uid="{00000000-0005-0000-0000-0000CA030000}"/>
    <cellStyle name="Followed Hyperlink 26" xfId="39564" hidden="1" xr:uid="{00000000-0005-0000-0000-0000CB030000}"/>
    <cellStyle name="Followed Hyperlink 26" xfId="39602" hidden="1" xr:uid="{00000000-0005-0000-0000-0000CC030000}"/>
    <cellStyle name="Followed Hyperlink 26" xfId="39634" hidden="1" xr:uid="{00000000-0005-0000-0000-0000CD030000}"/>
    <cellStyle name="Followed Hyperlink 26" xfId="39664" hidden="1" xr:uid="{00000000-0005-0000-0000-0000CE030000}"/>
    <cellStyle name="Followed Hyperlink 26" xfId="39775" hidden="1" xr:uid="{00000000-0005-0000-0000-0000CF030000}"/>
    <cellStyle name="Followed Hyperlink 26" xfId="39813" hidden="1" xr:uid="{00000000-0005-0000-0000-0000D0030000}"/>
    <cellStyle name="Followed Hyperlink 26" xfId="39840" hidden="1" xr:uid="{00000000-0005-0000-0000-0000D1030000}"/>
    <cellStyle name="Followed Hyperlink 26" xfId="39870" hidden="1" xr:uid="{00000000-0005-0000-0000-0000D2030000}"/>
    <cellStyle name="Followed Hyperlink 26" xfId="39981" hidden="1" xr:uid="{00000000-0005-0000-0000-0000D3030000}"/>
    <cellStyle name="Followed Hyperlink 26" xfId="35321" hidden="1" xr:uid="{00000000-0005-0000-0000-0000B8030000}"/>
    <cellStyle name="Followed Hyperlink 26" xfId="40074" hidden="1" xr:uid="{00000000-0005-0000-0000-0000B9030000}"/>
    <cellStyle name="Followed Hyperlink 26" xfId="40059" hidden="1" xr:uid="{00000000-0005-0000-0000-0000BA030000}"/>
    <cellStyle name="Followed Hyperlink 26" xfId="40121" hidden="1" xr:uid="{00000000-0005-0000-0000-0000BB030000}"/>
    <cellStyle name="Followed Hyperlink 26" xfId="40248" hidden="1" xr:uid="{00000000-0005-0000-0000-0000BC030000}"/>
    <cellStyle name="Followed Hyperlink 26" xfId="40293" hidden="1" xr:uid="{00000000-0005-0000-0000-0000BD030000}"/>
    <cellStyle name="Followed Hyperlink 26" xfId="40323" hidden="1" xr:uid="{00000000-0005-0000-0000-0000BE030000}"/>
    <cellStyle name="Followed Hyperlink 26" xfId="40434" hidden="1" xr:uid="{00000000-0005-0000-0000-0000BF030000}"/>
    <cellStyle name="Followed Hyperlink 26" xfId="40475" hidden="1" xr:uid="{00000000-0005-0000-0000-0000C0030000}"/>
    <cellStyle name="Followed Hyperlink 26" xfId="40514" hidden="1" xr:uid="{00000000-0005-0000-0000-0000C1030000}"/>
    <cellStyle name="Followed Hyperlink 26" xfId="40544" hidden="1" xr:uid="{00000000-0005-0000-0000-0000C2030000}"/>
    <cellStyle name="Followed Hyperlink 26" xfId="40655" hidden="1" xr:uid="{00000000-0005-0000-0000-0000C3030000}"/>
    <cellStyle name="Followed Hyperlink 26" xfId="40694" hidden="1" xr:uid="{00000000-0005-0000-0000-0000C4030000}"/>
    <cellStyle name="Followed Hyperlink 26" xfId="40730" hidden="1" xr:uid="{00000000-0005-0000-0000-0000C5030000}"/>
    <cellStyle name="Followed Hyperlink 26" xfId="40760" hidden="1" xr:uid="{00000000-0005-0000-0000-0000C6030000}"/>
    <cellStyle name="Followed Hyperlink 26" xfId="40871" hidden="1" xr:uid="{00000000-0005-0000-0000-0000C7030000}"/>
    <cellStyle name="Followed Hyperlink 26" xfId="40909" hidden="1" xr:uid="{00000000-0005-0000-0000-0000C8030000}"/>
    <cellStyle name="Followed Hyperlink 26" xfId="40942" hidden="1" xr:uid="{00000000-0005-0000-0000-0000C9030000}"/>
    <cellStyle name="Followed Hyperlink 26" xfId="40972" hidden="1" xr:uid="{00000000-0005-0000-0000-0000CA030000}"/>
    <cellStyle name="Followed Hyperlink 26" xfId="41083" hidden="1" xr:uid="{00000000-0005-0000-0000-0000CB030000}"/>
    <cellStyle name="Followed Hyperlink 26" xfId="41121" hidden="1" xr:uid="{00000000-0005-0000-0000-0000CC030000}"/>
    <cellStyle name="Followed Hyperlink 26" xfId="41153" hidden="1" xr:uid="{00000000-0005-0000-0000-0000CD030000}"/>
    <cellStyle name="Followed Hyperlink 26" xfId="41183" hidden="1" xr:uid="{00000000-0005-0000-0000-0000CE030000}"/>
    <cellStyle name="Followed Hyperlink 26" xfId="41294" hidden="1" xr:uid="{00000000-0005-0000-0000-0000CF030000}"/>
    <cellStyle name="Followed Hyperlink 26" xfId="41332" hidden="1" xr:uid="{00000000-0005-0000-0000-0000D0030000}"/>
    <cellStyle name="Followed Hyperlink 26" xfId="41359" hidden="1" xr:uid="{00000000-0005-0000-0000-0000D1030000}"/>
    <cellStyle name="Followed Hyperlink 26" xfId="41389" hidden="1" xr:uid="{00000000-0005-0000-0000-0000D2030000}"/>
    <cellStyle name="Followed Hyperlink 26" xfId="41500" hidden="1" xr:uid="{00000000-0005-0000-0000-0000D3030000}"/>
    <cellStyle name="Followed Hyperlink 26" xfId="41901" hidden="1" xr:uid="{00000000-0005-0000-0000-0000B8030000}"/>
    <cellStyle name="Followed Hyperlink 26" xfId="41945" hidden="1" xr:uid="{00000000-0005-0000-0000-0000B9030000}"/>
    <cellStyle name="Followed Hyperlink 26" xfId="41975" hidden="1" xr:uid="{00000000-0005-0000-0000-0000BA030000}"/>
    <cellStyle name="Followed Hyperlink 26" xfId="42086" hidden="1" xr:uid="{00000000-0005-0000-0000-0000BB030000}"/>
    <cellStyle name="Followed Hyperlink 26" xfId="42213" hidden="1" xr:uid="{00000000-0005-0000-0000-0000BC030000}"/>
    <cellStyle name="Followed Hyperlink 26" xfId="42258" hidden="1" xr:uid="{00000000-0005-0000-0000-0000BD030000}"/>
    <cellStyle name="Followed Hyperlink 26" xfId="42288" hidden="1" xr:uid="{00000000-0005-0000-0000-0000BE030000}"/>
    <cellStyle name="Followed Hyperlink 26" xfId="42399" hidden="1" xr:uid="{00000000-0005-0000-0000-0000BF030000}"/>
    <cellStyle name="Followed Hyperlink 26" xfId="42440" hidden="1" xr:uid="{00000000-0005-0000-0000-0000C0030000}"/>
    <cellStyle name="Followed Hyperlink 26" xfId="42479" hidden="1" xr:uid="{00000000-0005-0000-0000-0000C1030000}"/>
    <cellStyle name="Followed Hyperlink 26" xfId="42509" hidden="1" xr:uid="{00000000-0005-0000-0000-0000C2030000}"/>
    <cellStyle name="Followed Hyperlink 26" xfId="42620" hidden="1" xr:uid="{00000000-0005-0000-0000-0000C3030000}"/>
    <cellStyle name="Followed Hyperlink 26" xfId="42659" hidden="1" xr:uid="{00000000-0005-0000-0000-0000C4030000}"/>
    <cellStyle name="Followed Hyperlink 26" xfId="42695" hidden="1" xr:uid="{00000000-0005-0000-0000-0000C5030000}"/>
    <cellStyle name="Followed Hyperlink 26" xfId="42725" hidden="1" xr:uid="{00000000-0005-0000-0000-0000C6030000}"/>
    <cellStyle name="Followed Hyperlink 26" xfId="42836" hidden="1" xr:uid="{00000000-0005-0000-0000-0000C7030000}"/>
    <cellStyle name="Followed Hyperlink 26" xfId="42874" hidden="1" xr:uid="{00000000-0005-0000-0000-0000C8030000}"/>
    <cellStyle name="Followed Hyperlink 26" xfId="42907" hidden="1" xr:uid="{00000000-0005-0000-0000-0000C9030000}"/>
    <cellStyle name="Followed Hyperlink 26" xfId="42937" hidden="1" xr:uid="{00000000-0005-0000-0000-0000CA030000}"/>
    <cellStyle name="Followed Hyperlink 26" xfId="43048" hidden="1" xr:uid="{00000000-0005-0000-0000-0000CB030000}"/>
    <cellStyle name="Followed Hyperlink 26" xfId="43086" hidden="1" xr:uid="{00000000-0005-0000-0000-0000CC030000}"/>
    <cellStyle name="Followed Hyperlink 26" xfId="43118" hidden="1" xr:uid="{00000000-0005-0000-0000-0000CD030000}"/>
    <cellStyle name="Followed Hyperlink 26" xfId="43148" hidden="1" xr:uid="{00000000-0005-0000-0000-0000CE030000}"/>
    <cellStyle name="Followed Hyperlink 26" xfId="43259" hidden="1" xr:uid="{00000000-0005-0000-0000-0000CF030000}"/>
    <cellStyle name="Followed Hyperlink 26" xfId="43297" hidden="1" xr:uid="{00000000-0005-0000-0000-0000D0030000}"/>
    <cellStyle name="Followed Hyperlink 26" xfId="43324" hidden="1" xr:uid="{00000000-0005-0000-0000-0000D1030000}"/>
    <cellStyle name="Followed Hyperlink 26" xfId="43354" hidden="1" xr:uid="{00000000-0005-0000-0000-0000D2030000}"/>
    <cellStyle name="Followed Hyperlink 26" xfId="43465" hidden="1" xr:uid="{00000000-0005-0000-0000-0000D3030000}"/>
    <cellStyle name="Followed Hyperlink 26" xfId="43848" hidden="1" xr:uid="{00000000-0005-0000-0000-0000B8030000}"/>
    <cellStyle name="Followed Hyperlink 26" xfId="43892" hidden="1" xr:uid="{00000000-0005-0000-0000-0000B9030000}"/>
    <cellStyle name="Followed Hyperlink 26" xfId="43922" hidden="1" xr:uid="{00000000-0005-0000-0000-0000BA030000}"/>
    <cellStyle name="Followed Hyperlink 26" xfId="44033" hidden="1" xr:uid="{00000000-0005-0000-0000-0000BB030000}"/>
    <cellStyle name="Followed Hyperlink 26" xfId="44160" hidden="1" xr:uid="{00000000-0005-0000-0000-0000BC030000}"/>
    <cellStyle name="Followed Hyperlink 26" xfId="44205" hidden="1" xr:uid="{00000000-0005-0000-0000-0000BD030000}"/>
    <cellStyle name="Followed Hyperlink 26" xfId="44235" hidden="1" xr:uid="{00000000-0005-0000-0000-0000BE030000}"/>
    <cellStyle name="Followed Hyperlink 26" xfId="44346" hidden="1" xr:uid="{00000000-0005-0000-0000-0000BF030000}"/>
    <cellStyle name="Followed Hyperlink 26" xfId="44387" hidden="1" xr:uid="{00000000-0005-0000-0000-0000C0030000}"/>
    <cellStyle name="Followed Hyperlink 26" xfId="44426" hidden="1" xr:uid="{00000000-0005-0000-0000-0000C1030000}"/>
    <cellStyle name="Followed Hyperlink 26" xfId="44456" hidden="1" xr:uid="{00000000-0005-0000-0000-0000C2030000}"/>
    <cellStyle name="Followed Hyperlink 26" xfId="44567" hidden="1" xr:uid="{00000000-0005-0000-0000-0000C3030000}"/>
    <cellStyle name="Followed Hyperlink 26" xfId="44606" hidden="1" xr:uid="{00000000-0005-0000-0000-0000C4030000}"/>
    <cellStyle name="Followed Hyperlink 26" xfId="44642" hidden="1" xr:uid="{00000000-0005-0000-0000-0000C5030000}"/>
    <cellStyle name="Followed Hyperlink 26" xfId="44672" hidden="1" xr:uid="{00000000-0005-0000-0000-0000C6030000}"/>
    <cellStyle name="Followed Hyperlink 26" xfId="44783" hidden="1" xr:uid="{00000000-0005-0000-0000-0000C7030000}"/>
    <cellStyle name="Followed Hyperlink 26" xfId="44821" hidden="1" xr:uid="{00000000-0005-0000-0000-0000C8030000}"/>
    <cellStyle name="Followed Hyperlink 26" xfId="44854" hidden="1" xr:uid="{00000000-0005-0000-0000-0000C9030000}"/>
    <cellStyle name="Followed Hyperlink 26" xfId="44884" hidden="1" xr:uid="{00000000-0005-0000-0000-0000CA030000}"/>
    <cellStyle name="Followed Hyperlink 26" xfId="44995" hidden="1" xr:uid="{00000000-0005-0000-0000-0000CB030000}"/>
    <cellStyle name="Followed Hyperlink 26" xfId="45033" hidden="1" xr:uid="{00000000-0005-0000-0000-0000CC030000}"/>
    <cellStyle name="Followed Hyperlink 26" xfId="45065" hidden="1" xr:uid="{00000000-0005-0000-0000-0000CD030000}"/>
    <cellStyle name="Followed Hyperlink 26" xfId="45095" hidden="1" xr:uid="{00000000-0005-0000-0000-0000CE030000}"/>
    <cellStyle name="Followed Hyperlink 26" xfId="45206" hidden="1" xr:uid="{00000000-0005-0000-0000-0000CF030000}"/>
    <cellStyle name="Followed Hyperlink 26" xfId="45244" hidden="1" xr:uid="{00000000-0005-0000-0000-0000D0030000}"/>
    <cellStyle name="Followed Hyperlink 26" xfId="45271" hidden="1" xr:uid="{00000000-0005-0000-0000-0000D1030000}"/>
    <cellStyle name="Followed Hyperlink 26" xfId="45301" hidden="1" xr:uid="{00000000-0005-0000-0000-0000D2030000}"/>
    <cellStyle name="Followed Hyperlink 26" xfId="45412" hidden="1" xr:uid="{00000000-0005-0000-0000-0000D3030000}"/>
    <cellStyle name="Followed Hyperlink 27" xfId="569" hidden="1" xr:uid="{00000000-0005-0000-0000-0000D4030000}"/>
    <cellStyle name="Followed Hyperlink 27" xfId="737" hidden="1" xr:uid="{00000000-0005-0000-0000-0000D5030000}"/>
    <cellStyle name="Followed Hyperlink 27" xfId="767" hidden="1" xr:uid="{00000000-0005-0000-0000-0000D6030000}"/>
    <cellStyle name="Followed Hyperlink 27" xfId="778" hidden="1" xr:uid="{00000000-0005-0000-0000-0000D7030000}"/>
    <cellStyle name="Followed Hyperlink 27" xfId="881" hidden="1" xr:uid="{00000000-0005-0000-0000-0000D8030000}"/>
    <cellStyle name="Followed Hyperlink 27" xfId="1050" hidden="1" xr:uid="{00000000-0005-0000-0000-0000D9030000}"/>
    <cellStyle name="Followed Hyperlink 27" xfId="1080" hidden="1" xr:uid="{00000000-0005-0000-0000-0000DA030000}"/>
    <cellStyle name="Followed Hyperlink 27" xfId="1091" hidden="1" xr:uid="{00000000-0005-0000-0000-0000DB030000}"/>
    <cellStyle name="Followed Hyperlink 27" xfId="1108" hidden="1" xr:uid="{00000000-0005-0000-0000-0000DC030000}"/>
    <cellStyle name="Followed Hyperlink 27" xfId="1271" hidden="1" xr:uid="{00000000-0005-0000-0000-0000DD030000}"/>
    <cellStyle name="Followed Hyperlink 27" xfId="1301" hidden="1" xr:uid="{00000000-0005-0000-0000-0000DE030000}"/>
    <cellStyle name="Followed Hyperlink 27" xfId="1312" hidden="1" xr:uid="{00000000-0005-0000-0000-0000DF030000}"/>
    <cellStyle name="Followed Hyperlink 27" xfId="1327" hidden="1" xr:uid="{00000000-0005-0000-0000-0000E0030000}"/>
    <cellStyle name="Followed Hyperlink 27" xfId="1487" hidden="1" xr:uid="{00000000-0005-0000-0000-0000E1030000}"/>
    <cellStyle name="Followed Hyperlink 27" xfId="1517" hidden="1" xr:uid="{00000000-0005-0000-0000-0000E2030000}"/>
    <cellStyle name="Followed Hyperlink 27" xfId="1528" hidden="1" xr:uid="{00000000-0005-0000-0000-0000E3030000}"/>
    <cellStyle name="Followed Hyperlink 27" xfId="1542" hidden="1" xr:uid="{00000000-0005-0000-0000-0000E4030000}"/>
    <cellStyle name="Followed Hyperlink 27" xfId="1699" hidden="1" xr:uid="{00000000-0005-0000-0000-0000E5030000}"/>
    <cellStyle name="Followed Hyperlink 27" xfId="1729" hidden="1" xr:uid="{00000000-0005-0000-0000-0000E6030000}"/>
    <cellStyle name="Followed Hyperlink 27" xfId="1740" hidden="1" xr:uid="{00000000-0005-0000-0000-0000E7030000}"/>
    <cellStyle name="Followed Hyperlink 27" xfId="1754" hidden="1" xr:uid="{00000000-0005-0000-0000-0000E8030000}"/>
    <cellStyle name="Followed Hyperlink 27" xfId="1910" hidden="1" xr:uid="{00000000-0005-0000-0000-0000E9030000}"/>
    <cellStyle name="Followed Hyperlink 27" xfId="1940" hidden="1" xr:uid="{00000000-0005-0000-0000-0000EA030000}"/>
    <cellStyle name="Followed Hyperlink 27" xfId="1951" hidden="1" xr:uid="{00000000-0005-0000-0000-0000EB030000}"/>
    <cellStyle name="Followed Hyperlink 27" xfId="1965" hidden="1" xr:uid="{00000000-0005-0000-0000-0000EC030000}"/>
    <cellStyle name="Followed Hyperlink 27" xfId="2116" hidden="1" xr:uid="{00000000-0005-0000-0000-0000ED030000}"/>
    <cellStyle name="Followed Hyperlink 27" xfId="2146" hidden="1" xr:uid="{00000000-0005-0000-0000-0000EE030000}"/>
    <cellStyle name="Followed Hyperlink 27" xfId="2157" hidden="1" xr:uid="{00000000-0005-0000-0000-0000EF030000}"/>
    <cellStyle name="Followed Hyperlink 27" xfId="2870" hidden="1" xr:uid="{00000000-0005-0000-0000-0000D4030000}"/>
    <cellStyle name="Followed Hyperlink 27" xfId="3038" hidden="1" xr:uid="{00000000-0005-0000-0000-0000D5030000}"/>
    <cellStyle name="Followed Hyperlink 27" xfId="3068" hidden="1" xr:uid="{00000000-0005-0000-0000-0000D6030000}"/>
    <cellStyle name="Followed Hyperlink 27" xfId="3079" hidden="1" xr:uid="{00000000-0005-0000-0000-0000D7030000}"/>
    <cellStyle name="Followed Hyperlink 27" xfId="3182" hidden="1" xr:uid="{00000000-0005-0000-0000-0000D8030000}"/>
    <cellStyle name="Followed Hyperlink 27" xfId="3351" hidden="1" xr:uid="{00000000-0005-0000-0000-0000D9030000}"/>
    <cellStyle name="Followed Hyperlink 27" xfId="3381" hidden="1" xr:uid="{00000000-0005-0000-0000-0000DA030000}"/>
    <cellStyle name="Followed Hyperlink 27" xfId="3392" hidden="1" xr:uid="{00000000-0005-0000-0000-0000DB030000}"/>
    <cellStyle name="Followed Hyperlink 27" xfId="3409" hidden="1" xr:uid="{00000000-0005-0000-0000-0000DC030000}"/>
    <cellStyle name="Followed Hyperlink 27" xfId="3572" hidden="1" xr:uid="{00000000-0005-0000-0000-0000DD030000}"/>
    <cellStyle name="Followed Hyperlink 27" xfId="3602" hidden="1" xr:uid="{00000000-0005-0000-0000-0000DE030000}"/>
    <cellStyle name="Followed Hyperlink 27" xfId="3613" hidden="1" xr:uid="{00000000-0005-0000-0000-0000DF030000}"/>
    <cellStyle name="Followed Hyperlink 27" xfId="3628" hidden="1" xr:uid="{00000000-0005-0000-0000-0000E0030000}"/>
    <cellStyle name="Followed Hyperlink 27" xfId="3788" hidden="1" xr:uid="{00000000-0005-0000-0000-0000E1030000}"/>
    <cellStyle name="Followed Hyperlink 27" xfId="3818" hidden="1" xr:uid="{00000000-0005-0000-0000-0000E2030000}"/>
    <cellStyle name="Followed Hyperlink 27" xfId="3829" hidden="1" xr:uid="{00000000-0005-0000-0000-0000E3030000}"/>
    <cellStyle name="Followed Hyperlink 27" xfId="3843" hidden="1" xr:uid="{00000000-0005-0000-0000-0000E4030000}"/>
    <cellStyle name="Followed Hyperlink 27" xfId="4000" hidden="1" xr:uid="{00000000-0005-0000-0000-0000E5030000}"/>
    <cellStyle name="Followed Hyperlink 27" xfId="4030" hidden="1" xr:uid="{00000000-0005-0000-0000-0000E6030000}"/>
    <cellStyle name="Followed Hyperlink 27" xfId="4041" hidden="1" xr:uid="{00000000-0005-0000-0000-0000E7030000}"/>
    <cellStyle name="Followed Hyperlink 27" xfId="4055" hidden="1" xr:uid="{00000000-0005-0000-0000-0000E8030000}"/>
    <cellStyle name="Followed Hyperlink 27" xfId="4211" hidden="1" xr:uid="{00000000-0005-0000-0000-0000E9030000}"/>
    <cellStyle name="Followed Hyperlink 27" xfId="4241" hidden="1" xr:uid="{00000000-0005-0000-0000-0000EA030000}"/>
    <cellStyle name="Followed Hyperlink 27" xfId="4252" hidden="1" xr:uid="{00000000-0005-0000-0000-0000EB030000}"/>
    <cellStyle name="Followed Hyperlink 27" xfId="4266" hidden="1" xr:uid="{00000000-0005-0000-0000-0000EC030000}"/>
    <cellStyle name="Followed Hyperlink 27" xfId="4417" hidden="1" xr:uid="{00000000-0005-0000-0000-0000ED030000}"/>
    <cellStyle name="Followed Hyperlink 27" xfId="4447" hidden="1" xr:uid="{00000000-0005-0000-0000-0000EE030000}"/>
    <cellStyle name="Followed Hyperlink 27" xfId="4458" hidden="1" xr:uid="{00000000-0005-0000-0000-0000EF030000}"/>
    <cellStyle name="Followed Hyperlink 27" xfId="4545" hidden="1" xr:uid="{00000000-0005-0000-0000-0000D4030000}"/>
    <cellStyle name="Followed Hyperlink 27" xfId="2813" hidden="1" xr:uid="{00000000-0005-0000-0000-0000D5030000}"/>
    <cellStyle name="Followed Hyperlink 27" xfId="4747" hidden="1" xr:uid="{00000000-0005-0000-0000-0000D6030000}"/>
    <cellStyle name="Followed Hyperlink 27" xfId="4758" hidden="1" xr:uid="{00000000-0005-0000-0000-0000D7030000}"/>
    <cellStyle name="Followed Hyperlink 27" xfId="4861" hidden="1" xr:uid="{00000000-0005-0000-0000-0000D8030000}"/>
    <cellStyle name="Followed Hyperlink 27" xfId="5030" hidden="1" xr:uid="{00000000-0005-0000-0000-0000D9030000}"/>
    <cellStyle name="Followed Hyperlink 27" xfId="5060" hidden="1" xr:uid="{00000000-0005-0000-0000-0000DA030000}"/>
    <cellStyle name="Followed Hyperlink 27" xfId="5071" hidden="1" xr:uid="{00000000-0005-0000-0000-0000DB030000}"/>
    <cellStyle name="Followed Hyperlink 27" xfId="5088" hidden="1" xr:uid="{00000000-0005-0000-0000-0000DC030000}"/>
    <cellStyle name="Followed Hyperlink 27" xfId="5251" hidden="1" xr:uid="{00000000-0005-0000-0000-0000DD030000}"/>
    <cellStyle name="Followed Hyperlink 27" xfId="5281" hidden="1" xr:uid="{00000000-0005-0000-0000-0000DE030000}"/>
    <cellStyle name="Followed Hyperlink 27" xfId="5292" hidden="1" xr:uid="{00000000-0005-0000-0000-0000DF030000}"/>
    <cellStyle name="Followed Hyperlink 27" xfId="5307" hidden="1" xr:uid="{00000000-0005-0000-0000-0000E0030000}"/>
    <cellStyle name="Followed Hyperlink 27" xfId="5467" hidden="1" xr:uid="{00000000-0005-0000-0000-0000E1030000}"/>
    <cellStyle name="Followed Hyperlink 27" xfId="5497" hidden="1" xr:uid="{00000000-0005-0000-0000-0000E2030000}"/>
    <cellStyle name="Followed Hyperlink 27" xfId="5508" hidden="1" xr:uid="{00000000-0005-0000-0000-0000E3030000}"/>
    <cellStyle name="Followed Hyperlink 27" xfId="5522" hidden="1" xr:uid="{00000000-0005-0000-0000-0000E4030000}"/>
    <cellStyle name="Followed Hyperlink 27" xfId="5679" hidden="1" xr:uid="{00000000-0005-0000-0000-0000E5030000}"/>
    <cellStyle name="Followed Hyperlink 27" xfId="5709" hidden="1" xr:uid="{00000000-0005-0000-0000-0000E6030000}"/>
    <cellStyle name="Followed Hyperlink 27" xfId="5720" hidden="1" xr:uid="{00000000-0005-0000-0000-0000E7030000}"/>
    <cellStyle name="Followed Hyperlink 27" xfId="5734" hidden="1" xr:uid="{00000000-0005-0000-0000-0000E8030000}"/>
    <cellStyle name="Followed Hyperlink 27" xfId="5890" hidden="1" xr:uid="{00000000-0005-0000-0000-0000E9030000}"/>
    <cellStyle name="Followed Hyperlink 27" xfId="5920" hidden="1" xr:uid="{00000000-0005-0000-0000-0000EA030000}"/>
    <cellStyle name="Followed Hyperlink 27" xfId="5931" hidden="1" xr:uid="{00000000-0005-0000-0000-0000EB030000}"/>
    <cellStyle name="Followed Hyperlink 27" xfId="5945" hidden="1" xr:uid="{00000000-0005-0000-0000-0000EC030000}"/>
    <cellStyle name="Followed Hyperlink 27" xfId="6096" hidden="1" xr:uid="{00000000-0005-0000-0000-0000ED030000}"/>
    <cellStyle name="Followed Hyperlink 27" xfId="6126" hidden="1" xr:uid="{00000000-0005-0000-0000-0000EE030000}"/>
    <cellStyle name="Followed Hyperlink 27" xfId="6137" hidden="1" xr:uid="{00000000-0005-0000-0000-0000EF030000}"/>
    <cellStyle name="Followed Hyperlink 27" xfId="6224" hidden="1" xr:uid="{00000000-0005-0000-0000-0000D4030000}"/>
    <cellStyle name="Followed Hyperlink 27" xfId="4574" hidden="1" xr:uid="{00000000-0005-0000-0000-0000D5030000}"/>
    <cellStyle name="Followed Hyperlink 27" xfId="6427" hidden="1" xr:uid="{00000000-0005-0000-0000-0000D6030000}"/>
    <cellStyle name="Followed Hyperlink 27" xfId="6438" hidden="1" xr:uid="{00000000-0005-0000-0000-0000D7030000}"/>
    <cellStyle name="Followed Hyperlink 27" xfId="6541" hidden="1" xr:uid="{00000000-0005-0000-0000-0000D8030000}"/>
    <cellStyle name="Followed Hyperlink 27" xfId="6710" hidden="1" xr:uid="{00000000-0005-0000-0000-0000D9030000}"/>
    <cellStyle name="Followed Hyperlink 27" xfId="6740" hidden="1" xr:uid="{00000000-0005-0000-0000-0000DA030000}"/>
    <cellStyle name="Followed Hyperlink 27" xfId="6751" hidden="1" xr:uid="{00000000-0005-0000-0000-0000DB030000}"/>
    <cellStyle name="Followed Hyperlink 27" xfId="6768" hidden="1" xr:uid="{00000000-0005-0000-0000-0000DC030000}"/>
    <cellStyle name="Followed Hyperlink 27" xfId="6931" hidden="1" xr:uid="{00000000-0005-0000-0000-0000DD030000}"/>
    <cellStyle name="Followed Hyperlink 27" xfId="6961" hidden="1" xr:uid="{00000000-0005-0000-0000-0000DE030000}"/>
    <cellStyle name="Followed Hyperlink 27" xfId="6972" hidden="1" xr:uid="{00000000-0005-0000-0000-0000DF030000}"/>
    <cellStyle name="Followed Hyperlink 27" xfId="6987" hidden="1" xr:uid="{00000000-0005-0000-0000-0000E0030000}"/>
    <cellStyle name="Followed Hyperlink 27" xfId="7147" hidden="1" xr:uid="{00000000-0005-0000-0000-0000E1030000}"/>
    <cellStyle name="Followed Hyperlink 27" xfId="7177" hidden="1" xr:uid="{00000000-0005-0000-0000-0000E2030000}"/>
    <cellStyle name="Followed Hyperlink 27" xfId="7188" hidden="1" xr:uid="{00000000-0005-0000-0000-0000E3030000}"/>
    <cellStyle name="Followed Hyperlink 27" xfId="7202" hidden="1" xr:uid="{00000000-0005-0000-0000-0000E4030000}"/>
    <cellStyle name="Followed Hyperlink 27" xfId="7359" hidden="1" xr:uid="{00000000-0005-0000-0000-0000E5030000}"/>
    <cellStyle name="Followed Hyperlink 27" xfId="7389" hidden="1" xr:uid="{00000000-0005-0000-0000-0000E6030000}"/>
    <cellStyle name="Followed Hyperlink 27" xfId="7400" hidden="1" xr:uid="{00000000-0005-0000-0000-0000E7030000}"/>
    <cellStyle name="Followed Hyperlink 27" xfId="7414" hidden="1" xr:uid="{00000000-0005-0000-0000-0000E8030000}"/>
    <cellStyle name="Followed Hyperlink 27" xfId="7570" hidden="1" xr:uid="{00000000-0005-0000-0000-0000E9030000}"/>
    <cellStyle name="Followed Hyperlink 27" xfId="7600" hidden="1" xr:uid="{00000000-0005-0000-0000-0000EA030000}"/>
    <cellStyle name="Followed Hyperlink 27" xfId="7611" hidden="1" xr:uid="{00000000-0005-0000-0000-0000EB030000}"/>
    <cellStyle name="Followed Hyperlink 27" xfId="7625" hidden="1" xr:uid="{00000000-0005-0000-0000-0000EC030000}"/>
    <cellStyle name="Followed Hyperlink 27" xfId="7776" hidden="1" xr:uid="{00000000-0005-0000-0000-0000ED030000}"/>
    <cellStyle name="Followed Hyperlink 27" xfId="7806" hidden="1" xr:uid="{00000000-0005-0000-0000-0000EE030000}"/>
    <cellStyle name="Followed Hyperlink 27" xfId="7817" hidden="1" xr:uid="{00000000-0005-0000-0000-0000EF030000}"/>
    <cellStyle name="Followed Hyperlink 27" xfId="7904" hidden="1" xr:uid="{00000000-0005-0000-0000-0000D4030000}"/>
    <cellStyle name="Followed Hyperlink 27" xfId="6253" hidden="1" xr:uid="{00000000-0005-0000-0000-0000D5030000}"/>
    <cellStyle name="Followed Hyperlink 27" xfId="8107" hidden="1" xr:uid="{00000000-0005-0000-0000-0000D6030000}"/>
    <cellStyle name="Followed Hyperlink 27" xfId="8118" hidden="1" xr:uid="{00000000-0005-0000-0000-0000D7030000}"/>
    <cellStyle name="Followed Hyperlink 27" xfId="8221" hidden="1" xr:uid="{00000000-0005-0000-0000-0000D8030000}"/>
    <cellStyle name="Followed Hyperlink 27" xfId="8390" hidden="1" xr:uid="{00000000-0005-0000-0000-0000D9030000}"/>
    <cellStyle name="Followed Hyperlink 27" xfId="8420" hidden="1" xr:uid="{00000000-0005-0000-0000-0000DA030000}"/>
    <cellStyle name="Followed Hyperlink 27" xfId="8431" hidden="1" xr:uid="{00000000-0005-0000-0000-0000DB030000}"/>
    <cellStyle name="Followed Hyperlink 27" xfId="8448" hidden="1" xr:uid="{00000000-0005-0000-0000-0000DC030000}"/>
    <cellStyle name="Followed Hyperlink 27" xfId="8611" hidden="1" xr:uid="{00000000-0005-0000-0000-0000DD030000}"/>
    <cellStyle name="Followed Hyperlink 27" xfId="8641" hidden="1" xr:uid="{00000000-0005-0000-0000-0000DE030000}"/>
    <cellStyle name="Followed Hyperlink 27" xfId="8652" hidden="1" xr:uid="{00000000-0005-0000-0000-0000DF030000}"/>
    <cellStyle name="Followed Hyperlink 27" xfId="8667" hidden="1" xr:uid="{00000000-0005-0000-0000-0000E0030000}"/>
    <cellStyle name="Followed Hyperlink 27" xfId="8827" hidden="1" xr:uid="{00000000-0005-0000-0000-0000E1030000}"/>
    <cellStyle name="Followed Hyperlink 27" xfId="8857" hidden="1" xr:uid="{00000000-0005-0000-0000-0000E2030000}"/>
    <cellStyle name="Followed Hyperlink 27" xfId="8868" hidden="1" xr:uid="{00000000-0005-0000-0000-0000E3030000}"/>
    <cellStyle name="Followed Hyperlink 27" xfId="8882" hidden="1" xr:uid="{00000000-0005-0000-0000-0000E4030000}"/>
    <cellStyle name="Followed Hyperlink 27" xfId="9039" hidden="1" xr:uid="{00000000-0005-0000-0000-0000E5030000}"/>
    <cellStyle name="Followed Hyperlink 27" xfId="9069" hidden="1" xr:uid="{00000000-0005-0000-0000-0000E6030000}"/>
    <cellStyle name="Followed Hyperlink 27" xfId="9080" hidden="1" xr:uid="{00000000-0005-0000-0000-0000E7030000}"/>
    <cellStyle name="Followed Hyperlink 27" xfId="9094" hidden="1" xr:uid="{00000000-0005-0000-0000-0000E8030000}"/>
    <cellStyle name="Followed Hyperlink 27" xfId="9250" hidden="1" xr:uid="{00000000-0005-0000-0000-0000E9030000}"/>
    <cellStyle name="Followed Hyperlink 27" xfId="9280" hidden="1" xr:uid="{00000000-0005-0000-0000-0000EA030000}"/>
    <cellStyle name="Followed Hyperlink 27" xfId="9291" hidden="1" xr:uid="{00000000-0005-0000-0000-0000EB030000}"/>
    <cellStyle name="Followed Hyperlink 27" xfId="9305" hidden="1" xr:uid="{00000000-0005-0000-0000-0000EC030000}"/>
    <cellStyle name="Followed Hyperlink 27" xfId="9456" hidden="1" xr:uid="{00000000-0005-0000-0000-0000ED030000}"/>
    <cellStyle name="Followed Hyperlink 27" xfId="9486" hidden="1" xr:uid="{00000000-0005-0000-0000-0000EE030000}"/>
    <cellStyle name="Followed Hyperlink 27" xfId="9497" hidden="1" xr:uid="{00000000-0005-0000-0000-0000EF030000}"/>
    <cellStyle name="Followed Hyperlink 27" xfId="9584" hidden="1" xr:uid="{00000000-0005-0000-0000-0000D4030000}"/>
    <cellStyle name="Followed Hyperlink 27" xfId="7933" hidden="1" xr:uid="{00000000-0005-0000-0000-0000D5030000}"/>
    <cellStyle name="Followed Hyperlink 27" xfId="9785" hidden="1" xr:uid="{00000000-0005-0000-0000-0000D6030000}"/>
    <cellStyle name="Followed Hyperlink 27" xfId="9796" hidden="1" xr:uid="{00000000-0005-0000-0000-0000D7030000}"/>
    <cellStyle name="Followed Hyperlink 27" xfId="9899" hidden="1" xr:uid="{00000000-0005-0000-0000-0000D8030000}"/>
    <cellStyle name="Followed Hyperlink 27" xfId="10068" hidden="1" xr:uid="{00000000-0005-0000-0000-0000D9030000}"/>
    <cellStyle name="Followed Hyperlink 27" xfId="10098" hidden="1" xr:uid="{00000000-0005-0000-0000-0000DA030000}"/>
    <cellStyle name="Followed Hyperlink 27" xfId="10109" hidden="1" xr:uid="{00000000-0005-0000-0000-0000DB030000}"/>
    <cellStyle name="Followed Hyperlink 27" xfId="10126" hidden="1" xr:uid="{00000000-0005-0000-0000-0000DC030000}"/>
    <cellStyle name="Followed Hyperlink 27" xfId="10289" hidden="1" xr:uid="{00000000-0005-0000-0000-0000DD030000}"/>
    <cellStyle name="Followed Hyperlink 27" xfId="10319" hidden="1" xr:uid="{00000000-0005-0000-0000-0000DE030000}"/>
    <cellStyle name="Followed Hyperlink 27" xfId="10330" hidden="1" xr:uid="{00000000-0005-0000-0000-0000DF030000}"/>
    <cellStyle name="Followed Hyperlink 27" xfId="10345" hidden="1" xr:uid="{00000000-0005-0000-0000-0000E0030000}"/>
    <cellStyle name="Followed Hyperlink 27" xfId="10505" hidden="1" xr:uid="{00000000-0005-0000-0000-0000E1030000}"/>
    <cellStyle name="Followed Hyperlink 27" xfId="10535" hidden="1" xr:uid="{00000000-0005-0000-0000-0000E2030000}"/>
    <cellStyle name="Followed Hyperlink 27" xfId="10546" hidden="1" xr:uid="{00000000-0005-0000-0000-0000E3030000}"/>
    <cellStyle name="Followed Hyperlink 27" xfId="10560" hidden="1" xr:uid="{00000000-0005-0000-0000-0000E4030000}"/>
    <cellStyle name="Followed Hyperlink 27" xfId="10717" hidden="1" xr:uid="{00000000-0005-0000-0000-0000E5030000}"/>
    <cellStyle name="Followed Hyperlink 27" xfId="10747" hidden="1" xr:uid="{00000000-0005-0000-0000-0000E6030000}"/>
    <cellStyle name="Followed Hyperlink 27" xfId="10758" hidden="1" xr:uid="{00000000-0005-0000-0000-0000E7030000}"/>
    <cellStyle name="Followed Hyperlink 27" xfId="10772" hidden="1" xr:uid="{00000000-0005-0000-0000-0000E8030000}"/>
    <cellStyle name="Followed Hyperlink 27" xfId="10928" hidden="1" xr:uid="{00000000-0005-0000-0000-0000E9030000}"/>
    <cellStyle name="Followed Hyperlink 27" xfId="10958" hidden="1" xr:uid="{00000000-0005-0000-0000-0000EA030000}"/>
    <cellStyle name="Followed Hyperlink 27" xfId="10969" hidden="1" xr:uid="{00000000-0005-0000-0000-0000EB030000}"/>
    <cellStyle name="Followed Hyperlink 27" xfId="10983" hidden="1" xr:uid="{00000000-0005-0000-0000-0000EC030000}"/>
    <cellStyle name="Followed Hyperlink 27" xfId="11134" hidden="1" xr:uid="{00000000-0005-0000-0000-0000ED030000}"/>
    <cellStyle name="Followed Hyperlink 27" xfId="11164" hidden="1" xr:uid="{00000000-0005-0000-0000-0000EE030000}"/>
    <cellStyle name="Followed Hyperlink 27" xfId="11175" hidden="1" xr:uid="{00000000-0005-0000-0000-0000EF030000}"/>
    <cellStyle name="Followed Hyperlink 27" xfId="11262" hidden="1" xr:uid="{00000000-0005-0000-0000-0000D4030000}"/>
    <cellStyle name="Followed Hyperlink 27" xfId="9613" hidden="1" xr:uid="{00000000-0005-0000-0000-0000D5030000}"/>
    <cellStyle name="Followed Hyperlink 27" xfId="11460" hidden="1" xr:uid="{00000000-0005-0000-0000-0000D6030000}"/>
    <cellStyle name="Followed Hyperlink 27" xfId="11471" hidden="1" xr:uid="{00000000-0005-0000-0000-0000D7030000}"/>
    <cellStyle name="Followed Hyperlink 27" xfId="11574" hidden="1" xr:uid="{00000000-0005-0000-0000-0000D8030000}"/>
    <cellStyle name="Followed Hyperlink 27" xfId="11743" hidden="1" xr:uid="{00000000-0005-0000-0000-0000D9030000}"/>
    <cellStyle name="Followed Hyperlink 27" xfId="11773" hidden="1" xr:uid="{00000000-0005-0000-0000-0000DA030000}"/>
    <cellStyle name="Followed Hyperlink 27" xfId="11784" hidden="1" xr:uid="{00000000-0005-0000-0000-0000DB030000}"/>
    <cellStyle name="Followed Hyperlink 27" xfId="11801" hidden="1" xr:uid="{00000000-0005-0000-0000-0000DC030000}"/>
    <cellStyle name="Followed Hyperlink 27" xfId="11964" hidden="1" xr:uid="{00000000-0005-0000-0000-0000DD030000}"/>
    <cellStyle name="Followed Hyperlink 27" xfId="11994" hidden="1" xr:uid="{00000000-0005-0000-0000-0000DE030000}"/>
    <cellStyle name="Followed Hyperlink 27" xfId="12005" hidden="1" xr:uid="{00000000-0005-0000-0000-0000DF030000}"/>
    <cellStyle name="Followed Hyperlink 27" xfId="12020" hidden="1" xr:uid="{00000000-0005-0000-0000-0000E0030000}"/>
    <cellStyle name="Followed Hyperlink 27" xfId="12180" hidden="1" xr:uid="{00000000-0005-0000-0000-0000E1030000}"/>
    <cellStyle name="Followed Hyperlink 27" xfId="12210" hidden="1" xr:uid="{00000000-0005-0000-0000-0000E2030000}"/>
    <cellStyle name="Followed Hyperlink 27" xfId="12221" hidden="1" xr:uid="{00000000-0005-0000-0000-0000E3030000}"/>
    <cellStyle name="Followed Hyperlink 27" xfId="12235" hidden="1" xr:uid="{00000000-0005-0000-0000-0000E4030000}"/>
    <cellStyle name="Followed Hyperlink 27" xfId="12392" hidden="1" xr:uid="{00000000-0005-0000-0000-0000E5030000}"/>
    <cellStyle name="Followed Hyperlink 27" xfId="12422" hidden="1" xr:uid="{00000000-0005-0000-0000-0000E6030000}"/>
    <cellStyle name="Followed Hyperlink 27" xfId="12433" hidden="1" xr:uid="{00000000-0005-0000-0000-0000E7030000}"/>
    <cellStyle name="Followed Hyperlink 27" xfId="12447" hidden="1" xr:uid="{00000000-0005-0000-0000-0000E8030000}"/>
    <cellStyle name="Followed Hyperlink 27" xfId="12603" hidden="1" xr:uid="{00000000-0005-0000-0000-0000E9030000}"/>
    <cellStyle name="Followed Hyperlink 27" xfId="12633" hidden="1" xr:uid="{00000000-0005-0000-0000-0000EA030000}"/>
    <cellStyle name="Followed Hyperlink 27" xfId="12644" hidden="1" xr:uid="{00000000-0005-0000-0000-0000EB030000}"/>
    <cellStyle name="Followed Hyperlink 27" xfId="12658" hidden="1" xr:uid="{00000000-0005-0000-0000-0000EC030000}"/>
    <cellStyle name="Followed Hyperlink 27" xfId="12809" hidden="1" xr:uid="{00000000-0005-0000-0000-0000ED030000}"/>
    <cellStyle name="Followed Hyperlink 27" xfId="12839" hidden="1" xr:uid="{00000000-0005-0000-0000-0000EE030000}"/>
    <cellStyle name="Followed Hyperlink 27" xfId="12850" hidden="1" xr:uid="{00000000-0005-0000-0000-0000EF030000}"/>
    <cellStyle name="Followed Hyperlink 27" xfId="12937" hidden="1" xr:uid="{00000000-0005-0000-0000-0000D4030000}"/>
    <cellStyle name="Followed Hyperlink 27" xfId="11291" hidden="1" xr:uid="{00000000-0005-0000-0000-0000D5030000}"/>
    <cellStyle name="Followed Hyperlink 27" xfId="13134" hidden="1" xr:uid="{00000000-0005-0000-0000-0000D6030000}"/>
    <cellStyle name="Followed Hyperlink 27" xfId="13145" hidden="1" xr:uid="{00000000-0005-0000-0000-0000D7030000}"/>
    <cellStyle name="Followed Hyperlink 27" xfId="13248" hidden="1" xr:uid="{00000000-0005-0000-0000-0000D8030000}"/>
    <cellStyle name="Followed Hyperlink 27" xfId="13417" hidden="1" xr:uid="{00000000-0005-0000-0000-0000D9030000}"/>
    <cellStyle name="Followed Hyperlink 27" xfId="13447" hidden="1" xr:uid="{00000000-0005-0000-0000-0000DA030000}"/>
    <cellStyle name="Followed Hyperlink 27" xfId="13458" hidden="1" xr:uid="{00000000-0005-0000-0000-0000DB030000}"/>
    <cellStyle name="Followed Hyperlink 27" xfId="13475" hidden="1" xr:uid="{00000000-0005-0000-0000-0000DC030000}"/>
    <cellStyle name="Followed Hyperlink 27" xfId="13638" hidden="1" xr:uid="{00000000-0005-0000-0000-0000DD030000}"/>
    <cellStyle name="Followed Hyperlink 27" xfId="13668" hidden="1" xr:uid="{00000000-0005-0000-0000-0000DE030000}"/>
    <cellStyle name="Followed Hyperlink 27" xfId="13679" hidden="1" xr:uid="{00000000-0005-0000-0000-0000DF030000}"/>
    <cellStyle name="Followed Hyperlink 27" xfId="13694" hidden="1" xr:uid="{00000000-0005-0000-0000-0000E0030000}"/>
    <cellStyle name="Followed Hyperlink 27" xfId="13854" hidden="1" xr:uid="{00000000-0005-0000-0000-0000E1030000}"/>
    <cellStyle name="Followed Hyperlink 27" xfId="13884" hidden="1" xr:uid="{00000000-0005-0000-0000-0000E2030000}"/>
    <cellStyle name="Followed Hyperlink 27" xfId="13895" hidden="1" xr:uid="{00000000-0005-0000-0000-0000E3030000}"/>
    <cellStyle name="Followed Hyperlink 27" xfId="13909" hidden="1" xr:uid="{00000000-0005-0000-0000-0000E4030000}"/>
    <cellStyle name="Followed Hyperlink 27" xfId="14066" hidden="1" xr:uid="{00000000-0005-0000-0000-0000E5030000}"/>
    <cellStyle name="Followed Hyperlink 27" xfId="14096" hidden="1" xr:uid="{00000000-0005-0000-0000-0000E6030000}"/>
    <cellStyle name="Followed Hyperlink 27" xfId="14107" hidden="1" xr:uid="{00000000-0005-0000-0000-0000E7030000}"/>
    <cellStyle name="Followed Hyperlink 27" xfId="14121" hidden="1" xr:uid="{00000000-0005-0000-0000-0000E8030000}"/>
    <cellStyle name="Followed Hyperlink 27" xfId="14277" hidden="1" xr:uid="{00000000-0005-0000-0000-0000E9030000}"/>
    <cellStyle name="Followed Hyperlink 27" xfId="14307" hidden="1" xr:uid="{00000000-0005-0000-0000-0000EA030000}"/>
    <cellStyle name="Followed Hyperlink 27" xfId="14318" hidden="1" xr:uid="{00000000-0005-0000-0000-0000EB030000}"/>
    <cellStyle name="Followed Hyperlink 27" xfId="14332" hidden="1" xr:uid="{00000000-0005-0000-0000-0000EC030000}"/>
    <cellStyle name="Followed Hyperlink 27" xfId="14483" hidden="1" xr:uid="{00000000-0005-0000-0000-0000ED030000}"/>
    <cellStyle name="Followed Hyperlink 27" xfId="14513" hidden="1" xr:uid="{00000000-0005-0000-0000-0000EE030000}"/>
    <cellStyle name="Followed Hyperlink 27" xfId="14524" hidden="1" xr:uid="{00000000-0005-0000-0000-0000EF030000}"/>
    <cellStyle name="Followed Hyperlink 27" xfId="14611" hidden="1" xr:uid="{00000000-0005-0000-0000-0000D4030000}"/>
    <cellStyle name="Followed Hyperlink 27" xfId="12965" hidden="1" xr:uid="{00000000-0005-0000-0000-0000D5030000}"/>
    <cellStyle name="Followed Hyperlink 27" xfId="14802" hidden="1" xr:uid="{00000000-0005-0000-0000-0000D6030000}"/>
    <cellStyle name="Followed Hyperlink 27" xfId="14813" hidden="1" xr:uid="{00000000-0005-0000-0000-0000D7030000}"/>
    <cellStyle name="Followed Hyperlink 27" xfId="14916" hidden="1" xr:uid="{00000000-0005-0000-0000-0000D8030000}"/>
    <cellStyle name="Followed Hyperlink 27" xfId="15085" hidden="1" xr:uid="{00000000-0005-0000-0000-0000D9030000}"/>
    <cellStyle name="Followed Hyperlink 27" xfId="15115" hidden="1" xr:uid="{00000000-0005-0000-0000-0000DA030000}"/>
    <cellStyle name="Followed Hyperlink 27" xfId="15126" hidden="1" xr:uid="{00000000-0005-0000-0000-0000DB030000}"/>
    <cellStyle name="Followed Hyperlink 27" xfId="15143" hidden="1" xr:uid="{00000000-0005-0000-0000-0000DC030000}"/>
    <cellStyle name="Followed Hyperlink 27" xfId="15306" hidden="1" xr:uid="{00000000-0005-0000-0000-0000DD030000}"/>
    <cellStyle name="Followed Hyperlink 27" xfId="15336" hidden="1" xr:uid="{00000000-0005-0000-0000-0000DE030000}"/>
    <cellStyle name="Followed Hyperlink 27" xfId="15347" hidden="1" xr:uid="{00000000-0005-0000-0000-0000DF030000}"/>
    <cellStyle name="Followed Hyperlink 27" xfId="15362" hidden="1" xr:uid="{00000000-0005-0000-0000-0000E0030000}"/>
    <cellStyle name="Followed Hyperlink 27" xfId="15522" hidden="1" xr:uid="{00000000-0005-0000-0000-0000E1030000}"/>
    <cellStyle name="Followed Hyperlink 27" xfId="15552" hidden="1" xr:uid="{00000000-0005-0000-0000-0000E2030000}"/>
    <cellStyle name="Followed Hyperlink 27" xfId="15563" hidden="1" xr:uid="{00000000-0005-0000-0000-0000E3030000}"/>
    <cellStyle name="Followed Hyperlink 27" xfId="15577" hidden="1" xr:uid="{00000000-0005-0000-0000-0000E4030000}"/>
    <cellStyle name="Followed Hyperlink 27" xfId="15734" hidden="1" xr:uid="{00000000-0005-0000-0000-0000E5030000}"/>
    <cellStyle name="Followed Hyperlink 27" xfId="15764" hidden="1" xr:uid="{00000000-0005-0000-0000-0000E6030000}"/>
    <cellStyle name="Followed Hyperlink 27" xfId="15775" hidden="1" xr:uid="{00000000-0005-0000-0000-0000E7030000}"/>
    <cellStyle name="Followed Hyperlink 27" xfId="15789" hidden="1" xr:uid="{00000000-0005-0000-0000-0000E8030000}"/>
    <cellStyle name="Followed Hyperlink 27" xfId="15945" hidden="1" xr:uid="{00000000-0005-0000-0000-0000E9030000}"/>
    <cellStyle name="Followed Hyperlink 27" xfId="15975" hidden="1" xr:uid="{00000000-0005-0000-0000-0000EA030000}"/>
    <cellStyle name="Followed Hyperlink 27" xfId="15986" hidden="1" xr:uid="{00000000-0005-0000-0000-0000EB030000}"/>
    <cellStyle name="Followed Hyperlink 27" xfId="16000" hidden="1" xr:uid="{00000000-0005-0000-0000-0000EC030000}"/>
    <cellStyle name="Followed Hyperlink 27" xfId="16151" hidden="1" xr:uid="{00000000-0005-0000-0000-0000ED030000}"/>
    <cellStyle name="Followed Hyperlink 27" xfId="16181" hidden="1" xr:uid="{00000000-0005-0000-0000-0000EE030000}"/>
    <cellStyle name="Followed Hyperlink 27" xfId="16192" hidden="1" xr:uid="{00000000-0005-0000-0000-0000EF030000}"/>
    <cellStyle name="Followed Hyperlink 27" xfId="16279" hidden="1" xr:uid="{00000000-0005-0000-0000-0000D4030000}"/>
    <cellStyle name="Followed Hyperlink 27" xfId="14638" hidden="1" xr:uid="{00000000-0005-0000-0000-0000D5030000}"/>
    <cellStyle name="Followed Hyperlink 27" xfId="16461" hidden="1" xr:uid="{00000000-0005-0000-0000-0000D6030000}"/>
    <cellStyle name="Followed Hyperlink 27" xfId="16472" hidden="1" xr:uid="{00000000-0005-0000-0000-0000D7030000}"/>
    <cellStyle name="Followed Hyperlink 27" xfId="16575" hidden="1" xr:uid="{00000000-0005-0000-0000-0000D8030000}"/>
    <cellStyle name="Followed Hyperlink 27" xfId="16744" hidden="1" xr:uid="{00000000-0005-0000-0000-0000D9030000}"/>
    <cellStyle name="Followed Hyperlink 27" xfId="16774" hidden="1" xr:uid="{00000000-0005-0000-0000-0000DA030000}"/>
    <cellStyle name="Followed Hyperlink 27" xfId="16785" hidden="1" xr:uid="{00000000-0005-0000-0000-0000DB030000}"/>
    <cellStyle name="Followed Hyperlink 27" xfId="16802" hidden="1" xr:uid="{00000000-0005-0000-0000-0000DC030000}"/>
    <cellStyle name="Followed Hyperlink 27" xfId="16965" hidden="1" xr:uid="{00000000-0005-0000-0000-0000DD030000}"/>
    <cellStyle name="Followed Hyperlink 27" xfId="16995" hidden="1" xr:uid="{00000000-0005-0000-0000-0000DE030000}"/>
    <cellStyle name="Followed Hyperlink 27" xfId="17006" hidden="1" xr:uid="{00000000-0005-0000-0000-0000DF030000}"/>
    <cellStyle name="Followed Hyperlink 27" xfId="17021" hidden="1" xr:uid="{00000000-0005-0000-0000-0000E0030000}"/>
    <cellStyle name="Followed Hyperlink 27" xfId="17181" hidden="1" xr:uid="{00000000-0005-0000-0000-0000E1030000}"/>
    <cellStyle name="Followed Hyperlink 27" xfId="17211" hidden="1" xr:uid="{00000000-0005-0000-0000-0000E2030000}"/>
    <cellStyle name="Followed Hyperlink 27" xfId="17222" hidden="1" xr:uid="{00000000-0005-0000-0000-0000E3030000}"/>
    <cellStyle name="Followed Hyperlink 27" xfId="17236" hidden="1" xr:uid="{00000000-0005-0000-0000-0000E4030000}"/>
    <cellStyle name="Followed Hyperlink 27" xfId="17393" hidden="1" xr:uid="{00000000-0005-0000-0000-0000E5030000}"/>
    <cellStyle name="Followed Hyperlink 27" xfId="17423" hidden="1" xr:uid="{00000000-0005-0000-0000-0000E6030000}"/>
    <cellStyle name="Followed Hyperlink 27" xfId="17434" hidden="1" xr:uid="{00000000-0005-0000-0000-0000E7030000}"/>
    <cellStyle name="Followed Hyperlink 27" xfId="17448" hidden="1" xr:uid="{00000000-0005-0000-0000-0000E8030000}"/>
    <cellStyle name="Followed Hyperlink 27" xfId="17604" hidden="1" xr:uid="{00000000-0005-0000-0000-0000E9030000}"/>
    <cellStyle name="Followed Hyperlink 27" xfId="17634" hidden="1" xr:uid="{00000000-0005-0000-0000-0000EA030000}"/>
    <cellStyle name="Followed Hyperlink 27" xfId="17645" hidden="1" xr:uid="{00000000-0005-0000-0000-0000EB030000}"/>
    <cellStyle name="Followed Hyperlink 27" xfId="17659" hidden="1" xr:uid="{00000000-0005-0000-0000-0000EC030000}"/>
    <cellStyle name="Followed Hyperlink 27" xfId="17810" hidden="1" xr:uid="{00000000-0005-0000-0000-0000ED030000}"/>
    <cellStyle name="Followed Hyperlink 27" xfId="17840" hidden="1" xr:uid="{00000000-0005-0000-0000-0000EE030000}"/>
    <cellStyle name="Followed Hyperlink 27" xfId="17851" hidden="1" xr:uid="{00000000-0005-0000-0000-0000EF030000}"/>
    <cellStyle name="Followed Hyperlink 27" xfId="13011" hidden="1" xr:uid="{00000000-0005-0000-0000-0000D4030000}"/>
    <cellStyle name="Followed Hyperlink 27" xfId="14756" hidden="1" xr:uid="{00000000-0005-0000-0000-0000D5030000}"/>
    <cellStyle name="Followed Hyperlink 27" xfId="18127" hidden="1" xr:uid="{00000000-0005-0000-0000-0000D6030000}"/>
    <cellStyle name="Followed Hyperlink 27" xfId="18138" hidden="1" xr:uid="{00000000-0005-0000-0000-0000D7030000}"/>
    <cellStyle name="Followed Hyperlink 27" xfId="18241" hidden="1" xr:uid="{00000000-0005-0000-0000-0000D8030000}"/>
    <cellStyle name="Followed Hyperlink 27" xfId="18410" hidden="1" xr:uid="{00000000-0005-0000-0000-0000D9030000}"/>
    <cellStyle name="Followed Hyperlink 27" xfId="18440" hidden="1" xr:uid="{00000000-0005-0000-0000-0000DA030000}"/>
    <cellStyle name="Followed Hyperlink 27" xfId="18451" hidden="1" xr:uid="{00000000-0005-0000-0000-0000DB030000}"/>
    <cellStyle name="Followed Hyperlink 27" xfId="18468" hidden="1" xr:uid="{00000000-0005-0000-0000-0000DC030000}"/>
    <cellStyle name="Followed Hyperlink 27" xfId="18631" hidden="1" xr:uid="{00000000-0005-0000-0000-0000DD030000}"/>
    <cellStyle name="Followed Hyperlink 27" xfId="18661" hidden="1" xr:uid="{00000000-0005-0000-0000-0000DE030000}"/>
    <cellStyle name="Followed Hyperlink 27" xfId="18672" hidden="1" xr:uid="{00000000-0005-0000-0000-0000DF030000}"/>
    <cellStyle name="Followed Hyperlink 27" xfId="18687" hidden="1" xr:uid="{00000000-0005-0000-0000-0000E0030000}"/>
    <cellStyle name="Followed Hyperlink 27" xfId="18847" hidden="1" xr:uid="{00000000-0005-0000-0000-0000E1030000}"/>
    <cellStyle name="Followed Hyperlink 27" xfId="18877" hidden="1" xr:uid="{00000000-0005-0000-0000-0000E2030000}"/>
    <cellStyle name="Followed Hyperlink 27" xfId="18888" hidden="1" xr:uid="{00000000-0005-0000-0000-0000E3030000}"/>
    <cellStyle name="Followed Hyperlink 27" xfId="18902" hidden="1" xr:uid="{00000000-0005-0000-0000-0000E4030000}"/>
    <cellStyle name="Followed Hyperlink 27" xfId="19059" hidden="1" xr:uid="{00000000-0005-0000-0000-0000E5030000}"/>
    <cellStyle name="Followed Hyperlink 27" xfId="19089" hidden="1" xr:uid="{00000000-0005-0000-0000-0000E6030000}"/>
    <cellStyle name="Followed Hyperlink 27" xfId="19100" hidden="1" xr:uid="{00000000-0005-0000-0000-0000E7030000}"/>
    <cellStyle name="Followed Hyperlink 27" xfId="19114" hidden="1" xr:uid="{00000000-0005-0000-0000-0000E8030000}"/>
    <cellStyle name="Followed Hyperlink 27" xfId="19270" hidden="1" xr:uid="{00000000-0005-0000-0000-0000E9030000}"/>
    <cellStyle name="Followed Hyperlink 27" xfId="19300" hidden="1" xr:uid="{00000000-0005-0000-0000-0000EA030000}"/>
    <cellStyle name="Followed Hyperlink 27" xfId="19311" hidden="1" xr:uid="{00000000-0005-0000-0000-0000EB030000}"/>
    <cellStyle name="Followed Hyperlink 27" xfId="19325" hidden="1" xr:uid="{00000000-0005-0000-0000-0000EC030000}"/>
    <cellStyle name="Followed Hyperlink 27" xfId="19476" hidden="1" xr:uid="{00000000-0005-0000-0000-0000ED030000}"/>
    <cellStyle name="Followed Hyperlink 27" xfId="19506" hidden="1" xr:uid="{00000000-0005-0000-0000-0000EE030000}"/>
    <cellStyle name="Followed Hyperlink 27" xfId="19517" hidden="1" xr:uid="{00000000-0005-0000-0000-0000EF030000}"/>
    <cellStyle name="Followed Hyperlink 27" xfId="19604" hidden="1" xr:uid="{00000000-0005-0000-0000-0000D4030000}"/>
    <cellStyle name="Followed Hyperlink 27" xfId="17962" hidden="1" xr:uid="{00000000-0005-0000-0000-0000D5030000}"/>
    <cellStyle name="Followed Hyperlink 27" xfId="19768" hidden="1" xr:uid="{00000000-0005-0000-0000-0000D6030000}"/>
    <cellStyle name="Followed Hyperlink 27" xfId="19779" hidden="1" xr:uid="{00000000-0005-0000-0000-0000D7030000}"/>
    <cellStyle name="Followed Hyperlink 27" xfId="19882" hidden="1" xr:uid="{00000000-0005-0000-0000-0000D8030000}"/>
    <cellStyle name="Followed Hyperlink 27" xfId="20051" hidden="1" xr:uid="{00000000-0005-0000-0000-0000D9030000}"/>
    <cellStyle name="Followed Hyperlink 27" xfId="20081" hidden="1" xr:uid="{00000000-0005-0000-0000-0000DA030000}"/>
    <cellStyle name="Followed Hyperlink 27" xfId="20092" hidden="1" xr:uid="{00000000-0005-0000-0000-0000DB030000}"/>
    <cellStyle name="Followed Hyperlink 27" xfId="20109" hidden="1" xr:uid="{00000000-0005-0000-0000-0000DC030000}"/>
    <cellStyle name="Followed Hyperlink 27" xfId="20272" hidden="1" xr:uid="{00000000-0005-0000-0000-0000DD030000}"/>
    <cellStyle name="Followed Hyperlink 27" xfId="20302" hidden="1" xr:uid="{00000000-0005-0000-0000-0000DE030000}"/>
    <cellStyle name="Followed Hyperlink 27" xfId="20313" hidden="1" xr:uid="{00000000-0005-0000-0000-0000DF030000}"/>
    <cellStyle name="Followed Hyperlink 27" xfId="20328" hidden="1" xr:uid="{00000000-0005-0000-0000-0000E0030000}"/>
    <cellStyle name="Followed Hyperlink 27" xfId="20488" hidden="1" xr:uid="{00000000-0005-0000-0000-0000E1030000}"/>
    <cellStyle name="Followed Hyperlink 27" xfId="20518" hidden="1" xr:uid="{00000000-0005-0000-0000-0000E2030000}"/>
    <cellStyle name="Followed Hyperlink 27" xfId="20529" hidden="1" xr:uid="{00000000-0005-0000-0000-0000E3030000}"/>
    <cellStyle name="Followed Hyperlink 27" xfId="20543" hidden="1" xr:uid="{00000000-0005-0000-0000-0000E4030000}"/>
    <cellStyle name="Followed Hyperlink 27" xfId="20700" hidden="1" xr:uid="{00000000-0005-0000-0000-0000E5030000}"/>
    <cellStyle name="Followed Hyperlink 27" xfId="20730" hidden="1" xr:uid="{00000000-0005-0000-0000-0000E6030000}"/>
    <cellStyle name="Followed Hyperlink 27" xfId="20741" hidden="1" xr:uid="{00000000-0005-0000-0000-0000E7030000}"/>
    <cellStyle name="Followed Hyperlink 27" xfId="20755" hidden="1" xr:uid="{00000000-0005-0000-0000-0000E8030000}"/>
    <cellStyle name="Followed Hyperlink 27" xfId="20911" hidden="1" xr:uid="{00000000-0005-0000-0000-0000E9030000}"/>
    <cellStyle name="Followed Hyperlink 27" xfId="20941" hidden="1" xr:uid="{00000000-0005-0000-0000-0000EA030000}"/>
    <cellStyle name="Followed Hyperlink 27" xfId="20952" hidden="1" xr:uid="{00000000-0005-0000-0000-0000EB030000}"/>
    <cellStyle name="Followed Hyperlink 27" xfId="20966" hidden="1" xr:uid="{00000000-0005-0000-0000-0000EC030000}"/>
    <cellStyle name="Followed Hyperlink 27" xfId="21117" hidden="1" xr:uid="{00000000-0005-0000-0000-0000ED030000}"/>
    <cellStyle name="Followed Hyperlink 27" xfId="21147" hidden="1" xr:uid="{00000000-0005-0000-0000-0000EE030000}"/>
    <cellStyle name="Followed Hyperlink 27" xfId="21158" hidden="1" xr:uid="{00000000-0005-0000-0000-0000EF030000}"/>
    <cellStyle name="Followed Hyperlink 27" xfId="21245" hidden="1" xr:uid="{00000000-0005-0000-0000-0000D4030000}"/>
    <cellStyle name="Followed Hyperlink 27" xfId="19628" hidden="1" xr:uid="{00000000-0005-0000-0000-0000D5030000}"/>
    <cellStyle name="Followed Hyperlink 27" xfId="21375" hidden="1" xr:uid="{00000000-0005-0000-0000-0000D6030000}"/>
    <cellStyle name="Followed Hyperlink 27" xfId="21386" hidden="1" xr:uid="{00000000-0005-0000-0000-0000D7030000}"/>
    <cellStyle name="Followed Hyperlink 27" xfId="21489" hidden="1" xr:uid="{00000000-0005-0000-0000-0000D8030000}"/>
    <cellStyle name="Followed Hyperlink 27" xfId="21658" hidden="1" xr:uid="{00000000-0005-0000-0000-0000D9030000}"/>
    <cellStyle name="Followed Hyperlink 27" xfId="21688" hidden="1" xr:uid="{00000000-0005-0000-0000-0000DA030000}"/>
    <cellStyle name="Followed Hyperlink 27" xfId="21699" hidden="1" xr:uid="{00000000-0005-0000-0000-0000DB030000}"/>
    <cellStyle name="Followed Hyperlink 27" xfId="21716" hidden="1" xr:uid="{00000000-0005-0000-0000-0000DC030000}"/>
    <cellStyle name="Followed Hyperlink 27" xfId="21879" hidden="1" xr:uid="{00000000-0005-0000-0000-0000DD030000}"/>
    <cellStyle name="Followed Hyperlink 27" xfId="21909" hidden="1" xr:uid="{00000000-0005-0000-0000-0000DE030000}"/>
    <cellStyle name="Followed Hyperlink 27" xfId="21920" hidden="1" xr:uid="{00000000-0005-0000-0000-0000DF030000}"/>
    <cellStyle name="Followed Hyperlink 27" xfId="21935" hidden="1" xr:uid="{00000000-0005-0000-0000-0000E0030000}"/>
    <cellStyle name="Followed Hyperlink 27" xfId="22095" hidden="1" xr:uid="{00000000-0005-0000-0000-0000E1030000}"/>
    <cellStyle name="Followed Hyperlink 27" xfId="22125" hidden="1" xr:uid="{00000000-0005-0000-0000-0000E2030000}"/>
    <cellStyle name="Followed Hyperlink 27" xfId="22136" hidden="1" xr:uid="{00000000-0005-0000-0000-0000E3030000}"/>
    <cellStyle name="Followed Hyperlink 27" xfId="22150" hidden="1" xr:uid="{00000000-0005-0000-0000-0000E4030000}"/>
    <cellStyle name="Followed Hyperlink 27" xfId="22307" hidden="1" xr:uid="{00000000-0005-0000-0000-0000E5030000}"/>
    <cellStyle name="Followed Hyperlink 27" xfId="22337" hidden="1" xr:uid="{00000000-0005-0000-0000-0000E6030000}"/>
    <cellStyle name="Followed Hyperlink 27" xfId="22348" hidden="1" xr:uid="{00000000-0005-0000-0000-0000E7030000}"/>
    <cellStyle name="Followed Hyperlink 27" xfId="22362" hidden="1" xr:uid="{00000000-0005-0000-0000-0000E8030000}"/>
    <cellStyle name="Followed Hyperlink 27" xfId="22518" hidden="1" xr:uid="{00000000-0005-0000-0000-0000E9030000}"/>
    <cellStyle name="Followed Hyperlink 27" xfId="22548" hidden="1" xr:uid="{00000000-0005-0000-0000-0000EA030000}"/>
    <cellStyle name="Followed Hyperlink 27" xfId="22559" hidden="1" xr:uid="{00000000-0005-0000-0000-0000EB030000}"/>
    <cellStyle name="Followed Hyperlink 27" xfId="22573" hidden="1" xr:uid="{00000000-0005-0000-0000-0000EC030000}"/>
    <cellStyle name="Followed Hyperlink 27" xfId="22724" hidden="1" xr:uid="{00000000-0005-0000-0000-0000ED030000}"/>
    <cellStyle name="Followed Hyperlink 27" xfId="22754" hidden="1" xr:uid="{00000000-0005-0000-0000-0000EE030000}"/>
    <cellStyle name="Followed Hyperlink 27" xfId="22765" hidden="1" xr:uid="{00000000-0005-0000-0000-0000EF030000}"/>
    <cellStyle name="Followed Hyperlink 27" xfId="22852" hidden="1" xr:uid="{00000000-0005-0000-0000-0000D4030000}"/>
    <cellStyle name="Followed Hyperlink 27" xfId="21267" hidden="1" xr:uid="{00000000-0005-0000-0000-0000D5030000}"/>
    <cellStyle name="Followed Hyperlink 27" xfId="22944" hidden="1" xr:uid="{00000000-0005-0000-0000-0000D6030000}"/>
    <cellStyle name="Followed Hyperlink 27" xfId="22955" hidden="1" xr:uid="{00000000-0005-0000-0000-0000D7030000}"/>
    <cellStyle name="Followed Hyperlink 27" xfId="23058" hidden="1" xr:uid="{00000000-0005-0000-0000-0000D8030000}"/>
    <cellStyle name="Followed Hyperlink 27" xfId="23227" hidden="1" xr:uid="{00000000-0005-0000-0000-0000D9030000}"/>
    <cellStyle name="Followed Hyperlink 27" xfId="23257" hidden="1" xr:uid="{00000000-0005-0000-0000-0000DA030000}"/>
    <cellStyle name="Followed Hyperlink 27" xfId="23268" hidden="1" xr:uid="{00000000-0005-0000-0000-0000DB030000}"/>
    <cellStyle name="Followed Hyperlink 27" xfId="23285" hidden="1" xr:uid="{00000000-0005-0000-0000-0000DC030000}"/>
    <cellStyle name="Followed Hyperlink 27" xfId="23448" hidden="1" xr:uid="{00000000-0005-0000-0000-0000DD030000}"/>
    <cellStyle name="Followed Hyperlink 27" xfId="23478" hidden="1" xr:uid="{00000000-0005-0000-0000-0000DE030000}"/>
    <cellStyle name="Followed Hyperlink 27" xfId="23489" hidden="1" xr:uid="{00000000-0005-0000-0000-0000DF030000}"/>
    <cellStyle name="Followed Hyperlink 27" xfId="23504" hidden="1" xr:uid="{00000000-0005-0000-0000-0000E0030000}"/>
    <cellStyle name="Followed Hyperlink 27" xfId="23664" hidden="1" xr:uid="{00000000-0005-0000-0000-0000E1030000}"/>
    <cellStyle name="Followed Hyperlink 27" xfId="23694" hidden="1" xr:uid="{00000000-0005-0000-0000-0000E2030000}"/>
    <cellStyle name="Followed Hyperlink 27" xfId="23705" hidden="1" xr:uid="{00000000-0005-0000-0000-0000E3030000}"/>
    <cellStyle name="Followed Hyperlink 27" xfId="23719" hidden="1" xr:uid="{00000000-0005-0000-0000-0000E4030000}"/>
    <cellStyle name="Followed Hyperlink 27" xfId="23876" hidden="1" xr:uid="{00000000-0005-0000-0000-0000E5030000}"/>
    <cellStyle name="Followed Hyperlink 27" xfId="23906" hidden="1" xr:uid="{00000000-0005-0000-0000-0000E6030000}"/>
    <cellStyle name="Followed Hyperlink 27" xfId="23917" hidden="1" xr:uid="{00000000-0005-0000-0000-0000E7030000}"/>
    <cellStyle name="Followed Hyperlink 27" xfId="23931" hidden="1" xr:uid="{00000000-0005-0000-0000-0000E8030000}"/>
    <cellStyle name="Followed Hyperlink 27" xfId="24087" hidden="1" xr:uid="{00000000-0005-0000-0000-0000E9030000}"/>
    <cellStyle name="Followed Hyperlink 27" xfId="24117" hidden="1" xr:uid="{00000000-0005-0000-0000-0000EA030000}"/>
    <cellStyle name="Followed Hyperlink 27" xfId="24128" hidden="1" xr:uid="{00000000-0005-0000-0000-0000EB030000}"/>
    <cellStyle name="Followed Hyperlink 27" xfId="24142" hidden="1" xr:uid="{00000000-0005-0000-0000-0000EC030000}"/>
    <cellStyle name="Followed Hyperlink 27" xfId="24293" hidden="1" xr:uid="{00000000-0005-0000-0000-0000ED030000}"/>
    <cellStyle name="Followed Hyperlink 27" xfId="24323" hidden="1" xr:uid="{00000000-0005-0000-0000-0000EE030000}"/>
    <cellStyle name="Followed Hyperlink 27" xfId="24334" hidden="1" xr:uid="{00000000-0005-0000-0000-0000EF030000}"/>
    <cellStyle name="Followed Hyperlink 27" xfId="24421" hidden="1" xr:uid="{00000000-0005-0000-0000-0000D4030000}"/>
    <cellStyle name="Followed Hyperlink 27" xfId="22870" hidden="1" xr:uid="{00000000-0005-0000-0000-0000D5030000}"/>
    <cellStyle name="Followed Hyperlink 27" xfId="24463" hidden="1" xr:uid="{00000000-0005-0000-0000-0000D6030000}"/>
    <cellStyle name="Followed Hyperlink 27" xfId="24474" hidden="1" xr:uid="{00000000-0005-0000-0000-0000D7030000}"/>
    <cellStyle name="Followed Hyperlink 27" xfId="24577" hidden="1" xr:uid="{00000000-0005-0000-0000-0000D8030000}"/>
    <cellStyle name="Followed Hyperlink 27" xfId="24746" hidden="1" xr:uid="{00000000-0005-0000-0000-0000D9030000}"/>
    <cellStyle name="Followed Hyperlink 27" xfId="24776" hidden="1" xr:uid="{00000000-0005-0000-0000-0000DA030000}"/>
    <cellStyle name="Followed Hyperlink 27" xfId="24787" hidden="1" xr:uid="{00000000-0005-0000-0000-0000DB030000}"/>
    <cellStyle name="Followed Hyperlink 27" xfId="24804" hidden="1" xr:uid="{00000000-0005-0000-0000-0000DC030000}"/>
    <cellStyle name="Followed Hyperlink 27" xfId="24967" hidden="1" xr:uid="{00000000-0005-0000-0000-0000DD030000}"/>
    <cellStyle name="Followed Hyperlink 27" xfId="24997" hidden="1" xr:uid="{00000000-0005-0000-0000-0000DE030000}"/>
    <cellStyle name="Followed Hyperlink 27" xfId="25008" hidden="1" xr:uid="{00000000-0005-0000-0000-0000DF030000}"/>
    <cellStyle name="Followed Hyperlink 27" xfId="25023" hidden="1" xr:uid="{00000000-0005-0000-0000-0000E0030000}"/>
    <cellStyle name="Followed Hyperlink 27" xfId="25183" hidden="1" xr:uid="{00000000-0005-0000-0000-0000E1030000}"/>
    <cellStyle name="Followed Hyperlink 27" xfId="25213" hidden="1" xr:uid="{00000000-0005-0000-0000-0000E2030000}"/>
    <cellStyle name="Followed Hyperlink 27" xfId="25224" hidden="1" xr:uid="{00000000-0005-0000-0000-0000E3030000}"/>
    <cellStyle name="Followed Hyperlink 27" xfId="25238" hidden="1" xr:uid="{00000000-0005-0000-0000-0000E4030000}"/>
    <cellStyle name="Followed Hyperlink 27" xfId="25395" hidden="1" xr:uid="{00000000-0005-0000-0000-0000E5030000}"/>
    <cellStyle name="Followed Hyperlink 27" xfId="25425" hidden="1" xr:uid="{00000000-0005-0000-0000-0000E6030000}"/>
    <cellStyle name="Followed Hyperlink 27" xfId="25436" hidden="1" xr:uid="{00000000-0005-0000-0000-0000E7030000}"/>
    <cellStyle name="Followed Hyperlink 27" xfId="25450" hidden="1" xr:uid="{00000000-0005-0000-0000-0000E8030000}"/>
    <cellStyle name="Followed Hyperlink 27" xfId="25606" hidden="1" xr:uid="{00000000-0005-0000-0000-0000E9030000}"/>
    <cellStyle name="Followed Hyperlink 27" xfId="25636" hidden="1" xr:uid="{00000000-0005-0000-0000-0000EA030000}"/>
    <cellStyle name="Followed Hyperlink 27" xfId="25647" hidden="1" xr:uid="{00000000-0005-0000-0000-0000EB030000}"/>
    <cellStyle name="Followed Hyperlink 27" xfId="25661" hidden="1" xr:uid="{00000000-0005-0000-0000-0000EC030000}"/>
    <cellStyle name="Followed Hyperlink 27" xfId="25812" hidden="1" xr:uid="{00000000-0005-0000-0000-0000ED030000}"/>
    <cellStyle name="Followed Hyperlink 27" xfId="25842" hidden="1" xr:uid="{00000000-0005-0000-0000-0000EE030000}"/>
    <cellStyle name="Followed Hyperlink 27" xfId="25853" hidden="1" xr:uid="{00000000-0005-0000-0000-0000EF030000}"/>
    <cellStyle name="Followed Hyperlink 27" xfId="26385" hidden="1" xr:uid="{00000000-0005-0000-0000-0000D4030000}"/>
    <cellStyle name="Followed Hyperlink 27" xfId="26553" hidden="1" xr:uid="{00000000-0005-0000-0000-0000D5030000}"/>
    <cellStyle name="Followed Hyperlink 27" xfId="26583" hidden="1" xr:uid="{00000000-0005-0000-0000-0000D6030000}"/>
    <cellStyle name="Followed Hyperlink 27" xfId="26594" hidden="1" xr:uid="{00000000-0005-0000-0000-0000D7030000}"/>
    <cellStyle name="Followed Hyperlink 27" xfId="26697" hidden="1" xr:uid="{00000000-0005-0000-0000-0000D8030000}"/>
    <cellStyle name="Followed Hyperlink 27" xfId="26866" hidden="1" xr:uid="{00000000-0005-0000-0000-0000D9030000}"/>
    <cellStyle name="Followed Hyperlink 27" xfId="26896" hidden="1" xr:uid="{00000000-0005-0000-0000-0000DA030000}"/>
    <cellStyle name="Followed Hyperlink 27" xfId="26907" hidden="1" xr:uid="{00000000-0005-0000-0000-0000DB030000}"/>
    <cellStyle name="Followed Hyperlink 27" xfId="26924" hidden="1" xr:uid="{00000000-0005-0000-0000-0000DC030000}"/>
    <cellStyle name="Followed Hyperlink 27" xfId="27087" hidden="1" xr:uid="{00000000-0005-0000-0000-0000DD030000}"/>
    <cellStyle name="Followed Hyperlink 27" xfId="27117" hidden="1" xr:uid="{00000000-0005-0000-0000-0000DE030000}"/>
    <cellStyle name="Followed Hyperlink 27" xfId="27128" hidden="1" xr:uid="{00000000-0005-0000-0000-0000DF030000}"/>
    <cellStyle name="Followed Hyperlink 27" xfId="27143" hidden="1" xr:uid="{00000000-0005-0000-0000-0000E0030000}"/>
    <cellStyle name="Followed Hyperlink 27" xfId="27303" hidden="1" xr:uid="{00000000-0005-0000-0000-0000E1030000}"/>
    <cellStyle name="Followed Hyperlink 27" xfId="27333" hidden="1" xr:uid="{00000000-0005-0000-0000-0000E2030000}"/>
    <cellStyle name="Followed Hyperlink 27" xfId="27344" hidden="1" xr:uid="{00000000-0005-0000-0000-0000E3030000}"/>
    <cellStyle name="Followed Hyperlink 27" xfId="27358" hidden="1" xr:uid="{00000000-0005-0000-0000-0000E4030000}"/>
    <cellStyle name="Followed Hyperlink 27" xfId="27515" hidden="1" xr:uid="{00000000-0005-0000-0000-0000E5030000}"/>
    <cellStyle name="Followed Hyperlink 27" xfId="27545" hidden="1" xr:uid="{00000000-0005-0000-0000-0000E6030000}"/>
    <cellStyle name="Followed Hyperlink 27" xfId="27556" hidden="1" xr:uid="{00000000-0005-0000-0000-0000E7030000}"/>
    <cellStyle name="Followed Hyperlink 27" xfId="27570" hidden="1" xr:uid="{00000000-0005-0000-0000-0000E8030000}"/>
    <cellStyle name="Followed Hyperlink 27" xfId="27726" hidden="1" xr:uid="{00000000-0005-0000-0000-0000E9030000}"/>
    <cellStyle name="Followed Hyperlink 27" xfId="27756" hidden="1" xr:uid="{00000000-0005-0000-0000-0000EA030000}"/>
    <cellStyle name="Followed Hyperlink 27" xfId="27767" hidden="1" xr:uid="{00000000-0005-0000-0000-0000EB030000}"/>
    <cellStyle name="Followed Hyperlink 27" xfId="27781" hidden="1" xr:uid="{00000000-0005-0000-0000-0000EC030000}"/>
    <cellStyle name="Followed Hyperlink 27" xfId="27932" hidden="1" xr:uid="{00000000-0005-0000-0000-0000ED030000}"/>
    <cellStyle name="Followed Hyperlink 27" xfId="27962" hidden="1" xr:uid="{00000000-0005-0000-0000-0000EE030000}"/>
    <cellStyle name="Followed Hyperlink 27" xfId="27973" hidden="1" xr:uid="{00000000-0005-0000-0000-0000EF030000}"/>
    <cellStyle name="Followed Hyperlink 27" xfId="28607" hidden="1" xr:uid="{00000000-0005-0000-0000-0000D4030000}"/>
    <cellStyle name="Followed Hyperlink 27" xfId="28775" hidden="1" xr:uid="{00000000-0005-0000-0000-0000D5030000}"/>
    <cellStyle name="Followed Hyperlink 27" xfId="28805" hidden="1" xr:uid="{00000000-0005-0000-0000-0000D6030000}"/>
    <cellStyle name="Followed Hyperlink 27" xfId="28816" hidden="1" xr:uid="{00000000-0005-0000-0000-0000D7030000}"/>
    <cellStyle name="Followed Hyperlink 27" xfId="28919" hidden="1" xr:uid="{00000000-0005-0000-0000-0000D8030000}"/>
    <cellStyle name="Followed Hyperlink 27" xfId="29088" hidden="1" xr:uid="{00000000-0005-0000-0000-0000D9030000}"/>
    <cellStyle name="Followed Hyperlink 27" xfId="29118" hidden="1" xr:uid="{00000000-0005-0000-0000-0000DA030000}"/>
    <cellStyle name="Followed Hyperlink 27" xfId="29129" hidden="1" xr:uid="{00000000-0005-0000-0000-0000DB030000}"/>
    <cellStyle name="Followed Hyperlink 27" xfId="29146" hidden="1" xr:uid="{00000000-0005-0000-0000-0000DC030000}"/>
    <cellStyle name="Followed Hyperlink 27" xfId="29309" hidden="1" xr:uid="{00000000-0005-0000-0000-0000DD030000}"/>
    <cellStyle name="Followed Hyperlink 27" xfId="29339" hidden="1" xr:uid="{00000000-0005-0000-0000-0000DE030000}"/>
    <cellStyle name="Followed Hyperlink 27" xfId="29350" hidden="1" xr:uid="{00000000-0005-0000-0000-0000DF030000}"/>
    <cellStyle name="Followed Hyperlink 27" xfId="29365" hidden="1" xr:uid="{00000000-0005-0000-0000-0000E0030000}"/>
    <cellStyle name="Followed Hyperlink 27" xfId="29525" hidden="1" xr:uid="{00000000-0005-0000-0000-0000E1030000}"/>
    <cellStyle name="Followed Hyperlink 27" xfId="29555" hidden="1" xr:uid="{00000000-0005-0000-0000-0000E2030000}"/>
    <cellStyle name="Followed Hyperlink 27" xfId="29566" hidden="1" xr:uid="{00000000-0005-0000-0000-0000E3030000}"/>
    <cellStyle name="Followed Hyperlink 27" xfId="29580" hidden="1" xr:uid="{00000000-0005-0000-0000-0000E4030000}"/>
    <cellStyle name="Followed Hyperlink 27" xfId="29737" hidden="1" xr:uid="{00000000-0005-0000-0000-0000E5030000}"/>
    <cellStyle name="Followed Hyperlink 27" xfId="29767" hidden="1" xr:uid="{00000000-0005-0000-0000-0000E6030000}"/>
    <cellStyle name="Followed Hyperlink 27" xfId="29778" hidden="1" xr:uid="{00000000-0005-0000-0000-0000E7030000}"/>
    <cellStyle name="Followed Hyperlink 27" xfId="29792" hidden="1" xr:uid="{00000000-0005-0000-0000-0000E8030000}"/>
    <cellStyle name="Followed Hyperlink 27" xfId="29948" hidden="1" xr:uid="{00000000-0005-0000-0000-0000E9030000}"/>
    <cellStyle name="Followed Hyperlink 27" xfId="29978" hidden="1" xr:uid="{00000000-0005-0000-0000-0000EA030000}"/>
    <cellStyle name="Followed Hyperlink 27" xfId="29989" hidden="1" xr:uid="{00000000-0005-0000-0000-0000EB030000}"/>
    <cellStyle name="Followed Hyperlink 27" xfId="30003" hidden="1" xr:uid="{00000000-0005-0000-0000-0000EC030000}"/>
    <cellStyle name="Followed Hyperlink 27" xfId="30154" hidden="1" xr:uid="{00000000-0005-0000-0000-0000ED030000}"/>
    <cellStyle name="Followed Hyperlink 27" xfId="30184" hidden="1" xr:uid="{00000000-0005-0000-0000-0000EE030000}"/>
    <cellStyle name="Followed Hyperlink 27" xfId="30195" hidden="1" xr:uid="{00000000-0005-0000-0000-0000EF030000}"/>
    <cellStyle name="Followed Hyperlink 27" xfId="30282" hidden="1" xr:uid="{00000000-0005-0000-0000-0000D4030000}"/>
    <cellStyle name="Followed Hyperlink 27" xfId="28551" hidden="1" xr:uid="{00000000-0005-0000-0000-0000D5030000}"/>
    <cellStyle name="Followed Hyperlink 27" xfId="30476" hidden="1" xr:uid="{00000000-0005-0000-0000-0000D6030000}"/>
    <cellStyle name="Followed Hyperlink 27" xfId="30487" hidden="1" xr:uid="{00000000-0005-0000-0000-0000D7030000}"/>
    <cellStyle name="Followed Hyperlink 27" xfId="30590" hidden="1" xr:uid="{00000000-0005-0000-0000-0000D8030000}"/>
    <cellStyle name="Followed Hyperlink 27" xfId="30759" hidden="1" xr:uid="{00000000-0005-0000-0000-0000D9030000}"/>
    <cellStyle name="Followed Hyperlink 27" xfId="30789" hidden="1" xr:uid="{00000000-0005-0000-0000-0000DA030000}"/>
    <cellStyle name="Followed Hyperlink 27" xfId="30800" hidden="1" xr:uid="{00000000-0005-0000-0000-0000DB030000}"/>
    <cellStyle name="Followed Hyperlink 27" xfId="30817" hidden="1" xr:uid="{00000000-0005-0000-0000-0000DC030000}"/>
    <cellStyle name="Followed Hyperlink 27" xfId="30980" hidden="1" xr:uid="{00000000-0005-0000-0000-0000DD030000}"/>
    <cellStyle name="Followed Hyperlink 27" xfId="31010" hidden="1" xr:uid="{00000000-0005-0000-0000-0000DE030000}"/>
    <cellStyle name="Followed Hyperlink 27" xfId="31021" hidden="1" xr:uid="{00000000-0005-0000-0000-0000DF030000}"/>
    <cellStyle name="Followed Hyperlink 27" xfId="31036" hidden="1" xr:uid="{00000000-0005-0000-0000-0000E0030000}"/>
    <cellStyle name="Followed Hyperlink 27" xfId="31196" hidden="1" xr:uid="{00000000-0005-0000-0000-0000E1030000}"/>
    <cellStyle name="Followed Hyperlink 27" xfId="31226" hidden="1" xr:uid="{00000000-0005-0000-0000-0000E2030000}"/>
    <cellStyle name="Followed Hyperlink 27" xfId="31237" hidden="1" xr:uid="{00000000-0005-0000-0000-0000E3030000}"/>
    <cellStyle name="Followed Hyperlink 27" xfId="31251" hidden="1" xr:uid="{00000000-0005-0000-0000-0000E4030000}"/>
    <cellStyle name="Followed Hyperlink 27" xfId="31408" hidden="1" xr:uid="{00000000-0005-0000-0000-0000E5030000}"/>
    <cellStyle name="Followed Hyperlink 27" xfId="31438" hidden="1" xr:uid="{00000000-0005-0000-0000-0000E6030000}"/>
    <cellStyle name="Followed Hyperlink 27" xfId="31449" hidden="1" xr:uid="{00000000-0005-0000-0000-0000E7030000}"/>
    <cellStyle name="Followed Hyperlink 27" xfId="31463" hidden="1" xr:uid="{00000000-0005-0000-0000-0000E8030000}"/>
    <cellStyle name="Followed Hyperlink 27" xfId="31619" hidden="1" xr:uid="{00000000-0005-0000-0000-0000E9030000}"/>
    <cellStyle name="Followed Hyperlink 27" xfId="31649" hidden="1" xr:uid="{00000000-0005-0000-0000-0000EA030000}"/>
    <cellStyle name="Followed Hyperlink 27" xfId="31660" hidden="1" xr:uid="{00000000-0005-0000-0000-0000EB030000}"/>
    <cellStyle name="Followed Hyperlink 27" xfId="31674" hidden="1" xr:uid="{00000000-0005-0000-0000-0000EC030000}"/>
    <cellStyle name="Followed Hyperlink 27" xfId="31825" hidden="1" xr:uid="{00000000-0005-0000-0000-0000ED030000}"/>
    <cellStyle name="Followed Hyperlink 27" xfId="31855" hidden="1" xr:uid="{00000000-0005-0000-0000-0000EE030000}"/>
    <cellStyle name="Followed Hyperlink 27" xfId="31866" hidden="1" xr:uid="{00000000-0005-0000-0000-0000EF030000}"/>
    <cellStyle name="Followed Hyperlink 27" xfId="31953" hidden="1" xr:uid="{00000000-0005-0000-0000-0000D4030000}"/>
    <cellStyle name="Followed Hyperlink 27" xfId="30309" hidden="1" xr:uid="{00000000-0005-0000-0000-0000D5030000}"/>
    <cellStyle name="Followed Hyperlink 27" xfId="32144" hidden="1" xr:uid="{00000000-0005-0000-0000-0000D6030000}"/>
    <cellStyle name="Followed Hyperlink 27" xfId="32155" hidden="1" xr:uid="{00000000-0005-0000-0000-0000D7030000}"/>
    <cellStyle name="Followed Hyperlink 27" xfId="32258" hidden="1" xr:uid="{00000000-0005-0000-0000-0000D8030000}"/>
    <cellStyle name="Followed Hyperlink 27" xfId="32427" hidden="1" xr:uid="{00000000-0005-0000-0000-0000D9030000}"/>
    <cellStyle name="Followed Hyperlink 27" xfId="32457" hidden="1" xr:uid="{00000000-0005-0000-0000-0000DA030000}"/>
    <cellStyle name="Followed Hyperlink 27" xfId="32468" hidden="1" xr:uid="{00000000-0005-0000-0000-0000DB030000}"/>
    <cellStyle name="Followed Hyperlink 27" xfId="32485" hidden="1" xr:uid="{00000000-0005-0000-0000-0000DC030000}"/>
    <cellStyle name="Followed Hyperlink 27" xfId="32648" hidden="1" xr:uid="{00000000-0005-0000-0000-0000DD030000}"/>
    <cellStyle name="Followed Hyperlink 27" xfId="32678" hidden="1" xr:uid="{00000000-0005-0000-0000-0000DE030000}"/>
    <cellStyle name="Followed Hyperlink 27" xfId="32689" hidden="1" xr:uid="{00000000-0005-0000-0000-0000DF030000}"/>
    <cellStyle name="Followed Hyperlink 27" xfId="32704" hidden="1" xr:uid="{00000000-0005-0000-0000-0000E0030000}"/>
    <cellStyle name="Followed Hyperlink 27" xfId="32864" hidden="1" xr:uid="{00000000-0005-0000-0000-0000E1030000}"/>
    <cellStyle name="Followed Hyperlink 27" xfId="32894" hidden="1" xr:uid="{00000000-0005-0000-0000-0000E2030000}"/>
    <cellStyle name="Followed Hyperlink 27" xfId="32905" hidden="1" xr:uid="{00000000-0005-0000-0000-0000E3030000}"/>
    <cellStyle name="Followed Hyperlink 27" xfId="32919" hidden="1" xr:uid="{00000000-0005-0000-0000-0000E4030000}"/>
    <cellStyle name="Followed Hyperlink 27" xfId="33076" hidden="1" xr:uid="{00000000-0005-0000-0000-0000E5030000}"/>
    <cellStyle name="Followed Hyperlink 27" xfId="33106" hidden="1" xr:uid="{00000000-0005-0000-0000-0000E6030000}"/>
    <cellStyle name="Followed Hyperlink 27" xfId="33117" hidden="1" xr:uid="{00000000-0005-0000-0000-0000E7030000}"/>
    <cellStyle name="Followed Hyperlink 27" xfId="33131" hidden="1" xr:uid="{00000000-0005-0000-0000-0000E8030000}"/>
    <cellStyle name="Followed Hyperlink 27" xfId="33287" hidden="1" xr:uid="{00000000-0005-0000-0000-0000E9030000}"/>
    <cellStyle name="Followed Hyperlink 27" xfId="33317" hidden="1" xr:uid="{00000000-0005-0000-0000-0000EA030000}"/>
    <cellStyle name="Followed Hyperlink 27" xfId="33328" hidden="1" xr:uid="{00000000-0005-0000-0000-0000EB030000}"/>
    <cellStyle name="Followed Hyperlink 27" xfId="33342" hidden="1" xr:uid="{00000000-0005-0000-0000-0000EC030000}"/>
    <cellStyle name="Followed Hyperlink 27" xfId="33493" hidden="1" xr:uid="{00000000-0005-0000-0000-0000ED030000}"/>
    <cellStyle name="Followed Hyperlink 27" xfId="33523" hidden="1" xr:uid="{00000000-0005-0000-0000-0000EE030000}"/>
    <cellStyle name="Followed Hyperlink 27" xfId="33534" hidden="1" xr:uid="{00000000-0005-0000-0000-0000EF030000}"/>
    <cellStyle name="Followed Hyperlink 27" xfId="33621" hidden="1" xr:uid="{00000000-0005-0000-0000-0000D4030000}"/>
    <cellStyle name="Followed Hyperlink 27" xfId="31979" hidden="1" xr:uid="{00000000-0005-0000-0000-0000D5030000}"/>
    <cellStyle name="Followed Hyperlink 27" xfId="33799" hidden="1" xr:uid="{00000000-0005-0000-0000-0000D6030000}"/>
    <cellStyle name="Followed Hyperlink 27" xfId="33810" hidden="1" xr:uid="{00000000-0005-0000-0000-0000D7030000}"/>
    <cellStyle name="Followed Hyperlink 27" xfId="33913" hidden="1" xr:uid="{00000000-0005-0000-0000-0000D8030000}"/>
    <cellStyle name="Followed Hyperlink 27" xfId="34082" hidden="1" xr:uid="{00000000-0005-0000-0000-0000D9030000}"/>
    <cellStyle name="Followed Hyperlink 27" xfId="34112" hidden="1" xr:uid="{00000000-0005-0000-0000-0000DA030000}"/>
    <cellStyle name="Followed Hyperlink 27" xfId="34123" hidden="1" xr:uid="{00000000-0005-0000-0000-0000DB030000}"/>
    <cellStyle name="Followed Hyperlink 27" xfId="34140" hidden="1" xr:uid="{00000000-0005-0000-0000-0000DC030000}"/>
    <cellStyle name="Followed Hyperlink 27" xfId="34303" hidden="1" xr:uid="{00000000-0005-0000-0000-0000DD030000}"/>
    <cellStyle name="Followed Hyperlink 27" xfId="34333" hidden="1" xr:uid="{00000000-0005-0000-0000-0000DE030000}"/>
    <cellStyle name="Followed Hyperlink 27" xfId="34344" hidden="1" xr:uid="{00000000-0005-0000-0000-0000DF030000}"/>
    <cellStyle name="Followed Hyperlink 27" xfId="34359" hidden="1" xr:uid="{00000000-0005-0000-0000-0000E0030000}"/>
    <cellStyle name="Followed Hyperlink 27" xfId="34519" hidden="1" xr:uid="{00000000-0005-0000-0000-0000E1030000}"/>
    <cellStyle name="Followed Hyperlink 27" xfId="34549" hidden="1" xr:uid="{00000000-0005-0000-0000-0000E2030000}"/>
    <cellStyle name="Followed Hyperlink 27" xfId="34560" hidden="1" xr:uid="{00000000-0005-0000-0000-0000E3030000}"/>
    <cellStyle name="Followed Hyperlink 27" xfId="34574" hidden="1" xr:uid="{00000000-0005-0000-0000-0000E4030000}"/>
    <cellStyle name="Followed Hyperlink 27" xfId="34731" hidden="1" xr:uid="{00000000-0005-0000-0000-0000E5030000}"/>
    <cellStyle name="Followed Hyperlink 27" xfId="34761" hidden="1" xr:uid="{00000000-0005-0000-0000-0000E6030000}"/>
    <cellStyle name="Followed Hyperlink 27" xfId="34772" hidden="1" xr:uid="{00000000-0005-0000-0000-0000E7030000}"/>
    <cellStyle name="Followed Hyperlink 27" xfId="34786" hidden="1" xr:uid="{00000000-0005-0000-0000-0000E8030000}"/>
    <cellStyle name="Followed Hyperlink 27" xfId="34942" hidden="1" xr:uid="{00000000-0005-0000-0000-0000E9030000}"/>
    <cellStyle name="Followed Hyperlink 27" xfId="34972" hidden="1" xr:uid="{00000000-0005-0000-0000-0000EA030000}"/>
    <cellStyle name="Followed Hyperlink 27" xfId="34983" hidden="1" xr:uid="{00000000-0005-0000-0000-0000EB030000}"/>
    <cellStyle name="Followed Hyperlink 27" xfId="34997" hidden="1" xr:uid="{00000000-0005-0000-0000-0000EC030000}"/>
    <cellStyle name="Followed Hyperlink 27" xfId="35148" hidden="1" xr:uid="{00000000-0005-0000-0000-0000ED030000}"/>
    <cellStyle name="Followed Hyperlink 27" xfId="35178" hidden="1" xr:uid="{00000000-0005-0000-0000-0000EE030000}"/>
    <cellStyle name="Followed Hyperlink 27" xfId="35189" hidden="1" xr:uid="{00000000-0005-0000-0000-0000EF030000}"/>
    <cellStyle name="Followed Hyperlink 27" xfId="35276" hidden="1" xr:uid="{00000000-0005-0000-0000-0000D4030000}"/>
    <cellStyle name="Followed Hyperlink 27" xfId="33646" hidden="1" xr:uid="{00000000-0005-0000-0000-0000D5030000}"/>
    <cellStyle name="Followed Hyperlink 27" xfId="35440" hidden="1" xr:uid="{00000000-0005-0000-0000-0000D6030000}"/>
    <cellStyle name="Followed Hyperlink 27" xfId="35451" hidden="1" xr:uid="{00000000-0005-0000-0000-0000D7030000}"/>
    <cellStyle name="Followed Hyperlink 27" xfId="35554" hidden="1" xr:uid="{00000000-0005-0000-0000-0000D8030000}"/>
    <cellStyle name="Followed Hyperlink 27" xfId="35723" hidden="1" xr:uid="{00000000-0005-0000-0000-0000D9030000}"/>
    <cellStyle name="Followed Hyperlink 27" xfId="35753" hidden="1" xr:uid="{00000000-0005-0000-0000-0000DA030000}"/>
    <cellStyle name="Followed Hyperlink 27" xfId="35764" hidden="1" xr:uid="{00000000-0005-0000-0000-0000DB030000}"/>
    <cellStyle name="Followed Hyperlink 27" xfId="35781" hidden="1" xr:uid="{00000000-0005-0000-0000-0000DC030000}"/>
    <cellStyle name="Followed Hyperlink 27" xfId="35944" hidden="1" xr:uid="{00000000-0005-0000-0000-0000DD030000}"/>
    <cellStyle name="Followed Hyperlink 27" xfId="35974" hidden="1" xr:uid="{00000000-0005-0000-0000-0000DE030000}"/>
    <cellStyle name="Followed Hyperlink 27" xfId="35985" hidden="1" xr:uid="{00000000-0005-0000-0000-0000DF030000}"/>
    <cellStyle name="Followed Hyperlink 27" xfId="36000" hidden="1" xr:uid="{00000000-0005-0000-0000-0000E0030000}"/>
    <cellStyle name="Followed Hyperlink 27" xfId="36160" hidden="1" xr:uid="{00000000-0005-0000-0000-0000E1030000}"/>
    <cellStyle name="Followed Hyperlink 27" xfId="36190" hidden="1" xr:uid="{00000000-0005-0000-0000-0000E2030000}"/>
    <cellStyle name="Followed Hyperlink 27" xfId="36201" hidden="1" xr:uid="{00000000-0005-0000-0000-0000E3030000}"/>
    <cellStyle name="Followed Hyperlink 27" xfId="36215" hidden="1" xr:uid="{00000000-0005-0000-0000-0000E4030000}"/>
    <cellStyle name="Followed Hyperlink 27" xfId="36372" hidden="1" xr:uid="{00000000-0005-0000-0000-0000E5030000}"/>
    <cellStyle name="Followed Hyperlink 27" xfId="36402" hidden="1" xr:uid="{00000000-0005-0000-0000-0000E6030000}"/>
    <cellStyle name="Followed Hyperlink 27" xfId="36413" hidden="1" xr:uid="{00000000-0005-0000-0000-0000E7030000}"/>
    <cellStyle name="Followed Hyperlink 27" xfId="36427" hidden="1" xr:uid="{00000000-0005-0000-0000-0000E8030000}"/>
    <cellStyle name="Followed Hyperlink 27" xfId="36583" hidden="1" xr:uid="{00000000-0005-0000-0000-0000E9030000}"/>
    <cellStyle name="Followed Hyperlink 27" xfId="36613" hidden="1" xr:uid="{00000000-0005-0000-0000-0000EA030000}"/>
    <cellStyle name="Followed Hyperlink 27" xfId="36624" hidden="1" xr:uid="{00000000-0005-0000-0000-0000EB030000}"/>
    <cellStyle name="Followed Hyperlink 27" xfId="36638" hidden="1" xr:uid="{00000000-0005-0000-0000-0000EC030000}"/>
    <cellStyle name="Followed Hyperlink 27" xfId="36789" hidden="1" xr:uid="{00000000-0005-0000-0000-0000ED030000}"/>
    <cellStyle name="Followed Hyperlink 27" xfId="36819" hidden="1" xr:uid="{00000000-0005-0000-0000-0000EE030000}"/>
    <cellStyle name="Followed Hyperlink 27" xfId="36830" hidden="1" xr:uid="{00000000-0005-0000-0000-0000EF030000}"/>
    <cellStyle name="Followed Hyperlink 27" xfId="36917" hidden="1" xr:uid="{00000000-0005-0000-0000-0000D4030000}"/>
    <cellStyle name="Followed Hyperlink 27" xfId="35300" hidden="1" xr:uid="{00000000-0005-0000-0000-0000D5030000}"/>
    <cellStyle name="Followed Hyperlink 27" xfId="37047" hidden="1" xr:uid="{00000000-0005-0000-0000-0000D6030000}"/>
    <cellStyle name="Followed Hyperlink 27" xfId="37058" hidden="1" xr:uid="{00000000-0005-0000-0000-0000D7030000}"/>
    <cellStyle name="Followed Hyperlink 27" xfId="37161" hidden="1" xr:uid="{00000000-0005-0000-0000-0000D8030000}"/>
    <cellStyle name="Followed Hyperlink 27" xfId="37330" hidden="1" xr:uid="{00000000-0005-0000-0000-0000D9030000}"/>
    <cellStyle name="Followed Hyperlink 27" xfId="37360" hidden="1" xr:uid="{00000000-0005-0000-0000-0000DA030000}"/>
    <cellStyle name="Followed Hyperlink 27" xfId="37371" hidden="1" xr:uid="{00000000-0005-0000-0000-0000DB030000}"/>
    <cellStyle name="Followed Hyperlink 27" xfId="37388" hidden="1" xr:uid="{00000000-0005-0000-0000-0000DC030000}"/>
    <cellStyle name="Followed Hyperlink 27" xfId="37551" hidden="1" xr:uid="{00000000-0005-0000-0000-0000DD030000}"/>
    <cellStyle name="Followed Hyperlink 27" xfId="37581" hidden="1" xr:uid="{00000000-0005-0000-0000-0000DE030000}"/>
    <cellStyle name="Followed Hyperlink 27" xfId="37592" hidden="1" xr:uid="{00000000-0005-0000-0000-0000DF030000}"/>
    <cellStyle name="Followed Hyperlink 27" xfId="37607" hidden="1" xr:uid="{00000000-0005-0000-0000-0000E0030000}"/>
    <cellStyle name="Followed Hyperlink 27" xfId="37767" hidden="1" xr:uid="{00000000-0005-0000-0000-0000E1030000}"/>
    <cellStyle name="Followed Hyperlink 27" xfId="37797" hidden="1" xr:uid="{00000000-0005-0000-0000-0000E2030000}"/>
    <cellStyle name="Followed Hyperlink 27" xfId="37808" hidden="1" xr:uid="{00000000-0005-0000-0000-0000E3030000}"/>
    <cellStyle name="Followed Hyperlink 27" xfId="37822" hidden="1" xr:uid="{00000000-0005-0000-0000-0000E4030000}"/>
    <cellStyle name="Followed Hyperlink 27" xfId="37979" hidden="1" xr:uid="{00000000-0005-0000-0000-0000E5030000}"/>
    <cellStyle name="Followed Hyperlink 27" xfId="38009" hidden="1" xr:uid="{00000000-0005-0000-0000-0000E6030000}"/>
    <cellStyle name="Followed Hyperlink 27" xfId="38020" hidden="1" xr:uid="{00000000-0005-0000-0000-0000E7030000}"/>
    <cellStyle name="Followed Hyperlink 27" xfId="38034" hidden="1" xr:uid="{00000000-0005-0000-0000-0000E8030000}"/>
    <cellStyle name="Followed Hyperlink 27" xfId="38190" hidden="1" xr:uid="{00000000-0005-0000-0000-0000E9030000}"/>
    <cellStyle name="Followed Hyperlink 27" xfId="38220" hidden="1" xr:uid="{00000000-0005-0000-0000-0000EA030000}"/>
    <cellStyle name="Followed Hyperlink 27" xfId="38231" hidden="1" xr:uid="{00000000-0005-0000-0000-0000EB030000}"/>
    <cellStyle name="Followed Hyperlink 27" xfId="38245" hidden="1" xr:uid="{00000000-0005-0000-0000-0000EC030000}"/>
    <cellStyle name="Followed Hyperlink 27" xfId="38396" hidden="1" xr:uid="{00000000-0005-0000-0000-0000ED030000}"/>
    <cellStyle name="Followed Hyperlink 27" xfId="38426" hidden="1" xr:uid="{00000000-0005-0000-0000-0000EE030000}"/>
    <cellStyle name="Followed Hyperlink 27" xfId="38437" hidden="1" xr:uid="{00000000-0005-0000-0000-0000EF030000}"/>
    <cellStyle name="Followed Hyperlink 27" xfId="38524" hidden="1" xr:uid="{00000000-0005-0000-0000-0000D4030000}"/>
    <cellStyle name="Followed Hyperlink 27" xfId="36939" hidden="1" xr:uid="{00000000-0005-0000-0000-0000D5030000}"/>
    <cellStyle name="Followed Hyperlink 27" xfId="38616" hidden="1" xr:uid="{00000000-0005-0000-0000-0000D6030000}"/>
    <cellStyle name="Followed Hyperlink 27" xfId="38627" hidden="1" xr:uid="{00000000-0005-0000-0000-0000D7030000}"/>
    <cellStyle name="Followed Hyperlink 27" xfId="38730" hidden="1" xr:uid="{00000000-0005-0000-0000-0000D8030000}"/>
    <cellStyle name="Followed Hyperlink 27" xfId="38899" hidden="1" xr:uid="{00000000-0005-0000-0000-0000D9030000}"/>
    <cellStyle name="Followed Hyperlink 27" xfId="38929" hidden="1" xr:uid="{00000000-0005-0000-0000-0000DA030000}"/>
    <cellStyle name="Followed Hyperlink 27" xfId="38940" hidden="1" xr:uid="{00000000-0005-0000-0000-0000DB030000}"/>
    <cellStyle name="Followed Hyperlink 27" xfId="38957" hidden="1" xr:uid="{00000000-0005-0000-0000-0000DC030000}"/>
    <cellStyle name="Followed Hyperlink 27" xfId="39120" hidden="1" xr:uid="{00000000-0005-0000-0000-0000DD030000}"/>
    <cellStyle name="Followed Hyperlink 27" xfId="39150" hidden="1" xr:uid="{00000000-0005-0000-0000-0000DE030000}"/>
    <cellStyle name="Followed Hyperlink 27" xfId="39161" hidden="1" xr:uid="{00000000-0005-0000-0000-0000DF030000}"/>
    <cellStyle name="Followed Hyperlink 27" xfId="39176" hidden="1" xr:uid="{00000000-0005-0000-0000-0000E0030000}"/>
    <cellStyle name="Followed Hyperlink 27" xfId="39336" hidden="1" xr:uid="{00000000-0005-0000-0000-0000E1030000}"/>
    <cellStyle name="Followed Hyperlink 27" xfId="39366" hidden="1" xr:uid="{00000000-0005-0000-0000-0000E2030000}"/>
    <cellStyle name="Followed Hyperlink 27" xfId="39377" hidden="1" xr:uid="{00000000-0005-0000-0000-0000E3030000}"/>
    <cellStyle name="Followed Hyperlink 27" xfId="39391" hidden="1" xr:uid="{00000000-0005-0000-0000-0000E4030000}"/>
    <cellStyle name="Followed Hyperlink 27" xfId="39548" hidden="1" xr:uid="{00000000-0005-0000-0000-0000E5030000}"/>
    <cellStyle name="Followed Hyperlink 27" xfId="39578" hidden="1" xr:uid="{00000000-0005-0000-0000-0000E6030000}"/>
    <cellStyle name="Followed Hyperlink 27" xfId="39589" hidden="1" xr:uid="{00000000-0005-0000-0000-0000E7030000}"/>
    <cellStyle name="Followed Hyperlink 27" xfId="39603" hidden="1" xr:uid="{00000000-0005-0000-0000-0000E8030000}"/>
    <cellStyle name="Followed Hyperlink 27" xfId="39759" hidden="1" xr:uid="{00000000-0005-0000-0000-0000E9030000}"/>
    <cellStyle name="Followed Hyperlink 27" xfId="39789" hidden="1" xr:uid="{00000000-0005-0000-0000-0000EA030000}"/>
    <cellStyle name="Followed Hyperlink 27" xfId="39800" hidden="1" xr:uid="{00000000-0005-0000-0000-0000EB030000}"/>
    <cellStyle name="Followed Hyperlink 27" xfId="39814" hidden="1" xr:uid="{00000000-0005-0000-0000-0000EC030000}"/>
    <cellStyle name="Followed Hyperlink 27" xfId="39965" hidden="1" xr:uid="{00000000-0005-0000-0000-0000ED030000}"/>
    <cellStyle name="Followed Hyperlink 27" xfId="39995" hidden="1" xr:uid="{00000000-0005-0000-0000-0000EE030000}"/>
    <cellStyle name="Followed Hyperlink 27" xfId="40006" hidden="1" xr:uid="{00000000-0005-0000-0000-0000EF030000}"/>
    <cellStyle name="Followed Hyperlink 27" xfId="40093" hidden="1" xr:uid="{00000000-0005-0000-0000-0000D4030000}"/>
    <cellStyle name="Followed Hyperlink 27" xfId="38542" hidden="1" xr:uid="{00000000-0005-0000-0000-0000D5030000}"/>
    <cellStyle name="Followed Hyperlink 27" xfId="40135" hidden="1" xr:uid="{00000000-0005-0000-0000-0000D6030000}"/>
    <cellStyle name="Followed Hyperlink 27" xfId="40146" hidden="1" xr:uid="{00000000-0005-0000-0000-0000D7030000}"/>
    <cellStyle name="Followed Hyperlink 27" xfId="40249" hidden="1" xr:uid="{00000000-0005-0000-0000-0000D8030000}"/>
    <cellStyle name="Followed Hyperlink 27" xfId="40418" hidden="1" xr:uid="{00000000-0005-0000-0000-0000D9030000}"/>
    <cellStyle name="Followed Hyperlink 27" xfId="40448" hidden="1" xr:uid="{00000000-0005-0000-0000-0000DA030000}"/>
    <cellStyle name="Followed Hyperlink 27" xfId="40459" hidden="1" xr:uid="{00000000-0005-0000-0000-0000DB030000}"/>
    <cellStyle name="Followed Hyperlink 27" xfId="40476" hidden="1" xr:uid="{00000000-0005-0000-0000-0000DC030000}"/>
    <cellStyle name="Followed Hyperlink 27" xfId="40639" hidden="1" xr:uid="{00000000-0005-0000-0000-0000DD030000}"/>
    <cellStyle name="Followed Hyperlink 27" xfId="40669" hidden="1" xr:uid="{00000000-0005-0000-0000-0000DE030000}"/>
    <cellStyle name="Followed Hyperlink 27" xfId="40680" hidden="1" xr:uid="{00000000-0005-0000-0000-0000DF030000}"/>
    <cellStyle name="Followed Hyperlink 27" xfId="40695" hidden="1" xr:uid="{00000000-0005-0000-0000-0000E0030000}"/>
    <cellStyle name="Followed Hyperlink 27" xfId="40855" hidden="1" xr:uid="{00000000-0005-0000-0000-0000E1030000}"/>
    <cellStyle name="Followed Hyperlink 27" xfId="40885" hidden="1" xr:uid="{00000000-0005-0000-0000-0000E2030000}"/>
    <cellStyle name="Followed Hyperlink 27" xfId="40896" hidden="1" xr:uid="{00000000-0005-0000-0000-0000E3030000}"/>
    <cellStyle name="Followed Hyperlink 27" xfId="40910" hidden="1" xr:uid="{00000000-0005-0000-0000-0000E4030000}"/>
    <cellStyle name="Followed Hyperlink 27" xfId="41067" hidden="1" xr:uid="{00000000-0005-0000-0000-0000E5030000}"/>
    <cellStyle name="Followed Hyperlink 27" xfId="41097" hidden="1" xr:uid="{00000000-0005-0000-0000-0000E6030000}"/>
    <cellStyle name="Followed Hyperlink 27" xfId="41108" hidden="1" xr:uid="{00000000-0005-0000-0000-0000E7030000}"/>
    <cellStyle name="Followed Hyperlink 27" xfId="41122" hidden="1" xr:uid="{00000000-0005-0000-0000-0000E8030000}"/>
    <cellStyle name="Followed Hyperlink 27" xfId="41278" hidden="1" xr:uid="{00000000-0005-0000-0000-0000E9030000}"/>
    <cellStyle name="Followed Hyperlink 27" xfId="41308" hidden="1" xr:uid="{00000000-0005-0000-0000-0000EA030000}"/>
    <cellStyle name="Followed Hyperlink 27" xfId="41319" hidden="1" xr:uid="{00000000-0005-0000-0000-0000EB030000}"/>
    <cellStyle name="Followed Hyperlink 27" xfId="41333" hidden="1" xr:uid="{00000000-0005-0000-0000-0000EC030000}"/>
    <cellStyle name="Followed Hyperlink 27" xfId="41484" hidden="1" xr:uid="{00000000-0005-0000-0000-0000ED030000}"/>
    <cellStyle name="Followed Hyperlink 27" xfId="41514" hidden="1" xr:uid="{00000000-0005-0000-0000-0000EE030000}"/>
    <cellStyle name="Followed Hyperlink 27" xfId="41525" hidden="1" xr:uid="{00000000-0005-0000-0000-0000EF030000}"/>
    <cellStyle name="Followed Hyperlink 27" xfId="41902" hidden="1" xr:uid="{00000000-0005-0000-0000-0000D4030000}"/>
    <cellStyle name="Followed Hyperlink 27" xfId="42070" hidden="1" xr:uid="{00000000-0005-0000-0000-0000D5030000}"/>
    <cellStyle name="Followed Hyperlink 27" xfId="42100" hidden="1" xr:uid="{00000000-0005-0000-0000-0000D6030000}"/>
    <cellStyle name="Followed Hyperlink 27" xfId="42111" hidden="1" xr:uid="{00000000-0005-0000-0000-0000D7030000}"/>
    <cellStyle name="Followed Hyperlink 27" xfId="42214" hidden="1" xr:uid="{00000000-0005-0000-0000-0000D8030000}"/>
    <cellStyle name="Followed Hyperlink 27" xfId="42383" hidden="1" xr:uid="{00000000-0005-0000-0000-0000D9030000}"/>
    <cellStyle name="Followed Hyperlink 27" xfId="42413" hidden="1" xr:uid="{00000000-0005-0000-0000-0000DA030000}"/>
    <cellStyle name="Followed Hyperlink 27" xfId="42424" hidden="1" xr:uid="{00000000-0005-0000-0000-0000DB030000}"/>
    <cellStyle name="Followed Hyperlink 27" xfId="42441" hidden="1" xr:uid="{00000000-0005-0000-0000-0000DC030000}"/>
    <cellStyle name="Followed Hyperlink 27" xfId="42604" hidden="1" xr:uid="{00000000-0005-0000-0000-0000DD030000}"/>
    <cellStyle name="Followed Hyperlink 27" xfId="42634" hidden="1" xr:uid="{00000000-0005-0000-0000-0000DE030000}"/>
    <cellStyle name="Followed Hyperlink 27" xfId="42645" hidden="1" xr:uid="{00000000-0005-0000-0000-0000DF030000}"/>
    <cellStyle name="Followed Hyperlink 27" xfId="42660" hidden="1" xr:uid="{00000000-0005-0000-0000-0000E0030000}"/>
    <cellStyle name="Followed Hyperlink 27" xfId="42820" hidden="1" xr:uid="{00000000-0005-0000-0000-0000E1030000}"/>
    <cellStyle name="Followed Hyperlink 27" xfId="42850" hidden="1" xr:uid="{00000000-0005-0000-0000-0000E2030000}"/>
    <cellStyle name="Followed Hyperlink 27" xfId="42861" hidden="1" xr:uid="{00000000-0005-0000-0000-0000E3030000}"/>
    <cellStyle name="Followed Hyperlink 27" xfId="42875" hidden="1" xr:uid="{00000000-0005-0000-0000-0000E4030000}"/>
    <cellStyle name="Followed Hyperlink 27" xfId="43032" hidden="1" xr:uid="{00000000-0005-0000-0000-0000E5030000}"/>
    <cellStyle name="Followed Hyperlink 27" xfId="43062" hidden="1" xr:uid="{00000000-0005-0000-0000-0000E6030000}"/>
    <cellStyle name="Followed Hyperlink 27" xfId="43073" hidden="1" xr:uid="{00000000-0005-0000-0000-0000E7030000}"/>
    <cellStyle name="Followed Hyperlink 27" xfId="43087" hidden="1" xr:uid="{00000000-0005-0000-0000-0000E8030000}"/>
    <cellStyle name="Followed Hyperlink 27" xfId="43243" hidden="1" xr:uid="{00000000-0005-0000-0000-0000E9030000}"/>
    <cellStyle name="Followed Hyperlink 27" xfId="43273" hidden="1" xr:uid="{00000000-0005-0000-0000-0000EA030000}"/>
    <cellStyle name="Followed Hyperlink 27" xfId="43284" hidden="1" xr:uid="{00000000-0005-0000-0000-0000EB030000}"/>
    <cellStyle name="Followed Hyperlink 27" xfId="43298" hidden="1" xr:uid="{00000000-0005-0000-0000-0000EC030000}"/>
    <cellStyle name="Followed Hyperlink 27" xfId="43449" hidden="1" xr:uid="{00000000-0005-0000-0000-0000ED030000}"/>
    <cellStyle name="Followed Hyperlink 27" xfId="43479" hidden="1" xr:uid="{00000000-0005-0000-0000-0000EE030000}"/>
    <cellStyle name="Followed Hyperlink 27" xfId="43490" hidden="1" xr:uid="{00000000-0005-0000-0000-0000EF030000}"/>
    <cellStyle name="Followed Hyperlink 27" xfId="43849" hidden="1" xr:uid="{00000000-0005-0000-0000-0000D4030000}"/>
    <cellStyle name="Followed Hyperlink 27" xfId="44017" hidden="1" xr:uid="{00000000-0005-0000-0000-0000D5030000}"/>
    <cellStyle name="Followed Hyperlink 27" xfId="44047" hidden="1" xr:uid="{00000000-0005-0000-0000-0000D6030000}"/>
    <cellStyle name="Followed Hyperlink 27" xfId="44058" hidden="1" xr:uid="{00000000-0005-0000-0000-0000D7030000}"/>
    <cellStyle name="Followed Hyperlink 27" xfId="44161" hidden="1" xr:uid="{00000000-0005-0000-0000-0000D8030000}"/>
    <cellStyle name="Followed Hyperlink 27" xfId="44330" hidden="1" xr:uid="{00000000-0005-0000-0000-0000D9030000}"/>
    <cellStyle name="Followed Hyperlink 27" xfId="44360" hidden="1" xr:uid="{00000000-0005-0000-0000-0000DA030000}"/>
    <cellStyle name="Followed Hyperlink 27" xfId="44371" hidden="1" xr:uid="{00000000-0005-0000-0000-0000DB030000}"/>
    <cellStyle name="Followed Hyperlink 27" xfId="44388" hidden="1" xr:uid="{00000000-0005-0000-0000-0000DC030000}"/>
    <cellStyle name="Followed Hyperlink 27" xfId="44551" hidden="1" xr:uid="{00000000-0005-0000-0000-0000DD030000}"/>
    <cellStyle name="Followed Hyperlink 27" xfId="44581" hidden="1" xr:uid="{00000000-0005-0000-0000-0000DE030000}"/>
    <cellStyle name="Followed Hyperlink 27" xfId="44592" hidden="1" xr:uid="{00000000-0005-0000-0000-0000DF030000}"/>
    <cellStyle name="Followed Hyperlink 27" xfId="44607" hidden="1" xr:uid="{00000000-0005-0000-0000-0000E0030000}"/>
    <cellStyle name="Followed Hyperlink 27" xfId="44767" hidden="1" xr:uid="{00000000-0005-0000-0000-0000E1030000}"/>
    <cellStyle name="Followed Hyperlink 27" xfId="44797" hidden="1" xr:uid="{00000000-0005-0000-0000-0000E2030000}"/>
    <cellStyle name="Followed Hyperlink 27" xfId="44808" hidden="1" xr:uid="{00000000-0005-0000-0000-0000E3030000}"/>
    <cellStyle name="Followed Hyperlink 27" xfId="44822" hidden="1" xr:uid="{00000000-0005-0000-0000-0000E4030000}"/>
    <cellStyle name="Followed Hyperlink 27" xfId="44979" hidden="1" xr:uid="{00000000-0005-0000-0000-0000E5030000}"/>
    <cellStyle name="Followed Hyperlink 27" xfId="45009" hidden="1" xr:uid="{00000000-0005-0000-0000-0000E6030000}"/>
    <cellStyle name="Followed Hyperlink 27" xfId="45020" hidden="1" xr:uid="{00000000-0005-0000-0000-0000E7030000}"/>
    <cellStyle name="Followed Hyperlink 27" xfId="45034" hidden="1" xr:uid="{00000000-0005-0000-0000-0000E8030000}"/>
    <cellStyle name="Followed Hyperlink 27" xfId="45190" hidden="1" xr:uid="{00000000-0005-0000-0000-0000E9030000}"/>
    <cellStyle name="Followed Hyperlink 27" xfId="45220" hidden="1" xr:uid="{00000000-0005-0000-0000-0000EA030000}"/>
    <cellStyle name="Followed Hyperlink 27" xfId="45231" hidden="1" xr:uid="{00000000-0005-0000-0000-0000EB030000}"/>
    <cellStyle name="Followed Hyperlink 27" xfId="45245" hidden="1" xr:uid="{00000000-0005-0000-0000-0000EC030000}"/>
    <cellStyle name="Followed Hyperlink 27" xfId="45396" hidden="1" xr:uid="{00000000-0005-0000-0000-0000ED030000}"/>
    <cellStyle name="Followed Hyperlink 27" xfId="45426" hidden="1" xr:uid="{00000000-0005-0000-0000-0000EE030000}"/>
    <cellStyle name="Followed Hyperlink 27" xfId="45437" hidden="1" xr:uid="{00000000-0005-0000-0000-0000EF030000}"/>
    <cellStyle name="Followed Hyperlink 28" xfId="570" hidden="1" xr:uid="{00000000-0005-0000-0000-0000F0030000}"/>
    <cellStyle name="Followed Hyperlink 28" xfId="685" hidden="1" xr:uid="{00000000-0005-0000-0000-0000F1030000}"/>
    <cellStyle name="Followed Hyperlink 28" xfId="648" hidden="1" xr:uid="{00000000-0005-0000-0000-0000F2030000}"/>
    <cellStyle name="Followed Hyperlink 28" xfId="623" hidden="1" xr:uid="{00000000-0005-0000-0000-0000F3030000}"/>
    <cellStyle name="Followed Hyperlink 28" xfId="882" hidden="1" xr:uid="{00000000-0005-0000-0000-0000F4030000}"/>
    <cellStyle name="Followed Hyperlink 28" xfId="998" hidden="1" xr:uid="{00000000-0005-0000-0000-0000F5030000}"/>
    <cellStyle name="Followed Hyperlink 28" xfId="961" hidden="1" xr:uid="{00000000-0005-0000-0000-0000F6030000}"/>
    <cellStyle name="Followed Hyperlink 28" xfId="936" hidden="1" xr:uid="{00000000-0005-0000-0000-0000F7030000}"/>
    <cellStyle name="Followed Hyperlink 28" xfId="1109" hidden="1" xr:uid="{00000000-0005-0000-0000-0000F8030000}"/>
    <cellStyle name="Followed Hyperlink 28" xfId="1219" hidden="1" xr:uid="{00000000-0005-0000-0000-0000F9030000}"/>
    <cellStyle name="Followed Hyperlink 28" xfId="1182" hidden="1" xr:uid="{00000000-0005-0000-0000-0000FA030000}"/>
    <cellStyle name="Followed Hyperlink 28" xfId="1157" hidden="1" xr:uid="{00000000-0005-0000-0000-0000FB030000}"/>
    <cellStyle name="Followed Hyperlink 28" xfId="1328" hidden="1" xr:uid="{00000000-0005-0000-0000-0000FC030000}"/>
    <cellStyle name="Followed Hyperlink 28" xfId="1435" hidden="1" xr:uid="{00000000-0005-0000-0000-0000FD030000}"/>
    <cellStyle name="Followed Hyperlink 28" xfId="1398" hidden="1" xr:uid="{00000000-0005-0000-0000-0000FE030000}"/>
    <cellStyle name="Followed Hyperlink 28" xfId="1373" hidden="1" xr:uid="{00000000-0005-0000-0000-0000FF030000}"/>
    <cellStyle name="Followed Hyperlink 28" xfId="1543" hidden="1" xr:uid="{00000000-0005-0000-0000-000000040000}"/>
    <cellStyle name="Followed Hyperlink 28" xfId="1647" hidden="1" xr:uid="{00000000-0005-0000-0000-000001040000}"/>
    <cellStyle name="Followed Hyperlink 28" xfId="1610" hidden="1" xr:uid="{00000000-0005-0000-0000-000002040000}"/>
    <cellStyle name="Followed Hyperlink 28" xfId="1585" hidden="1" xr:uid="{00000000-0005-0000-0000-000003040000}"/>
    <cellStyle name="Followed Hyperlink 28" xfId="1755" hidden="1" xr:uid="{00000000-0005-0000-0000-000004040000}"/>
    <cellStyle name="Followed Hyperlink 28" xfId="1858" hidden="1" xr:uid="{00000000-0005-0000-0000-000005040000}"/>
    <cellStyle name="Followed Hyperlink 28" xfId="1821" hidden="1" xr:uid="{00000000-0005-0000-0000-000006040000}"/>
    <cellStyle name="Followed Hyperlink 28" xfId="1796" hidden="1" xr:uid="{00000000-0005-0000-0000-000007040000}"/>
    <cellStyle name="Followed Hyperlink 28" xfId="1966" hidden="1" xr:uid="{00000000-0005-0000-0000-000008040000}"/>
    <cellStyle name="Followed Hyperlink 28" xfId="2064" hidden="1" xr:uid="{00000000-0005-0000-0000-000009040000}"/>
    <cellStyle name="Followed Hyperlink 28" xfId="2027" hidden="1" xr:uid="{00000000-0005-0000-0000-00000A040000}"/>
    <cellStyle name="Followed Hyperlink 28" xfId="2002" hidden="1" xr:uid="{00000000-0005-0000-0000-00000B040000}"/>
    <cellStyle name="Followed Hyperlink 28" xfId="2871" hidden="1" xr:uid="{00000000-0005-0000-0000-0000F0030000}"/>
    <cellStyle name="Followed Hyperlink 28" xfId="2986" hidden="1" xr:uid="{00000000-0005-0000-0000-0000F1030000}"/>
    <cellStyle name="Followed Hyperlink 28" xfId="2949" hidden="1" xr:uid="{00000000-0005-0000-0000-0000F2030000}"/>
    <cellStyle name="Followed Hyperlink 28" xfId="2924" hidden="1" xr:uid="{00000000-0005-0000-0000-0000F3030000}"/>
    <cellStyle name="Followed Hyperlink 28" xfId="3183" hidden="1" xr:uid="{00000000-0005-0000-0000-0000F4030000}"/>
    <cellStyle name="Followed Hyperlink 28" xfId="3299" hidden="1" xr:uid="{00000000-0005-0000-0000-0000F5030000}"/>
    <cellStyle name="Followed Hyperlink 28" xfId="3262" hidden="1" xr:uid="{00000000-0005-0000-0000-0000F6030000}"/>
    <cellStyle name="Followed Hyperlink 28" xfId="3237" hidden="1" xr:uid="{00000000-0005-0000-0000-0000F7030000}"/>
    <cellStyle name="Followed Hyperlink 28" xfId="3410" hidden="1" xr:uid="{00000000-0005-0000-0000-0000F8030000}"/>
    <cellStyle name="Followed Hyperlink 28" xfId="3520" hidden="1" xr:uid="{00000000-0005-0000-0000-0000F9030000}"/>
    <cellStyle name="Followed Hyperlink 28" xfId="3483" hidden="1" xr:uid="{00000000-0005-0000-0000-0000FA030000}"/>
    <cellStyle name="Followed Hyperlink 28" xfId="3458" hidden="1" xr:uid="{00000000-0005-0000-0000-0000FB030000}"/>
    <cellStyle name="Followed Hyperlink 28" xfId="3629" hidden="1" xr:uid="{00000000-0005-0000-0000-0000FC030000}"/>
    <cellStyle name="Followed Hyperlink 28" xfId="3736" hidden="1" xr:uid="{00000000-0005-0000-0000-0000FD030000}"/>
    <cellStyle name="Followed Hyperlink 28" xfId="3699" hidden="1" xr:uid="{00000000-0005-0000-0000-0000FE030000}"/>
    <cellStyle name="Followed Hyperlink 28" xfId="3674" hidden="1" xr:uid="{00000000-0005-0000-0000-0000FF030000}"/>
    <cellStyle name="Followed Hyperlink 28" xfId="3844" hidden="1" xr:uid="{00000000-0005-0000-0000-000000040000}"/>
    <cellStyle name="Followed Hyperlink 28" xfId="3948" hidden="1" xr:uid="{00000000-0005-0000-0000-000001040000}"/>
    <cellStyle name="Followed Hyperlink 28" xfId="3911" hidden="1" xr:uid="{00000000-0005-0000-0000-000002040000}"/>
    <cellStyle name="Followed Hyperlink 28" xfId="3886" hidden="1" xr:uid="{00000000-0005-0000-0000-000003040000}"/>
    <cellStyle name="Followed Hyperlink 28" xfId="4056" hidden="1" xr:uid="{00000000-0005-0000-0000-000004040000}"/>
    <cellStyle name="Followed Hyperlink 28" xfId="4159" hidden="1" xr:uid="{00000000-0005-0000-0000-000005040000}"/>
    <cellStyle name="Followed Hyperlink 28" xfId="4122" hidden="1" xr:uid="{00000000-0005-0000-0000-000006040000}"/>
    <cellStyle name="Followed Hyperlink 28" xfId="4097" hidden="1" xr:uid="{00000000-0005-0000-0000-000007040000}"/>
    <cellStyle name="Followed Hyperlink 28" xfId="4267" hidden="1" xr:uid="{00000000-0005-0000-0000-000008040000}"/>
    <cellStyle name="Followed Hyperlink 28" xfId="4365" hidden="1" xr:uid="{00000000-0005-0000-0000-000009040000}"/>
    <cellStyle name="Followed Hyperlink 28" xfId="4328" hidden="1" xr:uid="{00000000-0005-0000-0000-00000A040000}"/>
    <cellStyle name="Followed Hyperlink 28" xfId="4303" hidden="1" xr:uid="{00000000-0005-0000-0000-00000B040000}"/>
    <cellStyle name="Followed Hyperlink 28" xfId="4546" hidden="1" xr:uid="{00000000-0005-0000-0000-0000F0030000}"/>
    <cellStyle name="Followed Hyperlink 28" xfId="2720" hidden="1" xr:uid="{00000000-0005-0000-0000-0000F1030000}"/>
    <cellStyle name="Followed Hyperlink 28" xfId="56" hidden="1" xr:uid="{00000000-0005-0000-0000-0000F2030000}"/>
    <cellStyle name="Followed Hyperlink 28" xfId="49" hidden="1" xr:uid="{00000000-0005-0000-0000-0000F3030000}"/>
    <cellStyle name="Followed Hyperlink 28" xfId="4862" hidden="1" xr:uid="{00000000-0005-0000-0000-0000F4030000}"/>
    <cellStyle name="Followed Hyperlink 28" xfId="4978" hidden="1" xr:uid="{00000000-0005-0000-0000-0000F5030000}"/>
    <cellStyle name="Followed Hyperlink 28" xfId="4941" hidden="1" xr:uid="{00000000-0005-0000-0000-0000F6030000}"/>
    <cellStyle name="Followed Hyperlink 28" xfId="4916" hidden="1" xr:uid="{00000000-0005-0000-0000-0000F7030000}"/>
    <cellStyle name="Followed Hyperlink 28" xfId="5089" hidden="1" xr:uid="{00000000-0005-0000-0000-0000F8030000}"/>
    <cellStyle name="Followed Hyperlink 28" xfId="5199" hidden="1" xr:uid="{00000000-0005-0000-0000-0000F9030000}"/>
    <cellStyle name="Followed Hyperlink 28" xfId="5162" hidden="1" xr:uid="{00000000-0005-0000-0000-0000FA030000}"/>
    <cellStyle name="Followed Hyperlink 28" xfId="5137" hidden="1" xr:uid="{00000000-0005-0000-0000-0000FB030000}"/>
    <cellStyle name="Followed Hyperlink 28" xfId="5308" hidden="1" xr:uid="{00000000-0005-0000-0000-0000FC030000}"/>
    <cellStyle name="Followed Hyperlink 28" xfId="5415" hidden="1" xr:uid="{00000000-0005-0000-0000-0000FD030000}"/>
    <cellStyle name="Followed Hyperlink 28" xfId="5378" hidden="1" xr:uid="{00000000-0005-0000-0000-0000FE030000}"/>
    <cellStyle name="Followed Hyperlink 28" xfId="5353" hidden="1" xr:uid="{00000000-0005-0000-0000-0000FF030000}"/>
    <cellStyle name="Followed Hyperlink 28" xfId="5523" hidden="1" xr:uid="{00000000-0005-0000-0000-000000040000}"/>
    <cellStyle name="Followed Hyperlink 28" xfId="5627" hidden="1" xr:uid="{00000000-0005-0000-0000-000001040000}"/>
    <cellStyle name="Followed Hyperlink 28" xfId="5590" hidden="1" xr:uid="{00000000-0005-0000-0000-000002040000}"/>
    <cellStyle name="Followed Hyperlink 28" xfId="5565" hidden="1" xr:uid="{00000000-0005-0000-0000-000003040000}"/>
    <cellStyle name="Followed Hyperlink 28" xfId="5735" hidden="1" xr:uid="{00000000-0005-0000-0000-000004040000}"/>
    <cellStyle name="Followed Hyperlink 28" xfId="5838" hidden="1" xr:uid="{00000000-0005-0000-0000-000005040000}"/>
    <cellStyle name="Followed Hyperlink 28" xfId="5801" hidden="1" xr:uid="{00000000-0005-0000-0000-000006040000}"/>
    <cellStyle name="Followed Hyperlink 28" xfId="5776" hidden="1" xr:uid="{00000000-0005-0000-0000-000007040000}"/>
    <cellStyle name="Followed Hyperlink 28" xfId="5946" hidden="1" xr:uid="{00000000-0005-0000-0000-000008040000}"/>
    <cellStyle name="Followed Hyperlink 28" xfId="6044" hidden="1" xr:uid="{00000000-0005-0000-0000-000009040000}"/>
    <cellStyle name="Followed Hyperlink 28" xfId="6007" hidden="1" xr:uid="{00000000-0005-0000-0000-00000A040000}"/>
    <cellStyle name="Followed Hyperlink 28" xfId="5982" hidden="1" xr:uid="{00000000-0005-0000-0000-00000B040000}"/>
    <cellStyle name="Followed Hyperlink 28" xfId="6225" hidden="1" xr:uid="{00000000-0005-0000-0000-0000F0030000}"/>
    <cellStyle name="Followed Hyperlink 28" xfId="303" hidden="1" xr:uid="{00000000-0005-0000-0000-0000F1030000}"/>
    <cellStyle name="Followed Hyperlink 28" xfId="2607" hidden="1" xr:uid="{00000000-0005-0000-0000-0000F2030000}"/>
    <cellStyle name="Followed Hyperlink 28" xfId="4725" hidden="1" xr:uid="{00000000-0005-0000-0000-0000F3030000}"/>
    <cellStyle name="Followed Hyperlink 28" xfId="6542" hidden="1" xr:uid="{00000000-0005-0000-0000-0000F4030000}"/>
    <cellStyle name="Followed Hyperlink 28" xfId="6658" hidden="1" xr:uid="{00000000-0005-0000-0000-0000F5030000}"/>
    <cellStyle name="Followed Hyperlink 28" xfId="6621" hidden="1" xr:uid="{00000000-0005-0000-0000-0000F6030000}"/>
    <cellStyle name="Followed Hyperlink 28" xfId="6596" hidden="1" xr:uid="{00000000-0005-0000-0000-0000F7030000}"/>
    <cellStyle name="Followed Hyperlink 28" xfId="6769" hidden="1" xr:uid="{00000000-0005-0000-0000-0000F8030000}"/>
    <cellStyle name="Followed Hyperlink 28" xfId="6879" hidden="1" xr:uid="{00000000-0005-0000-0000-0000F9030000}"/>
    <cellStyle name="Followed Hyperlink 28" xfId="6842" hidden="1" xr:uid="{00000000-0005-0000-0000-0000FA030000}"/>
    <cellStyle name="Followed Hyperlink 28" xfId="6817" hidden="1" xr:uid="{00000000-0005-0000-0000-0000FB030000}"/>
    <cellStyle name="Followed Hyperlink 28" xfId="6988" hidden="1" xr:uid="{00000000-0005-0000-0000-0000FC030000}"/>
    <cellStyle name="Followed Hyperlink 28" xfId="7095" hidden="1" xr:uid="{00000000-0005-0000-0000-0000FD030000}"/>
    <cellStyle name="Followed Hyperlink 28" xfId="7058" hidden="1" xr:uid="{00000000-0005-0000-0000-0000FE030000}"/>
    <cellStyle name="Followed Hyperlink 28" xfId="7033" hidden="1" xr:uid="{00000000-0005-0000-0000-0000FF030000}"/>
    <cellStyle name="Followed Hyperlink 28" xfId="7203" hidden="1" xr:uid="{00000000-0005-0000-0000-000000040000}"/>
    <cellStyle name="Followed Hyperlink 28" xfId="7307" hidden="1" xr:uid="{00000000-0005-0000-0000-000001040000}"/>
    <cellStyle name="Followed Hyperlink 28" xfId="7270" hidden="1" xr:uid="{00000000-0005-0000-0000-000002040000}"/>
    <cellStyle name="Followed Hyperlink 28" xfId="7245" hidden="1" xr:uid="{00000000-0005-0000-0000-000003040000}"/>
    <cellStyle name="Followed Hyperlink 28" xfId="7415" hidden="1" xr:uid="{00000000-0005-0000-0000-000004040000}"/>
    <cellStyle name="Followed Hyperlink 28" xfId="7518" hidden="1" xr:uid="{00000000-0005-0000-0000-000005040000}"/>
    <cellStyle name="Followed Hyperlink 28" xfId="7481" hidden="1" xr:uid="{00000000-0005-0000-0000-000006040000}"/>
    <cellStyle name="Followed Hyperlink 28" xfId="7456" hidden="1" xr:uid="{00000000-0005-0000-0000-000007040000}"/>
    <cellStyle name="Followed Hyperlink 28" xfId="7626" hidden="1" xr:uid="{00000000-0005-0000-0000-000008040000}"/>
    <cellStyle name="Followed Hyperlink 28" xfId="7724" hidden="1" xr:uid="{00000000-0005-0000-0000-000009040000}"/>
    <cellStyle name="Followed Hyperlink 28" xfId="7687" hidden="1" xr:uid="{00000000-0005-0000-0000-00000A040000}"/>
    <cellStyle name="Followed Hyperlink 28" xfId="7662" hidden="1" xr:uid="{00000000-0005-0000-0000-00000B040000}"/>
    <cellStyle name="Followed Hyperlink 28" xfId="7905" hidden="1" xr:uid="{00000000-0005-0000-0000-0000F0030000}"/>
    <cellStyle name="Followed Hyperlink 28" xfId="2604" hidden="1" xr:uid="{00000000-0005-0000-0000-0000F1030000}"/>
    <cellStyle name="Followed Hyperlink 28" xfId="2486" hidden="1" xr:uid="{00000000-0005-0000-0000-0000F2030000}"/>
    <cellStyle name="Followed Hyperlink 28" xfId="6405" hidden="1" xr:uid="{00000000-0005-0000-0000-0000F3030000}"/>
    <cellStyle name="Followed Hyperlink 28" xfId="8222" hidden="1" xr:uid="{00000000-0005-0000-0000-0000F4030000}"/>
    <cellStyle name="Followed Hyperlink 28" xfId="8338" hidden="1" xr:uid="{00000000-0005-0000-0000-0000F5030000}"/>
    <cellStyle name="Followed Hyperlink 28" xfId="8301" hidden="1" xr:uid="{00000000-0005-0000-0000-0000F6030000}"/>
    <cellStyle name="Followed Hyperlink 28" xfId="8276" hidden="1" xr:uid="{00000000-0005-0000-0000-0000F7030000}"/>
    <cellStyle name="Followed Hyperlink 28" xfId="8449" hidden="1" xr:uid="{00000000-0005-0000-0000-0000F8030000}"/>
    <cellStyle name="Followed Hyperlink 28" xfId="8559" hidden="1" xr:uid="{00000000-0005-0000-0000-0000F9030000}"/>
    <cellStyle name="Followed Hyperlink 28" xfId="8522" hidden="1" xr:uid="{00000000-0005-0000-0000-0000FA030000}"/>
    <cellStyle name="Followed Hyperlink 28" xfId="8497" hidden="1" xr:uid="{00000000-0005-0000-0000-0000FB030000}"/>
    <cellStyle name="Followed Hyperlink 28" xfId="8668" hidden="1" xr:uid="{00000000-0005-0000-0000-0000FC030000}"/>
    <cellStyle name="Followed Hyperlink 28" xfId="8775" hidden="1" xr:uid="{00000000-0005-0000-0000-0000FD030000}"/>
    <cellStyle name="Followed Hyperlink 28" xfId="8738" hidden="1" xr:uid="{00000000-0005-0000-0000-0000FE030000}"/>
    <cellStyle name="Followed Hyperlink 28" xfId="8713" hidden="1" xr:uid="{00000000-0005-0000-0000-0000FF030000}"/>
    <cellStyle name="Followed Hyperlink 28" xfId="8883" hidden="1" xr:uid="{00000000-0005-0000-0000-000000040000}"/>
    <cellStyle name="Followed Hyperlink 28" xfId="8987" hidden="1" xr:uid="{00000000-0005-0000-0000-000001040000}"/>
    <cellStyle name="Followed Hyperlink 28" xfId="8950" hidden="1" xr:uid="{00000000-0005-0000-0000-000002040000}"/>
    <cellStyle name="Followed Hyperlink 28" xfId="8925" hidden="1" xr:uid="{00000000-0005-0000-0000-000003040000}"/>
    <cellStyle name="Followed Hyperlink 28" xfId="9095" hidden="1" xr:uid="{00000000-0005-0000-0000-000004040000}"/>
    <cellStyle name="Followed Hyperlink 28" xfId="9198" hidden="1" xr:uid="{00000000-0005-0000-0000-000005040000}"/>
    <cellStyle name="Followed Hyperlink 28" xfId="9161" hidden="1" xr:uid="{00000000-0005-0000-0000-000006040000}"/>
    <cellStyle name="Followed Hyperlink 28" xfId="9136" hidden="1" xr:uid="{00000000-0005-0000-0000-000007040000}"/>
    <cellStyle name="Followed Hyperlink 28" xfId="9306" hidden="1" xr:uid="{00000000-0005-0000-0000-000008040000}"/>
    <cellStyle name="Followed Hyperlink 28" xfId="9404" hidden="1" xr:uid="{00000000-0005-0000-0000-000009040000}"/>
    <cellStyle name="Followed Hyperlink 28" xfId="9367" hidden="1" xr:uid="{00000000-0005-0000-0000-00000A040000}"/>
    <cellStyle name="Followed Hyperlink 28" xfId="9342" hidden="1" xr:uid="{00000000-0005-0000-0000-00000B040000}"/>
    <cellStyle name="Followed Hyperlink 28" xfId="9585" hidden="1" xr:uid="{00000000-0005-0000-0000-0000F0030000}"/>
    <cellStyle name="Followed Hyperlink 28" xfId="4717" hidden="1" xr:uid="{00000000-0005-0000-0000-0000F1030000}"/>
    <cellStyle name="Followed Hyperlink 28" xfId="2848" hidden="1" xr:uid="{00000000-0005-0000-0000-0000F2030000}"/>
    <cellStyle name="Followed Hyperlink 28" xfId="8085" hidden="1" xr:uid="{00000000-0005-0000-0000-0000F3030000}"/>
    <cellStyle name="Followed Hyperlink 28" xfId="9900" hidden="1" xr:uid="{00000000-0005-0000-0000-0000F4030000}"/>
    <cellStyle name="Followed Hyperlink 28" xfId="10016" hidden="1" xr:uid="{00000000-0005-0000-0000-0000F5030000}"/>
    <cellStyle name="Followed Hyperlink 28" xfId="9979" hidden="1" xr:uid="{00000000-0005-0000-0000-0000F6030000}"/>
    <cellStyle name="Followed Hyperlink 28" xfId="9954" hidden="1" xr:uid="{00000000-0005-0000-0000-0000F7030000}"/>
    <cellStyle name="Followed Hyperlink 28" xfId="10127" hidden="1" xr:uid="{00000000-0005-0000-0000-0000F8030000}"/>
    <cellStyle name="Followed Hyperlink 28" xfId="10237" hidden="1" xr:uid="{00000000-0005-0000-0000-0000F9030000}"/>
    <cellStyle name="Followed Hyperlink 28" xfId="10200" hidden="1" xr:uid="{00000000-0005-0000-0000-0000FA030000}"/>
    <cellStyle name="Followed Hyperlink 28" xfId="10175" hidden="1" xr:uid="{00000000-0005-0000-0000-0000FB030000}"/>
    <cellStyle name="Followed Hyperlink 28" xfId="10346" hidden="1" xr:uid="{00000000-0005-0000-0000-0000FC030000}"/>
    <cellStyle name="Followed Hyperlink 28" xfId="10453" hidden="1" xr:uid="{00000000-0005-0000-0000-0000FD030000}"/>
    <cellStyle name="Followed Hyperlink 28" xfId="10416" hidden="1" xr:uid="{00000000-0005-0000-0000-0000FE030000}"/>
    <cellStyle name="Followed Hyperlink 28" xfId="10391" hidden="1" xr:uid="{00000000-0005-0000-0000-0000FF030000}"/>
    <cellStyle name="Followed Hyperlink 28" xfId="10561" hidden="1" xr:uid="{00000000-0005-0000-0000-000000040000}"/>
    <cellStyle name="Followed Hyperlink 28" xfId="10665" hidden="1" xr:uid="{00000000-0005-0000-0000-000001040000}"/>
    <cellStyle name="Followed Hyperlink 28" xfId="10628" hidden="1" xr:uid="{00000000-0005-0000-0000-000002040000}"/>
    <cellStyle name="Followed Hyperlink 28" xfId="10603" hidden="1" xr:uid="{00000000-0005-0000-0000-000003040000}"/>
    <cellStyle name="Followed Hyperlink 28" xfId="10773" hidden="1" xr:uid="{00000000-0005-0000-0000-000004040000}"/>
    <cellStyle name="Followed Hyperlink 28" xfId="10876" hidden="1" xr:uid="{00000000-0005-0000-0000-000005040000}"/>
    <cellStyle name="Followed Hyperlink 28" xfId="10839" hidden="1" xr:uid="{00000000-0005-0000-0000-000006040000}"/>
    <cellStyle name="Followed Hyperlink 28" xfId="10814" hidden="1" xr:uid="{00000000-0005-0000-0000-000007040000}"/>
    <cellStyle name="Followed Hyperlink 28" xfId="10984" hidden="1" xr:uid="{00000000-0005-0000-0000-000008040000}"/>
    <cellStyle name="Followed Hyperlink 28" xfId="11082" hidden="1" xr:uid="{00000000-0005-0000-0000-000009040000}"/>
    <cellStyle name="Followed Hyperlink 28" xfId="11045" hidden="1" xr:uid="{00000000-0005-0000-0000-00000A040000}"/>
    <cellStyle name="Followed Hyperlink 28" xfId="11020" hidden="1" xr:uid="{00000000-0005-0000-0000-00000B040000}"/>
    <cellStyle name="Followed Hyperlink 28" xfId="11263" hidden="1" xr:uid="{00000000-0005-0000-0000-0000F0030000}"/>
    <cellStyle name="Followed Hyperlink 28" xfId="6397" hidden="1" xr:uid="{00000000-0005-0000-0000-0000F1030000}"/>
    <cellStyle name="Followed Hyperlink 28" xfId="2523" hidden="1" xr:uid="{00000000-0005-0000-0000-0000F2030000}"/>
    <cellStyle name="Followed Hyperlink 28" xfId="9763" hidden="1" xr:uid="{00000000-0005-0000-0000-0000F3030000}"/>
    <cellStyle name="Followed Hyperlink 28" xfId="11575" hidden="1" xr:uid="{00000000-0005-0000-0000-0000F4030000}"/>
    <cellStyle name="Followed Hyperlink 28" xfId="11691" hidden="1" xr:uid="{00000000-0005-0000-0000-0000F5030000}"/>
    <cellStyle name="Followed Hyperlink 28" xfId="11654" hidden="1" xr:uid="{00000000-0005-0000-0000-0000F6030000}"/>
    <cellStyle name="Followed Hyperlink 28" xfId="11629" hidden="1" xr:uid="{00000000-0005-0000-0000-0000F7030000}"/>
    <cellStyle name="Followed Hyperlink 28" xfId="11802" hidden="1" xr:uid="{00000000-0005-0000-0000-0000F8030000}"/>
    <cellStyle name="Followed Hyperlink 28" xfId="11912" hidden="1" xr:uid="{00000000-0005-0000-0000-0000F9030000}"/>
    <cellStyle name="Followed Hyperlink 28" xfId="11875" hidden="1" xr:uid="{00000000-0005-0000-0000-0000FA030000}"/>
    <cellStyle name="Followed Hyperlink 28" xfId="11850" hidden="1" xr:uid="{00000000-0005-0000-0000-0000FB030000}"/>
    <cellStyle name="Followed Hyperlink 28" xfId="12021" hidden="1" xr:uid="{00000000-0005-0000-0000-0000FC030000}"/>
    <cellStyle name="Followed Hyperlink 28" xfId="12128" hidden="1" xr:uid="{00000000-0005-0000-0000-0000FD030000}"/>
    <cellStyle name="Followed Hyperlink 28" xfId="12091" hidden="1" xr:uid="{00000000-0005-0000-0000-0000FE030000}"/>
    <cellStyle name="Followed Hyperlink 28" xfId="12066" hidden="1" xr:uid="{00000000-0005-0000-0000-0000FF030000}"/>
    <cellStyle name="Followed Hyperlink 28" xfId="12236" hidden="1" xr:uid="{00000000-0005-0000-0000-000000040000}"/>
    <cellStyle name="Followed Hyperlink 28" xfId="12340" hidden="1" xr:uid="{00000000-0005-0000-0000-000001040000}"/>
    <cellStyle name="Followed Hyperlink 28" xfId="12303" hidden="1" xr:uid="{00000000-0005-0000-0000-000002040000}"/>
    <cellStyle name="Followed Hyperlink 28" xfId="12278" hidden="1" xr:uid="{00000000-0005-0000-0000-000003040000}"/>
    <cellStyle name="Followed Hyperlink 28" xfId="12448" hidden="1" xr:uid="{00000000-0005-0000-0000-000004040000}"/>
    <cellStyle name="Followed Hyperlink 28" xfId="12551" hidden="1" xr:uid="{00000000-0005-0000-0000-000005040000}"/>
    <cellStyle name="Followed Hyperlink 28" xfId="12514" hidden="1" xr:uid="{00000000-0005-0000-0000-000006040000}"/>
    <cellStyle name="Followed Hyperlink 28" xfId="12489" hidden="1" xr:uid="{00000000-0005-0000-0000-000007040000}"/>
    <cellStyle name="Followed Hyperlink 28" xfId="12659" hidden="1" xr:uid="{00000000-0005-0000-0000-000008040000}"/>
    <cellStyle name="Followed Hyperlink 28" xfId="12757" hidden="1" xr:uid="{00000000-0005-0000-0000-000009040000}"/>
    <cellStyle name="Followed Hyperlink 28" xfId="12720" hidden="1" xr:uid="{00000000-0005-0000-0000-00000A040000}"/>
    <cellStyle name="Followed Hyperlink 28" xfId="12695" hidden="1" xr:uid="{00000000-0005-0000-0000-00000B040000}"/>
    <cellStyle name="Followed Hyperlink 28" xfId="12938" hidden="1" xr:uid="{00000000-0005-0000-0000-0000F0030000}"/>
    <cellStyle name="Followed Hyperlink 28" xfId="8077" hidden="1" xr:uid="{00000000-0005-0000-0000-0000F1030000}"/>
    <cellStyle name="Followed Hyperlink 28" xfId="2561" hidden="1" xr:uid="{00000000-0005-0000-0000-0000F2030000}"/>
    <cellStyle name="Followed Hyperlink 28" xfId="11439" hidden="1" xr:uid="{00000000-0005-0000-0000-0000F3030000}"/>
    <cellStyle name="Followed Hyperlink 28" xfId="13249" hidden="1" xr:uid="{00000000-0005-0000-0000-0000F4030000}"/>
    <cellStyle name="Followed Hyperlink 28" xfId="13365" hidden="1" xr:uid="{00000000-0005-0000-0000-0000F5030000}"/>
    <cellStyle name="Followed Hyperlink 28" xfId="13328" hidden="1" xr:uid="{00000000-0005-0000-0000-0000F6030000}"/>
    <cellStyle name="Followed Hyperlink 28" xfId="13303" hidden="1" xr:uid="{00000000-0005-0000-0000-0000F7030000}"/>
    <cellStyle name="Followed Hyperlink 28" xfId="13476" hidden="1" xr:uid="{00000000-0005-0000-0000-0000F8030000}"/>
    <cellStyle name="Followed Hyperlink 28" xfId="13586" hidden="1" xr:uid="{00000000-0005-0000-0000-0000F9030000}"/>
    <cellStyle name="Followed Hyperlink 28" xfId="13549" hidden="1" xr:uid="{00000000-0005-0000-0000-0000FA030000}"/>
    <cellStyle name="Followed Hyperlink 28" xfId="13524" hidden="1" xr:uid="{00000000-0005-0000-0000-0000FB030000}"/>
    <cellStyle name="Followed Hyperlink 28" xfId="13695" hidden="1" xr:uid="{00000000-0005-0000-0000-0000FC030000}"/>
    <cellStyle name="Followed Hyperlink 28" xfId="13802" hidden="1" xr:uid="{00000000-0005-0000-0000-0000FD030000}"/>
    <cellStyle name="Followed Hyperlink 28" xfId="13765" hidden="1" xr:uid="{00000000-0005-0000-0000-0000FE030000}"/>
    <cellStyle name="Followed Hyperlink 28" xfId="13740" hidden="1" xr:uid="{00000000-0005-0000-0000-0000FF030000}"/>
    <cellStyle name="Followed Hyperlink 28" xfId="13910" hidden="1" xr:uid="{00000000-0005-0000-0000-000000040000}"/>
    <cellStyle name="Followed Hyperlink 28" xfId="14014" hidden="1" xr:uid="{00000000-0005-0000-0000-000001040000}"/>
    <cellStyle name="Followed Hyperlink 28" xfId="13977" hidden="1" xr:uid="{00000000-0005-0000-0000-000002040000}"/>
    <cellStyle name="Followed Hyperlink 28" xfId="13952" hidden="1" xr:uid="{00000000-0005-0000-0000-000003040000}"/>
    <cellStyle name="Followed Hyperlink 28" xfId="14122" hidden="1" xr:uid="{00000000-0005-0000-0000-000004040000}"/>
    <cellStyle name="Followed Hyperlink 28" xfId="14225" hidden="1" xr:uid="{00000000-0005-0000-0000-000005040000}"/>
    <cellStyle name="Followed Hyperlink 28" xfId="14188" hidden="1" xr:uid="{00000000-0005-0000-0000-000006040000}"/>
    <cellStyle name="Followed Hyperlink 28" xfId="14163" hidden="1" xr:uid="{00000000-0005-0000-0000-000007040000}"/>
    <cellStyle name="Followed Hyperlink 28" xfId="14333" hidden="1" xr:uid="{00000000-0005-0000-0000-000008040000}"/>
    <cellStyle name="Followed Hyperlink 28" xfId="14431" hidden="1" xr:uid="{00000000-0005-0000-0000-000009040000}"/>
    <cellStyle name="Followed Hyperlink 28" xfId="14394" hidden="1" xr:uid="{00000000-0005-0000-0000-00000A040000}"/>
    <cellStyle name="Followed Hyperlink 28" xfId="14369" hidden="1" xr:uid="{00000000-0005-0000-0000-00000B040000}"/>
    <cellStyle name="Followed Hyperlink 28" xfId="14612" hidden="1" xr:uid="{00000000-0005-0000-0000-0000F0030000}"/>
    <cellStyle name="Followed Hyperlink 28" xfId="9755" hidden="1" xr:uid="{00000000-0005-0000-0000-0000F1030000}"/>
    <cellStyle name="Followed Hyperlink 28" xfId="4649" hidden="1" xr:uid="{00000000-0005-0000-0000-0000F2030000}"/>
    <cellStyle name="Followed Hyperlink 28" xfId="13112" hidden="1" xr:uid="{00000000-0005-0000-0000-0000F3030000}"/>
    <cellStyle name="Followed Hyperlink 28" xfId="14917" hidden="1" xr:uid="{00000000-0005-0000-0000-0000F4030000}"/>
    <cellStyle name="Followed Hyperlink 28" xfId="15033" hidden="1" xr:uid="{00000000-0005-0000-0000-0000F5030000}"/>
    <cellStyle name="Followed Hyperlink 28" xfId="14996" hidden="1" xr:uid="{00000000-0005-0000-0000-0000F6030000}"/>
    <cellStyle name="Followed Hyperlink 28" xfId="14971" hidden="1" xr:uid="{00000000-0005-0000-0000-0000F7030000}"/>
    <cellStyle name="Followed Hyperlink 28" xfId="15144" hidden="1" xr:uid="{00000000-0005-0000-0000-0000F8030000}"/>
    <cellStyle name="Followed Hyperlink 28" xfId="15254" hidden="1" xr:uid="{00000000-0005-0000-0000-0000F9030000}"/>
    <cellStyle name="Followed Hyperlink 28" xfId="15217" hidden="1" xr:uid="{00000000-0005-0000-0000-0000FA030000}"/>
    <cellStyle name="Followed Hyperlink 28" xfId="15192" hidden="1" xr:uid="{00000000-0005-0000-0000-0000FB030000}"/>
    <cellStyle name="Followed Hyperlink 28" xfId="15363" hidden="1" xr:uid="{00000000-0005-0000-0000-0000FC030000}"/>
    <cellStyle name="Followed Hyperlink 28" xfId="15470" hidden="1" xr:uid="{00000000-0005-0000-0000-0000FD030000}"/>
    <cellStyle name="Followed Hyperlink 28" xfId="15433" hidden="1" xr:uid="{00000000-0005-0000-0000-0000FE030000}"/>
    <cellStyle name="Followed Hyperlink 28" xfId="15408" hidden="1" xr:uid="{00000000-0005-0000-0000-0000FF030000}"/>
    <cellStyle name="Followed Hyperlink 28" xfId="15578" hidden="1" xr:uid="{00000000-0005-0000-0000-000000040000}"/>
    <cellStyle name="Followed Hyperlink 28" xfId="15682" hidden="1" xr:uid="{00000000-0005-0000-0000-000001040000}"/>
    <cellStyle name="Followed Hyperlink 28" xfId="15645" hidden="1" xr:uid="{00000000-0005-0000-0000-000002040000}"/>
    <cellStyle name="Followed Hyperlink 28" xfId="15620" hidden="1" xr:uid="{00000000-0005-0000-0000-000003040000}"/>
    <cellStyle name="Followed Hyperlink 28" xfId="15790" hidden="1" xr:uid="{00000000-0005-0000-0000-000004040000}"/>
    <cellStyle name="Followed Hyperlink 28" xfId="15893" hidden="1" xr:uid="{00000000-0005-0000-0000-000005040000}"/>
    <cellStyle name="Followed Hyperlink 28" xfId="15856" hidden="1" xr:uid="{00000000-0005-0000-0000-000006040000}"/>
    <cellStyle name="Followed Hyperlink 28" xfId="15831" hidden="1" xr:uid="{00000000-0005-0000-0000-000007040000}"/>
    <cellStyle name="Followed Hyperlink 28" xfId="16001" hidden="1" xr:uid="{00000000-0005-0000-0000-000008040000}"/>
    <cellStyle name="Followed Hyperlink 28" xfId="16099" hidden="1" xr:uid="{00000000-0005-0000-0000-000009040000}"/>
    <cellStyle name="Followed Hyperlink 28" xfId="16062" hidden="1" xr:uid="{00000000-0005-0000-0000-00000A040000}"/>
    <cellStyle name="Followed Hyperlink 28" xfId="16037" hidden="1" xr:uid="{00000000-0005-0000-0000-00000B040000}"/>
    <cellStyle name="Followed Hyperlink 28" xfId="16280" hidden="1" xr:uid="{00000000-0005-0000-0000-0000F0030000}"/>
    <cellStyle name="Followed Hyperlink 28" xfId="11431" hidden="1" xr:uid="{00000000-0005-0000-0000-0000F1030000}"/>
    <cellStyle name="Followed Hyperlink 28" xfId="6328" hidden="1" xr:uid="{00000000-0005-0000-0000-0000F2030000}"/>
    <cellStyle name="Followed Hyperlink 28" xfId="14780" hidden="1" xr:uid="{00000000-0005-0000-0000-0000F3030000}"/>
    <cellStyle name="Followed Hyperlink 28" xfId="16576" hidden="1" xr:uid="{00000000-0005-0000-0000-0000F4030000}"/>
    <cellStyle name="Followed Hyperlink 28" xfId="16692" hidden="1" xr:uid="{00000000-0005-0000-0000-0000F5030000}"/>
    <cellStyle name="Followed Hyperlink 28" xfId="16655" hidden="1" xr:uid="{00000000-0005-0000-0000-0000F6030000}"/>
    <cellStyle name="Followed Hyperlink 28" xfId="16630" hidden="1" xr:uid="{00000000-0005-0000-0000-0000F7030000}"/>
    <cellStyle name="Followed Hyperlink 28" xfId="16803" hidden="1" xr:uid="{00000000-0005-0000-0000-0000F8030000}"/>
    <cellStyle name="Followed Hyperlink 28" xfId="16913" hidden="1" xr:uid="{00000000-0005-0000-0000-0000F9030000}"/>
    <cellStyle name="Followed Hyperlink 28" xfId="16876" hidden="1" xr:uid="{00000000-0005-0000-0000-0000FA030000}"/>
    <cellStyle name="Followed Hyperlink 28" xfId="16851" hidden="1" xr:uid="{00000000-0005-0000-0000-0000FB030000}"/>
    <cellStyle name="Followed Hyperlink 28" xfId="17022" hidden="1" xr:uid="{00000000-0005-0000-0000-0000FC030000}"/>
    <cellStyle name="Followed Hyperlink 28" xfId="17129" hidden="1" xr:uid="{00000000-0005-0000-0000-0000FD030000}"/>
    <cellStyle name="Followed Hyperlink 28" xfId="17092" hidden="1" xr:uid="{00000000-0005-0000-0000-0000FE030000}"/>
    <cellStyle name="Followed Hyperlink 28" xfId="17067" hidden="1" xr:uid="{00000000-0005-0000-0000-0000FF030000}"/>
    <cellStyle name="Followed Hyperlink 28" xfId="17237" hidden="1" xr:uid="{00000000-0005-0000-0000-000000040000}"/>
    <cellStyle name="Followed Hyperlink 28" xfId="17341" hidden="1" xr:uid="{00000000-0005-0000-0000-000001040000}"/>
    <cellStyle name="Followed Hyperlink 28" xfId="17304" hidden="1" xr:uid="{00000000-0005-0000-0000-000002040000}"/>
    <cellStyle name="Followed Hyperlink 28" xfId="17279" hidden="1" xr:uid="{00000000-0005-0000-0000-000003040000}"/>
    <cellStyle name="Followed Hyperlink 28" xfId="17449" hidden="1" xr:uid="{00000000-0005-0000-0000-000004040000}"/>
    <cellStyle name="Followed Hyperlink 28" xfId="17552" hidden="1" xr:uid="{00000000-0005-0000-0000-000005040000}"/>
    <cellStyle name="Followed Hyperlink 28" xfId="17515" hidden="1" xr:uid="{00000000-0005-0000-0000-000006040000}"/>
    <cellStyle name="Followed Hyperlink 28" xfId="17490" hidden="1" xr:uid="{00000000-0005-0000-0000-000007040000}"/>
    <cellStyle name="Followed Hyperlink 28" xfId="17660" hidden="1" xr:uid="{00000000-0005-0000-0000-000008040000}"/>
    <cellStyle name="Followed Hyperlink 28" xfId="17758" hidden="1" xr:uid="{00000000-0005-0000-0000-000009040000}"/>
    <cellStyle name="Followed Hyperlink 28" xfId="17721" hidden="1" xr:uid="{00000000-0005-0000-0000-00000A040000}"/>
    <cellStyle name="Followed Hyperlink 28" xfId="17696" hidden="1" xr:uid="{00000000-0005-0000-0000-00000B040000}"/>
    <cellStyle name="Followed Hyperlink 28" xfId="17936" hidden="1" xr:uid="{00000000-0005-0000-0000-0000F0030000}"/>
    <cellStyle name="Followed Hyperlink 28" xfId="16436" hidden="1" xr:uid="{00000000-0005-0000-0000-0000F1030000}"/>
    <cellStyle name="Followed Hyperlink 28" xfId="16357" hidden="1" xr:uid="{00000000-0005-0000-0000-0000F2030000}"/>
    <cellStyle name="Followed Hyperlink 28" xfId="14765" hidden="1" xr:uid="{00000000-0005-0000-0000-0000F3030000}"/>
    <cellStyle name="Followed Hyperlink 28" xfId="18242" hidden="1" xr:uid="{00000000-0005-0000-0000-0000F4030000}"/>
    <cellStyle name="Followed Hyperlink 28" xfId="18358" hidden="1" xr:uid="{00000000-0005-0000-0000-0000F5030000}"/>
    <cellStyle name="Followed Hyperlink 28" xfId="18321" hidden="1" xr:uid="{00000000-0005-0000-0000-0000F6030000}"/>
    <cellStyle name="Followed Hyperlink 28" xfId="18296" hidden="1" xr:uid="{00000000-0005-0000-0000-0000F7030000}"/>
    <cellStyle name="Followed Hyperlink 28" xfId="18469" hidden="1" xr:uid="{00000000-0005-0000-0000-0000F8030000}"/>
    <cellStyle name="Followed Hyperlink 28" xfId="18579" hidden="1" xr:uid="{00000000-0005-0000-0000-0000F9030000}"/>
    <cellStyle name="Followed Hyperlink 28" xfId="18542" hidden="1" xr:uid="{00000000-0005-0000-0000-0000FA030000}"/>
    <cellStyle name="Followed Hyperlink 28" xfId="18517" hidden="1" xr:uid="{00000000-0005-0000-0000-0000FB030000}"/>
    <cellStyle name="Followed Hyperlink 28" xfId="18688" hidden="1" xr:uid="{00000000-0005-0000-0000-0000FC030000}"/>
    <cellStyle name="Followed Hyperlink 28" xfId="18795" hidden="1" xr:uid="{00000000-0005-0000-0000-0000FD030000}"/>
    <cellStyle name="Followed Hyperlink 28" xfId="18758" hidden="1" xr:uid="{00000000-0005-0000-0000-0000FE030000}"/>
    <cellStyle name="Followed Hyperlink 28" xfId="18733" hidden="1" xr:uid="{00000000-0005-0000-0000-0000FF030000}"/>
    <cellStyle name="Followed Hyperlink 28" xfId="18903" hidden="1" xr:uid="{00000000-0005-0000-0000-000000040000}"/>
    <cellStyle name="Followed Hyperlink 28" xfId="19007" hidden="1" xr:uid="{00000000-0005-0000-0000-000001040000}"/>
    <cellStyle name="Followed Hyperlink 28" xfId="18970" hidden="1" xr:uid="{00000000-0005-0000-0000-000002040000}"/>
    <cellStyle name="Followed Hyperlink 28" xfId="18945" hidden="1" xr:uid="{00000000-0005-0000-0000-000003040000}"/>
    <cellStyle name="Followed Hyperlink 28" xfId="19115" hidden="1" xr:uid="{00000000-0005-0000-0000-000004040000}"/>
    <cellStyle name="Followed Hyperlink 28" xfId="19218" hidden="1" xr:uid="{00000000-0005-0000-0000-000005040000}"/>
    <cellStyle name="Followed Hyperlink 28" xfId="19181" hidden="1" xr:uid="{00000000-0005-0000-0000-000006040000}"/>
    <cellStyle name="Followed Hyperlink 28" xfId="19156" hidden="1" xr:uid="{00000000-0005-0000-0000-000007040000}"/>
    <cellStyle name="Followed Hyperlink 28" xfId="19326" hidden="1" xr:uid="{00000000-0005-0000-0000-000008040000}"/>
    <cellStyle name="Followed Hyperlink 28" xfId="19424" hidden="1" xr:uid="{00000000-0005-0000-0000-000009040000}"/>
    <cellStyle name="Followed Hyperlink 28" xfId="19387" hidden="1" xr:uid="{00000000-0005-0000-0000-00000A040000}"/>
    <cellStyle name="Followed Hyperlink 28" xfId="19362" hidden="1" xr:uid="{00000000-0005-0000-0000-00000B040000}"/>
    <cellStyle name="Followed Hyperlink 28" xfId="19605" hidden="1" xr:uid="{00000000-0005-0000-0000-0000F0030000}"/>
    <cellStyle name="Followed Hyperlink 28" xfId="17995" hidden="1" xr:uid="{00000000-0005-0000-0000-0000F1030000}"/>
    <cellStyle name="Followed Hyperlink 28" xfId="16356" hidden="1" xr:uid="{00000000-0005-0000-0000-0000F2030000}"/>
    <cellStyle name="Followed Hyperlink 28" xfId="16406" hidden="1" xr:uid="{00000000-0005-0000-0000-0000F3030000}"/>
    <cellStyle name="Followed Hyperlink 28" xfId="19883" hidden="1" xr:uid="{00000000-0005-0000-0000-0000F4030000}"/>
    <cellStyle name="Followed Hyperlink 28" xfId="19999" hidden="1" xr:uid="{00000000-0005-0000-0000-0000F5030000}"/>
    <cellStyle name="Followed Hyperlink 28" xfId="19962" hidden="1" xr:uid="{00000000-0005-0000-0000-0000F6030000}"/>
    <cellStyle name="Followed Hyperlink 28" xfId="19937" hidden="1" xr:uid="{00000000-0005-0000-0000-0000F7030000}"/>
    <cellStyle name="Followed Hyperlink 28" xfId="20110" hidden="1" xr:uid="{00000000-0005-0000-0000-0000F8030000}"/>
    <cellStyle name="Followed Hyperlink 28" xfId="20220" hidden="1" xr:uid="{00000000-0005-0000-0000-0000F9030000}"/>
    <cellStyle name="Followed Hyperlink 28" xfId="20183" hidden="1" xr:uid="{00000000-0005-0000-0000-0000FA030000}"/>
    <cellStyle name="Followed Hyperlink 28" xfId="20158" hidden="1" xr:uid="{00000000-0005-0000-0000-0000FB030000}"/>
    <cellStyle name="Followed Hyperlink 28" xfId="20329" hidden="1" xr:uid="{00000000-0005-0000-0000-0000FC030000}"/>
    <cellStyle name="Followed Hyperlink 28" xfId="20436" hidden="1" xr:uid="{00000000-0005-0000-0000-0000FD030000}"/>
    <cellStyle name="Followed Hyperlink 28" xfId="20399" hidden="1" xr:uid="{00000000-0005-0000-0000-0000FE030000}"/>
    <cellStyle name="Followed Hyperlink 28" xfId="20374" hidden="1" xr:uid="{00000000-0005-0000-0000-0000FF030000}"/>
    <cellStyle name="Followed Hyperlink 28" xfId="20544" hidden="1" xr:uid="{00000000-0005-0000-0000-000000040000}"/>
    <cellStyle name="Followed Hyperlink 28" xfId="20648" hidden="1" xr:uid="{00000000-0005-0000-0000-000001040000}"/>
    <cellStyle name="Followed Hyperlink 28" xfId="20611" hidden="1" xr:uid="{00000000-0005-0000-0000-000002040000}"/>
    <cellStyle name="Followed Hyperlink 28" xfId="20586" hidden="1" xr:uid="{00000000-0005-0000-0000-000003040000}"/>
    <cellStyle name="Followed Hyperlink 28" xfId="20756" hidden="1" xr:uid="{00000000-0005-0000-0000-000004040000}"/>
    <cellStyle name="Followed Hyperlink 28" xfId="20859" hidden="1" xr:uid="{00000000-0005-0000-0000-000005040000}"/>
    <cellStyle name="Followed Hyperlink 28" xfId="20822" hidden="1" xr:uid="{00000000-0005-0000-0000-000006040000}"/>
    <cellStyle name="Followed Hyperlink 28" xfId="20797" hidden="1" xr:uid="{00000000-0005-0000-0000-000007040000}"/>
    <cellStyle name="Followed Hyperlink 28" xfId="20967" hidden="1" xr:uid="{00000000-0005-0000-0000-000008040000}"/>
    <cellStyle name="Followed Hyperlink 28" xfId="21065" hidden="1" xr:uid="{00000000-0005-0000-0000-000009040000}"/>
    <cellStyle name="Followed Hyperlink 28" xfId="21028" hidden="1" xr:uid="{00000000-0005-0000-0000-00000A040000}"/>
    <cellStyle name="Followed Hyperlink 28" xfId="21003" hidden="1" xr:uid="{00000000-0005-0000-0000-00000B040000}"/>
    <cellStyle name="Followed Hyperlink 28" xfId="21246" hidden="1" xr:uid="{00000000-0005-0000-0000-0000F0030000}"/>
    <cellStyle name="Followed Hyperlink 28" xfId="16405" hidden="1" xr:uid="{00000000-0005-0000-0000-0000F1030000}"/>
    <cellStyle name="Followed Hyperlink 28" xfId="14624" hidden="1" xr:uid="{00000000-0005-0000-0000-0000F2030000}"/>
    <cellStyle name="Followed Hyperlink 28" xfId="19747" hidden="1" xr:uid="{00000000-0005-0000-0000-0000F3030000}"/>
    <cellStyle name="Followed Hyperlink 28" xfId="21490" hidden="1" xr:uid="{00000000-0005-0000-0000-0000F4030000}"/>
    <cellStyle name="Followed Hyperlink 28" xfId="21606" hidden="1" xr:uid="{00000000-0005-0000-0000-0000F5030000}"/>
    <cellStyle name="Followed Hyperlink 28" xfId="21569" hidden="1" xr:uid="{00000000-0005-0000-0000-0000F6030000}"/>
    <cellStyle name="Followed Hyperlink 28" xfId="21544" hidden="1" xr:uid="{00000000-0005-0000-0000-0000F7030000}"/>
    <cellStyle name="Followed Hyperlink 28" xfId="21717" hidden="1" xr:uid="{00000000-0005-0000-0000-0000F8030000}"/>
    <cellStyle name="Followed Hyperlink 28" xfId="21827" hidden="1" xr:uid="{00000000-0005-0000-0000-0000F9030000}"/>
    <cellStyle name="Followed Hyperlink 28" xfId="21790" hidden="1" xr:uid="{00000000-0005-0000-0000-0000FA030000}"/>
    <cellStyle name="Followed Hyperlink 28" xfId="21765" hidden="1" xr:uid="{00000000-0005-0000-0000-0000FB030000}"/>
    <cellStyle name="Followed Hyperlink 28" xfId="21936" hidden="1" xr:uid="{00000000-0005-0000-0000-0000FC030000}"/>
    <cellStyle name="Followed Hyperlink 28" xfId="22043" hidden="1" xr:uid="{00000000-0005-0000-0000-0000FD030000}"/>
    <cellStyle name="Followed Hyperlink 28" xfId="22006" hidden="1" xr:uid="{00000000-0005-0000-0000-0000FE030000}"/>
    <cellStyle name="Followed Hyperlink 28" xfId="21981" hidden="1" xr:uid="{00000000-0005-0000-0000-0000FF030000}"/>
    <cellStyle name="Followed Hyperlink 28" xfId="22151" hidden="1" xr:uid="{00000000-0005-0000-0000-000000040000}"/>
    <cellStyle name="Followed Hyperlink 28" xfId="22255" hidden="1" xr:uid="{00000000-0005-0000-0000-000001040000}"/>
    <cellStyle name="Followed Hyperlink 28" xfId="22218" hidden="1" xr:uid="{00000000-0005-0000-0000-000002040000}"/>
    <cellStyle name="Followed Hyperlink 28" xfId="22193" hidden="1" xr:uid="{00000000-0005-0000-0000-000003040000}"/>
    <cellStyle name="Followed Hyperlink 28" xfId="22363" hidden="1" xr:uid="{00000000-0005-0000-0000-000004040000}"/>
    <cellStyle name="Followed Hyperlink 28" xfId="22466" hidden="1" xr:uid="{00000000-0005-0000-0000-000005040000}"/>
    <cellStyle name="Followed Hyperlink 28" xfId="22429" hidden="1" xr:uid="{00000000-0005-0000-0000-000006040000}"/>
    <cellStyle name="Followed Hyperlink 28" xfId="22404" hidden="1" xr:uid="{00000000-0005-0000-0000-000007040000}"/>
    <cellStyle name="Followed Hyperlink 28" xfId="22574" hidden="1" xr:uid="{00000000-0005-0000-0000-000008040000}"/>
    <cellStyle name="Followed Hyperlink 28" xfId="22672" hidden="1" xr:uid="{00000000-0005-0000-0000-000009040000}"/>
    <cellStyle name="Followed Hyperlink 28" xfId="22635" hidden="1" xr:uid="{00000000-0005-0000-0000-00000A040000}"/>
    <cellStyle name="Followed Hyperlink 28" xfId="22610" hidden="1" xr:uid="{00000000-0005-0000-0000-00000B040000}"/>
    <cellStyle name="Followed Hyperlink 28" xfId="22853" hidden="1" xr:uid="{00000000-0005-0000-0000-0000F0030000}"/>
    <cellStyle name="Followed Hyperlink 28" xfId="18089" hidden="1" xr:uid="{00000000-0005-0000-0000-0000F1030000}"/>
    <cellStyle name="Followed Hyperlink 28" xfId="16313" hidden="1" xr:uid="{00000000-0005-0000-0000-0000F2030000}"/>
    <cellStyle name="Followed Hyperlink 28" xfId="21355" hidden="1" xr:uid="{00000000-0005-0000-0000-0000F3030000}"/>
    <cellStyle name="Followed Hyperlink 28" xfId="23059" hidden="1" xr:uid="{00000000-0005-0000-0000-0000F4030000}"/>
    <cellStyle name="Followed Hyperlink 28" xfId="23175" hidden="1" xr:uid="{00000000-0005-0000-0000-0000F5030000}"/>
    <cellStyle name="Followed Hyperlink 28" xfId="23138" hidden="1" xr:uid="{00000000-0005-0000-0000-0000F6030000}"/>
    <cellStyle name="Followed Hyperlink 28" xfId="23113" hidden="1" xr:uid="{00000000-0005-0000-0000-0000F7030000}"/>
    <cellStyle name="Followed Hyperlink 28" xfId="23286" hidden="1" xr:uid="{00000000-0005-0000-0000-0000F8030000}"/>
    <cellStyle name="Followed Hyperlink 28" xfId="23396" hidden="1" xr:uid="{00000000-0005-0000-0000-0000F9030000}"/>
    <cellStyle name="Followed Hyperlink 28" xfId="23359" hidden="1" xr:uid="{00000000-0005-0000-0000-0000FA030000}"/>
    <cellStyle name="Followed Hyperlink 28" xfId="23334" hidden="1" xr:uid="{00000000-0005-0000-0000-0000FB030000}"/>
    <cellStyle name="Followed Hyperlink 28" xfId="23505" hidden="1" xr:uid="{00000000-0005-0000-0000-0000FC030000}"/>
    <cellStyle name="Followed Hyperlink 28" xfId="23612" hidden="1" xr:uid="{00000000-0005-0000-0000-0000FD030000}"/>
    <cellStyle name="Followed Hyperlink 28" xfId="23575" hidden="1" xr:uid="{00000000-0005-0000-0000-0000FE030000}"/>
    <cellStyle name="Followed Hyperlink 28" xfId="23550" hidden="1" xr:uid="{00000000-0005-0000-0000-0000FF030000}"/>
    <cellStyle name="Followed Hyperlink 28" xfId="23720" hidden="1" xr:uid="{00000000-0005-0000-0000-000000040000}"/>
    <cellStyle name="Followed Hyperlink 28" xfId="23824" hidden="1" xr:uid="{00000000-0005-0000-0000-000001040000}"/>
    <cellStyle name="Followed Hyperlink 28" xfId="23787" hidden="1" xr:uid="{00000000-0005-0000-0000-000002040000}"/>
    <cellStyle name="Followed Hyperlink 28" xfId="23762" hidden="1" xr:uid="{00000000-0005-0000-0000-000003040000}"/>
    <cellStyle name="Followed Hyperlink 28" xfId="23932" hidden="1" xr:uid="{00000000-0005-0000-0000-000004040000}"/>
    <cellStyle name="Followed Hyperlink 28" xfId="24035" hidden="1" xr:uid="{00000000-0005-0000-0000-000005040000}"/>
    <cellStyle name="Followed Hyperlink 28" xfId="23998" hidden="1" xr:uid="{00000000-0005-0000-0000-000006040000}"/>
    <cellStyle name="Followed Hyperlink 28" xfId="23973" hidden="1" xr:uid="{00000000-0005-0000-0000-000007040000}"/>
    <cellStyle name="Followed Hyperlink 28" xfId="24143" hidden="1" xr:uid="{00000000-0005-0000-0000-000008040000}"/>
    <cellStyle name="Followed Hyperlink 28" xfId="24241" hidden="1" xr:uid="{00000000-0005-0000-0000-000009040000}"/>
    <cellStyle name="Followed Hyperlink 28" xfId="24204" hidden="1" xr:uid="{00000000-0005-0000-0000-00000A040000}"/>
    <cellStyle name="Followed Hyperlink 28" xfId="24179" hidden="1" xr:uid="{00000000-0005-0000-0000-00000B040000}"/>
    <cellStyle name="Followed Hyperlink 28" xfId="24422" hidden="1" xr:uid="{00000000-0005-0000-0000-0000F0030000}"/>
    <cellStyle name="Followed Hyperlink 28" xfId="19739" hidden="1" xr:uid="{00000000-0005-0000-0000-0000F1030000}"/>
    <cellStyle name="Followed Hyperlink 28" xfId="17947" hidden="1" xr:uid="{00000000-0005-0000-0000-0000F2030000}"/>
    <cellStyle name="Followed Hyperlink 28" xfId="22924" hidden="1" xr:uid="{00000000-0005-0000-0000-0000F3030000}"/>
    <cellStyle name="Followed Hyperlink 28" xfId="24578" hidden="1" xr:uid="{00000000-0005-0000-0000-0000F4030000}"/>
    <cellStyle name="Followed Hyperlink 28" xfId="24694" hidden="1" xr:uid="{00000000-0005-0000-0000-0000F5030000}"/>
    <cellStyle name="Followed Hyperlink 28" xfId="24657" hidden="1" xr:uid="{00000000-0005-0000-0000-0000F6030000}"/>
    <cellStyle name="Followed Hyperlink 28" xfId="24632" hidden="1" xr:uid="{00000000-0005-0000-0000-0000F7030000}"/>
    <cellStyle name="Followed Hyperlink 28" xfId="24805" hidden="1" xr:uid="{00000000-0005-0000-0000-0000F8030000}"/>
    <cellStyle name="Followed Hyperlink 28" xfId="24915" hidden="1" xr:uid="{00000000-0005-0000-0000-0000F9030000}"/>
    <cellStyle name="Followed Hyperlink 28" xfId="24878" hidden="1" xr:uid="{00000000-0005-0000-0000-0000FA030000}"/>
    <cellStyle name="Followed Hyperlink 28" xfId="24853" hidden="1" xr:uid="{00000000-0005-0000-0000-0000FB030000}"/>
    <cellStyle name="Followed Hyperlink 28" xfId="25024" hidden="1" xr:uid="{00000000-0005-0000-0000-0000FC030000}"/>
    <cellStyle name="Followed Hyperlink 28" xfId="25131" hidden="1" xr:uid="{00000000-0005-0000-0000-0000FD030000}"/>
    <cellStyle name="Followed Hyperlink 28" xfId="25094" hidden="1" xr:uid="{00000000-0005-0000-0000-0000FE030000}"/>
    <cellStyle name="Followed Hyperlink 28" xfId="25069" hidden="1" xr:uid="{00000000-0005-0000-0000-0000FF030000}"/>
    <cellStyle name="Followed Hyperlink 28" xfId="25239" hidden="1" xr:uid="{00000000-0005-0000-0000-000000040000}"/>
    <cellStyle name="Followed Hyperlink 28" xfId="25343" hidden="1" xr:uid="{00000000-0005-0000-0000-000001040000}"/>
    <cellStyle name="Followed Hyperlink 28" xfId="25306" hidden="1" xr:uid="{00000000-0005-0000-0000-000002040000}"/>
    <cellStyle name="Followed Hyperlink 28" xfId="25281" hidden="1" xr:uid="{00000000-0005-0000-0000-000003040000}"/>
    <cellStyle name="Followed Hyperlink 28" xfId="25451" hidden="1" xr:uid="{00000000-0005-0000-0000-000004040000}"/>
    <cellStyle name="Followed Hyperlink 28" xfId="25554" hidden="1" xr:uid="{00000000-0005-0000-0000-000005040000}"/>
    <cellStyle name="Followed Hyperlink 28" xfId="25517" hidden="1" xr:uid="{00000000-0005-0000-0000-000006040000}"/>
    <cellStyle name="Followed Hyperlink 28" xfId="25492" hidden="1" xr:uid="{00000000-0005-0000-0000-000007040000}"/>
    <cellStyle name="Followed Hyperlink 28" xfId="25662" hidden="1" xr:uid="{00000000-0005-0000-0000-000008040000}"/>
    <cellStyle name="Followed Hyperlink 28" xfId="25760" hidden="1" xr:uid="{00000000-0005-0000-0000-000009040000}"/>
    <cellStyle name="Followed Hyperlink 28" xfId="25723" hidden="1" xr:uid="{00000000-0005-0000-0000-00000A040000}"/>
    <cellStyle name="Followed Hyperlink 28" xfId="25698" hidden="1" xr:uid="{00000000-0005-0000-0000-00000B040000}"/>
    <cellStyle name="Followed Hyperlink 28" xfId="26386" hidden="1" xr:uid="{00000000-0005-0000-0000-0000F0030000}"/>
    <cellStyle name="Followed Hyperlink 28" xfId="26501" hidden="1" xr:uid="{00000000-0005-0000-0000-0000F1030000}"/>
    <cellStyle name="Followed Hyperlink 28" xfId="26464" hidden="1" xr:uid="{00000000-0005-0000-0000-0000F2030000}"/>
    <cellStyle name="Followed Hyperlink 28" xfId="26439" hidden="1" xr:uid="{00000000-0005-0000-0000-0000F3030000}"/>
    <cellStyle name="Followed Hyperlink 28" xfId="26698" hidden="1" xr:uid="{00000000-0005-0000-0000-0000F4030000}"/>
    <cellStyle name="Followed Hyperlink 28" xfId="26814" hidden="1" xr:uid="{00000000-0005-0000-0000-0000F5030000}"/>
    <cellStyle name="Followed Hyperlink 28" xfId="26777" hidden="1" xr:uid="{00000000-0005-0000-0000-0000F6030000}"/>
    <cellStyle name="Followed Hyperlink 28" xfId="26752" hidden="1" xr:uid="{00000000-0005-0000-0000-0000F7030000}"/>
    <cellStyle name="Followed Hyperlink 28" xfId="26925" hidden="1" xr:uid="{00000000-0005-0000-0000-0000F8030000}"/>
    <cellStyle name="Followed Hyperlink 28" xfId="27035" hidden="1" xr:uid="{00000000-0005-0000-0000-0000F9030000}"/>
    <cellStyle name="Followed Hyperlink 28" xfId="26998" hidden="1" xr:uid="{00000000-0005-0000-0000-0000FA030000}"/>
    <cellStyle name="Followed Hyperlink 28" xfId="26973" hidden="1" xr:uid="{00000000-0005-0000-0000-0000FB030000}"/>
    <cellStyle name="Followed Hyperlink 28" xfId="27144" hidden="1" xr:uid="{00000000-0005-0000-0000-0000FC030000}"/>
    <cellStyle name="Followed Hyperlink 28" xfId="27251" hidden="1" xr:uid="{00000000-0005-0000-0000-0000FD030000}"/>
    <cellStyle name="Followed Hyperlink 28" xfId="27214" hidden="1" xr:uid="{00000000-0005-0000-0000-0000FE030000}"/>
    <cellStyle name="Followed Hyperlink 28" xfId="27189" hidden="1" xr:uid="{00000000-0005-0000-0000-0000FF030000}"/>
    <cellStyle name="Followed Hyperlink 28" xfId="27359" hidden="1" xr:uid="{00000000-0005-0000-0000-000000040000}"/>
    <cellStyle name="Followed Hyperlink 28" xfId="27463" hidden="1" xr:uid="{00000000-0005-0000-0000-000001040000}"/>
    <cellStyle name="Followed Hyperlink 28" xfId="27426" hidden="1" xr:uid="{00000000-0005-0000-0000-000002040000}"/>
    <cellStyle name="Followed Hyperlink 28" xfId="27401" hidden="1" xr:uid="{00000000-0005-0000-0000-000003040000}"/>
    <cellStyle name="Followed Hyperlink 28" xfId="27571" hidden="1" xr:uid="{00000000-0005-0000-0000-000004040000}"/>
    <cellStyle name="Followed Hyperlink 28" xfId="27674" hidden="1" xr:uid="{00000000-0005-0000-0000-000005040000}"/>
    <cellStyle name="Followed Hyperlink 28" xfId="27637" hidden="1" xr:uid="{00000000-0005-0000-0000-000006040000}"/>
    <cellStyle name="Followed Hyperlink 28" xfId="27612" hidden="1" xr:uid="{00000000-0005-0000-0000-000007040000}"/>
    <cellStyle name="Followed Hyperlink 28" xfId="27782" hidden="1" xr:uid="{00000000-0005-0000-0000-000008040000}"/>
    <cellStyle name="Followed Hyperlink 28" xfId="27880" hidden="1" xr:uid="{00000000-0005-0000-0000-000009040000}"/>
    <cellStyle name="Followed Hyperlink 28" xfId="27843" hidden="1" xr:uid="{00000000-0005-0000-0000-00000A040000}"/>
    <cellStyle name="Followed Hyperlink 28" xfId="27818" hidden="1" xr:uid="{00000000-0005-0000-0000-00000B040000}"/>
    <cellStyle name="Followed Hyperlink 28" xfId="28608" hidden="1" xr:uid="{00000000-0005-0000-0000-0000F0030000}"/>
    <cellStyle name="Followed Hyperlink 28" xfId="28723" hidden="1" xr:uid="{00000000-0005-0000-0000-0000F1030000}"/>
    <cellStyle name="Followed Hyperlink 28" xfId="28686" hidden="1" xr:uid="{00000000-0005-0000-0000-0000F2030000}"/>
    <cellStyle name="Followed Hyperlink 28" xfId="28661" hidden="1" xr:uid="{00000000-0005-0000-0000-0000F3030000}"/>
    <cellStyle name="Followed Hyperlink 28" xfId="28920" hidden="1" xr:uid="{00000000-0005-0000-0000-0000F4030000}"/>
    <cellStyle name="Followed Hyperlink 28" xfId="29036" hidden="1" xr:uid="{00000000-0005-0000-0000-0000F5030000}"/>
    <cellStyle name="Followed Hyperlink 28" xfId="28999" hidden="1" xr:uid="{00000000-0005-0000-0000-0000F6030000}"/>
    <cellStyle name="Followed Hyperlink 28" xfId="28974" hidden="1" xr:uid="{00000000-0005-0000-0000-0000F7030000}"/>
    <cellStyle name="Followed Hyperlink 28" xfId="29147" hidden="1" xr:uid="{00000000-0005-0000-0000-0000F8030000}"/>
    <cellStyle name="Followed Hyperlink 28" xfId="29257" hidden="1" xr:uid="{00000000-0005-0000-0000-0000F9030000}"/>
    <cellStyle name="Followed Hyperlink 28" xfId="29220" hidden="1" xr:uid="{00000000-0005-0000-0000-0000FA030000}"/>
    <cellStyle name="Followed Hyperlink 28" xfId="29195" hidden="1" xr:uid="{00000000-0005-0000-0000-0000FB030000}"/>
    <cellStyle name="Followed Hyperlink 28" xfId="29366" hidden="1" xr:uid="{00000000-0005-0000-0000-0000FC030000}"/>
    <cellStyle name="Followed Hyperlink 28" xfId="29473" hidden="1" xr:uid="{00000000-0005-0000-0000-0000FD030000}"/>
    <cellStyle name="Followed Hyperlink 28" xfId="29436" hidden="1" xr:uid="{00000000-0005-0000-0000-0000FE030000}"/>
    <cellStyle name="Followed Hyperlink 28" xfId="29411" hidden="1" xr:uid="{00000000-0005-0000-0000-0000FF030000}"/>
    <cellStyle name="Followed Hyperlink 28" xfId="29581" hidden="1" xr:uid="{00000000-0005-0000-0000-000000040000}"/>
    <cellStyle name="Followed Hyperlink 28" xfId="29685" hidden="1" xr:uid="{00000000-0005-0000-0000-000001040000}"/>
    <cellStyle name="Followed Hyperlink 28" xfId="29648" hidden="1" xr:uid="{00000000-0005-0000-0000-000002040000}"/>
    <cellStyle name="Followed Hyperlink 28" xfId="29623" hidden="1" xr:uid="{00000000-0005-0000-0000-000003040000}"/>
    <cellStyle name="Followed Hyperlink 28" xfId="29793" hidden="1" xr:uid="{00000000-0005-0000-0000-000004040000}"/>
    <cellStyle name="Followed Hyperlink 28" xfId="29896" hidden="1" xr:uid="{00000000-0005-0000-0000-000005040000}"/>
    <cellStyle name="Followed Hyperlink 28" xfId="29859" hidden="1" xr:uid="{00000000-0005-0000-0000-000006040000}"/>
    <cellStyle name="Followed Hyperlink 28" xfId="29834" hidden="1" xr:uid="{00000000-0005-0000-0000-000007040000}"/>
    <cellStyle name="Followed Hyperlink 28" xfId="30004" hidden="1" xr:uid="{00000000-0005-0000-0000-000008040000}"/>
    <cellStyle name="Followed Hyperlink 28" xfId="30102" hidden="1" xr:uid="{00000000-0005-0000-0000-000009040000}"/>
    <cellStyle name="Followed Hyperlink 28" xfId="30065" hidden="1" xr:uid="{00000000-0005-0000-0000-00000A040000}"/>
    <cellStyle name="Followed Hyperlink 28" xfId="30040" hidden="1" xr:uid="{00000000-0005-0000-0000-00000B040000}"/>
    <cellStyle name="Followed Hyperlink 28" xfId="30283" hidden="1" xr:uid="{00000000-0005-0000-0000-0000F0030000}"/>
    <cellStyle name="Followed Hyperlink 28" xfId="28461" hidden="1" xr:uid="{00000000-0005-0000-0000-0000F1030000}"/>
    <cellStyle name="Followed Hyperlink 28" xfId="26122" hidden="1" xr:uid="{00000000-0005-0000-0000-0000F2030000}"/>
    <cellStyle name="Followed Hyperlink 28" xfId="25980" hidden="1" xr:uid="{00000000-0005-0000-0000-0000F3030000}"/>
    <cellStyle name="Followed Hyperlink 28" xfId="30591" hidden="1" xr:uid="{00000000-0005-0000-0000-0000F4030000}"/>
    <cellStyle name="Followed Hyperlink 28" xfId="30707" hidden="1" xr:uid="{00000000-0005-0000-0000-0000F5030000}"/>
    <cellStyle name="Followed Hyperlink 28" xfId="30670" hidden="1" xr:uid="{00000000-0005-0000-0000-0000F6030000}"/>
    <cellStyle name="Followed Hyperlink 28" xfId="30645" hidden="1" xr:uid="{00000000-0005-0000-0000-0000F7030000}"/>
    <cellStyle name="Followed Hyperlink 28" xfId="30818" hidden="1" xr:uid="{00000000-0005-0000-0000-0000F8030000}"/>
    <cellStyle name="Followed Hyperlink 28" xfId="30928" hidden="1" xr:uid="{00000000-0005-0000-0000-0000F9030000}"/>
    <cellStyle name="Followed Hyperlink 28" xfId="30891" hidden="1" xr:uid="{00000000-0005-0000-0000-0000FA030000}"/>
    <cellStyle name="Followed Hyperlink 28" xfId="30866" hidden="1" xr:uid="{00000000-0005-0000-0000-0000FB030000}"/>
    <cellStyle name="Followed Hyperlink 28" xfId="31037" hidden="1" xr:uid="{00000000-0005-0000-0000-0000FC030000}"/>
    <cellStyle name="Followed Hyperlink 28" xfId="31144" hidden="1" xr:uid="{00000000-0005-0000-0000-0000FD030000}"/>
    <cellStyle name="Followed Hyperlink 28" xfId="31107" hidden="1" xr:uid="{00000000-0005-0000-0000-0000FE030000}"/>
    <cellStyle name="Followed Hyperlink 28" xfId="31082" hidden="1" xr:uid="{00000000-0005-0000-0000-0000FF030000}"/>
    <cellStyle name="Followed Hyperlink 28" xfId="31252" hidden="1" xr:uid="{00000000-0005-0000-0000-000000040000}"/>
    <cellStyle name="Followed Hyperlink 28" xfId="31356" hidden="1" xr:uid="{00000000-0005-0000-0000-000001040000}"/>
    <cellStyle name="Followed Hyperlink 28" xfId="31319" hidden="1" xr:uid="{00000000-0005-0000-0000-000002040000}"/>
    <cellStyle name="Followed Hyperlink 28" xfId="31294" hidden="1" xr:uid="{00000000-0005-0000-0000-000003040000}"/>
    <cellStyle name="Followed Hyperlink 28" xfId="31464" hidden="1" xr:uid="{00000000-0005-0000-0000-000004040000}"/>
    <cellStyle name="Followed Hyperlink 28" xfId="31567" hidden="1" xr:uid="{00000000-0005-0000-0000-000005040000}"/>
    <cellStyle name="Followed Hyperlink 28" xfId="31530" hidden="1" xr:uid="{00000000-0005-0000-0000-000006040000}"/>
    <cellStyle name="Followed Hyperlink 28" xfId="31505" hidden="1" xr:uid="{00000000-0005-0000-0000-000007040000}"/>
    <cellStyle name="Followed Hyperlink 28" xfId="31675" hidden="1" xr:uid="{00000000-0005-0000-0000-000008040000}"/>
    <cellStyle name="Followed Hyperlink 28" xfId="31773" hidden="1" xr:uid="{00000000-0005-0000-0000-000009040000}"/>
    <cellStyle name="Followed Hyperlink 28" xfId="31736" hidden="1" xr:uid="{00000000-0005-0000-0000-00000A040000}"/>
    <cellStyle name="Followed Hyperlink 28" xfId="31711" hidden="1" xr:uid="{00000000-0005-0000-0000-00000B040000}"/>
    <cellStyle name="Followed Hyperlink 28" xfId="31954" hidden="1" xr:uid="{00000000-0005-0000-0000-0000F0030000}"/>
    <cellStyle name="Followed Hyperlink 28" xfId="26119" hidden="1" xr:uid="{00000000-0005-0000-0000-0000F1030000}"/>
    <cellStyle name="Followed Hyperlink 28" xfId="28350" hidden="1" xr:uid="{00000000-0005-0000-0000-0000F2030000}"/>
    <cellStyle name="Followed Hyperlink 28" xfId="30454" hidden="1" xr:uid="{00000000-0005-0000-0000-0000F3030000}"/>
    <cellStyle name="Followed Hyperlink 28" xfId="32259" hidden="1" xr:uid="{00000000-0005-0000-0000-0000F4030000}"/>
    <cellStyle name="Followed Hyperlink 28" xfId="32375" hidden="1" xr:uid="{00000000-0005-0000-0000-0000F5030000}"/>
    <cellStyle name="Followed Hyperlink 28" xfId="32338" hidden="1" xr:uid="{00000000-0005-0000-0000-0000F6030000}"/>
    <cellStyle name="Followed Hyperlink 28" xfId="32313" hidden="1" xr:uid="{00000000-0005-0000-0000-0000F7030000}"/>
    <cellStyle name="Followed Hyperlink 28" xfId="32486" hidden="1" xr:uid="{00000000-0005-0000-0000-0000F8030000}"/>
    <cellStyle name="Followed Hyperlink 28" xfId="32596" hidden="1" xr:uid="{00000000-0005-0000-0000-0000F9030000}"/>
    <cellStyle name="Followed Hyperlink 28" xfId="32559" hidden="1" xr:uid="{00000000-0005-0000-0000-0000FA030000}"/>
    <cellStyle name="Followed Hyperlink 28" xfId="32534" hidden="1" xr:uid="{00000000-0005-0000-0000-0000FB030000}"/>
    <cellStyle name="Followed Hyperlink 28" xfId="32705" hidden="1" xr:uid="{00000000-0005-0000-0000-0000FC030000}"/>
    <cellStyle name="Followed Hyperlink 28" xfId="32812" hidden="1" xr:uid="{00000000-0005-0000-0000-0000FD030000}"/>
    <cellStyle name="Followed Hyperlink 28" xfId="32775" hidden="1" xr:uid="{00000000-0005-0000-0000-0000FE030000}"/>
    <cellStyle name="Followed Hyperlink 28" xfId="32750" hidden="1" xr:uid="{00000000-0005-0000-0000-0000FF030000}"/>
    <cellStyle name="Followed Hyperlink 28" xfId="32920" hidden="1" xr:uid="{00000000-0005-0000-0000-000000040000}"/>
    <cellStyle name="Followed Hyperlink 28" xfId="33024" hidden="1" xr:uid="{00000000-0005-0000-0000-000001040000}"/>
    <cellStyle name="Followed Hyperlink 28" xfId="32987" hidden="1" xr:uid="{00000000-0005-0000-0000-000002040000}"/>
    <cellStyle name="Followed Hyperlink 28" xfId="32962" hidden="1" xr:uid="{00000000-0005-0000-0000-000003040000}"/>
    <cellStyle name="Followed Hyperlink 28" xfId="33132" hidden="1" xr:uid="{00000000-0005-0000-0000-000004040000}"/>
    <cellStyle name="Followed Hyperlink 28" xfId="33235" hidden="1" xr:uid="{00000000-0005-0000-0000-000005040000}"/>
    <cellStyle name="Followed Hyperlink 28" xfId="33198" hidden="1" xr:uid="{00000000-0005-0000-0000-000006040000}"/>
    <cellStyle name="Followed Hyperlink 28" xfId="33173" hidden="1" xr:uid="{00000000-0005-0000-0000-000007040000}"/>
    <cellStyle name="Followed Hyperlink 28" xfId="33343" hidden="1" xr:uid="{00000000-0005-0000-0000-000008040000}"/>
    <cellStyle name="Followed Hyperlink 28" xfId="33441" hidden="1" xr:uid="{00000000-0005-0000-0000-000009040000}"/>
    <cellStyle name="Followed Hyperlink 28" xfId="33404" hidden="1" xr:uid="{00000000-0005-0000-0000-00000A040000}"/>
    <cellStyle name="Followed Hyperlink 28" xfId="33379" hidden="1" xr:uid="{00000000-0005-0000-0000-00000B040000}"/>
    <cellStyle name="Followed Hyperlink 28" xfId="33622" hidden="1" xr:uid="{00000000-0005-0000-0000-0000F0030000}"/>
    <cellStyle name="Followed Hyperlink 28" xfId="28348" hidden="1" xr:uid="{00000000-0005-0000-0000-0000F1030000}"/>
    <cellStyle name="Followed Hyperlink 28" xfId="25898" hidden="1" xr:uid="{00000000-0005-0000-0000-0000F2030000}"/>
    <cellStyle name="Followed Hyperlink 28" xfId="32122" hidden="1" xr:uid="{00000000-0005-0000-0000-0000F3030000}"/>
    <cellStyle name="Followed Hyperlink 28" xfId="33914" hidden="1" xr:uid="{00000000-0005-0000-0000-0000F4030000}"/>
    <cellStyle name="Followed Hyperlink 28" xfId="34030" hidden="1" xr:uid="{00000000-0005-0000-0000-0000F5030000}"/>
    <cellStyle name="Followed Hyperlink 28" xfId="33993" hidden="1" xr:uid="{00000000-0005-0000-0000-0000F6030000}"/>
    <cellStyle name="Followed Hyperlink 28" xfId="33968" hidden="1" xr:uid="{00000000-0005-0000-0000-0000F7030000}"/>
    <cellStyle name="Followed Hyperlink 28" xfId="34141" hidden="1" xr:uid="{00000000-0005-0000-0000-0000F8030000}"/>
    <cellStyle name="Followed Hyperlink 28" xfId="34251" hidden="1" xr:uid="{00000000-0005-0000-0000-0000F9030000}"/>
    <cellStyle name="Followed Hyperlink 28" xfId="34214" hidden="1" xr:uid="{00000000-0005-0000-0000-0000FA030000}"/>
    <cellStyle name="Followed Hyperlink 28" xfId="34189" hidden="1" xr:uid="{00000000-0005-0000-0000-0000FB030000}"/>
    <cellStyle name="Followed Hyperlink 28" xfId="34360" hidden="1" xr:uid="{00000000-0005-0000-0000-0000FC030000}"/>
    <cellStyle name="Followed Hyperlink 28" xfId="34467" hidden="1" xr:uid="{00000000-0005-0000-0000-0000FD030000}"/>
    <cellStyle name="Followed Hyperlink 28" xfId="34430" hidden="1" xr:uid="{00000000-0005-0000-0000-0000FE030000}"/>
    <cellStyle name="Followed Hyperlink 28" xfId="34405" hidden="1" xr:uid="{00000000-0005-0000-0000-0000FF030000}"/>
    <cellStyle name="Followed Hyperlink 28" xfId="34575" hidden="1" xr:uid="{00000000-0005-0000-0000-000000040000}"/>
    <cellStyle name="Followed Hyperlink 28" xfId="34679" hidden="1" xr:uid="{00000000-0005-0000-0000-000001040000}"/>
    <cellStyle name="Followed Hyperlink 28" xfId="34642" hidden="1" xr:uid="{00000000-0005-0000-0000-000002040000}"/>
    <cellStyle name="Followed Hyperlink 28" xfId="34617" hidden="1" xr:uid="{00000000-0005-0000-0000-000003040000}"/>
    <cellStyle name="Followed Hyperlink 28" xfId="34787" hidden="1" xr:uid="{00000000-0005-0000-0000-000004040000}"/>
    <cellStyle name="Followed Hyperlink 28" xfId="34890" hidden="1" xr:uid="{00000000-0005-0000-0000-000005040000}"/>
    <cellStyle name="Followed Hyperlink 28" xfId="34853" hidden="1" xr:uid="{00000000-0005-0000-0000-000006040000}"/>
    <cellStyle name="Followed Hyperlink 28" xfId="34828" hidden="1" xr:uid="{00000000-0005-0000-0000-000007040000}"/>
    <cellStyle name="Followed Hyperlink 28" xfId="34998" hidden="1" xr:uid="{00000000-0005-0000-0000-000008040000}"/>
    <cellStyle name="Followed Hyperlink 28" xfId="35096" hidden="1" xr:uid="{00000000-0005-0000-0000-000009040000}"/>
    <cellStyle name="Followed Hyperlink 28" xfId="35059" hidden="1" xr:uid="{00000000-0005-0000-0000-00000A040000}"/>
    <cellStyle name="Followed Hyperlink 28" xfId="35034" hidden="1" xr:uid="{00000000-0005-0000-0000-00000B040000}"/>
    <cellStyle name="Followed Hyperlink 28" xfId="35277" hidden="1" xr:uid="{00000000-0005-0000-0000-0000F0030000}"/>
    <cellStyle name="Followed Hyperlink 28" xfId="30446" hidden="1" xr:uid="{00000000-0005-0000-0000-0000F1030000}"/>
    <cellStyle name="Followed Hyperlink 28" xfId="28585" hidden="1" xr:uid="{00000000-0005-0000-0000-0000F2030000}"/>
    <cellStyle name="Followed Hyperlink 28" xfId="33778" hidden="1" xr:uid="{00000000-0005-0000-0000-0000F3030000}"/>
    <cellStyle name="Followed Hyperlink 28" xfId="35555" hidden="1" xr:uid="{00000000-0005-0000-0000-0000F4030000}"/>
    <cellStyle name="Followed Hyperlink 28" xfId="35671" hidden="1" xr:uid="{00000000-0005-0000-0000-0000F5030000}"/>
    <cellStyle name="Followed Hyperlink 28" xfId="35634" hidden="1" xr:uid="{00000000-0005-0000-0000-0000F6030000}"/>
    <cellStyle name="Followed Hyperlink 28" xfId="35609" hidden="1" xr:uid="{00000000-0005-0000-0000-0000F7030000}"/>
    <cellStyle name="Followed Hyperlink 28" xfId="35782" hidden="1" xr:uid="{00000000-0005-0000-0000-0000F8030000}"/>
    <cellStyle name="Followed Hyperlink 28" xfId="35892" hidden="1" xr:uid="{00000000-0005-0000-0000-0000F9030000}"/>
    <cellStyle name="Followed Hyperlink 28" xfId="35855" hidden="1" xr:uid="{00000000-0005-0000-0000-0000FA030000}"/>
    <cellStyle name="Followed Hyperlink 28" xfId="35830" hidden="1" xr:uid="{00000000-0005-0000-0000-0000FB030000}"/>
    <cellStyle name="Followed Hyperlink 28" xfId="36001" hidden="1" xr:uid="{00000000-0005-0000-0000-0000FC030000}"/>
    <cellStyle name="Followed Hyperlink 28" xfId="36108" hidden="1" xr:uid="{00000000-0005-0000-0000-0000FD030000}"/>
    <cellStyle name="Followed Hyperlink 28" xfId="36071" hidden="1" xr:uid="{00000000-0005-0000-0000-0000FE030000}"/>
    <cellStyle name="Followed Hyperlink 28" xfId="36046" hidden="1" xr:uid="{00000000-0005-0000-0000-0000FF030000}"/>
    <cellStyle name="Followed Hyperlink 28" xfId="36216" hidden="1" xr:uid="{00000000-0005-0000-0000-000000040000}"/>
    <cellStyle name="Followed Hyperlink 28" xfId="36320" hidden="1" xr:uid="{00000000-0005-0000-0000-000001040000}"/>
    <cellStyle name="Followed Hyperlink 28" xfId="36283" hidden="1" xr:uid="{00000000-0005-0000-0000-000002040000}"/>
    <cellStyle name="Followed Hyperlink 28" xfId="36258" hidden="1" xr:uid="{00000000-0005-0000-0000-000003040000}"/>
    <cellStyle name="Followed Hyperlink 28" xfId="36428" hidden="1" xr:uid="{00000000-0005-0000-0000-000004040000}"/>
    <cellStyle name="Followed Hyperlink 28" xfId="36531" hidden="1" xr:uid="{00000000-0005-0000-0000-000005040000}"/>
    <cellStyle name="Followed Hyperlink 28" xfId="36494" hidden="1" xr:uid="{00000000-0005-0000-0000-000006040000}"/>
    <cellStyle name="Followed Hyperlink 28" xfId="36469" hidden="1" xr:uid="{00000000-0005-0000-0000-000007040000}"/>
    <cellStyle name="Followed Hyperlink 28" xfId="36639" hidden="1" xr:uid="{00000000-0005-0000-0000-000008040000}"/>
    <cellStyle name="Followed Hyperlink 28" xfId="36737" hidden="1" xr:uid="{00000000-0005-0000-0000-000009040000}"/>
    <cellStyle name="Followed Hyperlink 28" xfId="36700" hidden="1" xr:uid="{00000000-0005-0000-0000-00000A040000}"/>
    <cellStyle name="Followed Hyperlink 28" xfId="36675" hidden="1" xr:uid="{00000000-0005-0000-0000-00000B040000}"/>
    <cellStyle name="Followed Hyperlink 28" xfId="36918" hidden="1" xr:uid="{00000000-0005-0000-0000-0000F0030000}"/>
    <cellStyle name="Followed Hyperlink 28" xfId="32114" hidden="1" xr:uid="{00000000-0005-0000-0000-0000F1030000}"/>
    <cellStyle name="Followed Hyperlink 28" xfId="28269" hidden="1" xr:uid="{00000000-0005-0000-0000-0000F2030000}"/>
    <cellStyle name="Followed Hyperlink 28" xfId="35419" hidden="1" xr:uid="{00000000-0005-0000-0000-0000F3030000}"/>
    <cellStyle name="Followed Hyperlink 28" xfId="37162" hidden="1" xr:uid="{00000000-0005-0000-0000-0000F4030000}"/>
    <cellStyle name="Followed Hyperlink 28" xfId="37278" hidden="1" xr:uid="{00000000-0005-0000-0000-0000F5030000}"/>
    <cellStyle name="Followed Hyperlink 28" xfId="37241" hidden="1" xr:uid="{00000000-0005-0000-0000-0000F6030000}"/>
    <cellStyle name="Followed Hyperlink 28" xfId="37216" hidden="1" xr:uid="{00000000-0005-0000-0000-0000F7030000}"/>
    <cellStyle name="Followed Hyperlink 28" xfId="37389" hidden="1" xr:uid="{00000000-0005-0000-0000-0000F8030000}"/>
    <cellStyle name="Followed Hyperlink 28" xfId="37499" hidden="1" xr:uid="{00000000-0005-0000-0000-0000F9030000}"/>
    <cellStyle name="Followed Hyperlink 28" xfId="37462" hidden="1" xr:uid="{00000000-0005-0000-0000-0000FA030000}"/>
    <cellStyle name="Followed Hyperlink 28" xfId="37437" hidden="1" xr:uid="{00000000-0005-0000-0000-0000FB030000}"/>
    <cellStyle name="Followed Hyperlink 28" xfId="37608" hidden="1" xr:uid="{00000000-0005-0000-0000-0000FC030000}"/>
    <cellStyle name="Followed Hyperlink 28" xfId="37715" hidden="1" xr:uid="{00000000-0005-0000-0000-0000FD030000}"/>
    <cellStyle name="Followed Hyperlink 28" xfId="37678" hidden="1" xr:uid="{00000000-0005-0000-0000-0000FE030000}"/>
    <cellStyle name="Followed Hyperlink 28" xfId="37653" hidden="1" xr:uid="{00000000-0005-0000-0000-0000FF030000}"/>
    <cellStyle name="Followed Hyperlink 28" xfId="37823" hidden="1" xr:uid="{00000000-0005-0000-0000-000000040000}"/>
    <cellStyle name="Followed Hyperlink 28" xfId="37927" hidden="1" xr:uid="{00000000-0005-0000-0000-000001040000}"/>
    <cellStyle name="Followed Hyperlink 28" xfId="37890" hidden="1" xr:uid="{00000000-0005-0000-0000-000002040000}"/>
    <cellStyle name="Followed Hyperlink 28" xfId="37865" hidden="1" xr:uid="{00000000-0005-0000-0000-000003040000}"/>
    <cellStyle name="Followed Hyperlink 28" xfId="38035" hidden="1" xr:uid="{00000000-0005-0000-0000-000004040000}"/>
    <cellStyle name="Followed Hyperlink 28" xfId="38138" hidden="1" xr:uid="{00000000-0005-0000-0000-000005040000}"/>
    <cellStyle name="Followed Hyperlink 28" xfId="38101" hidden="1" xr:uid="{00000000-0005-0000-0000-000006040000}"/>
    <cellStyle name="Followed Hyperlink 28" xfId="38076" hidden="1" xr:uid="{00000000-0005-0000-0000-000007040000}"/>
    <cellStyle name="Followed Hyperlink 28" xfId="38246" hidden="1" xr:uid="{00000000-0005-0000-0000-000008040000}"/>
    <cellStyle name="Followed Hyperlink 28" xfId="38344" hidden="1" xr:uid="{00000000-0005-0000-0000-000009040000}"/>
    <cellStyle name="Followed Hyperlink 28" xfId="38307" hidden="1" xr:uid="{00000000-0005-0000-0000-00000A040000}"/>
    <cellStyle name="Followed Hyperlink 28" xfId="38282" hidden="1" xr:uid="{00000000-0005-0000-0000-00000B040000}"/>
    <cellStyle name="Followed Hyperlink 28" xfId="38525" hidden="1" xr:uid="{00000000-0005-0000-0000-0000F0030000}"/>
    <cellStyle name="Followed Hyperlink 28" xfId="33770" hidden="1" xr:uid="{00000000-0005-0000-0000-0000F1030000}"/>
    <cellStyle name="Followed Hyperlink 28" xfId="28306" hidden="1" xr:uid="{00000000-0005-0000-0000-0000F2030000}"/>
    <cellStyle name="Followed Hyperlink 28" xfId="37027" hidden="1" xr:uid="{00000000-0005-0000-0000-0000F3030000}"/>
    <cellStyle name="Followed Hyperlink 28" xfId="38731" hidden="1" xr:uid="{00000000-0005-0000-0000-0000F4030000}"/>
    <cellStyle name="Followed Hyperlink 28" xfId="38847" hidden="1" xr:uid="{00000000-0005-0000-0000-0000F5030000}"/>
    <cellStyle name="Followed Hyperlink 28" xfId="38810" hidden="1" xr:uid="{00000000-0005-0000-0000-0000F6030000}"/>
    <cellStyle name="Followed Hyperlink 28" xfId="38785" hidden="1" xr:uid="{00000000-0005-0000-0000-0000F7030000}"/>
    <cellStyle name="Followed Hyperlink 28" xfId="38958" hidden="1" xr:uid="{00000000-0005-0000-0000-0000F8030000}"/>
    <cellStyle name="Followed Hyperlink 28" xfId="39068" hidden="1" xr:uid="{00000000-0005-0000-0000-0000F9030000}"/>
    <cellStyle name="Followed Hyperlink 28" xfId="39031" hidden="1" xr:uid="{00000000-0005-0000-0000-0000FA030000}"/>
    <cellStyle name="Followed Hyperlink 28" xfId="39006" hidden="1" xr:uid="{00000000-0005-0000-0000-0000FB030000}"/>
    <cellStyle name="Followed Hyperlink 28" xfId="39177" hidden="1" xr:uid="{00000000-0005-0000-0000-0000FC030000}"/>
    <cellStyle name="Followed Hyperlink 28" xfId="39284" hidden="1" xr:uid="{00000000-0005-0000-0000-0000FD030000}"/>
    <cellStyle name="Followed Hyperlink 28" xfId="39247" hidden="1" xr:uid="{00000000-0005-0000-0000-0000FE030000}"/>
    <cellStyle name="Followed Hyperlink 28" xfId="39222" hidden="1" xr:uid="{00000000-0005-0000-0000-0000FF030000}"/>
    <cellStyle name="Followed Hyperlink 28" xfId="39392" hidden="1" xr:uid="{00000000-0005-0000-0000-000000040000}"/>
    <cellStyle name="Followed Hyperlink 28" xfId="39496" hidden="1" xr:uid="{00000000-0005-0000-0000-000001040000}"/>
    <cellStyle name="Followed Hyperlink 28" xfId="39459" hidden="1" xr:uid="{00000000-0005-0000-0000-000002040000}"/>
    <cellStyle name="Followed Hyperlink 28" xfId="39434" hidden="1" xr:uid="{00000000-0005-0000-0000-000003040000}"/>
    <cellStyle name="Followed Hyperlink 28" xfId="39604" hidden="1" xr:uid="{00000000-0005-0000-0000-000004040000}"/>
    <cellStyle name="Followed Hyperlink 28" xfId="39707" hidden="1" xr:uid="{00000000-0005-0000-0000-000005040000}"/>
    <cellStyle name="Followed Hyperlink 28" xfId="39670" hidden="1" xr:uid="{00000000-0005-0000-0000-000006040000}"/>
    <cellStyle name="Followed Hyperlink 28" xfId="39645" hidden="1" xr:uid="{00000000-0005-0000-0000-000007040000}"/>
    <cellStyle name="Followed Hyperlink 28" xfId="39815" hidden="1" xr:uid="{00000000-0005-0000-0000-000008040000}"/>
    <cellStyle name="Followed Hyperlink 28" xfId="39913" hidden="1" xr:uid="{00000000-0005-0000-0000-000009040000}"/>
    <cellStyle name="Followed Hyperlink 28" xfId="39876" hidden="1" xr:uid="{00000000-0005-0000-0000-00000A040000}"/>
    <cellStyle name="Followed Hyperlink 28" xfId="39851" hidden="1" xr:uid="{00000000-0005-0000-0000-00000B040000}"/>
    <cellStyle name="Followed Hyperlink 28" xfId="40094" hidden="1" xr:uid="{00000000-0005-0000-0000-0000F0030000}"/>
    <cellStyle name="Followed Hyperlink 28" xfId="35411" hidden="1" xr:uid="{00000000-0005-0000-0000-0000F1030000}"/>
    <cellStyle name="Followed Hyperlink 28" xfId="30381" hidden="1" xr:uid="{00000000-0005-0000-0000-0000F2030000}"/>
    <cellStyle name="Followed Hyperlink 28" xfId="38596" hidden="1" xr:uid="{00000000-0005-0000-0000-0000F3030000}"/>
    <cellStyle name="Followed Hyperlink 28" xfId="40250" hidden="1" xr:uid="{00000000-0005-0000-0000-0000F4030000}"/>
    <cellStyle name="Followed Hyperlink 28" xfId="40366" hidden="1" xr:uid="{00000000-0005-0000-0000-0000F5030000}"/>
    <cellStyle name="Followed Hyperlink 28" xfId="40329" hidden="1" xr:uid="{00000000-0005-0000-0000-0000F6030000}"/>
    <cellStyle name="Followed Hyperlink 28" xfId="40304" hidden="1" xr:uid="{00000000-0005-0000-0000-0000F7030000}"/>
    <cellStyle name="Followed Hyperlink 28" xfId="40477" hidden="1" xr:uid="{00000000-0005-0000-0000-0000F8030000}"/>
    <cellStyle name="Followed Hyperlink 28" xfId="40587" hidden="1" xr:uid="{00000000-0005-0000-0000-0000F9030000}"/>
    <cellStyle name="Followed Hyperlink 28" xfId="40550" hidden="1" xr:uid="{00000000-0005-0000-0000-0000FA030000}"/>
    <cellStyle name="Followed Hyperlink 28" xfId="40525" hidden="1" xr:uid="{00000000-0005-0000-0000-0000FB030000}"/>
    <cellStyle name="Followed Hyperlink 28" xfId="40696" hidden="1" xr:uid="{00000000-0005-0000-0000-0000FC030000}"/>
    <cellStyle name="Followed Hyperlink 28" xfId="40803" hidden="1" xr:uid="{00000000-0005-0000-0000-0000FD030000}"/>
    <cellStyle name="Followed Hyperlink 28" xfId="40766" hidden="1" xr:uid="{00000000-0005-0000-0000-0000FE030000}"/>
    <cellStyle name="Followed Hyperlink 28" xfId="40741" hidden="1" xr:uid="{00000000-0005-0000-0000-0000FF030000}"/>
    <cellStyle name="Followed Hyperlink 28" xfId="40911" hidden="1" xr:uid="{00000000-0005-0000-0000-000000040000}"/>
    <cellStyle name="Followed Hyperlink 28" xfId="41015" hidden="1" xr:uid="{00000000-0005-0000-0000-000001040000}"/>
    <cellStyle name="Followed Hyperlink 28" xfId="40978" hidden="1" xr:uid="{00000000-0005-0000-0000-000002040000}"/>
    <cellStyle name="Followed Hyperlink 28" xfId="40953" hidden="1" xr:uid="{00000000-0005-0000-0000-000003040000}"/>
    <cellStyle name="Followed Hyperlink 28" xfId="41123" hidden="1" xr:uid="{00000000-0005-0000-0000-000004040000}"/>
    <cellStyle name="Followed Hyperlink 28" xfId="41226" hidden="1" xr:uid="{00000000-0005-0000-0000-000005040000}"/>
    <cellStyle name="Followed Hyperlink 28" xfId="41189" hidden="1" xr:uid="{00000000-0005-0000-0000-000006040000}"/>
    <cellStyle name="Followed Hyperlink 28" xfId="41164" hidden="1" xr:uid="{00000000-0005-0000-0000-000007040000}"/>
    <cellStyle name="Followed Hyperlink 28" xfId="41334" hidden="1" xr:uid="{00000000-0005-0000-0000-000008040000}"/>
    <cellStyle name="Followed Hyperlink 28" xfId="41432" hidden="1" xr:uid="{00000000-0005-0000-0000-000009040000}"/>
    <cellStyle name="Followed Hyperlink 28" xfId="41395" hidden="1" xr:uid="{00000000-0005-0000-0000-00000A040000}"/>
    <cellStyle name="Followed Hyperlink 28" xfId="41370" hidden="1" xr:uid="{00000000-0005-0000-0000-00000B040000}"/>
    <cellStyle name="Followed Hyperlink 28" xfId="41903" hidden="1" xr:uid="{00000000-0005-0000-0000-0000F0030000}"/>
    <cellStyle name="Followed Hyperlink 28" xfId="42018" hidden="1" xr:uid="{00000000-0005-0000-0000-0000F1030000}"/>
    <cellStyle name="Followed Hyperlink 28" xfId="41981" hidden="1" xr:uid="{00000000-0005-0000-0000-0000F2030000}"/>
    <cellStyle name="Followed Hyperlink 28" xfId="41956" hidden="1" xr:uid="{00000000-0005-0000-0000-0000F3030000}"/>
    <cellStyle name="Followed Hyperlink 28" xfId="42215" hidden="1" xr:uid="{00000000-0005-0000-0000-0000F4030000}"/>
    <cellStyle name="Followed Hyperlink 28" xfId="42331" hidden="1" xr:uid="{00000000-0005-0000-0000-0000F5030000}"/>
    <cellStyle name="Followed Hyperlink 28" xfId="42294" hidden="1" xr:uid="{00000000-0005-0000-0000-0000F6030000}"/>
    <cellStyle name="Followed Hyperlink 28" xfId="42269" hidden="1" xr:uid="{00000000-0005-0000-0000-0000F7030000}"/>
    <cellStyle name="Followed Hyperlink 28" xfId="42442" hidden="1" xr:uid="{00000000-0005-0000-0000-0000F8030000}"/>
    <cellStyle name="Followed Hyperlink 28" xfId="42552" hidden="1" xr:uid="{00000000-0005-0000-0000-0000F9030000}"/>
    <cellStyle name="Followed Hyperlink 28" xfId="42515" hidden="1" xr:uid="{00000000-0005-0000-0000-0000FA030000}"/>
    <cellStyle name="Followed Hyperlink 28" xfId="42490" hidden="1" xr:uid="{00000000-0005-0000-0000-0000FB030000}"/>
    <cellStyle name="Followed Hyperlink 28" xfId="42661" hidden="1" xr:uid="{00000000-0005-0000-0000-0000FC030000}"/>
    <cellStyle name="Followed Hyperlink 28" xfId="42768" hidden="1" xr:uid="{00000000-0005-0000-0000-0000FD030000}"/>
    <cellStyle name="Followed Hyperlink 28" xfId="42731" hidden="1" xr:uid="{00000000-0005-0000-0000-0000FE030000}"/>
    <cellStyle name="Followed Hyperlink 28" xfId="42706" hidden="1" xr:uid="{00000000-0005-0000-0000-0000FF030000}"/>
    <cellStyle name="Followed Hyperlink 28" xfId="42876" hidden="1" xr:uid="{00000000-0005-0000-0000-000000040000}"/>
    <cellStyle name="Followed Hyperlink 28" xfId="42980" hidden="1" xr:uid="{00000000-0005-0000-0000-000001040000}"/>
    <cellStyle name="Followed Hyperlink 28" xfId="42943" hidden="1" xr:uid="{00000000-0005-0000-0000-000002040000}"/>
    <cellStyle name="Followed Hyperlink 28" xfId="42918" hidden="1" xr:uid="{00000000-0005-0000-0000-000003040000}"/>
    <cellStyle name="Followed Hyperlink 28" xfId="43088" hidden="1" xr:uid="{00000000-0005-0000-0000-000004040000}"/>
    <cellStyle name="Followed Hyperlink 28" xfId="43191" hidden="1" xr:uid="{00000000-0005-0000-0000-000005040000}"/>
    <cellStyle name="Followed Hyperlink 28" xfId="43154" hidden="1" xr:uid="{00000000-0005-0000-0000-000006040000}"/>
    <cellStyle name="Followed Hyperlink 28" xfId="43129" hidden="1" xr:uid="{00000000-0005-0000-0000-000007040000}"/>
    <cellStyle name="Followed Hyperlink 28" xfId="43299" hidden="1" xr:uid="{00000000-0005-0000-0000-000008040000}"/>
    <cellStyle name="Followed Hyperlink 28" xfId="43397" hidden="1" xr:uid="{00000000-0005-0000-0000-000009040000}"/>
    <cellStyle name="Followed Hyperlink 28" xfId="43360" hidden="1" xr:uid="{00000000-0005-0000-0000-00000A040000}"/>
    <cellStyle name="Followed Hyperlink 28" xfId="43335" hidden="1" xr:uid="{00000000-0005-0000-0000-00000B040000}"/>
    <cellStyle name="Followed Hyperlink 28" xfId="43850" hidden="1" xr:uid="{00000000-0005-0000-0000-0000F0030000}"/>
    <cellStyle name="Followed Hyperlink 28" xfId="43965" hidden="1" xr:uid="{00000000-0005-0000-0000-0000F1030000}"/>
    <cellStyle name="Followed Hyperlink 28" xfId="43928" hidden="1" xr:uid="{00000000-0005-0000-0000-0000F2030000}"/>
    <cellStyle name="Followed Hyperlink 28" xfId="43903" hidden="1" xr:uid="{00000000-0005-0000-0000-0000F3030000}"/>
    <cellStyle name="Followed Hyperlink 28" xfId="44162" hidden="1" xr:uid="{00000000-0005-0000-0000-0000F4030000}"/>
    <cellStyle name="Followed Hyperlink 28" xfId="44278" hidden="1" xr:uid="{00000000-0005-0000-0000-0000F5030000}"/>
    <cellStyle name="Followed Hyperlink 28" xfId="44241" hidden="1" xr:uid="{00000000-0005-0000-0000-0000F6030000}"/>
    <cellStyle name="Followed Hyperlink 28" xfId="44216" hidden="1" xr:uid="{00000000-0005-0000-0000-0000F7030000}"/>
    <cellStyle name="Followed Hyperlink 28" xfId="44389" hidden="1" xr:uid="{00000000-0005-0000-0000-0000F8030000}"/>
    <cellStyle name="Followed Hyperlink 28" xfId="44499" hidden="1" xr:uid="{00000000-0005-0000-0000-0000F9030000}"/>
    <cellStyle name="Followed Hyperlink 28" xfId="44462" hidden="1" xr:uid="{00000000-0005-0000-0000-0000FA030000}"/>
    <cellStyle name="Followed Hyperlink 28" xfId="44437" hidden="1" xr:uid="{00000000-0005-0000-0000-0000FB030000}"/>
    <cellStyle name="Followed Hyperlink 28" xfId="44608" hidden="1" xr:uid="{00000000-0005-0000-0000-0000FC030000}"/>
    <cellStyle name="Followed Hyperlink 28" xfId="44715" hidden="1" xr:uid="{00000000-0005-0000-0000-0000FD030000}"/>
    <cellStyle name="Followed Hyperlink 28" xfId="44678" hidden="1" xr:uid="{00000000-0005-0000-0000-0000FE030000}"/>
    <cellStyle name="Followed Hyperlink 28" xfId="44653" hidden="1" xr:uid="{00000000-0005-0000-0000-0000FF030000}"/>
    <cellStyle name="Followed Hyperlink 28" xfId="44823" hidden="1" xr:uid="{00000000-0005-0000-0000-000000040000}"/>
    <cellStyle name="Followed Hyperlink 28" xfId="44927" hidden="1" xr:uid="{00000000-0005-0000-0000-000001040000}"/>
    <cellStyle name="Followed Hyperlink 28" xfId="44890" hidden="1" xr:uid="{00000000-0005-0000-0000-000002040000}"/>
    <cellStyle name="Followed Hyperlink 28" xfId="44865" hidden="1" xr:uid="{00000000-0005-0000-0000-000003040000}"/>
    <cellStyle name="Followed Hyperlink 28" xfId="45035" hidden="1" xr:uid="{00000000-0005-0000-0000-000004040000}"/>
    <cellStyle name="Followed Hyperlink 28" xfId="45138" hidden="1" xr:uid="{00000000-0005-0000-0000-000005040000}"/>
    <cellStyle name="Followed Hyperlink 28" xfId="45101" hidden="1" xr:uid="{00000000-0005-0000-0000-000006040000}"/>
    <cellStyle name="Followed Hyperlink 28" xfId="45076" hidden="1" xr:uid="{00000000-0005-0000-0000-000007040000}"/>
    <cellStyle name="Followed Hyperlink 28" xfId="45246" hidden="1" xr:uid="{00000000-0005-0000-0000-000008040000}"/>
    <cellStyle name="Followed Hyperlink 28" xfId="45344" hidden="1" xr:uid="{00000000-0005-0000-0000-000009040000}"/>
    <cellStyle name="Followed Hyperlink 28" xfId="45307" hidden="1" xr:uid="{00000000-0005-0000-0000-00000A040000}"/>
    <cellStyle name="Followed Hyperlink 28" xfId="45282" hidden="1" xr:uid="{00000000-0005-0000-0000-00000B040000}"/>
    <cellStyle name="Followed Hyperlink 29" xfId="571" hidden="1" xr:uid="{00000000-0005-0000-0000-00000C040000}"/>
    <cellStyle name="Followed Hyperlink 29" xfId="703" hidden="1" xr:uid="{00000000-0005-0000-0000-00000D040000}"/>
    <cellStyle name="Followed Hyperlink 29" xfId="742" hidden="1" xr:uid="{00000000-0005-0000-0000-00000E040000}"/>
    <cellStyle name="Followed Hyperlink 29" xfId="672" hidden="1" xr:uid="{00000000-0005-0000-0000-00000F040000}"/>
    <cellStyle name="Followed Hyperlink 29" xfId="883" hidden="1" xr:uid="{00000000-0005-0000-0000-000010040000}"/>
    <cellStyle name="Followed Hyperlink 29" xfId="1016" hidden="1" xr:uid="{00000000-0005-0000-0000-000011040000}"/>
    <cellStyle name="Followed Hyperlink 29" xfId="1055" hidden="1" xr:uid="{00000000-0005-0000-0000-000012040000}"/>
    <cellStyle name="Followed Hyperlink 29" xfId="985" hidden="1" xr:uid="{00000000-0005-0000-0000-000013040000}"/>
    <cellStyle name="Followed Hyperlink 29" xfId="1110" hidden="1" xr:uid="{00000000-0005-0000-0000-000014040000}"/>
    <cellStyle name="Followed Hyperlink 29" xfId="1237" hidden="1" xr:uid="{00000000-0005-0000-0000-000015040000}"/>
    <cellStyle name="Followed Hyperlink 29" xfId="1276" hidden="1" xr:uid="{00000000-0005-0000-0000-000016040000}"/>
    <cellStyle name="Followed Hyperlink 29" xfId="1206" hidden="1" xr:uid="{00000000-0005-0000-0000-000017040000}"/>
    <cellStyle name="Followed Hyperlink 29" xfId="1329" hidden="1" xr:uid="{00000000-0005-0000-0000-000018040000}"/>
    <cellStyle name="Followed Hyperlink 29" xfId="1453" hidden="1" xr:uid="{00000000-0005-0000-0000-000019040000}"/>
    <cellStyle name="Followed Hyperlink 29" xfId="1492" hidden="1" xr:uid="{00000000-0005-0000-0000-00001A040000}"/>
    <cellStyle name="Followed Hyperlink 29" xfId="1422" hidden="1" xr:uid="{00000000-0005-0000-0000-00001B040000}"/>
    <cellStyle name="Followed Hyperlink 29" xfId="1544" hidden="1" xr:uid="{00000000-0005-0000-0000-00001C040000}"/>
    <cellStyle name="Followed Hyperlink 29" xfId="1665" hidden="1" xr:uid="{00000000-0005-0000-0000-00001D040000}"/>
    <cellStyle name="Followed Hyperlink 29" xfId="1704" hidden="1" xr:uid="{00000000-0005-0000-0000-00001E040000}"/>
    <cellStyle name="Followed Hyperlink 29" xfId="1634" hidden="1" xr:uid="{00000000-0005-0000-0000-00001F040000}"/>
    <cellStyle name="Followed Hyperlink 29" xfId="1756" hidden="1" xr:uid="{00000000-0005-0000-0000-000020040000}"/>
    <cellStyle name="Followed Hyperlink 29" xfId="1876" hidden="1" xr:uid="{00000000-0005-0000-0000-000021040000}"/>
    <cellStyle name="Followed Hyperlink 29" xfId="1915" hidden="1" xr:uid="{00000000-0005-0000-0000-000022040000}"/>
    <cellStyle name="Followed Hyperlink 29" xfId="1845" hidden="1" xr:uid="{00000000-0005-0000-0000-000023040000}"/>
    <cellStyle name="Followed Hyperlink 29" xfId="1967" hidden="1" xr:uid="{00000000-0005-0000-0000-000024040000}"/>
    <cellStyle name="Followed Hyperlink 29" xfId="2082" hidden="1" xr:uid="{00000000-0005-0000-0000-000025040000}"/>
    <cellStyle name="Followed Hyperlink 29" xfId="2121" hidden="1" xr:uid="{00000000-0005-0000-0000-000026040000}"/>
    <cellStyle name="Followed Hyperlink 29" xfId="2051" hidden="1" xr:uid="{00000000-0005-0000-0000-000027040000}"/>
    <cellStyle name="Followed Hyperlink 29" xfId="2872" hidden="1" xr:uid="{00000000-0005-0000-0000-00000C040000}"/>
    <cellStyle name="Followed Hyperlink 29" xfId="3004" hidden="1" xr:uid="{00000000-0005-0000-0000-00000D040000}"/>
    <cellStyle name="Followed Hyperlink 29" xfId="3043" hidden="1" xr:uid="{00000000-0005-0000-0000-00000E040000}"/>
    <cellStyle name="Followed Hyperlink 29" xfId="2973" hidden="1" xr:uid="{00000000-0005-0000-0000-00000F040000}"/>
    <cellStyle name="Followed Hyperlink 29" xfId="3184" hidden="1" xr:uid="{00000000-0005-0000-0000-000010040000}"/>
    <cellStyle name="Followed Hyperlink 29" xfId="3317" hidden="1" xr:uid="{00000000-0005-0000-0000-000011040000}"/>
    <cellStyle name="Followed Hyperlink 29" xfId="3356" hidden="1" xr:uid="{00000000-0005-0000-0000-000012040000}"/>
    <cellStyle name="Followed Hyperlink 29" xfId="3286" hidden="1" xr:uid="{00000000-0005-0000-0000-000013040000}"/>
    <cellStyle name="Followed Hyperlink 29" xfId="3411" hidden="1" xr:uid="{00000000-0005-0000-0000-000014040000}"/>
    <cellStyle name="Followed Hyperlink 29" xfId="3538" hidden="1" xr:uid="{00000000-0005-0000-0000-000015040000}"/>
    <cellStyle name="Followed Hyperlink 29" xfId="3577" hidden="1" xr:uid="{00000000-0005-0000-0000-000016040000}"/>
    <cellStyle name="Followed Hyperlink 29" xfId="3507" hidden="1" xr:uid="{00000000-0005-0000-0000-000017040000}"/>
    <cellStyle name="Followed Hyperlink 29" xfId="3630" hidden="1" xr:uid="{00000000-0005-0000-0000-000018040000}"/>
    <cellStyle name="Followed Hyperlink 29" xfId="3754" hidden="1" xr:uid="{00000000-0005-0000-0000-000019040000}"/>
    <cellStyle name="Followed Hyperlink 29" xfId="3793" hidden="1" xr:uid="{00000000-0005-0000-0000-00001A040000}"/>
    <cellStyle name="Followed Hyperlink 29" xfId="3723" hidden="1" xr:uid="{00000000-0005-0000-0000-00001B040000}"/>
    <cellStyle name="Followed Hyperlink 29" xfId="3845" hidden="1" xr:uid="{00000000-0005-0000-0000-00001C040000}"/>
    <cellStyle name="Followed Hyperlink 29" xfId="3966" hidden="1" xr:uid="{00000000-0005-0000-0000-00001D040000}"/>
    <cellStyle name="Followed Hyperlink 29" xfId="4005" hidden="1" xr:uid="{00000000-0005-0000-0000-00001E040000}"/>
    <cellStyle name="Followed Hyperlink 29" xfId="3935" hidden="1" xr:uid="{00000000-0005-0000-0000-00001F040000}"/>
    <cellStyle name="Followed Hyperlink 29" xfId="4057" hidden="1" xr:uid="{00000000-0005-0000-0000-000020040000}"/>
    <cellStyle name="Followed Hyperlink 29" xfId="4177" hidden="1" xr:uid="{00000000-0005-0000-0000-000021040000}"/>
    <cellStyle name="Followed Hyperlink 29" xfId="4216" hidden="1" xr:uid="{00000000-0005-0000-0000-000022040000}"/>
    <cellStyle name="Followed Hyperlink 29" xfId="4146" hidden="1" xr:uid="{00000000-0005-0000-0000-000023040000}"/>
    <cellStyle name="Followed Hyperlink 29" xfId="4268" hidden="1" xr:uid="{00000000-0005-0000-0000-000024040000}"/>
    <cellStyle name="Followed Hyperlink 29" xfId="4383" hidden="1" xr:uid="{00000000-0005-0000-0000-000025040000}"/>
    <cellStyle name="Followed Hyperlink 29" xfId="4422" hidden="1" xr:uid="{00000000-0005-0000-0000-000026040000}"/>
    <cellStyle name="Followed Hyperlink 29" xfId="4352" hidden="1" xr:uid="{00000000-0005-0000-0000-000027040000}"/>
    <cellStyle name="Followed Hyperlink 29" xfId="2801" hidden="1" xr:uid="{00000000-0005-0000-0000-00000C040000}"/>
    <cellStyle name="Followed Hyperlink 29" xfId="2631" hidden="1" xr:uid="{00000000-0005-0000-0000-00000D040000}"/>
    <cellStyle name="Followed Hyperlink 29" xfId="2701" hidden="1" xr:uid="{00000000-0005-0000-0000-00000E040000}"/>
    <cellStyle name="Followed Hyperlink 29" xfId="2524" hidden="1" xr:uid="{00000000-0005-0000-0000-00000F040000}"/>
    <cellStyle name="Followed Hyperlink 29" xfId="4863" hidden="1" xr:uid="{00000000-0005-0000-0000-000010040000}"/>
    <cellStyle name="Followed Hyperlink 29" xfId="4996" hidden="1" xr:uid="{00000000-0005-0000-0000-000011040000}"/>
    <cellStyle name="Followed Hyperlink 29" xfId="5035" hidden="1" xr:uid="{00000000-0005-0000-0000-000012040000}"/>
    <cellStyle name="Followed Hyperlink 29" xfId="4965" hidden="1" xr:uid="{00000000-0005-0000-0000-000013040000}"/>
    <cellStyle name="Followed Hyperlink 29" xfId="5090" hidden="1" xr:uid="{00000000-0005-0000-0000-000014040000}"/>
    <cellStyle name="Followed Hyperlink 29" xfId="5217" hidden="1" xr:uid="{00000000-0005-0000-0000-000015040000}"/>
    <cellStyle name="Followed Hyperlink 29" xfId="5256" hidden="1" xr:uid="{00000000-0005-0000-0000-000016040000}"/>
    <cellStyle name="Followed Hyperlink 29" xfId="5186" hidden="1" xr:uid="{00000000-0005-0000-0000-000017040000}"/>
    <cellStyle name="Followed Hyperlink 29" xfId="5309" hidden="1" xr:uid="{00000000-0005-0000-0000-000018040000}"/>
    <cellStyle name="Followed Hyperlink 29" xfId="5433" hidden="1" xr:uid="{00000000-0005-0000-0000-000019040000}"/>
    <cellStyle name="Followed Hyperlink 29" xfId="5472" hidden="1" xr:uid="{00000000-0005-0000-0000-00001A040000}"/>
    <cellStyle name="Followed Hyperlink 29" xfId="5402" hidden="1" xr:uid="{00000000-0005-0000-0000-00001B040000}"/>
    <cellStyle name="Followed Hyperlink 29" xfId="5524" hidden="1" xr:uid="{00000000-0005-0000-0000-00001C040000}"/>
    <cellStyle name="Followed Hyperlink 29" xfId="5645" hidden="1" xr:uid="{00000000-0005-0000-0000-00001D040000}"/>
    <cellStyle name="Followed Hyperlink 29" xfId="5684" hidden="1" xr:uid="{00000000-0005-0000-0000-00001E040000}"/>
    <cellStyle name="Followed Hyperlink 29" xfId="5614" hidden="1" xr:uid="{00000000-0005-0000-0000-00001F040000}"/>
    <cellStyle name="Followed Hyperlink 29" xfId="5736" hidden="1" xr:uid="{00000000-0005-0000-0000-000020040000}"/>
    <cellStyle name="Followed Hyperlink 29" xfId="5856" hidden="1" xr:uid="{00000000-0005-0000-0000-000021040000}"/>
    <cellStyle name="Followed Hyperlink 29" xfId="5895" hidden="1" xr:uid="{00000000-0005-0000-0000-000022040000}"/>
    <cellStyle name="Followed Hyperlink 29" xfId="5825" hidden="1" xr:uid="{00000000-0005-0000-0000-000023040000}"/>
    <cellStyle name="Followed Hyperlink 29" xfId="5947" hidden="1" xr:uid="{00000000-0005-0000-0000-000024040000}"/>
    <cellStyle name="Followed Hyperlink 29" xfId="6062" hidden="1" xr:uid="{00000000-0005-0000-0000-000025040000}"/>
    <cellStyle name="Followed Hyperlink 29" xfId="6101" hidden="1" xr:uid="{00000000-0005-0000-0000-000026040000}"/>
    <cellStyle name="Followed Hyperlink 29" xfId="6031" hidden="1" xr:uid="{00000000-0005-0000-0000-000027040000}"/>
    <cellStyle name="Followed Hyperlink 29" xfId="4579" hidden="1" xr:uid="{00000000-0005-0000-0000-00000C040000}"/>
    <cellStyle name="Followed Hyperlink 29" xfId="291" hidden="1" xr:uid="{00000000-0005-0000-0000-00000D040000}"/>
    <cellStyle name="Followed Hyperlink 29" xfId="2455" hidden="1" xr:uid="{00000000-0005-0000-0000-00000E040000}"/>
    <cellStyle name="Followed Hyperlink 29" xfId="4665" hidden="1" xr:uid="{00000000-0005-0000-0000-00000F040000}"/>
    <cellStyle name="Followed Hyperlink 29" xfId="6543" hidden="1" xr:uid="{00000000-0005-0000-0000-000010040000}"/>
    <cellStyle name="Followed Hyperlink 29" xfId="6676" hidden="1" xr:uid="{00000000-0005-0000-0000-000011040000}"/>
    <cellStyle name="Followed Hyperlink 29" xfId="6715" hidden="1" xr:uid="{00000000-0005-0000-0000-000012040000}"/>
    <cellStyle name="Followed Hyperlink 29" xfId="6645" hidden="1" xr:uid="{00000000-0005-0000-0000-000013040000}"/>
    <cellStyle name="Followed Hyperlink 29" xfId="6770" hidden="1" xr:uid="{00000000-0005-0000-0000-000014040000}"/>
    <cellStyle name="Followed Hyperlink 29" xfId="6897" hidden="1" xr:uid="{00000000-0005-0000-0000-000015040000}"/>
    <cellStyle name="Followed Hyperlink 29" xfId="6936" hidden="1" xr:uid="{00000000-0005-0000-0000-000016040000}"/>
    <cellStyle name="Followed Hyperlink 29" xfId="6866" hidden="1" xr:uid="{00000000-0005-0000-0000-000017040000}"/>
    <cellStyle name="Followed Hyperlink 29" xfId="6989" hidden="1" xr:uid="{00000000-0005-0000-0000-000018040000}"/>
    <cellStyle name="Followed Hyperlink 29" xfId="7113" hidden="1" xr:uid="{00000000-0005-0000-0000-000019040000}"/>
    <cellStyle name="Followed Hyperlink 29" xfId="7152" hidden="1" xr:uid="{00000000-0005-0000-0000-00001A040000}"/>
    <cellStyle name="Followed Hyperlink 29" xfId="7082" hidden="1" xr:uid="{00000000-0005-0000-0000-00001B040000}"/>
    <cellStyle name="Followed Hyperlink 29" xfId="7204" hidden="1" xr:uid="{00000000-0005-0000-0000-00001C040000}"/>
    <cellStyle name="Followed Hyperlink 29" xfId="7325" hidden="1" xr:uid="{00000000-0005-0000-0000-00001D040000}"/>
    <cellStyle name="Followed Hyperlink 29" xfId="7364" hidden="1" xr:uid="{00000000-0005-0000-0000-00001E040000}"/>
    <cellStyle name="Followed Hyperlink 29" xfId="7294" hidden="1" xr:uid="{00000000-0005-0000-0000-00001F040000}"/>
    <cellStyle name="Followed Hyperlink 29" xfId="7416" hidden="1" xr:uid="{00000000-0005-0000-0000-000020040000}"/>
    <cellStyle name="Followed Hyperlink 29" xfId="7536" hidden="1" xr:uid="{00000000-0005-0000-0000-000021040000}"/>
    <cellStyle name="Followed Hyperlink 29" xfId="7575" hidden="1" xr:uid="{00000000-0005-0000-0000-000022040000}"/>
    <cellStyle name="Followed Hyperlink 29" xfId="7505" hidden="1" xr:uid="{00000000-0005-0000-0000-000023040000}"/>
    <cellStyle name="Followed Hyperlink 29" xfId="7627" hidden="1" xr:uid="{00000000-0005-0000-0000-000024040000}"/>
    <cellStyle name="Followed Hyperlink 29" xfId="7742" hidden="1" xr:uid="{00000000-0005-0000-0000-000025040000}"/>
    <cellStyle name="Followed Hyperlink 29" xfId="7781" hidden="1" xr:uid="{00000000-0005-0000-0000-000026040000}"/>
    <cellStyle name="Followed Hyperlink 29" xfId="7711" hidden="1" xr:uid="{00000000-0005-0000-0000-000027040000}"/>
    <cellStyle name="Followed Hyperlink 29" xfId="6258" hidden="1" xr:uid="{00000000-0005-0000-0000-00000C040000}"/>
    <cellStyle name="Followed Hyperlink 29" xfId="2592" hidden="1" xr:uid="{00000000-0005-0000-0000-00000D040000}"/>
    <cellStyle name="Followed Hyperlink 29" xfId="4699" hidden="1" xr:uid="{00000000-0005-0000-0000-00000E040000}"/>
    <cellStyle name="Followed Hyperlink 29" xfId="6344" hidden="1" xr:uid="{00000000-0005-0000-0000-00000F040000}"/>
    <cellStyle name="Followed Hyperlink 29" xfId="8223" hidden="1" xr:uid="{00000000-0005-0000-0000-000010040000}"/>
    <cellStyle name="Followed Hyperlink 29" xfId="8356" hidden="1" xr:uid="{00000000-0005-0000-0000-000011040000}"/>
    <cellStyle name="Followed Hyperlink 29" xfId="8395" hidden="1" xr:uid="{00000000-0005-0000-0000-000012040000}"/>
    <cellStyle name="Followed Hyperlink 29" xfId="8325" hidden="1" xr:uid="{00000000-0005-0000-0000-000013040000}"/>
    <cellStyle name="Followed Hyperlink 29" xfId="8450" hidden="1" xr:uid="{00000000-0005-0000-0000-000014040000}"/>
    <cellStyle name="Followed Hyperlink 29" xfId="8577" hidden="1" xr:uid="{00000000-0005-0000-0000-000015040000}"/>
    <cellStyle name="Followed Hyperlink 29" xfId="8616" hidden="1" xr:uid="{00000000-0005-0000-0000-000016040000}"/>
    <cellStyle name="Followed Hyperlink 29" xfId="8546" hidden="1" xr:uid="{00000000-0005-0000-0000-000017040000}"/>
    <cellStyle name="Followed Hyperlink 29" xfId="8669" hidden="1" xr:uid="{00000000-0005-0000-0000-000018040000}"/>
    <cellStyle name="Followed Hyperlink 29" xfId="8793" hidden="1" xr:uid="{00000000-0005-0000-0000-000019040000}"/>
    <cellStyle name="Followed Hyperlink 29" xfId="8832" hidden="1" xr:uid="{00000000-0005-0000-0000-00001A040000}"/>
    <cellStyle name="Followed Hyperlink 29" xfId="8762" hidden="1" xr:uid="{00000000-0005-0000-0000-00001B040000}"/>
    <cellStyle name="Followed Hyperlink 29" xfId="8884" hidden="1" xr:uid="{00000000-0005-0000-0000-00001C040000}"/>
    <cellStyle name="Followed Hyperlink 29" xfId="9005" hidden="1" xr:uid="{00000000-0005-0000-0000-00001D040000}"/>
    <cellStyle name="Followed Hyperlink 29" xfId="9044" hidden="1" xr:uid="{00000000-0005-0000-0000-00001E040000}"/>
    <cellStyle name="Followed Hyperlink 29" xfId="8974" hidden="1" xr:uid="{00000000-0005-0000-0000-00001F040000}"/>
    <cellStyle name="Followed Hyperlink 29" xfId="9096" hidden="1" xr:uid="{00000000-0005-0000-0000-000020040000}"/>
    <cellStyle name="Followed Hyperlink 29" xfId="9216" hidden="1" xr:uid="{00000000-0005-0000-0000-000021040000}"/>
    <cellStyle name="Followed Hyperlink 29" xfId="9255" hidden="1" xr:uid="{00000000-0005-0000-0000-000022040000}"/>
    <cellStyle name="Followed Hyperlink 29" xfId="9185" hidden="1" xr:uid="{00000000-0005-0000-0000-000023040000}"/>
    <cellStyle name="Followed Hyperlink 29" xfId="9307" hidden="1" xr:uid="{00000000-0005-0000-0000-000024040000}"/>
    <cellStyle name="Followed Hyperlink 29" xfId="9422" hidden="1" xr:uid="{00000000-0005-0000-0000-000025040000}"/>
    <cellStyle name="Followed Hyperlink 29" xfId="9461" hidden="1" xr:uid="{00000000-0005-0000-0000-000026040000}"/>
    <cellStyle name="Followed Hyperlink 29" xfId="9391" hidden="1" xr:uid="{00000000-0005-0000-0000-000027040000}"/>
    <cellStyle name="Followed Hyperlink 29" xfId="7938" hidden="1" xr:uid="{00000000-0005-0000-0000-00000C040000}"/>
    <cellStyle name="Followed Hyperlink 29" xfId="4654" hidden="1" xr:uid="{00000000-0005-0000-0000-00000D040000}"/>
    <cellStyle name="Followed Hyperlink 29" xfId="6378" hidden="1" xr:uid="{00000000-0005-0000-0000-00000E040000}"/>
    <cellStyle name="Followed Hyperlink 29" xfId="8024" hidden="1" xr:uid="{00000000-0005-0000-0000-00000F040000}"/>
    <cellStyle name="Followed Hyperlink 29" xfId="9901" hidden="1" xr:uid="{00000000-0005-0000-0000-000010040000}"/>
    <cellStyle name="Followed Hyperlink 29" xfId="10034" hidden="1" xr:uid="{00000000-0005-0000-0000-000011040000}"/>
    <cellStyle name="Followed Hyperlink 29" xfId="10073" hidden="1" xr:uid="{00000000-0005-0000-0000-000012040000}"/>
    <cellStyle name="Followed Hyperlink 29" xfId="10003" hidden="1" xr:uid="{00000000-0005-0000-0000-000013040000}"/>
    <cellStyle name="Followed Hyperlink 29" xfId="10128" hidden="1" xr:uid="{00000000-0005-0000-0000-000014040000}"/>
    <cellStyle name="Followed Hyperlink 29" xfId="10255" hidden="1" xr:uid="{00000000-0005-0000-0000-000015040000}"/>
    <cellStyle name="Followed Hyperlink 29" xfId="10294" hidden="1" xr:uid="{00000000-0005-0000-0000-000016040000}"/>
    <cellStyle name="Followed Hyperlink 29" xfId="10224" hidden="1" xr:uid="{00000000-0005-0000-0000-000017040000}"/>
    <cellStyle name="Followed Hyperlink 29" xfId="10347" hidden="1" xr:uid="{00000000-0005-0000-0000-000018040000}"/>
    <cellStyle name="Followed Hyperlink 29" xfId="10471" hidden="1" xr:uid="{00000000-0005-0000-0000-000019040000}"/>
    <cellStyle name="Followed Hyperlink 29" xfId="10510" hidden="1" xr:uid="{00000000-0005-0000-0000-00001A040000}"/>
    <cellStyle name="Followed Hyperlink 29" xfId="10440" hidden="1" xr:uid="{00000000-0005-0000-0000-00001B040000}"/>
    <cellStyle name="Followed Hyperlink 29" xfId="10562" hidden="1" xr:uid="{00000000-0005-0000-0000-00001C040000}"/>
    <cellStyle name="Followed Hyperlink 29" xfId="10683" hidden="1" xr:uid="{00000000-0005-0000-0000-00001D040000}"/>
    <cellStyle name="Followed Hyperlink 29" xfId="10722" hidden="1" xr:uid="{00000000-0005-0000-0000-00001E040000}"/>
    <cellStyle name="Followed Hyperlink 29" xfId="10652" hidden="1" xr:uid="{00000000-0005-0000-0000-00001F040000}"/>
    <cellStyle name="Followed Hyperlink 29" xfId="10774" hidden="1" xr:uid="{00000000-0005-0000-0000-000020040000}"/>
    <cellStyle name="Followed Hyperlink 29" xfId="10894" hidden="1" xr:uid="{00000000-0005-0000-0000-000021040000}"/>
    <cellStyle name="Followed Hyperlink 29" xfId="10933" hidden="1" xr:uid="{00000000-0005-0000-0000-000022040000}"/>
    <cellStyle name="Followed Hyperlink 29" xfId="10863" hidden="1" xr:uid="{00000000-0005-0000-0000-000023040000}"/>
    <cellStyle name="Followed Hyperlink 29" xfId="10985" hidden="1" xr:uid="{00000000-0005-0000-0000-000024040000}"/>
    <cellStyle name="Followed Hyperlink 29" xfId="11100" hidden="1" xr:uid="{00000000-0005-0000-0000-000025040000}"/>
    <cellStyle name="Followed Hyperlink 29" xfId="11139" hidden="1" xr:uid="{00000000-0005-0000-0000-000026040000}"/>
    <cellStyle name="Followed Hyperlink 29" xfId="11069" hidden="1" xr:uid="{00000000-0005-0000-0000-000027040000}"/>
    <cellStyle name="Followed Hyperlink 29" xfId="9618" hidden="1" xr:uid="{00000000-0005-0000-0000-00000C040000}"/>
    <cellStyle name="Followed Hyperlink 29" xfId="6333" hidden="1" xr:uid="{00000000-0005-0000-0000-00000D040000}"/>
    <cellStyle name="Followed Hyperlink 29" xfId="8058" hidden="1" xr:uid="{00000000-0005-0000-0000-00000E040000}"/>
    <cellStyle name="Followed Hyperlink 29" xfId="9703" hidden="1" xr:uid="{00000000-0005-0000-0000-00000F040000}"/>
    <cellStyle name="Followed Hyperlink 29" xfId="11576" hidden="1" xr:uid="{00000000-0005-0000-0000-000010040000}"/>
    <cellStyle name="Followed Hyperlink 29" xfId="11709" hidden="1" xr:uid="{00000000-0005-0000-0000-000011040000}"/>
    <cellStyle name="Followed Hyperlink 29" xfId="11748" hidden="1" xr:uid="{00000000-0005-0000-0000-000012040000}"/>
    <cellStyle name="Followed Hyperlink 29" xfId="11678" hidden="1" xr:uid="{00000000-0005-0000-0000-000013040000}"/>
    <cellStyle name="Followed Hyperlink 29" xfId="11803" hidden="1" xr:uid="{00000000-0005-0000-0000-000014040000}"/>
    <cellStyle name="Followed Hyperlink 29" xfId="11930" hidden="1" xr:uid="{00000000-0005-0000-0000-000015040000}"/>
    <cellStyle name="Followed Hyperlink 29" xfId="11969" hidden="1" xr:uid="{00000000-0005-0000-0000-000016040000}"/>
    <cellStyle name="Followed Hyperlink 29" xfId="11899" hidden="1" xr:uid="{00000000-0005-0000-0000-000017040000}"/>
    <cellStyle name="Followed Hyperlink 29" xfId="12022" hidden="1" xr:uid="{00000000-0005-0000-0000-000018040000}"/>
    <cellStyle name="Followed Hyperlink 29" xfId="12146" hidden="1" xr:uid="{00000000-0005-0000-0000-000019040000}"/>
    <cellStyle name="Followed Hyperlink 29" xfId="12185" hidden="1" xr:uid="{00000000-0005-0000-0000-00001A040000}"/>
    <cellStyle name="Followed Hyperlink 29" xfId="12115" hidden="1" xr:uid="{00000000-0005-0000-0000-00001B040000}"/>
    <cellStyle name="Followed Hyperlink 29" xfId="12237" hidden="1" xr:uid="{00000000-0005-0000-0000-00001C040000}"/>
    <cellStyle name="Followed Hyperlink 29" xfId="12358" hidden="1" xr:uid="{00000000-0005-0000-0000-00001D040000}"/>
    <cellStyle name="Followed Hyperlink 29" xfId="12397" hidden="1" xr:uid="{00000000-0005-0000-0000-00001E040000}"/>
    <cellStyle name="Followed Hyperlink 29" xfId="12327" hidden="1" xr:uid="{00000000-0005-0000-0000-00001F040000}"/>
    <cellStyle name="Followed Hyperlink 29" xfId="12449" hidden="1" xr:uid="{00000000-0005-0000-0000-000020040000}"/>
    <cellStyle name="Followed Hyperlink 29" xfId="12569" hidden="1" xr:uid="{00000000-0005-0000-0000-000021040000}"/>
    <cellStyle name="Followed Hyperlink 29" xfId="12608" hidden="1" xr:uid="{00000000-0005-0000-0000-000022040000}"/>
    <cellStyle name="Followed Hyperlink 29" xfId="12538" hidden="1" xr:uid="{00000000-0005-0000-0000-000023040000}"/>
    <cellStyle name="Followed Hyperlink 29" xfId="12660" hidden="1" xr:uid="{00000000-0005-0000-0000-000024040000}"/>
    <cellStyle name="Followed Hyperlink 29" xfId="12775" hidden="1" xr:uid="{00000000-0005-0000-0000-000025040000}"/>
    <cellStyle name="Followed Hyperlink 29" xfId="12814" hidden="1" xr:uid="{00000000-0005-0000-0000-000026040000}"/>
    <cellStyle name="Followed Hyperlink 29" xfId="12744" hidden="1" xr:uid="{00000000-0005-0000-0000-000027040000}"/>
    <cellStyle name="Followed Hyperlink 29" xfId="11296" hidden="1" xr:uid="{00000000-0005-0000-0000-00000C040000}"/>
    <cellStyle name="Followed Hyperlink 29" xfId="8013" hidden="1" xr:uid="{00000000-0005-0000-0000-00000D040000}"/>
    <cellStyle name="Followed Hyperlink 29" xfId="9736" hidden="1" xr:uid="{00000000-0005-0000-0000-00000E040000}"/>
    <cellStyle name="Followed Hyperlink 29" xfId="11378" hidden="1" xr:uid="{00000000-0005-0000-0000-00000F040000}"/>
    <cellStyle name="Followed Hyperlink 29" xfId="13250" hidden="1" xr:uid="{00000000-0005-0000-0000-000010040000}"/>
    <cellStyle name="Followed Hyperlink 29" xfId="13383" hidden="1" xr:uid="{00000000-0005-0000-0000-000011040000}"/>
    <cellStyle name="Followed Hyperlink 29" xfId="13422" hidden="1" xr:uid="{00000000-0005-0000-0000-000012040000}"/>
    <cellStyle name="Followed Hyperlink 29" xfId="13352" hidden="1" xr:uid="{00000000-0005-0000-0000-000013040000}"/>
    <cellStyle name="Followed Hyperlink 29" xfId="13477" hidden="1" xr:uid="{00000000-0005-0000-0000-000014040000}"/>
    <cellStyle name="Followed Hyperlink 29" xfId="13604" hidden="1" xr:uid="{00000000-0005-0000-0000-000015040000}"/>
    <cellStyle name="Followed Hyperlink 29" xfId="13643" hidden="1" xr:uid="{00000000-0005-0000-0000-000016040000}"/>
    <cellStyle name="Followed Hyperlink 29" xfId="13573" hidden="1" xr:uid="{00000000-0005-0000-0000-000017040000}"/>
    <cellStyle name="Followed Hyperlink 29" xfId="13696" hidden="1" xr:uid="{00000000-0005-0000-0000-000018040000}"/>
    <cellStyle name="Followed Hyperlink 29" xfId="13820" hidden="1" xr:uid="{00000000-0005-0000-0000-000019040000}"/>
    <cellStyle name="Followed Hyperlink 29" xfId="13859" hidden="1" xr:uid="{00000000-0005-0000-0000-00001A040000}"/>
    <cellStyle name="Followed Hyperlink 29" xfId="13789" hidden="1" xr:uid="{00000000-0005-0000-0000-00001B040000}"/>
    <cellStyle name="Followed Hyperlink 29" xfId="13911" hidden="1" xr:uid="{00000000-0005-0000-0000-00001C040000}"/>
    <cellStyle name="Followed Hyperlink 29" xfId="14032" hidden="1" xr:uid="{00000000-0005-0000-0000-00001D040000}"/>
    <cellStyle name="Followed Hyperlink 29" xfId="14071" hidden="1" xr:uid="{00000000-0005-0000-0000-00001E040000}"/>
    <cellStyle name="Followed Hyperlink 29" xfId="14001" hidden="1" xr:uid="{00000000-0005-0000-0000-00001F040000}"/>
    <cellStyle name="Followed Hyperlink 29" xfId="14123" hidden="1" xr:uid="{00000000-0005-0000-0000-000020040000}"/>
    <cellStyle name="Followed Hyperlink 29" xfId="14243" hidden="1" xr:uid="{00000000-0005-0000-0000-000021040000}"/>
    <cellStyle name="Followed Hyperlink 29" xfId="14282" hidden="1" xr:uid="{00000000-0005-0000-0000-000022040000}"/>
    <cellStyle name="Followed Hyperlink 29" xfId="14212" hidden="1" xr:uid="{00000000-0005-0000-0000-000023040000}"/>
    <cellStyle name="Followed Hyperlink 29" xfId="14334" hidden="1" xr:uid="{00000000-0005-0000-0000-000024040000}"/>
    <cellStyle name="Followed Hyperlink 29" xfId="14449" hidden="1" xr:uid="{00000000-0005-0000-0000-000025040000}"/>
    <cellStyle name="Followed Hyperlink 29" xfId="14488" hidden="1" xr:uid="{00000000-0005-0000-0000-000026040000}"/>
    <cellStyle name="Followed Hyperlink 29" xfId="14418" hidden="1" xr:uid="{00000000-0005-0000-0000-000027040000}"/>
    <cellStyle name="Followed Hyperlink 29" xfId="12970" hidden="1" xr:uid="{00000000-0005-0000-0000-00000C040000}"/>
    <cellStyle name="Followed Hyperlink 29" xfId="9692" hidden="1" xr:uid="{00000000-0005-0000-0000-00000D040000}"/>
    <cellStyle name="Followed Hyperlink 29" xfId="11412" hidden="1" xr:uid="{00000000-0005-0000-0000-00000E040000}"/>
    <cellStyle name="Followed Hyperlink 29" xfId="13052" hidden="1" xr:uid="{00000000-0005-0000-0000-00000F040000}"/>
    <cellStyle name="Followed Hyperlink 29" xfId="14918" hidden="1" xr:uid="{00000000-0005-0000-0000-000010040000}"/>
    <cellStyle name="Followed Hyperlink 29" xfId="15051" hidden="1" xr:uid="{00000000-0005-0000-0000-000011040000}"/>
    <cellStyle name="Followed Hyperlink 29" xfId="15090" hidden="1" xr:uid="{00000000-0005-0000-0000-000012040000}"/>
    <cellStyle name="Followed Hyperlink 29" xfId="15020" hidden="1" xr:uid="{00000000-0005-0000-0000-000013040000}"/>
    <cellStyle name="Followed Hyperlink 29" xfId="15145" hidden="1" xr:uid="{00000000-0005-0000-0000-000014040000}"/>
    <cellStyle name="Followed Hyperlink 29" xfId="15272" hidden="1" xr:uid="{00000000-0005-0000-0000-000015040000}"/>
    <cellStyle name="Followed Hyperlink 29" xfId="15311" hidden="1" xr:uid="{00000000-0005-0000-0000-000016040000}"/>
    <cellStyle name="Followed Hyperlink 29" xfId="15241" hidden="1" xr:uid="{00000000-0005-0000-0000-000017040000}"/>
    <cellStyle name="Followed Hyperlink 29" xfId="15364" hidden="1" xr:uid="{00000000-0005-0000-0000-000018040000}"/>
    <cellStyle name="Followed Hyperlink 29" xfId="15488" hidden="1" xr:uid="{00000000-0005-0000-0000-000019040000}"/>
    <cellStyle name="Followed Hyperlink 29" xfId="15527" hidden="1" xr:uid="{00000000-0005-0000-0000-00001A040000}"/>
    <cellStyle name="Followed Hyperlink 29" xfId="15457" hidden="1" xr:uid="{00000000-0005-0000-0000-00001B040000}"/>
    <cellStyle name="Followed Hyperlink 29" xfId="15579" hidden="1" xr:uid="{00000000-0005-0000-0000-00001C040000}"/>
    <cellStyle name="Followed Hyperlink 29" xfId="15700" hidden="1" xr:uid="{00000000-0005-0000-0000-00001D040000}"/>
    <cellStyle name="Followed Hyperlink 29" xfId="15739" hidden="1" xr:uid="{00000000-0005-0000-0000-00001E040000}"/>
    <cellStyle name="Followed Hyperlink 29" xfId="15669" hidden="1" xr:uid="{00000000-0005-0000-0000-00001F040000}"/>
    <cellStyle name="Followed Hyperlink 29" xfId="15791" hidden="1" xr:uid="{00000000-0005-0000-0000-000020040000}"/>
    <cellStyle name="Followed Hyperlink 29" xfId="15911" hidden="1" xr:uid="{00000000-0005-0000-0000-000021040000}"/>
    <cellStyle name="Followed Hyperlink 29" xfId="15950" hidden="1" xr:uid="{00000000-0005-0000-0000-000022040000}"/>
    <cellStyle name="Followed Hyperlink 29" xfId="15880" hidden="1" xr:uid="{00000000-0005-0000-0000-000023040000}"/>
    <cellStyle name="Followed Hyperlink 29" xfId="16002" hidden="1" xr:uid="{00000000-0005-0000-0000-000024040000}"/>
    <cellStyle name="Followed Hyperlink 29" xfId="16117" hidden="1" xr:uid="{00000000-0005-0000-0000-000025040000}"/>
    <cellStyle name="Followed Hyperlink 29" xfId="16156" hidden="1" xr:uid="{00000000-0005-0000-0000-000026040000}"/>
    <cellStyle name="Followed Hyperlink 29" xfId="16086" hidden="1" xr:uid="{00000000-0005-0000-0000-000027040000}"/>
    <cellStyle name="Followed Hyperlink 29" xfId="14642" hidden="1" xr:uid="{00000000-0005-0000-0000-00000C040000}"/>
    <cellStyle name="Followed Hyperlink 29" xfId="11369" hidden="1" xr:uid="{00000000-0005-0000-0000-00000D040000}"/>
    <cellStyle name="Followed Hyperlink 29" xfId="13086" hidden="1" xr:uid="{00000000-0005-0000-0000-00000E040000}"/>
    <cellStyle name="Followed Hyperlink 29" xfId="14724" hidden="1" xr:uid="{00000000-0005-0000-0000-00000F040000}"/>
    <cellStyle name="Followed Hyperlink 29" xfId="16577" hidden="1" xr:uid="{00000000-0005-0000-0000-000010040000}"/>
    <cellStyle name="Followed Hyperlink 29" xfId="16710" hidden="1" xr:uid="{00000000-0005-0000-0000-000011040000}"/>
    <cellStyle name="Followed Hyperlink 29" xfId="16749" hidden="1" xr:uid="{00000000-0005-0000-0000-000012040000}"/>
    <cellStyle name="Followed Hyperlink 29" xfId="16679" hidden="1" xr:uid="{00000000-0005-0000-0000-000013040000}"/>
    <cellStyle name="Followed Hyperlink 29" xfId="16804" hidden="1" xr:uid="{00000000-0005-0000-0000-000014040000}"/>
    <cellStyle name="Followed Hyperlink 29" xfId="16931" hidden="1" xr:uid="{00000000-0005-0000-0000-000015040000}"/>
    <cellStyle name="Followed Hyperlink 29" xfId="16970" hidden="1" xr:uid="{00000000-0005-0000-0000-000016040000}"/>
    <cellStyle name="Followed Hyperlink 29" xfId="16900" hidden="1" xr:uid="{00000000-0005-0000-0000-000017040000}"/>
    <cellStyle name="Followed Hyperlink 29" xfId="17023" hidden="1" xr:uid="{00000000-0005-0000-0000-000018040000}"/>
    <cellStyle name="Followed Hyperlink 29" xfId="17147" hidden="1" xr:uid="{00000000-0005-0000-0000-000019040000}"/>
    <cellStyle name="Followed Hyperlink 29" xfId="17186" hidden="1" xr:uid="{00000000-0005-0000-0000-00001A040000}"/>
    <cellStyle name="Followed Hyperlink 29" xfId="17116" hidden="1" xr:uid="{00000000-0005-0000-0000-00001B040000}"/>
    <cellStyle name="Followed Hyperlink 29" xfId="17238" hidden="1" xr:uid="{00000000-0005-0000-0000-00001C040000}"/>
    <cellStyle name="Followed Hyperlink 29" xfId="17359" hidden="1" xr:uid="{00000000-0005-0000-0000-00001D040000}"/>
    <cellStyle name="Followed Hyperlink 29" xfId="17398" hidden="1" xr:uid="{00000000-0005-0000-0000-00001E040000}"/>
    <cellStyle name="Followed Hyperlink 29" xfId="17328" hidden="1" xr:uid="{00000000-0005-0000-0000-00001F040000}"/>
    <cellStyle name="Followed Hyperlink 29" xfId="17450" hidden="1" xr:uid="{00000000-0005-0000-0000-000020040000}"/>
    <cellStyle name="Followed Hyperlink 29" xfId="17570" hidden="1" xr:uid="{00000000-0005-0000-0000-000021040000}"/>
    <cellStyle name="Followed Hyperlink 29" xfId="17609" hidden="1" xr:uid="{00000000-0005-0000-0000-000022040000}"/>
    <cellStyle name="Followed Hyperlink 29" xfId="17539" hidden="1" xr:uid="{00000000-0005-0000-0000-000023040000}"/>
    <cellStyle name="Followed Hyperlink 29" xfId="17661" hidden="1" xr:uid="{00000000-0005-0000-0000-000024040000}"/>
    <cellStyle name="Followed Hyperlink 29" xfId="17776" hidden="1" xr:uid="{00000000-0005-0000-0000-000025040000}"/>
    <cellStyle name="Followed Hyperlink 29" xfId="17815" hidden="1" xr:uid="{00000000-0005-0000-0000-000026040000}"/>
    <cellStyle name="Followed Hyperlink 29" xfId="17745" hidden="1" xr:uid="{00000000-0005-0000-0000-000027040000}"/>
    <cellStyle name="Followed Hyperlink 29" xfId="16346" hidden="1" xr:uid="{00000000-0005-0000-0000-00000C040000}"/>
    <cellStyle name="Followed Hyperlink 29" xfId="17869" hidden="1" xr:uid="{00000000-0005-0000-0000-00000D040000}"/>
    <cellStyle name="Followed Hyperlink 29" xfId="14725" hidden="1" xr:uid="{00000000-0005-0000-0000-00000E040000}"/>
    <cellStyle name="Followed Hyperlink 29" xfId="17887" hidden="1" xr:uid="{00000000-0005-0000-0000-00000F040000}"/>
    <cellStyle name="Followed Hyperlink 29" xfId="18243" hidden="1" xr:uid="{00000000-0005-0000-0000-000010040000}"/>
    <cellStyle name="Followed Hyperlink 29" xfId="18376" hidden="1" xr:uid="{00000000-0005-0000-0000-000011040000}"/>
    <cellStyle name="Followed Hyperlink 29" xfId="18415" hidden="1" xr:uid="{00000000-0005-0000-0000-000012040000}"/>
    <cellStyle name="Followed Hyperlink 29" xfId="18345" hidden="1" xr:uid="{00000000-0005-0000-0000-000013040000}"/>
    <cellStyle name="Followed Hyperlink 29" xfId="18470" hidden="1" xr:uid="{00000000-0005-0000-0000-000014040000}"/>
    <cellStyle name="Followed Hyperlink 29" xfId="18597" hidden="1" xr:uid="{00000000-0005-0000-0000-000015040000}"/>
    <cellStyle name="Followed Hyperlink 29" xfId="18636" hidden="1" xr:uid="{00000000-0005-0000-0000-000016040000}"/>
    <cellStyle name="Followed Hyperlink 29" xfId="18566" hidden="1" xr:uid="{00000000-0005-0000-0000-000017040000}"/>
    <cellStyle name="Followed Hyperlink 29" xfId="18689" hidden="1" xr:uid="{00000000-0005-0000-0000-000018040000}"/>
    <cellStyle name="Followed Hyperlink 29" xfId="18813" hidden="1" xr:uid="{00000000-0005-0000-0000-000019040000}"/>
    <cellStyle name="Followed Hyperlink 29" xfId="18852" hidden="1" xr:uid="{00000000-0005-0000-0000-00001A040000}"/>
    <cellStyle name="Followed Hyperlink 29" xfId="18782" hidden="1" xr:uid="{00000000-0005-0000-0000-00001B040000}"/>
    <cellStyle name="Followed Hyperlink 29" xfId="18904" hidden="1" xr:uid="{00000000-0005-0000-0000-00001C040000}"/>
    <cellStyle name="Followed Hyperlink 29" xfId="19025" hidden="1" xr:uid="{00000000-0005-0000-0000-00001D040000}"/>
    <cellStyle name="Followed Hyperlink 29" xfId="19064" hidden="1" xr:uid="{00000000-0005-0000-0000-00001E040000}"/>
    <cellStyle name="Followed Hyperlink 29" xfId="18994" hidden="1" xr:uid="{00000000-0005-0000-0000-00001F040000}"/>
    <cellStyle name="Followed Hyperlink 29" xfId="19116" hidden="1" xr:uid="{00000000-0005-0000-0000-000020040000}"/>
    <cellStyle name="Followed Hyperlink 29" xfId="19236" hidden="1" xr:uid="{00000000-0005-0000-0000-000021040000}"/>
    <cellStyle name="Followed Hyperlink 29" xfId="19275" hidden="1" xr:uid="{00000000-0005-0000-0000-000022040000}"/>
    <cellStyle name="Followed Hyperlink 29" xfId="19205" hidden="1" xr:uid="{00000000-0005-0000-0000-000023040000}"/>
    <cellStyle name="Followed Hyperlink 29" xfId="19327" hidden="1" xr:uid="{00000000-0005-0000-0000-000024040000}"/>
    <cellStyle name="Followed Hyperlink 29" xfId="19442" hidden="1" xr:uid="{00000000-0005-0000-0000-000025040000}"/>
    <cellStyle name="Followed Hyperlink 29" xfId="19481" hidden="1" xr:uid="{00000000-0005-0000-0000-000026040000}"/>
    <cellStyle name="Followed Hyperlink 29" xfId="19411" hidden="1" xr:uid="{00000000-0005-0000-0000-000027040000}"/>
    <cellStyle name="Followed Hyperlink 29" xfId="17968" hidden="1" xr:uid="{00000000-0005-0000-0000-00000C040000}"/>
    <cellStyle name="Followed Hyperlink 29" xfId="13090" hidden="1" xr:uid="{00000000-0005-0000-0000-00000D040000}"/>
    <cellStyle name="Followed Hyperlink 29" xfId="14731" hidden="1" xr:uid="{00000000-0005-0000-0000-00000E040000}"/>
    <cellStyle name="Followed Hyperlink 29" xfId="14735" hidden="1" xr:uid="{00000000-0005-0000-0000-00000F040000}"/>
    <cellStyle name="Followed Hyperlink 29" xfId="19884" hidden="1" xr:uid="{00000000-0005-0000-0000-000010040000}"/>
    <cellStyle name="Followed Hyperlink 29" xfId="20017" hidden="1" xr:uid="{00000000-0005-0000-0000-000011040000}"/>
    <cellStyle name="Followed Hyperlink 29" xfId="20056" hidden="1" xr:uid="{00000000-0005-0000-0000-000012040000}"/>
    <cellStyle name="Followed Hyperlink 29" xfId="19986" hidden="1" xr:uid="{00000000-0005-0000-0000-000013040000}"/>
    <cellStyle name="Followed Hyperlink 29" xfId="20111" hidden="1" xr:uid="{00000000-0005-0000-0000-000014040000}"/>
    <cellStyle name="Followed Hyperlink 29" xfId="20238" hidden="1" xr:uid="{00000000-0005-0000-0000-000015040000}"/>
    <cellStyle name="Followed Hyperlink 29" xfId="20277" hidden="1" xr:uid="{00000000-0005-0000-0000-000016040000}"/>
    <cellStyle name="Followed Hyperlink 29" xfId="20207" hidden="1" xr:uid="{00000000-0005-0000-0000-000017040000}"/>
    <cellStyle name="Followed Hyperlink 29" xfId="20330" hidden="1" xr:uid="{00000000-0005-0000-0000-000018040000}"/>
    <cellStyle name="Followed Hyperlink 29" xfId="20454" hidden="1" xr:uid="{00000000-0005-0000-0000-000019040000}"/>
    <cellStyle name="Followed Hyperlink 29" xfId="20493" hidden="1" xr:uid="{00000000-0005-0000-0000-00001A040000}"/>
    <cellStyle name="Followed Hyperlink 29" xfId="20423" hidden="1" xr:uid="{00000000-0005-0000-0000-00001B040000}"/>
    <cellStyle name="Followed Hyperlink 29" xfId="20545" hidden="1" xr:uid="{00000000-0005-0000-0000-00001C040000}"/>
    <cellStyle name="Followed Hyperlink 29" xfId="20666" hidden="1" xr:uid="{00000000-0005-0000-0000-00001D040000}"/>
    <cellStyle name="Followed Hyperlink 29" xfId="20705" hidden="1" xr:uid="{00000000-0005-0000-0000-00001E040000}"/>
    <cellStyle name="Followed Hyperlink 29" xfId="20635" hidden="1" xr:uid="{00000000-0005-0000-0000-00001F040000}"/>
    <cellStyle name="Followed Hyperlink 29" xfId="20757" hidden="1" xr:uid="{00000000-0005-0000-0000-000020040000}"/>
    <cellStyle name="Followed Hyperlink 29" xfId="20877" hidden="1" xr:uid="{00000000-0005-0000-0000-000021040000}"/>
    <cellStyle name="Followed Hyperlink 29" xfId="20916" hidden="1" xr:uid="{00000000-0005-0000-0000-000022040000}"/>
    <cellStyle name="Followed Hyperlink 29" xfId="20846" hidden="1" xr:uid="{00000000-0005-0000-0000-000023040000}"/>
    <cellStyle name="Followed Hyperlink 29" xfId="20968" hidden="1" xr:uid="{00000000-0005-0000-0000-000024040000}"/>
    <cellStyle name="Followed Hyperlink 29" xfId="21083" hidden="1" xr:uid="{00000000-0005-0000-0000-000025040000}"/>
    <cellStyle name="Followed Hyperlink 29" xfId="21122" hidden="1" xr:uid="{00000000-0005-0000-0000-000026040000}"/>
    <cellStyle name="Followed Hyperlink 29" xfId="21052" hidden="1" xr:uid="{00000000-0005-0000-0000-000027040000}"/>
    <cellStyle name="Followed Hyperlink 29" xfId="19631" hidden="1" xr:uid="{00000000-0005-0000-0000-00000C040000}"/>
    <cellStyle name="Followed Hyperlink 29" xfId="16364" hidden="1" xr:uid="{00000000-0005-0000-0000-00000D040000}"/>
    <cellStyle name="Followed Hyperlink 29" xfId="16314" hidden="1" xr:uid="{00000000-0005-0000-0000-00000E040000}"/>
    <cellStyle name="Followed Hyperlink 29" xfId="19701" hidden="1" xr:uid="{00000000-0005-0000-0000-00000F040000}"/>
    <cellStyle name="Followed Hyperlink 29" xfId="21491" hidden="1" xr:uid="{00000000-0005-0000-0000-000010040000}"/>
    <cellStyle name="Followed Hyperlink 29" xfId="21624" hidden="1" xr:uid="{00000000-0005-0000-0000-000011040000}"/>
    <cellStyle name="Followed Hyperlink 29" xfId="21663" hidden="1" xr:uid="{00000000-0005-0000-0000-000012040000}"/>
    <cellStyle name="Followed Hyperlink 29" xfId="21593" hidden="1" xr:uid="{00000000-0005-0000-0000-000013040000}"/>
    <cellStyle name="Followed Hyperlink 29" xfId="21718" hidden="1" xr:uid="{00000000-0005-0000-0000-000014040000}"/>
    <cellStyle name="Followed Hyperlink 29" xfId="21845" hidden="1" xr:uid="{00000000-0005-0000-0000-000015040000}"/>
    <cellStyle name="Followed Hyperlink 29" xfId="21884" hidden="1" xr:uid="{00000000-0005-0000-0000-000016040000}"/>
    <cellStyle name="Followed Hyperlink 29" xfId="21814" hidden="1" xr:uid="{00000000-0005-0000-0000-000017040000}"/>
    <cellStyle name="Followed Hyperlink 29" xfId="21937" hidden="1" xr:uid="{00000000-0005-0000-0000-000018040000}"/>
    <cellStyle name="Followed Hyperlink 29" xfId="22061" hidden="1" xr:uid="{00000000-0005-0000-0000-000019040000}"/>
    <cellStyle name="Followed Hyperlink 29" xfId="22100" hidden="1" xr:uid="{00000000-0005-0000-0000-00001A040000}"/>
    <cellStyle name="Followed Hyperlink 29" xfId="22030" hidden="1" xr:uid="{00000000-0005-0000-0000-00001B040000}"/>
    <cellStyle name="Followed Hyperlink 29" xfId="22152" hidden="1" xr:uid="{00000000-0005-0000-0000-00001C040000}"/>
    <cellStyle name="Followed Hyperlink 29" xfId="22273" hidden="1" xr:uid="{00000000-0005-0000-0000-00001D040000}"/>
    <cellStyle name="Followed Hyperlink 29" xfId="22312" hidden="1" xr:uid="{00000000-0005-0000-0000-00001E040000}"/>
    <cellStyle name="Followed Hyperlink 29" xfId="22242" hidden="1" xr:uid="{00000000-0005-0000-0000-00001F040000}"/>
    <cellStyle name="Followed Hyperlink 29" xfId="22364" hidden="1" xr:uid="{00000000-0005-0000-0000-000020040000}"/>
    <cellStyle name="Followed Hyperlink 29" xfId="22484" hidden="1" xr:uid="{00000000-0005-0000-0000-000021040000}"/>
    <cellStyle name="Followed Hyperlink 29" xfId="22523" hidden="1" xr:uid="{00000000-0005-0000-0000-000022040000}"/>
    <cellStyle name="Followed Hyperlink 29" xfId="22453" hidden="1" xr:uid="{00000000-0005-0000-0000-000023040000}"/>
    <cellStyle name="Followed Hyperlink 29" xfId="22575" hidden="1" xr:uid="{00000000-0005-0000-0000-000024040000}"/>
    <cellStyle name="Followed Hyperlink 29" xfId="22690" hidden="1" xr:uid="{00000000-0005-0000-0000-000025040000}"/>
    <cellStyle name="Followed Hyperlink 29" xfId="22729" hidden="1" xr:uid="{00000000-0005-0000-0000-000026040000}"/>
    <cellStyle name="Followed Hyperlink 29" xfId="22659" hidden="1" xr:uid="{00000000-0005-0000-0000-000027040000}"/>
    <cellStyle name="Followed Hyperlink 29" xfId="21270" hidden="1" xr:uid="{00000000-0005-0000-0000-00000C040000}"/>
    <cellStyle name="Followed Hyperlink 29" xfId="18036" hidden="1" xr:uid="{00000000-0005-0000-0000-00000D040000}"/>
    <cellStyle name="Followed Hyperlink 29" xfId="19729" hidden="1" xr:uid="{00000000-0005-0000-0000-00000E040000}"/>
    <cellStyle name="Followed Hyperlink 29" xfId="21320" hidden="1" xr:uid="{00000000-0005-0000-0000-00000F040000}"/>
    <cellStyle name="Followed Hyperlink 29" xfId="23060" hidden="1" xr:uid="{00000000-0005-0000-0000-000010040000}"/>
    <cellStyle name="Followed Hyperlink 29" xfId="23193" hidden="1" xr:uid="{00000000-0005-0000-0000-000011040000}"/>
    <cellStyle name="Followed Hyperlink 29" xfId="23232" hidden="1" xr:uid="{00000000-0005-0000-0000-000012040000}"/>
    <cellStyle name="Followed Hyperlink 29" xfId="23162" hidden="1" xr:uid="{00000000-0005-0000-0000-000013040000}"/>
    <cellStyle name="Followed Hyperlink 29" xfId="23287" hidden="1" xr:uid="{00000000-0005-0000-0000-000014040000}"/>
    <cellStyle name="Followed Hyperlink 29" xfId="23414" hidden="1" xr:uid="{00000000-0005-0000-0000-000015040000}"/>
    <cellStyle name="Followed Hyperlink 29" xfId="23453" hidden="1" xr:uid="{00000000-0005-0000-0000-000016040000}"/>
    <cellStyle name="Followed Hyperlink 29" xfId="23383" hidden="1" xr:uid="{00000000-0005-0000-0000-000017040000}"/>
    <cellStyle name="Followed Hyperlink 29" xfId="23506" hidden="1" xr:uid="{00000000-0005-0000-0000-000018040000}"/>
    <cellStyle name="Followed Hyperlink 29" xfId="23630" hidden="1" xr:uid="{00000000-0005-0000-0000-000019040000}"/>
    <cellStyle name="Followed Hyperlink 29" xfId="23669" hidden="1" xr:uid="{00000000-0005-0000-0000-00001A040000}"/>
    <cellStyle name="Followed Hyperlink 29" xfId="23599" hidden="1" xr:uid="{00000000-0005-0000-0000-00001B040000}"/>
    <cellStyle name="Followed Hyperlink 29" xfId="23721" hidden="1" xr:uid="{00000000-0005-0000-0000-00001C040000}"/>
    <cellStyle name="Followed Hyperlink 29" xfId="23842" hidden="1" xr:uid="{00000000-0005-0000-0000-00001D040000}"/>
    <cellStyle name="Followed Hyperlink 29" xfId="23881" hidden="1" xr:uid="{00000000-0005-0000-0000-00001E040000}"/>
    <cellStyle name="Followed Hyperlink 29" xfId="23811" hidden="1" xr:uid="{00000000-0005-0000-0000-00001F040000}"/>
    <cellStyle name="Followed Hyperlink 29" xfId="23933" hidden="1" xr:uid="{00000000-0005-0000-0000-000020040000}"/>
    <cellStyle name="Followed Hyperlink 29" xfId="24053" hidden="1" xr:uid="{00000000-0005-0000-0000-000021040000}"/>
    <cellStyle name="Followed Hyperlink 29" xfId="24092" hidden="1" xr:uid="{00000000-0005-0000-0000-000022040000}"/>
    <cellStyle name="Followed Hyperlink 29" xfId="24022" hidden="1" xr:uid="{00000000-0005-0000-0000-000023040000}"/>
    <cellStyle name="Followed Hyperlink 29" xfId="24144" hidden="1" xr:uid="{00000000-0005-0000-0000-000024040000}"/>
    <cellStyle name="Followed Hyperlink 29" xfId="24259" hidden="1" xr:uid="{00000000-0005-0000-0000-000025040000}"/>
    <cellStyle name="Followed Hyperlink 29" xfId="24298" hidden="1" xr:uid="{00000000-0005-0000-0000-000026040000}"/>
    <cellStyle name="Followed Hyperlink 29" xfId="24228" hidden="1" xr:uid="{00000000-0005-0000-0000-000027040000}"/>
    <cellStyle name="Followed Hyperlink 29" xfId="22872" hidden="1" xr:uid="{00000000-0005-0000-0000-00000C040000}"/>
    <cellStyle name="Followed Hyperlink 29" xfId="19693" hidden="1" xr:uid="{00000000-0005-0000-0000-00000D040000}"/>
    <cellStyle name="Followed Hyperlink 29" xfId="21342" hidden="1" xr:uid="{00000000-0005-0000-0000-00000E040000}"/>
    <cellStyle name="Followed Hyperlink 29" xfId="22904" hidden="1" xr:uid="{00000000-0005-0000-0000-00000F040000}"/>
    <cellStyle name="Followed Hyperlink 29" xfId="24579" hidden="1" xr:uid="{00000000-0005-0000-0000-000010040000}"/>
    <cellStyle name="Followed Hyperlink 29" xfId="24712" hidden="1" xr:uid="{00000000-0005-0000-0000-000011040000}"/>
    <cellStyle name="Followed Hyperlink 29" xfId="24751" hidden="1" xr:uid="{00000000-0005-0000-0000-000012040000}"/>
    <cellStyle name="Followed Hyperlink 29" xfId="24681" hidden="1" xr:uid="{00000000-0005-0000-0000-000013040000}"/>
    <cellStyle name="Followed Hyperlink 29" xfId="24806" hidden="1" xr:uid="{00000000-0005-0000-0000-000014040000}"/>
    <cellStyle name="Followed Hyperlink 29" xfId="24933" hidden="1" xr:uid="{00000000-0005-0000-0000-000015040000}"/>
    <cellStyle name="Followed Hyperlink 29" xfId="24972" hidden="1" xr:uid="{00000000-0005-0000-0000-000016040000}"/>
    <cellStyle name="Followed Hyperlink 29" xfId="24902" hidden="1" xr:uid="{00000000-0005-0000-0000-000017040000}"/>
    <cellStyle name="Followed Hyperlink 29" xfId="25025" hidden="1" xr:uid="{00000000-0005-0000-0000-000018040000}"/>
    <cellStyle name="Followed Hyperlink 29" xfId="25149" hidden="1" xr:uid="{00000000-0005-0000-0000-000019040000}"/>
    <cellStyle name="Followed Hyperlink 29" xfId="25188" hidden="1" xr:uid="{00000000-0005-0000-0000-00001A040000}"/>
    <cellStyle name="Followed Hyperlink 29" xfId="25118" hidden="1" xr:uid="{00000000-0005-0000-0000-00001B040000}"/>
    <cellStyle name="Followed Hyperlink 29" xfId="25240" hidden="1" xr:uid="{00000000-0005-0000-0000-00001C040000}"/>
    <cellStyle name="Followed Hyperlink 29" xfId="25361" hidden="1" xr:uid="{00000000-0005-0000-0000-00001D040000}"/>
    <cellStyle name="Followed Hyperlink 29" xfId="25400" hidden="1" xr:uid="{00000000-0005-0000-0000-00001E040000}"/>
    <cellStyle name="Followed Hyperlink 29" xfId="25330" hidden="1" xr:uid="{00000000-0005-0000-0000-00001F040000}"/>
    <cellStyle name="Followed Hyperlink 29" xfId="25452" hidden="1" xr:uid="{00000000-0005-0000-0000-000020040000}"/>
    <cellStyle name="Followed Hyperlink 29" xfId="25572" hidden="1" xr:uid="{00000000-0005-0000-0000-000021040000}"/>
    <cellStyle name="Followed Hyperlink 29" xfId="25611" hidden="1" xr:uid="{00000000-0005-0000-0000-000022040000}"/>
    <cellStyle name="Followed Hyperlink 29" xfId="25541" hidden="1" xr:uid="{00000000-0005-0000-0000-000023040000}"/>
    <cellStyle name="Followed Hyperlink 29" xfId="25663" hidden="1" xr:uid="{00000000-0005-0000-0000-000024040000}"/>
    <cellStyle name="Followed Hyperlink 29" xfId="25778" hidden="1" xr:uid="{00000000-0005-0000-0000-000025040000}"/>
    <cellStyle name="Followed Hyperlink 29" xfId="25817" hidden="1" xr:uid="{00000000-0005-0000-0000-000026040000}"/>
    <cellStyle name="Followed Hyperlink 29" xfId="25747" hidden="1" xr:uid="{00000000-0005-0000-0000-000027040000}"/>
    <cellStyle name="Followed Hyperlink 29" xfId="26387" hidden="1" xr:uid="{00000000-0005-0000-0000-00000C040000}"/>
    <cellStyle name="Followed Hyperlink 29" xfId="26519" hidden="1" xr:uid="{00000000-0005-0000-0000-00000D040000}"/>
    <cellStyle name="Followed Hyperlink 29" xfId="26558" hidden="1" xr:uid="{00000000-0005-0000-0000-00000E040000}"/>
    <cellStyle name="Followed Hyperlink 29" xfId="26488" hidden="1" xr:uid="{00000000-0005-0000-0000-00000F040000}"/>
    <cellStyle name="Followed Hyperlink 29" xfId="26699" hidden="1" xr:uid="{00000000-0005-0000-0000-000010040000}"/>
    <cellStyle name="Followed Hyperlink 29" xfId="26832" hidden="1" xr:uid="{00000000-0005-0000-0000-000011040000}"/>
    <cellStyle name="Followed Hyperlink 29" xfId="26871" hidden="1" xr:uid="{00000000-0005-0000-0000-000012040000}"/>
    <cellStyle name="Followed Hyperlink 29" xfId="26801" hidden="1" xr:uid="{00000000-0005-0000-0000-000013040000}"/>
    <cellStyle name="Followed Hyperlink 29" xfId="26926" hidden="1" xr:uid="{00000000-0005-0000-0000-000014040000}"/>
    <cellStyle name="Followed Hyperlink 29" xfId="27053" hidden="1" xr:uid="{00000000-0005-0000-0000-000015040000}"/>
    <cellStyle name="Followed Hyperlink 29" xfId="27092" hidden="1" xr:uid="{00000000-0005-0000-0000-000016040000}"/>
    <cellStyle name="Followed Hyperlink 29" xfId="27022" hidden="1" xr:uid="{00000000-0005-0000-0000-000017040000}"/>
    <cellStyle name="Followed Hyperlink 29" xfId="27145" hidden="1" xr:uid="{00000000-0005-0000-0000-000018040000}"/>
    <cellStyle name="Followed Hyperlink 29" xfId="27269" hidden="1" xr:uid="{00000000-0005-0000-0000-000019040000}"/>
    <cellStyle name="Followed Hyperlink 29" xfId="27308" hidden="1" xr:uid="{00000000-0005-0000-0000-00001A040000}"/>
    <cellStyle name="Followed Hyperlink 29" xfId="27238" hidden="1" xr:uid="{00000000-0005-0000-0000-00001B040000}"/>
    <cellStyle name="Followed Hyperlink 29" xfId="27360" hidden="1" xr:uid="{00000000-0005-0000-0000-00001C040000}"/>
    <cellStyle name="Followed Hyperlink 29" xfId="27481" hidden="1" xr:uid="{00000000-0005-0000-0000-00001D040000}"/>
    <cellStyle name="Followed Hyperlink 29" xfId="27520" hidden="1" xr:uid="{00000000-0005-0000-0000-00001E040000}"/>
    <cellStyle name="Followed Hyperlink 29" xfId="27450" hidden="1" xr:uid="{00000000-0005-0000-0000-00001F040000}"/>
    <cellStyle name="Followed Hyperlink 29" xfId="27572" hidden="1" xr:uid="{00000000-0005-0000-0000-000020040000}"/>
    <cellStyle name="Followed Hyperlink 29" xfId="27692" hidden="1" xr:uid="{00000000-0005-0000-0000-000021040000}"/>
    <cellStyle name="Followed Hyperlink 29" xfId="27731" hidden="1" xr:uid="{00000000-0005-0000-0000-000022040000}"/>
    <cellStyle name="Followed Hyperlink 29" xfId="27661" hidden="1" xr:uid="{00000000-0005-0000-0000-000023040000}"/>
    <cellStyle name="Followed Hyperlink 29" xfId="27783" hidden="1" xr:uid="{00000000-0005-0000-0000-000024040000}"/>
    <cellStyle name="Followed Hyperlink 29" xfId="27898" hidden="1" xr:uid="{00000000-0005-0000-0000-000025040000}"/>
    <cellStyle name="Followed Hyperlink 29" xfId="27937" hidden="1" xr:uid="{00000000-0005-0000-0000-000026040000}"/>
    <cellStyle name="Followed Hyperlink 29" xfId="27867" hidden="1" xr:uid="{00000000-0005-0000-0000-000027040000}"/>
    <cellStyle name="Followed Hyperlink 29" xfId="28609" hidden="1" xr:uid="{00000000-0005-0000-0000-00000C040000}"/>
    <cellStyle name="Followed Hyperlink 29" xfId="28741" hidden="1" xr:uid="{00000000-0005-0000-0000-00000D040000}"/>
    <cellStyle name="Followed Hyperlink 29" xfId="28780" hidden="1" xr:uid="{00000000-0005-0000-0000-00000E040000}"/>
    <cellStyle name="Followed Hyperlink 29" xfId="28710" hidden="1" xr:uid="{00000000-0005-0000-0000-00000F040000}"/>
    <cellStyle name="Followed Hyperlink 29" xfId="28921" hidden="1" xr:uid="{00000000-0005-0000-0000-000010040000}"/>
    <cellStyle name="Followed Hyperlink 29" xfId="29054" hidden="1" xr:uid="{00000000-0005-0000-0000-000011040000}"/>
    <cellStyle name="Followed Hyperlink 29" xfId="29093" hidden="1" xr:uid="{00000000-0005-0000-0000-000012040000}"/>
    <cellStyle name="Followed Hyperlink 29" xfId="29023" hidden="1" xr:uid="{00000000-0005-0000-0000-000013040000}"/>
    <cellStyle name="Followed Hyperlink 29" xfId="29148" hidden="1" xr:uid="{00000000-0005-0000-0000-000014040000}"/>
    <cellStyle name="Followed Hyperlink 29" xfId="29275" hidden="1" xr:uid="{00000000-0005-0000-0000-000015040000}"/>
    <cellStyle name="Followed Hyperlink 29" xfId="29314" hidden="1" xr:uid="{00000000-0005-0000-0000-000016040000}"/>
    <cellStyle name="Followed Hyperlink 29" xfId="29244" hidden="1" xr:uid="{00000000-0005-0000-0000-000017040000}"/>
    <cellStyle name="Followed Hyperlink 29" xfId="29367" hidden="1" xr:uid="{00000000-0005-0000-0000-000018040000}"/>
    <cellStyle name="Followed Hyperlink 29" xfId="29491" hidden="1" xr:uid="{00000000-0005-0000-0000-000019040000}"/>
    <cellStyle name="Followed Hyperlink 29" xfId="29530" hidden="1" xr:uid="{00000000-0005-0000-0000-00001A040000}"/>
    <cellStyle name="Followed Hyperlink 29" xfId="29460" hidden="1" xr:uid="{00000000-0005-0000-0000-00001B040000}"/>
    <cellStyle name="Followed Hyperlink 29" xfId="29582" hidden="1" xr:uid="{00000000-0005-0000-0000-00001C040000}"/>
    <cellStyle name="Followed Hyperlink 29" xfId="29703" hidden="1" xr:uid="{00000000-0005-0000-0000-00001D040000}"/>
    <cellStyle name="Followed Hyperlink 29" xfId="29742" hidden="1" xr:uid="{00000000-0005-0000-0000-00001E040000}"/>
    <cellStyle name="Followed Hyperlink 29" xfId="29672" hidden="1" xr:uid="{00000000-0005-0000-0000-00001F040000}"/>
    <cellStyle name="Followed Hyperlink 29" xfId="29794" hidden="1" xr:uid="{00000000-0005-0000-0000-000020040000}"/>
    <cellStyle name="Followed Hyperlink 29" xfId="29914" hidden="1" xr:uid="{00000000-0005-0000-0000-000021040000}"/>
    <cellStyle name="Followed Hyperlink 29" xfId="29953" hidden="1" xr:uid="{00000000-0005-0000-0000-000022040000}"/>
    <cellStyle name="Followed Hyperlink 29" xfId="29883" hidden="1" xr:uid="{00000000-0005-0000-0000-000023040000}"/>
    <cellStyle name="Followed Hyperlink 29" xfId="30005" hidden="1" xr:uid="{00000000-0005-0000-0000-000024040000}"/>
    <cellStyle name="Followed Hyperlink 29" xfId="30120" hidden="1" xr:uid="{00000000-0005-0000-0000-000025040000}"/>
    <cellStyle name="Followed Hyperlink 29" xfId="30159" hidden="1" xr:uid="{00000000-0005-0000-0000-000026040000}"/>
    <cellStyle name="Followed Hyperlink 29" xfId="30089" hidden="1" xr:uid="{00000000-0005-0000-0000-000027040000}"/>
    <cellStyle name="Followed Hyperlink 29" xfId="28540" hidden="1" xr:uid="{00000000-0005-0000-0000-00000C040000}"/>
    <cellStyle name="Followed Hyperlink 29" xfId="28374" hidden="1" xr:uid="{00000000-0005-0000-0000-00000D040000}"/>
    <cellStyle name="Followed Hyperlink 29" xfId="28444" hidden="1" xr:uid="{00000000-0005-0000-0000-00000E040000}"/>
    <cellStyle name="Followed Hyperlink 29" xfId="28270" hidden="1" xr:uid="{00000000-0005-0000-0000-00000F040000}"/>
    <cellStyle name="Followed Hyperlink 29" xfId="30592" hidden="1" xr:uid="{00000000-0005-0000-0000-000010040000}"/>
    <cellStyle name="Followed Hyperlink 29" xfId="30725" hidden="1" xr:uid="{00000000-0005-0000-0000-000011040000}"/>
    <cellStyle name="Followed Hyperlink 29" xfId="30764" hidden="1" xr:uid="{00000000-0005-0000-0000-000012040000}"/>
    <cellStyle name="Followed Hyperlink 29" xfId="30694" hidden="1" xr:uid="{00000000-0005-0000-0000-000013040000}"/>
    <cellStyle name="Followed Hyperlink 29" xfId="30819" hidden="1" xr:uid="{00000000-0005-0000-0000-000014040000}"/>
    <cellStyle name="Followed Hyperlink 29" xfId="30946" hidden="1" xr:uid="{00000000-0005-0000-0000-000015040000}"/>
    <cellStyle name="Followed Hyperlink 29" xfId="30985" hidden="1" xr:uid="{00000000-0005-0000-0000-000016040000}"/>
    <cellStyle name="Followed Hyperlink 29" xfId="30915" hidden="1" xr:uid="{00000000-0005-0000-0000-000017040000}"/>
    <cellStyle name="Followed Hyperlink 29" xfId="31038" hidden="1" xr:uid="{00000000-0005-0000-0000-000018040000}"/>
    <cellStyle name="Followed Hyperlink 29" xfId="31162" hidden="1" xr:uid="{00000000-0005-0000-0000-000019040000}"/>
    <cellStyle name="Followed Hyperlink 29" xfId="31201" hidden="1" xr:uid="{00000000-0005-0000-0000-00001A040000}"/>
    <cellStyle name="Followed Hyperlink 29" xfId="31131" hidden="1" xr:uid="{00000000-0005-0000-0000-00001B040000}"/>
    <cellStyle name="Followed Hyperlink 29" xfId="31253" hidden="1" xr:uid="{00000000-0005-0000-0000-00001C040000}"/>
    <cellStyle name="Followed Hyperlink 29" xfId="31374" hidden="1" xr:uid="{00000000-0005-0000-0000-00001D040000}"/>
    <cellStyle name="Followed Hyperlink 29" xfId="31413" hidden="1" xr:uid="{00000000-0005-0000-0000-00001E040000}"/>
    <cellStyle name="Followed Hyperlink 29" xfId="31343" hidden="1" xr:uid="{00000000-0005-0000-0000-00001F040000}"/>
    <cellStyle name="Followed Hyperlink 29" xfId="31465" hidden="1" xr:uid="{00000000-0005-0000-0000-000020040000}"/>
    <cellStyle name="Followed Hyperlink 29" xfId="31585" hidden="1" xr:uid="{00000000-0005-0000-0000-000021040000}"/>
    <cellStyle name="Followed Hyperlink 29" xfId="31624" hidden="1" xr:uid="{00000000-0005-0000-0000-000022040000}"/>
    <cellStyle name="Followed Hyperlink 29" xfId="31554" hidden="1" xr:uid="{00000000-0005-0000-0000-000023040000}"/>
    <cellStyle name="Followed Hyperlink 29" xfId="31676" hidden="1" xr:uid="{00000000-0005-0000-0000-000024040000}"/>
    <cellStyle name="Followed Hyperlink 29" xfId="31791" hidden="1" xr:uid="{00000000-0005-0000-0000-000025040000}"/>
    <cellStyle name="Followed Hyperlink 29" xfId="31830" hidden="1" xr:uid="{00000000-0005-0000-0000-000026040000}"/>
    <cellStyle name="Followed Hyperlink 29" xfId="31760" hidden="1" xr:uid="{00000000-0005-0000-0000-000027040000}"/>
    <cellStyle name="Followed Hyperlink 29" xfId="30313" hidden="1" xr:uid="{00000000-0005-0000-0000-00000C040000}"/>
    <cellStyle name="Followed Hyperlink 29" xfId="26109" hidden="1" xr:uid="{00000000-0005-0000-0000-00000D040000}"/>
    <cellStyle name="Followed Hyperlink 29" xfId="25955" hidden="1" xr:uid="{00000000-0005-0000-0000-00000E040000}"/>
    <cellStyle name="Followed Hyperlink 29" xfId="30396" hidden="1" xr:uid="{00000000-0005-0000-0000-00000F040000}"/>
    <cellStyle name="Followed Hyperlink 29" xfId="32260" hidden="1" xr:uid="{00000000-0005-0000-0000-000010040000}"/>
    <cellStyle name="Followed Hyperlink 29" xfId="32393" hidden="1" xr:uid="{00000000-0005-0000-0000-000011040000}"/>
    <cellStyle name="Followed Hyperlink 29" xfId="32432" hidden="1" xr:uid="{00000000-0005-0000-0000-000012040000}"/>
    <cellStyle name="Followed Hyperlink 29" xfId="32362" hidden="1" xr:uid="{00000000-0005-0000-0000-000013040000}"/>
    <cellStyle name="Followed Hyperlink 29" xfId="32487" hidden="1" xr:uid="{00000000-0005-0000-0000-000014040000}"/>
    <cellStyle name="Followed Hyperlink 29" xfId="32614" hidden="1" xr:uid="{00000000-0005-0000-0000-000015040000}"/>
    <cellStyle name="Followed Hyperlink 29" xfId="32653" hidden="1" xr:uid="{00000000-0005-0000-0000-000016040000}"/>
    <cellStyle name="Followed Hyperlink 29" xfId="32583" hidden="1" xr:uid="{00000000-0005-0000-0000-000017040000}"/>
    <cellStyle name="Followed Hyperlink 29" xfId="32706" hidden="1" xr:uid="{00000000-0005-0000-0000-000018040000}"/>
    <cellStyle name="Followed Hyperlink 29" xfId="32830" hidden="1" xr:uid="{00000000-0005-0000-0000-000019040000}"/>
    <cellStyle name="Followed Hyperlink 29" xfId="32869" hidden="1" xr:uid="{00000000-0005-0000-0000-00001A040000}"/>
    <cellStyle name="Followed Hyperlink 29" xfId="32799" hidden="1" xr:uid="{00000000-0005-0000-0000-00001B040000}"/>
    <cellStyle name="Followed Hyperlink 29" xfId="32921" hidden="1" xr:uid="{00000000-0005-0000-0000-00001C040000}"/>
    <cellStyle name="Followed Hyperlink 29" xfId="33042" hidden="1" xr:uid="{00000000-0005-0000-0000-00001D040000}"/>
    <cellStyle name="Followed Hyperlink 29" xfId="33081" hidden="1" xr:uid="{00000000-0005-0000-0000-00001E040000}"/>
    <cellStyle name="Followed Hyperlink 29" xfId="33011" hidden="1" xr:uid="{00000000-0005-0000-0000-00001F040000}"/>
    <cellStyle name="Followed Hyperlink 29" xfId="33133" hidden="1" xr:uid="{00000000-0005-0000-0000-000020040000}"/>
    <cellStyle name="Followed Hyperlink 29" xfId="33253" hidden="1" xr:uid="{00000000-0005-0000-0000-000021040000}"/>
    <cellStyle name="Followed Hyperlink 29" xfId="33292" hidden="1" xr:uid="{00000000-0005-0000-0000-000022040000}"/>
    <cellStyle name="Followed Hyperlink 29" xfId="33222" hidden="1" xr:uid="{00000000-0005-0000-0000-000023040000}"/>
    <cellStyle name="Followed Hyperlink 29" xfId="33344" hidden="1" xr:uid="{00000000-0005-0000-0000-000024040000}"/>
    <cellStyle name="Followed Hyperlink 29" xfId="33459" hidden="1" xr:uid="{00000000-0005-0000-0000-000025040000}"/>
    <cellStyle name="Followed Hyperlink 29" xfId="33498" hidden="1" xr:uid="{00000000-0005-0000-0000-000026040000}"/>
    <cellStyle name="Followed Hyperlink 29" xfId="33428" hidden="1" xr:uid="{00000000-0005-0000-0000-000027040000}"/>
    <cellStyle name="Followed Hyperlink 29" xfId="31983" hidden="1" xr:uid="{00000000-0005-0000-0000-00000C040000}"/>
    <cellStyle name="Followed Hyperlink 29" xfId="28337" hidden="1" xr:uid="{00000000-0005-0000-0000-00000D040000}"/>
    <cellStyle name="Followed Hyperlink 29" xfId="30428" hidden="1" xr:uid="{00000000-0005-0000-0000-00000E040000}"/>
    <cellStyle name="Followed Hyperlink 29" xfId="32064" hidden="1" xr:uid="{00000000-0005-0000-0000-00000F040000}"/>
    <cellStyle name="Followed Hyperlink 29" xfId="33915" hidden="1" xr:uid="{00000000-0005-0000-0000-000010040000}"/>
    <cellStyle name="Followed Hyperlink 29" xfId="34048" hidden="1" xr:uid="{00000000-0005-0000-0000-000011040000}"/>
    <cellStyle name="Followed Hyperlink 29" xfId="34087" hidden="1" xr:uid="{00000000-0005-0000-0000-000012040000}"/>
    <cellStyle name="Followed Hyperlink 29" xfId="34017" hidden="1" xr:uid="{00000000-0005-0000-0000-000013040000}"/>
    <cellStyle name="Followed Hyperlink 29" xfId="34142" hidden="1" xr:uid="{00000000-0005-0000-0000-000014040000}"/>
    <cellStyle name="Followed Hyperlink 29" xfId="34269" hidden="1" xr:uid="{00000000-0005-0000-0000-000015040000}"/>
    <cellStyle name="Followed Hyperlink 29" xfId="34308" hidden="1" xr:uid="{00000000-0005-0000-0000-000016040000}"/>
    <cellStyle name="Followed Hyperlink 29" xfId="34238" hidden="1" xr:uid="{00000000-0005-0000-0000-000017040000}"/>
    <cellStyle name="Followed Hyperlink 29" xfId="34361" hidden="1" xr:uid="{00000000-0005-0000-0000-000018040000}"/>
    <cellStyle name="Followed Hyperlink 29" xfId="34485" hidden="1" xr:uid="{00000000-0005-0000-0000-000019040000}"/>
    <cellStyle name="Followed Hyperlink 29" xfId="34524" hidden="1" xr:uid="{00000000-0005-0000-0000-00001A040000}"/>
    <cellStyle name="Followed Hyperlink 29" xfId="34454" hidden="1" xr:uid="{00000000-0005-0000-0000-00001B040000}"/>
    <cellStyle name="Followed Hyperlink 29" xfId="34576" hidden="1" xr:uid="{00000000-0005-0000-0000-00001C040000}"/>
    <cellStyle name="Followed Hyperlink 29" xfId="34697" hidden="1" xr:uid="{00000000-0005-0000-0000-00001D040000}"/>
    <cellStyle name="Followed Hyperlink 29" xfId="34736" hidden="1" xr:uid="{00000000-0005-0000-0000-00001E040000}"/>
    <cellStyle name="Followed Hyperlink 29" xfId="34666" hidden="1" xr:uid="{00000000-0005-0000-0000-00001F040000}"/>
    <cellStyle name="Followed Hyperlink 29" xfId="34788" hidden="1" xr:uid="{00000000-0005-0000-0000-000020040000}"/>
    <cellStyle name="Followed Hyperlink 29" xfId="34908" hidden="1" xr:uid="{00000000-0005-0000-0000-000021040000}"/>
    <cellStyle name="Followed Hyperlink 29" xfId="34947" hidden="1" xr:uid="{00000000-0005-0000-0000-000022040000}"/>
    <cellStyle name="Followed Hyperlink 29" xfId="34877" hidden="1" xr:uid="{00000000-0005-0000-0000-000023040000}"/>
    <cellStyle name="Followed Hyperlink 29" xfId="34999" hidden="1" xr:uid="{00000000-0005-0000-0000-000024040000}"/>
    <cellStyle name="Followed Hyperlink 29" xfId="35114" hidden="1" xr:uid="{00000000-0005-0000-0000-000025040000}"/>
    <cellStyle name="Followed Hyperlink 29" xfId="35153" hidden="1" xr:uid="{00000000-0005-0000-0000-000026040000}"/>
    <cellStyle name="Followed Hyperlink 29" xfId="35083" hidden="1" xr:uid="{00000000-0005-0000-0000-000027040000}"/>
    <cellStyle name="Followed Hyperlink 29" xfId="33649" hidden="1" xr:uid="{00000000-0005-0000-0000-00000C040000}"/>
    <cellStyle name="Followed Hyperlink 29" xfId="30386" hidden="1" xr:uid="{00000000-0005-0000-0000-00000D040000}"/>
    <cellStyle name="Followed Hyperlink 29" xfId="32096" hidden="1" xr:uid="{00000000-0005-0000-0000-00000E040000}"/>
    <cellStyle name="Followed Hyperlink 29" xfId="33723" hidden="1" xr:uid="{00000000-0005-0000-0000-00000F040000}"/>
    <cellStyle name="Followed Hyperlink 29" xfId="35556" hidden="1" xr:uid="{00000000-0005-0000-0000-000010040000}"/>
    <cellStyle name="Followed Hyperlink 29" xfId="35689" hidden="1" xr:uid="{00000000-0005-0000-0000-000011040000}"/>
    <cellStyle name="Followed Hyperlink 29" xfId="35728" hidden="1" xr:uid="{00000000-0005-0000-0000-000012040000}"/>
    <cellStyle name="Followed Hyperlink 29" xfId="35658" hidden="1" xr:uid="{00000000-0005-0000-0000-000013040000}"/>
    <cellStyle name="Followed Hyperlink 29" xfId="35783" hidden="1" xr:uid="{00000000-0005-0000-0000-000014040000}"/>
    <cellStyle name="Followed Hyperlink 29" xfId="35910" hidden="1" xr:uid="{00000000-0005-0000-0000-000015040000}"/>
    <cellStyle name="Followed Hyperlink 29" xfId="35949" hidden="1" xr:uid="{00000000-0005-0000-0000-000016040000}"/>
    <cellStyle name="Followed Hyperlink 29" xfId="35879" hidden="1" xr:uid="{00000000-0005-0000-0000-000017040000}"/>
    <cellStyle name="Followed Hyperlink 29" xfId="36002" hidden="1" xr:uid="{00000000-0005-0000-0000-000018040000}"/>
    <cellStyle name="Followed Hyperlink 29" xfId="36126" hidden="1" xr:uid="{00000000-0005-0000-0000-000019040000}"/>
    <cellStyle name="Followed Hyperlink 29" xfId="36165" hidden="1" xr:uid="{00000000-0005-0000-0000-00001A040000}"/>
    <cellStyle name="Followed Hyperlink 29" xfId="36095" hidden="1" xr:uid="{00000000-0005-0000-0000-00001B040000}"/>
    <cellStyle name="Followed Hyperlink 29" xfId="36217" hidden="1" xr:uid="{00000000-0005-0000-0000-00001C040000}"/>
    <cellStyle name="Followed Hyperlink 29" xfId="36338" hidden="1" xr:uid="{00000000-0005-0000-0000-00001D040000}"/>
    <cellStyle name="Followed Hyperlink 29" xfId="36377" hidden="1" xr:uid="{00000000-0005-0000-0000-00001E040000}"/>
    <cellStyle name="Followed Hyperlink 29" xfId="36307" hidden="1" xr:uid="{00000000-0005-0000-0000-00001F040000}"/>
    <cellStyle name="Followed Hyperlink 29" xfId="36429" hidden="1" xr:uid="{00000000-0005-0000-0000-000020040000}"/>
    <cellStyle name="Followed Hyperlink 29" xfId="36549" hidden="1" xr:uid="{00000000-0005-0000-0000-000021040000}"/>
    <cellStyle name="Followed Hyperlink 29" xfId="36588" hidden="1" xr:uid="{00000000-0005-0000-0000-000022040000}"/>
    <cellStyle name="Followed Hyperlink 29" xfId="36518" hidden="1" xr:uid="{00000000-0005-0000-0000-000023040000}"/>
    <cellStyle name="Followed Hyperlink 29" xfId="36640" hidden="1" xr:uid="{00000000-0005-0000-0000-000024040000}"/>
    <cellStyle name="Followed Hyperlink 29" xfId="36755" hidden="1" xr:uid="{00000000-0005-0000-0000-000025040000}"/>
    <cellStyle name="Followed Hyperlink 29" xfId="36794" hidden="1" xr:uid="{00000000-0005-0000-0000-000026040000}"/>
    <cellStyle name="Followed Hyperlink 29" xfId="36724" hidden="1" xr:uid="{00000000-0005-0000-0000-000027040000}"/>
    <cellStyle name="Followed Hyperlink 29" xfId="35303" hidden="1" xr:uid="{00000000-0005-0000-0000-00000C040000}"/>
    <cellStyle name="Followed Hyperlink 29" xfId="32054" hidden="1" xr:uid="{00000000-0005-0000-0000-00000D040000}"/>
    <cellStyle name="Followed Hyperlink 29" xfId="33755" hidden="1" xr:uid="{00000000-0005-0000-0000-00000E040000}"/>
    <cellStyle name="Followed Hyperlink 29" xfId="35373" hidden="1" xr:uid="{00000000-0005-0000-0000-00000F040000}"/>
    <cellStyle name="Followed Hyperlink 29" xfId="37163" hidden="1" xr:uid="{00000000-0005-0000-0000-000010040000}"/>
    <cellStyle name="Followed Hyperlink 29" xfId="37296" hidden="1" xr:uid="{00000000-0005-0000-0000-000011040000}"/>
    <cellStyle name="Followed Hyperlink 29" xfId="37335" hidden="1" xr:uid="{00000000-0005-0000-0000-000012040000}"/>
    <cellStyle name="Followed Hyperlink 29" xfId="37265" hidden="1" xr:uid="{00000000-0005-0000-0000-000013040000}"/>
    <cellStyle name="Followed Hyperlink 29" xfId="37390" hidden="1" xr:uid="{00000000-0005-0000-0000-000014040000}"/>
    <cellStyle name="Followed Hyperlink 29" xfId="37517" hidden="1" xr:uid="{00000000-0005-0000-0000-000015040000}"/>
    <cellStyle name="Followed Hyperlink 29" xfId="37556" hidden="1" xr:uid="{00000000-0005-0000-0000-000016040000}"/>
    <cellStyle name="Followed Hyperlink 29" xfId="37486" hidden="1" xr:uid="{00000000-0005-0000-0000-000017040000}"/>
    <cellStyle name="Followed Hyperlink 29" xfId="37609" hidden="1" xr:uid="{00000000-0005-0000-0000-000018040000}"/>
    <cellStyle name="Followed Hyperlink 29" xfId="37733" hidden="1" xr:uid="{00000000-0005-0000-0000-000019040000}"/>
    <cellStyle name="Followed Hyperlink 29" xfId="37772" hidden="1" xr:uid="{00000000-0005-0000-0000-00001A040000}"/>
    <cellStyle name="Followed Hyperlink 29" xfId="37702" hidden="1" xr:uid="{00000000-0005-0000-0000-00001B040000}"/>
    <cellStyle name="Followed Hyperlink 29" xfId="37824" hidden="1" xr:uid="{00000000-0005-0000-0000-00001C040000}"/>
    <cellStyle name="Followed Hyperlink 29" xfId="37945" hidden="1" xr:uid="{00000000-0005-0000-0000-00001D040000}"/>
    <cellStyle name="Followed Hyperlink 29" xfId="37984" hidden="1" xr:uid="{00000000-0005-0000-0000-00001E040000}"/>
    <cellStyle name="Followed Hyperlink 29" xfId="37914" hidden="1" xr:uid="{00000000-0005-0000-0000-00001F040000}"/>
    <cellStyle name="Followed Hyperlink 29" xfId="38036" hidden="1" xr:uid="{00000000-0005-0000-0000-000020040000}"/>
    <cellStyle name="Followed Hyperlink 29" xfId="38156" hidden="1" xr:uid="{00000000-0005-0000-0000-000021040000}"/>
    <cellStyle name="Followed Hyperlink 29" xfId="38195" hidden="1" xr:uid="{00000000-0005-0000-0000-000022040000}"/>
    <cellStyle name="Followed Hyperlink 29" xfId="38125" hidden="1" xr:uid="{00000000-0005-0000-0000-000023040000}"/>
    <cellStyle name="Followed Hyperlink 29" xfId="38247" hidden="1" xr:uid="{00000000-0005-0000-0000-000024040000}"/>
    <cellStyle name="Followed Hyperlink 29" xfId="38362" hidden="1" xr:uid="{00000000-0005-0000-0000-000025040000}"/>
    <cellStyle name="Followed Hyperlink 29" xfId="38401" hidden="1" xr:uid="{00000000-0005-0000-0000-000026040000}"/>
    <cellStyle name="Followed Hyperlink 29" xfId="38331" hidden="1" xr:uid="{00000000-0005-0000-0000-000027040000}"/>
    <cellStyle name="Followed Hyperlink 29" xfId="36942" hidden="1" xr:uid="{00000000-0005-0000-0000-00000C040000}"/>
    <cellStyle name="Followed Hyperlink 29" xfId="33715" hidden="1" xr:uid="{00000000-0005-0000-0000-00000D040000}"/>
    <cellStyle name="Followed Hyperlink 29" xfId="35401" hidden="1" xr:uid="{00000000-0005-0000-0000-00000E040000}"/>
    <cellStyle name="Followed Hyperlink 29" xfId="36992" hidden="1" xr:uid="{00000000-0005-0000-0000-00000F040000}"/>
    <cellStyle name="Followed Hyperlink 29" xfId="38732" hidden="1" xr:uid="{00000000-0005-0000-0000-000010040000}"/>
    <cellStyle name="Followed Hyperlink 29" xfId="38865" hidden="1" xr:uid="{00000000-0005-0000-0000-000011040000}"/>
    <cellStyle name="Followed Hyperlink 29" xfId="38904" hidden="1" xr:uid="{00000000-0005-0000-0000-000012040000}"/>
    <cellStyle name="Followed Hyperlink 29" xfId="38834" hidden="1" xr:uid="{00000000-0005-0000-0000-000013040000}"/>
    <cellStyle name="Followed Hyperlink 29" xfId="38959" hidden="1" xr:uid="{00000000-0005-0000-0000-000014040000}"/>
    <cellStyle name="Followed Hyperlink 29" xfId="39086" hidden="1" xr:uid="{00000000-0005-0000-0000-000015040000}"/>
    <cellStyle name="Followed Hyperlink 29" xfId="39125" hidden="1" xr:uid="{00000000-0005-0000-0000-000016040000}"/>
    <cellStyle name="Followed Hyperlink 29" xfId="39055" hidden="1" xr:uid="{00000000-0005-0000-0000-000017040000}"/>
    <cellStyle name="Followed Hyperlink 29" xfId="39178" hidden="1" xr:uid="{00000000-0005-0000-0000-000018040000}"/>
    <cellStyle name="Followed Hyperlink 29" xfId="39302" hidden="1" xr:uid="{00000000-0005-0000-0000-000019040000}"/>
    <cellStyle name="Followed Hyperlink 29" xfId="39341" hidden="1" xr:uid="{00000000-0005-0000-0000-00001A040000}"/>
    <cellStyle name="Followed Hyperlink 29" xfId="39271" hidden="1" xr:uid="{00000000-0005-0000-0000-00001B040000}"/>
    <cellStyle name="Followed Hyperlink 29" xfId="39393" hidden="1" xr:uid="{00000000-0005-0000-0000-00001C040000}"/>
    <cellStyle name="Followed Hyperlink 29" xfId="39514" hidden="1" xr:uid="{00000000-0005-0000-0000-00001D040000}"/>
    <cellStyle name="Followed Hyperlink 29" xfId="39553" hidden="1" xr:uid="{00000000-0005-0000-0000-00001E040000}"/>
    <cellStyle name="Followed Hyperlink 29" xfId="39483" hidden="1" xr:uid="{00000000-0005-0000-0000-00001F040000}"/>
    <cellStyle name="Followed Hyperlink 29" xfId="39605" hidden="1" xr:uid="{00000000-0005-0000-0000-000020040000}"/>
    <cellStyle name="Followed Hyperlink 29" xfId="39725" hidden="1" xr:uid="{00000000-0005-0000-0000-000021040000}"/>
    <cellStyle name="Followed Hyperlink 29" xfId="39764" hidden="1" xr:uid="{00000000-0005-0000-0000-000022040000}"/>
    <cellStyle name="Followed Hyperlink 29" xfId="39694" hidden="1" xr:uid="{00000000-0005-0000-0000-000023040000}"/>
    <cellStyle name="Followed Hyperlink 29" xfId="39816" hidden="1" xr:uid="{00000000-0005-0000-0000-000024040000}"/>
    <cellStyle name="Followed Hyperlink 29" xfId="39931" hidden="1" xr:uid="{00000000-0005-0000-0000-000025040000}"/>
    <cellStyle name="Followed Hyperlink 29" xfId="39970" hidden="1" xr:uid="{00000000-0005-0000-0000-000026040000}"/>
    <cellStyle name="Followed Hyperlink 29" xfId="39900" hidden="1" xr:uid="{00000000-0005-0000-0000-000027040000}"/>
    <cellStyle name="Followed Hyperlink 29" xfId="38544" hidden="1" xr:uid="{00000000-0005-0000-0000-00000C040000}"/>
    <cellStyle name="Followed Hyperlink 29" xfId="35365" hidden="1" xr:uid="{00000000-0005-0000-0000-00000D040000}"/>
    <cellStyle name="Followed Hyperlink 29" xfId="37014" hidden="1" xr:uid="{00000000-0005-0000-0000-00000E040000}"/>
    <cellStyle name="Followed Hyperlink 29" xfId="38576" hidden="1" xr:uid="{00000000-0005-0000-0000-00000F040000}"/>
    <cellStyle name="Followed Hyperlink 29" xfId="40251" hidden="1" xr:uid="{00000000-0005-0000-0000-000010040000}"/>
    <cellStyle name="Followed Hyperlink 29" xfId="40384" hidden="1" xr:uid="{00000000-0005-0000-0000-000011040000}"/>
    <cellStyle name="Followed Hyperlink 29" xfId="40423" hidden="1" xr:uid="{00000000-0005-0000-0000-000012040000}"/>
    <cellStyle name="Followed Hyperlink 29" xfId="40353" hidden="1" xr:uid="{00000000-0005-0000-0000-000013040000}"/>
    <cellStyle name="Followed Hyperlink 29" xfId="40478" hidden="1" xr:uid="{00000000-0005-0000-0000-000014040000}"/>
    <cellStyle name="Followed Hyperlink 29" xfId="40605" hidden="1" xr:uid="{00000000-0005-0000-0000-000015040000}"/>
    <cellStyle name="Followed Hyperlink 29" xfId="40644" hidden="1" xr:uid="{00000000-0005-0000-0000-000016040000}"/>
    <cellStyle name="Followed Hyperlink 29" xfId="40574" hidden="1" xr:uid="{00000000-0005-0000-0000-000017040000}"/>
    <cellStyle name="Followed Hyperlink 29" xfId="40697" hidden="1" xr:uid="{00000000-0005-0000-0000-000018040000}"/>
    <cellStyle name="Followed Hyperlink 29" xfId="40821" hidden="1" xr:uid="{00000000-0005-0000-0000-000019040000}"/>
    <cellStyle name="Followed Hyperlink 29" xfId="40860" hidden="1" xr:uid="{00000000-0005-0000-0000-00001A040000}"/>
    <cellStyle name="Followed Hyperlink 29" xfId="40790" hidden="1" xr:uid="{00000000-0005-0000-0000-00001B040000}"/>
    <cellStyle name="Followed Hyperlink 29" xfId="40912" hidden="1" xr:uid="{00000000-0005-0000-0000-00001C040000}"/>
    <cellStyle name="Followed Hyperlink 29" xfId="41033" hidden="1" xr:uid="{00000000-0005-0000-0000-00001D040000}"/>
    <cellStyle name="Followed Hyperlink 29" xfId="41072" hidden="1" xr:uid="{00000000-0005-0000-0000-00001E040000}"/>
    <cellStyle name="Followed Hyperlink 29" xfId="41002" hidden="1" xr:uid="{00000000-0005-0000-0000-00001F040000}"/>
    <cellStyle name="Followed Hyperlink 29" xfId="41124" hidden="1" xr:uid="{00000000-0005-0000-0000-000020040000}"/>
    <cellStyle name="Followed Hyperlink 29" xfId="41244" hidden="1" xr:uid="{00000000-0005-0000-0000-000021040000}"/>
    <cellStyle name="Followed Hyperlink 29" xfId="41283" hidden="1" xr:uid="{00000000-0005-0000-0000-000022040000}"/>
    <cellStyle name="Followed Hyperlink 29" xfId="41213" hidden="1" xr:uid="{00000000-0005-0000-0000-000023040000}"/>
    <cellStyle name="Followed Hyperlink 29" xfId="41335" hidden="1" xr:uid="{00000000-0005-0000-0000-000024040000}"/>
    <cellStyle name="Followed Hyperlink 29" xfId="41450" hidden="1" xr:uid="{00000000-0005-0000-0000-000025040000}"/>
    <cellStyle name="Followed Hyperlink 29" xfId="41489" hidden="1" xr:uid="{00000000-0005-0000-0000-000026040000}"/>
    <cellStyle name="Followed Hyperlink 29" xfId="41419" hidden="1" xr:uid="{00000000-0005-0000-0000-000027040000}"/>
    <cellStyle name="Followed Hyperlink 29" xfId="41904" hidden="1" xr:uid="{00000000-0005-0000-0000-00000C040000}"/>
    <cellStyle name="Followed Hyperlink 29" xfId="42036" hidden="1" xr:uid="{00000000-0005-0000-0000-00000D040000}"/>
    <cellStyle name="Followed Hyperlink 29" xfId="42075" hidden="1" xr:uid="{00000000-0005-0000-0000-00000E040000}"/>
    <cellStyle name="Followed Hyperlink 29" xfId="42005" hidden="1" xr:uid="{00000000-0005-0000-0000-00000F040000}"/>
    <cellStyle name="Followed Hyperlink 29" xfId="42216" hidden="1" xr:uid="{00000000-0005-0000-0000-000010040000}"/>
    <cellStyle name="Followed Hyperlink 29" xfId="42349" hidden="1" xr:uid="{00000000-0005-0000-0000-000011040000}"/>
    <cellStyle name="Followed Hyperlink 29" xfId="42388" hidden="1" xr:uid="{00000000-0005-0000-0000-000012040000}"/>
    <cellStyle name="Followed Hyperlink 29" xfId="42318" hidden="1" xr:uid="{00000000-0005-0000-0000-000013040000}"/>
    <cellStyle name="Followed Hyperlink 29" xfId="42443" hidden="1" xr:uid="{00000000-0005-0000-0000-000014040000}"/>
    <cellStyle name="Followed Hyperlink 29" xfId="42570" hidden="1" xr:uid="{00000000-0005-0000-0000-000015040000}"/>
    <cellStyle name="Followed Hyperlink 29" xfId="42609" hidden="1" xr:uid="{00000000-0005-0000-0000-000016040000}"/>
    <cellStyle name="Followed Hyperlink 29" xfId="42539" hidden="1" xr:uid="{00000000-0005-0000-0000-000017040000}"/>
    <cellStyle name="Followed Hyperlink 29" xfId="42662" hidden="1" xr:uid="{00000000-0005-0000-0000-000018040000}"/>
    <cellStyle name="Followed Hyperlink 29" xfId="42786" hidden="1" xr:uid="{00000000-0005-0000-0000-000019040000}"/>
    <cellStyle name="Followed Hyperlink 29" xfId="42825" hidden="1" xr:uid="{00000000-0005-0000-0000-00001A040000}"/>
    <cellStyle name="Followed Hyperlink 29" xfId="42755" hidden="1" xr:uid="{00000000-0005-0000-0000-00001B040000}"/>
    <cellStyle name="Followed Hyperlink 29" xfId="42877" hidden="1" xr:uid="{00000000-0005-0000-0000-00001C040000}"/>
    <cellStyle name="Followed Hyperlink 29" xfId="42998" hidden="1" xr:uid="{00000000-0005-0000-0000-00001D040000}"/>
    <cellStyle name="Followed Hyperlink 29" xfId="43037" hidden="1" xr:uid="{00000000-0005-0000-0000-00001E040000}"/>
    <cellStyle name="Followed Hyperlink 29" xfId="42967" hidden="1" xr:uid="{00000000-0005-0000-0000-00001F040000}"/>
    <cellStyle name="Followed Hyperlink 29" xfId="43089" hidden="1" xr:uid="{00000000-0005-0000-0000-000020040000}"/>
    <cellStyle name="Followed Hyperlink 29" xfId="43209" hidden="1" xr:uid="{00000000-0005-0000-0000-000021040000}"/>
    <cellStyle name="Followed Hyperlink 29" xfId="43248" hidden="1" xr:uid="{00000000-0005-0000-0000-000022040000}"/>
    <cellStyle name="Followed Hyperlink 29" xfId="43178" hidden="1" xr:uid="{00000000-0005-0000-0000-000023040000}"/>
    <cellStyle name="Followed Hyperlink 29" xfId="43300" hidden="1" xr:uid="{00000000-0005-0000-0000-000024040000}"/>
    <cellStyle name="Followed Hyperlink 29" xfId="43415" hidden="1" xr:uid="{00000000-0005-0000-0000-000025040000}"/>
    <cellStyle name="Followed Hyperlink 29" xfId="43454" hidden="1" xr:uid="{00000000-0005-0000-0000-000026040000}"/>
    <cellStyle name="Followed Hyperlink 29" xfId="43384" hidden="1" xr:uid="{00000000-0005-0000-0000-000027040000}"/>
    <cellStyle name="Followed Hyperlink 29" xfId="43851" hidden="1" xr:uid="{00000000-0005-0000-0000-00000C040000}"/>
    <cellStyle name="Followed Hyperlink 29" xfId="43983" hidden="1" xr:uid="{00000000-0005-0000-0000-00000D040000}"/>
    <cellStyle name="Followed Hyperlink 29" xfId="44022" hidden="1" xr:uid="{00000000-0005-0000-0000-00000E040000}"/>
    <cellStyle name="Followed Hyperlink 29" xfId="43952" hidden="1" xr:uid="{00000000-0005-0000-0000-00000F040000}"/>
    <cellStyle name="Followed Hyperlink 29" xfId="44163" hidden="1" xr:uid="{00000000-0005-0000-0000-000010040000}"/>
    <cellStyle name="Followed Hyperlink 29" xfId="44296" hidden="1" xr:uid="{00000000-0005-0000-0000-000011040000}"/>
    <cellStyle name="Followed Hyperlink 29" xfId="44335" hidden="1" xr:uid="{00000000-0005-0000-0000-000012040000}"/>
    <cellStyle name="Followed Hyperlink 29" xfId="44265" hidden="1" xr:uid="{00000000-0005-0000-0000-000013040000}"/>
    <cellStyle name="Followed Hyperlink 29" xfId="44390" hidden="1" xr:uid="{00000000-0005-0000-0000-000014040000}"/>
    <cellStyle name="Followed Hyperlink 29" xfId="44517" hidden="1" xr:uid="{00000000-0005-0000-0000-000015040000}"/>
    <cellStyle name="Followed Hyperlink 29" xfId="44556" hidden="1" xr:uid="{00000000-0005-0000-0000-000016040000}"/>
    <cellStyle name="Followed Hyperlink 29" xfId="44486" hidden="1" xr:uid="{00000000-0005-0000-0000-000017040000}"/>
    <cellStyle name="Followed Hyperlink 29" xfId="44609" hidden="1" xr:uid="{00000000-0005-0000-0000-000018040000}"/>
    <cellStyle name="Followed Hyperlink 29" xfId="44733" hidden="1" xr:uid="{00000000-0005-0000-0000-000019040000}"/>
    <cellStyle name="Followed Hyperlink 29" xfId="44772" hidden="1" xr:uid="{00000000-0005-0000-0000-00001A040000}"/>
    <cellStyle name="Followed Hyperlink 29" xfId="44702" hidden="1" xr:uid="{00000000-0005-0000-0000-00001B040000}"/>
    <cellStyle name="Followed Hyperlink 29" xfId="44824" hidden="1" xr:uid="{00000000-0005-0000-0000-00001C040000}"/>
    <cellStyle name="Followed Hyperlink 29" xfId="44945" hidden="1" xr:uid="{00000000-0005-0000-0000-00001D040000}"/>
    <cellStyle name="Followed Hyperlink 29" xfId="44984" hidden="1" xr:uid="{00000000-0005-0000-0000-00001E040000}"/>
    <cellStyle name="Followed Hyperlink 29" xfId="44914" hidden="1" xr:uid="{00000000-0005-0000-0000-00001F040000}"/>
    <cellStyle name="Followed Hyperlink 29" xfId="45036" hidden="1" xr:uid="{00000000-0005-0000-0000-000020040000}"/>
    <cellStyle name="Followed Hyperlink 29" xfId="45156" hidden="1" xr:uid="{00000000-0005-0000-0000-000021040000}"/>
    <cellStyle name="Followed Hyperlink 29" xfId="45195" hidden="1" xr:uid="{00000000-0005-0000-0000-000022040000}"/>
    <cellStyle name="Followed Hyperlink 29" xfId="45125" hidden="1" xr:uid="{00000000-0005-0000-0000-000023040000}"/>
    <cellStyle name="Followed Hyperlink 29" xfId="45247" hidden="1" xr:uid="{00000000-0005-0000-0000-000024040000}"/>
    <cellStyle name="Followed Hyperlink 29" xfId="45362" hidden="1" xr:uid="{00000000-0005-0000-0000-000025040000}"/>
    <cellStyle name="Followed Hyperlink 29" xfId="45401" hidden="1" xr:uid="{00000000-0005-0000-0000-000026040000}"/>
    <cellStyle name="Followed Hyperlink 29" xfId="45331" hidden="1" xr:uid="{00000000-0005-0000-0000-000027040000}"/>
    <cellStyle name="Followed Hyperlink 3" xfId="428" hidden="1" xr:uid="{00000000-0005-0000-0000-000028040000}"/>
    <cellStyle name="Followed Hyperlink 3" xfId="607" hidden="1" xr:uid="{00000000-0005-0000-0000-000029040000}"/>
    <cellStyle name="Followed Hyperlink 3" xfId="682" hidden="1" xr:uid="{00000000-0005-0000-0000-00002A040000}"/>
    <cellStyle name="Followed Hyperlink 3" xfId="761" hidden="1" xr:uid="{00000000-0005-0000-0000-00002B040000}"/>
    <cellStyle name="Followed Hyperlink 3" xfId="784" hidden="1" xr:uid="{00000000-0005-0000-0000-00002C040000}"/>
    <cellStyle name="Followed Hyperlink 3" xfId="920" hidden="1" xr:uid="{00000000-0005-0000-0000-00002D040000}"/>
    <cellStyle name="Followed Hyperlink 3" xfId="995" hidden="1" xr:uid="{00000000-0005-0000-0000-00002E040000}"/>
    <cellStyle name="Followed Hyperlink 3" xfId="1074" hidden="1" xr:uid="{00000000-0005-0000-0000-00002F040000}"/>
    <cellStyle name="Followed Hyperlink 3" xfId="901" hidden="1" xr:uid="{00000000-0005-0000-0000-000030040000}"/>
    <cellStyle name="Followed Hyperlink 3" xfId="1141" hidden="1" xr:uid="{00000000-0005-0000-0000-000031040000}"/>
    <cellStyle name="Followed Hyperlink 3" xfId="1216" hidden="1" xr:uid="{00000000-0005-0000-0000-000032040000}"/>
    <cellStyle name="Followed Hyperlink 3" xfId="1295" hidden="1" xr:uid="{00000000-0005-0000-0000-000033040000}"/>
    <cellStyle name="Followed Hyperlink 3" xfId="467" hidden="1" xr:uid="{00000000-0005-0000-0000-000034040000}"/>
    <cellStyle name="Followed Hyperlink 3" xfId="1357" hidden="1" xr:uid="{00000000-0005-0000-0000-000035040000}"/>
    <cellStyle name="Followed Hyperlink 3" xfId="1432" hidden="1" xr:uid="{00000000-0005-0000-0000-000036040000}"/>
    <cellStyle name="Followed Hyperlink 3" xfId="1511" hidden="1" xr:uid="{00000000-0005-0000-0000-000037040000}"/>
    <cellStyle name="Followed Hyperlink 3" xfId="362" hidden="1" xr:uid="{00000000-0005-0000-0000-000038040000}"/>
    <cellStyle name="Followed Hyperlink 3" xfId="1569" hidden="1" xr:uid="{00000000-0005-0000-0000-000039040000}"/>
    <cellStyle name="Followed Hyperlink 3" xfId="1644" hidden="1" xr:uid="{00000000-0005-0000-0000-00003A040000}"/>
    <cellStyle name="Followed Hyperlink 3" xfId="1723" hidden="1" xr:uid="{00000000-0005-0000-0000-00003B040000}"/>
    <cellStyle name="Followed Hyperlink 3" xfId="1341" hidden="1" xr:uid="{00000000-0005-0000-0000-00003C040000}"/>
    <cellStyle name="Followed Hyperlink 3" xfId="1780" hidden="1" xr:uid="{00000000-0005-0000-0000-00003D040000}"/>
    <cellStyle name="Followed Hyperlink 3" xfId="1855" hidden="1" xr:uid="{00000000-0005-0000-0000-00003E040000}"/>
    <cellStyle name="Followed Hyperlink 3" xfId="1934" hidden="1" xr:uid="{00000000-0005-0000-0000-00003F040000}"/>
    <cellStyle name="Followed Hyperlink 3" xfId="839" hidden="1" xr:uid="{00000000-0005-0000-0000-000040040000}"/>
    <cellStyle name="Followed Hyperlink 3" xfId="1986" hidden="1" xr:uid="{00000000-0005-0000-0000-000041040000}"/>
    <cellStyle name="Followed Hyperlink 3" xfId="2061" hidden="1" xr:uid="{00000000-0005-0000-0000-000042040000}"/>
    <cellStyle name="Followed Hyperlink 3" xfId="2140" hidden="1" xr:uid="{00000000-0005-0000-0000-000043040000}"/>
    <cellStyle name="Followed Hyperlink 3" xfId="2729" hidden="1" xr:uid="{00000000-0005-0000-0000-000028040000}"/>
    <cellStyle name="Followed Hyperlink 3" xfId="2908" hidden="1" xr:uid="{00000000-0005-0000-0000-000029040000}"/>
    <cellStyle name="Followed Hyperlink 3" xfId="2983" hidden="1" xr:uid="{00000000-0005-0000-0000-00002A040000}"/>
    <cellStyle name="Followed Hyperlink 3" xfId="3062" hidden="1" xr:uid="{00000000-0005-0000-0000-00002B040000}"/>
    <cellStyle name="Followed Hyperlink 3" xfId="3085" hidden="1" xr:uid="{00000000-0005-0000-0000-00002C040000}"/>
    <cellStyle name="Followed Hyperlink 3" xfId="3221" hidden="1" xr:uid="{00000000-0005-0000-0000-00002D040000}"/>
    <cellStyle name="Followed Hyperlink 3" xfId="3296" hidden="1" xr:uid="{00000000-0005-0000-0000-00002E040000}"/>
    <cellStyle name="Followed Hyperlink 3" xfId="3375" hidden="1" xr:uid="{00000000-0005-0000-0000-00002F040000}"/>
    <cellStyle name="Followed Hyperlink 3" xfId="3202" hidden="1" xr:uid="{00000000-0005-0000-0000-000030040000}"/>
    <cellStyle name="Followed Hyperlink 3" xfId="3442" hidden="1" xr:uid="{00000000-0005-0000-0000-000031040000}"/>
    <cellStyle name="Followed Hyperlink 3" xfId="3517" hidden="1" xr:uid="{00000000-0005-0000-0000-000032040000}"/>
    <cellStyle name="Followed Hyperlink 3" xfId="3596" hidden="1" xr:uid="{00000000-0005-0000-0000-000033040000}"/>
    <cellStyle name="Followed Hyperlink 3" xfId="2768" hidden="1" xr:uid="{00000000-0005-0000-0000-000034040000}"/>
    <cellStyle name="Followed Hyperlink 3" xfId="3658" hidden="1" xr:uid="{00000000-0005-0000-0000-000035040000}"/>
    <cellStyle name="Followed Hyperlink 3" xfId="3733" hidden="1" xr:uid="{00000000-0005-0000-0000-000036040000}"/>
    <cellStyle name="Followed Hyperlink 3" xfId="3812" hidden="1" xr:uid="{00000000-0005-0000-0000-000037040000}"/>
    <cellStyle name="Followed Hyperlink 3" xfId="2663" hidden="1" xr:uid="{00000000-0005-0000-0000-000038040000}"/>
    <cellStyle name="Followed Hyperlink 3" xfId="3870" hidden="1" xr:uid="{00000000-0005-0000-0000-000039040000}"/>
    <cellStyle name="Followed Hyperlink 3" xfId="3945" hidden="1" xr:uid="{00000000-0005-0000-0000-00003A040000}"/>
    <cellStyle name="Followed Hyperlink 3" xfId="4024" hidden="1" xr:uid="{00000000-0005-0000-0000-00003B040000}"/>
    <cellStyle name="Followed Hyperlink 3" xfId="3642" hidden="1" xr:uid="{00000000-0005-0000-0000-00003C040000}"/>
    <cellStyle name="Followed Hyperlink 3" xfId="4081" hidden="1" xr:uid="{00000000-0005-0000-0000-00003D040000}"/>
    <cellStyle name="Followed Hyperlink 3" xfId="4156" hidden="1" xr:uid="{00000000-0005-0000-0000-00003E040000}"/>
    <cellStyle name="Followed Hyperlink 3" xfId="4235" hidden="1" xr:uid="{00000000-0005-0000-0000-00003F040000}"/>
    <cellStyle name="Followed Hyperlink 3" xfId="3140" hidden="1" xr:uid="{00000000-0005-0000-0000-000040040000}"/>
    <cellStyle name="Followed Hyperlink 3" xfId="4287" hidden="1" xr:uid="{00000000-0005-0000-0000-000041040000}"/>
    <cellStyle name="Followed Hyperlink 3" xfId="4362" hidden="1" xr:uid="{00000000-0005-0000-0000-000042040000}"/>
    <cellStyle name="Followed Hyperlink 3" xfId="4441" hidden="1" xr:uid="{00000000-0005-0000-0000-000043040000}"/>
    <cellStyle name="Followed Hyperlink 3" xfId="2472" hidden="1" xr:uid="{00000000-0005-0000-0000-000028040000}"/>
    <cellStyle name="Followed Hyperlink 3" xfId="2510" hidden="1" xr:uid="{00000000-0005-0000-0000-000029040000}"/>
    <cellStyle name="Followed Hyperlink 3" xfId="2503" hidden="1" xr:uid="{00000000-0005-0000-0000-00002A040000}"/>
    <cellStyle name="Followed Hyperlink 3" xfId="4741" hidden="1" xr:uid="{00000000-0005-0000-0000-00002B040000}"/>
    <cellStyle name="Followed Hyperlink 3" xfId="4764" hidden="1" xr:uid="{00000000-0005-0000-0000-00002C040000}"/>
    <cellStyle name="Followed Hyperlink 3" xfId="4900" hidden="1" xr:uid="{00000000-0005-0000-0000-00002D040000}"/>
    <cellStyle name="Followed Hyperlink 3" xfId="4975" hidden="1" xr:uid="{00000000-0005-0000-0000-00002E040000}"/>
    <cellStyle name="Followed Hyperlink 3" xfId="5054" hidden="1" xr:uid="{00000000-0005-0000-0000-00002F040000}"/>
    <cellStyle name="Followed Hyperlink 3" xfId="4881" hidden="1" xr:uid="{00000000-0005-0000-0000-000030040000}"/>
    <cellStyle name="Followed Hyperlink 3" xfId="5121" hidden="1" xr:uid="{00000000-0005-0000-0000-000031040000}"/>
    <cellStyle name="Followed Hyperlink 3" xfId="5196" hidden="1" xr:uid="{00000000-0005-0000-0000-000032040000}"/>
    <cellStyle name="Followed Hyperlink 3" xfId="5275" hidden="1" xr:uid="{00000000-0005-0000-0000-000033040000}"/>
    <cellStyle name="Followed Hyperlink 3" xfId="4595" hidden="1" xr:uid="{00000000-0005-0000-0000-000034040000}"/>
    <cellStyle name="Followed Hyperlink 3" xfId="5337" hidden="1" xr:uid="{00000000-0005-0000-0000-000035040000}"/>
    <cellStyle name="Followed Hyperlink 3" xfId="5412" hidden="1" xr:uid="{00000000-0005-0000-0000-000036040000}"/>
    <cellStyle name="Followed Hyperlink 3" xfId="5491" hidden="1" xr:uid="{00000000-0005-0000-0000-000037040000}"/>
    <cellStyle name="Followed Hyperlink 3" xfId="301" hidden="1" xr:uid="{00000000-0005-0000-0000-000038040000}"/>
    <cellStyle name="Followed Hyperlink 3" xfId="5549" hidden="1" xr:uid="{00000000-0005-0000-0000-000039040000}"/>
    <cellStyle name="Followed Hyperlink 3" xfId="5624" hidden="1" xr:uid="{00000000-0005-0000-0000-00003A040000}"/>
    <cellStyle name="Followed Hyperlink 3" xfId="5703" hidden="1" xr:uid="{00000000-0005-0000-0000-00003B040000}"/>
    <cellStyle name="Followed Hyperlink 3" xfId="5321" hidden="1" xr:uid="{00000000-0005-0000-0000-00003C040000}"/>
    <cellStyle name="Followed Hyperlink 3" xfId="5760" hidden="1" xr:uid="{00000000-0005-0000-0000-00003D040000}"/>
    <cellStyle name="Followed Hyperlink 3" xfId="5835" hidden="1" xr:uid="{00000000-0005-0000-0000-00003E040000}"/>
    <cellStyle name="Followed Hyperlink 3" xfId="5914" hidden="1" xr:uid="{00000000-0005-0000-0000-00003F040000}"/>
    <cellStyle name="Followed Hyperlink 3" xfId="4819" hidden="1" xr:uid="{00000000-0005-0000-0000-000040040000}"/>
    <cellStyle name="Followed Hyperlink 3" xfId="5966" hidden="1" xr:uid="{00000000-0005-0000-0000-000041040000}"/>
    <cellStyle name="Followed Hyperlink 3" xfId="6041" hidden="1" xr:uid="{00000000-0005-0000-0000-000042040000}"/>
    <cellStyle name="Followed Hyperlink 3" xfId="6120" hidden="1" xr:uid="{00000000-0005-0000-0000-000043040000}"/>
    <cellStyle name="Followed Hyperlink 3" xfId="2765" hidden="1" xr:uid="{00000000-0005-0000-0000-000028040000}"/>
    <cellStyle name="Followed Hyperlink 3" xfId="4675" hidden="1" xr:uid="{00000000-0005-0000-0000-000029040000}"/>
    <cellStyle name="Followed Hyperlink 3" xfId="2760" hidden="1" xr:uid="{00000000-0005-0000-0000-00002A040000}"/>
    <cellStyle name="Followed Hyperlink 3" xfId="6421" hidden="1" xr:uid="{00000000-0005-0000-0000-00002B040000}"/>
    <cellStyle name="Followed Hyperlink 3" xfId="6444" hidden="1" xr:uid="{00000000-0005-0000-0000-00002C040000}"/>
    <cellStyle name="Followed Hyperlink 3" xfId="6580" hidden="1" xr:uid="{00000000-0005-0000-0000-00002D040000}"/>
    <cellStyle name="Followed Hyperlink 3" xfId="6655" hidden="1" xr:uid="{00000000-0005-0000-0000-00002E040000}"/>
    <cellStyle name="Followed Hyperlink 3" xfId="6734" hidden="1" xr:uid="{00000000-0005-0000-0000-00002F040000}"/>
    <cellStyle name="Followed Hyperlink 3" xfId="6561" hidden="1" xr:uid="{00000000-0005-0000-0000-000030040000}"/>
    <cellStyle name="Followed Hyperlink 3" xfId="6801" hidden="1" xr:uid="{00000000-0005-0000-0000-000031040000}"/>
    <cellStyle name="Followed Hyperlink 3" xfId="6876" hidden="1" xr:uid="{00000000-0005-0000-0000-000032040000}"/>
    <cellStyle name="Followed Hyperlink 3" xfId="6955" hidden="1" xr:uid="{00000000-0005-0000-0000-000033040000}"/>
    <cellStyle name="Followed Hyperlink 3" xfId="6274" hidden="1" xr:uid="{00000000-0005-0000-0000-000034040000}"/>
    <cellStyle name="Followed Hyperlink 3" xfId="7017" hidden="1" xr:uid="{00000000-0005-0000-0000-000035040000}"/>
    <cellStyle name="Followed Hyperlink 3" xfId="7092" hidden="1" xr:uid="{00000000-0005-0000-0000-000036040000}"/>
    <cellStyle name="Followed Hyperlink 3" xfId="7171" hidden="1" xr:uid="{00000000-0005-0000-0000-000037040000}"/>
    <cellStyle name="Followed Hyperlink 3" xfId="2602" hidden="1" xr:uid="{00000000-0005-0000-0000-000038040000}"/>
    <cellStyle name="Followed Hyperlink 3" xfId="7229" hidden="1" xr:uid="{00000000-0005-0000-0000-000039040000}"/>
    <cellStyle name="Followed Hyperlink 3" xfId="7304" hidden="1" xr:uid="{00000000-0005-0000-0000-00003A040000}"/>
    <cellStyle name="Followed Hyperlink 3" xfId="7383" hidden="1" xr:uid="{00000000-0005-0000-0000-00003B040000}"/>
    <cellStyle name="Followed Hyperlink 3" xfId="7001" hidden="1" xr:uid="{00000000-0005-0000-0000-00003C040000}"/>
    <cellStyle name="Followed Hyperlink 3" xfId="7440" hidden="1" xr:uid="{00000000-0005-0000-0000-00003D040000}"/>
    <cellStyle name="Followed Hyperlink 3" xfId="7515" hidden="1" xr:uid="{00000000-0005-0000-0000-00003E040000}"/>
    <cellStyle name="Followed Hyperlink 3" xfId="7594" hidden="1" xr:uid="{00000000-0005-0000-0000-00003F040000}"/>
    <cellStyle name="Followed Hyperlink 3" xfId="6499" hidden="1" xr:uid="{00000000-0005-0000-0000-000040040000}"/>
    <cellStyle name="Followed Hyperlink 3" xfId="7646" hidden="1" xr:uid="{00000000-0005-0000-0000-000041040000}"/>
    <cellStyle name="Followed Hyperlink 3" xfId="7721" hidden="1" xr:uid="{00000000-0005-0000-0000-000042040000}"/>
    <cellStyle name="Followed Hyperlink 3" xfId="7800" hidden="1" xr:uid="{00000000-0005-0000-0000-000043040000}"/>
    <cellStyle name="Followed Hyperlink 3" xfId="2544" hidden="1" xr:uid="{00000000-0005-0000-0000-000028040000}"/>
    <cellStyle name="Followed Hyperlink 3" xfId="6354" hidden="1" xr:uid="{00000000-0005-0000-0000-000029040000}"/>
    <cellStyle name="Followed Hyperlink 3" xfId="4599" hidden="1" xr:uid="{00000000-0005-0000-0000-00002A040000}"/>
    <cellStyle name="Followed Hyperlink 3" xfId="8101" hidden="1" xr:uid="{00000000-0005-0000-0000-00002B040000}"/>
    <cellStyle name="Followed Hyperlink 3" xfId="8124" hidden="1" xr:uid="{00000000-0005-0000-0000-00002C040000}"/>
    <cellStyle name="Followed Hyperlink 3" xfId="8260" hidden="1" xr:uid="{00000000-0005-0000-0000-00002D040000}"/>
    <cellStyle name="Followed Hyperlink 3" xfId="8335" hidden="1" xr:uid="{00000000-0005-0000-0000-00002E040000}"/>
    <cellStyle name="Followed Hyperlink 3" xfId="8414" hidden="1" xr:uid="{00000000-0005-0000-0000-00002F040000}"/>
    <cellStyle name="Followed Hyperlink 3" xfId="8241" hidden="1" xr:uid="{00000000-0005-0000-0000-000030040000}"/>
    <cellStyle name="Followed Hyperlink 3" xfId="8481" hidden="1" xr:uid="{00000000-0005-0000-0000-000031040000}"/>
    <cellStyle name="Followed Hyperlink 3" xfId="8556" hidden="1" xr:uid="{00000000-0005-0000-0000-000032040000}"/>
    <cellStyle name="Followed Hyperlink 3" xfId="8635" hidden="1" xr:uid="{00000000-0005-0000-0000-000033040000}"/>
    <cellStyle name="Followed Hyperlink 3" xfId="7954" hidden="1" xr:uid="{00000000-0005-0000-0000-000034040000}"/>
    <cellStyle name="Followed Hyperlink 3" xfId="8697" hidden="1" xr:uid="{00000000-0005-0000-0000-000035040000}"/>
    <cellStyle name="Followed Hyperlink 3" xfId="8772" hidden="1" xr:uid="{00000000-0005-0000-0000-000036040000}"/>
    <cellStyle name="Followed Hyperlink 3" xfId="8851" hidden="1" xr:uid="{00000000-0005-0000-0000-000037040000}"/>
    <cellStyle name="Followed Hyperlink 3" xfId="4714" hidden="1" xr:uid="{00000000-0005-0000-0000-000038040000}"/>
    <cellStyle name="Followed Hyperlink 3" xfId="8909" hidden="1" xr:uid="{00000000-0005-0000-0000-000039040000}"/>
    <cellStyle name="Followed Hyperlink 3" xfId="8984" hidden="1" xr:uid="{00000000-0005-0000-0000-00003A040000}"/>
    <cellStyle name="Followed Hyperlink 3" xfId="9063" hidden="1" xr:uid="{00000000-0005-0000-0000-00003B040000}"/>
    <cellStyle name="Followed Hyperlink 3" xfId="8681" hidden="1" xr:uid="{00000000-0005-0000-0000-00003C040000}"/>
    <cellStyle name="Followed Hyperlink 3" xfId="9120" hidden="1" xr:uid="{00000000-0005-0000-0000-00003D040000}"/>
    <cellStyle name="Followed Hyperlink 3" xfId="9195" hidden="1" xr:uid="{00000000-0005-0000-0000-00003E040000}"/>
    <cellStyle name="Followed Hyperlink 3" xfId="9274" hidden="1" xr:uid="{00000000-0005-0000-0000-00003F040000}"/>
    <cellStyle name="Followed Hyperlink 3" xfId="8179" hidden="1" xr:uid="{00000000-0005-0000-0000-000040040000}"/>
    <cellStyle name="Followed Hyperlink 3" xfId="9326" hidden="1" xr:uid="{00000000-0005-0000-0000-000041040000}"/>
    <cellStyle name="Followed Hyperlink 3" xfId="9401" hidden="1" xr:uid="{00000000-0005-0000-0000-000042040000}"/>
    <cellStyle name="Followed Hyperlink 3" xfId="9480" hidden="1" xr:uid="{00000000-0005-0000-0000-000043040000}"/>
    <cellStyle name="Followed Hyperlink 3" xfId="4657" hidden="1" xr:uid="{00000000-0005-0000-0000-000028040000}"/>
    <cellStyle name="Followed Hyperlink 3" xfId="8034" hidden="1" xr:uid="{00000000-0005-0000-0000-000029040000}"/>
    <cellStyle name="Followed Hyperlink 3" xfId="6278" hidden="1" xr:uid="{00000000-0005-0000-0000-00002A040000}"/>
    <cellStyle name="Followed Hyperlink 3" xfId="9779" hidden="1" xr:uid="{00000000-0005-0000-0000-00002B040000}"/>
    <cellStyle name="Followed Hyperlink 3" xfId="9802" hidden="1" xr:uid="{00000000-0005-0000-0000-00002C040000}"/>
    <cellStyle name="Followed Hyperlink 3" xfId="9938" hidden="1" xr:uid="{00000000-0005-0000-0000-00002D040000}"/>
    <cellStyle name="Followed Hyperlink 3" xfId="10013" hidden="1" xr:uid="{00000000-0005-0000-0000-00002E040000}"/>
    <cellStyle name="Followed Hyperlink 3" xfId="10092" hidden="1" xr:uid="{00000000-0005-0000-0000-00002F040000}"/>
    <cellStyle name="Followed Hyperlink 3" xfId="9919" hidden="1" xr:uid="{00000000-0005-0000-0000-000030040000}"/>
    <cellStyle name="Followed Hyperlink 3" xfId="10159" hidden="1" xr:uid="{00000000-0005-0000-0000-000031040000}"/>
    <cellStyle name="Followed Hyperlink 3" xfId="10234" hidden="1" xr:uid="{00000000-0005-0000-0000-000032040000}"/>
    <cellStyle name="Followed Hyperlink 3" xfId="10313" hidden="1" xr:uid="{00000000-0005-0000-0000-000033040000}"/>
    <cellStyle name="Followed Hyperlink 3" xfId="9634" hidden="1" xr:uid="{00000000-0005-0000-0000-000034040000}"/>
    <cellStyle name="Followed Hyperlink 3" xfId="10375" hidden="1" xr:uid="{00000000-0005-0000-0000-000035040000}"/>
    <cellStyle name="Followed Hyperlink 3" xfId="10450" hidden="1" xr:uid="{00000000-0005-0000-0000-000036040000}"/>
    <cellStyle name="Followed Hyperlink 3" xfId="10529" hidden="1" xr:uid="{00000000-0005-0000-0000-000037040000}"/>
    <cellStyle name="Followed Hyperlink 3" xfId="6394" hidden="1" xr:uid="{00000000-0005-0000-0000-000038040000}"/>
    <cellStyle name="Followed Hyperlink 3" xfId="10587" hidden="1" xr:uid="{00000000-0005-0000-0000-000039040000}"/>
    <cellStyle name="Followed Hyperlink 3" xfId="10662" hidden="1" xr:uid="{00000000-0005-0000-0000-00003A040000}"/>
    <cellStyle name="Followed Hyperlink 3" xfId="10741" hidden="1" xr:uid="{00000000-0005-0000-0000-00003B040000}"/>
    <cellStyle name="Followed Hyperlink 3" xfId="10359" hidden="1" xr:uid="{00000000-0005-0000-0000-00003C040000}"/>
    <cellStyle name="Followed Hyperlink 3" xfId="10798" hidden="1" xr:uid="{00000000-0005-0000-0000-00003D040000}"/>
    <cellStyle name="Followed Hyperlink 3" xfId="10873" hidden="1" xr:uid="{00000000-0005-0000-0000-00003E040000}"/>
    <cellStyle name="Followed Hyperlink 3" xfId="10952" hidden="1" xr:uid="{00000000-0005-0000-0000-00003F040000}"/>
    <cellStyle name="Followed Hyperlink 3" xfId="9857" hidden="1" xr:uid="{00000000-0005-0000-0000-000040040000}"/>
    <cellStyle name="Followed Hyperlink 3" xfId="11004" hidden="1" xr:uid="{00000000-0005-0000-0000-000041040000}"/>
    <cellStyle name="Followed Hyperlink 3" xfId="11079" hidden="1" xr:uid="{00000000-0005-0000-0000-000042040000}"/>
    <cellStyle name="Followed Hyperlink 3" xfId="11158" hidden="1" xr:uid="{00000000-0005-0000-0000-000043040000}"/>
    <cellStyle name="Followed Hyperlink 3" xfId="6336" hidden="1" xr:uid="{00000000-0005-0000-0000-000028040000}"/>
    <cellStyle name="Followed Hyperlink 3" xfId="9713" hidden="1" xr:uid="{00000000-0005-0000-0000-000029040000}"/>
    <cellStyle name="Followed Hyperlink 3" xfId="7958" hidden="1" xr:uid="{00000000-0005-0000-0000-00002A040000}"/>
    <cellStyle name="Followed Hyperlink 3" xfId="11454" hidden="1" xr:uid="{00000000-0005-0000-0000-00002B040000}"/>
    <cellStyle name="Followed Hyperlink 3" xfId="11477" hidden="1" xr:uid="{00000000-0005-0000-0000-00002C040000}"/>
    <cellStyle name="Followed Hyperlink 3" xfId="11613" hidden="1" xr:uid="{00000000-0005-0000-0000-00002D040000}"/>
    <cellStyle name="Followed Hyperlink 3" xfId="11688" hidden="1" xr:uid="{00000000-0005-0000-0000-00002E040000}"/>
    <cellStyle name="Followed Hyperlink 3" xfId="11767" hidden="1" xr:uid="{00000000-0005-0000-0000-00002F040000}"/>
    <cellStyle name="Followed Hyperlink 3" xfId="11594" hidden="1" xr:uid="{00000000-0005-0000-0000-000030040000}"/>
    <cellStyle name="Followed Hyperlink 3" xfId="11834" hidden="1" xr:uid="{00000000-0005-0000-0000-000031040000}"/>
    <cellStyle name="Followed Hyperlink 3" xfId="11909" hidden="1" xr:uid="{00000000-0005-0000-0000-000032040000}"/>
    <cellStyle name="Followed Hyperlink 3" xfId="11988" hidden="1" xr:uid="{00000000-0005-0000-0000-000033040000}"/>
    <cellStyle name="Followed Hyperlink 3" xfId="11312" hidden="1" xr:uid="{00000000-0005-0000-0000-000034040000}"/>
    <cellStyle name="Followed Hyperlink 3" xfId="12050" hidden="1" xr:uid="{00000000-0005-0000-0000-000035040000}"/>
    <cellStyle name="Followed Hyperlink 3" xfId="12125" hidden="1" xr:uid="{00000000-0005-0000-0000-000036040000}"/>
    <cellStyle name="Followed Hyperlink 3" xfId="12204" hidden="1" xr:uid="{00000000-0005-0000-0000-000037040000}"/>
    <cellStyle name="Followed Hyperlink 3" xfId="8074" hidden="1" xr:uid="{00000000-0005-0000-0000-000038040000}"/>
    <cellStyle name="Followed Hyperlink 3" xfId="12262" hidden="1" xr:uid="{00000000-0005-0000-0000-000039040000}"/>
    <cellStyle name="Followed Hyperlink 3" xfId="12337" hidden="1" xr:uid="{00000000-0005-0000-0000-00003A040000}"/>
    <cellStyle name="Followed Hyperlink 3" xfId="12416" hidden="1" xr:uid="{00000000-0005-0000-0000-00003B040000}"/>
    <cellStyle name="Followed Hyperlink 3" xfId="12034" hidden="1" xr:uid="{00000000-0005-0000-0000-00003C040000}"/>
    <cellStyle name="Followed Hyperlink 3" xfId="12473" hidden="1" xr:uid="{00000000-0005-0000-0000-00003D040000}"/>
    <cellStyle name="Followed Hyperlink 3" xfId="12548" hidden="1" xr:uid="{00000000-0005-0000-0000-00003E040000}"/>
    <cellStyle name="Followed Hyperlink 3" xfId="12627" hidden="1" xr:uid="{00000000-0005-0000-0000-00003F040000}"/>
    <cellStyle name="Followed Hyperlink 3" xfId="11532" hidden="1" xr:uid="{00000000-0005-0000-0000-000040040000}"/>
    <cellStyle name="Followed Hyperlink 3" xfId="12679" hidden="1" xr:uid="{00000000-0005-0000-0000-000041040000}"/>
    <cellStyle name="Followed Hyperlink 3" xfId="12754" hidden="1" xr:uid="{00000000-0005-0000-0000-000042040000}"/>
    <cellStyle name="Followed Hyperlink 3" xfId="12833" hidden="1" xr:uid="{00000000-0005-0000-0000-000043040000}"/>
    <cellStyle name="Followed Hyperlink 3" xfId="8016" hidden="1" xr:uid="{00000000-0005-0000-0000-000028040000}"/>
    <cellStyle name="Followed Hyperlink 3" xfId="11388" hidden="1" xr:uid="{00000000-0005-0000-0000-000029040000}"/>
    <cellStyle name="Followed Hyperlink 3" xfId="9638" hidden="1" xr:uid="{00000000-0005-0000-0000-00002A040000}"/>
    <cellStyle name="Followed Hyperlink 3" xfId="13128" hidden="1" xr:uid="{00000000-0005-0000-0000-00002B040000}"/>
    <cellStyle name="Followed Hyperlink 3" xfId="13151" hidden="1" xr:uid="{00000000-0005-0000-0000-00002C040000}"/>
    <cellStyle name="Followed Hyperlink 3" xfId="13287" hidden="1" xr:uid="{00000000-0005-0000-0000-00002D040000}"/>
    <cellStyle name="Followed Hyperlink 3" xfId="13362" hidden="1" xr:uid="{00000000-0005-0000-0000-00002E040000}"/>
    <cellStyle name="Followed Hyperlink 3" xfId="13441" hidden="1" xr:uid="{00000000-0005-0000-0000-00002F040000}"/>
    <cellStyle name="Followed Hyperlink 3" xfId="13268" hidden="1" xr:uid="{00000000-0005-0000-0000-000030040000}"/>
    <cellStyle name="Followed Hyperlink 3" xfId="13508" hidden="1" xr:uid="{00000000-0005-0000-0000-000031040000}"/>
    <cellStyle name="Followed Hyperlink 3" xfId="13583" hidden="1" xr:uid="{00000000-0005-0000-0000-000032040000}"/>
    <cellStyle name="Followed Hyperlink 3" xfId="13662" hidden="1" xr:uid="{00000000-0005-0000-0000-000033040000}"/>
    <cellStyle name="Followed Hyperlink 3" xfId="12985" hidden="1" xr:uid="{00000000-0005-0000-0000-000034040000}"/>
    <cellStyle name="Followed Hyperlink 3" xfId="13724" hidden="1" xr:uid="{00000000-0005-0000-0000-000035040000}"/>
    <cellStyle name="Followed Hyperlink 3" xfId="13799" hidden="1" xr:uid="{00000000-0005-0000-0000-000036040000}"/>
    <cellStyle name="Followed Hyperlink 3" xfId="13878" hidden="1" xr:uid="{00000000-0005-0000-0000-000037040000}"/>
    <cellStyle name="Followed Hyperlink 3" xfId="9752" hidden="1" xr:uid="{00000000-0005-0000-0000-000038040000}"/>
    <cellStyle name="Followed Hyperlink 3" xfId="13936" hidden="1" xr:uid="{00000000-0005-0000-0000-000039040000}"/>
    <cellStyle name="Followed Hyperlink 3" xfId="14011" hidden="1" xr:uid="{00000000-0005-0000-0000-00003A040000}"/>
    <cellStyle name="Followed Hyperlink 3" xfId="14090" hidden="1" xr:uid="{00000000-0005-0000-0000-00003B040000}"/>
    <cellStyle name="Followed Hyperlink 3" xfId="13708" hidden="1" xr:uid="{00000000-0005-0000-0000-00003C040000}"/>
    <cellStyle name="Followed Hyperlink 3" xfId="14147" hidden="1" xr:uid="{00000000-0005-0000-0000-00003D040000}"/>
    <cellStyle name="Followed Hyperlink 3" xfId="14222" hidden="1" xr:uid="{00000000-0005-0000-0000-00003E040000}"/>
    <cellStyle name="Followed Hyperlink 3" xfId="14301" hidden="1" xr:uid="{00000000-0005-0000-0000-00003F040000}"/>
    <cellStyle name="Followed Hyperlink 3" xfId="13206" hidden="1" xr:uid="{00000000-0005-0000-0000-000040040000}"/>
    <cellStyle name="Followed Hyperlink 3" xfId="14353" hidden="1" xr:uid="{00000000-0005-0000-0000-000041040000}"/>
    <cellStyle name="Followed Hyperlink 3" xfId="14428" hidden="1" xr:uid="{00000000-0005-0000-0000-000042040000}"/>
    <cellStyle name="Followed Hyperlink 3" xfId="14507" hidden="1" xr:uid="{00000000-0005-0000-0000-000043040000}"/>
    <cellStyle name="Followed Hyperlink 3" xfId="9695" hidden="1" xr:uid="{00000000-0005-0000-0000-000028040000}"/>
    <cellStyle name="Followed Hyperlink 3" xfId="13062" hidden="1" xr:uid="{00000000-0005-0000-0000-000029040000}"/>
    <cellStyle name="Followed Hyperlink 3" xfId="11316" hidden="1" xr:uid="{00000000-0005-0000-0000-00002A040000}"/>
    <cellStyle name="Followed Hyperlink 3" xfId="14796" hidden="1" xr:uid="{00000000-0005-0000-0000-00002B040000}"/>
    <cellStyle name="Followed Hyperlink 3" xfId="14819" hidden="1" xr:uid="{00000000-0005-0000-0000-00002C040000}"/>
    <cellStyle name="Followed Hyperlink 3" xfId="14955" hidden="1" xr:uid="{00000000-0005-0000-0000-00002D040000}"/>
    <cellStyle name="Followed Hyperlink 3" xfId="15030" hidden="1" xr:uid="{00000000-0005-0000-0000-00002E040000}"/>
    <cellStyle name="Followed Hyperlink 3" xfId="15109" hidden="1" xr:uid="{00000000-0005-0000-0000-00002F040000}"/>
    <cellStyle name="Followed Hyperlink 3" xfId="14936" hidden="1" xr:uid="{00000000-0005-0000-0000-000030040000}"/>
    <cellStyle name="Followed Hyperlink 3" xfId="15176" hidden="1" xr:uid="{00000000-0005-0000-0000-000031040000}"/>
    <cellStyle name="Followed Hyperlink 3" xfId="15251" hidden="1" xr:uid="{00000000-0005-0000-0000-000032040000}"/>
    <cellStyle name="Followed Hyperlink 3" xfId="15330" hidden="1" xr:uid="{00000000-0005-0000-0000-000033040000}"/>
    <cellStyle name="Followed Hyperlink 3" xfId="14657" hidden="1" xr:uid="{00000000-0005-0000-0000-000034040000}"/>
    <cellStyle name="Followed Hyperlink 3" xfId="15392" hidden="1" xr:uid="{00000000-0005-0000-0000-000035040000}"/>
    <cellStyle name="Followed Hyperlink 3" xfId="15467" hidden="1" xr:uid="{00000000-0005-0000-0000-000036040000}"/>
    <cellStyle name="Followed Hyperlink 3" xfId="15546" hidden="1" xr:uid="{00000000-0005-0000-0000-000037040000}"/>
    <cellStyle name="Followed Hyperlink 3" xfId="11428" hidden="1" xr:uid="{00000000-0005-0000-0000-000038040000}"/>
    <cellStyle name="Followed Hyperlink 3" xfId="15604" hidden="1" xr:uid="{00000000-0005-0000-0000-000039040000}"/>
    <cellStyle name="Followed Hyperlink 3" xfId="15679" hidden="1" xr:uid="{00000000-0005-0000-0000-00003A040000}"/>
    <cellStyle name="Followed Hyperlink 3" xfId="15758" hidden="1" xr:uid="{00000000-0005-0000-0000-00003B040000}"/>
    <cellStyle name="Followed Hyperlink 3" xfId="15376" hidden="1" xr:uid="{00000000-0005-0000-0000-00003C040000}"/>
    <cellStyle name="Followed Hyperlink 3" xfId="15815" hidden="1" xr:uid="{00000000-0005-0000-0000-00003D040000}"/>
    <cellStyle name="Followed Hyperlink 3" xfId="15890" hidden="1" xr:uid="{00000000-0005-0000-0000-00003E040000}"/>
    <cellStyle name="Followed Hyperlink 3" xfId="15969" hidden="1" xr:uid="{00000000-0005-0000-0000-00003F040000}"/>
    <cellStyle name="Followed Hyperlink 3" xfId="14874" hidden="1" xr:uid="{00000000-0005-0000-0000-000040040000}"/>
    <cellStyle name="Followed Hyperlink 3" xfId="16021" hidden="1" xr:uid="{00000000-0005-0000-0000-000041040000}"/>
    <cellStyle name="Followed Hyperlink 3" xfId="16096" hidden="1" xr:uid="{00000000-0005-0000-0000-000042040000}"/>
    <cellStyle name="Followed Hyperlink 3" xfId="16175" hidden="1" xr:uid="{00000000-0005-0000-0000-000043040000}"/>
    <cellStyle name="Followed Hyperlink 3" xfId="11372" hidden="1" xr:uid="{00000000-0005-0000-0000-000028040000}"/>
    <cellStyle name="Followed Hyperlink 3" xfId="14734" hidden="1" xr:uid="{00000000-0005-0000-0000-000029040000}"/>
    <cellStyle name="Followed Hyperlink 3" xfId="12989" hidden="1" xr:uid="{00000000-0005-0000-0000-00002A040000}"/>
    <cellStyle name="Followed Hyperlink 3" xfId="16455" hidden="1" xr:uid="{00000000-0005-0000-0000-00002B040000}"/>
    <cellStyle name="Followed Hyperlink 3" xfId="16478" hidden="1" xr:uid="{00000000-0005-0000-0000-00002C040000}"/>
    <cellStyle name="Followed Hyperlink 3" xfId="16614" hidden="1" xr:uid="{00000000-0005-0000-0000-00002D040000}"/>
    <cellStyle name="Followed Hyperlink 3" xfId="16689" hidden="1" xr:uid="{00000000-0005-0000-0000-00002E040000}"/>
    <cellStyle name="Followed Hyperlink 3" xfId="16768" hidden="1" xr:uid="{00000000-0005-0000-0000-00002F040000}"/>
    <cellStyle name="Followed Hyperlink 3" xfId="16595" hidden="1" xr:uid="{00000000-0005-0000-0000-000030040000}"/>
    <cellStyle name="Followed Hyperlink 3" xfId="16835" hidden="1" xr:uid="{00000000-0005-0000-0000-000031040000}"/>
    <cellStyle name="Followed Hyperlink 3" xfId="16910" hidden="1" xr:uid="{00000000-0005-0000-0000-000032040000}"/>
    <cellStyle name="Followed Hyperlink 3" xfId="16989" hidden="1" xr:uid="{00000000-0005-0000-0000-000033040000}"/>
    <cellStyle name="Followed Hyperlink 3" xfId="16326" hidden="1" xr:uid="{00000000-0005-0000-0000-000034040000}"/>
    <cellStyle name="Followed Hyperlink 3" xfId="17051" hidden="1" xr:uid="{00000000-0005-0000-0000-000035040000}"/>
    <cellStyle name="Followed Hyperlink 3" xfId="17126" hidden="1" xr:uid="{00000000-0005-0000-0000-000036040000}"/>
    <cellStyle name="Followed Hyperlink 3" xfId="17205" hidden="1" xr:uid="{00000000-0005-0000-0000-000037040000}"/>
    <cellStyle name="Followed Hyperlink 3" xfId="13102" hidden="1" xr:uid="{00000000-0005-0000-0000-000038040000}"/>
    <cellStyle name="Followed Hyperlink 3" xfId="17263" hidden="1" xr:uid="{00000000-0005-0000-0000-000039040000}"/>
    <cellStyle name="Followed Hyperlink 3" xfId="17338" hidden="1" xr:uid="{00000000-0005-0000-0000-00003A040000}"/>
    <cellStyle name="Followed Hyperlink 3" xfId="17417" hidden="1" xr:uid="{00000000-0005-0000-0000-00003B040000}"/>
    <cellStyle name="Followed Hyperlink 3" xfId="17035" hidden="1" xr:uid="{00000000-0005-0000-0000-00003C040000}"/>
    <cellStyle name="Followed Hyperlink 3" xfId="17474" hidden="1" xr:uid="{00000000-0005-0000-0000-00003D040000}"/>
    <cellStyle name="Followed Hyperlink 3" xfId="17549" hidden="1" xr:uid="{00000000-0005-0000-0000-00003E040000}"/>
    <cellStyle name="Followed Hyperlink 3" xfId="17628" hidden="1" xr:uid="{00000000-0005-0000-0000-00003F040000}"/>
    <cellStyle name="Followed Hyperlink 3" xfId="16533" hidden="1" xr:uid="{00000000-0005-0000-0000-000040040000}"/>
    <cellStyle name="Followed Hyperlink 3" xfId="17680" hidden="1" xr:uid="{00000000-0005-0000-0000-000041040000}"/>
    <cellStyle name="Followed Hyperlink 3" xfId="17755" hidden="1" xr:uid="{00000000-0005-0000-0000-000042040000}"/>
    <cellStyle name="Followed Hyperlink 3" xfId="17834" hidden="1" xr:uid="{00000000-0005-0000-0000-000043040000}"/>
    <cellStyle name="Followed Hyperlink 3" xfId="13113" hidden="1" xr:uid="{00000000-0005-0000-0000-000028040000}"/>
    <cellStyle name="Followed Hyperlink 3" xfId="17919" hidden="1" xr:uid="{00000000-0005-0000-0000-000029040000}"/>
    <cellStyle name="Followed Hyperlink 3" xfId="17883" hidden="1" xr:uid="{00000000-0005-0000-0000-00002A040000}"/>
    <cellStyle name="Followed Hyperlink 3" xfId="18121" hidden="1" xr:uid="{00000000-0005-0000-0000-00002B040000}"/>
    <cellStyle name="Followed Hyperlink 3" xfId="18144" hidden="1" xr:uid="{00000000-0005-0000-0000-00002C040000}"/>
    <cellStyle name="Followed Hyperlink 3" xfId="18280" hidden="1" xr:uid="{00000000-0005-0000-0000-00002D040000}"/>
    <cellStyle name="Followed Hyperlink 3" xfId="18355" hidden="1" xr:uid="{00000000-0005-0000-0000-00002E040000}"/>
    <cellStyle name="Followed Hyperlink 3" xfId="18434" hidden="1" xr:uid="{00000000-0005-0000-0000-00002F040000}"/>
    <cellStyle name="Followed Hyperlink 3" xfId="18261" hidden="1" xr:uid="{00000000-0005-0000-0000-000030040000}"/>
    <cellStyle name="Followed Hyperlink 3" xfId="18501" hidden="1" xr:uid="{00000000-0005-0000-0000-000031040000}"/>
    <cellStyle name="Followed Hyperlink 3" xfId="18576" hidden="1" xr:uid="{00000000-0005-0000-0000-000032040000}"/>
    <cellStyle name="Followed Hyperlink 3" xfId="18655" hidden="1" xr:uid="{00000000-0005-0000-0000-000033040000}"/>
    <cellStyle name="Followed Hyperlink 3" xfId="13063" hidden="1" xr:uid="{00000000-0005-0000-0000-000034040000}"/>
    <cellStyle name="Followed Hyperlink 3" xfId="18717" hidden="1" xr:uid="{00000000-0005-0000-0000-000035040000}"/>
    <cellStyle name="Followed Hyperlink 3" xfId="18792" hidden="1" xr:uid="{00000000-0005-0000-0000-000036040000}"/>
    <cellStyle name="Followed Hyperlink 3" xfId="18871" hidden="1" xr:uid="{00000000-0005-0000-0000-000037040000}"/>
    <cellStyle name="Followed Hyperlink 3" xfId="18014" hidden="1" xr:uid="{00000000-0005-0000-0000-000038040000}"/>
    <cellStyle name="Followed Hyperlink 3" xfId="18929" hidden="1" xr:uid="{00000000-0005-0000-0000-000039040000}"/>
    <cellStyle name="Followed Hyperlink 3" xfId="19004" hidden="1" xr:uid="{00000000-0005-0000-0000-00003A040000}"/>
    <cellStyle name="Followed Hyperlink 3" xfId="19083" hidden="1" xr:uid="{00000000-0005-0000-0000-00003B040000}"/>
    <cellStyle name="Followed Hyperlink 3" xfId="18701" hidden="1" xr:uid="{00000000-0005-0000-0000-00003C040000}"/>
    <cellStyle name="Followed Hyperlink 3" xfId="19140" hidden="1" xr:uid="{00000000-0005-0000-0000-00003D040000}"/>
    <cellStyle name="Followed Hyperlink 3" xfId="19215" hidden="1" xr:uid="{00000000-0005-0000-0000-00003E040000}"/>
    <cellStyle name="Followed Hyperlink 3" xfId="19294" hidden="1" xr:uid="{00000000-0005-0000-0000-00003F040000}"/>
    <cellStyle name="Followed Hyperlink 3" xfId="18199" hidden="1" xr:uid="{00000000-0005-0000-0000-000040040000}"/>
    <cellStyle name="Followed Hyperlink 3" xfId="19346" hidden="1" xr:uid="{00000000-0005-0000-0000-000041040000}"/>
    <cellStyle name="Followed Hyperlink 3" xfId="19421" hidden="1" xr:uid="{00000000-0005-0000-0000-000042040000}"/>
    <cellStyle name="Followed Hyperlink 3" xfId="19500" hidden="1" xr:uid="{00000000-0005-0000-0000-000043040000}"/>
    <cellStyle name="Followed Hyperlink 3" xfId="16415" hidden="1" xr:uid="{00000000-0005-0000-0000-000028040000}"/>
    <cellStyle name="Followed Hyperlink 3" xfId="16373" hidden="1" xr:uid="{00000000-0005-0000-0000-000029040000}"/>
    <cellStyle name="Followed Hyperlink 3" xfId="14644" hidden="1" xr:uid="{00000000-0005-0000-0000-00002A040000}"/>
    <cellStyle name="Followed Hyperlink 3" xfId="19762" hidden="1" xr:uid="{00000000-0005-0000-0000-00002B040000}"/>
    <cellStyle name="Followed Hyperlink 3" xfId="19785" hidden="1" xr:uid="{00000000-0005-0000-0000-00002C040000}"/>
    <cellStyle name="Followed Hyperlink 3" xfId="19921" hidden="1" xr:uid="{00000000-0005-0000-0000-00002D040000}"/>
    <cellStyle name="Followed Hyperlink 3" xfId="19996" hidden="1" xr:uid="{00000000-0005-0000-0000-00002E040000}"/>
    <cellStyle name="Followed Hyperlink 3" xfId="20075" hidden="1" xr:uid="{00000000-0005-0000-0000-00002F040000}"/>
    <cellStyle name="Followed Hyperlink 3" xfId="19902" hidden="1" xr:uid="{00000000-0005-0000-0000-000030040000}"/>
    <cellStyle name="Followed Hyperlink 3" xfId="20142" hidden="1" xr:uid="{00000000-0005-0000-0000-000031040000}"/>
    <cellStyle name="Followed Hyperlink 3" xfId="20217" hidden="1" xr:uid="{00000000-0005-0000-0000-000032040000}"/>
    <cellStyle name="Followed Hyperlink 3" xfId="20296" hidden="1" xr:uid="{00000000-0005-0000-0000-000033040000}"/>
    <cellStyle name="Followed Hyperlink 3" xfId="19645" hidden="1" xr:uid="{00000000-0005-0000-0000-000034040000}"/>
    <cellStyle name="Followed Hyperlink 3" xfId="20358" hidden="1" xr:uid="{00000000-0005-0000-0000-000035040000}"/>
    <cellStyle name="Followed Hyperlink 3" xfId="20433" hidden="1" xr:uid="{00000000-0005-0000-0000-000036040000}"/>
    <cellStyle name="Followed Hyperlink 3" xfId="20512" hidden="1" xr:uid="{00000000-0005-0000-0000-000037040000}"/>
    <cellStyle name="Followed Hyperlink 3" xfId="16403" hidden="1" xr:uid="{00000000-0005-0000-0000-000038040000}"/>
    <cellStyle name="Followed Hyperlink 3" xfId="20570" hidden="1" xr:uid="{00000000-0005-0000-0000-000039040000}"/>
    <cellStyle name="Followed Hyperlink 3" xfId="20645" hidden="1" xr:uid="{00000000-0005-0000-0000-00003A040000}"/>
    <cellStyle name="Followed Hyperlink 3" xfId="20724" hidden="1" xr:uid="{00000000-0005-0000-0000-00003B040000}"/>
    <cellStyle name="Followed Hyperlink 3" xfId="20342" hidden="1" xr:uid="{00000000-0005-0000-0000-00003C040000}"/>
    <cellStyle name="Followed Hyperlink 3" xfId="20781" hidden="1" xr:uid="{00000000-0005-0000-0000-00003D040000}"/>
    <cellStyle name="Followed Hyperlink 3" xfId="20856" hidden="1" xr:uid="{00000000-0005-0000-0000-00003E040000}"/>
    <cellStyle name="Followed Hyperlink 3" xfId="20935" hidden="1" xr:uid="{00000000-0005-0000-0000-00003F040000}"/>
    <cellStyle name="Followed Hyperlink 3" xfId="19840" hidden="1" xr:uid="{00000000-0005-0000-0000-000040040000}"/>
    <cellStyle name="Followed Hyperlink 3" xfId="20987" hidden="1" xr:uid="{00000000-0005-0000-0000-000041040000}"/>
    <cellStyle name="Followed Hyperlink 3" xfId="21062" hidden="1" xr:uid="{00000000-0005-0000-0000-000042040000}"/>
    <cellStyle name="Followed Hyperlink 3" xfId="21141" hidden="1" xr:uid="{00000000-0005-0000-0000-000043040000}"/>
    <cellStyle name="Followed Hyperlink 3" xfId="17984" hidden="1" xr:uid="{00000000-0005-0000-0000-000028040000}"/>
    <cellStyle name="Followed Hyperlink 3" xfId="19709" hidden="1" xr:uid="{00000000-0005-0000-0000-000029040000}"/>
    <cellStyle name="Followed Hyperlink 3" xfId="16382" hidden="1" xr:uid="{00000000-0005-0000-0000-00002A040000}"/>
    <cellStyle name="Followed Hyperlink 3" xfId="21369" hidden="1" xr:uid="{00000000-0005-0000-0000-00002B040000}"/>
    <cellStyle name="Followed Hyperlink 3" xfId="21392" hidden="1" xr:uid="{00000000-0005-0000-0000-00002C040000}"/>
    <cellStyle name="Followed Hyperlink 3" xfId="21528" hidden="1" xr:uid="{00000000-0005-0000-0000-00002D040000}"/>
    <cellStyle name="Followed Hyperlink 3" xfId="21603" hidden="1" xr:uid="{00000000-0005-0000-0000-00002E040000}"/>
    <cellStyle name="Followed Hyperlink 3" xfId="21682" hidden="1" xr:uid="{00000000-0005-0000-0000-00002F040000}"/>
    <cellStyle name="Followed Hyperlink 3" xfId="21509" hidden="1" xr:uid="{00000000-0005-0000-0000-000030040000}"/>
    <cellStyle name="Followed Hyperlink 3" xfId="21749" hidden="1" xr:uid="{00000000-0005-0000-0000-000031040000}"/>
    <cellStyle name="Followed Hyperlink 3" xfId="21824" hidden="1" xr:uid="{00000000-0005-0000-0000-000032040000}"/>
    <cellStyle name="Followed Hyperlink 3" xfId="21903" hidden="1" xr:uid="{00000000-0005-0000-0000-000033040000}"/>
    <cellStyle name="Followed Hyperlink 3" xfId="21282" hidden="1" xr:uid="{00000000-0005-0000-0000-000034040000}"/>
    <cellStyle name="Followed Hyperlink 3" xfId="21965" hidden="1" xr:uid="{00000000-0005-0000-0000-000035040000}"/>
    <cellStyle name="Followed Hyperlink 3" xfId="22040" hidden="1" xr:uid="{00000000-0005-0000-0000-000036040000}"/>
    <cellStyle name="Followed Hyperlink 3" xfId="22119" hidden="1" xr:uid="{00000000-0005-0000-0000-000037040000}"/>
    <cellStyle name="Followed Hyperlink 3" xfId="18087" hidden="1" xr:uid="{00000000-0005-0000-0000-000038040000}"/>
    <cellStyle name="Followed Hyperlink 3" xfId="22177" hidden="1" xr:uid="{00000000-0005-0000-0000-000039040000}"/>
    <cellStyle name="Followed Hyperlink 3" xfId="22252" hidden="1" xr:uid="{00000000-0005-0000-0000-00003A040000}"/>
    <cellStyle name="Followed Hyperlink 3" xfId="22331" hidden="1" xr:uid="{00000000-0005-0000-0000-00003B040000}"/>
    <cellStyle name="Followed Hyperlink 3" xfId="21949" hidden="1" xr:uid="{00000000-0005-0000-0000-00003C040000}"/>
    <cellStyle name="Followed Hyperlink 3" xfId="22388" hidden="1" xr:uid="{00000000-0005-0000-0000-00003D040000}"/>
    <cellStyle name="Followed Hyperlink 3" xfId="22463" hidden="1" xr:uid="{00000000-0005-0000-0000-00003E040000}"/>
    <cellStyle name="Followed Hyperlink 3" xfId="22542" hidden="1" xr:uid="{00000000-0005-0000-0000-00003F040000}"/>
    <cellStyle name="Followed Hyperlink 3" xfId="21447" hidden="1" xr:uid="{00000000-0005-0000-0000-000040040000}"/>
    <cellStyle name="Followed Hyperlink 3" xfId="22594" hidden="1" xr:uid="{00000000-0005-0000-0000-000041040000}"/>
    <cellStyle name="Followed Hyperlink 3" xfId="22669" hidden="1" xr:uid="{00000000-0005-0000-0000-000042040000}"/>
    <cellStyle name="Followed Hyperlink 3" xfId="22748" hidden="1" xr:uid="{00000000-0005-0000-0000-000043040000}"/>
    <cellStyle name="Followed Hyperlink 3" xfId="18029" hidden="1" xr:uid="{00000000-0005-0000-0000-000028040000}"/>
    <cellStyle name="Followed Hyperlink 3" xfId="21328" hidden="1" xr:uid="{00000000-0005-0000-0000-000029040000}"/>
    <cellStyle name="Followed Hyperlink 3" xfId="19648" hidden="1" xr:uid="{00000000-0005-0000-0000-00002A040000}"/>
    <cellStyle name="Followed Hyperlink 3" xfId="22938" hidden="1" xr:uid="{00000000-0005-0000-0000-00002B040000}"/>
    <cellStyle name="Followed Hyperlink 3" xfId="22961" hidden="1" xr:uid="{00000000-0005-0000-0000-00002C040000}"/>
    <cellStyle name="Followed Hyperlink 3" xfId="23097" hidden="1" xr:uid="{00000000-0005-0000-0000-00002D040000}"/>
    <cellStyle name="Followed Hyperlink 3" xfId="23172" hidden="1" xr:uid="{00000000-0005-0000-0000-00002E040000}"/>
    <cellStyle name="Followed Hyperlink 3" xfId="23251" hidden="1" xr:uid="{00000000-0005-0000-0000-00002F040000}"/>
    <cellStyle name="Followed Hyperlink 3" xfId="23078" hidden="1" xr:uid="{00000000-0005-0000-0000-000030040000}"/>
    <cellStyle name="Followed Hyperlink 3" xfId="23318" hidden="1" xr:uid="{00000000-0005-0000-0000-000031040000}"/>
    <cellStyle name="Followed Hyperlink 3" xfId="23393" hidden="1" xr:uid="{00000000-0005-0000-0000-000032040000}"/>
    <cellStyle name="Followed Hyperlink 3" xfId="23472" hidden="1" xr:uid="{00000000-0005-0000-0000-000033040000}"/>
    <cellStyle name="Followed Hyperlink 3" xfId="22881" hidden="1" xr:uid="{00000000-0005-0000-0000-000034040000}"/>
    <cellStyle name="Followed Hyperlink 3" xfId="23534" hidden="1" xr:uid="{00000000-0005-0000-0000-000035040000}"/>
    <cellStyle name="Followed Hyperlink 3" xfId="23609" hidden="1" xr:uid="{00000000-0005-0000-0000-000036040000}"/>
    <cellStyle name="Followed Hyperlink 3" xfId="23688" hidden="1" xr:uid="{00000000-0005-0000-0000-000037040000}"/>
    <cellStyle name="Followed Hyperlink 3" xfId="19738" hidden="1" xr:uid="{00000000-0005-0000-0000-000038040000}"/>
    <cellStyle name="Followed Hyperlink 3" xfId="23746" hidden="1" xr:uid="{00000000-0005-0000-0000-000039040000}"/>
    <cellStyle name="Followed Hyperlink 3" xfId="23821" hidden="1" xr:uid="{00000000-0005-0000-0000-00003A040000}"/>
    <cellStyle name="Followed Hyperlink 3" xfId="23900" hidden="1" xr:uid="{00000000-0005-0000-0000-00003B040000}"/>
    <cellStyle name="Followed Hyperlink 3" xfId="23518" hidden="1" xr:uid="{00000000-0005-0000-0000-00003C040000}"/>
    <cellStyle name="Followed Hyperlink 3" xfId="23957" hidden="1" xr:uid="{00000000-0005-0000-0000-00003D040000}"/>
    <cellStyle name="Followed Hyperlink 3" xfId="24032" hidden="1" xr:uid="{00000000-0005-0000-0000-00003E040000}"/>
    <cellStyle name="Followed Hyperlink 3" xfId="24111" hidden="1" xr:uid="{00000000-0005-0000-0000-00003F040000}"/>
    <cellStyle name="Followed Hyperlink 3" xfId="23016" hidden="1" xr:uid="{00000000-0005-0000-0000-000040040000}"/>
    <cellStyle name="Followed Hyperlink 3" xfId="24163" hidden="1" xr:uid="{00000000-0005-0000-0000-000041040000}"/>
    <cellStyle name="Followed Hyperlink 3" xfId="24238" hidden="1" xr:uid="{00000000-0005-0000-0000-000042040000}"/>
    <cellStyle name="Followed Hyperlink 3" xfId="24317" hidden="1" xr:uid="{00000000-0005-0000-0000-000043040000}"/>
    <cellStyle name="Followed Hyperlink 3" xfId="19696" hidden="1" xr:uid="{00000000-0005-0000-0000-000028040000}"/>
    <cellStyle name="Followed Hyperlink 3" xfId="22909" hidden="1" xr:uid="{00000000-0005-0000-0000-000029040000}"/>
    <cellStyle name="Followed Hyperlink 3" xfId="21285" hidden="1" xr:uid="{00000000-0005-0000-0000-00002A040000}"/>
    <cellStyle name="Followed Hyperlink 3" xfId="24457" hidden="1" xr:uid="{00000000-0005-0000-0000-00002B040000}"/>
    <cellStyle name="Followed Hyperlink 3" xfId="24480" hidden="1" xr:uid="{00000000-0005-0000-0000-00002C040000}"/>
    <cellStyle name="Followed Hyperlink 3" xfId="24616" hidden="1" xr:uid="{00000000-0005-0000-0000-00002D040000}"/>
    <cellStyle name="Followed Hyperlink 3" xfId="24691" hidden="1" xr:uid="{00000000-0005-0000-0000-00002E040000}"/>
    <cellStyle name="Followed Hyperlink 3" xfId="24770" hidden="1" xr:uid="{00000000-0005-0000-0000-00002F040000}"/>
    <cellStyle name="Followed Hyperlink 3" xfId="24597" hidden="1" xr:uid="{00000000-0005-0000-0000-000030040000}"/>
    <cellStyle name="Followed Hyperlink 3" xfId="24837" hidden="1" xr:uid="{00000000-0005-0000-0000-000031040000}"/>
    <cellStyle name="Followed Hyperlink 3" xfId="24912" hidden="1" xr:uid="{00000000-0005-0000-0000-000032040000}"/>
    <cellStyle name="Followed Hyperlink 3" xfId="24991" hidden="1" xr:uid="{00000000-0005-0000-0000-000033040000}"/>
    <cellStyle name="Followed Hyperlink 3" xfId="24436" hidden="1" xr:uid="{00000000-0005-0000-0000-000034040000}"/>
    <cellStyle name="Followed Hyperlink 3" xfId="25053" hidden="1" xr:uid="{00000000-0005-0000-0000-000035040000}"/>
    <cellStyle name="Followed Hyperlink 3" xfId="25128" hidden="1" xr:uid="{00000000-0005-0000-0000-000036040000}"/>
    <cellStyle name="Followed Hyperlink 3" xfId="25207" hidden="1" xr:uid="{00000000-0005-0000-0000-000037040000}"/>
    <cellStyle name="Followed Hyperlink 3" xfId="21348" hidden="1" xr:uid="{00000000-0005-0000-0000-000038040000}"/>
    <cellStyle name="Followed Hyperlink 3" xfId="25265" hidden="1" xr:uid="{00000000-0005-0000-0000-000039040000}"/>
    <cellStyle name="Followed Hyperlink 3" xfId="25340" hidden="1" xr:uid="{00000000-0005-0000-0000-00003A040000}"/>
    <cellStyle name="Followed Hyperlink 3" xfId="25419" hidden="1" xr:uid="{00000000-0005-0000-0000-00003B040000}"/>
    <cellStyle name="Followed Hyperlink 3" xfId="25037" hidden="1" xr:uid="{00000000-0005-0000-0000-00003C040000}"/>
    <cellStyle name="Followed Hyperlink 3" xfId="25476" hidden="1" xr:uid="{00000000-0005-0000-0000-00003D040000}"/>
    <cellStyle name="Followed Hyperlink 3" xfId="25551" hidden="1" xr:uid="{00000000-0005-0000-0000-00003E040000}"/>
    <cellStyle name="Followed Hyperlink 3" xfId="25630" hidden="1" xr:uid="{00000000-0005-0000-0000-00003F040000}"/>
    <cellStyle name="Followed Hyperlink 3" xfId="24535" hidden="1" xr:uid="{00000000-0005-0000-0000-000040040000}"/>
    <cellStyle name="Followed Hyperlink 3" xfId="25682" hidden="1" xr:uid="{00000000-0005-0000-0000-000041040000}"/>
    <cellStyle name="Followed Hyperlink 3" xfId="25757" hidden="1" xr:uid="{00000000-0005-0000-0000-000042040000}"/>
    <cellStyle name="Followed Hyperlink 3" xfId="25836" hidden="1" xr:uid="{00000000-0005-0000-0000-000043040000}"/>
    <cellStyle name="Followed Hyperlink 3" xfId="26244" hidden="1" xr:uid="{00000000-0005-0000-0000-000028040000}"/>
    <cellStyle name="Followed Hyperlink 3" xfId="26423" hidden="1" xr:uid="{00000000-0005-0000-0000-000029040000}"/>
    <cellStyle name="Followed Hyperlink 3" xfId="26498" hidden="1" xr:uid="{00000000-0005-0000-0000-00002A040000}"/>
    <cellStyle name="Followed Hyperlink 3" xfId="26577" hidden="1" xr:uid="{00000000-0005-0000-0000-00002B040000}"/>
    <cellStyle name="Followed Hyperlink 3" xfId="26600" hidden="1" xr:uid="{00000000-0005-0000-0000-00002C040000}"/>
    <cellStyle name="Followed Hyperlink 3" xfId="26736" hidden="1" xr:uid="{00000000-0005-0000-0000-00002D040000}"/>
    <cellStyle name="Followed Hyperlink 3" xfId="26811" hidden="1" xr:uid="{00000000-0005-0000-0000-00002E040000}"/>
    <cellStyle name="Followed Hyperlink 3" xfId="26890" hidden="1" xr:uid="{00000000-0005-0000-0000-00002F040000}"/>
    <cellStyle name="Followed Hyperlink 3" xfId="26717" hidden="1" xr:uid="{00000000-0005-0000-0000-000030040000}"/>
    <cellStyle name="Followed Hyperlink 3" xfId="26957" hidden="1" xr:uid="{00000000-0005-0000-0000-000031040000}"/>
    <cellStyle name="Followed Hyperlink 3" xfId="27032" hidden="1" xr:uid="{00000000-0005-0000-0000-000032040000}"/>
    <cellStyle name="Followed Hyperlink 3" xfId="27111" hidden="1" xr:uid="{00000000-0005-0000-0000-000033040000}"/>
    <cellStyle name="Followed Hyperlink 3" xfId="26283" hidden="1" xr:uid="{00000000-0005-0000-0000-000034040000}"/>
    <cellStyle name="Followed Hyperlink 3" xfId="27173" hidden="1" xr:uid="{00000000-0005-0000-0000-000035040000}"/>
    <cellStyle name="Followed Hyperlink 3" xfId="27248" hidden="1" xr:uid="{00000000-0005-0000-0000-000036040000}"/>
    <cellStyle name="Followed Hyperlink 3" xfId="27327" hidden="1" xr:uid="{00000000-0005-0000-0000-000037040000}"/>
    <cellStyle name="Followed Hyperlink 3" xfId="26178" hidden="1" xr:uid="{00000000-0005-0000-0000-000038040000}"/>
    <cellStyle name="Followed Hyperlink 3" xfId="27385" hidden="1" xr:uid="{00000000-0005-0000-0000-000039040000}"/>
    <cellStyle name="Followed Hyperlink 3" xfId="27460" hidden="1" xr:uid="{00000000-0005-0000-0000-00003A040000}"/>
    <cellStyle name="Followed Hyperlink 3" xfId="27539" hidden="1" xr:uid="{00000000-0005-0000-0000-00003B040000}"/>
    <cellStyle name="Followed Hyperlink 3" xfId="27157" hidden="1" xr:uid="{00000000-0005-0000-0000-00003C040000}"/>
    <cellStyle name="Followed Hyperlink 3" xfId="27596" hidden="1" xr:uid="{00000000-0005-0000-0000-00003D040000}"/>
    <cellStyle name="Followed Hyperlink 3" xfId="27671" hidden="1" xr:uid="{00000000-0005-0000-0000-00003E040000}"/>
    <cellStyle name="Followed Hyperlink 3" xfId="27750" hidden="1" xr:uid="{00000000-0005-0000-0000-00003F040000}"/>
    <cellStyle name="Followed Hyperlink 3" xfId="26655" hidden="1" xr:uid="{00000000-0005-0000-0000-000040040000}"/>
    <cellStyle name="Followed Hyperlink 3" xfId="27802" hidden="1" xr:uid="{00000000-0005-0000-0000-000041040000}"/>
    <cellStyle name="Followed Hyperlink 3" xfId="27877" hidden="1" xr:uid="{00000000-0005-0000-0000-000042040000}"/>
    <cellStyle name="Followed Hyperlink 3" xfId="27956" hidden="1" xr:uid="{00000000-0005-0000-0000-000043040000}"/>
    <cellStyle name="Followed Hyperlink 3" xfId="28468" hidden="1" xr:uid="{00000000-0005-0000-0000-000028040000}"/>
    <cellStyle name="Followed Hyperlink 3" xfId="28645" hidden="1" xr:uid="{00000000-0005-0000-0000-000029040000}"/>
    <cellStyle name="Followed Hyperlink 3" xfId="28720" hidden="1" xr:uid="{00000000-0005-0000-0000-00002A040000}"/>
    <cellStyle name="Followed Hyperlink 3" xfId="28799" hidden="1" xr:uid="{00000000-0005-0000-0000-00002B040000}"/>
    <cellStyle name="Followed Hyperlink 3" xfId="28822" hidden="1" xr:uid="{00000000-0005-0000-0000-00002C040000}"/>
    <cellStyle name="Followed Hyperlink 3" xfId="28958" hidden="1" xr:uid="{00000000-0005-0000-0000-00002D040000}"/>
    <cellStyle name="Followed Hyperlink 3" xfId="29033" hidden="1" xr:uid="{00000000-0005-0000-0000-00002E040000}"/>
    <cellStyle name="Followed Hyperlink 3" xfId="29112" hidden="1" xr:uid="{00000000-0005-0000-0000-00002F040000}"/>
    <cellStyle name="Followed Hyperlink 3" xfId="28939" hidden="1" xr:uid="{00000000-0005-0000-0000-000030040000}"/>
    <cellStyle name="Followed Hyperlink 3" xfId="29179" hidden="1" xr:uid="{00000000-0005-0000-0000-000031040000}"/>
    <cellStyle name="Followed Hyperlink 3" xfId="29254" hidden="1" xr:uid="{00000000-0005-0000-0000-000032040000}"/>
    <cellStyle name="Followed Hyperlink 3" xfId="29333" hidden="1" xr:uid="{00000000-0005-0000-0000-000033040000}"/>
    <cellStyle name="Followed Hyperlink 3" xfId="28507" hidden="1" xr:uid="{00000000-0005-0000-0000-000034040000}"/>
    <cellStyle name="Followed Hyperlink 3" xfId="29395" hidden="1" xr:uid="{00000000-0005-0000-0000-000035040000}"/>
    <cellStyle name="Followed Hyperlink 3" xfId="29470" hidden="1" xr:uid="{00000000-0005-0000-0000-000036040000}"/>
    <cellStyle name="Followed Hyperlink 3" xfId="29549" hidden="1" xr:uid="{00000000-0005-0000-0000-000037040000}"/>
    <cellStyle name="Followed Hyperlink 3" xfId="28406" hidden="1" xr:uid="{00000000-0005-0000-0000-000038040000}"/>
    <cellStyle name="Followed Hyperlink 3" xfId="29607" hidden="1" xr:uid="{00000000-0005-0000-0000-000039040000}"/>
    <cellStyle name="Followed Hyperlink 3" xfId="29682" hidden="1" xr:uid="{00000000-0005-0000-0000-00003A040000}"/>
    <cellStyle name="Followed Hyperlink 3" xfId="29761" hidden="1" xr:uid="{00000000-0005-0000-0000-00003B040000}"/>
    <cellStyle name="Followed Hyperlink 3" xfId="29379" hidden="1" xr:uid="{00000000-0005-0000-0000-00003C040000}"/>
    <cellStyle name="Followed Hyperlink 3" xfId="29818" hidden="1" xr:uid="{00000000-0005-0000-0000-00003D040000}"/>
    <cellStyle name="Followed Hyperlink 3" xfId="29893" hidden="1" xr:uid="{00000000-0005-0000-0000-00003E040000}"/>
    <cellStyle name="Followed Hyperlink 3" xfId="29972" hidden="1" xr:uid="{00000000-0005-0000-0000-00003F040000}"/>
    <cellStyle name="Followed Hyperlink 3" xfId="28877" hidden="1" xr:uid="{00000000-0005-0000-0000-000040040000}"/>
    <cellStyle name="Followed Hyperlink 3" xfId="30024" hidden="1" xr:uid="{00000000-0005-0000-0000-000041040000}"/>
    <cellStyle name="Followed Hyperlink 3" xfId="30099" hidden="1" xr:uid="{00000000-0005-0000-0000-000042040000}"/>
    <cellStyle name="Followed Hyperlink 3" xfId="30178" hidden="1" xr:uid="{00000000-0005-0000-0000-000043040000}"/>
    <cellStyle name="Followed Hyperlink 3" xfId="26170" hidden="1" xr:uid="{00000000-0005-0000-0000-000028040000}"/>
    <cellStyle name="Followed Hyperlink 3" xfId="28257" hidden="1" xr:uid="{00000000-0005-0000-0000-000029040000}"/>
    <cellStyle name="Followed Hyperlink 3" xfId="28250" hidden="1" xr:uid="{00000000-0005-0000-0000-00002A040000}"/>
    <cellStyle name="Followed Hyperlink 3" xfId="30470" hidden="1" xr:uid="{00000000-0005-0000-0000-00002B040000}"/>
    <cellStyle name="Followed Hyperlink 3" xfId="30493" hidden="1" xr:uid="{00000000-0005-0000-0000-00002C040000}"/>
    <cellStyle name="Followed Hyperlink 3" xfId="30629" hidden="1" xr:uid="{00000000-0005-0000-0000-00002D040000}"/>
    <cellStyle name="Followed Hyperlink 3" xfId="30704" hidden="1" xr:uid="{00000000-0005-0000-0000-00002E040000}"/>
    <cellStyle name="Followed Hyperlink 3" xfId="30783" hidden="1" xr:uid="{00000000-0005-0000-0000-00002F040000}"/>
    <cellStyle name="Followed Hyperlink 3" xfId="30610" hidden="1" xr:uid="{00000000-0005-0000-0000-000030040000}"/>
    <cellStyle name="Followed Hyperlink 3" xfId="30850" hidden="1" xr:uid="{00000000-0005-0000-0000-000031040000}"/>
    <cellStyle name="Followed Hyperlink 3" xfId="30925" hidden="1" xr:uid="{00000000-0005-0000-0000-000032040000}"/>
    <cellStyle name="Followed Hyperlink 3" xfId="31004" hidden="1" xr:uid="{00000000-0005-0000-0000-000033040000}"/>
    <cellStyle name="Followed Hyperlink 3" xfId="30329" hidden="1" xr:uid="{00000000-0005-0000-0000-000034040000}"/>
    <cellStyle name="Followed Hyperlink 3" xfId="31066" hidden="1" xr:uid="{00000000-0005-0000-0000-000035040000}"/>
    <cellStyle name="Followed Hyperlink 3" xfId="31141" hidden="1" xr:uid="{00000000-0005-0000-0000-000036040000}"/>
    <cellStyle name="Followed Hyperlink 3" xfId="31220" hidden="1" xr:uid="{00000000-0005-0000-0000-000037040000}"/>
    <cellStyle name="Followed Hyperlink 3" xfId="26118" hidden="1" xr:uid="{00000000-0005-0000-0000-000038040000}"/>
    <cellStyle name="Followed Hyperlink 3" xfId="31278" hidden="1" xr:uid="{00000000-0005-0000-0000-000039040000}"/>
    <cellStyle name="Followed Hyperlink 3" xfId="31353" hidden="1" xr:uid="{00000000-0005-0000-0000-00003A040000}"/>
    <cellStyle name="Followed Hyperlink 3" xfId="31432" hidden="1" xr:uid="{00000000-0005-0000-0000-00003B040000}"/>
    <cellStyle name="Followed Hyperlink 3" xfId="31050" hidden="1" xr:uid="{00000000-0005-0000-0000-00003C040000}"/>
    <cellStyle name="Followed Hyperlink 3" xfId="31489" hidden="1" xr:uid="{00000000-0005-0000-0000-00003D040000}"/>
    <cellStyle name="Followed Hyperlink 3" xfId="31564" hidden="1" xr:uid="{00000000-0005-0000-0000-00003E040000}"/>
    <cellStyle name="Followed Hyperlink 3" xfId="31643" hidden="1" xr:uid="{00000000-0005-0000-0000-00003F040000}"/>
    <cellStyle name="Followed Hyperlink 3" xfId="30548" hidden="1" xr:uid="{00000000-0005-0000-0000-000040040000}"/>
    <cellStyle name="Followed Hyperlink 3" xfId="31695" hidden="1" xr:uid="{00000000-0005-0000-0000-000041040000}"/>
    <cellStyle name="Followed Hyperlink 3" xfId="31770" hidden="1" xr:uid="{00000000-0005-0000-0000-000042040000}"/>
    <cellStyle name="Followed Hyperlink 3" xfId="31849" hidden="1" xr:uid="{00000000-0005-0000-0000-000043040000}"/>
    <cellStyle name="Followed Hyperlink 3" xfId="28504" hidden="1" xr:uid="{00000000-0005-0000-0000-000028040000}"/>
    <cellStyle name="Followed Hyperlink 3" xfId="30405" hidden="1" xr:uid="{00000000-0005-0000-0000-000029040000}"/>
    <cellStyle name="Followed Hyperlink 3" xfId="28499" hidden="1" xr:uid="{00000000-0005-0000-0000-00002A040000}"/>
    <cellStyle name="Followed Hyperlink 3" xfId="32138" hidden="1" xr:uid="{00000000-0005-0000-0000-00002B040000}"/>
    <cellStyle name="Followed Hyperlink 3" xfId="32161" hidden="1" xr:uid="{00000000-0005-0000-0000-00002C040000}"/>
    <cellStyle name="Followed Hyperlink 3" xfId="32297" hidden="1" xr:uid="{00000000-0005-0000-0000-00002D040000}"/>
    <cellStyle name="Followed Hyperlink 3" xfId="32372" hidden="1" xr:uid="{00000000-0005-0000-0000-00002E040000}"/>
    <cellStyle name="Followed Hyperlink 3" xfId="32451" hidden="1" xr:uid="{00000000-0005-0000-0000-00002F040000}"/>
    <cellStyle name="Followed Hyperlink 3" xfId="32278" hidden="1" xr:uid="{00000000-0005-0000-0000-000030040000}"/>
    <cellStyle name="Followed Hyperlink 3" xfId="32518" hidden="1" xr:uid="{00000000-0005-0000-0000-000031040000}"/>
    <cellStyle name="Followed Hyperlink 3" xfId="32593" hidden="1" xr:uid="{00000000-0005-0000-0000-000032040000}"/>
    <cellStyle name="Followed Hyperlink 3" xfId="32672" hidden="1" xr:uid="{00000000-0005-0000-0000-000033040000}"/>
    <cellStyle name="Followed Hyperlink 3" xfId="31999" hidden="1" xr:uid="{00000000-0005-0000-0000-000034040000}"/>
    <cellStyle name="Followed Hyperlink 3" xfId="32734" hidden="1" xr:uid="{00000000-0005-0000-0000-000035040000}"/>
    <cellStyle name="Followed Hyperlink 3" xfId="32809" hidden="1" xr:uid="{00000000-0005-0000-0000-000036040000}"/>
    <cellStyle name="Followed Hyperlink 3" xfId="32888" hidden="1" xr:uid="{00000000-0005-0000-0000-000037040000}"/>
    <cellStyle name="Followed Hyperlink 3" xfId="28346" hidden="1" xr:uid="{00000000-0005-0000-0000-000038040000}"/>
    <cellStyle name="Followed Hyperlink 3" xfId="32946" hidden="1" xr:uid="{00000000-0005-0000-0000-000039040000}"/>
    <cellStyle name="Followed Hyperlink 3" xfId="33021" hidden="1" xr:uid="{00000000-0005-0000-0000-00003A040000}"/>
    <cellStyle name="Followed Hyperlink 3" xfId="33100" hidden="1" xr:uid="{00000000-0005-0000-0000-00003B040000}"/>
    <cellStyle name="Followed Hyperlink 3" xfId="32718" hidden="1" xr:uid="{00000000-0005-0000-0000-00003C040000}"/>
    <cellStyle name="Followed Hyperlink 3" xfId="33157" hidden="1" xr:uid="{00000000-0005-0000-0000-00003D040000}"/>
    <cellStyle name="Followed Hyperlink 3" xfId="33232" hidden="1" xr:uid="{00000000-0005-0000-0000-00003E040000}"/>
    <cellStyle name="Followed Hyperlink 3" xfId="33311" hidden="1" xr:uid="{00000000-0005-0000-0000-00003F040000}"/>
    <cellStyle name="Followed Hyperlink 3" xfId="32216" hidden="1" xr:uid="{00000000-0005-0000-0000-000040040000}"/>
    <cellStyle name="Followed Hyperlink 3" xfId="33363" hidden="1" xr:uid="{00000000-0005-0000-0000-000041040000}"/>
    <cellStyle name="Followed Hyperlink 3" xfId="33438" hidden="1" xr:uid="{00000000-0005-0000-0000-000042040000}"/>
    <cellStyle name="Followed Hyperlink 3" xfId="33517" hidden="1" xr:uid="{00000000-0005-0000-0000-000043040000}"/>
    <cellStyle name="Followed Hyperlink 3" xfId="28289" hidden="1" xr:uid="{00000000-0005-0000-0000-000028040000}"/>
    <cellStyle name="Followed Hyperlink 3" xfId="32073" hidden="1" xr:uid="{00000000-0005-0000-0000-000029040000}"/>
    <cellStyle name="Followed Hyperlink 3" xfId="30333" hidden="1" xr:uid="{00000000-0005-0000-0000-00002A040000}"/>
    <cellStyle name="Followed Hyperlink 3" xfId="33793" hidden="1" xr:uid="{00000000-0005-0000-0000-00002B040000}"/>
    <cellStyle name="Followed Hyperlink 3" xfId="33816" hidden="1" xr:uid="{00000000-0005-0000-0000-00002C040000}"/>
    <cellStyle name="Followed Hyperlink 3" xfId="33952" hidden="1" xr:uid="{00000000-0005-0000-0000-00002D040000}"/>
    <cellStyle name="Followed Hyperlink 3" xfId="34027" hidden="1" xr:uid="{00000000-0005-0000-0000-00002E040000}"/>
    <cellStyle name="Followed Hyperlink 3" xfId="34106" hidden="1" xr:uid="{00000000-0005-0000-0000-00002F040000}"/>
    <cellStyle name="Followed Hyperlink 3" xfId="33933" hidden="1" xr:uid="{00000000-0005-0000-0000-000030040000}"/>
    <cellStyle name="Followed Hyperlink 3" xfId="34173" hidden="1" xr:uid="{00000000-0005-0000-0000-000031040000}"/>
    <cellStyle name="Followed Hyperlink 3" xfId="34248" hidden="1" xr:uid="{00000000-0005-0000-0000-000032040000}"/>
    <cellStyle name="Followed Hyperlink 3" xfId="34327" hidden="1" xr:uid="{00000000-0005-0000-0000-000033040000}"/>
    <cellStyle name="Followed Hyperlink 3" xfId="33664" hidden="1" xr:uid="{00000000-0005-0000-0000-000034040000}"/>
    <cellStyle name="Followed Hyperlink 3" xfId="34389" hidden="1" xr:uid="{00000000-0005-0000-0000-000035040000}"/>
    <cellStyle name="Followed Hyperlink 3" xfId="34464" hidden="1" xr:uid="{00000000-0005-0000-0000-000036040000}"/>
    <cellStyle name="Followed Hyperlink 3" xfId="34543" hidden="1" xr:uid="{00000000-0005-0000-0000-000037040000}"/>
    <cellStyle name="Followed Hyperlink 3" xfId="30443" hidden="1" xr:uid="{00000000-0005-0000-0000-000038040000}"/>
    <cellStyle name="Followed Hyperlink 3" xfId="34601" hidden="1" xr:uid="{00000000-0005-0000-0000-000039040000}"/>
    <cellStyle name="Followed Hyperlink 3" xfId="34676" hidden="1" xr:uid="{00000000-0005-0000-0000-00003A040000}"/>
    <cellStyle name="Followed Hyperlink 3" xfId="34755" hidden="1" xr:uid="{00000000-0005-0000-0000-00003B040000}"/>
    <cellStyle name="Followed Hyperlink 3" xfId="34373" hidden="1" xr:uid="{00000000-0005-0000-0000-00003C040000}"/>
    <cellStyle name="Followed Hyperlink 3" xfId="34812" hidden="1" xr:uid="{00000000-0005-0000-0000-00003D040000}"/>
    <cellStyle name="Followed Hyperlink 3" xfId="34887" hidden="1" xr:uid="{00000000-0005-0000-0000-00003E040000}"/>
    <cellStyle name="Followed Hyperlink 3" xfId="34966" hidden="1" xr:uid="{00000000-0005-0000-0000-00003F040000}"/>
    <cellStyle name="Followed Hyperlink 3" xfId="33871" hidden="1" xr:uid="{00000000-0005-0000-0000-000040040000}"/>
    <cellStyle name="Followed Hyperlink 3" xfId="35018" hidden="1" xr:uid="{00000000-0005-0000-0000-000041040000}"/>
    <cellStyle name="Followed Hyperlink 3" xfId="35093" hidden="1" xr:uid="{00000000-0005-0000-0000-000042040000}"/>
    <cellStyle name="Followed Hyperlink 3" xfId="35172" hidden="1" xr:uid="{00000000-0005-0000-0000-000043040000}"/>
    <cellStyle name="Followed Hyperlink 3" xfId="30389" hidden="1" xr:uid="{00000000-0005-0000-0000-000028040000}"/>
    <cellStyle name="Followed Hyperlink 3" xfId="33732" hidden="1" xr:uid="{00000000-0005-0000-0000-000029040000}"/>
    <cellStyle name="Followed Hyperlink 3" xfId="32003" hidden="1" xr:uid="{00000000-0005-0000-0000-00002A040000}"/>
    <cellStyle name="Followed Hyperlink 3" xfId="35434" hidden="1" xr:uid="{00000000-0005-0000-0000-00002B040000}"/>
    <cellStyle name="Followed Hyperlink 3" xfId="35457" hidden="1" xr:uid="{00000000-0005-0000-0000-00002C040000}"/>
    <cellStyle name="Followed Hyperlink 3" xfId="35593" hidden="1" xr:uid="{00000000-0005-0000-0000-00002D040000}"/>
    <cellStyle name="Followed Hyperlink 3" xfId="35668" hidden="1" xr:uid="{00000000-0005-0000-0000-00002E040000}"/>
    <cellStyle name="Followed Hyperlink 3" xfId="35747" hidden="1" xr:uid="{00000000-0005-0000-0000-00002F040000}"/>
    <cellStyle name="Followed Hyperlink 3" xfId="35574" hidden="1" xr:uid="{00000000-0005-0000-0000-000030040000}"/>
    <cellStyle name="Followed Hyperlink 3" xfId="35814" hidden="1" xr:uid="{00000000-0005-0000-0000-000031040000}"/>
    <cellStyle name="Followed Hyperlink 3" xfId="35889" hidden="1" xr:uid="{00000000-0005-0000-0000-000032040000}"/>
    <cellStyle name="Followed Hyperlink 3" xfId="35968" hidden="1" xr:uid="{00000000-0005-0000-0000-000033040000}"/>
    <cellStyle name="Followed Hyperlink 3" xfId="35317" hidden="1" xr:uid="{00000000-0005-0000-0000-000034040000}"/>
    <cellStyle name="Followed Hyperlink 3" xfId="36030" hidden="1" xr:uid="{00000000-0005-0000-0000-000035040000}"/>
    <cellStyle name="Followed Hyperlink 3" xfId="36105" hidden="1" xr:uid="{00000000-0005-0000-0000-000036040000}"/>
    <cellStyle name="Followed Hyperlink 3" xfId="36184" hidden="1" xr:uid="{00000000-0005-0000-0000-000037040000}"/>
    <cellStyle name="Followed Hyperlink 3" xfId="32111" hidden="1" xr:uid="{00000000-0005-0000-0000-000038040000}"/>
    <cellStyle name="Followed Hyperlink 3" xfId="36242" hidden="1" xr:uid="{00000000-0005-0000-0000-000039040000}"/>
    <cellStyle name="Followed Hyperlink 3" xfId="36317" hidden="1" xr:uid="{00000000-0005-0000-0000-00003A040000}"/>
    <cellStyle name="Followed Hyperlink 3" xfId="36396" hidden="1" xr:uid="{00000000-0005-0000-0000-00003B040000}"/>
    <cellStyle name="Followed Hyperlink 3" xfId="36014" hidden="1" xr:uid="{00000000-0005-0000-0000-00003C040000}"/>
    <cellStyle name="Followed Hyperlink 3" xfId="36453" hidden="1" xr:uid="{00000000-0005-0000-0000-00003D040000}"/>
    <cellStyle name="Followed Hyperlink 3" xfId="36528" hidden="1" xr:uid="{00000000-0005-0000-0000-00003E040000}"/>
    <cellStyle name="Followed Hyperlink 3" xfId="36607" hidden="1" xr:uid="{00000000-0005-0000-0000-00003F040000}"/>
    <cellStyle name="Followed Hyperlink 3" xfId="35512" hidden="1" xr:uid="{00000000-0005-0000-0000-000040040000}"/>
    <cellStyle name="Followed Hyperlink 3" xfId="36659" hidden="1" xr:uid="{00000000-0005-0000-0000-000041040000}"/>
    <cellStyle name="Followed Hyperlink 3" xfId="36734" hidden="1" xr:uid="{00000000-0005-0000-0000-000042040000}"/>
    <cellStyle name="Followed Hyperlink 3" xfId="36813" hidden="1" xr:uid="{00000000-0005-0000-0000-000043040000}"/>
    <cellStyle name="Followed Hyperlink 3" xfId="32057" hidden="1" xr:uid="{00000000-0005-0000-0000-000028040000}"/>
    <cellStyle name="Followed Hyperlink 3" xfId="35381" hidden="1" xr:uid="{00000000-0005-0000-0000-000029040000}"/>
    <cellStyle name="Followed Hyperlink 3" xfId="33668" hidden="1" xr:uid="{00000000-0005-0000-0000-00002A040000}"/>
    <cellStyle name="Followed Hyperlink 3" xfId="37041" hidden="1" xr:uid="{00000000-0005-0000-0000-00002B040000}"/>
    <cellStyle name="Followed Hyperlink 3" xfId="37064" hidden="1" xr:uid="{00000000-0005-0000-0000-00002C040000}"/>
    <cellStyle name="Followed Hyperlink 3" xfId="37200" hidden="1" xr:uid="{00000000-0005-0000-0000-00002D040000}"/>
    <cellStyle name="Followed Hyperlink 3" xfId="37275" hidden="1" xr:uid="{00000000-0005-0000-0000-00002E040000}"/>
    <cellStyle name="Followed Hyperlink 3" xfId="37354" hidden="1" xr:uid="{00000000-0005-0000-0000-00002F040000}"/>
    <cellStyle name="Followed Hyperlink 3" xfId="37181" hidden="1" xr:uid="{00000000-0005-0000-0000-000030040000}"/>
    <cellStyle name="Followed Hyperlink 3" xfId="37421" hidden="1" xr:uid="{00000000-0005-0000-0000-000031040000}"/>
    <cellStyle name="Followed Hyperlink 3" xfId="37496" hidden="1" xr:uid="{00000000-0005-0000-0000-000032040000}"/>
    <cellStyle name="Followed Hyperlink 3" xfId="37575" hidden="1" xr:uid="{00000000-0005-0000-0000-000033040000}"/>
    <cellStyle name="Followed Hyperlink 3" xfId="36954" hidden="1" xr:uid="{00000000-0005-0000-0000-000034040000}"/>
    <cellStyle name="Followed Hyperlink 3" xfId="37637" hidden="1" xr:uid="{00000000-0005-0000-0000-000035040000}"/>
    <cellStyle name="Followed Hyperlink 3" xfId="37712" hidden="1" xr:uid="{00000000-0005-0000-0000-000036040000}"/>
    <cellStyle name="Followed Hyperlink 3" xfId="37791" hidden="1" xr:uid="{00000000-0005-0000-0000-000037040000}"/>
    <cellStyle name="Followed Hyperlink 3" xfId="33768" hidden="1" xr:uid="{00000000-0005-0000-0000-000038040000}"/>
    <cellStyle name="Followed Hyperlink 3" xfId="37849" hidden="1" xr:uid="{00000000-0005-0000-0000-000039040000}"/>
    <cellStyle name="Followed Hyperlink 3" xfId="37924" hidden="1" xr:uid="{00000000-0005-0000-0000-00003A040000}"/>
    <cellStyle name="Followed Hyperlink 3" xfId="38003" hidden="1" xr:uid="{00000000-0005-0000-0000-00003B040000}"/>
    <cellStyle name="Followed Hyperlink 3" xfId="37621" hidden="1" xr:uid="{00000000-0005-0000-0000-00003C040000}"/>
    <cellStyle name="Followed Hyperlink 3" xfId="38060" hidden="1" xr:uid="{00000000-0005-0000-0000-00003D040000}"/>
    <cellStyle name="Followed Hyperlink 3" xfId="38135" hidden="1" xr:uid="{00000000-0005-0000-0000-00003E040000}"/>
    <cellStyle name="Followed Hyperlink 3" xfId="38214" hidden="1" xr:uid="{00000000-0005-0000-0000-00003F040000}"/>
    <cellStyle name="Followed Hyperlink 3" xfId="37119" hidden="1" xr:uid="{00000000-0005-0000-0000-000040040000}"/>
    <cellStyle name="Followed Hyperlink 3" xfId="38266" hidden="1" xr:uid="{00000000-0005-0000-0000-000041040000}"/>
    <cellStyle name="Followed Hyperlink 3" xfId="38341" hidden="1" xr:uid="{00000000-0005-0000-0000-000042040000}"/>
    <cellStyle name="Followed Hyperlink 3" xfId="38420" hidden="1" xr:uid="{00000000-0005-0000-0000-000043040000}"/>
    <cellStyle name="Followed Hyperlink 3" xfId="33718" hidden="1" xr:uid="{00000000-0005-0000-0000-000028040000}"/>
    <cellStyle name="Followed Hyperlink 3" xfId="37000" hidden="1" xr:uid="{00000000-0005-0000-0000-000029040000}"/>
    <cellStyle name="Followed Hyperlink 3" xfId="35320" hidden="1" xr:uid="{00000000-0005-0000-0000-00002A040000}"/>
    <cellStyle name="Followed Hyperlink 3" xfId="38610" hidden="1" xr:uid="{00000000-0005-0000-0000-00002B040000}"/>
    <cellStyle name="Followed Hyperlink 3" xfId="38633" hidden="1" xr:uid="{00000000-0005-0000-0000-00002C040000}"/>
    <cellStyle name="Followed Hyperlink 3" xfId="38769" hidden="1" xr:uid="{00000000-0005-0000-0000-00002D040000}"/>
    <cellStyle name="Followed Hyperlink 3" xfId="38844" hidden="1" xr:uid="{00000000-0005-0000-0000-00002E040000}"/>
    <cellStyle name="Followed Hyperlink 3" xfId="38923" hidden="1" xr:uid="{00000000-0005-0000-0000-00002F040000}"/>
    <cellStyle name="Followed Hyperlink 3" xfId="38750" hidden="1" xr:uid="{00000000-0005-0000-0000-000030040000}"/>
    <cellStyle name="Followed Hyperlink 3" xfId="38990" hidden="1" xr:uid="{00000000-0005-0000-0000-000031040000}"/>
    <cellStyle name="Followed Hyperlink 3" xfId="39065" hidden="1" xr:uid="{00000000-0005-0000-0000-000032040000}"/>
    <cellStyle name="Followed Hyperlink 3" xfId="39144" hidden="1" xr:uid="{00000000-0005-0000-0000-000033040000}"/>
    <cellStyle name="Followed Hyperlink 3" xfId="38553" hidden="1" xr:uid="{00000000-0005-0000-0000-000034040000}"/>
    <cellStyle name="Followed Hyperlink 3" xfId="39206" hidden="1" xr:uid="{00000000-0005-0000-0000-000035040000}"/>
    <cellStyle name="Followed Hyperlink 3" xfId="39281" hidden="1" xr:uid="{00000000-0005-0000-0000-000036040000}"/>
    <cellStyle name="Followed Hyperlink 3" xfId="39360" hidden="1" xr:uid="{00000000-0005-0000-0000-000037040000}"/>
    <cellStyle name="Followed Hyperlink 3" xfId="35410" hidden="1" xr:uid="{00000000-0005-0000-0000-000038040000}"/>
    <cellStyle name="Followed Hyperlink 3" xfId="39418" hidden="1" xr:uid="{00000000-0005-0000-0000-000039040000}"/>
    <cellStyle name="Followed Hyperlink 3" xfId="39493" hidden="1" xr:uid="{00000000-0005-0000-0000-00003A040000}"/>
    <cellStyle name="Followed Hyperlink 3" xfId="39572" hidden="1" xr:uid="{00000000-0005-0000-0000-00003B040000}"/>
    <cellStyle name="Followed Hyperlink 3" xfId="39190" hidden="1" xr:uid="{00000000-0005-0000-0000-00003C040000}"/>
    <cellStyle name="Followed Hyperlink 3" xfId="39629" hidden="1" xr:uid="{00000000-0005-0000-0000-00003D040000}"/>
    <cellStyle name="Followed Hyperlink 3" xfId="39704" hidden="1" xr:uid="{00000000-0005-0000-0000-00003E040000}"/>
    <cellStyle name="Followed Hyperlink 3" xfId="39783" hidden="1" xr:uid="{00000000-0005-0000-0000-00003F040000}"/>
    <cellStyle name="Followed Hyperlink 3" xfId="38688" hidden="1" xr:uid="{00000000-0005-0000-0000-000040040000}"/>
    <cellStyle name="Followed Hyperlink 3" xfId="39835" hidden="1" xr:uid="{00000000-0005-0000-0000-000041040000}"/>
    <cellStyle name="Followed Hyperlink 3" xfId="39910" hidden="1" xr:uid="{00000000-0005-0000-0000-000042040000}"/>
    <cellStyle name="Followed Hyperlink 3" xfId="39989" hidden="1" xr:uid="{00000000-0005-0000-0000-000043040000}"/>
    <cellStyle name="Followed Hyperlink 3" xfId="35368" hidden="1" xr:uid="{00000000-0005-0000-0000-000028040000}"/>
    <cellStyle name="Followed Hyperlink 3" xfId="38581" hidden="1" xr:uid="{00000000-0005-0000-0000-000029040000}"/>
    <cellStyle name="Followed Hyperlink 3" xfId="36957" hidden="1" xr:uid="{00000000-0005-0000-0000-00002A040000}"/>
    <cellStyle name="Followed Hyperlink 3" xfId="40129" hidden="1" xr:uid="{00000000-0005-0000-0000-00002B040000}"/>
    <cellStyle name="Followed Hyperlink 3" xfId="40152" hidden="1" xr:uid="{00000000-0005-0000-0000-00002C040000}"/>
    <cellStyle name="Followed Hyperlink 3" xfId="40288" hidden="1" xr:uid="{00000000-0005-0000-0000-00002D040000}"/>
    <cellStyle name="Followed Hyperlink 3" xfId="40363" hidden="1" xr:uid="{00000000-0005-0000-0000-00002E040000}"/>
    <cellStyle name="Followed Hyperlink 3" xfId="40442" hidden="1" xr:uid="{00000000-0005-0000-0000-00002F040000}"/>
    <cellStyle name="Followed Hyperlink 3" xfId="40269" hidden="1" xr:uid="{00000000-0005-0000-0000-000030040000}"/>
    <cellStyle name="Followed Hyperlink 3" xfId="40509" hidden="1" xr:uid="{00000000-0005-0000-0000-000031040000}"/>
    <cellStyle name="Followed Hyperlink 3" xfId="40584" hidden="1" xr:uid="{00000000-0005-0000-0000-000032040000}"/>
    <cellStyle name="Followed Hyperlink 3" xfId="40663" hidden="1" xr:uid="{00000000-0005-0000-0000-000033040000}"/>
    <cellStyle name="Followed Hyperlink 3" xfId="40108" hidden="1" xr:uid="{00000000-0005-0000-0000-000034040000}"/>
    <cellStyle name="Followed Hyperlink 3" xfId="40725" hidden="1" xr:uid="{00000000-0005-0000-0000-000035040000}"/>
    <cellStyle name="Followed Hyperlink 3" xfId="40800" hidden="1" xr:uid="{00000000-0005-0000-0000-000036040000}"/>
    <cellStyle name="Followed Hyperlink 3" xfId="40879" hidden="1" xr:uid="{00000000-0005-0000-0000-000037040000}"/>
    <cellStyle name="Followed Hyperlink 3" xfId="37020" hidden="1" xr:uid="{00000000-0005-0000-0000-000038040000}"/>
    <cellStyle name="Followed Hyperlink 3" xfId="40937" hidden="1" xr:uid="{00000000-0005-0000-0000-000039040000}"/>
    <cellStyle name="Followed Hyperlink 3" xfId="41012" hidden="1" xr:uid="{00000000-0005-0000-0000-00003A040000}"/>
    <cellStyle name="Followed Hyperlink 3" xfId="41091" hidden="1" xr:uid="{00000000-0005-0000-0000-00003B040000}"/>
    <cellStyle name="Followed Hyperlink 3" xfId="40709" hidden="1" xr:uid="{00000000-0005-0000-0000-00003C040000}"/>
    <cellStyle name="Followed Hyperlink 3" xfId="41148" hidden="1" xr:uid="{00000000-0005-0000-0000-00003D040000}"/>
    <cellStyle name="Followed Hyperlink 3" xfId="41223" hidden="1" xr:uid="{00000000-0005-0000-0000-00003E040000}"/>
    <cellStyle name="Followed Hyperlink 3" xfId="41302" hidden="1" xr:uid="{00000000-0005-0000-0000-00003F040000}"/>
    <cellStyle name="Followed Hyperlink 3" xfId="40207" hidden="1" xr:uid="{00000000-0005-0000-0000-000040040000}"/>
    <cellStyle name="Followed Hyperlink 3" xfId="41354" hidden="1" xr:uid="{00000000-0005-0000-0000-000041040000}"/>
    <cellStyle name="Followed Hyperlink 3" xfId="41429" hidden="1" xr:uid="{00000000-0005-0000-0000-000042040000}"/>
    <cellStyle name="Followed Hyperlink 3" xfId="41508" hidden="1" xr:uid="{00000000-0005-0000-0000-000043040000}"/>
    <cellStyle name="Followed Hyperlink 3" xfId="41764" hidden="1" xr:uid="{00000000-0005-0000-0000-000028040000}"/>
    <cellStyle name="Followed Hyperlink 3" xfId="41940" hidden="1" xr:uid="{00000000-0005-0000-0000-000029040000}"/>
    <cellStyle name="Followed Hyperlink 3" xfId="42015" hidden="1" xr:uid="{00000000-0005-0000-0000-00002A040000}"/>
    <cellStyle name="Followed Hyperlink 3" xfId="42094" hidden="1" xr:uid="{00000000-0005-0000-0000-00002B040000}"/>
    <cellStyle name="Followed Hyperlink 3" xfId="42117" hidden="1" xr:uid="{00000000-0005-0000-0000-00002C040000}"/>
    <cellStyle name="Followed Hyperlink 3" xfId="42253" hidden="1" xr:uid="{00000000-0005-0000-0000-00002D040000}"/>
    <cellStyle name="Followed Hyperlink 3" xfId="42328" hidden="1" xr:uid="{00000000-0005-0000-0000-00002E040000}"/>
    <cellStyle name="Followed Hyperlink 3" xfId="42407" hidden="1" xr:uid="{00000000-0005-0000-0000-00002F040000}"/>
    <cellStyle name="Followed Hyperlink 3" xfId="42234" hidden="1" xr:uid="{00000000-0005-0000-0000-000030040000}"/>
    <cellStyle name="Followed Hyperlink 3" xfId="42474" hidden="1" xr:uid="{00000000-0005-0000-0000-000031040000}"/>
    <cellStyle name="Followed Hyperlink 3" xfId="42549" hidden="1" xr:uid="{00000000-0005-0000-0000-000032040000}"/>
    <cellStyle name="Followed Hyperlink 3" xfId="42628" hidden="1" xr:uid="{00000000-0005-0000-0000-000033040000}"/>
    <cellStyle name="Followed Hyperlink 3" xfId="41800" hidden="1" xr:uid="{00000000-0005-0000-0000-000034040000}"/>
    <cellStyle name="Followed Hyperlink 3" xfId="42690" hidden="1" xr:uid="{00000000-0005-0000-0000-000035040000}"/>
    <cellStyle name="Followed Hyperlink 3" xfId="42765" hidden="1" xr:uid="{00000000-0005-0000-0000-000036040000}"/>
    <cellStyle name="Followed Hyperlink 3" xfId="42844" hidden="1" xr:uid="{00000000-0005-0000-0000-000037040000}"/>
    <cellStyle name="Followed Hyperlink 3" xfId="41707" hidden="1" xr:uid="{00000000-0005-0000-0000-000038040000}"/>
    <cellStyle name="Followed Hyperlink 3" xfId="42902" hidden="1" xr:uid="{00000000-0005-0000-0000-000039040000}"/>
    <cellStyle name="Followed Hyperlink 3" xfId="42977" hidden="1" xr:uid="{00000000-0005-0000-0000-00003A040000}"/>
    <cellStyle name="Followed Hyperlink 3" xfId="43056" hidden="1" xr:uid="{00000000-0005-0000-0000-00003B040000}"/>
    <cellStyle name="Followed Hyperlink 3" xfId="42674" hidden="1" xr:uid="{00000000-0005-0000-0000-00003C040000}"/>
    <cellStyle name="Followed Hyperlink 3" xfId="43113" hidden="1" xr:uid="{00000000-0005-0000-0000-00003D040000}"/>
    <cellStyle name="Followed Hyperlink 3" xfId="43188" hidden="1" xr:uid="{00000000-0005-0000-0000-00003E040000}"/>
    <cellStyle name="Followed Hyperlink 3" xfId="43267" hidden="1" xr:uid="{00000000-0005-0000-0000-00003F040000}"/>
    <cellStyle name="Followed Hyperlink 3" xfId="42172" hidden="1" xr:uid="{00000000-0005-0000-0000-000040040000}"/>
    <cellStyle name="Followed Hyperlink 3" xfId="43319" hidden="1" xr:uid="{00000000-0005-0000-0000-000041040000}"/>
    <cellStyle name="Followed Hyperlink 3" xfId="43394" hidden="1" xr:uid="{00000000-0005-0000-0000-000042040000}"/>
    <cellStyle name="Followed Hyperlink 3" xfId="43473" hidden="1" xr:uid="{00000000-0005-0000-0000-000043040000}"/>
    <cellStyle name="Followed Hyperlink 3" xfId="43798" hidden="1" xr:uid="{00000000-0005-0000-0000-000028040000}"/>
    <cellStyle name="Followed Hyperlink 3" xfId="43887" hidden="1" xr:uid="{00000000-0005-0000-0000-000029040000}"/>
    <cellStyle name="Followed Hyperlink 3" xfId="43962" hidden="1" xr:uid="{00000000-0005-0000-0000-00002A040000}"/>
    <cellStyle name="Followed Hyperlink 3" xfId="44041" hidden="1" xr:uid="{00000000-0005-0000-0000-00002B040000}"/>
    <cellStyle name="Followed Hyperlink 3" xfId="44064" hidden="1" xr:uid="{00000000-0005-0000-0000-00002C040000}"/>
    <cellStyle name="Followed Hyperlink 3" xfId="44200" hidden="1" xr:uid="{00000000-0005-0000-0000-00002D040000}"/>
    <cellStyle name="Followed Hyperlink 3" xfId="44275" hidden="1" xr:uid="{00000000-0005-0000-0000-00002E040000}"/>
    <cellStyle name="Followed Hyperlink 3" xfId="44354" hidden="1" xr:uid="{00000000-0005-0000-0000-00002F040000}"/>
    <cellStyle name="Followed Hyperlink 3" xfId="44181" hidden="1" xr:uid="{00000000-0005-0000-0000-000030040000}"/>
    <cellStyle name="Followed Hyperlink 3" xfId="44421" hidden="1" xr:uid="{00000000-0005-0000-0000-000031040000}"/>
    <cellStyle name="Followed Hyperlink 3" xfId="44496" hidden="1" xr:uid="{00000000-0005-0000-0000-000032040000}"/>
    <cellStyle name="Followed Hyperlink 3" xfId="44575" hidden="1" xr:uid="{00000000-0005-0000-0000-000033040000}"/>
    <cellStyle name="Followed Hyperlink 3" xfId="43814" hidden="1" xr:uid="{00000000-0005-0000-0000-000034040000}"/>
    <cellStyle name="Followed Hyperlink 3" xfId="44637" hidden="1" xr:uid="{00000000-0005-0000-0000-000035040000}"/>
    <cellStyle name="Followed Hyperlink 3" xfId="44712" hidden="1" xr:uid="{00000000-0005-0000-0000-000036040000}"/>
    <cellStyle name="Followed Hyperlink 3" xfId="44791" hidden="1" xr:uid="{00000000-0005-0000-0000-000037040000}"/>
    <cellStyle name="Followed Hyperlink 3" xfId="43786" hidden="1" xr:uid="{00000000-0005-0000-0000-000038040000}"/>
    <cellStyle name="Followed Hyperlink 3" xfId="44849" hidden="1" xr:uid="{00000000-0005-0000-0000-000039040000}"/>
    <cellStyle name="Followed Hyperlink 3" xfId="44924" hidden="1" xr:uid="{00000000-0005-0000-0000-00003A040000}"/>
    <cellStyle name="Followed Hyperlink 3" xfId="45003" hidden="1" xr:uid="{00000000-0005-0000-0000-00003B040000}"/>
    <cellStyle name="Followed Hyperlink 3" xfId="44621" hidden="1" xr:uid="{00000000-0005-0000-0000-00003C040000}"/>
    <cellStyle name="Followed Hyperlink 3" xfId="45060" hidden="1" xr:uid="{00000000-0005-0000-0000-00003D040000}"/>
    <cellStyle name="Followed Hyperlink 3" xfId="45135" hidden="1" xr:uid="{00000000-0005-0000-0000-00003E040000}"/>
    <cellStyle name="Followed Hyperlink 3" xfId="45214" hidden="1" xr:uid="{00000000-0005-0000-0000-00003F040000}"/>
    <cellStyle name="Followed Hyperlink 3" xfId="44119" hidden="1" xr:uid="{00000000-0005-0000-0000-000040040000}"/>
    <cellStyle name="Followed Hyperlink 3" xfId="45266" hidden="1" xr:uid="{00000000-0005-0000-0000-000041040000}"/>
    <cellStyle name="Followed Hyperlink 3" xfId="45341" hidden="1" xr:uid="{00000000-0005-0000-0000-000042040000}"/>
    <cellStyle name="Followed Hyperlink 3" xfId="45420" hidden="1" xr:uid="{00000000-0005-0000-0000-000043040000}"/>
    <cellStyle name="Followed Hyperlink 30" xfId="572" hidden="1" xr:uid="{00000000-0005-0000-0000-000044040000}"/>
    <cellStyle name="Followed Hyperlink 30" xfId="639" hidden="1" xr:uid="{00000000-0005-0000-0000-000045040000}"/>
    <cellStyle name="Followed Hyperlink 30" xfId="624" hidden="1" xr:uid="{00000000-0005-0000-0000-000046040000}"/>
    <cellStyle name="Followed Hyperlink 30" xfId="650" hidden="1" xr:uid="{00000000-0005-0000-0000-000047040000}"/>
    <cellStyle name="Followed Hyperlink 30" xfId="884" hidden="1" xr:uid="{00000000-0005-0000-0000-000048040000}"/>
    <cellStyle name="Followed Hyperlink 30" xfId="952" hidden="1" xr:uid="{00000000-0005-0000-0000-000049040000}"/>
    <cellStyle name="Followed Hyperlink 30" xfId="937" hidden="1" xr:uid="{00000000-0005-0000-0000-00004A040000}"/>
    <cellStyle name="Followed Hyperlink 30" xfId="963" hidden="1" xr:uid="{00000000-0005-0000-0000-00004B040000}"/>
    <cellStyle name="Followed Hyperlink 30" xfId="1111" hidden="1" xr:uid="{00000000-0005-0000-0000-00004C040000}"/>
    <cellStyle name="Followed Hyperlink 30" xfId="1173" hidden="1" xr:uid="{00000000-0005-0000-0000-00004D040000}"/>
    <cellStyle name="Followed Hyperlink 30" xfId="1158" hidden="1" xr:uid="{00000000-0005-0000-0000-00004E040000}"/>
    <cellStyle name="Followed Hyperlink 30" xfId="1184" hidden="1" xr:uid="{00000000-0005-0000-0000-00004F040000}"/>
    <cellStyle name="Followed Hyperlink 30" xfId="1330" hidden="1" xr:uid="{00000000-0005-0000-0000-000050040000}"/>
    <cellStyle name="Followed Hyperlink 30" xfId="1389" hidden="1" xr:uid="{00000000-0005-0000-0000-000051040000}"/>
    <cellStyle name="Followed Hyperlink 30" xfId="1374" hidden="1" xr:uid="{00000000-0005-0000-0000-000052040000}"/>
    <cellStyle name="Followed Hyperlink 30" xfId="1400" hidden="1" xr:uid="{00000000-0005-0000-0000-000053040000}"/>
    <cellStyle name="Followed Hyperlink 30" xfId="1545" hidden="1" xr:uid="{00000000-0005-0000-0000-000054040000}"/>
    <cellStyle name="Followed Hyperlink 30" xfId="1601" hidden="1" xr:uid="{00000000-0005-0000-0000-000055040000}"/>
    <cellStyle name="Followed Hyperlink 30" xfId="1586" hidden="1" xr:uid="{00000000-0005-0000-0000-000056040000}"/>
    <cellStyle name="Followed Hyperlink 30" xfId="1612" hidden="1" xr:uid="{00000000-0005-0000-0000-000057040000}"/>
    <cellStyle name="Followed Hyperlink 30" xfId="1757" hidden="1" xr:uid="{00000000-0005-0000-0000-000058040000}"/>
    <cellStyle name="Followed Hyperlink 30" xfId="1812" hidden="1" xr:uid="{00000000-0005-0000-0000-000059040000}"/>
    <cellStyle name="Followed Hyperlink 30" xfId="1797" hidden="1" xr:uid="{00000000-0005-0000-0000-00005A040000}"/>
    <cellStyle name="Followed Hyperlink 30" xfId="1823" hidden="1" xr:uid="{00000000-0005-0000-0000-00005B040000}"/>
    <cellStyle name="Followed Hyperlink 30" xfId="1968" hidden="1" xr:uid="{00000000-0005-0000-0000-00005C040000}"/>
    <cellStyle name="Followed Hyperlink 30" xfId="2018" hidden="1" xr:uid="{00000000-0005-0000-0000-00005D040000}"/>
    <cellStyle name="Followed Hyperlink 30" xfId="2003" hidden="1" xr:uid="{00000000-0005-0000-0000-00005E040000}"/>
    <cellStyle name="Followed Hyperlink 30" xfId="2029" hidden="1" xr:uid="{00000000-0005-0000-0000-00005F040000}"/>
    <cellStyle name="Followed Hyperlink 30" xfId="2873" hidden="1" xr:uid="{00000000-0005-0000-0000-000044040000}"/>
    <cellStyle name="Followed Hyperlink 30" xfId="2940" hidden="1" xr:uid="{00000000-0005-0000-0000-000045040000}"/>
    <cellStyle name="Followed Hyperlink 30" xfId="2925" hidden="1" xr:uid="{00000000-0005-0000-0000-000046040000}"/>
    <cellStyle name="Followed Hyperlink 30" xfId="2951" hidden="1" xr:uid="{00000000-0005-0000-0000-000047040000}"/>
    <cellStyle name="Followed Hyperlink 30" xfId="3185" hidden="1" xr:uid="{00000000-0005-0000-0000-000048040000}"/>
    <cellStyle name="Followed Hyperlink 30" xfId="3253" hidden="1" xr:uid="{00000000-0005-0000-0000-000049040000}"/>
    <cellStyle name="Followed Hyperlink 30" xfId="3238" hidden="1" xr:uid="{00000000-0005-0000-0000-00004A040000}"/>
    <cellStyle name="Followed Hyperlink 30" xfId="3264" hidden="1" xr:uid="{00000000-0005-0000-0000-00004B040000}"/>
    <cellStyle name="Followed Hyperlink 30" xfId="3412" hidden="1" xr:uid="{00000000-0005-0000-0000-00004C040000}"/>
    <cellStyle name="Followed Hyperlink 30" xfId="3474" hidden="1" xr:uid="{00000000-0005-0000-0000-00004D040000}"/>
    <cellStyle name="Followed Hyperlink 30" xfId="3459" hidden="1" xr:uid="{00000000-0005-0000-0000-00004E040000}"/>
    <cellStyle name="Followed Hyperlink 30" xfId="3485" hidden="1" xr:uid="{00000000-0005-0000-0000-00004F040000}"/>
    <cellStyle name="Followed Hyperlink 30" xfId="3631" hidden="1" xr:uid="{00000000-0005-0000-0000-000050040000}"/>
    <cellStyle name="Followed Hyperlink 30" xfId="3690" hidden="1" xr:uid="{00000000-0005-0000-0000-000051040000}"/>
    <cellStyle name="Followed Hyperlink 30" xfId="3675" hidden="1" xr:uid="{00000000-0005-0000-0000-000052040000}"/>
    <cellStyle name="Followed Hyperlink 30" xfId="3701" hidden="1" xr:uid="{00000000-0005-0000-0000-000053040000}"/>
    <cellStyle name="Followed Hyperlink 30" xfId="3846" hidden="1" xr:uid="{00000000-0005-0000-0000-000054040000}"/>
    <cellStyle name="Followed Hyperlink 30" xfId="3902" hidden="1" xr:uid="{00000000-0005-0000-0000-000055040000}"/>
    <cellStyle name="Followed Hyperlink 30" xfId="3887" hidden="1" xr:uid="{00000000-0005-0000-0000-000056040000}"/>
    <cellStyle name="Followed Hyperlink 30" xfId="3913" hidden="1" xr:uid="{00000000-0005-0000-0000-000057040000}"/>
    <cellStyle name="Followed Hyperlink 30" xfId="4058" hidden="1" xr:uid="{00000000-0005-0000-0000-000058040000}"/>
    <cellStyle name="Followed Hyperlink 30" xfId="4113" hidden="1" xr:uid="{00000000-0005-0000-0000-000059040000}"/>
    <cellStyle name="Followed Hyperlink 30" xfId="4098" hidden="1" xr:uid="{00000000-0005-0000-0000-00005A040000}"/>
    <cellStyle name="Followed Hyperlink 30" xfId="4124" hidden="1" xr:uid="{00000000-0005-0000-0000-00005B040000}"/>
    <cellStyle name="Followed Hyperlink 30" xfId="4269" hidden="1" xr:uid="{00000000-0005-0000-0000-00005C040000}"/>
    <cellStyle name="Followed Hyperlink 30" xfId="4319" hidden="1" xr:uid="{00000000-0005-0000-0000-00005D040000}"/>
    <cellStyle name="Followed Hyperlink 30" xfId="4304" hidden="1" xr:uid="{00000000-0005-0000-0000-00005E040000}"/>
    <cellStyle name="Followed Hyperlink 30" xfId="4330" hidden="1" xr:uid="{00000000-0005-0000-0000-00005F040000}"/>
    <cellStyle name="Followed Hyperlink 30" xfId="2521" hidden="1" xr:uid="{00000000-0005-0000-0000-000044040000}"/>
    <cellStyle name="Followed Hyperlink 30" xfId="2541" hidden="1" xr:uid="{00000000-0005-0000-0000-000045040000}"/>
    <cellStyle name="Followed Hyperlink 30" xfId="129" hidden="1" xr:uid="{00000000-0005-0000-0000-000046040000}"/>
    <cellStyle name="Followed Hyperlink 30" xfId="4507" hidden="1" xr:uid="{00000000-0005-0000-0000-000047040000}"/>
    <cellStyle name="Followed Hyperlink 30" xfId="4864" hidden="1" xr:uid="{00000000-0005-0000-0000-000048040000}"/>
    <cellStyle name="Followed Hyperlink 30" xfId="4932" hidden="1" xr:uid="{00000000-0005-0000-0000-000049040000}"/>
    <cellStyle name="Followed Hyperlink 30" xfId="4917" hidden="1" xr:uid="{00000000-0005-0000-0000-00004A040000}"/>
    <cellStyle name="Followed Hyperlink 30" xfId="4943" hidden="1" xr:uid="{00000000-0005-0000-0000-00004B040000}"/>
    <cellStyle name="Followed Hyperlink 30" xfId="5091" hidden="1" xr:uid="{00000000-0005-0000-0000-00004C040000}"/>
    <cellStyle name="Followed Hyperlink 30" xfId="5153" hidden="1" xr:uid="{00000000-0005-0000-0000-00004D040000}"/>
    <cellStyle name="Followed Hyperlink 30" xfId="5138" hidden="1" xr:uid="{00000000-0005-0000-0000-00004E040000}"/>
    <cellStyle name="Followed Hyperlink 30" xfId="5164" hidden="1" xr:uid="{00000000-0005-0000-0000-00004F040000}"/>
    <cellStyle name="Followed Hyperlink 30" xfId="5310" hidden="1" xr:uid="{00000000-0005-0000-0000-000050040000}"/>
    <cellStyle name="Followed Hyperlink 30" xfId="5369" hidden="1" xr:uid="{00000000-0005-0000-0000-000051040000}"/>
    <cellStyle name="Followed Hyperlink 30" xfId="5354" hidden="1" xr:uid="{00000000-0005-0000-0000-000052040000}"/>
    <cellStyle name="Followed Hyperlink 30" xfId="5380" hidden="1" xr:uid="{00000000-0005-0000-0000-000053040000}"/>
    <cellStyle name="Followed Hyperlink 30" xfId="5525" hidden="1" xr:uid="{00000000-0005-0000-0000-000054040000}"/>
    <cellStyle name="Followed Hyperlink 30" xfId="5581" hidden="1" xr:uid="{00000000-0005-0000-0000-000055040000}"/>
    <cellStyle name="Followed Hyperlink 30" xfId="5566" hidden="1" xr:uid="{00000000-0005-0000-0000-000056040000}"/>
    <cellStyle name="Followed Hyperlink 30" xfId="5592" hidden="1" xr:uid="{00000000-0005-0000-0000-000057040000}"/>
    <cellStyle name="Followed Hyperlink 30" xfId="5737" hidden="1" xr:uid="{00000000-0005-0000-0000-000058040000}"/>
    <cellStyle name="Followed Hyperlink 30" xfId="5792" hidden="1" xr:uid="{00000000-0005-0000-0000-000059040000}"/>
    <cellStyle name="Followed Hyperlink 30" xfId="5777" hidden="1" xr:uid="{00000000-0005-0000-0000-00005A040000}"/>
    <cellStyle name="Followed Hyperlink 30" xfId="5803" hidden="1" xr:uid="{00000000-0005-0000-0000-00005B040000}"/>
    <cellStyle name="Followed Hyperlink 30" xfId="5948" hidden="1" xr:uid="{00000000-0005-0000-0000-00005C040000}"/>
    <cellStyle name="Followed Hyperlink 30" xfId="5998" hidden="1" xr:uid="{00000000-0005-0000-0000-00005D040000}"/>
    <cellStyle name="Followed Hyperlink 30" xfId="5983" hidden="1" xr:uid="{00000000-0005-0000-0000-00005E040000}"/>
    <cellStyle name="Followed Hyperlink 30" xfId="6009" hidden="1" xr:uid="{00000000-0005-0000-0000-00005F040000}"/>
    <cellStyle name="Followed Hyperlink 30" xfId="4670" hidden="1" xr:uid="{00000000-0005-0000-0000-000044040000}"/>
    <cellStyle name="Followed Hyperlink 30" xfId="4656" hidden="1" xr:uid="{00000000-0005-0000-0000-000045040000}"/>
    <cellStyle name="Followed Hyperlink 30" xfId="83" hidden="1" xr:uid="{00000000-0005-0000-0000-000046040000}"/>
    <cellStyle name="Followed Hyperlink 30" xfId="6186" hidden="1" xr:uid="{00000000-0005-0000-0000-000047040000}"/>
    <cellStyle name="Followed Hyperlink 30" xfId="6544" hidden="1" xr:uid="{00000000-0005-0000-0000-000048040000}"/>
    <cellStyle name="Followed Hyperlink 30" xfId="6612" hidden="1" xr:uid="{00000000-0005-0000-0000-000049040000}"/>
    <cellStyle name="Followed Hyperlink 30" xfId="6597" hidden="1" xr:uid="{00000000-0005-0000-0000-00004A040000}"/>
    <cellStyle name="Followed Hyperlink 30" xfId="6623" hidden="1" xr:uid="{00000000-0005-0000-0000-00004B040000}"/>
    <cellStyle name="Followed Hyperlink 30" xfId="6771" hidden="1" xr:uid="{00000000-0005-0000-0000-00004C040000}"/>
    <cellStyle name="Followed Hyperlink 30" xfId="6833" hidden="1" xr:uid="{00000000-0005-0000-0000-00004D040000}"/>
    <cellStyle name="Followed Hyperlink 30" xfId="6818" hidden="1" xr:uid="{00000000-0005-0000-0000-00004E040000}"/>
    <cellStyle name="Followed Hyperlink 30" xfId="6844" hidden="1" xr:uid="{00000000-0005-0000-0000-00004F040000}"/>
    <cellStyle name="Followed Hyperlink 30" xfId="6990" hidden="1" xr:uid="{00000000-0005-0000-0000-000050040000}"/>
    <cellStyle name="Followed Hyperlink 30" xfId="7049" hidden="1" xr:uid="{00000000-0005-0000-0000-000051040000}"/>
    <cellStyle name="Followed Hyperlink 30" xfId="7034" hidden="1" xr:uid="{00000000-0005-0000-0000-000052040000}"/>
    <cellStyle name="Followed Hyperlink 30" xfId="7060" hidden="1" xr:uid="{00000000-0005-0000-0000-000053040000}"/>
    <cellStyle name="Followed Hyperlink 30" xfId="7205" hidden="1" xr:uid="{00000000-0005-0000-0000-000054040000}"/>
    <cellStyle name="Followed Hyperlink 30" xfId="7261" hidden="1" xr:uid="{00000000-0005-0000-0000-000055040000}"/>
    <cellStyle name="Followed Hyperlink 30" xfId="7246" hidden="1" xr:uid="{00000000-0005-0000-0000-000056040000}"/>
    <cellStyle name="Followed Hyperlink 30" xfId="7272" hidden="1" xr:uid="{00000000-0005-0000-0000-000057040000}"/>
    <cellStyle name="Followed Hyperlink 30" xfId="7417" hidden="1" xr:uid="{00000000-0005-0000-0000-000058040000}"/>
    <cellStyle name="Followed Hyperlink 30" xfId="7472" hidden="1" xr:uid="{00000000-0005-0000-0000-000059040000}"/>
    <cellStyle name="Followed Hyperlink 30" xfId="7457" hidden="1" xr:uid="{00000000-0005-0000-0000-00005A040000}"/>
    <cellStyle name="Followed Hyperlink 30" xfId="7483" hidden="1" xr:uid="{00000000-0005-0000-0000-00005B040000}"/>
    <cellStyle name="Followed Hyperlink 30" xfId="7628" hidden="1" xr:uid="{00000000-0005-0000-0000-00005C040000}"/>
    <cellStyle name="Followed Hyperlink 30" xfId="7678" hidden="1" xr:uid="{00000000-0005-0000-0000-00005D040000}"/>
    <cellStyle name="Followed Hyperlink 30" xfId="7663" hidden="1" xr:uid="{00000000-0005-0000-0000-00005E040000}"/>
    <cellStyle name="Followed Hyperlink 30" xfId="7689" hidden="1" xr:uid="{00000000-0005-0000-0000-00005F040000}"/>
    <cellStyle name="Followed Hyperlink 30" xfId="6349" hidden="1" xr:uid="{00000000-0005-0000-0000-000044040000}"/>
    <cellStyle name="Followed Hyperlink 30" xfId="6335" hidden="1" xr:uid="{00000000-0005-0000-0000-000045040000}"/>
    <cellStyle name="Followed Hyperlink 30" xfId="2517" hidden="1" xr:uid="{00000000-0005-0000-0000-000046040000}"/>
    <cellStyle name="Followed Hyperlink 30" xfId="7866" hidden="1" xr:uid="{00000000-0005-0000-0000-000047040000}"/>
    <cellStyle name="Followed Hyperlink 30" xfId="8224" hidden="1" xr:uid="{00000000-0005-0000-0000-000048040000}"/>
    <cellStyle name="Followed Hyperlink 30" xfId="8292" hidden="1" xr:uid="{00000000-0005-0000-0000-000049040000}"/>
    <cellStyle name="Followed Hyperlink 30" xfId="8277" hidden="1" xr:uid="{00000000-0005-0000-0000-00004A040000}"/>
    <cellStyle name="Followed Hyperlink 30" xfId="8303" hidden="1" xr:uid="{00000000-0005-0000-0000-00004B040000}"/>
    <cellStyle name="Followed Hyperlink 30" xfId="8451" hidden="1" xr:uid="{00000000-0005-0000-0000-00004C040000}"/>
    <cellStyle name="Followed Hyperlink 30" xfId="8513" hidden="1" xr:uid="{00000000-0005-0000-0000-00004D040000}"/>
    <cellStyle name="Followed Hyperlink 30" xfId="8498" hidden="1" xr:uid="{00000000-0005-0000-0000-00004E040000}"/>
    <cellStyle name="Followed Hyperlink 30" xfId="8524" hidden="1" xr:uid="{00000000-0005-0000-0000-00004F040000}"/>
    <cellStyle name="Followed Hyperlink 30" xfId="8670" hidden="1" xr:uid="{00000000-0005-0000-0000-000050040000}"/>
    <cellStyle name="Followed Hyperlink 30" xfId="8729" hidden="1" xr:uid="{00000000-0005-0000-0000-000051040000}"/>
    <cellStyle name="Followed Hyperlink 30" xfId="8714" hidden="1" xr:uid="{00000000-0005-0000-0000-000052040000}"/>
    <cellStyle name="Followed Hyperlink 30" xfId="8740" hidden="1" xr:uid="{00000000-0005-0000-0000-000053040000}"/>
    <cellStyle name="Followed Hyperlink 30" xfId="8885" hidden="1" xr:uid="{00000000-0005-0000-0000-000054040000}"/>
    <cellStyle name="Followed Hyperlink 30" xfId="8941" hidden="1" xr:uid="{00000000-0005-0000-0000-000055040000}"/>
    <cellStyle name="Followed Hyperlink 30" xfId="8926" hidden="1" xr:uid="{00000000-0005-0000-0000-000056040000}"/>
    <cellStyle name="Followed Hyperlink 30" xfId="8952" hidden="1" xr:uid="{00000000-0005-0000-0000-000057040000}"/>
    <cellStyle name="Followed Hyperlink 30" xfId="9097" hidden="1" xr:uid="{00000000-0005-0000-0000-000058040000}"/>
    <cellStyle name="Followed Hyperlink 30" xfId="9152" hidden="1" xr:uid="{00000000-0005-0000-0000-000059040000}"/>
    <cellStyle name="Followed Hyperlink 30" xfId="9137" hidden="1" xr:uid="{00000000-0005-0000-0000-00005A040000}"/>
    <cellStyle name="Followed Hyperlink 30" xfId="9163" hidden="1" xr:uid="{00000000-0005-0000-0000-00005B040000}"/>
    <cellStyle name="Followed Hyperlink 30" xfId="9308" hidden="1" xr:uid="{00000000-0005-0000-0000-00005C040000}"/>
    <cellStyle name="Followed Hyperlink 30" xfId="9358" hidden="1" xr:uid="{00000000-0005-0000-0000-00005D040000}"/>
    <cellStyle name="Followed Hyperlink 30" xfId="9343" hidden="1" xr:uid="{00000000-0005-0000-0000-00005E040000}"/>
    <cellStyle name="Followed Hyperlink 30" xfId="9369" hidden="1" xr:uid="{00000000-0005-0000-0000-00005F040000}"/>
    <cellStyle name="Followed Hyperlink 30" xfId="8029" hidden="1" xr:uid="{00000000-0005-0000-0000-000044040000}"/>
    <cellStyle name="Followed Hyperlink 30" xfId="8015" hidden="1" xr:uid="{00000000-0005-0000-0000-000045040000}"/>
    <cellStyle name="Followed Hyperlink 30" xfId="2581" hidden="1" xr:uid="{00000000-0005-0000-0000-000046040000}"/>
    <cellStyle name="Followed Hyperlink 30" xfId="9546" hidden="1" xr:uid="{00000000-0005-0000-0000-000047040000}"/>
    <cellStyle name="Followed Hyperlink 30" xfId="9902" hidden="1" xr:uid="{00000000-0005-0000-0000-000048040000}"/>
    <cellStyle name="Followed Hyperlink 30" xfId="9970" hidden="1" xr:uid="{00000000-0005-0000-0000-000049040000}"/>
    <cellStyle name="Followed Hyperlink 30" xfId="9955" hidden="1" xr:uid="{00000000-0005-0000-0000-00004A040000}"/>
    <cellStyle name="Followed Hyperlink 30" xfId="9981" hidden="1" xr:uid="{00000000-0005-0000-0000-00004B040000}"/>
    <cellStyle name="Followed Hyperlink 30" xfId="10129" hidden="1" xr:uid="{00000000-0005-0000-0000-00004C040000}"/>
    <cellStyle name="Followed Hyperlink 30" xfId="10191" hidden="1" xr:uid="{00000000-0005-0000-0000-00004D040000}"/>
    <cellStyle name="Followed Hyperlink 30" xfId="10176" hidden="1" xr:uid="{00000000-0005-0000-0000-00004E040000}"/>
    <cellStyle name="Followed Hyperlink 30" xfId="10202" hidden="1" xr:uid="{00000000-0005-0000-0000-00004F040000}"/>
    <cellStyle name="Followed Hyperlink 30" xfId="10348" hidden="1" xr:uid="{00000000-0005-0000-0000-000050040000}"/>
    <cellStyle name="Followed Hyperlink 30" xfId="10407" hidden="1" xr:uid="{00000000-0005-0000-0000-000051040000}"/>
    <cellStyle name="Followed Hyperlink 30" xfId="10392" hidden="1" xr:uid="{00000000-0005-0000-0000-000052040000}"/>
    <cellStyle name="Followed Hyperlink 30" xfId="10418" hidden="1" xr:uid="{00000000-0005-0000-0000-000053040000}"/>
    <cellStyle name="Followed Hyperlink 30" xfId="10563" hidden="1" xr:uid="{00000000-0005-0000-0000-000054040000}"/>
    <cellStyle name="Followed Hyperlink 30" xfId="10619" hidden="1" xr:uid="{00000000-0005-0000-0000-000055040000}"/>
    <cellStyle name="Followed Hyperlink 30" xfId="10604" hidden="1" xr:uid="{00000000-0005-0000-0000-000056040000}"/>
    <cellStyle name="Followed Hyperlink 30" xfId="10630" hidden="1" xr:uid="{00000000-0005-0000-0000-000057040000}"/>
    <cellStyle name="Followed Hyperlink 30" xfId="10775" hidden="1" xr:uid="{00000000-0005-0000-0000-000058040000}"/>
    <cellStyle name="Followed Hyperlink 30" xfId="10830" hidden="1" xr:uid="{00000000-0005-0000-0000-000059040000}"/>
    <cellStyle name="Followed Hyperlink 30" xfId="10815" hidden="1" xr:uid="{00000000-0005-0000-0000-00005A040000}"/>
    <cellStyle name="Followed Hyperlink 30" xfId="10841" hidden="1" xr:uid="{00000000-0005-0000-0000-00005B040000}"/>
    <cellStyle name="Followed Hyperlink 30" xfId="10986" hidden="1" xr:uid="{00000000-0005-0000-0000-00005C040000}"/>
    <cellStyle name="Followed Hyperlink 30" xfId="11036" hidden="1" xr:uid="{00000000-0005-0000-0000-00005D040000}"/>
    <cellStyle name="Followed Hyperlink 30" xfId="11021" hidden="1" xr:uid="{00000000-0005-0000-0000-00005E040000}"/>
    <cellStyle name="Followed Hyperlink 30" xfId="11047" hidden="1" xr:uid="{00000000-0005-0000-0000-00005F040000}"/>
    <cellStyle name="Followed Hyperlink 30" xfId="9708" hidden="1" xr:uid="{00000000-0005-0000-0000-000044040000}"/>
    <cellStyle name="Followed Hyperlink 30" xfId="9694" hidden="1" xr:uid="{00000000-0005-0000-0000-000045040000}"/>
    <cellStyle name="Followed Hyperlink 30" xfId="2810" hidden="1" xr:uid="{00000000-0005-0000-0000-000046040000}"/>
    <cellStyle name="Followed Hyperlink 30" xfId="11224" hidden="1" xr:uid="{00000000-0005-0000-0000-000047040000}"/>
    <cellStyle name="Followed Hyperlink 30" xfId="11577" hidden="1" xr:uid="{00000000-0005-0000-0000-000048040000}"/>
    <cellStyle name="Followed Hyperlink 30" xfId="11645" hidden="1" xr:uid="{00000000-0005-0000-0000-000049040000}"/>
    <cellStyle name="Followed Hyperlink 30" xfId="11630" hidden="1" xr:uid="{00000000-0005-0000-0000-00004A040000}"/>
    <cellStyle name="Followed Hyperlink 30" xfId="11656" hidden="1" xr:uid="{00000000-0005-0000-0000-00004B040000}"/>
    <cellStyle name="Followed Hyperlink 30" xfId="11804" hidden="1" xr:uid="{00000000-0005-0000-0000-00004C040000}"/>
    <cellStyle name="Followed Hyperlink 30" xfId="11866" hidden="1" xr:uid="{00000000-0005-0000-0000-00004D040000}"/>
    <cellStyle name="Followed Hyperlink 30" xfId="11851" hidden="1" xr:uid="{00000000-0005-0000-0000-00004E040000}"/>
    <cellStyle name="Followed Hyperlink 30" xfId="11877" hidden="1" xr:uid="{00000000-0005-0000-0000-00004F040000}"/>
    <cellStyle name="Followed Hyperlink 30" xfId="12023" hidden="1" xr:uid="{00000000-0005-0000-0000-000050040000}"/>
    <cellStyle name="Followed Hyperlink 30" xfId="12082" hidden="1" xr:uid="{00000000-0005-0000-0000-000051040000}"/>
    <cellStyle name="Followed Hyperlink 30" xfId="12067" hidden="1" xr:uid="{00000000-0005-0000-0000-000052040000}"/>
    <cellStyle name="Followed Hyperlink 30" xfId="12093" hidden="1" xr:uid="{00000000-0005-0000-0000-000053040000}"/>
    <cellStyle name="Followed Hyperlink 30" xfId="12238" hidden="1" xr:uid="{00000000-0005-0000-0000-000054040000}"/>
    <cellStyle name="Followed Hyperlink 30" xfId="12294" hidden="1" xr:uid="{00000000-0005-0000-0000-000055040000}"/>
    <cellStyle name="Followed Hyperlink 30" xfId="12279" hidden="1" xr:uid="{00000000-0005-0000-0000-000056040000}"/>
    <cellStyle name="Followed Hyperlink 30" xfId="12305" hidden="1" xr:uid="{00000000-0005-0000-0000-000057040000}"/>
    <cellStyle name="Followed Hyperlink 30" xfId="12450" hidden="1" xr:uid="{00000000-0005-0000-0000-000058040000}"/>
    <cellStyle name="Followed Hyperlink 30" xfId="12505" hidden="1" xr:uid="{00000000-0005-0000-0000-000059040000}"/>
    <cellStyle name="Followed Hyperlink 30" xfId="12490" hidden="1" xr:uid="{00000000-0005-0000-0000-00005A040000}"/>
    <cellStyle name="Followed Hyperlink 30" xfId="12516" hidden="1" xr:uid="{00000000-0005-0000-0000-00005B040000}"/>
    <cellStyle name="Followed Hyperlink 30" xfId="12661" hidden="1" xr:uid="{00000000-0005-0000-0000-00005C040000}"/>
    <cellStyle name="Followed Hyperlink 30" xfId="12711" hidden="1" xr:uid="{00000000-0005-0000-0000-00005D040000}"/>
    <cellStyle name="Followed Hyperlink 30" xfId="12696" hidden="1" xr:uid="{00000000-0005-0000-0000-00005E040000}"/>
    <cellStyle name="Followed Hyperlink 30" xfId="12722" hidden="1" xr:uid="{00000000-0005-0000-0000-00005F040000}"/>
    <cellStyle name="Followed Hyperlink 30" xfId="11383" hidden="1" xr:uid="{00000000-0005-0000-0000-000044040000}"/>
    <cellStyle name="Followed Hyperlink 30" xfId="11371" hidden="1" xr:uid="{00000000-0005-0000-0000-000045040000}"/>
    <cellStyle name="Followed Hyperlink 30" xfId="4704" hidden="1" xr:uid="{00000000-0005-0000-0000-000046040000}"/>
    <cellStyle name="Followed Hyperlink 30" xfId="12899" hidden="1" xr:uid="{00000000-0005-0000-0000-000047040000}"/>
    <cellStyle name="Followed Hyperlink 30" xfId="13251" hidden="1" xr:uid="{00000000-0005-0000-0000-000048040000}"/>
    <cellStyle name="Followed Hyperlink 30" xfId="13319" hidden="1" xr:uid="{00000000-0005-0000-0000-000049040000}"/>
    <cellStyle name="Followed Hyperlink 30" xfId="13304" hidden="1" xr:uid="{00000000-0005-0000-0000-00004A040000}"/>
    <cellStyle name="Followed Hyperlink 30" xfId="13330" hidden="1" xr:uid="{00000000-0005-0000-0000-00004B040000}"/>
    <cellStyle name="Followed Hyperlink 30" xfId="13478" hidden="1" xr:uid="{00000000-0005-0000-0000-00004C040000}"/>
    <cellStyle name="Followed Hyperlink 30" xfId="13540" hidden="1" xr:uid="{00000000-0005-0000-0000-00004D040000}"/>
    <cellStyle name="Followed Hyperlink 30" xfId="13525" hidden="1" xr:uid="{00000000-0005-0000-0000-00004E040000}"/>
    <cellStyle name="Followed Hyperlink 30" xfId="13551" hidden="1" xr:uid="{00000000-0005-0000-0000-00004F040000}"/>
    <cellStyle name="Followed Hyperlink 30" xfId="13697" hidden="1" xr:uid="{00000000-0005-0000-0000-000050040000}"/>
    <cellStyle name="Followed Hyperlink 30" xfId="13756" hidden="1" xr:uid="{00000000-0005-0000-0000-000051040000}"/>
    <cellStyle name="Followed Hyperlink 30" xfId="13741" hidden="1" xr:uid="{00000000-0005-0000-0000-000052040000}"/>
    <cellStyle name="Followed Hyperlink 30" xfId="13767" hidden="1" xr:uid="{00000000-0005-0000-0000-000053040000}"/>
    <cellStyle name="Followed Hyperlink 30" xfId="13912" hidden="1" xr:uid="{00000000-0005-0000-0000-000054040000}"/>
    <cellStyle name="Followed Hyperlink 30" xfId="13968" hidden="1" xr:uid="{00000000-0005-0000-0000-000055040000}"/>
    <cellStyle name="Followed Hyperlink 30" xfId="13953" hidden="1" xr:uid="{00000000-0005-0000-0000-000056040000}"/>
    <cellStyle name="Followed Hyperlink 30" xfId="13979" hidden="1" xr:uid="{00000000-0005-0000-0000-000057040000}"/>
    <cellStyle name="Followed Hyperlink 30" xfId="14124" hidden="1" xr:uid="{00000000-0005-0000-0000-000058040000}"/>
    <cellStyle name="Followed Hyperlink 30" xfId="14179" hidden="1" xr:uid="{00000000-0005-0000-0000-000059040000}"/>
    <cellStyle name="Followed Hyperlink 30" xfId="14164" hidden="1" xr:uid="{00000000-0005-0000-0000-00005A040000}"/>
    <cellStyle name="Followed Hyperlink 30" xfId="14190" hidden="1" xr:uid="{00000000-0005-0000-0000-00005B040000}"/>
    <cellStyle name="Followed Hyperlink 30" xfId="14335" hidden="1" xr:uid="{00000000-0005-0000-0000-00005C040000}"/>
    <cellStyle name="Followed Hyperlink 30" xfId="14385" hidden="1" xr:uid="{00000000-0005-0000-0000-00005D040000}"/>
    <cellStyle name="Followed Hyperlink 30" xfId="14370" hidden="1" xr:uid="{00000000-0005-0000-0000-00005E040000}"/>
    <cellStyle name="Followed Hyperlink 30" xfId="14396" hidden="1" xr:uid="{00000000-0005-0000-0000-00005F040000}"/>
    <cellStyle name="Followed Hyperlink 30" xfId="13057" hidden="1" xr:uid="{00000000-0005-0000-0000-000044040000}"/>
    <cellStyle name="Followed Hyperlink 30" xfId="13045" hidden="1" xr:uid="{00000000-0005-0000-0000-000045040000}"/>
    <cellStyle name="Followed Hyperlink 30" xfId="6383" hidden="1" xr:uid="{00000000-0005-0000-0000-000046040000}"/>
    <cellStyle name="Followed Hyperlink 30" xfId="14573" hidden="1" xr:uid="{00000000-0005-0000-0000-000047040000}"/>
    <cellStyle name="Followed Hyperlink 30" xfId="14919" hidden="1" xr:uid="{00000000-0005-0000-0000-000048040000}"/>
    <cellStyle name="Followed Hyperlink 30" xfId="14987" hidden="1" xr:uid="{00000000-0005-0000-0000-000049040000}"/>
    <cellStyle name="Followed Hyperlink 30" xfId="14972" hidden="1" xr:uid="{00000000-0005-0000-0000-00004A040000}"/>
    <cellStyle name="Followed Hyperlink 30" xfId="14998" hidden="1" xr:uid="{00000000-0005-0000-0000-00004B040000}"/>
    <cellStyle name="Followed Hyperlink 30" xfId="15146" hidden="1" xr:uid="{00000000-0005-0000-0000-00004C040000}"/>
    <cellStyle name="Followed Hyperlink 30" xfId="15208" hidden="1" xr:uid="{00000000-0005-0000-0000-00004D040000}"/>
    <cellStyle name="Followed Hyperlink 30" xfId="15193" hidden="1" xr:uid="{00000000-0005-0000-0000-00004E040000}"/>
    <cellStyle name="Followed Hyperlink 30" xfId="15219" hidden="1" xr:uid="{00000000-0005-0000-0000-00004F040000}"/>
    <cellStyle name="Followed Hyperlink 30" xfId="15365" hidden="1" xr:uid="{00000000-0005-0000-0000-000050040000}"/>
    <cellStyle name="Followed Hyperlink 30" xfId="15424" hidden="1" xr:uid="{00000000-0005-0000-0000-000051040000}"/>
    <cellStyle name="Followed Hyperlink 30" xfId="15409" hidden="1" xr:uid="{00000000-0005-0000-0000-000052040000}"/>
    <cellStyle name="Followed Hyperlink 30" xfId="15435" hidden="1" xr:uid="{00000000-0005-0000-0000-000053040000}"/>
    <cellStyle name="Followed Hyperlink 30" xfId="15580" hidden="1" xr:uid="{00000000-0005-0000-0000-000054040000}"/>
    <cellStyle name="Followed Hyperlink 30" xfId="15636" hidden="1" xr:uid="{00000000-0005-0000-0000-000055040000}"/>
    <cellStyle name="Followed Hyperlink 30" xfId="15621" hidden="1" xr:uid="{00000000-0005-0000-0000-000056040000}"/>
    <cellStyle name="Followed Hyperlink 30" xfId="15647" hidden="1" xr:uid="{00000000-0005-0000-0000-000057040000}"/>
    <cellStyle name="Followed Hyperlink 30" xfId="15792" hidden="1" xr:uid="{00000000-0005-0000-0000-000058040000}"/>
    <cellStyle name="Followed Hyperlink 30" xfId="15847" hidden="1" xr:uid="{00000000-0005-0000-0000-000059040000}"/>
    <cellStyle name="Followed Hyperlink 30" xfId="15832" hidden="1" xr:uid="{00000000-0005-0000-0000-00005A040000}"/>
    <cellStyle name="Followed Hyperlink 30" xfId="15858" hidden="1" xr:uid="{00000000-0005-0000-0000-00005B040000}"/>
    <cellStyle name="Followed Hyperlink 30" xfId="16003" hidden="1" xr:uid="{00000000-0005-0000-0000-00005C040000}"/>
    <cellStyle name="Followed Hyperlink 30" xfId="16053" hidden="1" xr:uid="{00000000-0005-0000-0000-00005D040000}"/>
    <cellStyle name="Followed Hyperlink 30" xfId="16038" hidden="1" xr:uid="{00000000-0005-0000-0000-00005E040000}"/>
    <cellStyle name="Followed Hyperlink 30" xfId="16064" hidden="1" xr:uid="{00000000-0005-0000-0000-00005F040000}"/>
    <cellStyle name="Followed Hyperlink 30" xfId="14729" hidden="1" xr:uid="{00000000-0005-0000-0000-000044040000}"/>
    <cellStyle name="Followed Hyperlink 30" xfId="14716" hidden="1" xr:uid="{00000000-0005-0000-0000-000045040000}"/>
    <cellStyle name="Followed Hyperlink 30" xfId="8063" hidden="1" xr:uid="{00000000-0005-0000-0000-000046040000}"/>
    <cellStyle name="Followed Hyperlink 30" xfId="16241" hidden="1" xr:uid="{00000000-0005-0000-0000-000047040000}"/>
    <cellStyle name="Followed Hyperlink 30" xfId="16578" hidden="1" xr:uid="{00000000-0005-0000-0000-000048040000}"/>
    <cellStyle name="Followed Hyperlink 30" xfId="16646" hidden="1" xr:uid="{00000000-0005-0000-0000-000049040000}"/>
    <cellStyle name="Followed Hyperlink 30" xfId="16631" hidden="1" xr:uid="{00000000-0005-0000-0000-00004A040000}"/>
    <cellStyle name="Followed Hyperlink 30" xfId="16657" hidden="1" xr:uid="{00000000-0005-0000-0000-00004B040000}"/>
    <cellStyle name="Followed Hyperlink 30" xfId="16805" hidden="1" xr:uid="{00000000-0005-0000-0000-00004C040000}"/>
    <cellStyle name="Followed Hyperlink 30" xfId="16867" hidden="1" xr:uid="{00000000-0005-0000-0000-00004D040000}"/>
    <cellStyle name="Followed Hyperlink 30" xfId="16852" hidden="1" xr:uid="{00000000-0005-0000-0000-00004E040000}"/>
    <cellStyle name="Followed Hyperlink 30" xfId="16878" hidden="1" xr:uid="{00000000-0005-0000-0000-00004F040000}"/>
    <cellStyle name="Followed Hyperlink 30" xfId="17024" hidden="1" xr:uid="{00000000-0005-0000-0000-000050040000}"/>
    <cellStyle name="Followed Hyperlink 30" xfId="17083" hidden="1" xr:uid="{00000000-0005-0000-0000-000051040000}"/>
    <cellStyle name="Followed Hyperlink 30" xfId="17068" hidden="1" xr:uid="{00000000-0005-0000-0000-000052040000}"/>
    <cellStyle name="Followed Hyperlink 30" xfId="17094" hidden="1" xr:uid="{00000000-0005-0000-0000-000053040000}"/>
    <cellStyle name="Followed Hyperlink 30" xfId="17239" hidden="1" xr:uid="{00000000-0005-0000-0000-000054040000}"/>
    <cellStyle name="Followed Hyperlink 30" xfId="17295" hidden="1" xr:uid="{00000000-0005-0000-0000-000055040000}"/>
    <cellStyle name="Followed Hyperlink 30" xfId="17280" hidden="1" xr:uid="{00000000-0005-0000-0000-000056040000}"/>
    <cellStyle name="Followed Hyperlink 30" xfId="17306" hidden="1" xr:uid="{00000000-0005-0000-0000-000057040000}"/>
    <cellStyle name="Followed Hyperlink 30" xfId="17451" hidden="1" xr:uid="{00000000-0005-0000-0000-000058040000}"/>
    <cellStyle name="Followed Hyperlink 30" xfId="17506" hidden="1" xr:uid="{00000000-0005-0000-0000-000059040000}"/>
    <cellStyle name="Followed Hyperlink 30" xfId="17491" hidden="1" xr:uid="{00000000-0005-0000-0000-00005A040000}"/>
    <cellStyle name="Followed Hyperlink 30" xfId="17517" hidden="1" xr:uid="{00000000-0005-0000-0000-00005B040000}"/>
    <cellStyle name="Followed Hyperlink 30" xfId="17662" hidden="1" xr:uid="{00000000-0005-0000-0000-00005C040000}"/>
    <cellStyle name="Followed Hyperlink 30" xfId="17712" hidden="1" xr:uid="{00000000-0005-0000-0000-00005D040000}"/>
    <cellStyle name="Followed Hyperlink 30" xfId="17697" hidden="1" xr:uid="{00000000-0005-0000-0000-00005E040000}"/>
    <cellStyle name="Followed Hyperlink 30" xfId="17723" hidden="1" xr:uid="{00000000-0005-0000-0000-00005F040000}"/>
    <cellStyle name="Followed Hyperlink 30" xfId="17935" hidden="1" xr:uid="{00000000-0005-0000-0000-000044040000}"/>
    <cellStyle name="Followed Hyperlink 30" xfId="17902" hidden="1" xr:uid="{00000000-0005-0000-0000-000045040000}"/>
    <cellStyle name="Followed Hyperlink 30" xfId="17909" hidden="1" xr:uid="{00000000-0005-0000-0000-000046040000}"/>
    <cellStyle name="Followed Hyperlink 30" xfId="17898" hidden="1" xr:uid="{00000000-0005-0000-0000-000047040000}"/>
    <cellStyle name="Followed Hyperlink 30" xfId="18244" hidden="1" xr:uid="{00000000-0005-0000-0000-000048040000}"/>
    <cellStyle name="Followed Hyperlink 30" xfId="18312" hidden="1" xr:uid="{00000000-0005-0000-0000-000049040000}"/>
    <cellStyle name="Followed Hyperlink 30" xfId="18297" hidden="1" xr:uid="{00000000-0005-0000-0000-00004A040000}"/>
    <cellStyle name="Followed Hyperlink 30" xfId="18323" hidden="1" xr:uid="{00000000-0005-0000-0000-00004B040000}"/>
    <cellStyle name="Followed Hyperlink 30" xfId="18471" hidden="1" xr:uid="{00000000-0005-0000-0000-00004C040000}"/>
    <cellStyle name="Followed Hyperlink 30" xfId="18533" hidden="1" xr:uid="{00000000-0005-0000-0000-00004D040000}"/>
    <cellStyle name="Followed Hyperlink 30" xfId="18518" hidden="1" xr:uid="{00000000-0005-0000-0000-00004E040000}"/>
    <cellStyle name="Followed Hyperlink 30" xfId="18544" hidden="1" xr:uid="{00000000-0005-0000-0000-00004F040000}"/>
    <cellStyle name="Followed Hyperlink 30" xfId="18690" hidden="1" xr:uid="{00000000-0005-0000-0000-000050040000}"/>
    <cellStyle name="Followed Hyperlink 30" xfId="18749" hidden="1" xr:uid="{00000000-0005-0000-0000-000051040000}"/>
    <cellStyle name="Followed Hyperlink 30" xfId="18734" hidden="1" xr:uid="{00000000-0005-0000-0000-000052040000}"/>
    <cellStyle name="Followed Hyperlink 30" xfId="18760" hidden="1" xr:uid="{00000000-0005-0000-0000-000053040000}"/>
    <cellStyle name="Followed Hyperlink 30" xfId="18905" hidden="1" xr:uid="{00000000-0005-0000-0000-000054040000}"/>
    <cellStyle name="Followed Hyperlink 30" xfId="18961" hidden="1" xr:uid="{00000000-0005-0000-0000-000055040000}"/>
    <cellStyle name="Followed Hyperlink 30" xfId="18946" hidden="1" xr:uid="{00000000-0005-0000-0000-000056040000}"/>
    <cellStyle name="Followed Hyperlink 30" xfId="18972" hidden="1" xr:uid="{00000000-0005-0000-0000-000057040000}"/>
    <cellStyle name="Followed Hyperlink 30" xfId="19117" hidden="1" xr:uid="{00000000-0005-0000-0000-000058040000}"/>
    <cellStyle name="Followed Hyperlink 30" xfId="19172" hidden="1" xr:uid="{00000000-0005-0000-0000-000059040000}"/>
    <cellStyle name="Followed Hyperlink 30" xfId="19157" hidden="1" xr:uid="{00000000-0005-0000-0000-00005A040000}"/>
    <cellStyle name="Followed Hyperlink 30" xfId="19183" hidden="1" xr:uid="{00000000-0005-0000-0000-00005B040000}"/>
    <cellStyle name="Followed Hyperlink 30" xfId="19328" hidden="1" xr:uid="{00000000-0005-0000-0000-00005C040000}"/>
    <cellStyle name="Followed Hyperlink 30" xfId="19378" hidden="1" xr:uid="{00000000-0005-0000-0000-00005D040000}"/>
    <cellStyle name="Followed Hyperlink 30" xfId="19363" hidden="1" xr:uid="{00000000-0005-0000-0000-00005E040000}"/>
    <cellStyle name="Followed Hyperlink 30" xfId="19389" hidden="1" xr:uid="{00000000-0005-0000-0000-00005F040000}"/>
    <cellStyle name="Followed Hyperlink 30" xfId="16329" hidden="1" xr:uid="{00000000-0005-0000-0000-000044040000}"/>
    <cellStyle name="Followed Hyperlink 30" xfId="9617" hidden="1" xr:uid="{00000000-0005-0000-0000-000045040000}"/>
    <cellStyle name="Followed Hyperlink 30" xfId="9643" hidden="1" xr:uid="{00000000-0005-0000-0000-000046040000}"/>
    <cellStyle name="Followed Hyperlink 30" xfId="19566" hidden="1" xr:uid="{00000000-0005-0000-0000-000047040000}"/>
    <cellStyle name="Followed Hyperlink 30" xfId="19885" hidden="1" xr:uid="{00000000-0005-0000-0000-000048040000}"/>
    <cellStyle name="Followed Hyperlink 30" xfId="19953" hidden="1" xr:uid="{00000000-0005-0000-0000-000049040000}"/>
    <cellStyle name="Followed Hyperlink 30" xfId="19938" hidden="1" xr:uid="{00000000-0005-0000-0000-00004A040000}"/>
    <cellStyle name="Followed Hyperlink 30" xfId="19964" hidden="1" xr:uid="{00000000-0005-0000-0000-00004B040000}"/>
    <cellStyle name="Followed Hyperlink 30" xfId="20112" hidden="1" xr:uid="{00000000-0005-0000-0000-00004C040000}"/>
    <cellStyle name="Followed Hyperlink 30" xfId="20174" hidden="1" xr:uid="{00000000-0005-0000-0000-00004D040000}"/>
    <cellStyle name="Followed Hyperlink 30" xfId="20159" hidden="1" xr:uid="{00000000-0005-0000-0000-00004E040000}"/>
    <cellStyle name="Followed Hyperlink 30" xfId="20185" hidden="1" xr:uid="{00000000-0005-0000-0000-00004F040000}"/>
    <cellStyle name="Followed Hyperlink 30" xfId="20331" hidden="1" xr:uid="{00000000-0005-0000-0000-000050040000}"/>
    <cellStyle name="Followed Hyperlink 30" xfId="20390" hidden="1" xr:uid="{00000000-0005-0000-0000-000051040000}"/>
    <cellStyle name="Followed Hyperlink 30" xfId="20375" hidden="1" xr:uid="{00000000-0005-0000-0000-000052040000}"/>
    <cellStyle name="Followed Hyperlink 30" xfId="20401" hidden="1" xr:uid="{00000000-0005-0000-0000-000053040000}"/>
    <cellStyle name="Followed Hyperlink 30" xfId="20546" hidden="1" xr:uid="{00000000-0005-0000-0000-000054040000}"/>
    <cellStyle name="Followed Hyperlink 30" xfId="20602" hidden="1" xr:uid="{00000000-0005-0000-0000-000055040000}"/>
    <cellStyle name="Followed Hyperlink 30" xfId="20587" hidden="1" xr:uid="{00000000-0005-0000-0000-000056040000}"/>
    <cellStyle name="Followed Hyperlink 30" xfId="20613" hidden="1" xr:uid="{00000000-0005-0000-0000-000057040000}"/>
    <cellStyle name="Followed Hyperlink 30" xfId="20758" hidden="1" xr:uid="{00000000-0005-0000-0000-000058040000}"/>
    <cellStyle name="Followed Hyperlink 30" xfId="20813" hidden="1" xr:uid="{00000000-0005-0000-0000-000059040000}"/>
    <cellStyle name="Followed Hyperlink 30" xfId="20798" hidden="1" xr:uid="{00000000-0005-0000-0000-00005A040000}"/>
    <cellStyle name="Followed Hyperlink 30" xfId="20824" hidden="1" xr:uid="{00000000-0005-0000-0000-00005B040000}"/>
    <cellStyle name="Followed Hyperlink 30" xfId="20969" hidden="1" xr:uid="{00000000-0005-0000-0000-00005C040000}"/>
    <cellStyle name="Followed Hyperlink 30" xfId="21019" hidden="1" xr:uid="{00000000-0005-0000-0000-00005D040000}"/>
    <cellStyle name="Followed Hyperlink 30" xfId="21004" hidden="1" xr:uid="{00000000-0005-0000-0000-00005E040000}"/>
    <cellStyle name="Followed Hyperlink 30" xfId="21030" hidden="1" xr:uid="{00000000-0005-0000-0000-00005F040000}"/>
    <cellStyle name="Followed Hyperlink 30" xfId="19706" hidden="1" xr:uid="{00000000-0005-0000-0000-000044040000}"/>
    <cellStyle name="Followed Hyperlink 30" xfId="19695" hidden="1" xr:uid="{00000000-0005-0000-0000-000045040000}"/>
    <cellStyle name="Followed Hyperlink 30" xfId="13034" hidden="1" xr:uid="{00000000-0005-0000-0000-000046040000}"/>
    <cellStyle name="Followed Hyperlink 30" xfId="21207" hidden="1" xr:uid="{00000000-0005-0000-0000-000047040000}"/>
    <cellStyle name="Followed Hyperlink 30" xfId="21492" hidden="1" xr:uid="{00000000-0005-0000-0000-000048040000}"/>
    <cellStyle name="Followed Hyperlink 30" xfId="21560" hidden="1" xr:uid="{00000000-0005-0000-0000-000049040000}"/>
    <cellStyle name="Followed Hyperlink 30" xfId="21545" hidden="1" xr:uid="{00000000-0005-0000-0000-00004A040000}"/>
    <cellStyle name="Followed Hyperlink 30" xfId="21571" hidden="1" xr:uid="{00000000-0005-0000-0000-00004B040000}"/>
    <cellStyle name="Followed Hyperlink 30" xfId="21719" hidden="1" xr:uid="{00000000-0005-0000-0000-00004C040000}"/>
    <cellStyle name="Followed Hyperlink 30" xfId="21781" hidden="1" xr:uid="{00000000-0005-0000-0000-00004D040000}"/>
    <cellStyle name="Followed Hyperlink 30" xfId="21766" hidden="1" xr:uid="{00000000-0005-0000-0000-00004E040000}"/>
    <cellStyle name="Followed Hyperlink 30" xfId="21792" hidden="1" xr:uid="{00000000-0005-0000-0000-00004F040000}"/>
    <cellStyle name="Followed Hyperlink 30" xfId="21938" hidden="1" xr:uid="{00000000-0005-0000-0000-000050040000}"/>
    <cellStyle name="Followed Hyperlink 30" xfId="21997" hidden="1" xr:uid="{00000000-0005-0000-0000-000051040000}"/>
    <cellStyle name="Followed Hyperlink 30" xfId="21982" hidden="1" xr:uid="{00000000-0005-0000-0000-000052040000}"/>
    <cellStyle name="Followed Hyperlink 30" xfId="22008" hidden="1" xr:uid="{00000000-0005-0000-0000-000053040000}"/>
    <cellStyle name="Followed Hyperlink 30" xfId="22153" hidden="1" xr:uid="{00000000-0005-0000-0000-000054040000}"/>
    <cellStyle name="Followed Hyperlink 30" xfId="22209" hidden="1" xr:uid="{00000000-0005-0000-0000-000055040000}"/>
    <cellStyle name="Followed Hyperlink 30" xfId="22194" hidden="1" xr:uid="{00000000-0005-0000-0000-000056040000}"/>
    <cellStyle name="Followed Hyperlink 30" xfId="22220" hidden="1" xr:uid="{00000000-0005-0000-0000-000057040000}"/>
    <cellStyle name="Followed Hyperlink 30" xfId="22365" hidden="1" xr:uid="{00000000-0005-0000-0000-000058040000}"/>
    <cellStyle name="Followed Hyperlink 30" xfId="22420" hidden="1" xr:uid="{00000000-0005-0000-0000-000059040000}"/>
    <cellStyle name="Followed Hyperlink 30" xfId="22405" hidden="1" xr:uid="{00000000-0005-0000-0000-00005A040000}"/>
    <cellStyle name="Followed Hyperlink 30" xfId="22431" hidden="1" xr:uid="{00000000-0005-0000-0000-00005B040000}"/>
    <cellStyle name="Followed Hyperlink 30" xfId="22576" hidden="1" xr:uid="{00000000-0005-0000-0000-00005C040000}"/>
    <cellStyle name="Followed Hyperlink 30" xfId="22626" hidden="1" xr:uid="{00000000-0005-0000-0000-00005D040000}"/>
    <cellStyle name="Followed Hyperlink 30" xfId="22611" hidden="1" xr:uid="{00000000-0005-0000-0000-00005E040000}"/>
    <cellStyle name="Followed Hyperlink 30" xfId="22637" hidden="1" xr:uid="{00000000-0005-0000-0000-00005F040000}"/>
    <cellStyle name="Followed Hyperlink 30" xfId="21325" hidden="1" xr:uid="{00000000-0005-0000-0000-000044040000}"/>
    <cellStyle name="Followed Hyperlink 30" xfId="21315" hidden="1" xr:uid="{00000000-0005-0000-0000-000045040000}"/>
    <cellStyle name="Followed Hyperlink 30" xfId="14620" hidden="1" xr:uid="{00000000-0005-0000-0000-000046040000}"/>
    <cellStyle name="Followed Hyperlink 30" xfId="22814" hidden="1" xr:uid="{00000000-0005-0000-0000-000047040000}"/>
    <cellStyle name="Followed Hyperlink 30" xfId="23061" hidden="1" xr:uid="{00000000-0005-0000-0000-000048040000}"/>
    <cellStyle name="Followed Hyperlink 30" xfId="23129" hidden="1" xr:uid="{00000000-0005-0000-0000-000049040000}"/>
    <cellStyle name="Followed Hyperlink 30" xfId="23114" hidden="1" xr:uid="{00000000-0005-0000-0000-00004A040000}"/>
    <cellStyle name="Followed Hyperlink 30" xfId="23140" hidden="1" xr:uid="{00000000-0005-0000-0000-00004B040000}"/>
    <cellStyle name="Followed Hyperlink 30" xfId="23288" hidden="1" xr:uid="{00000000-0005-0000-0000-00004C040000}"/>
    <cellStyle name="Followed Hyperlink 30" xfId="23350" hidden="1" xr:uid="{00000000-0005-0000-0000-00004D040000}"/>
    <cellStyle name="Followed Hyperlink 30" xfId="23335" hidden="1" xr:uid="{00000000-0005-0000-0000-00004E040000}"/>
    <cellStyle name="Followed Hyperlink 30" xfId="23361" hidden="1" xr:uid="{00000000-0005-0000-0000-00004F040000}"/>
    <cellStyle name="Followed Hyperlink 30" xfId="23507" hidden="1" xr:uid="{00000000-0005-0000-0000-000050040000}"/>
    <cellStyle name="Followed Hyperlink 30" xfId="23566" hidden="1" xr:uid="{00000000-0005-0000-0000-000051040000}"/>
    <cellStyle name="Followed Hyperlink 30" xfId="23551" hidden="1" xr:uid="{00000000-0005-0000-0000-000052040000}"/>
    <cellStyle name="Followed Hyperlink 30" xfId="23577" hidden="1" xr:uid="{00000000-0005-0000-0000-000053040000}"/>
    <cellStyle name="Followed Hyperlink 30" xfId="23722" hidden="1" xr:uid="{00000000-0005-0000-0000-000054040000}"/>
    <cellStyle name="Followed Hyperlink 30" xfId="23778" hidden="1" xr:uid="{00000000-0005-0000-0000-000055040000}"/>
    <cellStyle name="Followed Hyperlink 30" xfId="23763" hidden="1" xr:uid="{00000000-0005-0000-0000-000056040000}"/>
    <cellStyle name="Followed Hyperlink 30" xfId="23789" hidden="1" xr:uid="{00000000-0005-0000-0000-000057040000}"/>
    <cellStyle name="Followed Hyperlink 30" xfId="23934" hidden="1" xr:uid="{00000000-0005-0000-0000-000058040000}"/>
    <cellStyle name="Followed Hyperlink 30" xfId="23989" hidden="1" xr:uid="{00000000-0005-0000-0000-000059040000}"/>
    <cellStyle name="Followed Hyperlink 30" xfId="23974" hidden="1" xr:uid="{00000000-0005-0000-0000-00005A040000}"/>
    <cellStyle name="Followed Hyperlink 30" xfId="24000" hidden="1" xr:uid="{00000000-0005-0000-0000-00005B040000}"/>
    <cellStyle name="Followed Hyperlink 30" xfId="24145" hidden="1" xr:uid="{00000000-0005-0000-0000-00005C040000}"/>
    <cellStyle name="Followed Hyperlink 30" xfId="24195" hidden="1" xr:uid="{00000000-0005-0000-0000-00005D040000}"/>
    <cellStyle name="Followed Hyperlink 30" xfId="24180" hidden="1" xr:uid="{00000000-0005-0000-0000-00005E040000}"/>
    <cellStyle name="Followed Hyperlink 30" xfId="24206" hidden="1" xr:uid="{00000000-0005-0000-0000-00005F040000}"/>
    <cellStyle name="Followed Hyperlink 30" xfId="22907" hidden="1" xr:uid="{00000000-0005-0000-0000-000044040000}"/>
    <cellStyle name="Followed Hyperlink 30" xfId="22900" hidden="1" xr:uid="{00000000-0005-0000-0000-000045040000}"/>
    <cellStyle name="Followed Hyperlink 30" xfId="17964" hidden="1" xr:uid="{00000000-0005-0000-0000-000046040000}"/>
    <cellStyle name="Followed Hyperlink 30" xfId="24383" hidden="1" xr:uid="{00000000-0005-0000-0000-000047040000}"/>
    <cellStyle name="Followed Hyperlink 30" xfId="24580" hidden="1" xr:uid="{00000000-0005-0000-0000-000048040000}"/>
    <cellStyle name="Followed Hyperlink 30" xfId="24648" hidden="1" xr:uid="{00000000-0005-0000-0000-000049040000}"/>
    <cellStyle name="Followed Hyperlink 30" xfId="24633" hidden="1" xr:uid="{00000000-0005-0000-0000-00004A040000}"/>
    <cellStyle name="Followed Hyperlink 30" xfId="24659" hidden="1" xr:uid="{00000000-0005-0000-0000-00004B040000}"/>
    <cellStyle name="Followed Hyperlink 30" xfId="24807" hidden="1" xr:uid="{00000000-0005-0000-0000-00004C040000}"/>
    <cellStyle name="Followed Hyperlink 30" xfId="24869" hidden="1" xr:uid="{00000000-0005-0000-0000-00004D040000}"/>
    <cellStyle name="Followed Hyperlink 30" xfId="24854" hidden="1" xr:uid="{00000000-0005-0000-0000-00004E040000}"/>
    <cellStyle name="Followed Hyperlink 30" xfId="24880" hidden="1" xr:uid="{00000000-0005-0000-0000-00004F040000}"/>
    <cellStyle name="Followed Hyperlink 30" xfId="25026" hidden="1" xr:uid="{00000000-0005-0000-0000-000050040000}"/>
    <cellStyle name="Followed Hyperlink 30" xfId="25085" hidden="1" xr:uid="{00000000-0005-0000-0000-000051040000}"/>
    <cellStyle name="Followed Hyperlink 30" xfId="25070" hidden="1" xr:uid="{00000000-0005-0000-0000-000052040000}"/>
    <cellStyle name="Followed Hyperlink 30" xfId="25096" hidden="1" xr:uid="{00000000-0005-0000-0000-000053040000}"/>
    <cellStyle name="Followed Hyperlink 30" xfId="25241" hidden="1" xr:uid="{00000000-0005-0000-0000-000054040000}"/>
    <cellStyle name="Followed Hyperlink 30" xfId="25297" hidden="1" xr:uid="{00000000-0005-0000-0000-000055040000}"/>
    <cellStyle name="Followed Hyperlink 30" xfId="25282" hidden="1" xr:uid="{00000000-0005-0000-0000-000056040000}"/>
    <cellStyle name="Followed Hyperlink 30" xfId="25308" hidden="1" xr:uid="{00000000-0005-0000-0000-000057040000}"/>
    <cellStyle name="Followed Hyperlink 30" xfId="25453" hidden="1" xr:uid="{00000000-0005-0000-0000-000058040000}"/>
    <cellStyle name="Followed Hyperlink 30" xfId="25508" hidden="1" xr:uid="{00000000-0005-0000-0000-000059040000}"/>
    <cellStyle name="Followed Hyperlink 30" xfId="25493" hidden="1" xr:uid="{00000000-0005-0000-0000-00005A040000}"/>
    <cellStyle name="Followed Hyperlink 30" xfId="25519" hidden="1" xr:uid="{00000000-0005-0000-0000-00005B040000}"/>
    <cellStyle name="Followed Hyperlink 30" xfId="25664" hidden="1" xr:uid="{00000000-0005-0000-0000-00005C040000}"/>
    <cellStyle name="Followed Hyperlink 30" xfId="25714" hidden="1" xr:uid="{00000000-0005-0000-0000-00005D040000}"/>
    <cellStyle name="Followed Hyperlink 30" xfId="25699" hidden="1" xr:uid="{00000000-0005-0000-0000-00005E040000}"/>
    <cellStyle name="Followed Hyperlink 30" xfId="25725" hidden="1" xr:uid="{00000000-0005-0000-0000-00005F040000}"/>
    <cellStyle name="Followed Hyperlink 30" xfId="26388" hidden="1" xr:uid="{00000000-0005-0000-0000-000044040000}"/>
    <cellStyle name="Followed Hyperlink 30" xfId="26455" hidden="1" xr:uid="{00000000-0005-0000-0000-000045040000}"/>
    <cellStyle name="Followed Hyperlink 30" xfId="26440" hidden="1" xr:uid="{00000000-0005-0000-0000-000046040000}"/>
    <cellStyle name="Followed Hyperlink 30" xfId="26466" hidden="1" xr:uid="{00000000-0005-0000-0000-000047040000}"/>
    <cellStyle name="Followed Hyperlink 30" xfId="26700" hidden="1" xr:uid="{00000000-0005-0000-0000-000048040000}"/>
    <cellStyle name="Followed Hyperlink 30" xfId="26768" hidden="1" xr:uid="{00000000-0005-0000-0000-000049040000}"/>
    <cellStyle name="Followed Hyperlink 30" xfId="26753" hidden="1" xr:uid="{00000000-0005-0000-0000-00004A040000}"/>
    <cellStyle name="Followed Hyperlink 30" xfId="26779" hidden="1" xr:uid="{00000000-0005-0000-0000-00004B040000}"/>
    <cellStyle name="Followed Hyperlink 30" xfId="26927" hidden="1" xr:uid="{00000000-0005-0000-0000-00004C040000}"/>
    <cellStyle name="Followed Hyperlink 30" xfId="26989" hidden="1" xr:uid="{00000000-0005-0000-0000-00004D040000}"/>
    <cellStyle name="Followed Hyperlink 30" xfId="26974" hidden="1" xr:uid="{00000000-0005-0000-0000-00004E040000}"/>
    <cellStyle name="Followed Hyperlink 30" xfId="27000" hidden="1" xr:uid="{00000000-0005-0000-0000-00004F040000}"/>
    <cellStyle name="Followed Hyperlink 30" xfId="27146" hidden="1" xr:uid="{00000000-0005-0000-0000-000050040000}"/>
    <cellStyle name="Followed Hyperlink 30" xfId="27205" hidden="1" xr:uid="{00000000-0005-0000-0000-000051040000}"/>
    <cellStyle name="Followed Hyperlink 30" xfId="27190" hidden="1" xr:uid="{00000000-0005-0000-0000-000052040000}"/>
    <cellStyle name="Followed Hyperlink 30" xfId="27216" hidden="1" xr:uid="{00000000-0005-0000-0000-000053040000}"/>
    <cellStyle name="Followed Hyperlink 30" xfId="27361" hidden="1" xr:uid="{00000000-0005-0000-0000-000054040000}"/>
    <cellStyle name="Followed Hyperlink 30" xfId="27417" hidden="1" xr:uid="{00000000-0005-0000-0000-000055040000}"/>
    <cellStyle name="Followed Hyperlink 30" xfId="27402" hidden="1" xr:uid="{00000000-0005-0000-0000-000056040000}"/>
    <cellStyle name="Followed Hyperlink 30" xfId="27428" hidden="1" xr:uid="{00000000-0005-0000-0000-000057040000}"/>
    <cellStyle name="Followed Hyperlink 30" xfId="27573" hidden="1" xr:uid="{00000000-0005-0000-0000-000058040000}"/>
    <cellStyle name="Followed Hyperlink 30" xfId="27628" hidden="1" xr:uid="{00000000-0005-0000-0000-000059040000}"/>
    <cellStyle name="Followed Hyperlink 30" xfId="27613" hidden="1" xr:uid="{00000000-0005-0000-0000-00005A040000}"/>
    <cellStyle name="Followed Hyperlink 30" xfId="27639" hidden="1" xr:uid="{00000000-0005-0000-0000-00005B040000}"/>
    <cellStyle name="Followed Hyperlink 30" xfId="27784" hidden="1" xr:uid="{00000000-0005-0000-0000-00005C040000}"/>
    <cellStyle name="Followed Hyperlink 30" xfId="27834" hidden="1" xr:uid="{00000000-0005-0000-0000-00005D040000}"/>
    <cellStyle name="Followed Hyperlink 30" xfId="27819" hidden="1" xr:uid="{00000000-0005-0000-0000-00005E040000}"/>
    <cellStyle name="Followed Hyperlink 30" xfId="27845" hidden="1" xr:uid="{00000000-0005-0000-0000-00005F040000}"/>
    <cellStyle name="Followed Hyperlink 30" xfId="28610" hidden="1" xr:uid="{00000000-0005-0000-0000-000044040000}"/>
    <cellStyle name="Followed Hyperlink 30" xfId="28677" hidden="1" xr:uid="{00000000-0005-0000-0000-000045040000}"/>
    <cellStyle name="Followed Hyperlink 30" xfId="28662" hidden="1" xr:uid="{00000000-0005-0000-0000-000046040000}"/>
    <cellStyle name="Followed Hyperlink 30" xfId="28688" hidden="1" xr:uid="{00000000-0005-0000-0000-000047040000}"/>
    <cellStyle name="Followed Hyperlink 30" xfId="28922" hidden="1" xr:uid="{00000000-0005-0000-0000-000048040000}"/>
    <cellStyle name="Followed Hyperlink 30" xfId="28990" hidden="1" xr:uid="{00000000-0005-0000-0000-000049040000}"/>
    <cellStyle name="Followed Hyperlink 30" xfId="28975" hidden="1" xr:uid="{00000000-0005-0000-0000-00004A040000}"/>
    <cellStyle name="Followed Hyperlink 30" xfId="29001" hidden="1" xr:uid="{00000000-0005-0000-0000-00004B040000}"/>
    <cellStyle name="Followed Hyperlink 30" xfId="29149" hidden="1" xr:uid="{00000000-0005-0000-0000-00004C040000}"/>
    <cellStyle name="Followed Hyperlink 30" xfId="29211" hidden="1" xr:uid="{00000000-0005-0000-0000-00004D040000}"/>
    <cellStyle name="Followed Hyperlink 30" xfId="29196" hidden="1" xr:uid="{00000000-0005-0000-0000-00004E040000}"/>
    <cellStyle name="Followed Hyperlink 30" xfId="29222" hidden="1" xr:uid="{00000000-0005-0000-0000-00004F040000}"/>
    <cellStyle name="Followed Hyperlink 30" xfId="29368" hidden="1" xr:uid="{00000000-0005-0000-0000-000050040000}"/>
    <cellStyle name="Followed Hyperlink 30" xfId="29427" hidden="1" xr:uid="{00000000-0005-0000-0000-000051040000}"/>
    <cellStyle name="Followed Hyperlink 30" xfId="29412" hidden="1" xr:uid="{00000000-0005-0000-0000-000052040000}"/>
    <cellStyle name="Followed Hyperlink 30" xfId="29438" hidden="1" xr:uid="{00000000-0005-0000-0000-000053040000}"/>
    <cellStyle name="Followed Hyperlink 30" xfId="29583" hidden="1" xr:uid="{00000000-0005-0000-0000-000054040000}"/>
    <cellStyle name="Followed Hyperlink 30" xfId="29639" hidden="1" xr:uid="{00000000-0005-0000-0000-000055040000}"/>
    <cellStyle name="Followed Hyperlink 30" xfId="29624" hidden="1" xr:uid="{00000000-0005-0000-0000-000056040000}"/>
    <cellStyle name="Followed Hyperlink 30" xfId="29650" hidden="1" xr:uid="{00000000-0005-0000-0000-000057040000}"/>
    <cellStyle name="Followed Hyperlink 30" xfId="29795" hidden="1" xr:uid="{00000000-0005-0000-0000-000058040000}"/>
    <cellStyle name="Followed Hyperlink 30" xfId="29850" hidden="1" xr:uid="{00000000-0005-0000-0000-000059040000}"/>
    <cellStyle name="Followed Hyperlink 30" xfId="29835" hidden="1" xr:uid="{00000000-0005-0000-0000-00005A040000}"/>
    <cellStyle name="Followed Hyperlink 30" xfId="29861" hidden="1" xr:uid="{00000000-0005-0000-0000-00005B040000}"/>
    <cellStyle name="Followed Hyperlink 30" xfId="30006" hidden="1" xr:uid="{00000000-0005-0000-0000-00005C040000}"/>
    <cellStyle name="Followed Hyperlink 30" xfId="30056" hidden="1" xr:uid="{00000000-0005-0000-0000-00005D040000}"/>
    <cellStyle name="Followed Hyperlink 30" xfId="30041" hidden="1" xr:uid="{00000000-0005-0000-0000-00005E040000}"/>
    <cellStyle name="Followed Hyperlink 30" xfId="30067" hidden="1" xr:uid="{00000000-0005-0000-0000-00005F040000}"/>
    <cellStyle name="Followed Hyperlink 30" xfId="28267" hidden="1" xr:uid="{00000000-0005-0000-0000-000044040000}"/>
    <cellStyle name="Followed Hyperlink 30" xfId="28286" hidden="1" xr:uid="{00000000-0005-0000-0000-000045040000}"/>
    <cellStyle name="Followed Hyperlink 30" xfId="25950" hidden="1" xr:uid="{00000000-0005-0000-0000-000046040000}"/>
    <cellStyle name="Followed Hyperlink 30" xfId="30244" hidden="1" xr:uid="{00000000-0005-0000-0000-000047040000}"/>
    <cellStyle name="Followed Hyperlink 30" xfId="30593" hidden="1" xr:uid="{00000000-0005-0000-0000-000048040000}"/>
    <cellStyle name="Followed Hyperlink 30" xfId="30661" hidden="1" xr:uid="{00000000-0005-0000-0000-000049040000}"/>
    <cellStyle name="Followed Hyperlink 30" xfId="30646" hidden="1" xr:uid="{00000000-0005-0000-0000-00004A040000}"/>
    <cellStyle name="Followed Hyperlink 30" xfId="30672" hidden="1" xr:uid="{00000000-0005-0000-0000-00004B040000}"/>
    <cellStyle name="Followed Hyperlink 30" xfId="30820" hidden="1" xr:uid="{00000000-0005-0000-0000-00004C040000}"/>
    <cellStyle name="Followed Hyperlink 30" xfId="30882" hidden="1" xr:uid="{00000000-0005-0000-0000-00004D040000}"/>
    <cellStyle name="Followed Hyperlink 30" xfId="30867" hidden="1" xr:uid="{00000000-0005-0000-0000-00004E040000}"/>
    <cellStyle name="Followed Hyperlink 30" xfId="30893" hidden="1" xr:uid="{00000000-0005-0000-0000-00004F040000}"/>
    <cellStyle name="Followed Hyperlink 30" xfId="31039" hidden="1" xr:uid="{00000000-0005-0000-0000-000050040000}"/>
    <cellStyle name="Followed Hyperlink 30" xfId="31098" hidden="1" xr:uid="{00000000-0005-0000-0000-000051040000}"/>
    <cellStyle name="Followed Hyperlink 30" xfId="31083" hidden="1" xr:uid="{00000000-0005-0000-0000-000052040000}"/>
    <cellStyle name="Followed Hyperlink 30" xfId="31109" hidden="1" xr:uid="{00000000-0005-0000-0000-000053040000}"/>
    <cellStyle name="Followed Hyperlink 30" xfId="31254" hidden="1" xr:uid="{00000000-0005-0000-0000-000054040000}"/>
    <cellStyle name="Followed Hyperlink 30" xfId="31310" hidden="1" xr:uid="{00000000-0005-0000-0000-000055040000}"/>
    <cellStyle name="Followed Hyperlink 30" xfId="31295" hidden="1" xr:uid="{00000000-0005-0000-0000-000056040000}"/>
    <cellStyle name="Followed Hyperlink 30" xfId="31321" hidden="1" xr:uid="{00000000-0005-0000-0000-000057040000}"/>
    <cellStyle name="Followed Hyperlink 30" xfId="31466" hidden="1" xr:uid="{00000000-0005-0000-0000-000058040000}"/>
    <cellStyle name="Followed Hyperlink 30" xfId="31521" hidden="1" xr:uid="{00000000-0005-0000-0000-000059040000}"/>
    <cellStyle name="Followed Hyperlink 30" xfId="31506" hidden="1" xr:uid="{00000000-0005-0000-0000-00005A040000}"/>
    <cellStyle name="Followed Hyperlink 30" xfId="31532" hidden="1" xr:uid="{00000000-0005-0000-0000-00005B040000}"/>
    <cellStyle name="Followed Hyperlink 30" xfId="31677" hidden="1" xr:uid="{00000000-0005-0000-0000-00005C040000}"/>
    <cellStyle name="Followed Hyperlink 30" xfId="31727" hidden="1" xr:uid="{00000000-0005-0000-0000-00005D040000}"/>
    <cellStyle name="Followed Hyperlink 30" xfId="31712" hidden="1" xr:uid="{00000000-0005-0000-0000-00005E040000}"/>
    <cellStyle name="Followed Hyperlink 30" xfId="31738" hidden="1" xr:uid="{00000000-0005-0000-0000-00005F040000}"/>
    <cellStyle name="Followed Hyperlink 30" xfId="30401" hidden="1" xr:uid="{00000000-0005-0000-0000-000044040000}"/>
    <cellStyle name="Followed Hyperlink 30" xfId="30388" hidden="1" xr:uid="{00000000-0005-0000-0000-000045040000}"/>
    <cellStyle name="Followed Hyperlink 30" xfId="26002" hidden="1" xr:uid="{00000000-0005-0000-0000-000046040000}"/>
    <cellStyle name="Followed Hyperlink 30" xfId="31915" hidden="1" xr:uid="{00000000-0005-0000-0000-000047040000}"/>
    <cellStyle name="Followed Hyperlink 30" xfId="32261" hidden="1" xr:uid="{00000000-0005-0000-0000-000048040000}"/>
    <cellStyle name="Followed Hyperlink 30" xfId="32329" hidden="1" xr:uid="{00000000-0005-0000-0000-000049040000}"/>
    <cellStyle name="Followed Hyperlink 30" xfId="32314" hidden="1" xr:uid="{00000000-0005-0000-0000-00004A040000}"/>
    <cellStyle name="Followed Hyperlink 30" xfId="32340" hidden="1" xr:uid="{00000000-0005-0000-0000-00004B040000}"/>
    <cellStyle name="Followed Hyperlink 30" xfId="32488" hidden="1" xr:uid="{00000000-0005-0000-0000-00004C040000}"/>
    <cellStyle name="Followed Hyperlink 30" xfId="32550" hidden="1" xr:uid="{00000000-0005-0000-0000-00004D040000}"/>
    <cellStyle name="Followed Hyperlink 30" xfId="32535" hidden="1" xr:uid="{00000000-0005-0000-0000-00004E040000}"/>
    <cellStyle name="Followed Hyperlink 30" xfId="32561" hidden="1" xr:uid="{00000000-0005-0000-0000-00004F040000}"/>
    <cellStyle name="Followed Hyperlink 30" xfId="32707" hidden="1" xr:uid="{00000000-0005-0000-0000-000050040000}"/>
    <cellStyle name="Followed Hyperlink 30" xfId="32766" hidden="1" xr:uid="{00000000-0005-0000-0000-000051040000}"/>
    <cellStyle name="Followed Hyperlink 30" xfId="32751" hidden="1" xr:uid="{00000000-0005-0000-0000-000052040000}"/>
    <cellStyle name="Followed Hyperlink 30" xfId="32777" hidden="1" xr:uid="{00000000-0005-0000-0000-000053040000}"/>
    <cellStyle name="Followed Hyperlink 30" xfId="32922" hidden="1" xr:uid="{00000000-0005-0000-0000-000054040000}"/>
    <cellStyle name="Followed Hyperlink 30" xfId="32978" hidden="1" xr:uid="{00000000-0005-0000-0000-000055040000}"/>
    <cellStyle name="Followed Hyperlink 30" xfId="32963" hidden="1" xr:uid="{00000000-0005-0000-0000-000056040000}"/>
    <cellStyle name="Followed Hyperlink 30" xfId="32989" hidden="1" xr:uid="{00000000-0005-0000-0000-000057040000}"/>
    <cellStyle name="Followed Hyperlink 30" xfId="33134" hidden="1" xr:uid="{00000000-0005-0000-0000-000058040000}"/>
    <cellStyle name="Followed Hyperlink 30" xfId="33189" hidden="1" xr:uid="{00000000-0005-0000-0000-000059040000}"/>
    <cellStyle name="Followed Hyperlink 30" xfId="33174" hidden="1" xr:uid="{00000000-0005-0000-0000-00005A040000}"/>
    <cellStyle name="Followed Hyperlink 30" xfId="33200" hidden="1" xr:uid="{00000000-0005-0000-0000-00005B040000}"/>
    <cellStyle name="Followed Hyperlink 30" xfId="33345" hidden="1" xr:uid="{00000000-0005-0000-0000-00005C040000}"/>
    <cellStyle name="Followed Hyperlink 30" xfId="33395" hidden="1" xr:uid="{00000000-0005-0000-0000-00005D040000}"/>
    <cellStyle name="Followed Hyperlink 30" xfId="33380" hidden="1" xr:uid="{00000000-0005-0000-0000-00005E040000}"/>
    <cellStyle name="Followed Hyperlink 30" xfId="33406" hidden="1" xr:uid="{00000000-0005-0000-0000-00005F040000}"/>
    <cellStyle name="Followed Hyperlink 30" xfId="32069" hidden="1" xr:uid="{00000000-0005-0000-0000-000044040000}"/>
    <cellStyle name="Followed Hyperlink 30" xfId="32056" hidden="1" xr:uid="{00000000-0005-0000-0000-000045040000}"/>
    <cellStyle name="Followed Hyperlink 30" xfId="28263" hidden="1" xr:uid="{00000000-0005-0000-0000-000046040000}"/>
    <cellStyle name="Followed Hyperlink 30" xfId="33583" hidden="1" xr:uid="{00000000-0005-0000-0000-000047040000}"/>
    <cellStyle name="Followed Hyperlink 30" xfId="33916" hidden="1" xr:uid="{00000000-0005-0000-0000-000048040000}"/>
    <cellStyle name="Followed Hyperlink 30" xfId="33984" hidden="1" xr:uid="{00000000-0005-0000-0000-000049040000}"/>
    <cellStyle name="Followed Hyperlink 30" xfId="33969" hidden="1" xr:uid="{00000000-0005-0000-0000-00004A040000}"/>
    <cellStyle name="Followed Hyperlink 30" xfId="33995" hidden="1" xr:uid="{00000000-0005-0000-0000-00004B040000}"/>
    <cellStyle name="Followed Hyperlink 30" xfId="34143" hidden="1" xr:uid="{00000000-0005-0000-0000-00004C040000}"/>
    <cellStyle name="Followed Hyperlink 30" xfId="34205" hidden="1" xr:uid="{00000000-0005-0000-0000-00004D040000}"/>
    <cellStyle name="Followed Hyperlink 30" xfId="34190" hidden="1" xr:uid="{00000000-0005-0000-0000-00004E040000}"/>
    <cellStyle name="Followed Hyperlink 30" xfId="34216" hidden="1" xr:uid="{00000000-0005-0000-0000-00004F040000}"/>
    <cellStyle name="Followed Hyperlink 30" xfId="34362" hidden="1" xr:uid="{00000000-0005-0000-0000-000050040000}"/>
    <cellStyle name="Followed Hyperlink 30" xfId="34421" hidden="1" xr:uid="{00000000-0005-0000-0000-000051040000}"/>
    <cellStyle name="Followed Hyperlink 30" xfId="34406" hidden="1" xr:uid="{00000000-0005-0000-0000-000052040000}"/>
    <cellStyle name="Followed Hyperlink 30" xfId="34432" hidden="1" xr:uid="{00000000-0005-0000-0000-000053040000}"/>
    <cellStyle name="Followed Hyperlink 30" xfId="34577" hidden="1" xr:uid="{00000000-0005-0000-0000-000054040000}"/>
    <cellStyle name="Followed Hyperlink 30" xfId="34633" hidden="1" xr:uid="{00000000-0005-0000-0000-000055040000}"/>
    <cellStyle name="Followed Hyperlink 30" xfId="34618" hidden="1" xr:uid="{00000000-0005-0000-0000-000056040000}"/>
    <cellStyle name="Followed Hyperlink 30" xfId="34644" hidden="1" xr:uid="{00000000-0005-0000-0000-000057040000}"/>
    <cellStyle name="Followed Hyperlink 30" xfId="34789" hidden="1" xr:uid="{00000000-0005-0000-0000-000058040000}"/>
    <cellStyle name="Followed Hyperlink 30" xfId="34844" hidden="1" xr:uid="{00000000-0005-0000-0000-000059040000}"/>
    <cellStyle name="Followed Hyperlink 30" xfId="34829" hidden="1" xr:uid="{00000000-0005-0000-0000-00005A040000}"/>
    <cellStyle name="Followed Hyperlink 30" xfId="34855" hidden="1" xr:uid="{00000000-0005-0000-0000-00005B040000}"/>
    <cellStyle name="Followed Hyperlink 30" xfId="35000" hidden="1" xr:uid="{00000000-0005-0000-0000-00005C040000}"/>
    <cellStyle name="Followed Hyperlink 30" xfId="35050" hidden="1" xr:uid="{00000000-0005-0000-0000-00005D040000}"/>
    <cellStyle name="Followed Hyperlink 30" xfId="35035" hidden="1" xr:uid="{00000000-0005-0000-0000-00005E040000}"/>
    <cellStyle name="Followed Hyperlink 30" xfId="35061" hidden="1" xr:uid="{00000000-0005-0000-0000-00005F040000}"/>
    <cellStyle name="Followed Hyperlink 30" xfId="33728" hidden="1" xr:uid="{00000000-0005-0000-0000-000044040000}"/>
    <cellStyle name="Followed Hyperlink 30" xfId="33717" hidden="1" xr:uid="{00000000-0005-0000-0000-000045040000}"/>
    <cellStyle name="Followed Hyperlink 30" xfId="28326" hidden="1" xr:uid="{00000000-0005-0000-0000-000046040000}"/>
    <cellStyle name="Followed Hyperlink 30" xfId="35238" hidden="1" xr:uid="{00000000-0005-0000-0000-000047040000}"/>
    <cellStyle name="Followed Hyperlink 30" xfId="35557" hidden="1" xr:uid="{00000000-0005-0000-0000-000048040000}"/>
    <cellStyle name="Followed Hyperlink 30" xfId="35625" hidden="1" xr:uid="{00000000-0005-0000-0000-000049040000}"/>
    <cellStyle name="Followed Hyperlink 30" xfId="35610" hidden="1" xr:uid="{00000000-0005-0000-0000-00004A040000}"/>
    <cellStyle name="Followed Hyperlink 30" xfId="35636" hidden="1" xr:uid="{00000000-0005-0000-0000-00004B040000}"/>
    <cellStyle name="Followed Hyperlink 30" xfId="35784" hidden="1" xr:uid="{00000000-0005-0000-0000-00004C040000}"/>
    <cellStyle name="Followed Hyperlink 30" xfId="35846" hidden="1" xr:uid="{00000000-0005-0000-0000-00004D040000}"/>
    <cellStyle name="Followed Hyperlink 30" xfId="35831" hidden="1" xr:uid="{00000000-0005-0000-0000-00004E040000}"/>
    <cellStyle name="Followed Hyperlink 30" xfId="35857" hidden="1" xr:uid="{00000000-0005-0000-0000-00004F040000}"/>
    <cellStyle name="Followed Hyperlink 30" xfId="36003" hidden="1" xr:uid="{00000000-0005-0000-0000-000050040000}"/>
    <cellStyle name="Followed Hyperlink 30" xfId="36062" hidden="1" xr:uid="{00000000-0005-0000-0000-000051040000}"/>
    <cellStyle name="Followed Hyperlink 30" xfId="36047" hidden="1" xr:uid="{00000000-0005-0000-0000-000052040000}"/>
    <cellStyle name="Followed Hyperlink 30" xfId="36073" hidden="1" xr:uid="{00000000-0005-0000-0000-000053040000}"/>
    <cellStyle name="Followed Hyperlink 30" xfId="36218" hidden="1" xr:uid="{00000000-0005-0000-0000-000054040000}"/>
    <cellStyle name="Followed Hyperlink 30" xfId="36274" hidden="1" xr:uid="{00000000-0005-0000-0000-000055040000}"/>
    <cellStyle name="Followed Hyperlink 30" xfId="36259" hidden="1" xr:uid="{00000000-0005-0000-0000-000056040000}"/>
    <cellStyle name="Followed Hyperlink 30" xfId="36285" hidden="1" xr:uid="{00000000-0005-0000-0000-000057040000}"/>
    <cellStyle name="Followed Hyperlink 30" xfId="36430" hidden="1" xr:uid="{00000000-0005-0000-0000-000058040000}"/>
    <cellStyle name="Followed Hyperlink 30" xfId="36485" hidden="1" xr:uid="{00000000-0005-0000-0000-000059040000}"/>
    <cellStyle name="Followed Hyperlink 30" xfId="36470" hidden="1" xr:uid="{00000000-0005-0000-0000-00005A040000}"/>
    <cellStyle name="Followed Hyperlink 30" xfId="36496" hidden="1" xr:uid="{00000000-0005-0000-0000-00005B040000}"/>
    <cellStyle name="Followed Hyperlink 30" xfId="36641" hidden="1" xr:uid="{00000000-0005-0000-0000-00005C040000}"/>
    <cellStyle name="Followed Hyperlink 30" xfId="36691" hidden="1" xr:uid="{00000000-0005-0000-0000-00005D040000}"/>
    <cellStyle name="Followed Hyperlink 30" xfId="36676" hidden="1" xr:uid="{00000000-0005-0000-0000-00005E040000}"/>
    <cellStyle name="Followed Hyperlink 30" xfId="36702" hidden="1" xr:uid="{00000000-0005-0000-0000-00005F040000}"/>
    <cellStyle name="Followed Hyperlink 30" xfId="35378" hidden="1" xr:uid="{00000000-0005-0000-0000-000044040000}"/>
    <cellStyle name="Followed Hyperlink 30" xfId="35367" hidden="1" xr:uid="{00000000-0005-0000-0000-000045040000}"/>
    <cellStyle name="Followed Hyperlink 30" xfId="28548" hidden="1" xr:uid="{00000000-0005-0000-0000-000046040000}"/>
    <cellStyle name="Followed Hyperlink 30" xfId="36879" hidden="1" xr:uid="{00000000-0005-0000-0000-000047040000}"/>
    <cellStyle name="Followed Hyperlink 30" xfId="37164" hidden="1" xr:uid="{00000000-0005-0000-0000-000048040000}"/>
    <cellStyle name="Followed Hyperlink 30" xfId="37232" hidden="1" xr:uid="{00000000-0005-0000-0000-000049040000}"/>
    <cellStyle name="Followed Hyperlink 30" xfId="37217" hidden="1" xr:uid="{00000000-0005-0000-0000-00004A040000}"/>
    <cellStyle name="Followed Hyperlink 30" xfId="37243" hidden="1" xr:uid="{00000000-0005-0000-0000-00004B040000}"/>
    <cellStyle name="Followed Hyperlink 30" xfId="37391" hidden="1" xr:uid="{00000000-0005-0000-0000-00004C040000}"/>
    <cellStyle name="Followed Hyperlink 30" xfId="37453" hidden="1" xr:uid="{00000000-0005-0000-0000-00004D040000}"/>
    <cellStyle name="Followed Hyperlink 30" xfId="37438" hidden="1" xr:uid="{00000000-0005-0000-0000-00004E040000}"/>
    <cellStyle name="Followed Hyperlink 30" xfId="37464" hidden="1" xr:uid="{00000000-0005-0000-0000-00004F040000}"/>
    <cellStyle name="Followed Hyperlink 30" xfId="37610" hidden="1" xr:uid="{00000000-0005-0000-0000-000050040000}"/>
    <cellStyle name="Followed Hyperlink 30" xfId="37669" hidden="1" xr:uid="{00000000-0005-0000-0000-000051040000}"/>
    <cellStyle name="Followed Hyperlink 30" xfId="37654" hidden="1" xr:uid="{00000000-0005-0000-0000-000052040000}"/>
    <cellStyle name="Followed Hyperlink 30" xfId="37680" hidden="1" xr:uid="{00000000-0005-0000-0000-000053040000}"/>
    <cellStyle name="Followed Hyperlink 30" xfId="37825" hidden="1" xr:uid="{00000000-0005-0000-0000-000054040000}"/>
    <cellStyle name="Followed Hyperlink 30" xfId="37881" hidden="1" xr:uid="{00000000-0005-0000-0000-000055040000}"/>
    <cellStyle name="Followed Hyperlink 30" xfId="37866" hidden="1" xr:uid="{00000000-0005-0000-0000-000056040000}"/>
    <cellStyle name="Followed Hyperlink 30" xfId="37892" hidden="1" xr:uid="{00000000-0005-0000-0000-000057040000}"/>
    <cellStyle name="Followed Hyperlink 30" xfId="38037" hidden="1" xr:uid="{00000000-0005-0000-0000-000058040000}"/>
    <cellStyle name="Followed Hyperlink 30" xfId="38092" hidden="1" xr:uid="{00000000-0005-0000-0000-000059040000}"/>
    <cellStyle name="Followed Hyperlink 30" xfId="38077" hidden="1" xr:uid="{00000000-0005-0000-0000-00005A040000}"/>
    <cellStyle name="Followed Hyperlink 30" xfId="38103" hidden="1" xr:uid="{00000000-0005-0000-0000-00005B040000}"/>
    <cellStyle name="Followed Hyperlink 30" xfId="38248" hidden="1" xr:uid="{00000000-0005-0000-0000-00005C040000}"/>
    <cellStyle name="Followed Hyperlink 30" xfId="38298" hidden="1" xr:uid="{00000000-0005-0000-0000-00005D040000}"/>
    <cellStyle name="Followed Hyperlink 30" xfId="38283" hidden="1" xr:uid="{00000000-0005-0000-0000-00005E040000}"/>
    <cellStyle name="Followed Hyperlink 30" xfId="38309" hidden="1" xr:uid="{00000000-0005-0000-0000-00005F040000}"/>
    <cellStyle name="Followed Hyperlink 30" xfId="36997" hidden="1" xr:uid="{00000000-0005-0000-0000-000044040000}"/>
    <cellStyle name="Followed Hyperlink 30" xfId="36987" hidden="1" xr:uid="{00000000-0005-0000-0000-000045040000}"/>
    <cellStyle name="Followed Hyperlink 30" xfId="30433" hidden="1" xr:uid="{00000000-0005-0000-0000-000046040000}"/>
    <cellStyle name="Followed Hyperlink 30" xfId="38486" hidden="1" xr:uid="{00000000-0005-0000-0000-000047040000}"/>
    <cellStyle name="Followed Hyperlink 30" xfId="38733" hidden="1" xr:uid="{00000000-0005-0000-0000-000048040000}"/>
    <cellStyle name="Followed Hyperlink 30" xfId="38801" hidden="1" xr:uid="{00000000-0005-0000-0000-000049040000}"/>
    <cellStyle name="Followed Hyperlink 30" xfId="38786" hidden="1" xr:uid="{00000000-0005-0000-0000-00004A040000}"/>
    <cellStyle name="Followed Hyperlink 30" xfId="38812" hidden="1" xr:uid="{00000000-0005-0000-0000-00004B040000}"/>
    <cellStyle name="Followed Hyperlink 30" xfId="38960" hidden="1" xr:uid="{00000000-0005-0000-0000-00004C040000}"/>
    <cellStyle name="Followed Hyperlink 30" xfId="39022" hidden="1" xr:uid="{00000000-0005-0000-0000-00004D040000}"/>
    <cellStyle name="Followed Hyperlink 30" xfId="39007" hidden="1" xr:uid="{00000000-0005-0000-0000-00004E040000}"/>
    <cellStyle name="Followed Hyperlink 30" xfId="39033" hidden="1" xr:uid="{00000000-0005-0000-0000-00004F040000}"/>
    <cellStyle name="Followed Hyperlink 30" xfId="39179" hidden="1" xr:uid="{00000000-0005-0000-0000-000050040000}"/>
    <cellStyle name="Followed Hyperlink 30" xfId="39238" hidden="1" xr:uid="{00000000-0005-0000-0000-000051040000}"/>
    <cellStyle name="Followed Hyperlink 30" xfId="39223" hidden="1" xr:uid="{00000000-0005-0000-0000-000052040000}"/>
    <cellStyle name="Followed Hyperlink 30" xfId="39249" hidden="1" xr:uid="{00000000-0005-0000-0000-000053040000}"/>
    <cellStyle name="Followed Hyperlink 30" xfId="39394" hidden="1" xr:uid="{00000000-0005-0000-0000-000054040000}"/>
    <cellStyle name="Followed Hyperlink 30" xfId="39450" hidden="1" xr:uid="{00000000-0005-0000-0000-000055040000}"/>
    <cellStyle name="Followed Hyperlink 30" xfId="39435" hidden="1" xr:uid="{00000000-0005-0000-0000-000056040000}"/>
    <cellStyle name="Followed Hyperlink 30" xfId="39461" hidden="1" xr:uid="{00000000-0005-0000-0000-000057040000}"/>
    <cellStyle name="Followed Hyperlink 30" xfId="39606" hidden="1" xr:uid="{00000000-0005-0000-0000-000058040000}"/>
    <cellStyle name="Followed Hyperlink 30" xfId="39661" hidden="1" xr:uid="{00000000-0005-0000-0000-000059040000}"/>
    <cellStyle name="Followed Hyperlink 30" xfId="39646" hidden="1" xr:uid="{00000000-0005-0000-0000-00005A040000}"/>
    <cellStyle name="Followed Hyperlink 30" xfId="39672" hidden="1" xr:uid="{00000000-0005-0000-0000-00005B040000}"/>
    <cellStyle name="Followed Hyperlink 30" xfId="39817" hidden="1" xr:uid="{00000000-0005-0000-0000-00005C040000}"/>
    <cellStyle name="Followed Hyperlink 30" xfId="39867" hidden="1" xr:uid="{00000000-0005-0000-0000-00005D040000}"/>
    <cellStyle name="Followed Hyperlink 30" xfId="39852" hidden="1" xr:uid="{00000000-0005-0000-0000-00005E040000}"/>
    <cellStyle name="Followed Hyperlink 30" xfId="39878" hidden="1" xr:uid="{00000000-0005-0000-0000-00005F040000}"/>
    <cellStyle name="Followed Hyperlink 30" xfId="38579" hidden="1" xr:uid="{00000000-0005-0000-0000-000044040000}"/>
    <cellStyle name="Followed Hyperlink 30" xfId="38572" hidden="1" xr:uid="{00000000-0005-0000-0000-000045040000}"/>
    <cellStyle name="Followed Hyperlink 30" xfId="32101" hidden="1" xr:uid="{00000000-0005-0000-0000-000046040000}"/>
    <cellStyle name="Followed Hyperlink 30" xfId="40055" hidden="1" xr:uid="{00000000-0005-0000-0000-000047040000}"/>
    <cellStyle name="Followed Hyperlink 30" xfId="40252" hidden="1" xr:uid="{00000000-0005-0000-0000-000048040000}"/>
    <cellStyle name="Followed Hyperlink 30" xfId="40320" hidden="1" xr:uid="{00000000-0005-0000-0000-000049040000}"/>
    <cellStyle name="Followed Hyperlink 30" xfId="40305" hidden="1" xr:uid="{00000000-0005-0000-0000-00004A040000}"/>
    <cellStyle name="Followed Hyperlink 30" xfId="40331" hidden="1" xr:uid="{00000000-0005-0000-0000-00004B040000}"/>
    <cellStyle name="Followed Hyperlink 30" xfId="40479" hidden="1" xr:uid="{00000000-0005-0000-0000-00004C040000}"/>
    <cellStyle name="Followed Hyperlink 30" xfId="40541" hidden="1" xr:uid="{00000000-0005-0000-0000-00004D040000}"/>
    <cellStyle name="Followed Hyperlink 30" xfId="40526" hidden="1" xr:uid="{00000000-0005-0000-0000-00004E040000}"/>
    <cellStyle name="Followed Hyperlink 30" xfId="40552" hidden="1" xr:uid="{00000000-0005-0000-0000-00004F040000}"/>
    <cellStyle name="Followed Hyperlink 30" xfId="40698" hidden="1" xr:uid="{00000000-0005-0000-0000-000050040000}"/>
    <cellStyle name="Followed Hyperlink 30" xfId="40757" hidden="1" xr:uid="{00000000-0005-0000-0000-000051040000}"/>
    <cellStyle name="Followed Hyperlink 30" xfId="40742" hidden="1" xr:uid="{00000000-0005-0000-0000-000052040000}"/>
    <cellStyle name="Followed Hyperlink 30" xfId="40768" hidden="1" xr:uid="{00000000-0005-0000-0000-000053040000}"/>
    <cellStyle name="Followed Hyperlink 30" xfId="40913" hidden="1" xr:uid="{00000000-0005-0000-0000-000054040000}"/>
    <cellStyle name="Followed Hyperlink 30" xfId="40969" hidden="1" xr:uid="{00000000-0005-0000-0000-000055040000}"/>
    <cellStyle name="Followed Hyperlink 30" xfId="40954" hidden="1" xr:uid="{00000000-0005-0000-0000-000056040000}"/>
    <cellStyle name="Followed Hyperlink 30" xfId="40980" hidden="1" xr:uid="{00000000-0005-0000-0000-000057040000}"/>
    <cellStyle name="Followed Hyperlink 30" xfId="41125" hidden="1" xr:uid="{00000000-0005-0000-0000-000058040000}"/>
    <cellStyle name="Followed Hyperlink 30" xfId="41180" hidden="1" xr:uid="{00000000-0005-0000-0000-000059040000}"/>
    <cellStyle name="Followed Hyperlink 30" xfId="41165" hidden="1" xr:uid="{00000000-0005-0000-0000-00005A040000}"/>
    <cellStyle name="Followed Hyperlink 30" xfId="41191" hidden="1" xr:uid="{00000000-0005-0000-0000-00005B040000}"/>
    <cellStyle name="Followed Hyperlink 30" xfId="41336" hidden="1" xr:uid="{00000000-0005-0000-0000-00005C040000}"/>
    <cellStyle name="Followed Hyperlink 30" xfId="41386" hidden="1" xr:uid="{00000000-0005-0000-0000-00005D040000}"/>
    <cellStyle name="Followed Hyperlink 30" xfId="41371" hidden="1" xr:uid="{00000000-0005-0000-0000-00005E040000}"/>
    <cellStyle name="Followed Hyperlink 30" xfId="41397" hidden="1" xr:uid="{00000000-0005-0000-0000-00005F040000}"/>
    <cellStyle name="Followed Hyperlink 30" xfId="41905" hidden="1" xr:uid="{00000000-0005-0000-0000-000044040000}"/>
    <cellStyle name="Followed Hyperlink 30" xfId="41972" hidden="1" xr:uid="{00000000-0005-0000-0000-000045040000}"/>
    <cellStyle name="Followed Hyperlink 30" xfId="41957" hidden="1" xr:uid="{00000000-0005-0000-0000-000046040000}"/>
    <cellStyle name="Followed Hyperlink 30" xfId="41983" hidden="1" xr:uid="{00000000-0005-0000-0000-000047040000}"/>
    <cellStyle name="Followed Hyperlink 30" xfId="42217" hidden="1" xr:uid="{00000000-0005-0000-0000-000048040000}"/>
    <cellStyle name="Followed Hyperlink 30" xfId="42285" hidden="1" xr:uid="{00000000-0005-0000-0000-000049040000}"/>
    <cellStyle name="Followed Hyperlink 30" xfId="42270" hidden="1" xr:uid="{00000000-0005-0000-0000-00004A040000}"/>
    <cellStyle name="Followed Hyperlink 30" xfId="42296" hidden="1" xr:uid="{00000000-0005-0000-0000-00004B040000}"/>
    <cellStyle name="Followed Hyperlink 30" xfId="42444" hidden="1" xr:uid="{00000000-0005-0000-0000-00004C040000}"/>
    <cellStyle name="Followed Hyperlink 30" xfId="42506" hidden="1" xr:uid="{00000000-0005-0000-0000-00004D040000}"/>
    <cellStyle name="Followed Hyperlink 30" xfId="42491" hidden="1" xr:uid="{00000000-0005-0000-0000-00004E040000}"/>
    <cellStyle name="Followed Hyperlink 30" xfId="42517" hidden="1" xr:uid="{00000000-0005-0000-0000-00004F040000}"/>
    <cellStyle name="Followed Hyperlink 30" xfId="42663" hidden="1" xr:uid="{00000000-0005-0000-0000-000050040000}"/>
    <cellStyle name="Followed Hyperlink 30" xfId="42722" hidden="1" xr:uid="{00000000-0005-0000-0000-000051040000}"/>
    <cellStyle name="Followed Hyperlink 30" xfId="42707" hidden="1" xr:uid="{00000000-0005-0000-0000-000052040000}"/>
    <cellStyle name="Followed Hyperlink 30" xfId="42733" hidden="1" xr:uid="{00000000-0005-0000-0000-000053040000}"/>
    <cellStyle name="Followed Hyperlink 30" xfId="42878" hidden="1" xr:uid="{00000000-0005-0000-0000-000054040000}"/>
    <cellStyle name="Followed Hyperlink 30" xfId="42934" hidden="1" xr:uid="{00000000-0005-0000-0000-000055040000}"/>
    <cellStyle name="Followed Hyperlink 30" xfId="42919" hidden="1" xr:uid="{00000000-0005-0000-0000-000056040000}"/>
    <cellStyle name="Followed Hyperlink 30" xfId="42945" hidden="1" xr:uid="{00000000-0005-0000-0000-000057040000}"/>
    <cellStyle name="Followed Hyperlink 30" xfId="43090" hidden="1" xr:uid="{00000000-0005-0000-0000-000058040000}"/>
    <cellStyle name="Followed Hyperlink 30" xfId="43145" hidden="1" xr:uid="{00000000-0005-0000-0000-000059040000}"/>
    <cellStyle name="Followed Hyperlink 30" xfId="43130" hidden="1" xr:uid="{00000000-0005-0000-0000-00005A040000}"/>
    <cellStyle name="Followed Hyperlink 30" xfId="43156" hidden="1" xr:uid="{00000000-0005-0000-0000-00005B040000}"/>
    <cellStyle name="Followed Hyperlink 30" xfId="43301" hidden="1" xr:uid="{00000000-0005-0000-0000-00005C040000}"/>
    <cellStyle name="Followed Hyperlink 30" xfId="43351" hidden="1" xr:uid="{00000000-0005-0000-0000-00005D040000}"/>
    <cellStyle name="Followed Hyperlink 30" xfId="43336" hidden="1" xr:uid="{00000000-0005-0000-0000-00005E040000}"/>
    <cellStyle name="Followed Hyperlink 30" xfId="43362" hidden="1" xr:uid="{00000000-0005-0000-0000-00005F040000}"/>
    <cellStyle name="Followed Hyperlink 30" xfId="43852" hidden="1" xr:uid="{00000000-0005-0000-0000-000044040000}"/>
    <cellStyle name="Followed Hyperlink 30" xfId="43919" hidden="1" xr:uid="{00000000-0005-0000-0000-000045040000}"/>
    <cellStyle name="Followed Hyperlink 30" xfId="43904" hidden="1" xr:uid="{00000000-0005-0000-0000-000046040000}"/>
    <cellStyle name="Followed Hyperlink 30" xfId="43930" hidden="1" xr:uid="{00000000-0005-0000-0000-000047040000}"/>
    <cellStyle name="Followed Hyperlink 30" xfId="44164" hidden="1" xr:uid="{00000000-0005-0000-0000-000048040000}"/>
    <cellStyle name="Followed Hyperlink 30" xfId="44232" hidden="1" xr:uid="{00000000-0005-0000-0000-000049040000}"/>
    <cellStyle name="Followed Hyperlink 30" xfId="44217" hidden="1" xr:uid="{00000000-0005-0000-0000-00004A040000}"/>
    <cellStyle name="Followed Hyperlink 30" xfId="44243" hidden="1" xr:uid="{00000000-0005-0000-0000-00004B040000}"/>
    <cellStyle name="Followed Hyperlink 30" xfId="44391" hidden="1" xr:uid="{00000000-0005-0000-0000-00004C040000}"/>
    <cellStyle name="Followed Hyperlink 30" xfId="44453" hidden="1" xr:uid="{00000000-0005-0000-0000-00004D040000}"/>
    <cellStyle name="Followed Hyperlink 30" xfId="44438" hidden="1" xr:uid="{00000000-0005-0000-0000-00004E040000}"/>
    <cellStyle name="Followed Hyperlink 30" xfId="44464" hidden="1" xr:uid="{00000000-0005-0000-0000-00004F040000}"/>
    <cellStyle name="Followed Hyperlink 30" xfId="44610" hidden="1" xr:uid="{00000000-0005-0000-0000-000050040000}"/>
    <cellStyle name="Followed Hyperlink 30" xfId="44669" hidden="1" xr:uid="{00000000-0005-0000-0000-000051040000}"/>
    <cellStyle name="Followed Hyperlink 30" xfId="44654" hidden="1" xr:uid="{00000000-0005-0000-0000-000052040000}"/>
    <cellStyle name="Followed Hyperlink 30" xfId="44680" hidden="1" xr:uid="{00000000-0005-0000-0000-000053040000}"/>
    <cellStyle name="Followed Hyperlink 30" xfId="44825" hidden="1" xr:uid="{00000000-0005-0000-0000-000054040000}"/>
    <cellStyle name="Followed Hyperlink 30" xfId="44881" hidden="1" xr:uid="{00000000-0005-0000-0000-000055040000}"/>
    <cellStyle name="Followed Hyperlink 30" xfId="44866" hidden="1" xr:uid="{00000000-0005-0000-0000-000056040000}"/>
    <cellStyle name="Followed Hyperlink 30" xfId="44892" hidden="1" xr:uid="{00000000-0005-0000-0000-000057040000}"/>
    <cellStyle name="Followed Hyperlink 30" xfId="45037" hidden="1" xr:uid="{00000000-0005-0000-0000-000058040000}"/>
    <cellStyle name="Followed Hyperlink 30" xfId="45092" hidden="1" xr:uid="{00000000-0005-0000-0000-000059040000}"/>
    <cellStyle name="Followed Hyperlink 30" xfId="45077" hidden="1" xr:uid="{00000000-0005-0000-0000-00005A040000}"/>
    <cellStyle name="Followed Hyperlink 30" xfId="45103" hidden="1" xr:uid="{00000000-0005-0000-0000-00005B040000}"/>
    <cellStyle name="Followed Hyperlink 30" xfId="45248" hidden="1" xr:uid="{00000000-0005-0000-0000-00005C040000}"/>
    <cellStyle name="Followed Hyperlink 30" xfId="45298" hidden="1" xr:uid="{00000000-0005-0000-0000-00005D040000}"/>
    <cellStyle name="Followed Hyperlink 30" xfId="45283" hidden="1" xr:uid="{00000000-0005-0000-0000-00005E040000}"/>
    <cellStyle name="Followed Hyperlink 30" xfId="45309" hidden="1" xr:uid="{00000000-0005-0000-0000-00005F040000}"/>
    <cellStyle name="Followed Hyperlink 31" xfId="573" hidden="1" xr:uid="{00000000-0005-0000-0000-000060040000}"/>
    <cellStyle name="Followed Hyperlink 31" xfId="694" hidden="1" xr:uid="{00000000-0005-0000-0000-000061040000}"/>
    <cellStyle name="Followed Hyperlink 31" xfId="602" hidden="1" xr:uid="{00000000-0005-0000-0000-000062040000}"/>
    <cellStyle name="Followed Hyperlink 31" xfId="712" hidden="1" xr:uid="{00000000-0005-0000-0000-000063040000}"/>
    <cellStyle name="Followed Hyperlink 31" xfId="885" hidden="1" xr:uid="{00000000-0005-0000-0000-000064040000}"/>
    <cellStyle name="Followed Hyperlink 31" xfId="1007" hidden="1" xr:uid="{00000000-0005-0000-0000-000065040000}"/>
    <cellStyle name="Followed Hyperlink 31" xfId="915" hidden="1" xr:uid="{00000000-0005-0000-0000-000066040000}"/>
    <cellStyle name="Followed Hyperlink 31" xfId="1025" hidden="1" xr:uid="{00000000-0005-0000-0000-000067040000}"/>
    <cellStyle name="Followed Hyperlink 31" xfId="1112" hidden="1" xr:uid="{00000000-0005-0000-0000-000068040000}"/>
    <cellStyle name="Followed Hyperlink 31" xfId="1228" hidden="1" xr:uid="{00000000-0005-0000-0000-000069040000}"/>
    <cellStyle name="Followed Hyperlink 31" xfId="1136" hidden="1" xr:uid="{00000000-0005-0000-0000-00006A040000}"/>
    <cellStyle name="Followed Hyperlink 31" xfId="1246" hidden="1" xr:uid="{00000000-0005-0000-0000-00006B040000}"/>
    <cellStyle name="Followed Hyperlink 31" xfId="1331" hidden="1" xr:uid="{00000000-0005-0000-0000-00006C040000}"/>
    <cellStyle name="Followed Hyperlink 31" xfId="1444" hidden="1" xr:uid="{00000000-0005-0000-0000-00006D040000}"/>
    <cellStyle name="Followed Hyperlink 31" xfId="1352" hidden="1" xr:uid="{00000000-0005-0000-0000-00006E040000}"/>
    <cellStyle name="Followed Hyperlink 31" xfId="1462" hidden="1" xr:uid="{00000000-0005-0000-0000-00006F040000}"/>
    <cellStyle name="Followed Hyperlink 31" xfId="1546" hidden="1" xr:uid="{00000000-0005-0000-0000-000070040000}"/>
    <cellStyle name="Followed Hyperlink 31" xfId="1656" hidden="1" xr:uid="{00000000-0005-0000-0000-000071040000}"/>
    <cellStyle name="Followed Hyperlink 31" xfId="1564" hidden="1" xr:uid="{00000000-0005-0000-0000-000072040000}"/>
    <cellStyle name="Followed Hyperlink 31" xfId="1674" hidden="1" xr:uid="{00000000-0005-0000-0000-000073040000}"/>
    <cellStyle name="Followed Hyperlink 31" xfId="1758" hidden="1" xr:uid="{00000000-0005-0000-0000-000074040000}"/>
    <cellStyle name="Followed Hyperlink 31" xfId="1867" hidden="1" xr:uid="{00000000-0005-0000-0000-000075040000}"/>
    <cellStyle name="Followed Hyperlink 31" xfId="1775" hidden="1" xr:uid="{00000000-0005-0000-0000-000076040000}"/>
    <cellStyle name="Followed Hyperlink 31" xfId="1885" hidden="1" xr:uid="{00000000-0005-0000-0000-000077040000}"/>
    <cellStyle name="Followed Hyperlink 31" xfId="1969" hidden="1" xr:uid="{00000000-0005-0000-0000-000078040000}"/>
    <cellStyle name="Followed Hyperlink 31" xfId="2073" hidden="1" xr:uid="{00000000-0005-0000-0000-000079040000}"/>
    <cellStyle name="Followed Hyperlink 31" xfId="1981" hidden="1" xr:uid="{00000000-0005-0000-0000-00007A040000}"/>
    <cellStyle name="Followed Hyperlink 31" xfId="2091" hidden="1" xr:uid="{00000000-0005-0000-0000-00007B040000}"/>
    <cellStyle name="Followed Hyperlink 31" xfId="2874" hidden="1" xr:uid="{00000000-0005-0000-0000-000060040000}"/>
    <cellStyle name="Followed Hyperlink 31" xfId="2995" hidden="1" xr:uid="{00000000-0005-0000-0000-000061040000}"/>
    <cellStyle name="Followed Hyperlink 31" xfId="2903" hidden="1" xr:uid="{00000000-0005-0000-0000-000062040000}"/>
    <cellStyle name="Followed Hyperlink 31" xfId="3013" hidden="1" xr:uid="{00000000-0005-0000-0000-000063040000}"/>
    <cellStyle name="Followed Hyperlink 31" xfId="3186" hidden="1" xr:uid="{00000000-0005-0000-0000-000064040000}"/>
    <cellStyle name="Followed Hyperlink 31" xfId="3308" hidden="1" xr:uid="{00000000-0005-0000-0000-000065040000}"/>
    <cellStyle name="Followed Hyperlink 31" xfId="3216" hidden="1" xr:uid="{00000000-0005-0000-0000-000066040000}"/>
    <cellStyle name="Followed Hyperlink 31" xfId="3326" hidden="1" xr:uid="{00000000-0005-0000-0000-000067040000}"/>
    <cellStyle name="Followed Hyperlink 31" xfId="3413" hidden="1" xr:uid="{00000000-0005-0000-0000-000068040000}"/>
    <cellStyle name="Followed Hyperlink 31" xfId="3529" hidden="1" xr:uid="{00000000-0005-0000-0000-000069040000}"/>
    <cellStyle name="Followed Hyperlink 31" xfId="3437" hidden="1" xr:uid="{00000000-0005-0000-0000-00006A040000}"/>
    <cellStyle name="Followed Hyperlink 31" xfId="3547" hidden="1" xr:uid="{00000000-0005-0000-0000-00006B040000}"/>
    <cellStyle name="Followed Hyperlink 31" xfId="3632" hidden="1" xr:uid="{00000000-0005-0000-0000-00006C040000}"/>
    <cellStyle name="Followed Hyperlink 31" xfId="3745" hidden="1" xr:uid="{00000000-0005-0000-0000-00006D040000}"/>
    <cellStyle name="Followed Hyperlink 31" xfId="3653" hidden="1" xr:uid="{00000000-0005-0000-0000-00006E040000}"/>
    <cellStyle name="Followed Hyperlink 31" xfId="3763" hidden="1" xr:uid="{00000000-0005-0000-0000-00006F040000}"/>
    <cellStyle name="Followed Hyperlink 31" xfId="3847" hidden="1" xr:uid="{00000000-0005-0000-0000-000070040000}"/>
    <cellStyle name="Followed Hyperlink 31" xfId="3957" hidden="1" xr:uid="{00000000-0005-0000-0000-000071040000}"/>
    <cellStyle name="Followed Hyperlink 31" xfId="3865" hidden="1" xr:uid="{00000000-0005-0000-0000-000072040000}"/>
    <cellStyle name="Followed Hyperlink 31" xfId="3975" hidden="1" xr:uid="{00000000-0005-0000-0000-000073040000}"/>
    <cellStyle name="Followed Hyperlink 31" xfId="4059" hidden="1" xr:uid="{00000000-0005-0000-0000-000074040000}"/>
    <cellStyle name="Followed Hyperlink 31" xfId="4168" hidden="1" xr:uid="{00000000-0005-0000-0000-000075040000}"/>
    <cellStyle name="Followed Hyperlink 31" xfId="4076" hidden="1" xr:uid="{00000000-0005-0000-0000-000076040000}"/>
    <cellStyle name="Followed Hyperlink 31" xfId="4186" hidden="1" xr:uid="{00000000-0005-0000-0000-000077040000}"/>
    <cellStyle name="Followed Hyperlink 31" xfId="4270" hidden="1" xr:uid="{00000000-0005-0000-0000-000078040000}"/>
    <cellStyle name="Followed Hyperlink 31" xfId="4374" hidden="1" xr:uid="{00000000-0005-0000-0000-000079040000}"/>
    <cellStyle name="Followed Hyperlink 31" xfId="4282" hidden="1" xr:uid="{00000000-0005-0000-0000-00007A040000}"/>
    <cellStyle name="Followed Hyperlink 31" xfId="4392" hidden="1" xr:uid="{00000000-0005-0000-0000-00007B040000}"/>
    <cellStyle name="Followed Hyperlink 31" xfId="58" hidden="1" xr:uid="{00000000-0005-0000-0000-000060040000}"/>
    <cellStyle name="Followed Hyperlink 31" xfId="4485" hidden="1" xr:uid="{00000000-0005-0000-0000-000061040000}"/>
    <cellStyle name="Followed Hyperlink 31" xfId="4530" hidden="1" xr:uid="{00000000-0005-0000-0000-000062040000}"/>
    <cellStyle name="Followed Hyperlink 31" xfId="4478" hidden="1" xr:uid="{00000000-0005-0000-0000-000063040000}"/>
    <cellStyle name="Followed Hyperlink 31" xfId="4865" hidden="1" xr:uid="{00000000-0005-0000-0000-000064040000}"/>
    <cellStyle name="Followed Hyperlink 31" xfId="4987" hidden="1" xr:uid="{00000000-0005-0000-0000-000065040000}"/>
    <cellStyle name="Followed Hyperlink 31" xfId="4895" hidden="1" xr:uid="{00000000-0005-0000-0000-000066040000}"/>
    <cellStyle name="Followed Hyperlink 31" xfId="5005" hidden="1" xr:uid="{00000000-0005-0000-0000-000067040000}"/>
    <cellStyle name="Followed Hyperlink 31" xfId="5092" hidden="1" xr:uid="{00000000-0005-0000-0000-000068040000}"/>
    <cellStyle name="Followed Hyperlink 31" xfId="5208" hidden="1" xr:uid="{00000000-0005-0000-0000-000069040000}"/>
    <cellStyle name="Followed Hyperlink 31" xfId="5116" hidden="1" xr:uid="{00000000-0005-0000-0000-00006A040000}"/>
    <cellStyle name="Followed Hyperlink 31" xfId="5226" hidden="1" xr:uid="{00000000-0005-0000-0000-00006B040000}"/>
    <cellStyle name="Followed Hyperlink 31" xfId="5311" hidden="1" xr:uid="{00000000-0005-0000-0000-00006C040000}"/>
    <cellStyle name="Followed Hyperlink 31" xfId="5424" hidden="1" xr:uid="{00000000-0005-0000-0000-00006D040000}"/>
    <cellStyle name="Followed Hyperlink 31" xfId="5332" hidden="1" xr:uid="{00000000-0005-0000-0000-00006E040000}"/>
    <cellStyle name="Followed Hyperlink 31" xfId="5442" hidden="1" xr:uid="{00000000-0005-0000-0000-00006F040000}"/>
    <cellStyle name="Followed Hyperlink 31" xfId="5526" hidden="1" xr:uid="{00000000-0005-0000-0000-000070040000}"/>
    <cellStyle name="Followed Hyperlink 31" xfId="5636" hidden="1" xr:uid="{00000000-0005-0000-0000-000071040000}"/>
    <cellStyle name="Followed Hyperlink 31" xfId="5544" hidden="1" xr:uid="{00000000-0005-0000-0000-000072040000}"/>
    <cellStyle name="Followed Hyperlink 31" xfId="5654" hidden="1" xr:uid="{00000000-0005-0000-0000-000073040000}"/>
    <cellStyle name="Followed Hyperlink 31" xfId="5738" hidden="1" xr:uid="{00000000-0005-0000-0000-000074040000}"/>
    <cellStyle name="Followed Hyperlink 31" xfId="5847" hidden="1" xr:uid="{00000000-0005-0000-0000-000075040000}"/>
    <cellStyle name="Followed Hyperlink 31" xfId="5755" hidden="1" xr:uid="{00000000-0005-0000-0000-000076040000}"/>
    <cellStyle name="Followed Hyperlink 31" xfId="5865" hidden="1" xr:uid="{00000000-0005-0000-0000-000077040000}"/>
    <cellStyle name="Followed Hyperlink 31" xfId="5949" hidden="1" xr:uid="{00000000-0005-0000-0000-000078040000}"/>
    <cellStyle name="Followed Hyperlink 31" xfId="6053" hidden="1" xr:uid="{00000000-0005-0000-0000-000079040000}"/>
    <cellStyle name="Followed Hyperlink 31" xfId="5961" hidden="1" xr:uid="{00000000-0005-0000-0000-00007A040000}"/>
    <cellStyle name="Followed Hyperlink 31" xfId="6071" hidden="1" xr:uid="{00000000-0005-0000-0000-00007B040000}"/>
    <cellStyle name="Followed Hyperlink 31" xfId="277" hidden="1" xr:uid="{00000000-0005-0000-0000-000060040000}"/>
    <cellStyle name="Followed Hyperlink 31" xfId="6164" hidden="1" xr:uid="{00000000-0005-0000-0000-000061040000}"/>
    <cellStyle name="Followed Hyperlink 31" xfId="6209" hidden="1" xr:uid="{00000000-0005-0000-0000-000062040000}"/>
    <cellStyle name="Followed Hyperlink 31" xfId="6157" hidden="1" xr:uid="{00000000-0005-0000-0000-000063040000}"/>
    <cellStyle name="Followed Hyperlink 31" xfId="6545" hidden="1" xr:uid="{00000000-0005-0000-0000-000064040000}"/>
    <cellStyle name="Followed Hyperlink 31" xfId="6667" hidden="1" xr:uid="{00000000-0005-0000-0000-000065040000}"/>
    <cellStyle name="Followed Hyperlink 31" xfId="6575" hidden="1" xr:uid="{00000000-0005-0000-0000-000066040000}"/>
    <cellStyle name="Followed Hyperlink 31" xfId="6685" hidden="1" xr:uid="{00000000-0005-0000-0000-000067040000}"/>
    <cellStyle name="Followed Hyperlink 31" xfId="6772" hidden="1" xr:uid="{00000000-0005-0000-0000-000068040000}"/>
    <cellStyle name="Followed Hyperlink 31" xfId="6888" hidden="1" xr:uid="{00000000-0005-0000-0000-000069040000}"/>
    <cellStyle name="Followed Hyperlink 31" xfId="6796" hidden="1" xr:uid="{00000000-0005-0000-0000-00006A040000}"/>
    <cellStyle name="Followed Hyperlink 31" xfId="6906" hidden="1" xr:uid="{00000000-0005-0000-0000-00006B040000}"/>
    <cellStyle name="Followed Hyperlink 31" xfId="6991" hidden="1" xr:uid="{00000000-0005-0000-0000-00006C040000}"/>
    <cellStyle name="Followed Hyperlink 31" xfId="7104" hidden="1" xr:uid="{00000000-0005-0000-0000-00006D040000}"/>
    <cellStyle name="Followed Hyperlink 31" xfId="7012" hidden="1" xr:uid="{00000000-0005-0000-0000-00006E040000}"/>
    <cellStyle name="Followed Hyperlink 31" xfId="7122" hidden="1" xr:uid="{00000000-0005-0000-0000-00006F040000}"/>
    <cellStyle name="Followed Hyperlink 31" xfId="7206" hidden="1" xr:uid="{00000000-0005-0000-0000-000070040000}"/>
    <cellStyle name="Followed Hyperlink 31" xfId="7316" hidden="1" xr:uid="{00000000-0005-0000-0000-000071040000}"/>
    <cellStyle name="Followed Hyperlink 31" xfId="7224" hidden="1" xr:uid="{00000000-0005-0000-0000-000072040000}"/>
    <cellStyle name="Followed Hyperlink 31" xfId="7334" hidden="1" xr:uid="{00000000-0005-0000-0000-000073040000}"/>
    <cellStyle name="Followed Hyperlink 31" xfId="7418" hidden="1" xr:uid="{00000000-0005-0000-0000-000074040000}"/>
    <cellStyle name="Followed Hyperlink 31" xfId="7527" hidden="1" xr:uid="{00000000-0005-0000-0000-000075040000}"/>
    <cellStyle name="Followed Hyperlink 31" xfId="7435" hidden="1" xr:uid="{00000000-0005-0000-0000-000076040000}"/>
    <cellStyle name="Followed Hyperlink 31" xfId="7545" hidden="1" xr:uid="{00000000-0005-0000-0000-000077040000}"/>
    <cellStyle name="Followed Hyperlink 31" xfId="7629" hidden="1" xr:uid="{00000000-0005-0000-0000-000078040000}"/>
    <cellStyle name="Followed Hyperlink 31" xfId="7733" hidden="1" xr:uid="{00000000-0005-0000-0000-000079040000}"/>
    <cellStyle name="Followed Hyperlink 31" xfId="7641" hidden="1" xr:uid="{00000000-0005-0000-0000-00007A040000}"/>
    <cellStyle name="Followed Hyperlink 31" xfId="7751" hidden="1" xr:uid="{00000000-0005-0000-0000-00007B040000}"/>
    <cellStyle name="Followed Hyperlink 31" xfId="2578" hidden="1" xr:uid="{00000000-0005-0000-0000-000060040000}"/>
    <cellStyle name="Followed Hyperlink 31" xfId="7844" hidden="1" xr:uid="{00000000-0005-0000-0000-000061040000}"/>
    <cellStyle name="Followed Hyperlink 31" xfId="7889" hidden="1" xr:uid="{00000000-0005-0000-0000-000062040000}"/>
    <cellStyle name="Followed Hyperlink 31" xfId="7837" hidden="1" xr:uid="{00000000-0005-0000-0000-000063040000}"/>
    <cellStyle name="Followed Hyperlink 31" xfId="8225" hidden="1" xr:uid="{00000000-0005-0000-0000-000064040000}"/>
    <cellStyle name="Followed Hyperlink 31" xfId="8347" hidden="1" xr:uid="{00000000-0005-0000-0000-000065040000}"/>
    <cellStyle name="Followed Hyperlink 31" xfId="8255" hidden="1" xr:uid="{00000000-0005-0000-0000-000066040000}"/>
    <cellStyle name="Followed Hyperlink 31" xfId="8365" hidden="1" xr:uid="{00000000-0005-0000-0000-000067040000}"/>
    <cellStyle name="Followed Hyperlink 31" xfId="8452" hidden="1" xr:uid="{00000000-0005-0000-0000-000068040000}"/>
    <cellStyle name="Followed Hyperlink 31" xfId="8568" hidden="1" xr:uid="{00000000-0005-0000-0000-000069040000}"/>
    <cellStyle name="Followed Hyperlink 31" xfId="8476" hidden="1" xr:uid="{00000000-0005-0000-0000-00006A040000}"/>
    <cellStyle name="Followed Hyperlink 31" xfId="8586" hidden="1" xr:uid="{00000000-0005-0000-0000-00006B040000}"/>
    <cellStyle name="Followed Hyperlink 31" xfId="8671" hidden="1" xr:uid="{00000000-0005-0000-0000-00006C040000}"/>
    <cellStyle name="Followed Hyperlink 31" xfId="8784" hidden="1" xr:uid="{00000000-0005-0000-0000-00006D040000}"/>
    <cellStyle name="Followed Hyperlink 31" xfId="8692" hidden="1" xr:uid="{00000000-0005-0000-0000-00006E040000}"/>
    <cellStyle name="Followed Hyperlink 31" xfId="8802" hidden="1" xr:uid="{00000000-0005-0000-0000-00006F040000}"/>
    <cellStyle name="Followed Hyperlink 31" xfId="8886" hidden="1" xr:uid="{00000000-0005-0000-0000-000070040000}"/>
    <cellStyle name="Followed Hyperlink 31" xfId="8996" hidden="1" xr:uid="{00000000-0005-0000-0000-000071040000}"/>
    <cellStyle name="Followed Hyperlink 31" xfId="8904" hidden="1" xr:uid="{00000000-0005-0000-0000-000072040000}"/>
    <cellStyle name="Followed Hyperlink 31" xfId="9014" hidden="1" xr:uid="{00000000-0005-0000-0000-000073040000}"/>
    <cellStyle name="Followed Hyperlink 31" xfId="9098" hidden="1" xr:uid="{00000000-0005-0000-0000-000074040000}"/>
    <cellStyle name="Followed Hyperlink 31" xfId="9207" hidden="1" xr:uid="{00000000-0005-0000-0000-000075040000}"/>
    <cellStyle name="Followed Hyperlink 31" xfId="9115" hidden="1" xr:uid="{00000000-0005-0000-0000-000076040000}"/>
    <cellStyle name="Followed Hyperlink 31" xfId="9225" hidden="1" xr:uid="{00000000-0005-0000-0000-000077040000}"/>
    <cellStyle name="Followed Hyperlink 31" xfId="9309" hidden="1" xr:uid="{00000000-0005-0000-0000-000078040000}"/>
    <cellStyle name="Followed Hyperlink 31" xfId="9413" hidden="1" xr:uid="{00000000-0005-0000-0000-000079040000}"/>
    <cellStyle name="Followed Hyperlink 31" xfId="9321" hidden="1" xr:uid="{00000000-0005-0000-0000-00007A040000}"/>
    <cellStyle name="Followed Hyperlink 31" xfId="9431" hidden="1" xr:uid="{00000000-0005-0000-0000-00007B040000}"/>
    <cellStyle name="Followed Hyperlink 31" xfId="2841" hidden="1" xr:uid="{00000000-0005-0000-0000-000060040000}"/>
    <cellStyle name="Followed Hyperlink 31" xfId="9524" hidden="1" xr:uid="{00000000-0005-0000-0000-000061040000}"/>
    <cellStyle name="Followed Hyperlink 31" xfId="9569" hidden="1" xr:uid="{00000000-0005-0000-0000-000062040000}"/>
    <cellStyle name="Followed Hyperlink 31" xfId="9517" hidden="1" xr:uid="{00000000-0005-0000-0000-000063040000}"/>
    <cellStyle name="Followed Hyperlink 31" xfId="9903" hidden="1" xr:uid="{00000000-0005-0000-0000-000064040000}"/>
    <cellStyle name="Followed Hyperlink 31" xfId="10025" hidden="1" xr:uid="{00000000-0005-0000-0000-000065040000}"/>
    <cellStyle name="Followed Hyperlink 31" xfId="9933" hidden="1" xr:uid="{00000000-0005-0000-0000-000066040000}"/>
    <cellStyle name="Followed Hyperlink 31" xfId="10043" hidden="1" xr:uid="{00000000-0005-0000-0000-000067040000}"/>
    <cellStyle name="Followed Hyperlink 31" xfId="10130" hidden="1" xr:uid="{00000000-0005-0000-0000-000068040000}"/>
    <cellStyle name="Followed Hyperlink 31" xfId="10246" hidden="1" xr:uid="{00000000-0005-0000-0000-000069040000}"/>
    <cellStyle name="Followed Hyperlink 31" xfId="10154" hidden="1" xr:uid="{00000000-0005-0000-0000-00006A040000}"/>
    <cellStyle name="Followed Hyperlink 31" xfId="10264" hidden="1" xr:uid="{00000000-0005-0000-0000-00006B040000}"/>
    <cellStyle name="Followed Hyperlink 31" xfId="10349" hidden="1" xr:uid="{00000000-0005-0000-0000-00006C040000}"/>
    <cellStyle name="Followed Hyperlink 31" xfId="10462" hidden="1" xr:uid="{00000000-0005-0000-0000-00006D040000}"/>
    <cellStyle name="Followed Hyperlink 31" xfId="10370" hidden="1" xr:uid="{00000000-0005-0000-0000-00006E040000}"/>
    <cellStyle name="Followed Hyperlink 31" xfId="10480" hidden="1" xr:uid="{00000000-0005-0000-0000-00006F040000}"/>
    <cellStyle name="Followed Hyperlink 31" xfId="10564" hidden="1" xr:uid="{00000000-0005-0000-0000-000070040000}"/>
    <cellStyle name="Followed Hyperlink 31" xfId="10674" hidden="1" xr:uid="{00000000-0005-0000-0000-000071040000}"/>
    <cellStyle name="Followed Hyperlink 31" xfId="10582" hidden="1" xr:uid="{00000000-0005-0000-0000-000072040000}"/>
    <cellStyle name="Followed Hyperlink 31" xfId="10692" hidden="1" xr:uid="{00000000-0005-0000-0000-000073040000}"/>
    <cellStyle name="Followed Hyperlink 31" xfId="10776" hidden="1" xr:uid="{00000000-0005-0000-0000-000074040000}"/>
    <cellStyle name="Followed Hyperlink 31" xfId="10885" hidden="1" xr:uid="{00000000-0005-0000-0000-000075040000}"/>
    <cellStyle name="Followed Hyperlink 31" xfId="10793" hidden="1" xr:uid="{00000000-0005-0000-0000-000076040000}"/>
    <cellStyle name="Followed Hyperlink 31" xfId="10903" hidden="1" xr:uid="{00000000-0005-0000-0000-000077040000}"/>
    <cellStyle name="Followed Hyperlink 31" xfId="10987" hidden="1" xr:uid="{00000000-0005-0000-0000-000078040000}"/>
    <cellStyle name="Followed Hyperlink 31" xfId="11091" hidden="1" xr:uid="{00000000-0005-0000-0000-000079040000}"/>
    <cellStyle name="Followed Hyperlink 31" xfId="10999" hidden="1" xr:uid="{00000000-0005-0000-0000-00007A040000}"/>
    <cellStyle name="Followed Hyperlink 31" xfId="11109" hidden="1" xr:uid="{00000000-0005-0000-0000-00007B040000}"/>
    <cellStyle name="Followed Hyperlink 31" xfId="4708" hidden="1" xr:uid="{00000000-0005-0000-0000-000060040000}"/>
    <cellStyle name="Followed Hyperlink 31" xfId="11202" hidden="1" xr:uid="{00000000-0005-0000-0000-000061040000}"/>
    <cellStyle name="Followed Hyperlink 31" xfId="11247" hidden="1" xr:uid="{00000000-0005-0000-0000-000062040000}"/>
    <cellStyle name="Followed Hyperlink 31" xfId="11195" hidden="1" xr:uid="{00000000-0005-0000-0000-000063040000}"/>
    <cellStyle name="Followed Hyperlink 31" xfId="11578" hidden="1" xr:uid="{00000000-0005-0000-0000-000064040000}"/>
    <cellStyle name="Followed Hyperlink 31" xfId="11700" hidden="1" xr:uid="{00000000-0005-0000-0000-000065040000}"/>
    <cellStyle name="Followed Hyperlink 31" xfId="11608" hidden="1" xr:uid="{00000000-0005-0000-0000-000066040000}"/>
    <cellStyle name="Followed Hyperlink 31" xfId="11718" hidden="1" xr:uid="{00000000-0005-0000-0000-000067040000}"/>
    <cellStyle name="Followed Hyperlink 31" xfId="11805" hidden="1" xr:uid="{00000000-0005-0000-0000-000068040000}"/>
    <cellStyle name="Followed Hyperlink 31" xfId="11921" hidden="1" xr:uid="{00000000-0005-0000-0000-000069040000}"/>
    <cellStyle name="Followed Hyperlink 31" xfId="11829" hidden="1" xr:uid="{00000000-0005-0000-0000-00006A040000}"/>
    <cellStyle name="Followed Hyperlink 31" xfId="11939" hidden="1" xr:uid="{00000000-0005-0000-0000-00006B040000}"/>
    <cellStyle name="Followed Hyperlink 31" xfId="12024" hidden="1" xr:uid="{00000000-0005-0000-0000-00006C040000}"/>
    <cellStyle name="Followed Hyperlink 31" xfId="12137" hidden="1" xr:uid="{00000000-0005-0000-0000-00006D040000}"/>
    <cellStyle name="Followed Hyperlink 31" xfId="12045" hidden="1" xr:uid="{00000000-0005-0000-0000-00006E040000}"/>
    <cellStyle name="Followed Hyperlink 31" xfId="12155" hidden="1" xr:uid="{00000000-0005-0000-0000-00006F040000}"/>
    <cellStyle name="Followed Hyperlink 31" xfId="12239" hidden="1" xr:uid="{00000000-0005-0000-0000-000070040000}"/>
    <cellStyle name="Followed Hyperlink 31" xfId="12349" hidden="1" xr:uid="{00000000-0005-0000-0000-000071040000}"/>
    <cellStyle name="Followed Hyperlink 31" xfId="12257" hidden="1" xr:uid="{00000000-0005-0000-0000-000072040000}"/>
    <cellStyle name="Followed Hyperlink 31" xfId="12367" hidden="1" xr:uid="{00000000-0005-0000-0000-000073040000}"/>
    <cellStyle name="Followed Hyperlink 31" xfId="12451" hidden="1" xr:uid="{00000000-0005-0000-0000-000074040000}"/>
    <cellStyle name="Followed Hyperlink 31" xfId="12560" hidden="1" xr:uid="{00000000-0005-0000-0000-000075040000}"/>
    <cellStyle name="Followed Hyperlink 31" xfId="12468" hidden="1" xr:uid="{00000000-0005-0000-0000-000076040000}"/>
    <cellStyle name="Followed Hyperlink 31" xfId="12578" hidden="1" xr:uid="{00000000-0005-0000-0000-000077040000}"/>
    <cellStyle name="Followed Hyperlink 31" xfId="12662" hidden="1" xr:uid="{00000000-0005-0000-0000-000078040000}"/>
    <cellStyle name="Followed Hyperlink 31" xfId="12766" hidden="1" xr:uid="{00000000-0005-0000-0000-000079040000}"/>
    <cellStyle name="Followed Hyperlink 31" xfId="12674" hidden="1" xr:uid="{00000000-0005-0000-0000-00007A040000}"/>
    <cellStyle name="Followed Hyperlink 31" xfId="12784" hidden="1" xr:uid="{00000000-0005-0000-0000-00007B040000}"/>
    <cellStyle name="Followed Hyperlink 31" xfId="6388" hidden="1" xr:uid="{00000000-0005-0000-0000-000060040000}"/>
    <cellStyle name="Followed Hyperlink 31" xfId="12877" hidden="1" xr:uid="{00000000-0005-0000-0000-000061040000}"/>
    <cellStyle name="Followed Hyperlink 31" xfId="12922" hidden="1" xr:uid="{00000000-0005-0000-0000-000062040000}"/>
    <cellStyle name="Followed Hyperlink 31" xfId="12870" hidden="1" xr:uid="{00000000-0005-0000-0000-000063040000}"/>
    <cellStyle name="Followed Hyperlink 31" xfId="13252" hidden="1" xr:uid="{00000000-0005-0000-0000-000064040000}"/>
    <cellStyle name="Followed Hyperlink 31" xfId="13374" hidden="1" xr:uid="{00000000-0005-0000-0000-000065040000}"/>
    <cellStyle name="Followed Hyperlink 31" xfId="13282" hidden="1" xr:uid="{00000000-0005-0000-0000-000066040000}"/>
    <cellStyle name="Followed Hyperlink 31" xfId="13392" hidden="1" xr:uid="{00000000-0005-0000-0000-000067040000}"/>
    <cellStyle name="Followed Hyperlink 31" xfId="13479" hidden="1" xr:uid="{00000000-0005-0000-0000-000068040000}"/>
    <cellStyle name="Followed Hyperlink 31" xfId="13595" hidden="1" xr:uid="{00000000-0005-0000-0000-000069040000}"/>
    <cellStyle name="Followed Hyperlink 31" xfId="13503" hidden="1" xr:uid="{00000000-0005-0000-0000-00006A040000}"/>
    <cellStyle name="Followed Hyperlink 31" xfId="13613" hidden="1" xr:uid="{00000000-0005-0000-0000-00006B040000}"/>
    <cellStyle name="Followed Hyperlink 31" xfId="13698" hidden="1" xr:uid="{00000000-0005-0000-0000-00006C040000}"/>
    <cellStyle name="Followed Hyperlink 31" xfId="13811" hidden="1" xr:uid="{00000000-0005-0000-0000-00006D040000}"/>
    <cellStyle name="Followed Hyperlink 31" xfId="13719" hidden="1" xr:uid="{00000000-0005-0000-0000-00006E040000}"/>
    <cellStyle name="Followed Hyperlink 31" xfId="13829" hidden="1" xr:uid="{00000000-0005-0000-0000-00006F040000}"/>
    <cellStyle name="Followed Hyperlink 31" xfId="13913" hidden="1" xr:uid="{00000000-0005-0000-0000-000070040000}"/>
    <cellStyle name="Followed Hyperlink 31" xfId="14023" hidden="1" xr:uid="{00000000-0005-0000-0000-000071040000}"/>
    <cellStyle name="Followed Hyperlink 31" xfId="13931" hidden="1" xr:uid="{00000000-0005-0000-0000-000072040000}"/>
    <cellStyle name="Followed Hyperlink 31" xfId="14041" hidden="1" xr:uid="{00000000-0005-0000-0000-000073040000}"/>
    <cellStyle name="Followed Hyperlink 31" xfId="14125" hidden="1" xr:uid="{00000000-0005-0000-0000-000074040000}"/>
    <cellStyle name="Followed Hyperlink 31" xfId="14234" hidden="1" xr:uid="{00000000-0005-0000-0000-000075040000}"/>
    <cellStyle name="Followed Hyperlink 31" xfId="14142" hidden="1" xr:uid="{00000000-0005-0000-0000-000076040000}"/>
    <cellStyle name="Followed Hyperlink 31" xfId="14252" hidden="1" xr:uid="{00000000-0005-0000-0000-000077040000}"/>
    <cellStyle name="Followed Hyperlink 31" xfId="14336" hidden="1" xr:uid="{00000000-0005-0000-0000-000078040000}"/>
    <cellStyle name="Followed Hyperlink 31" xfId="14440" hidden="1" xr:uid="{00000000-0005-0000-0000-000079040000}"/>
    <cellStyle name="Followed Hyperlink 31" xfId="14348" hidden="1" xr:uid="{00000000-0005-0000-0000-00007A040000}"/>
    <cellStyle name="Followed Hyperlink 31" xfId="14458" hidden="1" xr:uid="{00000000-0005-0000-0000-00007B040000}"/>
    <cellStyle name="Followed Hyperlink 31" xfId="8068" hidden="1" xr:uid="{00000000-0005-0000-0000-000060040000}"/>
    <cellStyle name="Followed Hyperlink 31" xfId="14551" hidden="1" xr:uid="{00000000-0005-0000-0000-000061040000}"/>
    <cellStyle name="Followed Hyperlink 31" xfId="14596" hidden="1" xr:uid="{00000000-0005-0000-0000-000062040000}"/>
    <cellStyle name="Followed Hyperlink 31" xfId="14544" hidden="1" xr:uid="{00000000-0005-0000-0000-000063040000}"/>
    <cellStyle name="Followed Hyperlink 31" xfId="14920" hidden="1" xr:uid="{00000000-0005-0000-0000-000064040000}"/>
    <cellStyle name="Followed Hyperlink 31" xfId="15042" hidden="1" xr:uid="{00000000-0005-0000-0000-000065040000}"/>
    <cellStyle name="Followed Hyperlink 31" xfId="14950" hidden="1" xr:uid="{00000000-0005-0000-0000-000066040000}"/>
    <cellStyle name="Followed Hyperlink 31" xfId="15060" hidden="1" xr:uid="{00000000-0005-0000-0000-000067040000}"/>
    <cellStyle name="Followed Hyperlink 31" xfId="15147" hidden="1" xr:uid="{00000000-0005-0000-0000-000068040000}"/>
    <cellStyle name="Followed Hyperlink 31" xfId="15263" hidden="1" xr:uid="{00000000-0005-0000-0000-000069040000}"/>
    <cellStyle name="Followed Hyperlink 31" xfId="15171" hidden="1" xr:uid="{00000000-0005-0000-0000-00006A040000}"/>
    <cellStyle name="Followed Hyperlink 31" xfId="15281" hidden="1" xr:uid="{00000000-0005-0000-0000-00006B040000}"/>
    <cellStyle name="Followed Hyperlink 31" xfId="15366" hidden="1" xr:uid="{00000000-0005-0000-0000-00006C040000}"/>
    <cellStyle name="Followed Hyperlink 31" xfId="15479" hidden="1" xr:uid="{00000000-0005-0000-0000-00006D040000}"/>
    <cellStyle name="Followed Hyperlink 31" xfId="15387" hidden="1" xr:uid="{00000000-0005-0000-0000-00006E040000}"/>
    <cellStyle name="Followed Hyperlink 31" xfId="15497" hidden="1" xr:uid="{00000000-0005-0000-0000-00006F040000}"/>
    <cellStyle name="Followed Hyperlink 31" xfId="15581" hidden="1" xr:uid="{00000000-0005-0000-0000-000070040000}"/>
    <cellStyle name="Followed Hyperlink 31" xfId="15691" hidden="1" xr:uid="{00000000-0005-0000-0000-000071040000}"/>
    <cellStyle name="Followed Hyperlink 31" xfId="15599" hidden="1" xr:uid="{00000000-0005-0000-0000-000072040000}"/>
    <cellStyle name="Followed Hyperlink 31" xfId="15709" hidden="1" xr:uid="{00000000-0005-0000-0000-000073040000}"/>
    <cellStyle name="Followed Hyperlink 31" xfId="15793" hidden="1" xr:uid="{00000000-0005-0000-0000-000074040000}"/>
    <cellStyle name="Followed Hyperlink 31" xfId="15902" hidden="1" xr:uid="{00000000-0005-0000-0000-000075040000}"/>
    <cellStyle name="Followed Hyperlink 31" xfId="15810" hidden="1" xr:uid="{00000000-0005-0000-0000-000076040000}"/>
    <cellStyle name="Followed Hyperlink 31" xfId="15920" hidden="1" xr:uid="{00000000-0005-0000-0000-000077040000}"/>
    <cellStyle name="Followed Hyperlink 31" xfId="16004" hidden="1" xr:uid="{00000000-0005-0000-0000-000078040000}"/>
    <cellStyle name="Followed Hyperlink 31" xfId="16108" hidden="1" xr:uid="{00000000-0005-0000-0000-000079040000}"/>
    <cellStyle name="Followed Hyperlink 31" xfId="16016" hidden="1" xr:uid="{00000000-0005-0000-0000-00007A040000}"/>
    <cellStyle name="Followed Hyperlink 31" xfId="16126" hidden="1" xr:uid="{00000000-0005-0000-0000-00007B040000}"/>
    <cellStyle name="Followed Hyperlink 31" xfId="9746" hidden="1" xr:uid="{00000000-0005-0000-0000-000060040000}"/>
    <cellStyle name="Followed Hyperlink 31" xfId="16219" hidden="1" xr:uid="{00000000-0005-0000-0000-000061040000}"/>
    <cellStyle name="Followed Hyperlink 31" xfId="16264" hidden="1" xr:uid="{00000000-0005-0000-0000-000062040000}"/>
    <cellStyle name="Followed Hyperlink 31" xfId="16212" hidden="1" xr:uid="{00000000-0005-0000-0000-000063040000}"/>
    <cellStyle name="Followed Hyperlink 31" xfId="16579" hidden="1" xr:uid="{00000000-0005-0000-0000-000064040000}"/>
    <cellStyle name="Followed Hyperlink 31" xfId="16701" hidden="1" xr:uid="{00000000-0005-0000-0000-000065040000}"/>
    <cellStyle name="Followed Hyperlink 31" xfId="16609" hidden="1" xr:uid="{00000000-0005-0000-0000-000066040000}"/>
    <cellStyle name="Followed Hyperlink 31" xfId="16719" hidden="1" xr:uid="{00000000-0005-0000-0000-000067040000}"/>
    <cellStyle name="Followed Hyperlink 31" xfId="16806" hidden="1" xr:uid="{00000000-0005-0000-0000-000068040000}"/>
    <cellStyle name="Followed Hyperlink 31" xfId="16922" hidden="1" xr:uid="{00000000-0005-0000-0000-000069040000}"/>
    <cellStyle name="Followed Hyperlink 31" xfId="16830" hidden="1" xr:uid="{00000000-0005-0000-0000-00006A040000}"/>
    <cellStyle name="Followed Hyperlink 31" xfId="16940" hidden="1" xr:uid="{00000000-0005-0000-0000-00006B040000}"/>
    <cellStyle name="Followed Hyperlink 31" xfId="17025" hidden="1" xr:uid="{00000000-0005-0000-0000-00006C040000}"/>
    <cellStyle name="Followed Hyperlink 31" xfId="17138" hidden="1" xr:uid="{00000000-0005-0000-0000-00006D040000}"/>
    <cellStyle name="Followed Hyperlink 31" xfId="17046" hidden="1" xr:uid="{00000000-0005-0000-0000-00006E040000}"/>
    <cellStyle name="Followed Hyperlink 31" xfId="17156" hidden="1" xr:uid="{00000000-0005-0000-0000-00006F040000}"/>
    <cellStyle name="Followed Hyperlink 31" xfId="17240" hidden="1" xr:uid="{00000000-0005-0000-0000-000070040000}"/>
    <cellStyle name="Followed Hyperlink 31" xfId="17350" hidden="1" xr:uid="{00000000-0005-0000-0000-000071040000}"/>
    <cellStyle name="Followed Hyperlink 31" xfId="17258" hidden="1" xr:uid="{00000000-0005-0000-0000-000072040000}"/>
    <cellStyle name="Followed Hyperlink 31" xfId="17368" hidden="1" xr:uid="{00000000-0005-0000-0000-000073040000}"/>
    <cellStyle name="Followed Hyperlink 31" xfId="17452" hidden="1" xr:uid="{00000000-0005-0000-0000-000074040000}"/>
    <cellStyle name="Followed Hyperlink 31" xfId="17561" hidden="1" xr:uid="{00000000-0005-0000-0000-000075040000}"/>
    <cellStyle name="Followed Hyperlink 31" xfId="17469" hidden="1" xr:uid="{00000000-0005-0000-0000-000076040000}"/>
    <cellStyle name="Followed Hyperlink 31" xfId="17579" hidden="1" xr:uid="{00000000-0005-0000-0000-000077040000}"/>
    <cellStyle name="Followed Hyperlink 31" xfId="17663" hidden="1" xr:uid="{00000000-0005-0000-0000-000078040000}"/>
    <cellStyle name="Followed Hyperlink 31" xfId="17767" hidden="1" xr:uid="{00000000-0005-0000-0000-000079040000}"/>
    <cellStyle name="Followed Hyperlink 31" xfId="17675" hidden="1" xr:uid="{00000000-0005-0000-0000-00007A040000}"/>
    <cellStyle name="Followed Hyperlink 31" xfId="17785" hidden="1" xr:uid="{00000000-0005-0000-0000-00007B040000}"/>
    <cellStyle name="Followed Hyperlink 31" xfId="13001" hidden="1" xr:uid="{00000000-0005-0000-0000-000060040000}"/>
    <cellStyle name="Followed Hyperlink 31" xfId="12999" hidden="1" xr:uid="{00000000-0005-0000-0000-000061040000}"/>
    <cellStyle name="Followed Hyperlink 31" xfId="16398" hidden="1" xr:uid="{00000000-0005-0000-0000-000062040000}"/>
    <cellStyle name="Followed Hyperlink 31" xfId="17868" hidden="1" xr:uid="{00000000-0005-0000-0000-000063040000}"/>
    <cellStyle name="Followed Hyperlink 31" xfId="18245" hidden="1" xr:uid="{00000000-0005-0000-0000-000064040000}"/>
    <cellStyle name="Followed Hyperlink 31" xfId="18367" hidden="1" xr:uid="{00000000-0005-0000-0000-000065040000}"/>
    <cellStyle name="Followed Hyperlink 31" xfId="18275" hidden="1" xr:uid="{00000000-0005-0000-0000-000066040000}"/>
    <cellStyle name="Followed Hyperlink 31" xfId="18385" hidden="1" xr:uid="{00000000-0005-0000-0000-000067040000}"/>
    <cellStyle name="Followed Hyperlink 31" xfId="18472" hidden="1" xr:uid="{00000000-0005-0000-0000-000068040000}"/>
    <cellStyle name="Followed Hyperlink 31" xfId="18588" hidden="1" xr:uid="{00000000-0005-0000-0000-000069040000}"/>
    <cellStyle name="Followed Hyperlink 31" xfId="18496" hidden="1" xr:uid="{00000000-0005-0000-0000-00006A040000}"/>
    <cellStyle name="Followed Hyperlink 31" xfId="18606" hidden="1" xr:uid="{00000000-0005-0000-0000-00006B040000}"/>
    <cellStyle name="Followed Hyperlink 31" xfId="18691" hidden="1" xr:uid="{00000000-0005-0000-0000-00006C040000}"/>
    <cellStyle name="Followed Hyperlink 31" xfId="18804" hidden="1" xr:uid="{00000000-0005-0000-0000-00006D040000}"/>
    <cellStyle name="Followed Hyperlink 31" xfId="18712" hidden="1" xr:uid="{00000000-0005-0000-0000-00006E040000}"/>
    <cellStyle name="Followed Hyperlink 31" xfId="18822" hidden="1" xr:uid="{00000000-0005-0000-0000-00006F040000}"/>
    <cellStyle name="Followed Hyperlink 31" xfId="18906" hidden="1" xr:uid="{00000000-0005-0000-0000-000070040000}"/>
    <cellStyle name="Followed Hyperlink 31" xfId="19016" hidden="1" xr:uid="{00000000-0005-0000-0000-000071040000}"/>
    <cellStyle name="Followed Hyperlink 31" xfId="18924" hidden="1" xr:uid="{00000000-0005-0000-0000-000072040000}"/>
    <cellStyle name="Followed Hyperlink 31" xfId="19034" hidden="1" xr:uid="{00000000-0005-0000-0000-000073040000}"/>
    <cellStyle name="Followed Hyperlink 31" xfId="19118" hidden="1" xr:uid="{00000000-0005-0000-0000-000074040000}"/>
    <cellStyle name="Followed Hyperlink 31" xfId="19227" hidden="1" xr:uid="{00000000-0005-0000-0000-000075040000}"/>
    <cellStyle name="Followed Hyperlink 31" xfId="19135" hidden="1" xr:uid="{00000000-0005-0000-0000-000076040000}"/>
    <cellStyle name="Followed Hyperlink 31" xfId="19245" hidden="1" xr:uid="{00000000-0005-0000-0000-000077040000}"/>
    <cellStyle name="Followed Hyperlink 31" xfId="19329" hidden="1" xr:uid="{00000000-0005-0000-0000-000078040000}"/>
    <cellStyle name="Followed Hyperlink 31" xfId="19433" hidden="1" xr:uid="{00000000-0005-0000-0000-000079040000}"/>
    <cellStyle name="Followed Hyperlink 31" xfId="19341" hidden="1" xr:uid="{00000000-0005-0000-0000-00007A040000}"/>
    <cellStyle name="Followed Hyperlink 31" xfId="19451" hidden="1" xr:uid="{00000000-0005-0000-0000-00007B040000}"/>
    <cellStyle name="Followed Hyperlink 31" xfId="9687" hidden="1" xr:uid="{00000000-0005-0000-0000-000060040000}"/>
    <cellStyle name="Followed Hyperlink 31" xfId="19544" hidden="1" xr:uid="{00000000-0005-0000-0000-000061040000}"/>
    <cellStyle name="Followed Hyperlink 31" xfId="19589" hidden="1" xr:uid="{00000000-0005-0000-0000-000062040000}"/>
    <cellStyle name="Followed Hyperlink 31" xfId="19537" hidden="1" xr:uid="{00000000-0005-0000-0000-000063040000}"/>
    <cellStyle name="Followed Hyperlink 31" xfId="19886" hidden="1" xr:uid="{00000000-0005-0000-0000-000064040000}"/>
    <cellStyle name="Followed Hyperlink 31" xfId="20008" hidden="1" xr:uid="{00000000-0005-0000-0000-000065040000}"/>
    <cellStyle name="Followed Hyperlink 31" xfId="19916" hidden="1" xr:uid="{00000000-0005-0000-0000-000066040000}"/>
    <cellStyle name="Followed Hyperlink 31" xfId="20026" hidden="1" xr:uid="{00000000-0005-0000-0000-000067040000}"/>
    <cellStyle name="Followed Hyperlink 31" xfId="20113" hidden="1" xr:uid="{00000000-0005-0000-0000-000068040000}"/>
    <cellStyle name="Followed Hyperlink 31" xfId="20229" hidden="1" xr:uid="{00000000-0005-0000-0000-000069040000}"/>
    <cellStyle name="Followed Hyperlink 31" xfId="20137" hidden="1" xr:uid="{00000000-0005-0000-0000-00006A040000}"/>
    <cellStyle name="Followed Hyperlink 31" xfId="20247" hidden="1" xr:uid="{00000000-0005-0000-0000-00006B040000}"/>
    <cellStyle name="Followed Hyperlink 31" xfId="20332" hidden="1" xr:uid="{00000000-0005-0000-0000-00006C040000}"/>
    <cellStyle name="Followed Hyperlink 31" xfId="20445" hidden="1" xr:uid="{00000000-0005-0000-0000-00006D040000}"/>
    <cellStyle name="Followed Hyperlink 31" xfId="20353" hidden="1" xr:uid="{00000000-0005-0000-0000-00006E040000}"/>
    <cellStyle name="Followed Hyperlink 31" xfId="20463" hidden="1" xr:uid="{00000000-0005-0000-0000-00006F040000}"/>
    <cellStyle name="Followed Hyperlink 31" xfId="20547" hidden="1" xr:uid="{00000000-0005-0000-0000-000070040000}"/>
    <cellStyle name="Followed Hyperlink 31" xfId="20657" hidden="1" xr:uid="{00000000-0005-0000-0000-000071040000}"/>
    <cellStyle name="Followed Hyperlink 31" xfId="20565" hidden="1" xr:uid="{00000000-0005-0000-0000-000072040000}"/>
    <cellStyle name="Followed Hyperlink 31" xfId="20675" hidden="1" xr:uid="{00000000-0005-0000-0000-000073040000}"/>
    <cellStyle name="Followed Hyperlink 31" xfId="20759" hidden="1" xr:uid="{00000000-0005-0000-0000-000074040000}"/>
    <cellStyle name="Followed Hyperlink 31" xfId="20868" hidden="1" xr:uid="{00000000-0005-0000-0000-000075040000}"/>
    <cellStyle name="Followed Hyperlink 31" xfId="20776" hidden="1" xr:uid="{00000000-0005-0000-0000-000076040000}"/>
    <cellStyle name="Followed Hyperlink 31" xfId="20886" hidden="1" xr:uid="{00000000-0005-0000-0000-000077040000}"/>
    <cellStyle name="Followed Hyperlink 31" xfId="20970" hidden="1" xr:uid="{00000000-0005-0000-0000-000078040000}"/>
    <cellStyle name="Followed Hyperlink 31" xfId="21074" hidden="1" xr:uid="{00000000-0005-0000-0000-000079040000}"/>
    <cellStyle name="Followed Hyperlink 31" xfId="20982" hidden="1" xr:uid="{00000000-0005-0000-0000-00007A040000}"/>
    <cellStyle name="Followed Hyperlink 31" xfId="21092" hidden="1" xr:uid="{00000000-0005-0000-0000-00007B040000}"/>
    <cellStyle name="Followed Hyperlink 31" xfId="14704" hidden="1" xr:uid="{00000000-0005-0000-0000-000060040000}"/>
    <cellStyle name="Followed Hyperlink 31" xfId="21185" hidden="1" xr:uid="{00000000-0005-0000-0000-000061040000}"/>
    <cellStyle name="Followed Hyperlink 31" xfId="21230" hidden="1" xr:uid="{00000000-0005-0000-0000-000062040000}"/>
    <cellStyle name="Followed Hyperlink 31" xfId="21178" hidden="1" xr:uid="{00000000-0005-0000-0000-000063040000}"/>
    <cellStyle name="Followed Hyperlink 31" xfId="21493" hidden="1" xr:uid="{00000000-0005-0000-0000-000064040000}"/>
    <cellStyle name="Followed Hyperlink 31" xfId="21615" hidden="1" xr:uid="{00000000-0005-0000-0000-000065040000}"/>
    <cellStyle name="Followed Hyperlink 31" xfId="21523" hidden="1" xr:uid="{00000000-0005-0000-0000-000066040000}"/>
    <cellStyle name="Followed Hyperlink 31" xfId="21633" hidden="1" xr:uid="{00000000-0005-0000-0000-000067040000}"/>
    <cellStyle name="Followed Hyperlink 31" xfId="21720" hidden="1" xr:uid="{00000000-0005-0000-0000-000068040000}"/>
    <cellStyle name="Followed Hyperlink 31" xfId="21836" hidden="1" xr:uid="{00000000-0005-0000-0000-000069040000}"/>
    <cellStyle name="Followed Hyperlink 31" xfId="21744" hidden="1" xr:uid="{00000000-0005-0000-0000-00006A040000}"/>
    <cellStyle name="Followed Hyperlink 31" xfId="21854" hidden="1" xr:uid="{00000000-0005-0000-0000-00006B040000}"/>
    <cellStyle name="Followed Hyperlink 31" xfId="21939" hidden="1" xr:uid="{00000000-0005-0000-0000-00006C040000}"/>
    <cellStyle name="Followed Hyperlink 31" xfId="22052" hidden="1" xr:uid="{00000000-0005-0000-0000-00006D040000}"/>
    <cellStyle name="Followed Hyperlink 31" xfId="21960" hidden="1" xr:uid="{00000000-0005-0000-0000-00006E040000}"/>
    <cellStyle name="Followed Hyperlink 31" xfId="22070" hidden="1" xr:uid="{00000000-0005-0000-0000-00006F040000}"/>
    <cellStyle name="Followed Hyperlink 31" xfId="22154" hidden="1" xr:uid="{00000000-0005-0000-0000-000070040000}"/>
    <cellStyle name="Followed Hyperlink 31" xfId="22264" hidden="1" xr:uid="{00000000-0005-0000-0000-000071040000}"/>
    <cellStyle name="Followed Hyperlink 31" xfId="22172" hidden="1" xr:uid="{00000000-0005-0000-0000-000072040000}"/>
    <cellStyle name="Followed Hyperlink 31" xfId="22282" hidden="1" xr:uid="{00000000-0005-0000-0000-000073040000}"/>
    <cellStyle name="Followed Hyperlink 31" xfId="22366" hidden="1" xr:uid="{00000000-0005-0000-0000-000074040000}"/>
    <cellStyle name="Followed Hyperlink 31" xfId="22475" hidden="1" xr:uid="{00000000-0005-0000-0000-000075040000}"/>
    <cellStyle name="Followed Hyperlink 31" xfId="22383" hidden="1" xr:uid="{00000000-0005-0000-0000-000076040000}"/>
    <cellStyle name="Followed Hyperlink 31" xfId="22493" hidden="1" xr:uid="{00000000-0005-0000-0000-000077040000}"/>
    <cellStyle name="Followed Hyperlink 31" xfId="22577" hidden="1" xr:uid="{00000000-0005-0000-0000-000078040000}"/>
    <cellStyle name="Followed Hyperlink 31" xfId="22681" hidden="1" xr:uid="{00000000-0005-0000-0000-000079040000}"/>
    <cellStyle name="Followed Hyperlink 31" xfId="22589" hidden="1" xr:uid="{00000000-0005-0000-0000-00007A040000}"/>
    <cellStyle name="Followed Hyperlink 31" xfId="22699" hidden="1" xr:uid="{00000000-0005-0000-0000-00007B040000}"/>
    <cellStyle name="Followed Hyperlink 31" xfId="16421" hidden="1" xr:uid="{00000000-0005-0000-0000-000060040000}"/>
    <cellStyle name="Followed Hyperlink 31" xfId="22792" hidden="1" xr:uid="{00000000-0005-0000-0000-000061040000}"/>
    <cellStyle name="Followed Hyperlink 31" xfId="22837" hidden="1" xr:uid="{00000000-0005-0000-0000-000062040000}"/>
    <cellStyle name="Followed Hyperlink 31" xfId="22785" hidden="1" xr:uid="{00000000-0005-0000-0000-000063040000}"/>
    <cellStyle name="Followed Hyperlink 31" xfId="23062" hidden="1" xr:uid="{00000000-0005-0000-0000-000064040000}"/>
    <cellStyle name="Followed Hyperlink 31" xfId="23184" hidden="1" xr:uid="{00000000-0005-0000-0000-000065040000}"/>
    <cellStyle name="Followed Hyperlink 31" xfId="23092" hidden="1" xr:uid="{00000000-0005-0000-0000-000066040000}"/>
    <cellStyle name="Followed Hyperlink 31" xfId="23202" hidden="1" xr:uid="{00000000-0005-0000-0000-000067040000}"/>
    <cellStyle name="Followed Hyperlink 31" xfId="23289" hidden="1" xr:uid="{00000000-0005-0000-0000-000068040000}"/>
    <cellStyle name="Followed Hyperlink 31" xfId="23405" hidden="1" xr:uid="{00000000-0005-0000-0000-000069040000}"/>
    <cellStyle name="Followed Hyperlink 31" xfId="23313" hidden="1" xr:uid="{00000000-0005-0000-0000-00006A040000}"/>
    <cellStyle name="Followed Hyperlink 31" xfId="23423" hidden="1" xr:uid="{00000000-0005-0000-0000-00006B040000}"/>
    <cellStyle name="Followed Hyperlink 31" xfId="23508" hidden="1" xr:uid="{00000000-0005-0000-0000-00006C040000}"/>
    <cellStyle name="Followed Hyperlink 31" xfId="23621" hidden="1" xr:uid="{00000000-0005-0000-0000-00006D040000}"/>
    <cellStyle name="Followed Hyperlink 31" xfId="23529" hidden="1" xr:uid="{00000000-0005-0000-0000-00006E040000}"/>
    <cellStyle name="Followed Hyperlink 31" xfId="23639" hidden="1" xr:uid="{00000000-0005-0000-0000-00006F040000}"/>
    <cellStyle name="Followed Hyperlink 31" xfId="23723" hidden="1" xr:uid="{00000000-0005-0000-0000-000070040000}"/>
    <cellStyle name="Followed Hyperlink 31" xfId="23833" hidden="1" xr:uid="{00000000-0005-0000-0000-000071040000}"/>
    <cellStyle name="Followed Hyperlink 31" xfId="23741" hidden="1" xr:uid="{00000000-0005-0000-0000-000072040000}"/>
    <cellStyle name="Followed Hyperlink 31" xfId="23851" hidden="1" xr:uid="{00000000-0005-0000-0000-000073040000}"/>
    <cellStyle name="Followed Hyperlink 31" xfId="23935" hidden="1" xr:uid="{00000000-0005-0000-0000-000074040000}"/>
    <cellStyle name="Followed Hyperlink 31" xfId="24044" hidden="1" xr:uid="{00000000-0005-0000-0000-000075040000}"/>
    <cellStyle name="Followed Hyperlink 31" xfId="23952" hidden="1" xr:uid="{00000000-0005-0000-0000-000076040000}"/>
    <cellStyle name="Followed Hyperlink 31" xfId="24062" hidden="1" xr:uid="{00000000-0005-0000-0000-000077040000}"/>
    <cellStyle name="Followed Hyperlink 31" xfId="24146" hidden="1" xr:uid="{00000000-0005-0000-0000-000078040000}"/>
    <cellStyle name="Followed Hyperlink 31" xfId="24250" hidden="1" xr:uid="{00000000-0005-0000-0000-000079040000}"/>
    <cellStyle name="Followed Hyperlink 31" xfId="24158" hidden="1" xr:uid="{00000000-0005-0000-0000-00007A040000}"/>
    <cellStyle name="Followed Hyperlink 31" xfId="24268" hidden="1" xr:uid="{00000000-0005-0000-0000-00007B040000}"/>
    <cellStyle name="Followed Hyperlink 31" xfId="18043" hidden="1" xr:uid="{00000000-0005-0000-0000-000060040000}"/>
    <cellStyle name="Followed Hyperlink 31" xfId="24361" hidden="1" xr:uid="{00000000-0005-0000-0000-000061040000}"/>
    <cellStyle name="Followed Hyperlink 31" xfId="24406" hidden="1" xr:uid="{00000000-0005-0000-0000-000062040000}"/>
    <cellStyle name="Followed Hyperlink 31" xfId="24354" hidden="1" xr:uid="{00000000-0005-0000-0000-000063040000}"/>
    <cellStyle name="Followed Hyperlink 31" xfId="24581" hidden="1" xr:uid="{00000000-0005-0000-0000-000064040000}"/>
    <cellStyle name="Followed Hyperlink 31" xfId="24703" hidden="1" xr:uid="{00000000-0005-0000-0000-000065040000}"/>
    <cellStyle name="Followed Hyperlink 31" xfId="24611" hidden="1" xr:uid="{00000000-0005-0000-0000-000066040000}"/>
    <cellStyle name="Followed Hyperlink 31" xfId="24721" hidden="1" xr:uid="{00000000-0005-0000-0000-000067040000}"/>
    <cellStyle name="Followed Hyperlink 31" xfId="24808" hidden="1" xr:uid="{00000000-0005-0000-0000-000068040000}"/>
    <cellStyle name="Followed Hyperlink 31" xfId="24924" hidden="1" xr:uid="{00000000-0005-0000-0000-000069040000}"/>
    <cellStyle name="Followed Hyperlink 31" xfId="24832" hidden="1" xr:uid="{00000000-0005-0000-0000-00006A040000}"/>
    <cellStyle name="Followed Hyperlink 31" xfId="24942" hidden="1" xr:uid="{00000000-0005-0000-0000-00006B040000}"/>
    <cellStyle name="Followed Hyperlink 31" xfId="25027" hidden="1" xr:uid="{00000000-0005-0000-0000-00006C040000}"/>
    <cellStyle name="Followed Hyperlink 31" xfId="25140" hidden="1" xr:uid="{00000000-0005-0000-0000-00006D040000}"/>
    <cellStyle name="Followed Hyperlink 31" xfId="25048" hidden="1" xr:uid="{00000000-0005-0000-0000-00006E040000}"/>
    <cellStyle name="Followed Hyperlink 31" xfId="25158" hidden="1" xr:uid="{00000000-0005-0000-0000-00006F040000}"/>
    <cellStyle name="Followed Hyperlink 31" xfId="25242" hidden="1" xr:uid="{00000000-0005-0000-0000-000070040000}"/>
    <cellStyle name="Followed Hyperlink 31" xfId="25352" hidden="1" xr:uid="{00000000-0005-0000-0000-000071040000}"/>
    <cellStyle name="Followed Hyperlink 31" xfId="25260" hidden="1" xr:uid="{00000000-0005-0000-0000-000072040000}"/>
    <cellStyle name="Followed Hyperlink 31" xfId="25370" hidden="1" xr:uid="{00000000-0005-0000-0000-000073040000}"/>
    <cellStyle name="Followed Hyperlink 31" xfId="25454" hidden="1" xr:uid="{00000000-0005-0000-0000-000074040000}"/>
    <cellStyle name="Followed Hyperlink 31" xfId="25563" hidden="1" xr:uid="{00000000-0005-0000-0000-000075040000}"/>
    <cellStyle name="Followed Hyperlink 31" xfId="25471" hidden="1" xr:uid="{00000000-0005-0000-0000-000076040000}"/>
    <cellStyle name="Followed Hyperlink 31" xfId="25581" hidden="1" xr:uid="{00000000-0005-0000-0000-000077040000}"/>
    <cellStyle name="Followed Hyperlink 31" xfId="25665" hidden="1" xr:uid="{00000000-0005-0000-0000-000078040000}"/>
    <cellStyle name="Followed Hyperlink 31" xfId="25769" hidden="1" xr:uid="{00000000-0005-0000-0000-000079040000}"/>
    <cellStyle name="Followed Hyperlink 31" xfId="25677" hidden="1" xr:uid="{00000000-0005-0000-0000-00007A040000}"/>
    <cellStyle name="Followed Hyperlink 31" xfId="25787" hidden="1" xr:uid="{00000000-0005-0000-0000-00007B040000}"/>
    <cellStyle name="Followed Hyperlink 31" xfId="26389" hidden="1" xr:uid="{00000000-0005-0000-0000-000060040000}"/>
    <cellStyle name="Followed Hyperlink 31" xfId="26510" hidden="1" xr:uid="{00000000-0005-0000-0000-000061040000}"/>
    <cellStyle name="Followed Hyperlink 31" xfId="26418" hidden="1" xr:uid="{00000000-0005-0000-0000-000062040000}"/>
    <cellStyle name="Followed Hyperlink 31" xfId="26528" hidden="1" xr:uid="{00000000-0005-0000-0000-000063040000}"/>
    <cellStyle name="Followed Hyperlink 31" xfId="26701" hidden="1" xr:uid="{00000000-0005-0000-0000-000064040000}"/>
    <cellStyle name="Followed Hyperlink 31" xfId="26823" hidden="1" xr:uid="{00000000-0005-0000-0000-000065040000}"/>
    <cellStyle name="Followed Hyperlink 31" xfId="26731" hidden="1" xr:uid="{00000000-0005-0000-0000-000066040000}"/>
    <cellStyle name="Followed Hyperlink 31" xfId="26841" hidden="1" xr:uid="{00000000-0005-0000-0000-000067040000}"/>
    <cellStyle name="Followed Hyperlink 31" xfId="26928" hidden="1" xr:uid="{00000000-0005-0000-0000-000068040000}"/>
    <cellStyle name="Followed Hyperlink 31" xfId="27044" hidden="1" xr:uid="{00000000-0005-0000-0000-000069040000}"/>
    <cellStyle name="Followed Hyperlink 31" xfId="26952" hidden="1" xr:uid="{00000000-0005-0000-0000-00006A040000}"/>
    <cellStyle name="Followed Hyperlink 31" xfId="27062" hidden="1" xr:uid="{00000000-0005-0000-0000-00006B040000}"/>
    <cellStyle name="Followed Hyperlink 31" xfId="27147" hidden="1" xr:uid="{00000000-0005-0000-0000-00006C040000}"/>
    <cellStyle name="Followed Hyperlink 31" xfId="27260" hidden="1" xr:uid="{00000000-0005-0000-0000-00006D040000}"/>
    <cellStyle name="Followed Hyperlink 31" xfId="27168" hidden="1" xr:uid="{00000000-0005-0000-0000-00006E040000}"/>
    <cellStyle name="Followed Hyperlink 31" xfId="27278" hidden="1" xr:uid="{00000000-0005-0000-0000-00006F040000}"/>
    <cellStyle name="Followed Hyperlink 31" xfId="27362" hidden="1" xr:uid="{00000000-0005-0000-0000-000070040000}"/>
    <cellStyle name="Followed Hyperlink 31" xfId="27472" hidden="1" xr:uid="{00000000-0005-0000-0000-000071040000}"/>
    <cellStyle name="Followed Hyperlink 31" xfId="27380" hidden="1" xr:uid="{00000000-0005-0000-0000-000072040000}"/>
    <cellStyle name="Followed Hyperlink 31" xfId="27490" hidden="1" xr:uid="{00000000-0005-0000-0000-000073040000}"/>
    <cellStyle name="Followed Hyperlink 31" xfId="27574" hidden="1" xr:uid="{00000000-0005-0000-0000-000074040000}"/>
    <cellStyle name="Followed Hyperlink 31" xfId="27683" hidden="1" xr:uid="{00000000-0005-0000-0000-000075040000}"/>
    <cellStyle name="Followed Hyperlink 31" xfId="27591" hidden="1" xr:uid="{00000000-0005-0000-0000-000076040000}"/>
    <cellStyle name="Followed Hyperlink 31" xfId="27701" hidden="1" xr:uid="{00000000-0005-0000-0000-000077040000}"/>
    <cellStyle name="Followed Hyperlink 31" xfId="27785" hidden="1" xr:uid="{00000000-0005-0000-0000-000078040000}"/>
    <cellStyle name="Followed Hyperlink 31" xfId="27889" hidden="1" xr:uid="{00000000-0005-0000-0000-000079040000}"/>
    <cellStyle name="Followed Hyperlink 31" xfId="27797" hidden="1" xr:uid="{00000000-0005-0000-0000-00007A040000}"/>
    <cellStyle name="Followed Hyperlink 31" xfId="27907" hidden="1" xr:uid="{00000000-0005-0000-0000-00007B040000}"/>
    <cellStyle name="Followed Hyperlink 31" xfId="28611" hidden="1" xr:uid="{00000000-0005-0000-0000-000060040000}"/>
    <cellStyle name="Followed Hyperlink 31" xfId="28732" hidden="1" xr:uid="{00000000-0005-0000-0000-000061040000}"/>
    <cellStyle name="Followed Hyperlink 31" xfId="28640" hidden="1" xr:uid="{00000000-0005-0000-0000-000062040000}"/>
    <cellStyle name="Followed Hyperlink 31" xfId="28750" hidden="1" xr:uid="{00000000-0005-0000-0000-000063040000}"/>
    <cellStyle name="Followed Hyperlink 31" xfId="28923" hidden="1" xr:uid="{00000000-0005-0000-0000-000064040000}"/>
    <cellStyle name="Followed Hyperlink 31" xfId="29045" hidden="1" xr:uid="{00000000-0005-0000-0000-000065040000}"/>
    <cellStyle name="Followed Hyperlink 31" xfId="28953" hidden="1" xr:uid="{00000000-0005-0000-0000-000066040000}"/>
    <cellStyle name="Followed Hyperlink 31" xfId="29063" hidden="1" xr:uid="{00000000-0005-0000-0000-000067040000}"/>
    <cellStyle name="Followed Hyperlink 31" xfId="29150" hidden="1" xr:uid="{00000000-0005-0000-0000-000068040000}"/>
    <cellStyle name="Followed Hyperlink 31" xfId="29266" hidden="1" xr:uid="{00000000-0005-0000-0000-000069040000}"/>
    <cellStyle name="Followed Hyperlink 31" xfId="29174" hidden="1" xr:uid="{00000000-0005-0000-0000-00006A040000}"/>
    <cellStyle name="Followed Hyperlink 31" xfId="29284" hidden="1" xr:uid="{00000000-0005-0000-0000-00006B040000}"/>
    <cellStyle name="Followed Hyperlink 31" xfId="29369" hidden="1" xr:uid="{00000000-0005-0000-0000-00006C040000}"/>
    <cellStyle name="Followed Hyperlink 31" xfId="29482" hidden="1" xr:uid="{00000000-0005-0000-0000-00006D040000}"/>
    <cellStyle name="Followed Hyperlink 31" xfId="29390" hidden="1" xr:uid="{00000000-0005-0000-0000-00006E040000}"/>
    <cellStyle name="Followed Hyperlink 31" xfId="29500" hidden="1" xr:uid="{00000000-0005-0000-0000-00006F040000}"/>
    <cellStyle name="Followed Hyperlink 31" xfId="29584" hidden="1" xr:uid="{00000000-0005-0000-0000-000070040000}"/>
    <cellStyle name="Followed Hyperlink 31" xfId="29694" hidden="1" xr:uid="{00000000-0005-0000-0000-000071040000}"/>
    <cellStyle name="Followed Hyperlink 31" xfId="29602" hidden="1" xr:uid="{00000000-0005-0000-0000-000072040000}"/>
    <cellStyle name="Followed Hyperlink 31" xfId="29712" hidden="1" xr:uid="{00000000-0005-0000-0000-000073040000}"/>
    <cellStyle name="Followed Hyperlink 31" xfId="29796" hidden="1" xr:uid="{00000000-0005-0000-0000-000074040000}"/>
    <cellStyle name="Followed Hyperlink 31" xfId="29905" hidden="1" xr:uid="{00000000-0005-0000-0000-000075040000}"/>
    <cellStyle name="Followed Hyperlink 31" xfId="29813" hidden="1" xr:uid="{00000000-0005-0000-0000-000076040000}"/>
    <cellStyle name="Followed Hyperlink 31" xfId="29923" hidden="1" xr:uid="{00000000-0005-0000-0000-000077040000}"/>
    <cellStyle name="Followed Hyperlink 31" xfId="30007" hidden="1" xr:uid="{00000000-0005-0000-0000-000078040000}"/>
    <cellStyle name="Followed Hyperlink 31" xfId="30111" hidden="1" xr:uid="{00000000-0005-0000-0000-000079040000}"/>
    <cellStyle name="Followed Hyperlink 31" xfId="30019" hidden="1" xr:uid="{00000000-0005-0000-0000-00007A040000}"/>
    <cellStyle name="Followed Hyperlink 31" xfId="30129" hidden="1" xr:uid="{00000000-0005-0000-0000-00007B040000}"/>
    <cellStyle name="Followed Hyperlink 31" xfId="25879" hidden="1" xr:uid="{00000000-0005-0000-0000-000060040000}"/>
    <cellStyle name="Followed Hyperlink 31" xfId="30222" hidden="1" xr:uid="{00000000-0005-0000-0000-000061040000}"/>
    <cellStyle name="Followed Hyperlink 31" xfId="30267" hidden="1" xr:uid="{00000000-0005-0000-0000-000062040000}"/>
    <cellStyle name="Followed Hyperlink 31" xfId="30215" hidden="1" xr:uid="{00000000-0005-0000-0000-000063040000}"/>
    <cellStyle name="Followed Hyperlink 31" xfId="30594" hidden="1" xr:uid="{00000000-0005-0000-0000-000064040000}"/>
    <cellStyle name="Followed Hyperlink 31" xfId="30716" hidden="1" xr:uid="{00000000-0005-0000-0000-000065040000}"/>
    <cellStyle name="Followed Hyperlink 31" xfId="30624" hidden="1" xr:uid="{00000000-0005-0000-0000-000066040000}"/>
    <cellStyle name="Followed Hyperlink 31" xfId="30734" hidden="1" xr:uid="{00000000-0005-0000-0000-000067040000}"/>
    <cellStyle name="Followed Hyperlink 31" xfId="30821" hidden="1" xr:uid="{00000000-0005-0000-0000-000068040000}"/>
    <cellStyle name="Followed Hyperlink 31" xfId="30937" hidden="1" xr:uid="{00000000-0005-0000-0000-000069040000}"/>
    <cellStyle name="Followed Hyperlink 31" xfId="30845" hidden="1" xr:uid="{00000000-0005-0000-0000-00006A040000}"/>
    <cellStyle name="Followed Hyperlink 31" xfId="30955" hidden="1" xr:uid="{00000000-0005-0000-0000-00006B040000}"/>
    <cellStyle name="Followed Hyperlink 31" xfId="31040" hidden="1" xr:uid="{00000000-0005-0000-0000-00006C040000}"/>
    <cellStyle name="Followed Hyperlink 31" xfId="31153" hidden="1" xr:uid="{00000000-0005-0000-0000-00006D040000}"/>
    <cellStyle name="Followed Hyperlink 31" xfId="31061" hidden="1" xr:uid="{00000000-0005-0000-0000-00006E040000}"/>
    <cellStyle name="Followed Hyperlink 31" xfId="31171" hidden="1" xr:uid="{00000000-0005-0000-0000-00006F040000}"/>
    <cellStyle name="Followed Hyperlink 31" xfId="31255" hidden="1" xr:uid="{00000000-0005-0000-0000-000070040000}"/>
    <cellStyle name="Followed Hyperlink 31" xfId="31365" hidden="1" xr:uid="{00000000-0005-0000-0000-000071040000}"/>
    <cellStyle name="Followed Hyperlink 31" xfId="31273" hidden="1" xr:uid="{00000000-0005-0000-0000-000072040000}"/>
    <cellStyle name="Followed Hyperlink 31" xfId="31383" hidden="1" xr:uid="{00000000-0005-0000-0000-000073040000}"/>
    <cellStyle name="Followed Hyperlink 31" xfId="31467" hidden="1" xr:uid="{00000000-0005-0000-0000-000074040000}"/>
    <cellStyle name="Followed Hyperlink 31" xfId="31576" hidden="1" xr:uid="{00000000-0005-0000-0000-000075040000}"/>
    <cellStyle name="Followed Hyperlink 31" xfId="31484" hidden="1" xr:uid="{00000000-0005-0000-0000-000076040000}"/>
    <cellStyle name="Followed Hyperlink 31" xfId="31594" hidden="1" xr:uid="{00000000-0005-0000-0000-000077040000}"/>
    <cellStyle name="Followed Hyperlink 31" xfId="31678" hidden="1" xr:uid="{00000000-0005-0000-0000-000078040000}"/>
    <cellStyle name="Followed Hyperlink 31" xfId="31782" hidden="1" xr:uid="{00000000-0005-0000-0000-000079040000}"/>
    <cellStyle name="Followed Hyperlink 31" xfId="31690" hidden="1" xr:uid="{00000000-0005-0000-0000-00007A040000}"/>
    <cellStyle name="Followed Hyperlink 31" xfId="31800" hidden="1" xr:uid="{00000000-0005-0000-0000-00007B040000}"/>
    <cellStyle name="Followed Hyperlink 31" xfId="26095" hidden="1" xr:uid="{00000000-0005-0000-0000-000060040000}"/>
    <cellStyle name="Followed Hyperlink 31" xfId="31893" hidden="1" xr:uid="{00000000-0005-0000-0000-000061040000}"/>
    <cellStyle name="Followed Hyperlink 31" xfId="31938" hidden="1" xr:uid="{00000000-0005-0000-0000-000062040000}"/>
    <cellStyle name="Followed Hyperlink 31" xfId="31886" hidden="1" xr:uid="{00000000-0005-0000-0000-000063040000}"/>
    <cellStyle name="Followed Hyperlink 31" xfId="32262" hidden="1" xr:uid="{00000000-0005-0000-0000-000064040000}"/>
    <cellStyle name="Followed Hyperlink 31" xfId="32384" hidden="1" xr:uid="{00000000-0005-0000-0000-000065040000}"/>
    <cellStyle name="Followed Hyperlink 31" xfId="32292" hidden="1" xr:uid="{00000000-0005-0000-0000-000066040000}"/>
    <cellStyle name="Followed Hyperlink 31" xfId="32402" hidden="1" xr:uid="{00000000-0005-0000-0000-000067040000}"/>
    <cellStyle name="Followed Hyperlink 31" xfId="32489" hidden="1" xr:uid="{00000000-0005-0000-0000-000068040000}"/>
    <cellStyle name="Followed Hyperlink 31" xfId="32605" hidden="1" xr:uid="{00000000-0005-0000-0000-000069040000}"/>
    <cellStyle name="Followed Hyperlink 31" xfId="32513" hidden="1" xr:uid="{00000000-0005-0000-0000-00006A040000}"/>
    <cellStyle name="Followed Hyperlink 31" xfId="32623" hidden="1" xr:uid="{00000000-0005-0000-0000-00006B040000}"/>
    <cellStyle name="Followed Hyperlink 31" xfId="32708" hidden="1" xr:uid="{00000000-0005-0000-0000-00006C040000}"/>
    <cellStyle name="Followed Hyperlink 31" xfId="32821" hidden="1" xr:uid="{00000000-0005-0000-0000-00006D040000}"/>
    <cellStyle name="Followed Hyperlink 31" xfId="32729" hidden="1" xr:uid="{00000000-0005-0000-0000-00006E040000}"/>
    <cellStyle name="Followed Hyperlink 31" xfId="32839" hidden="1" xr:uid="{00000000-0005-0000-0000-00006F040000}"/>
    <cellStyle name="Followed Hyperlink 31" xfId="32923" hidden="1" xr:uid="{00000000-0005-0000-0000-000070040000}"/>
    <cellStyle name="Followed Hyperlink 31" xfId="33033" hidden="1" xr:uid="{00000000-0005-0000-0000-000071040000}"/>
    <cellStyle name="Followed Hyperlink 31" xfId="32941" hidden="1" xr:uid="{00000000-0005-0000-0000-000072040000}"/>
    <cellStyle name="Followed Hyperlink 31" xfId="33051" hidden="1" xr:uid="{00000000-0005-0000-0000-000073040000}"/>
    <cellStyle name="Followed Hyperlink 31" xfId="33135" hidden="1" xr:uid="{00000000-0005-0000-0000-000074040000}"/>
    <cellStyle name="Followed Hyperlink 31" xfId="33244" hidden="1" xr:uid="{00000000-0005-0000-0000-000075040000}"/>
    <cellStyle name="Followed Hyperlink 31" xfId="33152" hidden="1" xr:uid="{00000000-0005-0000-0000-000076040000}"/>
    <cellStyle name="Followed Hyperlink 31" xfId="33262" hidden="1" xr:uid="{00000000-0005-0000-0000-000077040000}"/>
    <cellStyle name="Followed Hyperlink 31" xfId="33346" hidden="1" xr:uid="{00000000-0005-0000-0000-000078040000}"/>
    <cellStyle name="Followed Hyperlink 31" xfId="33450" hidden="1" xr:uid="{00000000-0005-0000-0000-000079040000}"/>
    <cellStyle name="Followed Hyperlink 31" xfId="33358" hidden="1" xr:uid="{00000000-0005-0000-0000-00007A040000}"/>
    <cellStyle name="Followed Hyperlink 31" xfId="33468" hidden="1" xr:uid="{00000000-0005-0000-0000-00007B040000}"/>
    <cellStyle name="Followed Hyperlink 31" xfId="28323" hidden="1" xr:uid="{00000000-0005-0000-0000-000060040000}"/>
    <cellStyle name="Followed Hyperlink 31" xfId="33561" hidden="1" xr:uid="{00000000-0005-0000-0000-000061040000}"/>
    <cellStyle name="Followed Hyperlink 31" xfId="33606" hidden="1" xr:uid="{00000000-0005-0000-0000-000062040000}"/>
    <cellStyle name="Followed Hyperlink 31" xfId="33554" hidden="1" xr:uid="{00000000-0005-0000-0000-000063040000}"/>
    <cellStyle name="Followed Hyperlink 31" xfId="33917" hidden="1" xr:uid="{00000000-0005-0000-0000-000064040000}"/>
    <cellStyle name="Followed Hyperlink 31" xfId="34039" hidden="1" xr:uid="{00000000-0005-0000-0000-000065040000}"/>
    <cellStyle name="Followed Hyperlink 31" xfId="33947" hidden="1" xr:uid="{00000000-0005-0000-0000-000066040000}"/>
    <cellStyle name="Followed Hyperlink 31" xfId="34057" hidden="1" xr:uid="{00000000-0005-0000-0000-000067040000}"/>
    <cellStyle name="Followed Hyperlink 31" xfId="34144" hidden="1" xr:uid="{00000000-0005-0000-0000-000068040000}"/>
    <cellStyle name="Followed Hyperlink 31" xfId="34260" hidden="1" xr:uid="{00000000-0005-0000-0000-000069040000}"/>
    <cellStyle name="Followed Hyperlink 31" xfId="34168" hidden="1" xr:uid="{00000000-0005-0000-0000-00006A040000}"/>
    <cellStyle name="Followed Hyperlink 31" xfId="34278" hidden="1" xr:uid="{00000000-0005-0000-0000-00006B040000}"/>
    <cellStyle name="Followed Hyperlink 31" xfId="34363" hidden="1" xr:uid="{00000000-0005-0000-0000-00006C040000}"/>
    <cellStyle name="Followed Hyperlink 31" xfId="34476" hidden="1" xr:uid="{00000000-0005-0000-0000-00006D040000}"/>
    <cellStyle name="Followed Hyperlink 31" xfId="34384" hidden="1" xr:uid="{00000000-0005-0000-0000-00006E040000}"/>
    <cellStyle name="Followed Hyperlink 31" xfId="34494" hidden="1" xr:uid="{00000000-0005-0000-0000-00006F040000}"/>
    <cellStyle name="Followed Hyperlink 31" xfId="34578" hidden="1" xr:uid="{00000000-0005-0000-0000-000070040000}"/>
    <cellStyle name="Followed Hyperlink 31" xfId="34688" hidden="1" xr:uid="{00000000-0005-0000-0000-000071040000}"/>
    <cellStyle name="Followed Hyperlink 31" xfId="34596" hidden="1" xr:uid="{00000000-0005-0000-0000-000072040000}"/>
    <cellStyle name="Followed Hyperlink 31" xfId="34706" hidden="1" xr:uid="{00000000-0005-0000-0000-000073040000}"/>
    <cellStyle name="Followed Hyperlink 31" xfId="34790" hidden="1" xr:uid="{00000000-0005-0000-0000-000074040000}"/>
    <cellStyle name="Followed Hyperlink 31" xfId="34899" hidden="1" xr:uid="{00000000-0005-0000-0000-000075040000}"/>
    <cellStyle name="Followed Hyperlink 31" xfId="34807" hidden="1" xr:uid="{00000000-0005-0000-0000-000076040000}"/>
    <cellStyle name="Followed Hyperlink 31" xfId="34917" hidden="1" xr:uid="{00000000-0005-0000-0000-000077040000}"/>
    <cellStyle name="Followed Hyperlink 31" xfId="35001" hidden="1" xr:uid="{00000000-0005-0000-0000-000078040000}"/>
    <cellStyle name="Followed Hyperlink 31" xfId="35105" hidden="1" xr:uid="{00000000-0005-0000-0000-000079040000}"/>
    <cellStyle name="Followed Hyperlink 31" xfId="35013" hidden="1" xr:uid="{00000000-0005-0000-0000-00007A040000}"/>
    <cellStyle name="Followed Hyperlink 31" xfId="35123" hidden="1" xr:uid="{00000000-0005-0000-0000-00007B040000}"/>
    <cellStyle name="Followed Hyperlink 31" xfId="28579" hidden="1" xr:uid="{00000000-0005-0000-0000-000060040000}"/>
    <cellStyle name="Followed Hyperlink 31" xfId="35216" hidden="1" xr:uid="{00000000-0005-0000-0000-000061040000}"/>
    <cellStyle name="Followed Hyperlink 31" xfId="35261" hidden="1" xr:uid="{00000000-0005-0000-0000-000062040000}"/>
    <cellStyle name="Followed Hyperlink 31" xfId="35209" hidden="1" xr:uid="{00000000-0005-0000-0000-000063040000}"/>
    <cellStyle name="Followed Hyperlink 31" xfId="35558" hidden="1" xr:uid="{00000000-0005-0000-0000-000064040000}"/>
    <cellStyle name="Followed Hyperlink 31" xfId="35680" hidden="1" xr:uid="{00000000-0005-0000-0000-000065040000}"/>
    <cellStyle name="Followed Hyperlink 31" xfId="35588" hidden="1" xr:uid="{00000000-0005-0000-0000-000066040000}"/>
    <cellStyle name="Followed Hyperlink 31" xfId="35698" hidden="1" xr:uid="{00000000-0005-0000-0000-000067040000}"/>
    <cellStyle name="Followed Hyperlink 31" xfId="35785" hidden="1" xr:uid="{00000000-0005-0000-0000-000068040000}"/>
    <cellStyle name="Followed Hyperlink 31" xfId="35901" hidden="1" xr:uid="{00000000-0005-0000-0000-000069040000}"/>
    <cellStyle name="Followed Hyperlink 31" xfId="35809" hidden="1" xr:uid="{00000000-0005-0000-0000-00006A040000}"/>
    <cellStyle name="Followed Hyperlink 31" xfId="35919" hidden="1" xr:uid="{00000000-0005-0000-0000-00006B040000}"/>
    <cellStyle name="Followed Hyperlink 31" xfId="36004" hidden="1" xr:uid="{00000000-0005-0000-0000-00006C040000}"/>
    <cellStyle name="Followed Hyperlink 31" xfId="36117" hidden="1" xr:uid="{00000000-0005-0000-0000-00006D040000}"/>
    <cellStyle name="Followed Hyperlink 31" xfId="36025" hidden="1" xr:uid="{00000000-0005-0000-0000-00006E040000}"/>
    <cellStyle name="Followed Hyperlink 31" xfId="36135" hidden="1" xr:uid="{00000000-0005-0000-0000-00006F040000}"/>
    <cellStyle name="Followed Hyperlink 31" xfId="36219" hidden="1" xr:uid="{00000000-0005-0000-0000-000070040000}"/>
    <cellStyle name="Followed Hyperlink 31" xfId="36329" hidden="1" xr:uid="{00000000-0005-0000-0000-000071040000}"/>
    <cellStyle name="Followed Hyperlink 31" xfId="36237" hidden="1" xr:uid="{00000000-0005-0000-0000-000072040000}"/>
    <cellStyle name="Followed Hyperlink 31" xfId="36347" hidden="1" xr:uid="{00000000-0005-0000-0000-000073040000}"/>
    <cellStyle name="Followed Hyperlink 31" xfId="36431" hidden="1" xr:uid="{00000000-0005-0000-0000-000074040000}"/>
    <cellStyle name="Followed Hyperlink 31" xfId="36540" hidden="1" xr:uid="{00000000-0005-0000-0000-000075040000}"/>
    <cellStyle name="Followed Hyperlink 31" xfId="36448" hidden="1" xr:uid="{00000000-0005-0000-0000-000076040000}"/>
    <cellStyle name="Followed Hyperlink 31" xfId="36558" hidden="1" xr:uid="{00000000-0005-0000-0000-000077040000}"/>
    <cellStyle name="Followed Hyperlink 31" xfId="36642" hidden="1" xr:uid="{00000000-0005-0000-0000-000078040000}"/>
    <cellStyle name="Followed Hyperlink 31" xfId="36746" hidden="1" xr:uid="{00000000-0005-0000-0000-000079040000}"/>
    <cellStyle name="Followed Hyperlink 31" xfId="36654" hidden="1" xr:uid="{00000000-0005-0000-0000-00007A040000}"/>
    <cellStyle name="Followed Hyperlink 31" xfId="36764" hidden="1" xr:uid="{00000000-0005-0000-0000-00007B040000}"/>
    <cellStyle name="Followed Hyperlink 31" xfId="30437" hidden="1" xr:uid="{00000000-0005-0000-0000-000060040000}"/>
    <cellStyle name="Followed Hyperlink 31" xfId="36857" hidden="1" xr:uid="{00000000-0005-0000-0000-000061040000}"/>
    <cellStyle name="Followed Hyperlink 31" xfId="36902" hidden="1" xr:uid="{00000000-0005-0000-0000-000062040000}"/>
    <cellStyle name="Followed Hyperlink 31" xfId="36850" hidden="1" xr:uid="{00000000-0005-0000-0000-000063040000}"/>
    <cellStyle name="Followed Hyperlink 31" xfId="37165" hidden="1" xr:uid="{00000000-0005-0000-0000-000064040000}"/>
    <cellStyle name="Followed Hyperlink 31" xfId="37287" hidden="1" xr:uid="{00000000-0005-0000-0000-000065040000}"/>
    <cellStyle name="Followed Hyperlink 31" xfId="37195" hidden="1" xr:uid="{00000000-0005-0000-0000-000066040000}"/>
    <cellStyle name="Followed Hyperlink 31" xfId="37305" hidden="1" xr:uid="{00000000-0005-0000-0000-000067040000}"/>
    <cellStyle name="Followed Hyperlink 31" xfId="37392" hidden="1" xr:uid="{00000000-0005-0000-0000-000068040000}"/>
    <cellStyle name="Followed Hyperlink 31" xfId="37508" hidden="1" xr:uid="{00000000-0005-0000-0000-000069040000}"/>
    <cellStyle name="Followed Hyperlink 31" xfId="37416" hidden="1" xr:uid="{00000000-0005-0000-0000-00006A040000}"/>
    <cellStyle name="Followed Hyperlink 31" xfId="37526" hidden="1" xr:uid="{00000000-0005-0000-0000-00006B040000}"/>
    <cellStyle name="Followed Hyperlink 31" xfId="37611" hidden="1" xr:uid="{00000000-0005-0000-0000-00006C040000}"/>
    <cellStyle name="Followed Hyperlink 31" xfId="37724" hidden="1" xr:uid="{00000000-0005-0000-0000-00006D040000}"/>
    <cellStyle name="Followed Hyperlink 31" xfId="37632" hidden="1" xr:uid="{00000000-0005-0000-0000-00006E040000}"/>
    <cellStyle name="Followed Hyperlink 31" xfId="37742" hidden="1" xr:uid="{00000000-0005-0000-0000-00006F040000}"/>
    <cellStyle name="Followed Hyperlink 31" xfId="37826" hidden="1" xr:uid="{00000000-0005-0000-0000-000070040000}"/>
    <cellStyle name="Followed Hyperlink 31" xfId="37936" hidden="1" xr:uid="{00000000-0005-0000-0000-000071040000}"/>
    <cellStyle name="Followed Hyperlink 31" xfId="37844" hidden="1" xr:uid="{00000000-0005-0000-0000-000072040000}"/>
    <cellStyle name="Followed Hyperlink 31" xfId="37954" hidden="1" xr:uid="{00000000-0005-0000-0000-000073040000}"/>
    <cellStyle name="Followed Hyperlink 31" xfId="38038" hidden="1" xr:uid="{00000000-0005-0000-0000-000074040000}"/>
    <cellStyle name="Followed Hyperlink 31" xfId="38147" hidden="1" xr:uid="{00000000-0005-0000-0000-000075040000}"/>
    <cellStyle name="Followed Hyperlink 31" xfId="38055" hidden="1" xr:uid="{00000000-0005-0000-0000-000076040000}"/>
    <cellStyle name="Followed Hyperlink 31" xfId="38165" hidden="1" xr:uid="{00000000-0005-0000-0000-000077040000}"/>
    <cellStyle name="Followed Hyperlink 31" xfId="38249" hidden="1" xr:uid="{00000000-0005-0000-0000-000078040000}"/>
    <cellStyle name="Followed Hyperlink 31" xfId="38353" hidden="1" xr:uid="{00000000-0005-0000-0000-000079040000}"/>
    <cellStyle name="Followed Hyperlink 31" xfId="38261" hidden="1" xr:uid="{00000000-0005-0000-0000-00007A040000}"/>
    <cellStyle name="Followed Hyperlink 31" xfId="38371" hidden="1" xr:uid="{00000000-0005-0000-0000-00007B040000}"/>
    <cellStyle name="Followed Hyperlink 31" xfId="32105" hidden="1" xr:uid="{00000000-0005-0000-0000-000060040000}"/>
    <cellStyle name="Followed Hyperlink 31" xfId="38464" hidden="1" xr:uid="{00000000-0005-0000-0000-000061040000}"/>
    <cellStyle name="Followed Hyperlink 31" xfId="38509" hidden="1" xr:uid="{00000000-0005-0000-0000-000062040000}"/>
    <cellStyle name="Followed Hyperlink 31" xfId="38457" hidden="1" xr:uid="{00000000-0005-0000-0000-000063040000}"/>
    <cellStyle name="Followed Hyperlink 31" xfId="38734" hidden="1" xr:uid="{00000000-0005-0000-0000-000064040000}"/>
    <cellStyle name="Followed Hyperlink 31" xfId="38856" hidden="1" xr:uid="{00000000-0005-0000-0000-000065040000}"/>
    <cellStyle name="Followed Hyperlink 31" xfId="38764" hidden="1" xr:uid="{00000000-0005-0000-0000-000066040000}"/>
    <cellStyle name="Followed Hyperlink 31" xfId="38874" hidden="1" xr:uid="{00000000-0005-0000-0000-000067040000}"/>
    <cellStyle name="Followed Hyperlink 31" xfId="38961" hidden="1" xr:uid="{00000000-0005-0000-0000-000068040000}"/>
    <cellStyle name="Followed Hyperlink 31" xfId="39077" hidden="1" xr:uid="{00000000-0005-0000-0000-000069040000}"/>
    <cellStyle name="Followed Hyperlink 31" xfId="38985" hidden="1" xr:uid="{00000000-0005-0000-0000-00006A040000}"/>
    <cellStyle name="Followed Hyperlink 31" xfId="39095" hidden="1" xr:uid="{00000000-0005-0000-0000-00006B040000}"/>
    <cellStyle name="Followed Hyperlink 31" xfId="39180" hidden="1" xr:uid="{00000000-0005-0000-0000-00006C040000}"/>
    <cellStyle name="Followed Hyperlink 31" xfId="39293" hidden="1" xr:uid="{00000000-0005-0000-0000-00006D040000}"/>
    <cellStyle name="Followed Hyperlink 31" xfId="39201" hidden="1" xr:uid="{00000000-0005-0000-0000-00006E040000}"/>
    <cellStyle name="Followed Hyperlink 31" xfId="39311" hidden="1" xr:uid="{00000000-0005-0000-0000-00006F040000}"/>
    <cellStyle name="Followed Hyperlink 31" xfId="39395" hidden="1" xr:uid="{00000000-0005-0000-0000-000070040000}"/>
    <cellStyle name="Followed Hyperlink 31" xfId="39505" hidden="1" xr:uid="{00000000-0005-0000-0000-000071040000}"/>
    <cellStyle name="Followed Hyperlink 31" xfId="39413" hidden="1" xr:uid="{00000000-0005-0000-0000-000072040000}"/>
    <cellStyle name="Followed Hyperlink 31" xfId="39523" hidden="1" xr:uid="{00000000-0005-0000-0000-000073040000}"/>
    <cellStyle name="Followed Hyperlink 31" xfId="39607" hidden="1" xr:uid="{00000000-0005-0000-0000-000074040000}"/>
    <cellStyle name="Followed Hyperlink 31" xfId="39716" hidden="1" xr:uid="{00000000-0005-0000-0000-000075040000}"/>
    <cellStyle name="Followed Hyperlink 31" xfId="39624" hidden="1" xr:uid="{00000000-0005-0000-0000-000076040000}"/>
    <cellStyle name="Followed Hyperlink 31" xfId="39734" hidden="1" xr:uid="{00000000-0005-0000-0000-000077040000}"/>
    <cellStyle name="Followed Hyperlink 31" xfId="39818" hidden="1" xr:uid="{00000000-0005-0000-0000-000078040000}"/>
    <cellStyle name="Followed Hyperlink 31" xfId="39922" hidden="1" xr:uid="{00000000-0005-0000-0000-000079040000}"/>
    <cellStyle name="Followed Hyperlink 31" xfId="39830" hidden="1" xr:uid="{00000000-0005-0000-0000-00007A040000}"/>
    <cellStyle name="Followed Hyperlink 31" xfId="39940" hidden="1" xr:uid="{00000000-0005-0000-0000-00007B040000}"/>
    <cellStyle name="Followed Hyperlink 31" xfId="33763" hidden="1" xr:uid="{00000000-0005-0000-0000-000060040000}"/>
    <cellStyle name="Followed Hyperlink 31" xfId="40033" hidden="1" xr:uid="{00000000-0005-0000-0000-000061040000}"/>
    <cellStyle name="Followed Hyperlink 31" xfId="40078" hidden="1" xr:uid="{00000000-0005-0000-0000-000062040000}"/>
    <cellStyle name="Followed Hyperlink 31" xfId="40026" hidden="1" xr:uid="{00000000-0005-0000-0000-000063040000}"/>
    <cellStyle name="Followed Hyperlink 31" xfId="40253" hidden="1" xr:uid="{00000000-0005-0000-0000-000064040000}"/>
    <cellStyle name="Followed Hyperlink 31" xfId="40375" hidden="1" xr:uid="{00000000-0005-0000-0000-000065040000}"/>
    <cellStyle name="Followed Hyperlink 31" xfId="40283" hidden="1" xr:uid="{00000000-0005-0000-0000-000066040000}"/>
    <cellStyle name="Followed Hyperlink 31" xfId="40393" hidden="1" xr:uid="{00000000-0005-0000-0000-000067040000}"/>
    <cellStyle name="Followed Hyperlink 31" xfId="40480" hidden="1" xr:uid="{00000000-0005-0000-0000-000068040000}"/>
    <cellStyle name="Followed Hyperlink 31" xfId="40596" hidden="1" xr:uid="{00000000-0005-0000-0000-000069040000}"/>
    <cellStyle name="Followed Hyperlink 31" xfId="40504" hidden="1" xr:uid="{00000000-0005-0000-0000-00006A040000}"/>
    <cellStyle name="Followed Hyperlink 31" xfId="40614" hidden="1" xr:uid="{00000000-0005-0000-0000-00006B040000}"/>
    <cellStyle name="Followed Hyperlink 31" xfId="40699" hidden="1" xr:uid="{00000000-0005-0000-0000-00006C040000}"/>
    <cellStyle name="Followed Hyperlink 31" xfId="40812" hidden="1" xr:uid="{00000000-0005-0000-0000-00006D040000}"/>
    <cellStyle name="Followed Hyperlink 31" xfId="40720" hidden="1" xr:uid="{00000000-0005-0000-0000-00006E040000}"/>
    <cellStyle name="Followed Hyperlink 31" xfId="40830" hidden="1" xr:uid="{00000000-0005-0000-0000-00006F040000}"/>
    <cellStyle name="Followed Hyperlink 31" xfId="40914" hidden="1" xr:uid="{00000000-0005-0000-0000-000070040000}"/>
    <cellStyle name="Followed Hyperlink 31" xfId="41024" hidden="1" xr:uid="{00000000-0005-0000-0000-000071040000}"/>
    <cellStyle name="Followed Hyperlink 31" xfId="40932" hidden="1" xr:uid="{00000000-0005-0000-0000-000072040000}"/>
    <cellStyle name="Followed Hyperlink 31" xfId="41042" hidden="1" xr:uid="{00000000-0005-0000-0000-000073040000}"/>
    <cellStyle name="Followed Hyperlink 31" xfId="41126" hidden="1" xr:uid="{00000000-0005-0000-0000-000074040000}"/>
    <cellStyle name="Followed Hyperlink 31" xfId="41235" hidden="1" xr:uid="{00000000-0005-0000-0000-000075040000}"/>
    <cellStyle name="Followed Hyperlink 31" xfId="41143" hidden="1" xr:uid="{00000000-0005-0000-0000-000076040000}"/>
    <cellStyle name="Followed Hyperlink 31" xfId="41253" hidden="1" xr:uid="{00000000-0005-0000-0000-000077040000}"/>
    <cellStyle name="Followed Hyperlink 31" xfId="41337" hidden="1" xr:uid="{00000000-0005-0000-0000-000078040000}"/>
    <cellStyle name="Followed Hyperlink 31" xfId="41441" hidden="1" xr:uid="{00000000-0005-0000-0000-000079040000}"/>
    <cellStyle name="Followed Hyperlink 31" xfId="41349" hidden="1" xr:uid="{00000000-0005-0000-0000-00007A040000}"/>
    <cellStyle name="Followed Hyperlink 31" xfId="41459" hidden="1" xr:uid="{00000000-0005-0000-0000-00007B040000}"/>
    <cellStyle name="Followed Hyperlink 31" xfId="41906" hidden="1" xr:uid="{00000000-0005-0000-0000-000060040000}"/>
    <cellStyle name="Followed Hyperlink 31" xfId="42027" hidden="1" xr:uid="{00000000-0005-0000-0000-000061040000}"/>
    <cellStyle name="Followed Hyperlink 31" xfId="41935" hidden="1" xr:uid="{00000000-0005-0000-0000-000062040000}"/>
    <cellStyle name="Followed Hyperlink 31" xfId="42045" hidden="1" xr:uid="{00000000-0005-0000-0000-000063040000}"/>
    <cellStyle name="Followed Hyperlink 31" xfId="42218" hidden="1" xr:uid="{00000000-0005-0000-0000-000064040000}"/>
    <cellStyle name="Followed Hyperlink 31" xfId="42340" hidden="1" xr:uid="{00000000-0005-0000-0000-000065040000}"/>
    <cellStyle name="Followed Hyperlink 31" xfId="42248" hidden="1" xr:uid="{00000000-0005-0000-0000-000066040000}"/>
    <cellStyle name="Followed Hyperlink 31" xfId="42358" hidden="1" xr:uid="{00000000-0005-0000-0000-000067040000}"/>
    <cellStyle name="Followed Hyperlink 31" xfId="42445" hidden="1" xr:uid="{00000000-0005-0000-0000-000068040000}"/>
    <cellStyle name="Followed Hyperlink 31" xfId="42561" hidden="1" xr:uid="{00000000-0005-0000-0000-000069040000}"/>
    <cellStyle name="Followed Hyperlink 31" xfId="42469" hidden="1" xr:uid="{00000000-0005-0000-0000-00006A040000}"/>
    <cellStyle name="Followed Hyperlink 31" xfId="42579" hidden="1" xr:uid="{00000000-0005-0000-0000-00006B040000}"/>
    <cellStyle name="Followed Hyperlink 31" xfId="42664" hidden="1" xr:uid="{00000000-0005-0000-0000-00006C040000}"/>
    <cellStyle name="Followed Hyperlink 31" xfId="42777" hidden="1" xr:uid="{00000000-0005-0000-0000-00006D040000}"/>
    <cellStyle name="Followed Hyperlink 31" xfId="42685" hidden="1" xr:uid="{00000000-0005-0000-0000-00006E040000}"/>
    <cellStyle name="Followed Hyperlink 31" xfId="42795" hidden="1" xr:uid="{00000000-0005-0000-0000-00006F040000}"/>
    <cellStyle name="Followed Hyperlink 31" xfId="42879" hidden="1" xr:uid="{00000000-0005-0000-0000-000070040000}"/>
    <cellStyle name="Followed Hyperlink 31" xfId="42989" hidden="1" xr:uid="{00000000-0005-0000-0000-000071040000}"/>
    <cellStyle name="Followed Hyperlink 31" xfId="42897" hidden="1" xr:uid="{00000000-0005-0000-0000-000072040000}"/>
    <cellStyle name="Followed Hyperlink 31" xfId="43007" hidden="1" xr:uid="{00000000-0005-0000-0000-000073040000}"/>
    <cellStyle name="Followed Hyperlink 31" xfId="43091" hidden="1" xr:uid="{00000000-0005-0000-0000-000074040000}"/>
    <cellStyle name="Followed Hyperlink 31" xfId="43200" hidden="1" xr:uid="{00000000-0005-0000-0000-000075040000}"/>
    <cellStyle name="Followed Hyperlink 31" xfId="43108" hidden="1" xr:uid="{00000000-0005-0000-0000-000076040000}"/>
    <cellStyle name="Followed Hyperlink 31" xfId="43218" hidden="1" xr:uid="{00000000-0005-0000-0000-000077040000}"/>
    <cellStyle name="Followed Hyperlink 31" xfId="43302" hidden="1" xr:uid="{00000000-0005-0000-0000-000078040000}"/>
    <cellStyle name="Followed Hyperlink 31" xfId="43406" hidden="1" xr:uid="{00000000-0005-0000-0000-000079040000}"/>
    <cellStyle name="Followed Hyperlink 31" xfId="43314" hidden="1" xr:uid="{00000000-0005-0000-0000-00007A040000}"/>
    <cellStyle name="Followed Hyperlink 31" xfId="43424" hidden="1" xr:uid="{00000000-0005-0000-0000-00007B040000}"/>
    <cellStyle name="Followed Hyperlink 31" xfId="43853" hidden="1" xr:uid="{00000000-0005-0000-0000-000060040000}"/>
    <cellStyle name="Followed Hyperlink 31" xfId="43974" hidden="1" xr:uid="{00000000-0005-0000-0000-000061040000}"/>
    <cellStyle name="Followed Hyperlink 31" xfId="43882" hidden="1" xr:uid="{00000000-0005-0000-0000-000062040000}"/>
    <cellStyle name="Followed Hyperlink 31" xfId="43992" hidden="1" xr:uid="{00000000-0005-0000-0000-000063040000}"/>
    <cellStyle name="Followed Hyperlink 31" xfId="44165" hidden="1" xr:uid="{00000000-0005-0000-0000-000064040000}"/>
    <cellStyle name="Followed Hyperlink 31" xfId="44287" hidden="1" xr:uid="{00000000-0005-0000-0000-000065040000}"/>
    <cellStyle name="Followed Hyperlink 31" xfId="44195" hidden="1" xr:uid="{00000000-0005-0000-0000-000066040000}"/>
    <cellStyle name="Followed Hyperlink 31" xfId="44305" hidden="1" xr:uid="{00000000-0005-0000-0000-000067040000}"/>
    <cellStyle name="Followed Hyperlink 31" xfId="44392" hidden="1" xr:uid="{00000000-0005-0000-0000-000068040000}"/>
    <cellStyle name="Followed Hyperlink 31" xfId="44508" hidden="1" xr:uid="{00000000-0005-0000-0000-000069040000}"/>
    <cellStyle name="Followed Hyperlink 31" xfId="44416" hidden="1" xr:uid="{00000000-0005-0000-0000-00006A040000}"/>
    <cellStyle name="Followed Hyperlink 31" xfId="44526" hidden="1" xr:uid="{00000000-0005-0000-0000-00006B040000}"/>
    <cellStyle name="Followed Hyperlink 31" xfId="44611" hidden="1" xr:uid="{00000000-0005-0000-0000-00006C040000}"/>
    <cellStyle name="Followed Hyperlink 31" xfId="44724" hidden="1" xr:uid="{00000000-0005-0000-0000-00006D040000}"/>
    <cellStyle name="Followed Hyperlink 31" xfId="44632" hidden="1" xr:uid="{00000000-0005-0000-0000-00006E040000}"/>
    <cellStyle name="Followed Hyperlink 31" xfId="44742" hidden="1" xr:uid="{00000000-0005-0000-0000-00006F040000}"/>
    <cellStyle name="Followed Hyperlink 31" xfId="44826" hidden="1" xr:uid="{00000000-0005-0000-0000-000070040000}"/>
    <cellStyle name="Followed Hyperlink 31" xfId="44936" hidden="1" xr:uid="{00000000-0005-0000-0000-000071040000}"/>
    <cellStyle name="Followed Hyperlink 31" xfId="44844" hidden="1" xr:uid="{00000000-0005-0000-0000-000072040000}"/>
    <cellStyle name="Followed Hyperlink 31" xfId="44954" hidden="1" xr:uid="{00000000-0005-0000-0000-000073040000}"/>
    <cellStyle name="Followed Hyperlink 31" xfId="45038" hidden="1" xr:uid="{00000000-0005-0000-0000-000074040000}"/>
    <cellStyle name="Followed Hyperlink 31" xfId="45147" hidden="1" xr:uid="{00000000-0005-0000-0000-000075040000}"/>
    <cellStyle name="Followed Hyperlink 31" xfId="45055" hidden="1" xr:uid="{00000000-0005-0000-0000-000076040000}"/>
    <cellStyle name="Followed Hyperlink 31" xfId="45165" hidden="1" xr:uid="{00000000-0005-0000-0000-000077040000}"/>
    <cellStyle name="Followed Hyperlink 31" xfId="45249" hidden="1" xr:uid="{00000000-0005-0000-0000-000078040000}"/>
    <cellStyle name="Followed Hyperlink 31" xfId="45353" hidden="1" xr:uid="{00000000-0005-0000-0000-000079040000}"/>
    <cellStyle name="Followed Hyperlink 31" xfId="45261" hidden="1" xr:uid="{00000000-0005-0000-0000-00007A040000}"/>
    <cellStyle name="Followed Hyperlink 31" xfId="45371" hidden="1" xr:uid="{00000000-0005-0000-0000-00007B040000}"/>
    <cellStyle name="Followed Hyperlink 32" xfId="574" hidden="1" xr:uid="{00000000-0005-0000-0000-00007C040000}"/>
    <cellStyle name="Followed Hyperlink 32" xfId="633" hidden="1" xr:uid="{00000000-0005-0000-0000-00007D040000}"/>
    <cellStyle name="Followed Hyperlink 32" xfId="731" hidden="1" xr:uid="{00000000-0005-0000-0000-00007E040000}"/>
    <cellStyle name="Followed Hyperlink 32" xfId="614" hidden="1" xr:uid="{00000000-0005-0000-0000-00007F040000}"/>
    <cellStyle name="Followed Hyperlink 32" xfId="886" hidden="1" xr:uid="{00000000-0005-0000-0000-000080040000}"/>
    <cellStyle name="Followed Hyperlink 32" xfId="946" hidden="1" xr:uid="{00000000-0005-0000-0000-000081040000}"/>
    <cellStyle name="Followed Hyperlink 32" xfId="1044" hidden="1" xr:uid="{00000000-0005-0000-0000-000082040000}"/>
    <cellStyle name="Followed Hyperlink 32" xfId="927" hidden="1" xr:uid="{00000000-0005-0000-0000-000083040000}"/>
    <cellStyle name="Followed Hyperlink 32" xfId="1113" hidden="1" xr:uid="{00000000-0005-0000-0000-000084040000}"/>
    <cellStyle name="Followed Hyperlink 32" xfId="1167" hidden="1" xr:uid="{00000000-0005-0000-0000-000085040000}"/>
    <cellStyle name="Followed Hyperlink 32" xfId="1265" hidden="1" xr:uid="{00000000-0005-0000-0000-000086040000}"/>
    <cellStyle name="Followed Hyperlink 32" xfId="1148" hidden="1" xr:uid="{00000000-0005-0000-0000-000087040000}"/>
    <cellStyle name="Followed Hyperlink 32" xfId="1332" hidden="1" xr:uid="{00000000-0005-0000-0000-000088040000}"/>
    <cellStyle name="Followed Hyperlink 32" xfId="1383" hidden="1" xr:uid="{00000000-0005-0000-0000-000089040000}"/>
    <cellStyle name="Followed Hyperlink 32" xfId="1481" hidden="1" xr:uid="{00000000-0005-0000-0000-00008A040000}"/>
    <cellStyle name="Followed Hyperlink 32" xfId="1364" hidden="1" xr:uid="{00000000-0005-0000-0000-00008B040000}"/>
    <cellStyle name="Followed Hyperlink 32" xfId="1547" hidden="1" xr:uid="{00000000-0005-0000-0000-00008C040000}"/>
    <cellStyle name="Followed Hyperlink 32" xfId="1595" hidden="1" xr:uid="{00000000-0005-0000-0000-00008D040000}"/>
    <cellStyle name="Followed Hyperlink 32" xfId="1693" hidden="1" xr:uid="{00000000-0005-0000-0000-00008E040000}"/>
    <cellStyle name="Followed Hyperlink 32" xfId="1576" hidden="1" xr:uid="{00000000-0005-0000-0000-00008F040000}"/>
    <cellStyle name="Followed Hyperlink 32" xfId="1759" hidden="1" xr:uid="{00000000-0005-0000-0000-000090040000}"/>
    <cellStyle name="Followed Hyperlink 32" xfId="1806" hidden="1" xr:uid="{00000000-0005-0000-0000-000091040000}"/>
    <cellStyle name="Followed Hyperlink 32" xfId="1904" hidden="1" xr:uid="{00000000-0005-0000-0000-000092040000}"/>
    <cellStyle name="Followed Hyperlink 32" xfId="1787" hidden="1" xr:uid="{00000000-0005-0000-0000-000093040000}"/>
    <cellStyle name="Followed Hyperlink 32" xfId="1970" hidden="1" xr:uid="{00000000-0005-0000-0000-000094040000}"/>
    <cellStyle name="Followed Hyperlink 32" xfId="2012" hidden="1" xr:uid="{00000000-0005-0000-0000-000095040000}"/>
    <cellStyle name="Followed Hyperlink 32" xfId="2110" hidden="1" xr:uid="{00000000-0005-0000-0000-000096040000}"/>
    <cellStyle name="Followed Hyperlink 32" xfId="1993" hidden="1" xr:uid="{00000000-0005-0000-0000-000097040000}"/>
    <cellStyle name="Followed Hyperlink 32" xfId="2875" hidden="1" xr:uid="{00000000-0005-0000-0000-00007C040000}"/>
    <cellStyle name="Followed Hyperlink 32" xfId="2934" hidden="1" xr:uid="{00000000-0005-0000-0000-00007D040000}"/>
    <cellStyle name="Followed Hyperlink 32" xfId="3032" hidden="1" xr:uid="{00000000-0005-0000-0000-00007E040000}"/>
    <cellStyle name="Followed Hyperlink 32" xfId="2915" hidden="1" xr:uid="{00000000-0005-0000-0000-00007F040000}"/>
    <cellStyle name="Followed Hyperlink 32" xfId="3187" hidden="1" xr:uid="{00000000-0005-0000-0000-000080040000}"/>
    <cellStyle name="Followed Hyperlink 32" xfId="3247" hidden="1" xr:uid="{00000000-0005-0000-0000-000081040000}"/>
    <cellStyle name="Followed Hyperlink 32" xfId="3345" hidden="1" xr:uid="{00000000-0005-0000-0000-000082040000}"/>
    <cellStyle name="Followed Hyperlink 32" xfId="3228" hidden="1" xr:uid="{00000000-0005-0000-0000-000083040000}"/>
    <cellStyle name="Followed Hyperlink 32" xfId="3414" hidden="1" xr:uid="{00000000-0005-0000-0000-000084040000}"/>
    <cellStyle name="Followed Hyperlink 32" xfId="3468" hidden="1" xr:uid="{00000000-0005-0000-0000-000085040000}"/>
    <cellStyle name="Followed Hyperlink 32" xfId="3566" hidden="1" xr:uid="{00000000-0005-0000-0000-000086040000}"/>
    <cellStyle name="Followed Hyperlink 32" xfId="3449" hidden="1" xr:uid="{00000000-0005-0000-0000-000087040000}"/>
    <cellStyle name="Followed Hyperlink 32" xfId="3633" hidden="1" xr:uid="{00000000-0005-0000-0000-000088040000}"/>
    <cellStyle name="Followed Hyperlink 32" xfId="3684" hidden="1" xr:uid="{00000000-0005-0000-0000-000089040000}"/>
    <cellStyle name="Followed Hyperlink 32" xfId="3782" hidden="1" xr:uid="{00000000-0005-0000-0000-00008A040000}"/>
    <cellStyle name="Followed Hyperlink 32" xfId="3665" hidden="1" xr:uid="{00000000-0005-0000-0000-00008B040000}"/>
    <cellStyle name="Followed Hyperlink 32" xfId="3848" hidden="1" xr:uid="{00000000-0005-0000-0000-00008C040000}"/>
    <cellStyle name="Followed Hyperlink 32" xfId="3896" hidden="1" xr:uid="{00000000-0005-0000-0000-00008D040000}"/>
    <cellStyle name="Followed Hyperlink 32" xfId="3994" hidden="1" xr:uid="{00000000-0005-0000-0000-00008E040000}"/>
    <cellStyle name="Followed Hyperlink 32" xfId="3877" hidden="1" xr:uid="{00000000-0005-0000-0000-00008F040000}"/>
    <cellStyle name="Followed Hyperlink 32" xfId="4060" hidden="1" xr:uid="{00000000-0005-0000-0000-000090040000}"/>
    <cellStyle name="Followed Hyperlink 32" xfId="4107" hidden="1" xr:uid="{00000000-0005-0000-0000-000091040000}"/>
    <cellStyle name="Followed Hyperlink 32" xfId="4205" hidden="1" xr:uid="{00000000-0005-0000-0000-000092040000}"/>
    <cellStyle name="Followed Hyperlink 32" xfId="4088" hidden="1" xr:uid="{00000000-0005-0000-0000-000093040000}"/>
    <cellStyle name="Followed Hyperlink 32" xfId="4271" hidden="1" xr:uid="{00000000-0005-0000-0000-000094040000}"/>
    <cellStyle name="Followed Hyperlink 32" xfId="4313" hidden="1" xr:uid="{00000000-0005-0000-0000-000095040000}"/>
    <cellStyle name="Followed Hyperlink 32" xfId="4411" hidden="1" xr:uid="{00000000-0005-0000-0000-000096040000}"/>
    <cellStyle name="Followed Hyperlink 32" xfId="4294" hidden="1" xr:uid="{00000000-0005-0000-0000-000097040000}"/>
    <cellStyle name="Followed Hyperlink 32" xfId="250" hidden="1" xr:uid="{00000000-0005-0000-0000-00007C040000}"/>
    <cellStyle name="Followed Hyperlink 32" xfId="4512" hidden="1" xr:uid="{00000000-0005-0000-0000-00007D040000}"/>
    <cellStyle name="Followed Hyperlink 32" xfId="2497" hidden="1" xr:uid="{00000000-0005-0000-0000-00007E040000}"/>
    <cellStyle name="Followed Hyperlink 32" xfId="2543" hidden="1" xr:uid="{00000000-0005-0000-0000-00007F040000}"/>
    <cellStyle name="Followed Hyperlink 32" xfId="4866" hidden="1" xr:uid="{00000000-0005-0000-0000-000080040000}"/>
    <cellStyle name="Followed Hyperlink 32" xfId="4926" hidden="1" xr:uid="{00000000-0005-0000-0000-000081040000}"/>
    <cellStyle name="Followed Hyperlink 32" xfId="5024" hidden="1" xr:uid="{00000000-0005-0000-0000-000082040000}"/>
    <cellStyle name="Followed Hyperlink 32" xfId="4907" hidden="1" xr:uid="{00000000-0005-0000-0000-000083040000}"/>
    <cellStyle name="Followed Hyperlink 32" xfId="5093" hidden="1" xr:uid="{00000000-0005-0000-0000-000084040000}"/>
    <cellStyle name="Followed Hyperlink 32" xfId="5147" hidden="1" xr:uid="{00000000-0005-0000-0000-000085040000}"/>
    <cellStyle name="Followed Hyperlink 32" xfId="5245" hidden="1" xr:uid="{00000000-0005-0000-0000-000086040000}"/>
    <cellStyle name="Followed Hyperlink 32" xfId="5128" hidden="1" xr:uid="{00000000-0005-0000-0000-000087040000}"/>
    <cellStyle name="Followed Hyperlink 32" xfId="5312" hidden="1" xr:uid="{00000000-0005-0000-0000-000088040000}"/>
    <cellStyle name="Followed Hyperlink 32" xfId="5363" hidden="1" xr:uid="{00000000-0005-0000-0000-000089040000}"/>
    <cellStyle name="Followed Hyperlink 32" xfId="5461" hidden="1" xr:uid="{00000000-0005-0000-0000-00008A040000}"/>
    <cellStyle name="Followed Hyperlink 32" xfId="5344" hidden="1" xr:uid="{00000000-0005-0000-0000-00008B040000}"/>
    <cellStyle name="Followed Hyperlink 32" xfId="5527" hidden="1" xr:uid="{00000000-0005-0000-0000-00008C040000}"/>
    <cellStyle name="Followed Hyperlink 32" xfId="5575" hidden="1" xr:uid="{00000000-0005-0000-0000-00008D040000}"/>
    <cellStyle name="Followed Hyperlink 32" xfId="5673" hidden="1" xr:uid="{00000000-0005-0000-0000-00008E040000}"/>
    <cellStyle name="Followed Hyperlink 32" xfId="5556" hidden="1" xr:uid="{00000000-0005-0000-0000-00008F040000}"/>
    <cellStyle name="Followed Hyperlink 32" xfId="5739" hidden="1" xr:uid="{00000000-0005-0000-0000-000090040000}"/>
    <cellStyle name="Followed Hyperlink 32" xfId="5786" hidden="1" xr:uid="{00000000-0005-0000-0000-000091040000}"/>
    <cellStyle name="Followed Hyperlink 32" xfId="5884" hidden="1" xr:uid="{00000000-0005-0000-0000-000092040000}"/>
    <cellStyle name="Followed Hyperlink 32" xfId="5767" hidden="1" xr:uid="{00000000-0005-0000-0000-000093040000}"/>
    <cellStyle name="Followed Hyperlink 32" xfId="5950" hidden="1" xr:uid="{00000000-0005-0000-0000-000094040000}"/>
    <cellStyle name="Followed Hyperlink 32" xfId="5992" hidden="1" xr:uid="{00000000-0005-0000-0000-000095040000}"/>
    <cellStyle name="Followed Hyperlink 32" xfId="6090" hidden="1" xr:uid="{00000000-0005-0000-0000-000096040000}"/>
    <cellStyle name="Followed Hyperlink 32" xfId="5973" hidden="1" xr:uid="{00000000-0005-0000-0000-000097040000}"/>
    <cellStyle name="Followed Hyperlink 32" xfId="2551" hidden="1" xr:uid="{00000000-0005-0000-0000-00007C040000}"/>
    <cellStyle name="Followed Hyperlink 32" xfId="6191" hidden="1" xr:uid="{00000000-0005-0000-0000-00007D040000}"/>
    <cellStyle name="Followed Hyperlink 32" xfId="4682" hidden="1" xr:uid="{00000000-0005-0000-0000-00007E040000}"/>
    <cellStyle name="Followed Hyperlink 32" xfId="2744" hidden="1" xr:uid="{00000000-0005-0000-0000-00007F040000}"/>
    <cellStyle name="Followed Hyperlink 32" xfId="6546" hidden="1" xr:uid="{00000000-0005-0000-0000-000080040000}"/>
    <cellStyle name="Followed Hyperlink 32" xfId="6606" hidden="1" xr:uid="{00000000-0005-0000-0000-000081040000}"/>
    <cellStyle name="Followed Hyperlink 32" xfId="6704" hidden="1" xr:uid="{00000000-0005-0000-0000-000082040000}"/>
    <cellStyle name="Followed Hyperlink 32" xfId="6587" hidden="1" xr:uid="{00000000-0005-0000-0000-000083040000}"/>
    <cellStyle name="Followed Hyperlink 32" xfId="6773" hidden="1" xr:uid="{00000000-0005-0000-0000-000084040000}"/>
    <cellStyle name="Followed Hyperlink 32" xfId="6827" hidden="1" xr:uid="{00000000-0005-0000-0000-000085040000}"/>
    <cellStyle name="Followed Hyperlink 32" xfId="6925" hidden="1" xr:uid="{00000000-0005-0000-0000-000086040000}"/>
    <cellStyle name="Followed Hyperlink 32" xfId="6808" hidden="1" xr:uid="{00000000-0005-0000-0000-000087040000}"/>
    <cellStyle name="Followed Hyperlink 32" xfId="6992" hidden="1" xr:uid="{00000000-0005-0000-0000-000088040000}"/>
    <cellStyle name="Followed Hyperlink 32" xfId="7043" hidden="1" xr:uid="{00000000-0005-0000-0000-000089040000}"/>
    <cellStyle name="Followed Hyperlink 32" xfId="7141" hidden="1" xr:uid="{00000000-0005-0000-0000-00008A040000}"/>
    <cellStyle name="Followed Hyperlink 32" xfId="7024" hidden="1" xr:uid="{00000000-0005-0000-0000-00008B040000}"/>
    <cellStyle name="Followed Hyperlink 32" xfId="7207" hidden="1" xr:uid="{00000000-0005-0000-0000-00008C040000}"/>
    <cellStyle name="Followed Hyperlink 32" xfId="7255" hidden="1" xr:uid="{00000000-0005-0000-0000-00008D040000}"/>
    <cellStyle name="Followed Hyperlink 32" xfId="7353" hidden="1" xr:uid="{00000000-0005-0000-0000-00008E040000}"/>
    <cellStyle name="Followed Hyperlink 32" xfId="7236" hidden="1" xr:uid="{00000000-0005-0000-0000-00008F040000}"/>
    <cellStyle name="Followed Hyperlink 32" xfId="7419" hidden="1" xr:uid="{00000000-0005-0000-0000-000090040000}"/>
    <cellStyle name="Followed Hyperlink 32" xfId="7466" hidden="1" xr:uid="{00000000-0005-0000-0000-000091040000}"/>
    <cellStyle name="Followed Hyperlink 32" xfId="7564" hidden="1" xr:uid="{00000000-0005-0000-0000-000092040000}"/>
    <cellStyle name="Followed Hyperlink 32" xfId="7447" hidden="1" xr:uid="{00000000-0005-0000-0000-000093040000}"/>
    <cellStyle name="Followed Hyperlink 32" xfId="7630" hidden="1" xr:uid="{00000000-0005-0000-0000-000094040000}"/>
    <cellStyle name="Followed Hyperlink 32" xfId="7672" hidden="1" xr:uid="{00000000-0005-0000-0000-000095040000}"/>
    <cellStyle name="Followed Hyperlink 32" xfId="7770" hidden="1" xr:uid="{00000000-0005-0000-0000-000096040000}"/>
    <cellStyle name="Followed Hyperlink 32" xfId="7653" hidden="1" xr:uid="{00000000-0005-0000-0000-000097040000}"/>
    <cellStyle name="Followed Hyperlink 32" xfId="2697" hidden="1" xr:uid="{00000000-0005-0000-0000-00007C040000}"/>
    <cellStyle name="Followed Hyperlink 32" xfId="7871" hidden="1" xr:uid="{00000000-0005-0000-0000-00007D040000}"/>
    <cellStyle name="Followed Hyperlink 32" xfId="6361" hidden="1" xr:uid="{00000000-0005-0000-0000-00007E040000}"/>
    <cellStyle name="Followed Hyperlink 32" xfId="192" hidden="1" xr:uid="{00000000-0005-0000-0000-00007F040000}"/>
    <cellStyle name="Followed Hyperlink 32" xfId="8226" hidden="1" xr:uid="{00000000-0005-0000-0000-000080040000}"/>
    <cellStyle name="Followed Hyperlink 32" xfId="8286" hidden="1" xr:uid="{00000000-0005-0000-0000-000081040000}"/>
    <cellStyle name="Followed Hyperlink 32" xfId="8384" hidden="1" xr:uid="{00000000-0005-0000-0000-000082040000}"/>
    <cellStyle name="Followed Hyperlink 32" xfId="8267" hidden="1" xr:uid="{00000000-0005-0000-0000-000083040000}"/>
    <cellStyle name="Followed Hyperlink 32" xfId="8453" hidden="1" xr:uid="{00000000-0005-0000-0000-000084040000}"/>
    <cellStyle name="Followed Hyperlink 32" xfId="8507" hidden="1" xr:uid="{00000000-0005-0000-0000-000085040000}"/>
    <cellStyle name="Followed Hyperlink 32" xfId="8605" hidden="1" xr:uid="{00000000-0005-0000-0000-000086040000}"/>
    <cellStyle name="Followed Hyperlink 32" xfId="8488" hidden="1" xr:uid="{00000000-0005-0000-0000-000087040000}"/>
    <cellStyle name="Followed Hyperlink 32" xfId="8672" hidden="1" xr:uid="{00000000-0005-0000-0000-000088040000}"/>
    <cellStyle name="Followed Hyperlink 32" xfId="8723" hidden="1" xr:uid="{00000000-0005-0000-0000-000089040000}"/>
    <cellStyle name="Followed Hyperlink 32" xfId="8821" hidden="1" xr:uid="{00000000-0005-0000-0000-00008A040000}"/>
    <cellStyle name="Followed Hyperlink 32" xfId="8704" hidden="1" xr:uid="{00000000-0005-0000-0000-00008B040000}"/>
    <cellStyle name="Followed Hyperlink 32" xfId="8887" hidden="1" xr:uid="{00000000-0005-0000-0000-00008C040000}"/>
    <cellStyle name="Followed Hyperlink 32" xfId="8935" hidden="1" xr:uid="{00000000-0005-0000-0000-00008D040000}"/>
    <cellStyle name="Followed Hyperlink 32" xfId="9033" hidden="1" xr:uid="{00000000-0005-0000-0000-00008E040000}"/>
    <cellStyle name="Followed Hyperlink 32" xfId="8916" hidden="1" xr:uid="{00000000-0005-0000-0000-00008F040000}"/>
    <cellStyle name="Followed Hyperlink 32" xfId="9099" hidden="1" xr:uid="{00000000-0005-0000-0000-000090040000}"/>
    <cellStyle name="Followed Hyperlink 32" xfId="9146" hidden="1" xr:uid="{00000000-0005-0000-0000-000091040000}"/>
    <cellStyle name="Followed Hyperlink 32" xfId="9244" hidden="1" xr:uid="{00000000-0005-0000-0000-000092040000}"/>
    <cellStyle name="Followed Hyperlink 32" xfId="9127" hidden="1" xr:uid="{00000000-0005-0000-0000-000093040000}"/>
    <cellStyle name="Followed Hyperlink 32" xfId="9310" hidden="1" xr:uid="{00000000-0005-0000-0000-000094040000}"/>
    <cellStyle name="Followed Hyperlink 32" xfId="9352" hidden="1" xr:uid="{00000000-0005-0000-0000-000095040000}"/>
    <cellStyle name="Followed Hyperlink 32" xfId="9450" hidden="1" xr:uid="{00000000-0005-0000-0000-000096040000}"/>
    <cellStyle name="Followed Hyperlink 32" xfId="9333" hidden="1" xr:uid="{00000000-0005-0000-0000-000097040000}"/>
    <cellStyle name="Followed Hyperlink 32" xfId="4621" hidden="1" xr:uid="{00000000-0005-0000-0000-00007C040000}"/>
    <cellStyle name="Followed Hyperlink 32" xfId="9551" hidden="1" xr:uid="{00000000-0005-0000-0000-00007D040000}"/>
    <cellStyle name="Followed Hyperlink 32" xfId="8041" hidden="1" xr:uid="{00000000-0005-0000-0000-00007E040000}"/>
    <cellStyle name="Followed Hyperlink 32" xfId="2493" hidden="1" xr:uid="{00000000-0005-0000-0000-00007F040000}"/>
    <cellStyle name="Followed Hyperlink 32" xfId="9904" hidden="1" xr:uid="{00000000-0005-0000-0000-000080040000}"/>
    <cellStyle name="Followed Hyperlink 32" xfId="9964" hidden="1" xr:uid="{00000000-0005-0000-0000-000081040000}"/>
    <cellStyle name="Followed Hyperlink 32" xfId="10062" hidden="1" xr:uid="{00000000-0005-0000-0000-000082040000}"/>
    <cellStyle name="Followed Hyperlink 32" xfId="9945" hidden="1" xr:uid="{00000000-0005-0000-0000-000083040000}"/>
    <cellStyle name="Followed Hyperlink 32" xfId="10131" hidden="1" xr:uid="{00000000-0005-0000-0000-000084040000}"/>
    <cellStyle name="Followed Hyperlink 32" xfId="10185" hidden="1" xr:uid="{00000000-0005-0000-0000-000085040000}"/>
    <cellStyle name="Followed Hyperlink 32" xfId="10283" hidden="1" xr:uid="{00000000-0005-0000-0000-000086040000}"/>
    <cellStyle name="Followed Hyperlink 32" xfId="10166" hidden="1" xr:uid="{00000000-0005-0000-0000-000087040000}"/>
    <cellStyle name="Followed Hyperlink 32" xfId="10350" hidden="1" xr:uid="{00000000-0005-0000-0000-000088040000}"/>
    <cellStyle name="Followed Hyperlink 32" xfId="10401" hidden="1" xr:uid="{00000000-0005-0000-0000-000089040000}"/>
    <cellStyle name="Followed Hyperlink 32" xfId="10499" hidden="1" xr:uid="{00000000-0005-0000-0000-00008A040000}"/>
    <cellStyle name="Followed Hyperlink 32" xfId="10382" hidden="1" xr:uid="{00000000-0005-0000-0000-00008B040000}"/>
    <cellStyle name="Followed Hyperlink 32" xfId="10565" hidden="1" xr:uid="{00000000-0005-0000-0000-00008C040000}"/>
    <cellStyle name="Followed Hyperlink 32" xfId="10613" hidden="1" xr:uid="{00000000-0005-0000-0000-00008D040000}"/>
    <cellStyle name="Followed Hyperlink 32" xfId="10711" hidden="1" xr:uid="{00000000-0005-0000-0000-00008E040000}"/>
    <cellStyle name="Followed Hyperlink 32" xfId="10594" hidden="1" xr:uid="{00000000-0005-0000-0000-00008F040000}"/>
    <cellStyle name="Followed Hyperlink 32" xfId="10777" hidden="1" xr:uid="{00000000-0005-0000-0000-000090040000}"/>
    <cellStyle name="Followed Hyperlink 32" xfId="10824" hidden="1" xr:uid="{00000000-0005-0000-0000-000091040000}"/>
    <cellStyle name="Followed Hyperlink 32" xfId="10922" hidden="1" xr:uid="{00000000-0005-0000-0000-000092040000}"/>
    <cellStyle name="Followed Hyperlink 32" xfId="10805" hidden="1" xr:uid="{00000000-0005-0000-0000-000093040000}"/>
    <cellStyle name="Followed Hyperlink 32" xfId="10988" hidden="1" xr:uid="{00000000-0005-0000-0000-000094040000}"/>
    <cellStyle name="Followed Hyperlink 32" xfId="11030" hidden="1" xr:uid="{00000000-0005-0000-0000-000095040000}"/>
    <cellStyle name="Followed Hyperlink 32" xfId="11128" hidden="1" xr:uid="{00000000-0005-0000-0000-000096040000}"/>
    <cellStyle name="Followed Hyperlink 32" xfId="11011" hidden="1" xr:uid="{00000000-0005-0000-0000-000097040000}"/>
    <cellStyle name="Followed Hyperlink 32" xfId="6300" hidden="1" xr:uid="{00000000-0005-0000-0000-00007C040000}"/>
    <cellStyle name="Followed Hyperlink 32" xfId="11229" hidden="1" xr:uid="{00000000-0005-0000-0000-00007D040000}"/>
    <cellStyle name="Followed Hyperlink 32" xfId="9719" hidden="1" xr:uid="{00000000-0005-0000-0000-00007E040000}"/>
    <cellStyle name="Followed Hyperlink 32" xfId="2574" hidden="1" xr:uid="{00000000-0005-0000-0000-00007F040000}"/>
    <cellStyle name="Followed Hyperlink 32" xfId="11579" hidden="1" xr:uid="{00000000-0005-0000-0000-000080040000}"/>
    <cellStyle name="Followed Hyperlink 32" xfId="11639" hidden="1" xr:uid="{00000000-0005-0000-0000-000081040000}"/>
    <cellStyle name="Followed Hyperlink 32" xfId="11737" hidden="1" xr:uid="{00000000-0005-0000-0000-000082040000}"/>
    <cellStyle name="Followed Hyperlink 32" xfId="11620" hidden="1" xr:uid="{00000000-0005-0000-0000-000083040000}"/>
    <cellStyle name="Followed Hyperlink 32" xfId="11806" hidden="1" xr:uid="{00000000-0005-0000-0000-000084040000}"/>
    <cellStyle name="Followed Hyperlink 32" xfId="11860" hidden="1" xr:uid="{00000000-0005-0000-0000-000085040000}"/>
    <cellStyle name="Followed Hyperlink 32" xfId="11958" hidden="1" xr:uid="{00000000-0005-0000-0000-000086040000}"/>
    <cellStyle name="Followed Hyperlink 32" xfId="11841" hidden="1" xr:uid="{00000000-0005-0000-0000-000087040000}"/>
    <cellStyle name="Followed Hyperlink 32" xfId="12025" hidden="1" xr:uid="{00000000-0005-0000-0000-000088040000}"/>
    <cellStyle name="Followed Hyperlink 32" xfId="12076" hidden="1" xr:uid="{00000000-0005-0000-0000-000089040000}"/>
    <cellStyle name="Followed Hyperlink 32" xfId="12174" hidden="1" xr:uid="{00000000-0005-0000-0000-00008A040000}"/>
    <cellStyle name="Followed Hyperlink 32" xfId="12057" hidden="1" xr:uid="{00000000-0005-0000-0000-00008B040000}"/>
    <cellStyle name="Followed Hyperlink 32" xfId="12240" hidden="1" xr:uid="{00000000-0005-0000-0000-00008C040000}"/>
    <cellStyle name="Followed Hyperlink 32" xfId="12288" hidden="1" xr:uid="{00000000-0005-0000-0000-00008D040000}"/>
    <cellStyle name="Followed Hyperlink 32" xfId="12386" hidden="1" xr:uid="{00000000-0005-0000-0000-00008E040000}"/>
    <cellStyle name="Followed Hyperlink 32" xfId="12269" hidden="1" xr:uid="{00000000-0005-0000-0000-00008F040000}"/>
    <cellStyle name="Followed Hyperlink 32" xfId="12452" hidden="1" xr:uid="{00000000-0005-0000-0000-000090040000}"/>
    <cellStyle name="Followed Hyperlink 32" xfId="12499" hidden="1" xr:uid="{00000000-0005-0000-0000-000091040000}"/>
    <cellStyle name="Followed Hyperlink 32" xfId="12597" hidden="1" xr:uid="{00000000-0005-0000-0000-000092040000}"/>
    <cellStyle name="Followed Hyperlink 32" xfId="12480" hidden="1" xr:uid="{00000000-0005-0000-0000-000093040000}"/>
    <cellStyle name="Followed Hyperlink 32" xfId="12663" hidden="1" xr:uid="{00000000-0005-0000-0000-000094040000}"/>
    <cellStyle name="Followed Hyperlink 32" xfId="12705" hidden="1" xr:uid="{00000000-0005-0000-0000-000095040000}"/>
    <cellStyle name="Followed Hyperlink 32" xfId="12803" hidden="1" xr:uid="{00000000-0005-0000-0000-000096040000}"/>
    <cellStyle name="Followed Hyperlink 32" xfId="12686" hidden="1" xr:uid="{00000000-0005-0000-0000-000097040000}"/>
    <cellStyle name="Followed Hyperlink 32" xfId="7980" hidden="1" xr:uid="{00000000-0005-0000-0000-00007C040000}"/>
    <cellStyle name="Followed Hyperlink 32" xfId="12904" hidden="1" xr:uid="{00000000-0005-0000-0000-00007D040000}"/>
    <cellStyle name="Followed Hyperlink 32" xfId="11395" hidden="1" xr:uid="{00000000-0005-0000-0000-00007E040000}"/>
    <cellStyle name="Followed Hyperlink 32" xfId="2597" hidden="1" xr:uid="{00000000-0005-0000-0000-00007F040000}"/>
    <cellStyle name="Followed Hyperlink 32" xfId="13253" hidden="1" xr:uid="{00000000-0005-0000-0000-000080040000}"/>
    <cellStyle name="Followed Hyperlink 32" xfId="13313" hidden="1" xr:uid="{00000000-0005-0000-0000-000081040000}"/>
    <cellStyle name="Followed Hyperlink 32" xfId="13411" hidden="1" xr:uid="{00000000-0005-0000-0000-000082040000}"/>
    <cellStyle name="Followed Hyperlink 32" xfId="13294" hidden="1" xr:uid="{00000000-0005-0000-0000-000083040000}"/>
    <cellStyle name="Followed Hyperlink 32" xfId="13480" hidden="1" xr:uid="{00000000-0005-0000-0000-000084040000}"/>
    <cellStyle name="Followed Hyperlink 32" xfId="13534" hidden="1" xr:uid="{00000000-0005-0000-0000-000085040000}"/>
    <cellStyle name="Followed Hyperlink 32" xfId="13632" hidden="1" xr:uid="{00000000-0005-0000-0000-000086040000}"/>
    <cellStyle name="Followed Hyperlink 32" xfId="13515" hidden="1" xr:uid="{00000000-0005-0000-0000-000087040000}"/>
    <cellStyle name="Followed Hyperlink 32" xfId="13699" hidden="1" xr:uid="{00000000-0005-0000-0000-000088040000}"/>
    <cellStyle name="Followed Hyperlink 32" xfId="13750" hidden="1" xr:uid="{00000000-0005-0000-0000-000089040000}"/>
    <cellStyle name="Followed Hyperlink 32" xfId="13848" hidden="1" xr:uid="{00000000-0005-0000-0000-00008A040000}"/>
    <cellStyle name="Followed Hyperlink 32" xfId="13731" hidden="1" xr:uid="{00000000-0005-0000-0000-00008B040000}"/>
    <cellStyle name="Followed Hyperlink 32" xfId="13914" hidden="1" xr:uid="{00000000-0005-0000-0000-00008C040000}"/>
    <cellStyle name="Followed Hyperlink 32" xfId="13962" hidden="1" xr:uid="{00000000-0005-0000-0000-00008D040000}"/>
    <cellStyle name="Followed Hyperlink 32" xfId="14060" hidden="1" xr:uid="{00000000-0005-0000-0000-00008E040000}"/>
    <cellStyle name="Followed Hyperlink 32" xfId="13943" hidden="1" xr:uid="{00000000-0005-0000-0000-00008F040000}"/>
    <cellStyle name="Followed Hyperlink 32" xfId="14126" hidden="1" xr:uid="{00000000-0005-0000-0000-000090040000}"/>
    <cellStyle name="Followed Hyperlink 32" xfId="14173" hidden="1" xr:uid="{00000000-0005-0000-0000-000091040000}"/>
    <cellStyle name="Followed Hyperlink 32" xfId="14271" hidden="1" xr:uid="{00000000-0005-0000-0000-000092040000}"/>
    <cellStyle name="Followed Hyperlink 32" xfId="14154" hidden="1" xr:uid="{00000000-0005-0000-0000-000093040000}"/>
    <cellStyle name="Followed Hyperlink 32" xfId="14337" hidden="1" xr:uid="{00000000-0005-0000-0000-000094040000}"/>
    <cellStyle name="Followed Hyperlink 32" xfId="14379" hidden="1" xr:uid="{00000000-0005-0000-0000-000095040000}"/>
    <cellStyle name="Followed Hyperlink 32" xfId="14477" hidden="1" xr:uid="{00000000-0005-0000-0000-000096040000}"/>
    <cellStyle name="Followed Hyperlink 32" xfId="14360" hidden="1" xr:uid="{00000000-0005-0000-0000-000097040000}"/>
    <cellStyle name="Followed Hyperlink 32" xfId="9660" hidden="1" xr:uid="{00000000-0005-0000-0000-00007C040000}"/>
    <cellStyle name="Followed Hyperlink 32" xfId="14578" hidden="1" xr:uid="{00000000-0005-0000-0000-00007D040000}"/>
    <cellStyle name="Followed Hyperlink 32" xfId="13069" hidden="1" xr:uid="{00000000-0005-0000-0000-00007E040000}"/>
    <cellStyle name="Followed Hyperlink 32" xfId="4608" hidden="1" xr:uid="{00000000-0005-0000-0000-00007F040000}"/>
    <cellStyle name="Followed Hyperlink 32" xfId="14921" hidden="1" xr:uid="{00000000-0005-0000-0000-000080040000}"/>
    <cellStyle name="Followed Hyperlink 32" xfId="14981" hidden="1" xr:uid="{00000000-0005-0000-0000-000081040000}"/>
    <cellStyle name="Followed Hyperlink 32" xfId="15079" hidden="1" xr:uid="{00000000-0005-0000-0000-000082040000}"/>
    <cellStyle name="Followed Hyperlink 32" xfId="14962" hidden="1" xr:uid="{00000000-0005-0000-0000-000083040000}"/>
    <cellStyle name="Followed Hyperlink 32" xfId="15148" hidden="1" xr:uid="{00000000-0005-0000-0000-000084040000}"/>
    <cellStyle name="Followed Hyperlink 32" xfId="15202" hidden="1" xr:uid="{00000000-0005-0000-0000-000085040000}"/>
    <cellStyle name="Followed Hyperlink 32" xfId="15300" hidden="1" xr:uid="{00000000-0005-0000-0000-000086040000}"/>
    <cellStyle name="Followed Hyperlink 32" xfId="15183" hidden="1" xr:uid="{00000000-0005-0000-0000-000087040000}"/>
    <cellStyle name="Followed Hyperlink 32" xfId="15367" hidden="1" xr:uid="{00000000-0005-0000-0000-000088040000}"/>
    <cellStyle name="Followed Hyperlink 32" xfId="15418" hidden="1" xr:uid="{00000000-0005-0000-0000-000089040000}"/>
    <cellStyle name="Followed Hyperlink 32" xfId="15516" hidden="1" xr:uid="{00000000-0005-0000-0000-00008A040000}"/>
    <cellStyle name="Followed Hyperlink 32" xfId="15399" hidden="1" xr:uid="{00000000-0005-0000-0000-00008B040000}"/>
    <cellStyle name="Followed Hyperlink 32" xfId="15582" hidden="1" xr:uid="{00000000-0005-0000-0000-00008C040000}"/>
    <cellStyle name="Followed Hyperlink 32" xfId="15630" hidden="1" xr:uid="{00000000-0005-0000-0000-00008D040000}"/>
    <cellStyle name="Followed Hyperlink 32" xfId="15728" hidden="1" xr:uid="{00000000-0005-0000-0000-00008E040000}"/>
    <cellStyle name="Followed Hyperlink 32" xfId="15611" hidden="1" xr:uid="{00000000-0005-0000-0000-00008F040000}"/>
    <cellStyle name="Followed Hyperlink 32" xfId="15794" hidden="1" xr:uid="{00000000-0005-0000-0000-000090040000}"/>
    <cellStyle name="Followed Hyperlink 32" xfId="15841" hidden="1" xr:uid="{00000000-0005-0000-0000-000091040000}"/>
    <cellStyle name="Followed Hyperlink 32" xfId="15939" hidden="1" xr:uid="{00000000-0005-0000-0000-000092040000}"/>
    <cellStyle name="Followed Hyperlink 32" xfId="15822" hidden="1" xr:uid="{00000000-0005-0000-0000-000093040000}"/>
    <cellStyle name="Followed Hyperlink 32" xfId="16005" hidden="1" xr:uid="{00000000-0005-0000-0000-000094040000}"/>
    <cellStyle name="Followed Hyperlink 32" xfId="16047" hidden="1" xr:uid="{00000000-0005-0000-0000-000095040000}"/>
    <cellStyle name="Followed Hyperlink 32" xfId="16145" hidden="1" xr:uid="{00000000-0005-0000-0000-000096040000}"/>
    <cellStyle name="Followed Hyperlink 32" xfId="16028" hidden="1" xr:uid="{00000000-0005-0000-0000-000097040000}"/>
    <cellStyle name="Followed Hyperlink 32" xfId="11337" hidden="1" xr:uid="{00000000-0005-0000-0000-00007C040000}"/>
    <cellStyle name="Followed Hyperlink 32" xfId="16246" hidden="1" xr:uid="{00000000-0005-0000-0000-00007D040000}"/>
    <cellStyle name="Followed Hyperlink 32" xfId="14740" hidden="1" xr:uid="{00000000-0005-0000-0000-00007E040000}"/>
    <cellStyle name="Followed Hyperlink 32" xfId="6287" hidden="1" xr:uid="{00000000-0005-0000-0000-00007F040000}"/>
    <cellStyle name="Followed Hyperlink 32" xfId="16580" hidden="1" xr:uid="{00000000-0005-0000-0000-000080040000}"/>
    <cellStyle name="Followed Hyperlink 32" xfId="16640" hidden="1" xr:uid="{00000000-0005-0000-0000-000081040000}"/>
    <cellStyle name="Followed Hyperlink 32" xfId="16738" hidden="1" xr:uid="{00000000-0005-0000-0000-000082040000}"/>
    <cellStyle name="Followed Hyperlink 32" xfId="16621" hidden="1" xr:uid="{00000000-0005-0000-0000-000083040000}"/>
    <cellStyle name="Followed Hyperlink 32" xfId="16807" hidden="1" xr:uid="{00000000-0005-0000-0000-000084040000}"/>
    <cellStyle name="Followed Hyperlink 32" xfId="16861" hidden="1" xr:uid="{00000000-0005-0000-0000-000085040000}"/>
    <cellStyle name="Followed Hyperlink 32" xfId="16959" hidden="1" xr:uid="{00000000-0005-0000-0000-000086040000}"/>
    <cellStyle name="Followed Hyperlink 32" xfId="16842" hidden="1" xr:uid="{00000000-0005-0000-0000-000087040000}"/>
    <cellStyle name="Followed Hyperlink 32" xfId="17026" hidden="1" xr:uid="{00000000-0005-0000-0000-000088040000}"/>
    <cellStyle name="Followed Hyperlink 32" xfId="17077" hidden="1" xr:uid="{00000000-0005-0000-0000-000089040000}"/>
    <cellStyle name="Followed Hyperlink 32" xfId="17175" hidden="1" xr:uid="{00000000-0005-0000-0000-00008A040000}"/>
    <cellStyle name="Followed Hyperlink 32" xfId="17058" hidden="1" xr:uid="{00000000-0005-0000-0000-00008B040000}"/>
    <cellStyle name="Followed Hyperlink 32" xfId="17241" hidden="1" xr:uid="{00000000-0005-0000-0000-00008C040000}"/>
    <cellStyle name="Followed Hyperlink 32" xfId="17289" hidden="1" xr:uid="{00000000-0005-0000-0000-00008D040000}"/>
    <cellStyle name="Followed Hyperlink 32" xfId="17387" hidden="1" xr:uid="{00000000-0005-0000-0000-00008E040000}"/>
    <cellStyle name="Followed Hyperlink 32" xfId="17270" hidden="1" xr:uid="{00000000-0005-0000-0000-00008F040000}"/>
    <cellStyle name="Followed Hyperlink 32" xfId="17453" hidden="1" xr:uid="{00000000-0005-0000-0000-000090040000}"/>
    <cellStyle name="Followed Hyperlink 32" xfId="17500" hidden="1" xr:uid="{00000000-0005-0000-0000-000091040000}"/>
    <cellStyle name="Followed Hyperlink 32" xfId="17598" hidden="1" xr:uid="{00000000-0005-0000-0000-000092040000}"/>
    <cellStyle name="Followed Hyperlink 32" xfId="17481" hidden="1" xr:uid="{00000000-0005-0000-0000-000093040000}"/>
    <cellStyle name="Followed Hyperlink 32" xfId="17664" hidden="1" xr:uid="{00000000-0005-0000-0000-000094040000}"/>
    <cellStyle name="Followed Hyperlink 32" xfId="17706" hidden="1" xr:uid="{00000000-0005-0000-0000-000095040000}"/>
    <cellStyle name="Followed Hyperlink 32" xfId="17804" hidden="1" xr:uid="{00000000-0005-0000-0000-000096040000}"/>
    <cellStyle name="Followed Hyperlink 32" xfId="17687" hidden="1" xr:uid="{00000000-0005-0000-0000-000097040000}"/>
    <cellStyle name="Followed Hyperlink 32" xfId="17933" hidden="1" xr:uid="{00000000-0005-0000-0000-00007C040000}"/>
    <cellStyle name="Followed Hyperlink 32" xfId="16303" hidden="1" xr:uid="{00000000-0005-0000-0000-00007D040000}"/>
    <cellStyle name="Followed Hyperlink 32" xfId="17860" hidden="1" xr:uid="{00000000-0005-0000-0000-00007E040000}"/>
    <cellStyle name="Followed Hyperlink 32" xfId="17914" hidden="1" xr:uid="{00000000-0005-0000-0000-00007F040000}"/>
    <cellStyle name="Followed Hyperlink 32" xfId="18246" hidden="1" xr:uid="{00000000-0005-0000-0000-000080040000}"/>
    <cellStyle name="Followed Hyperlink 32" xfId="18306" hidden="1" xr:uid="{00000000-0005-0000-0000-000081040000}"/>
    <cellStyle name="Followed Hyperlink 32" xfId="18404" hidden="1" xr:uid="{00000000-0005-0000-0000-000082040000}"/>
    <cellStyle name="Followed Hyperlink 32" xfId="18287" hidden="1" xr:uid="{00000000-0005-0000-0000-000083040000}"/>
    <cellStyle name="Followed Hyperlink 32" xfId="18473" hidden="1" xr:uid="{00000000-0005-0000-0000-000084040000}"/>
    <cellStyle name="Followed Hyperlink 32" xfId="18527" hidden="1" xr:uid="{00000000-0005-0000-0000-000085040000}"/>
    <cellStyle name="Followed Hyperlink 32" xfId="18625" hidden="1" xr:uid="{00000000-0005-0000-0000-000086040000}"/>
    <cellStyle name="Followed Hyperlink 32" xfId="18508" hidden="1" xr:uid="{00000000-0005-0000-0000-000087040000}"/>
    <cellStyle name="Followed Hyperlink 32" xfId="18692" hidden="1" xr:uid="{00000000-0005-0000-0000-000088040000}"/>
    <cellStyle name="Followed Hyperlink 32" xfId="18743" hidden="1" xr:uid="{00000000-0005-0000-0000-000089040000}"/>
    <cellStyle name="Followed Hyperlink 32" xfId="18841" hidden="1" xr:uid="{00000000-0005-0000-0000-00008A040000}"/>
    <cellStyle name="Followed Hyperlink 32" xfId="18724" hidden="1" xr:uid="{00000000-0005-0000-0000-00008B040000}"/>
    <cellStyle name="Followed Hyperlink 32" xfId="18907" hidden="1" xr:uid="{00000000-0005-0000-0000-00008C040000}"/>
    <cellStyle name="Followed Hyperlink 32" xfId="18955" hidden="1" xr:uid="{00000000-0005-0000-0000-00008D040000}"/>
    <cellStyle name="Followed Hyperlink 32" xfId="19053" hidden="1" xr:uid="{00000000-0005-0000-0000-00008E040000}"/>
    <cellStyle name="Followed Hyperlink 32" xfId="18936" hidden="1" xr:uid="{00000000-0005-0000-0000-00008F040000}"/>
    <cellStyle name="Followed Hyperlink 32" xfId="19119" hidden="1" xr:uid="{00000000-0005-0000-0000-000090040000}"/>
    <cellStyle name="Followed Hyperlink 32" xfId="19166" hidden="1" xr:uid="{00000000-0005-0000-0000-000091040000}"/>
    <cellStyle name="Followed Hyperlink 32" xfId="19264" hidden="1" xr:uid="{00000000-0005-0000-0000-000092040000}"/>
    <cellStyle name="Followed Hyperlink 32" xfId="19147" hidden="1" xr:uid="{00000000-0005-0000-0000-000093040000}"/>
    <cellStyle name="Followed Hyperlink 32" xfId="19330" hidden="1" xr:uid="{00000000-0005-0000-0000-000094040000}"/>
    <cellStyle name="Followed Hyperlink 32" xfId="19372" hidden="1" xr:uid="{00000000-0005-0000-0000-000095040000}"/>
    <cellStyle name="Followed Hyperlink 32" xfId="19470" hidden="1" xr:uid="{00000000-0005-0000-0000-000096040000}"/>
    <cellStyle name="Followed Hyperlink 32" xfId="19353" hidden="1" xr:uid="{00000000-0005-0000-0000-000097040000}"/>
    <cellStyle name="Followed Hyperlink 32" xfId="14619" hidden="1" xr:uid="{00000000-0005-0000-0000-00007C040000}"/>
    <cellStyle name="Followed Hyperlink 32" xfId="19571" hidden="1" xr:uid="{00000000-0005-0000-0000-00007D040000}"/>
    <cellStyle name="Followed Hyperlink 32" xfId="18061" hidden="1" xr:uid="{00000000-0005-0000-0000-00007E040000}"/>
    <cellStyle name="Followed Hyperlink 32" xfId="16427" hidden="1" xr:uid="{00000000-0005-0000-0000-00007F040000}"/>
    <cellStyle name="Followed Hyperlink 32" xfId="19887" hidden="1" xr:uid="{00000000-0005-0000-0000-000080040000}"/>
    <cellStyle name="Followed Hyperlink 32" xfId="19947" hidden="1" xr:uid="{00000000-0005-0000-0000-000081040000}"/>
    <cellStyle name="Followed Hyperlink 32" xfId="20045" hidden="1" xr:uid="{00000000-0005-0000-0000-000082040000}"/>
    <cellStyle name="Followed Hyperlink 32" xfId="19928" hidden="1" xr:uid="{00000000-0005-0000-0000-000083040000}"/>
    <cellStyle name="Followed Hyperlink 32" xfId="20114" hidden="1" xr:uid="{00000000-0005-0000-0000-000084040000}"/>
    <cellStyle name="Followed Hyperlink 32" xfId="20168" hidden="1" xr:uid="{00000000-0005-0000-0000-000085040000}"/>
    <cellStyle name="Followed Hyperlink 32" xfId="20266" hidden="1" xr:uid="{00000000-0005-0000-0000-000086040000}"/>
    <cellStyle name="Followed Hyperlink 32" xfId="20149" hidden="1" xr:uid="{00000000-0005-0000-0000-000087040000}"/>
    <cellStyle name="Followed Hyperlink 32" xfId="20333" hidden="1" xr:uid="{00000000-0005-0000-0000-000088040000}"/>
    <cellStyle name="Followed Hyperlink 32" xfId="20384" hidden="1" xr:uid="{00000000-0005-0000-0000-000089040000}"/>
    <cellStyle name="Followed Hyperlink 32" xfId="20482" hidden="1" xr:uid="{00000000-0005-0000-0000-00008A040000}"/>
    <cellStyle name="Followed Hyperlink 32" xfId="20365" hidden="1" xr:uid="{00000000-0005-0000-0000-00008B040000}"/>
    <cellStyle name="Followed Hyperlink 32" xfId="20548" hidden="1" xr:uid="{00000000-0005-0000-0000-00008C040000}"/>
    <cellStyle name="Followed Hyperlink 32" xfId="20596" hidden="1" xr:uid="{00000000-0005-0000-0000-00008D040000}"/>
    <cellStyle name="Followed Hyperlink 32" xfId="20694" hidden="1" xr:uid="{00000000-0005-0000-0000-00008E040000}"/>
    <cellStyle name="Followed Hyperlink 32" xfId="20577" hidden="1" xr:uid="{00000000-0005-0000-0000-00008F040000}"/>
    <cellStyle name="Followed Hyperlink 32" xfId="20760" hidden="1" xr:uid="{00000000-0005-0000-0000-000090040000}"/>
    <cellStyle name="Followed Hyperlink 32" xfId="20807" hidden="1" xr:uid="{00000000-0005-0000-0000-000091040000}"/>
    <cellStyle name="Followed Hyperlink 32" xfId="20905" hidden="1" xr:uid="{00000000-0005-0000-0000-000092040000}"/>
    <cellStyle name="Followed Hyperlink 32" xfId="20788" hidden="1" xr:uid="{00000000-0005-0000-0000-000093040000}"/>
    <cellStyle name="Followed Hyperlink 32" xfId="20971" hidden="1" xr:uid="{00000000-0005-0000-0000-000094040000}"/>
    <cellStyle name="Followed Hyperlink 32" xfId="21013" hidden="1" xr:uid="{00000000-0005-0000-0000-000095040000}"/>
    <cellStyle name="Followed Hyperlink 32" xfId="21111" hidden="1" xr:uid="{00000000-0005-0000-0000-000096040000}"/>
    <cellStyle name="Followed Hyperlink 32" xfId="20994" hidden="1" xr:uid="{00000000-0005-0000-0000-000097040000}"/>
    <cellStyle name="Followed Hyperlink 32" xfId="16353" hidden="1" xr:uid="{00000000-0005-0000-0000-00007C040000}"/>
    <cellStyle name="Followed Hyperlink 32" xfId="21212" hidden="1" xr:uid="{00000000-0005-0000-0000-00007D040000}"/>
    <cellStyle name="Followed Hyperlink 32" xfId="19714" hidden="1" xr:uid="{00000000-0005-0000-0000-00007E040000}"/>
    <cellStyle name="Followed Hyperlink 32" xfId="9596" hidden="1" xr:uid="{00000000-0005-0000-0000-00007F040000}"/>
    <cellStyle name="Followed Hyperlink 32" xfId="21494" hidden="1" xr:uid="{00000000-0005-0000-0000-000080040000}"/>
    <cellStyle name="Followed Hyperlink 32" xfId="21554" hidden="1" xr:uid="{00000000-0005-0000-0000-000081040000}"/>
    <cellStyle name="Followed Hyperlink 32" xfId="21652" hidden="1" xr:uid="{00000000-0005-0000-0000-000082040000}"/>
    <cellStyle name="Followed Hyperlink 32" xfId="21535" hidden="1" xr:uid="{00000000-0005-0000-0000-000083040000}"/>
    <cellStyle name="Followed Hyperlink 32" xfId="21721" hidden="1" xr:uid="{00000000-0005-0000-0000-000084040000}"/>
    <cellStyle name="Followed Hyperlink 32" xfId="21775" hidden="1" xr:uid="{00000000-0005-0000-0000-000085040000}"/>
    <cellStyle name="Followed Hyperlink 32" xfId="21873" hidden="1" xr:uid="{00000000-0005-0000-0000-000086040000}"/>
    <cellStyle name="Followed Hyperlink 32" xfId="21756" hidden="1" xr:uid="{00000000-0005-0000-0000-000087040000}"/>
    <cellStyle name="Followed Hyperlink 32" xfId="21940" hidden="1" xr:uid="{00000000-0005-0000-0000-000088040000}"/>
    <cellStyle name="Followed Hyperlink 32" xfId="21991" hidden="1" xr:uid="{00000000-0005-0000-0000-000089040000}"/>
    <cellStyle name="Followed Hyperlink 32" xfId="22089" hidden="1" xr:uid="{00000000-0005-0000-0000-00008A040000}"/>
    <cellStyle name="Followed Hyperlink 32" xfId="21972" hidden="1" xr:uid="{00000000-0005-0000-0000-00008B040000}"/>
    <cellStyle name="Followed Hyperlink 32" xfId="22155" hidden="1" xr:uid="{00000000-0005-0000-0000-00008C040000}"/>
    <cellStyle name="Followed Hyperlink 32" xfId="22203" hidden="1" xr:uid="{00000000-0005-0000-0000-00008D040000}"/>
    <cellStyle name="Followed Hyperlink 32" xfId="22301" hidden="1" xr:uid="{00000000-0005-0000-0000-00008E040000}"/>
    <cellStyle name="Followed Hyperlink 32" xfId="22184" hidden="1" xr:uid="{00000000-0005-0000-0000-00008F040000}"/>
    <cellStyle name="Followed Hyperlink 32" xfId="22367" hidden="1" xr:uid="{00000000-0005-0000-0000-000090040000}"/>
    <cellStyle name="Followed Hyperlink 32" xfId="22414" hidden="1" xr:uid="{00000000-0005-0000-0000-000091040000}"/>
    <cellStyle name="Followed Hyperlink 32" xfId="22512" hidden="1" xr:uid="{00000000-0005-0000-0000-000092040000}"/>
    <cellStyle name="Followed Hyperlink 32" xfId="22395" hidden="1" xr:uid="{00000000-0005-0000-0000-000093040000}"/>
    <cellStyle name="Followed Hyperlink 32" xfId="22578" hidden="1" xr:uid="{00000000-0005-0000-0000-000094040000}"/>
    <cellStyle name="Followed Hyperlink 32" xfId="22620" hidden="1" xr:uid="{00000000-0005-0000-0000-000095040000}"/>
    <cellStyle name="Followed Hyperlink 32" xfId="22718" hidden="1" xr:uid="{00000000-0005-0000-0000-000096040000}"/>
    <cellStyle name="Followed Hyperlink 32" xfId="22601" hidden="1" xr:uid="{00000000-0005-0000-0000-000097040000}"/>
    <cellStyle name="Followed Hyperlink 32" xfId="16424" hidden="1" xr:uid="{00000000-0005-0000-0000-00007C040000}"/>
    <cellStyle name="Followed Hyperlink 32" xfId="22819" hidden="1" xr:uid="{00000000-0005-0000-0000-00007D040000}"/>
    <cellStyle name="Followed Hyperlink 32" xfId="21332" hidden="1" xr:uid="{00000000-0005-0000-0000-00007E040000}"/>
    <cellStyle name="Followed Hyperlink 32" xfId="11276" hidden="1" xr:uid="{00000000-0005-0000-0000-00007F040000}"/>
    <cellStyle name="Followed Hyperlink 32" xfId="23063" hidden="1" xr:uid="{00000000-0005-0000-0000-000080040000}"/>
    <cellStyle name="Followed Hyperlink 32" xfId="23123" hidden="1" xr:uid="{00000000-0005-0000-0000-000081040000}"/>
    <cellStyle name="Followed Hyperlink 32" xfId="23221" hidden="1" xr:uid="{00000000-0005-0000-0000-000082040000}"/>
    <cellStyle name="Followed Hyperlink 32" xfId="23104" hidden="1" xr:uid="{00000000-0005-0000-0000-000083040000}"/>
    <cellStyle name="Followed Hyperlink 32" xfId="23290" hidden="1" xr:uid="{00000000-0005-0000-0000-000084040000}"/>
    <cellStyle name="Followed Hyperlink 32" xfId="23344" hidden="1" xr:uid="{00000000-0005-0000-0000-000085040000}"/>
    <cellStyle name="Followed Hyperlink 32" xfId="23442" hidden="1" xr:uid="{00000000-0005-0000-0000-000086040000}"/>
    <cellStyle name="Followed Hyperlink 32" xfId="23325" hidden="1" xr:uid="{00000000-0005-0000-0000-000087040000}"/>
    <cellStyle name="Followed Hyperlink 32" xfId="23509" hidden="1" xr:uid="{00000000-0005-0000-0000-000088040000}"/>
    <cellStyle name="Followed Hyperlink 32" xfId="23560" hidden="1" xr:uid="{00000000-0005-0000-0000-000089040000}"/>
    <cellStyle name="Followed Hyperlink 32" xfId="23658" hidden="1" xr:uid="{00000000-0005-0000-0000-00008A040000}"/>
    <cellStyle name="Followed Hyperlink 32" xfId="23541" hidden="1" xr:uid="{00000000-0005-0000-0000-00008B040000}"/>
    <cellStyle name="Followed Hyperlink 32" xfId="23724" hidden="1" xr:uid="{00000000-0005-0000-0000-00008C040000}"/>
    <cellStyle name="Followed Hyperlink 32" xfId="23772" hidden="1" xr:uid="{00000000-0005-0000-0000-00008D040000}"/>
    <cellStyle name="Followed Hyperlink 32" xfId="23870" hidden="1" xr:uid="{00000000-0005-0000-0000-00008E040000}"/>
    <cellStyle name="Followed Hyperlink 32" xfId="23753" hidden="1" xr:uid="{00000000-0005-0000-0000-00008F040000}"/>
    <cellStyle name="Followed Hyperlink 32" xfId="23936" hidden="1" xr:uid="{00000000-0005-0000-0000-000090040000}"/>
    <cellStyle name="Followed Hyperlink 32" xfId="23983" hidden="1" xr:uid="{00000000-0005-0000-0000-000091040000}"/>
    <cellStyle name="Followed Hyperlink 32" xfId="24081" hidden="1" xr:uid="{00000000-0005-0000-0000-000092040000}"/>
    <cellStyle name="Followed Hyperlink 32" xfId="23964" hidden="1" xr:uid="{00000000-0005-0000-0000-000093040000}"/>
    <cellStyle name="Followed Hyperlink 32" xfId="24147" hidden="1" xr:uid="{00000000-0005-0000-0000-000094040000}"/>
    <cellStyle name="Followed Hyperlink 32" xfId="24189" hidden="1" xr:uid="{00000000-0005-0000-0000-000095040000}"/>
    <cellStyle name="Followed Hyperlink 32" xfId="24287" hidden="1" xr:uid="{00000000-0005-0000-0000-000096040000}"/>
    <cellStyle name="Followed Hyperlink 32" xfId="24170" hidden="1" xr:uid="{00000000-0005-0000-0000-000097040000}"/>
    <cellStyle name="Followed Hyperlink 32" xfId="19665" hidden="1" xr:uid="{00000000-0005-0000-0000-00007C040000}"/>
    <cellStyle name="Followed Hyperlink 32" xfId="24388" hidden="1" xr:uid="{00000000-0005-0000-0000-00007D040000}"/>
    <cellStyle name="Followed Hyperlink 32" xfId="22912" hidden="1" xr:uid="{00000000-0005-0000-0000-00007E040000}"/>
    <cellStyle name="Followed Hyperlink 32" xfId="14622" hidden="1" xr:uid="{00000000-0005-0000-0000-00007F040000}"/>
    <cellStyle name="Followed Hyperlink 32" xfId="24582" hidden="1" xr:uid="{00000000-0005-0000-0000-000080040000}"/>
    <cellStyle name="Followed Hyperlink 32" xfId="24642" hidden="1" xr:uid="{00000000-0005-0000-0000-000081040000}"/>
    <cellStyle name="Followed Hyperlink 32" xfId="24740" hidden="1" xr:uid="{00000000-0005-0000-0000-000082040000}"/>
    <cellStyle name="Followed Hyperlink 32" xfId="24623" hidden="1" xr:uid="{00000000-0005-0000-0000-000083040000}"/>
    <cellStyle name="Followed Hyperlink 32" xfId="24809" hidden="1" xr:uid="{00000000-0005-0000-0000-000084040000}"/>
    <cellStyle name="Followed Hyperlink 32" xfId="24863" hidden="1" xr:uid="{00000000-0005-0000-0000-000085040000}"/>
    <cellStyle name="Followed Hyperlink 32" xfId="24961" hidden="1" xr:uid="{00000000-0005-0000-0000-000086040000}"/>
    <cellStyle name="Followed Hyperlink 32" xfId="24844" hidden="1" xr:uid="{00000000-0005-0000-0000-000087040000}"/>
    <cellStyle name="Followed Hyperlink 32" xfId="25028" hidden="1" xr:uid="{00000000-0005-0000-0000-000088040000}"/>
    <cellStyle name="Followed Hyperlink 32" xfId="25079" hidden="1" xr:uid="{00000000-0005-0000-0000-000089040000}"/>
    <cellStyle name="Followed Hyperlink 32" xfId="25177" hidden="1" xr:uid="{00000000-0005-0000-0000-00008A040000}"/>
    <cellStyle name="Followed Hyperlink 32" xfId="25060" hidden="1" xr:uid="{00000000-0005-0000-0000-00008B040000}"/>
    <cellStyle name="Followed Hyperlink 32" xfId="25243" hidden="1" xr:uid="{00000000-0005-0000-0000-00008C040000}"/>
    <cellStyle name="Followed Hyperlink 32" xfId="25291" hidden="1" xr:uid="{00000000-0005-0000-0000-00008D040000}"/>
    <cellStyle name="Followed Hyperlink 32" xfId="25389" hidden="1" xr:uid="{00000000-0005-0000-0000-00008E040000}"/>
    <cellStyle name="Followed Hyperlink 32" xfId="25272" hidden="1" xr:uid="{00000000-0005-0000-0000-00008F040000}"/>
    <cellStyle name="Followed Hyperlink 32" xfId="25455" hidden="1" xr:uid="{00000000-0005-0000-0000-000090040000}"/>
    <cellStyle name="Followed Hyperlink 32" xfId="25502" hidden="1" xr:uid="{00000000-0005-0000-0000-000091040000}"/>
    <cellStyle name="Followed Hyperlink 32" xfId="25600" hidden="1" xr:uid="{00000000-0005-0000-0000-000092040000}"/>
    <cellStyle name="Followed Hyperlink 32" xfId="25483" hidden="1" xr:uid="{00000000-0005-0000-0000-000093040000}"/>
    <cellStyle name="Followed Hyperlink 32" xfId="25666" hidden="1" xr:uid="{00000000-0005-0000-0000-000094040000}"/>
    <cellStyle name="Followed Hyperlink 32" xfId="25708" hidden="1" xr:uid="{00000000-0005-0000-0000-000095040000}"/>
    <cellStyle name="Followed Hyperlink 32" xfId="25806" hidden="1" xr:uid="{00000000-0005-0000-0000-000096040000}"/>
    <cellStyle name="Followed Hyperlink 32" xfId="25689" hidden="1" xr:uid="{00000000-0005-0000-0000-000097040000}"/>
    <cellStyle name="Followed Hyperlink 32" xfId="26390" hidden="1" xr:uid="{00000000-0005-0000-0000-00007C040000}"/>
    <cellStyle name="Followed Hyperlink 32" xfId="26449" hidden="1" xr:uid="{00000000-0005-0000-0000-00007D040000}"/>
    <cellStyle name="Followed Hyperlink 32" xfId="26547" hidden="1" xr:uid="{00000000-0005-0000-0000-00007E040000}"/>
    <cellStyle name="Followed Hyperlink 32" xfId="26430" hidden="1" xr:uid="{00000000-0005-0000-0000-00007F040000}"/>
    <cellStyle name="Followed Hyperlink 32" xfId="26702" hidden="1" xr:uid="{00000000-0005-0000-0000-000080040000}"/>
    <cellStyle name="Followed Hyperlink 32" xfId="26762" hidden="1" xr:uid="{00000000-0005-0000-0000-000081040000}"/>
    <cellStyle name="Followed Hyperlink 32" xfId="26860" hidden="1" xr:uid="{00000000-0005-0000-0000-000082040000}"/>
    <cellStyle name="Followed Hyperlink 32" xfId="26743" hidden="1" xr:uid="{00000000-0005-0000-0000-000083040000}"/>
    <cellStyle name="Followed Hyperlink 32" xfId="26929" hidden="1" xr:uid="{00000000-0005-0000-0000-000084040000}"/>
    <cellStyle name="Followed Hyperlink 32" xfId="26983" hidden="1" xr:uid="{00000000-0005-0000-0000-000085040000}"/>
    <cellStyle name="Followed Hyperlink 32" xfId="27081" hidden="1" xr:uid="{00000000-0005-0000-0000-000086040000}"/>
    <cellStyle name="Followed Hyperlink 32" xfId="26964" hidden="1" xr:uid="{00000000-0005-0000-0000-000087040000}"/>
    <cellStyle name="Followed Hyperlink 32" xfId="27148" hidden="1" xr:uid="{00000000-0005-0000-0000-000088040000}"/>
    <cellStyle name="Followed Hyperlink 32" xfId="27199" hidden="1" xr:uid="{00000000-0005-0000-0000-000089040000}"/>
    <cellStyle name="Followed Hyperlink 32" xfId="27297" hidden="1" xr:uid="{00000000-0005-0000-0000-00008A040000}"/>
    <cellStyle name="Followed Hyperlink 32" xfId="27180" hidden="1" xr:uid="{00000000-0005-0000-0000-00008B040000}"/>
    <cellStyle name="Followed Hyperlink 32" xfId="27363" hidden="1" xr:uid="{00000000-0005-0000-0000-00008C040000}"/>
    <cellStyle name="Followed Hyperlink 32" xfId="27411" hidden="1" xr:uid="{00000000-0005-0000-0000-00008D040000}"/>
    <cellStyle name="Followed Hyperlink 32" xfId="27509" hidden="1" xr:uid="{00000000-0005-0000-0000-00008E040000}"/>
    <cellStyle name="Followed Hyperlink 32" xfId="27392" hidden="1" xr:uid="{00000000-0005-0000-0000-00008F040000}"/>
    <cellStyle name="Followed Hyperlink 32" xfId="27575" hidden="1" xr:uid="{00000000-0005-0000-0000-000090040000}"/>
    <cellStyle name="Followed Hyperlink 32" xfId="27622" hidden="1" xr:uid="{00000000-0005-0000-0000-000091040000}"/>
    <cellStyle name="Followed Hyperlink 32" xfId="27720" hidden="1" xr:uid="{00000000-0005-0000-0000-000092040000}"/>
    <cellStyle name="Followed Hyperlink 32" xfId="27603" hidden="1" xr:uid="{00000000-0005-0000-0000-000093040000}"/>
    <cellStyle name="Followed Hyperlink 32" xfId="27786" hidden="1" xr:uid="{00000000-0005-0000-0000-000094040000}"/>
    <cellStyle name="Followed Hyperlink 32" xfId="27828" hidden="1" xr:uid="{00000000-0005-0000-0000-000095040000}"/>
    <cellStyle name="Followed Hyperlink 32" xfId="27926" hidden="1" xr:uid="{00000000-0005-0000-0000-000096040000}"/>
    <cellStyle name="Followed Hyperlink 32" xfId="27809" hidden="1" xr:uid="{00000000-0005-0000-0000-000097040000}"/>
    <cellStyle name="Followed Hyperlink 32" xfId="28612" hidden="1" xr:uid="{00000000-0005-0000-0000-00007C040000}"/>
    <cellStyle name="Followed Hyperlink 32" xfId="28671" hidden="1" xr:uid="{00000000-0005-0000-0000-00007D040000}"/>
    <cellStyle name="Followed Hyperlink 32" xfId="28769" hidden="1" xr:uid="{00000000-0005-0000-0000-00007E040000}"/>
    <cellStyle name="Followed Hyperlink 32" xfId="28652" hidden="1" xr:uid="{00000000-0005-0000-0000-00007F040000}"/>
    <cellStyle name="Followed Hyperlink 32" xfId="28924" hidden="1" xr:uid="{00000000-0005-0000-0000-000080040000}"/>
    <cellStyle name="Followed Hyperlink 32" xfId="28984" hidden="1" xr:uid="{00000000-0005-0000-0000-000081040000}"/>
    <cellStyle name="Followed Hyperlink 32" xfId="29082" hidden="1" xr:uid="{00000000-0005-0000-0000-000082040000}"/>
    <cellStyle name="Followed Hyperlink 32" xfId="28965" hidden="1" xr:uid="{00000000-0005-0000-0000-000083040000}"/>
    <cellStyle name="Followed Hyperlink 32" xfId="29151" hidden="1" xr:uid="{00000000-0005-0000-0000-000084040000}"/>
    <cellStyle name="Followed Hyperlink 32" xfId="29205" hidden="1" xr:uid="{00000000-0005-0000-0000-000085040000}"/>
    <cellStyle name="Followed Hyperlink 32" xfId="29303" hidden="1" xr:uid="{00000000-0005-0000-0000-000086040000}"/>
    <cellStyle name="Followed Hyperlink 32" xfId="29186" hidden="1" xr:uid="{00000000-0005-0000-0000-000087040000}"/>
    <cellStyle name="Followed Hyperlink 32" xfId="29370" hidden="1" xr:uid="{00000000-0005-0000-0000-000088040000}"/>
    <cellStyle name="Followed Hyperlink 32" xfId="29421" hidden="1" xr:uid="{00000000-0005-0000-0000-000089040000}"/>
    <cellStyle name="Followed Hyperlink 32" xfId="29519" hidden="1" xr:uid="{00000000-0005-0000-0000-00008A040000}"/>
    <cellStyle name="Followed Hyperlink 32" xfId="29402" hidden="1" xr:uid="{00000000-0005-0000-0000-00008B040000}"/>
    <cellStyle name="Followed Hyperlink 32" xfId="29585" hidden="1" xr:uid="{00000000-0005-0000-0000-00008C040000}"/>
    <cellStyle name="Followed Hyperlink 32" xfId="29633" hidden="1" xr:uid="{00000000-0005-0000-0000-00008D040000}"/>
    <cellStyle name="Followed Hyperlink 32" xfId="29731" hidden="1" xr:uid="{00000000-0005-0000-0000-00008E040000}"/>
    <cellStyle name="Followed Hyperlink 32" xfId="29614" hidden="1" xr:uid="{00000000-0005-0000-0000-00008F040000}"/>
    <cellStyle name="Followed Hyperlink 32" xfId="29797" hidden="1" xr:uid="{00000000-0005-0000-0000-000090040000}"/>
    <cellStyle name="Followed Hyperlink 32" xfId="29844" hidden="1" xr:uid="{00000000-0005-0000-0000-000091040000}"/>
    <cellStyle name="Followed Hyperlink 32" xfId="29942" hidden="1" xr:uid="{00000000-0005-0000-0000-000092040000}"/>
    <cellStyle name="Followed Hyperlink 32" xfId="29825" hidden="1" xr:uid="{00000000-0005-0000-0000-000093040000}"/>
    <cellStyle name="Followed Hyperlink 32" xfId="30008" hidden="1" xr:uid="{00000000-0005-0000-0000-000094040000}"/>
    <cellStyle name="Followed Hyperlink 32" xfId="30050" hidden="1" xr:uid="{00000000-0005-0000-0000-000095040000}"/>
    <cellStyle name="Followed Hyperlink 32" xfId="30148" hidden="1" xr:uid="{00000000-0005-0000-0000-000096040000}"/>
    <cellStyle name="Followed Hyperlink 32" xfId="30031" hidden="1" xr:uid="{00000000-0005-0000-0000-000097040000}"/>
    <cellStyle name="Followed Hyperlink 32" xfId="26068" hidden="1" xr:uid="{00000000-0005-0000-0000-00007C040000}"/>
    <cellStyle name="Followed Hyperlink 32" xfId="30249" hidden="1" xr:uid="{00000000-0005-0000-0000-00007D040000}"/>
    <cellStyle name="Followed Hyperlink 32" xfId="25987" hidden="1" xr:uid="{00000000-0005-0000-0000-00007E040000}"/>
    <cellStyle name="Followed Hyperlink 32" xfId="28288" hidden="1" xr:uid="{00000000-0005-0000-0000-00007F040000}"/>
    <cellStyle name="Followed Hyperlink 32" xfId="30595" hidden="1" xr:uid="{00000000-0005-0000-0000-000080040000}"/>
    <cellStyle name="Followed Hyperlink 32" xfId="30655" hidden="1" xr:uid="{00000000-0005-0000-0000-000081040000}"/>
    <cellStyle name="Followed Hyperlink 32" xfId="30753" hidden="1" xr:uid="{00000000-0005-0000-0000-000082040000}"/>
    <cellStyle name="Followed Hyperlink 32" xfId="30636" hidden="1" xr:uid="{00000000-0005-0000-0000-000083040000}"/>
    <cellStyle name="Followed Hyperlink 32" xfId="30822" hidden="1" xr:uid="{00000000-0005-0000-0000-000084040000}"/>
    <cellStyle name="Followed Hyperlink 32" xfId="30876" hidden="1" xr:uid="{00000000-0005-0000-0000-000085040000}"/>
    <cellStyle name="Followed Hyperlink 32" xfId="30974" hidden="1" xr:uid="{00000000-0005-0000-0000-000086040000}"/>
    <cellStyle name="Followed Hyperlink 32" xfId="30857" hidden="1" xr:uid="{00000000-0005-0000-0000-000087040000}"/>
    <cellStyle name="Followed Hyperlink 32" xfId="31041" hidden="1" xr:uid="{00000000-0005-0000-0000-000088040000}"/>
    <cellStyle name="Followed Hyperlink 32" xfId="31092" hidden="1" xr:uid="{00000000-0005-0000-0000-000089040000}"/>
    <cellStyle name="Followed Hyperlink 32" xfId="31190" hidden="1" xr:uid="{00000000-0005-0000-0000-00008A040000}"/>
    <cellStyle name="Followed Hyperlink 32" xfId="31073" hidden="1" xr:uid="{00000000-0005-0000-0000-00008B040000}"/>
    <cellStyle name="Followed Hyperlink 32" xfId="31256" hidden="1" xr:uid="{00000000-0005-0000-0000-00008C040000}"/>
    <cellStyle name="Followed Hyperlink 32" xfId="31304" hidden="1" xr:uid="{00000000-0005-0000-0000-00008D040000}"/>
    <cellStyle name="Followed Hyperlink 32" xfId="31402" hidden="1" xr:uid="{00000000-0005-0000-0000-00008E040000}"/>
    <cellStyle name="Followed Hyperlink 32" xfId="31285" hidden="1" xr:uid="{00000000-0005-0000-0000-00008F040000}"/>
    <cellStyle name="Followed Hyperlink 32" xfId="31468" hidden="1" xr:uid="{00000000-0005-0000-0000-000090040000}"/>
    <cellStyle name="Followed Hyperlink 32" xfId="31515" hidden="1" xr:uid="{00000000-0005-0000-0000-000091040000}"/>
    <cellStyle name="Followed Hyperlink 32" xfId="31613" hidden="1" xr:uid="{00000000-0005-0000-0000-000092040000}"/>
    <cellStyle name="Followed Hyperlink 32" xfId="31496" hidden="1" xr:uid="{00000000-0005-0000-0000-000093040000}"/>
    <cellStyle name="Followed Hyperlink 32" xfId="31679" hidden="1" xr:uid="{00000000-0005-0000-0000-000094040000}"/>
    <cellStyle name="Followed Hyperlink 32" xfId="31721" hidden="1" xr:uid="{00000000-0005-0000-0000-000095040000}"/>
    <cellStyle name="Followed Hyperlink 32" xfId="31819" hidden="1" xr:uid="{00000000-0005-0000-0000-000096040000}"/>
    <cellStyle name="Followed Hyperlink 32" xfId="31702" hidden="1" xr:uid="{00000000-0005-0000-0000-000097040000}"/>
    <cellStyle name="Followed Hyperlink 32" xfId="28296" hidden="1" xr:uid="{00000000-0005-0000-0000-00007C040000}"/>
    <cellStyle name="Followed Hyperlink 32" xfId="31920" hidden="1" xr:uid="{00000000-0005-0000-0000-00007D040000}"/>
    <cellStyle name="Followed Hyperlink 32" xfId="30411" hidden="1" xr:uid="{00000000-0005-0000-0000-00007E040000}"/>
    <cellStyle name="Followed Hyperlink 32" xfId="28483" hidden="1" xr:uid="{00000000-0005-0000-0000-00007F040000}"/>
    <cellStyle name="Followed Hyperlink 32" xfId="32263" hidden="1" xr:uid="{00000000-0005-0000-0000-000080040000}"/>
    <cellStyle name="Followed Hyperlink 32" xfId="32323" hidden="1" xr:uid="{00000000-0005-0000-0000-000081040000}"/>
    <cellStyle name="Followed Hyperlink 32" xfId="32421" hidden="1" xr:uid="{00000000-0005-0000-0000-000082040000}"/>
    <cellStyle name="Followed Hyperlink 32" xfId="32304" hidden="1" xr:uid="{00000000-0005-0000-0000-000083040000}"/>
    <cellStyle name="Followed Hyperlink 32" xfId="32490" hidden="1" xr:uid="{00000000-0005-0000-0000-000084040000}"/>
    <cellStyle name="Followed Hyperlink 32" xfId="32544" hidden="1" xr:uid="{00000000-0005-0000-0000-000085040000}"/>
    <cellStyle name="Followed Hyperlink 32" xfId="32642" hidden="1" xr:uid="{00000000-0005-0000-0000-000086040000}"/>
    <cellStyle name="Followed Hyperlink 32" xfId="32525" hidden="1" xr:uid="{00000000-0005-0000-0000-000087040000}"/>
    <cellStyle name="Followed Hyperlink 32" xfId="32709" hidden="1" xr:uid="{00000000-0005-0000-0000-000088040000}"/>
    <cellStyle name="Followed Hyperlink 32" xfId="32760" hidden="1" xr:uid="{00000000-0005-0000-0000-000089040000}"/>
    <cellStyle name="Followed Hyperlink 32" xfId="32858" hidden="1" xr:uid="{00000000-0005-0000-0000-00008A040000}"/>
    <cellStyle name="Followed Hyperlink 32" xfId="32741" hidden="1" xr:uid="{00000000-0005-0000-0000-00008B040000}"/>
    <cellStyle name="Followed Hyperlink 32" xfId="32924" hidden="1" xr:uid="{00000000-0005-0000-0000-00008C040000}"/>
    <cellStyle name="Followed Hyperlink 32" xfId="32972" hidden="1" xr:uid="{00000000-0005-0000-0000-00008D040000}"/>
    <cellStyle name="Followed Hyperlink 32" xfId="33070" hidden="1" xr:uid="{00000000-0005-0000-0000-00008E040000}"/>
    <cellStyle name="Followed Hyperlink 32" xfId="32953" hidden="1" xr:uid="{00000000-0005-0000-0000-00008F040000}"/>
    <cellStyle name="Followed Hyperlink 32" xfId="33136" hidden="1" xr:uid="{00000000-0005-0000-0000-000090040000}"/>
    <cellStyle name="Followed Hyperlink 32" xfId="33183" hidden="1" xr:uid="{00000000-0005-0000-0000-000091040000}"/>
    <cellStyle name="Followed Hyperlink 32" xfId="33281" hidden="1" xr:uid="{00000000-0005-0000-0000-000092040000}"/>
    <cellStyle name="Followed Hyperlink 32" xfId="33164" hidden="1" xr:uid="{00000000-0005-0000-0000-000093040000}"/>
    <cellStyle name="Followed Hyperlink 32" xfId="33347" hidden="1" xr:uid="{00000000-0005-0000-0000-000094040000}"/>
    <cellStyle name="Followed Hyperlink 32" xfId="33389" hidden="1" xr:uid="{00000000-0005-0000-0000-000095040000}"/>
    <cellStyle name="Followed Hyperlink 32" xfId="33487" hidden="1" xr:uid="{00000000-0005-0000-0000-000096040000}"/>
    <cellStyle name="Followed Hyperlink 32" xfId="33370" hidden="1" xr:uid="{00000000-0005-0000-0000-000097040000}"/>
    <cellStyle name="Followed Hyperlink 32" xfId="28440" hidden="1" xr:uid="{00000000-0005-0000-0000-00007C040000}"/>
    <cellStyle name="Followed Hyperlink 32" xfId="33588" hidden="1" xr:uid="{00000000-0005-0000-0000-00007D040000}"/>
    <cellStyle name="Followed Hyperlink 32" xfId="32079" hidden="1" xr:uid="{00000000-0005-0000-0000-00007E040000}"/>
    <cellStyle name="Followed Hyperlink 32" xfId="26010" hidden="1" xr:uid="{00000000-0005-0000-0000-00007F040000}"/>
    <cellStyle name="Followed Hyperlink 32" xfId="33918" hidden="1" xr:uid="{00000000-0005-0000-0000-000080040000}"/>
    <cellStyle name="Followed Hyperlink 32" xfId="33978" hidden="1" xr:uid="{00000000-0005-0000-0000-000081040000}"/>
    <cellStyle name="Followed Hyperlink 32" xfId="34076" hidden="1" xr:uid="{00000000-0005-0000-0000-000082040000}"/>
    <cellStyle name="Followed Hyperlink 32" xfId="33959" hidden="1" xr:uid="{00000000-0005-0000-0000-000083040000}"/>
    <cellStyle name="Followed Hyperlink 32" xfId="34145" hidden="1" xr:uid="{00000000-0005-0000-0000-000084040000}"/>
    <cellStyle name="Followed Hyperlink 32" xfId="34199" hidden="1" xr:uid="{00000000-0005-0000-0000-000085040000}"/>
    <cellStyle name="Followed Hyperlink 32" xfId="34297" hidden="1" xr:uid="{00000000-0005-0000-0000-000086040000}"/>
    <cellStyle name="Followed Hyperlink 32" xfId="34180" hidden="1" xr:uid="{00000000-0005-0000-0000-000087040000}"/>
    <cellStyle name="Followed Hyperlink 32" xfId="34364" hidden="1" xr:uid="{00000000-0005-0000-0000-000088040000}"/>
    <cellStyle name="Followed Hyperlink 32" xfId="34415" hidden="1" xr:uid="{00000000-0005-0000-0000-000089040000}"/>
    <cellStyle name="Followed Hyperlink 32" xfId="34513" hidden="1" xr:uid="{00000000-0005-0000-0000-00008A040000}"/>
    <cellStyle name="Followed Hyperlink 32" xfId="34396" hidden="1" xr:uid="{00000000-0005-0000-0000-00008B040000}"/>
    <cellStyle name="Followed Hyperlink 32" xfId="34579" hidden="1" xr:uid="{00000000-0005-0000-0000-00008C040000}"/>
    <cellStyle name="Followed Hyperlink 32" xfId="34627" hidden="1" xr:uid="{00000000-0005-0000-0000-00008D040000}"/>
    <cellStyle name="Followed Hyperlink 32" xfId="34725" hidden="1" xr:uid="{00000000-0005-0000-0000-00008E040000}"/>
    <cellStyle name="Followed Hyperlink 32" xfId="34608" hidden="1" xr:uid="{00000000-0005-0000-0000-00008F040000}"/>
    <cellStyle name="Followed Hyperlink 32" xfId="34791" hidden="1" xr:uid="{00000000-0005-0000-0000-000090040000}"/>
    <cellStyle name="Followed Hyperlink 32" xfId="34838" hidden="1" xr:uid="{00000000-0005-0000-0000-000091040000}"/>
    <cellStyle name="Followed Hyperlink 32" xfId="34936" hidden="1" xr:uid="{00000000-0005-0000-0000-000092040000}"/>
    <cellStyle name="Followed Hyperlink 32" xfId="34819" hidden="1" xr:uid="{00000000-0005-0000-0000-000093040000}"/>
    <cellStyle name="Followed Hyperlink 32" xfId="35002" hidden="1" xr:uid="{00000000-0005-0000-0000-000094040000}"/>
    <cellStyle name="Followed Hyperlink 32" xfId="35044" hidden="1" xr:uid="{00000000-0005-0000-0000-000095040000}"/>
    <cellStyle name="Followed Hyperlink 32" xfId="35142" hidden="1" xr:uid="{00000000-0005-0000-0000-000096040000}"/>
    <cellStyle name="Followed Hyperlink 32" xfId="35025" hidden="1" xr:uid="{00000000-0005-0000-0000-000097040000}"/>
    <cellStyle name="Followed Hyperlink 32" xfId="30353" hidden="1" xr:uid="{00000000-0005-0000-0000-00007C040000}"/>
    <cellStyle name="Followed Hyperlink 32" xfId="35243" hidden="1" xr:uid="{00000000-0005-0000-0000-00007D040000}"/>
    <cellStyle name="Followed Hyperlink 32" xfId="33738" hidden="1" xr:uid="{00000000-0005-0000-0000-00007E040000}"/>
    <cellStyle name="Followed Hyperlink 32" xfId="26126" hidden="1" xr:uid="{00000000-0005-0000-0000-00007F040000}"/>
    <cellStyle name="Followed Hyperlink 32" xfId="35559" hidden="1" xr:uid="{00000000-0005-0000-0000-000080040000}"/>
    <cellStyle name="Followed Hyperlink 32" xfId="35619" hidden="1" xr:uid="{00000000-0005-0000-0000-000081040000}"/>
    <cellStyle name="Followed Hyperlink 32" xfId="35717" hidden="1" xr:uid="{00000000-0005-0000-0000-000082040000}"/>
    <cellStyle name="Followed Hyperlink 32" xfId="35600" hidden="1" xr:uid="{00000000-0005-0000-0000-000083040000}"/>
    <cellStyle name="Followed Hyperlink 32" xfId="35786" hidden="1" xr:uid="{00000000-0005-0000-0000-000084040000}"/>
    <cellStyle name="Followed Hyperlink 32" xfId="35840" hidden="1" xr:uid="{00000000-0005-0000-0000-000085040000}"/>
    <cellStyle name="Followed Hyperlink 32" xfId="35938" hidden="1" xr:uid="{00000000-0005-0000-0000-000086040000}"/>
    <cellStyle name="Followed Hyperlink 32" xfId="35821" hidden="1" xr:uid="{00000000-0005-0000-0000-000087040000}"/>
    <cellStyle name="Followed Hyperlink 32" xfId="36005" hidden="1" xr:uid="{00000000-0005-0000-0000-000088040000}"/>
    <cellStyle name="Followed Hyperlink 32" xfId="36056" hidden="1" xr:uid="{00000000-0005-0000-0000-000089040000}"/>
    <cellStyle name="Followed Hyperlink 32" xfId="36154" hidden="1" xr:uid="{00000000-0005-0000-0000-00008A040000}"/>
    <cellStyle name="Followed Hyperlink 32" xfId="36037" hidden="1" xr:uid="{00000000-0005-0000-0000-00008B040000}"/>
    <cellStyle name="Followed Hyperlink 32" xfId="36220" hidden="1" xr:uid="{00000000-0005-0000-0000-00008C040000}"/>
    <cellStyle name="Followed Hyperlink 32" xfId="36268" hidden="1" xr:uid="{00000000-0005-0000-0000-00008D040000}"/>
    <cellStyle name="Followed Hyperlink 32" xfId="36366" hidden="1" xr:uid="{00000000-0005-0000-0000-00008E040000}"/>
    <cellStyle name="Followed Hyperlink 32" xfId="36249" hidden="1" xr:uid="{00000000-0005-0000-0000-00008F040000}"/>
    <cellStyle name="Followed Hyperlink 32" xfId="36432" hidden="1" xr:uid="{00000000-0005-0000-0000-000090040000}"/>
    <cellStyle name="Followed Hyperlink 32" xfId="36479" hidden="1" xr:uid="{00000000-0005-0000-0000-000091040000}"/>
    <cellStyle name="Followed Hyperlink 32" xfId="36577" hidden="1" xr:uid="{00000000-0005-0000-0000-000092040000}"/>
    <cellStyle name="Followed Hyperlink 32" xfId="36460" hidden="1" xr:uid="{00000000-0005-0000-0000-000093040000}"/>
    <cellStyle name="Followed Hyperlink 32" xfId="36643" hidden="1" xr:uid="{00000000-0005-0000-0000-000094040000}"/>
    <cellStyle name="Followed Hyperlink 32" xfId="36685" hidden="1" xr:uid="{00000000-0005-0000-0000-000095040000}"/>
    <cellStyle name="Followed Hyperlink 32" xfId="36783" hidden="1" xr:uid="{00000000-0005-0000-0000-000096040000}"/>
    <cellStyle name="Followed Hyperlink 32" xfId="36666" hidden="1" xr:uid="{00000000-0005-0000-0000-000097040000}"/>
    <cellStyle name="Followed Hyperlink 32" xfId="32022" hidden="1" xr:uid="{00000000-0005-0000-0000-00007C040000}"/>
    <cellStyle name="Followed Hyperlink 32" xfId="36884" hidden="1" xr:uid="{00000000-0005-0000-0000-00007D040000}"/>
    <cellStyle name="Followed Hyperlink 32" xfId="35386" hidden="1" xr:uid="{00000000-0005-0000-0000-00007E040000}"/>
    <cellStyle name="Followed Hyperlink 32" xfId="28319" hidden="1" xr:uid="{00000000-0005-0000-0000-00007F040000}"/>
    <cellStyle name="Followed Hyperlink 32" xfId="37166" hidden="1" xr:uid="{00000000-0005-0000-0000-000080040000}"/>
    <cellStyle name="Followed Hyperlink 32" xfId="37226" hidden="1" xr:uid="{00000000-0005-0000-0000-000081040000}"/>
    <cellStyle name="Followed Hyperlink 32" xfId="37324" hidden="1" xr:uid="{00000000-0005-0000-0000-000082040000}"/>
    <cellStyle name="Followed Hyperlink 32" xfId="37207" hidden="1" xr:uid="{00000000-0005-0000-0000-000083040000}"/>
    <cellStyle name="Followed Hyperlink 32" xfId="37393" hidden="1" xr:uid="{00000000-0005-0000-0000-000084040000}"/>
    <cellStyle name="Followed Hyperlink 32" xfId="37447" hidden="1" xr:uid="{00000000-0005-0000-0000-000085040000}"/>
    <cellStyle name="Followed Hyperlink 32" xfId="37545" hidden="1" xr:uid="{00000000-0005-0000-0000-000086040000}"/>
    <cellStyle name="Followed Hyperlink 32" xfId="37428" hidden="1" xr:uid="{00000000-0005-0000-0000-000087040000}"/>
    <cellStyle name="Followed Hyperlink 32" xfId="37612" hidden="1" xr:uid="{00000000-0005-0000-0000-000088040000}"/>
    <cellStyle name="Followed Hyperlink 32" xfId="37663" hidden="1" xr:uid="{00000000-0005-0000-0000-000089040000}"/>
    <cellStyle name="Followed Hyperlink 32" xfId="37761" hidden="1" xr:uid="{00000000-0005-0000-0000-00008A040000}"/>
    <cellStyle name="Followed Hyperlink 32" xfId="37644" hidden="1" xr:uid="{00000000-0005-0000-0000-00008B040000}"/>
    <cellStyle name="Followed Hyperlink 32" xfId="37827" hidden="1" xr:uid="{00000000-0005-0000-0000-00008C040000}"/>
    <cellStyle name="Followed Hyperlink 32" xfId="37875" hidden="1" xr:uid="{00000000-0005-0000-0000-00008D040000}"/>
    <cellStyle name="Followed Hyperlink 32" xfId="37973" hidden="1" xr:uid="{00000000-0005-0000-0000-00008E040000}"/>
    <cellStyle name="Followed Hyperlink 32" xfId="37856" hidden="1" xr:uid="{00000000-0005-0000-0000-00008F040000}"/>
    <cellStyle name="Followed Hyperlink 32" xfId="38039" hidden="1" xr:uid="{00000000-0005-0000-0000-000090040000}"/>
    <cellStyle name="Followed Hyperlink 32" xfId="38086" hidden="1" xr:uid="{00000000-0005-0000-0000-000091040000}"/>
    <cellStyle name="Followed Hyperlink 32" xfId="38184" hidden="1" xr:uid="{00000000-0005-0000-0000-000092040000}"/>
    <cellStyle name="Followed Hyperlink 32" xfId="38067" hidden="1" xr:uid="{00000000-0005-0000-0000-000093040000}"/>
    <cellStyle name="Followed Hyperlink 32" xfId="38250" hidden="1" xr:uid="{00000000-0005-0000-0000-000094040000}"/>
    <cellStyle name="Followed Hyperlink 32" xfId="38292" hidden="1" xr:uid="{00000000-0005-0000-0000-000095040000}"/>
    <cellStyle name="Followed Hyperlink 32" xfId="38390" hidden="1" xr:uid="{00000000-0005-0000-0000-000096040000}"/>
    <cellStyle name="Followed Hyperlink 32" xfId="38273" hidden="1" xr:uid="{00000000-0005-0000-0000-000097040000}"/>
    <cellStyle name="Followed Hyperlink 32" xfId="33686" hidden="1" xr:uid="{00000000-0005-0000-0000-00007C040000}"/>
    <cellStyle name="Followed Hyperlink 32" xfId="38491" hidden="1" xr:uid="{00000000-0005-0000-0000-00007D040000}"/>
    <cellStyle name="Followed Hyperlink 32" xfId="37004" hidden="1" xr:uid="{00000000-0005-0000-0000-00007E040000}"/>
    <cellStyle name="Followed Hyperlink 32" xfId="28341" hidden="1" xr:uid="{00000000-0005-0000-0000-00007F040000}"/>
    <cellStyle name="Followed Hyperlink 32" xfId="38735" hidden="1" xr:uid="{00000000-0005-0000-0000-000080040000}"/>
    <cellStyle name="Followed Hyperlink 32" xfId="38795" hidden="1" xr:uid="{00000000-0005-0000-0000-000081040000}"/>
    <cellStyle name="Followed Hyperlink 32" xfId="38893" hidden="1" xr:uid="{00000000-0005-0000-0000-000082040000}"/>
    <cellStyle name="Followed Hyperlink 32" xfId="38776" hidden="1" xr:uid="{00000000-0005-0000-0000-000083040000}"/>
    <cellStyle name="Followed Hyperlink 32" xfId="38962" hidden="1" xr:uid="{00000000-0005-0000-0000-000084040000}"/>
    <cellStyle name="Followed Hyperlink 32" xfId="39016" hidden="1" xr:uid="{00000000-0005-0000-0000-000085040000}"/>
    <cellStyle name="Followed Hyperlink 32" xfId="39114" hidden="1" xr:uid="{00000000-0005-0000-0000-000086040000}"/>
    <cellStyle name="Followed Hyperlink 32" xfId="38997" hidden="1" xr:uid="{00000000-0005-0000-0000-000087040000}"/>
    <cellStyle name="Followed Hyperlink 32" xfId="39181" hidden="1" xr:uid="{00000000-0005-0000-0000-000088040000}"/>
    <cellStyle name="Followed Hyperlink 32" xfId="39232" hidden="1" xr:uid="{00000000-0005-0000-0000-000089040000}"/>
    <cellStyle name="Followed Hyperlink 32" xfId="39330" hidden="1" xr:uid="{00000000-0005-0000-0000-00008A040000}"/>
    <cellStyle name="Followed Hyperlink 32" xfId="39213" hidden="1" xr:uid="{00000000-0005-0000-0000-00008B040000}"/>
    <cellStyle name="Followed Hyperlink 32" xfId="39396" hidden="1" xr:uid="{00000000-0005-0000-0000-00008C040000}"/>
    <cellStyle name="Followed Hyperlink 32" xfId="39444" hidden="1" xr:uid="{00000000-0005-0000-0000-00008D040000}"/>
    <cellStyle name="Followed Hyperlink 32" xfId="39542" hidden="1" xr:uid="{00000000-0005-0000-0000-00008E040000}"/>
    <cellStyle name="Followed Hyperlink 32" xfId="39425" hidden="1" xr:uid="{00000000-0005-0000-0000-00008F040000}"/>
    <cellStyle name="Followed Hyperlink 32" xfId="39608" hidden="1" xr:uid="{00000000-0005-0000-0000-000090040000}"/>
    <cellStyle name="Followed Hyperlink 32" xfId="39655" hidden="1" xr:uid="{00000000-0005-0000-0000-000091040000}"/>
    <cellStyle name="Followed Hyperlink 32" xfId="39753" hidden="1" xr:uid="{00000000-0005-0000-0000-000092040000}"/>
    <cellStyle name="Followed Hyperlink 32" xfId="39636" hidden="1" xr:uid="{00000000-0005-0000-0000-000093040000}"/>
    <cellStyle name="Followed Hyperlink 32" xfId="39819" hidden="1" xr:uid="{00000000-0005-0000-0000-000094040000}"/>
    <cellStyle name="Followed Hyperlink 32" xfId="39861" hidden="1" xr:uid="{00000000-0005-0000-0000-000095040000}"/>
    <cellStyle name="Followed Hyperlink 32" xfId="39959" hidden="1" xr:uid="{00000000-0005-0000-0000-000096040000}"/>
    <cellStyle name="Followed Hyperlink 32" xfId="39842" hidden="1" xr:uid="{00000000-0005-0000-0000-000097040000}"/>
    <cellStyle name="Followed Hyperlink 32" xfId="35337" hidden="1" xr:uid="{00000000-0005-0000-0000-00007C040000}"/>
    <cellStyle name="Followed Hyperlink 32" xfId="40060" hidden="1" xr:uid="{00000000-0005-0000-0000-00007D040000}"/>
    <cellStyle name="Followed Hyperlink 32" xfId="38584" hidden="1" xr:uid="{00000000-0005-0000-0000-00007E040000}"/>
    <cellStyle name="Followed Hyperlink 32" xfId="30341" hidden="1" xr:uid="{00000000-0005-0000-0000-00007F040000}"/>
    <cellStyle name="Followed Hyperlink 32" xfId="40254" hidden="1" xr:uid="{00000000-0005-0000-0000-000080040000}"/>
    <cellStyle name="Followed Hyperlink 32" xfId="40314" hidden="1" xr:uid="{00000000-0005-0000-0000-000081040000}"/>
    <cellStyle name="Followed Hyperlink 32" xfId="40412" hidden="1" xr:uid="{00000000-0005-0000-0000-000082040000}"/>
    <cellStyle name="Followed Hyperlink 32" xfId="40295" hidden="1" xr:uid="{00000000-0005-0000-0000-000083040000}"/>
    <cellStyle name="Followed Hyperlink 32" xfId="40481" hidden="1" xr:uid="{00000000-0005-0000-0000-000084040000}"/>
    <cellStyle name="Followed Hyperlink 32" xfId="40535" hidden="1" xr:uid="{00000000-0005-0000-0000-000085040000}"/>
    <cellStyle name="Followed Hyperlink 32" xfId="40633" hidden="1" xr:uid="{00000000-0005-0000-0000-000086040000}"/>
    <cellStyle name="Followed Hyperlink 32" xfId="40516" hidden="1" xr:uid="{00000000-0005-0000-0000-000087040000}"/>
    <cellStyle name="Followed Hyperlink 32" xfId="40700" hidden="1" xr:uid="{00000000-0005-0000-0000-000088040000}"/>
    <cellStyle name="Followed Hyperlink 32" xfId="40751" hidden="1" xr:uid="{00000000-0005-0000-0000-000089040000}"/>
    <cellStyle name="Followed Hyperlink 32" xfId="40849" hidden="1" xr:uid="{00000000-0005-0000-0000-00008A040000}"/>
    <cellStyle name="Followed Hyperlink 32" xfId="40732" hidden="1" xr:uid="{00000000-0005-0000-0000-00008B040000}"/>
    <cellStyle name="Followed Hyperlink 32" xfId="40915" hidden="1" xr:uid="{00000000-0005-0000-0000-00008C040000}"/>
    <cellStyle name="Followed Hyperlink 32" xfId="40963" hidden="1" xr:uid="{00000000-0005-0000-0000-00008D040000}"/>
    <cellStyle name="Followed Hyperlink 32" xfId="41061" hidden="1" xr:uid="{00000000-0005-0000-0000-00008E040000}"/>
    <cellStyle name="Followed Hyperlink 32" xfId="40944" hidden="1" xr:uid="{00000000-0005-0000-0000-00008F040000}"/>
    <cellStyle name="Followed Hyperlink 32" xfId="41127" hidden="1" xr:uid="{00000000-0005-0000-0000-000090040000}"/>
    <cellStyle name="Followed Hyperlink 32" xfId="41174" hidden="1" xr:uid="{00000000-0005-0000-0000-000091040000}"/>
    <cellStyle name="Followed Hyperlink 32" xfId="41272" hidden="1" xr:uid="{00000000-0005-0000-0000-000092040000}"/>
    <cellStyle name="Followed Hyperlink 32" xfId="41155" hidden="1" xr:uid="{00000000-0005-0000-0000-000093040000}"/>
    <cellStyle name="Followed Hyperlink 32" xfId="41338" hidden="1" xr:uid="{00000000-0005-0000-0000-000094040000}"/>
    <cellStyle name="Followed Hyperlink 32" xfId="41380" hidden="1" xr:uid="{00000000-0005-0000-0000-000095040000}"/>
    <cellStyle name="Followed Hyperlink 32" xfId="41478" hidden="1" xr:uid="{00000000-0005-0000-0000-000096040000}"/>
    <cellStyle name="Followed Hyperlink 32" xfId="41361" hidden="1" xr:uid="{00000000-0005-0000-0000-000097040000}"/>
    <cellStyle name="Followed Hyperlink 32" xfId="41907" hidden="1" xr:uid="{00000000-0005-0000-0000-00007C040000}"/>
    <cellStyle name="Followed Hyperlink 32" xfId="41966" hidden="1" xr:uid="{00000000-0005-0000-0000-00007D040000}"/>
    <cellStyle name="Followed Hyperlink 32" xfId="42064" hidden="1" xr:uid="{00000000-0005-0000-0000-00007E040000}"/>
    <cellStyle name="Followed Hyperlink 32" xfId="41947" hidden="1" xr:uid="{00000000-0005-0000-0000-00007F040000}"/>
    <cellStyle name="Followed Hyperlink 32" xfId="42219" hidden="1" xr:uid="{00000000-0005-0000-0000-000080040000}"/>
    <cellStyle name="Followed Hyperlink 32" xfId="42279" hidden="1" xr:uid="{00000000-0005-0000-0000-000081040000}"/>
    <cellStyle name="Followed Hyperlink 32" xfId="42377" hidden="1" xr:uid="{00000000-0005-0000-0000-000082040000}"/>
    <cellStyle name="Followed Hyperlink 32" xfId="42260" hidden="1" xr:uid="{00000000-0005-0000-0000-000083040000}"/>
    <cellStyle name="Followed Hyperlink 32" xfId="42446" hidden="1" xr:uid="{00000000-0005-0000-0000-000084040000}"/>
    <cellStyle name="Followed Hyperlink 32" xfId="42500" hidden="1" xr:uid="{00000000-0005-0000-0000-000085040000}"/>
    <cellStyle name="Followed Hyperlink 32" xfId="42598" hidden="1" xr:uid="{00000000-0005-0000-0000-000086040000}"/>
    <cellStyle name="Followed Hyperlink 32" xfId="42481" hidden="1" xr:uid="{00000000-0005-0000-0000-000087040000}"/>
    <cellStyle name="Followed Hyperlink 32" xfId="42665" hidden="1" xr:uid="{00000000-0005-0000-0000-000088040000}"/>
    <cellStyle name="Followed Hyperlink 32" xfId="42716" hidden="1" xr:uid="{00000000-0005-0000-0000-000089040000}"/>
    <cellStyle name="Followed Hyperlink 32" xfId="42814" hidden="1" xr:uid="{00000000-0005-0000-0000-00008A040000}"/>
    <cellStyle name="Followed Hyperlink 32" xfId="42697" hidden="1" xr:uid="{00000000-0005-0000-0000-00008B040000}"/>
    <cellStyle name="Followed Hyperlink 32" xfId="42880" hidden="1" xr:uid="{00000000-0005-0000-0000-00008C040000}"/>
    <cellStyle name="Followed Hyperlink 32" xfId="42928" hidden="1" xr:uid="{00000000-0005-0000-0000-00008D040000}"/>
    <cellStyle name="Followed Hyperlink 32" xfId="43026" hidden="1" xr:uid="{00000000-0005-0000-0000-00008E040000}"/>
    <cellStyle name="Followed Hyperlink 32" xfId="42909" hidden="1" xr:uid="{00000000-0005-0000-0000-00008F040000}"/>
    <cellStyle name="Followed Hyperlink 32" xfId="43092" hidden="1" xr:uid="{00000000-0005-0000-0000-000090040000}"/>
    <cellStyle name="Followed Hyperlink 32" xfId="43139" hidden="1" xr:uid="{00000000-0005-0000-0000-000091040000}"/>
    <cellStyle name="Followed Hyperlink 32" xfId="43237" hidden="1" xr:uid="{00000000-0005-0000-0000-000092040000}"/>
    <cellStyle name="Followed Hyperlink 32" xfId="43120" hidden="1" xr:uid="{00000000-0005-0000-0000-000093040000}"/>
    <cellStyle name="Followed Hyperlink 32" xfId="43303" hidden="1" xr:uid="{00000000-0005-0000-0000-000094040000}"/>
    <cellStyle name="Followed Hyperlink 32" xfId="43345" hidden="1" xr:uid="{00000000-0005-0000-0000-000095040000}"/>
    <cellStyle name="Followed Hyperlink 32" xfId="43443" hidden="1" xr:uid="{00000000-0005-0000-0000-000096040000}"/>
    <cellStyle name="Followed Hyperlink 32" xfId="43326" hidden="1" xr:uid="{00000000-0005-0000-0000-000097040000}"/>
    <cellStyle name="Followed Hyperlink 32" xfId="43854" hidden="1" xr:uid="{00000000-0005-0000-0000-00007C040000}"/>
    <cellStyle name="Followed Hyperlink 32" xfId="43913" hidden="1" xr:uid="{00000000-0005-0000-0000-00007D040000}"/>
    <cellStyle name="Followed Hyperlink 32" xfId="44011" hidden="1" xr:uid="{00000000-0005-0000-0000-00007E040000}"/>
    <cellStyle name="Followed Hyperlink 32" xfId="43894" hidden="1" xr:uid="{00000000-0005-0000-0000-00007F040000}"/>
    <cellStyle name="Followed Hyperlink 32" xfId="44166" hidden="1" xr:uid="{00000000-0005-0000-0000-000080040000}"/>
    <cellStyle name="Followed Hyperlink 32" xfId="44226" hidden="1" xr:uid="{00000000-0005-0000-0000-000081040000}"/>
    <cellStyle name="Followed Hyperlink 32" xfId="44324" hidden="1" xr:uid="{00000000-0005-0000-0000-000082040000}"/>
    <cellStyle name="Followed Hyperlink 32" xfId="44207" hidden="1" xr:uid="{00000000-0005-0000-0000-000083040000}"/>
    <cellStyle name="Followed Hyperlink 32" xfId="44393" hidden="1" xr:uid="{00000000-0005-0000-0000-000084040000}"/>
    <cellStyle name="Followed Hyperlink 32" xfId="44447" hidden="1" xr:uid="{00000000-0005-0000-0000-000085040000}"/>
    <cellStyle name="Followed Hyperlink 32" xfId="44545" hidden="1" xr:uid="{00000000-0005-0000-0000-000086040000}"/>
    <cellStyle name="Followed Hyperlink 32" xfId="44428" hidden="1" xr:uid="{00000000-0005-0000-0000-000087040000}"/>
    <cellStyle name="Followed Hyperlink 32" xfId="44612" hidden="1" xr:uid="{00000000-0005-0000-0000-000088040000}"/>
    <cellStyle name="Followed Hyperlink 32" xfId="44663" hidden="1" xr:uid="{00000000-0005-0000-0000-000089040000}"/>
    <cellStyle name="Followed Hyperlink 32" xfId="44761" hidden="1" xr:uid="{00000000-0005-0000-0000-00008A040000}"/>
    <cellStyle name="Followed Hyperlink 32" xfId="44644" hidden="1" xr:uid="{00000000-0005-0000-0000-00008B040000}"/>
    <cellStyle name="Followed Hyperlink 32" xfId="44827" hidden="1" xr:uid="{00000000-0005-0000-0000-00008C040000}"/>
    <cellStyle name="Followed Hyperlink 32" xfId="44875" hidden="1" xr:uid="{00000000-0005-0000-0000-00008D040000}"/>
    <cellStyle name="Followed Hyperlink 32" xfId="44973" hidden="1" xr:uid="{00000000-0005-0000-0000-00008E040000}"/>
    <cellStyle name="Followed Hyperlink 32" xfId="44856" hidden="1" xr:uid="{00000000-0005-0000-0000-00008F040000}"/>
    <cellStyle name="Followed Hyperlink 32" xfId="45039" hidden="1" xr:uid="{00000000-0005-0000-0000-000090040000}"/>
    <cellStyle name="Followed Hyperlink 32" xfId="45086" hidden="1" xr:uid="{00000000-0005-0000-0000-000091040000}"/>
    <cellStyle name="Followed Hyperlink 32" xfId="45184" hidden="1" xr:uid="{00000000-0005-0000-0000-000092040000}"/>
    <cellStyle name="Followed Hyperlink 32" xfId="45067" hidden="1" xr:uid="{00000000-0005-0000-0000-000093040000}"/>
    <cellStyle name="Followed Hyperlink 32" xfId="45250" hidden="1" xr:uid="{00000000-0005-0000-0000-000094040000}"/>
    <cellStyle name="Followed Hyperlink 32" xfId="45292" hidden="1" xr:uid="{00000000-0005-0000-0000-000095040000}"/>
    <cellStyle name="Followed Hyperlink 32" xfId="45390" hidden="1" xr:uid="{00000000-0005-0000-0000-000096040000}"/>
    <cellStyle name="Followed Hyperlink 32" xfId="45273" hidden="1" xr:uid="{00000000-0005-0000-0000-000097040000}"/>
    <cellStyle name="Followed Hyperlink 33" xfId="575" hidden="1" xr:uid="{00000000-0005-0000-0000-000098040000}"/>
    <cellStyle name="Followed Hyperlink 33" xfId="621" hidden="1" xr:uid="{00000000-0005-0000-0000-000099040000}"/>
    <cellStyle name="Followed Hyperlink 33" xfId="658" hidden="1" xr:uid="{00000000-0005-0000-0000-00009A040000}"/>
    <cellStyle name="Followed Hyperlink 33" xfId="755" hidden="1" xr:uid="{00000000-0005-0000-0000-00009B040000}"/>
    <cellStyle name="Followed Hyperlink 33" xfId="887" hidden="1" xr:uid="{00000000-0005-0000-0000-00009C040000}"/>
    <cellStyle name="Followed Hyperlink 33" xfId="934" hidden="1" xr:uid="{00000000-0005-0000-0000-00009D040000}"/>
    <cellStyle name="Followed Hyperlink 33" xfId="971" hidden="1" xr:uid="{00000000-0005-0000-0000-00009E040000}"/>
    <cellStyle name="Followed Hyperlink 33" xfId="1068" hidden="1" xr:uid="{00000000-0005-0000-0000-00009F040000}"/>
    <cellStyle name="Followed Hyperlink 33" xfId="1114" hidden="1" xr:uid="{00000000-0005-0000-0000-0000A0040000}"/>
    <cellStyle name="Followed Hyperlink 33" xfId="1155" hidden="1" xr:uid="{00000000-0005-0000-0000-0000A1040000}"/>
    <cellStyle name="Followed Hyperlink 33" xfId="1192" hidden="1" xr:uid="{00000000-0005-0000-0000-0000A2040000}"/>
    <cellStyle name="Followed Hyperlink 33" xfId="1289" hidden="1" xr:uid="{00000000-0005-0000-0000-0000A3040000}"/>
    <cellStyle name="Followed Hyperlink 33" xfId="1333" hidden="1" xr:uid="{00000000-0005-0000-0000-0000A4040000}"/>
    <cellStyle name="Followed Hyperlink 33" xfId="1371" hidden="1" xr:uid="{00000000-0005-0000-0000-0000A5040000}"/>
    <cellStyle name="Followed Hyperlink 33" xfId="1408" hidden="1" xr:uid="{00000000-0005-0000-0000-0000A6040000}"/>
    <cellStyle name="Followed Hyperlink 33" xfId="1505" hidden="1" xr:uid="{00000000-0005-0000-0000-0000A7040000}"/>
    <cellStyle name="Followed Hyperlink 33" xfId="1548" hidden="1" xr:uid="{00000000-0005-0000-0000-0000A8040000}"/>
    <cellStyle name="Followed Hyperlink 33" xfId="1583" hidden="1" xr:uid="{00000000-0005-0000-0000-0000A9040000}"/>
    <cellStyle name="Followed Hyperlink 33" xfId="1620" hidden="1" xr:uid="{00000000-0005-0000-0000-0000AA040000}"/>
    <cellStyle name="Followed Hyperlink 33" xfId="1717" hidden="1" xr:uid="{00000000-0005-0000-0000-0000AB040000}"/>
    <cellStyle name="Followed Hyperlink 33" xfId="1760" hidden="1" xr:uid="{00000000-0005-0000-0000-0000AC040000}"/>
    <cellStyle name="Followed Hyperlink 33" xfId="1794" hidden="1" xr:uid="{00000000-0005-0000-0000-0000AD040000}"/>
    <cellStyle name="Followed Hyperlink 33" xfId="1831" hidden="1" xr:uid="{00000000-0005-0000-0000-0000AE040000}"/>
    <cellStyle name="Followed Hyperlink 33" xfId="1928" hidden="1" xr:uid="{00000000-0005-0000-0000-0000AF040000}"/>
    <cellStyle name="Followed Hyperlink 33" xfId="1971" hidden="1" xr:uid="{00000000-0005-0000-0000-0000B0040000}"/>
    <cellStyle name="Followed Hyperlink 33" xfId="2000" hidden="1" xr:uid="{00000000-0005-0000-0000-0000B1040000}"/>
    <cellStyle name="Followed Hyperlink 33" xfId="2037" hidden="1" xr:uid="{00000000-0005-0000-0000-0000B2040000}"/>
    <cellStyle name="Followed Hyperlink 33" xfId="2134" hidden="1" xr:uid="{00000000-0005-0000-0000-0000B3040000}"/>
    <cellStyle name="Followed Hyperlink 33" xfId="2876" hidden="1" xr:uid="{00000000-0005-0000-0000-000098040000}"/>
    <cellStyle name="Followed Hyperlink 33" xfId="2922" hidden="1" xr:uid="{00000000-0005-0000-0000-000099040000}"/>
    <cellStyle name="Followed Hyperlink 33" xfId="2959" hidden="1" xr:uid="{00000000-0005-0000-0000-00009A040000}"/>
    <cellStyle name="Followed Hyperlink 33" xfId="3056" hidden="1" xr:uid="{00000000-0005-0000-0000-00009B040000}"/>
    <cellStyle name="Followed Hyperlink 33" xfId="3188" hidden="1" xr:uid="{00000000-0005-0000-0000-00009C040000}"/>
    <cellStyle name="Followed Hyperlink 33" xfId="3235" hidden="1" xr:uid="{00000000-0005-0000-0000-00009D040000}"/>
    <cellStyle name="Followed Hyperlink 33" xfId="3272" hidden="1" xr:uid="{00000000-0005-0000-0000-00009E040000}"/>
    <cellStyle name="Followed Hyperlink 33" xfId="3369" hidden="1" xr:uid="{00000000-0005-0000-0000-00009F040000}"/>
    <cellStyle name="Followed Hyperlink 33" xfId="3415" hidden="1" xr:uid="{00000000-0005-0000-0000-0000A0040000}"/>
    <cellStyle name="Followed Hyperlink 33" xfId="3456" hidden="1" xr:uid="{00000000-0005-0000-0000-0000A1040000}"/>
    <cellStyle name="Followed Hyperlink 33" xfId="3493" hidden="1" xr:uid="{00000000-0005-0000-0000-0000A2040000}"/>
    <cellStyle name="Followed Hyperlink 33" xfId="3590" hidden="1" xr:uid="{00000000-0005-0000-0000-0000A3040000}"/>
    <cellStyle name="Followed Hyperlink 33" xfId="3634" hidden="1" xr:uid="{00000000-0005-0000-0000-0000A4040000}"/>
    <cellStyle name="Followed Hyperlink 33" xfId="3672" hidden="1" xr:uid="{00000000-0005-0000-0000-0000A5040000}"/>
    <cellStyle name="Followed Hyperlink 33" xfId="3709" hidden="1" xr:uid="{00000000-0005-0000-0000-0000A6040000}"/>
    <cellStyle name="Followed Hyperlink 33" xfId="3806" hidden="1" xr:uid="{00000000-0005-0000-0000-0000A7040000}"/>
    <cellStyle name="Followed Hyperlink 33" xfId="3849" hidden="1" xr:uid="{00000000-0005-0000-0000-0000A8040000}"/>
    <cellStyle name="Followed Hyperlink 33" xfId="3884" hidden="1" xr:uid="{00000000-0005-0000-0000-0000A9040000}"/>
    <cellStyle name="Followed Hyperlink 33" xfId="3921" hidden="1" xr:uid="{00000000-0005-0000-0000-0000AA040000}"/>
    <cellStyle name="Followed Hyperlink 33" xfId="4018" hidden="1" xr:uid="{00000000-0005-0000-0000-0000AB040000}"/>
    <cellStyle name="Followed Hyperlink 33" xfId="4061" hidden="1" xr:uid="{00000000-0005-0000-0000-0000AC040000}"/>
    <cellStyle name="Followed Hyperlink 33" xfId="4095" hidden="1" xr:uid="{00000000-0005-0000-0000-0000AD040000}"/>
    <cellStyle name="Followed Hyperlink 33" xfId="4132" hidden="1" xr:uid="{00000000-0005-0000-0000-0000AE040000}"/>
    <cellStyle name="Followed Hyperlink 33" xfId="4229" hidden="1" xr:uid="{00000000-0005-0000-0000-0000AF040000}"/>
    <cellStyle name="Followed Hyperlink 33" xfId="4272" hidden="1" xr:uid="{00000000-0005-0000-0000-0000B0040000}"/>
    <cellStyle name="Followed Hyperlink 33" xfId="4301" hidden="1" xr:uid="{00000000-0005-0000-0000-0000B1040000}"/>
    <cellStyle name="Followed Hyperlink 33" xfId="4338" hidden="1" xr:uid="{00000000-0005-0000-0000-0000B2040000}"/>
    <cellStyle name="Followed Hyperlink 33" xfId="4435" hidden="1" xr:uid="{00000000-0005-0000-0000-0000B3040000}"/>
    <cellStyle name="Followed Hyperlink 33" xfId="4543" hidden="1" xr:uid="{00000000-0005-0000-0000-000098040000}"/>
    <cellStyle name="Followed Hyperlink 33" xfId="2808" hidden="1" xr:uid="{00000000-0005-0000-0000-000099040000}"/>
    <cellStyle name="Followed Hyperlink 33" xfId="4500" hidden="1" xr:uid="{00000000-0005-0000-0000-00009A040000}"/>
    <cellStyle name="Followed Hyperlink 33" xfId="4735" hidden="1" xr:uid="{00000000-0005-0000-0000-00009B040000}"/>
    <cellStyle name="Followed Hyperlink 33" xfId="4867" hidden="1" xr:uid="{00000000-0005-0000-0000-00009C040000}"/>
    <cellStyle name="Followed Hyperlink 33" xfId="4914" hidden="1" xr:uid="{00000000-0005-0000-0000-00009D040000}"/>
    <cellStyle name="Followed Hyperlink 33" xfId="4951" hidden="1" xr:uid="{00000000-0005-0000-0000-00009E040000}"/>
    <cellStyle name="Followed Hyperlink 33" xfId="5048" hidden="1" xr:uid="{00000000-0005-0000-0000-00009F040000}"/>
    <cellStyle name="Followed Hyperlink 33" xfId="5094" hidden="1" xr:uid="{00000000-0005-0000-0000-0000A0040000}"/>
    <cellStyle name="Followed Hyperlink 33" xfId="5135" hidden="1" xr:uid="{00000000-0005-0000-0000-0000A1040000}"/>
    <cellStyle name="Followed Hyperlink 33" xfId="5172" hidden="1" xr:uid="{00000000-0005-0000-0000-0000A2040000}"/>
    <cellStyle name="Followed Hyperlink 33" xfId="5269" hidden="1" xr:uid="{00000000-0005-0000-0000-0000A3040000}"/>
    <cellStyle name="Followed Hyperlink 33" xfId="5313" hidden="1" xr:uid="{00000000-0005-0000-0000-0000A4040000}"/>
    <cellStyle name="Followed Hyperlink 33" xfId="5351" hidden="1" xr:uid="{00000000-0005-0000-0000-0000A5040000}"/>
    <cellStyle name="Followed Hyperlink 33" xfId="5388" hidden="1" xr:uid="{00000000-0005-0000-0000-0000A6040000}"/>
    <cellStyle name="Followed Hyperlink 33" xfId="5485" hidden="1" xr:uid="{00000000-0005-0000-0000-0000A7040000}"/>
    <cellStyle name="Followed Hyperlink 33" xfId="5528" hidden="1" xr:uid="{00000000-0005-0000-0000-0000A8040000}"/>
    <cellStyle name="Followed Hyperlink 33" xfId="5563" hidden="1" xr:uid="{00000000-0005-0000-0000-0000A9040000}"/>
    <cellStyle name="Followed Hyperlink 33" xfId="5600" hidden="1" xr:uid="{00000000-0005-0000-0000-0000AA040000}"/>
    <cellStyle name="Followed Hyperlink 33" xfId="5697" hidden="1" xr:uid="{00000000-0005-0000-0000-0000AB040000}"/>
    <cellStyle name="Followed Hyperlink 33" xfId="5740" hidden="1" xr:uid="{00000000-0005-0000-0000-0000AC040000}"/>
    <cellStyle name="Followed Hyperlink 33" xfId="5774" hidden="1" xr:uid="{00000000-0005-0000-0000-0000AD040000}"/>
    <cellStyle name="Followed Hyperlink 33" xfId="5811" hidden="1" xr:uid="{00000000-0005-0000-0000-0000AE040000}"/>
    <cellStyle name="Followed Hyperlink 33" xfId="5908" hidden="1" xr:uid="{00000000-0005-0000-0000-0000AF040000}"/>
    <cellStyle name="Followed Hyperlink 33" xfId="5951" hidden="1" xr:uid="{00000000-0005-0000-0000-0000B0040000}"/>
    <cellStyle name="Followed Hyperlink 33" xfId="5980" hidden="1" xr:uid="{00000000-0005-0000-0000-0000B1040000}"/>
    <cellStyle name="Followed Hyperlink 33" xfId="6017" hidden="1" xr:uid="{00000000-0005-0000-0000-0000B2040000}"/>
    <cellStyle name="Followed Hyperlink 33" xfId="6114" hidden="1" xr:uid="{00000000-0005-0000-0000-0000B3040000}"/>
    <cellStyle name="Followed Hyperlink 33" xfId="6222" hidden="1" xr:uid="{00000000-0005-0000-0000-000098040000}"/>
    <cellStyle name="Followed Hyperlink 33" xfId="2506" hidden="1" xr:uid="{00000000-0005-0000-0000-000099040000}"/>
    <cellStyle name="Followed Hyperlink 33" xfId="6179" hidden="1" xr:uid="{00000000-0005-0000-0000-00009A040000}"/>
    <cellStyle name="Followed Hyperlink 33" xfId="6415" hidden="1" xr:uid="{00000000-0005-0000-0000-00009B040000}"/>
    <cellStyle name="Followed Hyperlink 33" xfId="6547" hidden="1" xr:uid="{00000000-0005-0000-0000-00009C040000}"/>
    <cellStyle name="Followed Hyperlink 33" xfId="6594" hidden="1" xr:uid="{00000000-0005-0000-0000-00009D040000}"/>
    <cellStyle name="Followed Hyperlink 33" xfId="6631" hidden="1" xr:uid="{00000000-0005-0000-0000-00009E040000}"/>
    <cellStyle name="Followed Hyperlink 33" xfId="6728" hidden="1" xr:uid="{00000000-0005-0000-0000-00009F040000}"/>
    <cellStyle name="Followed Hyperlink 33" xfId="6774" hidden="1" xr:uid="{00000000-0005-0000-0000-0000A0040000}"/>
    <cellStyle name="Followed Hyperlink 33" xfId="6815" hidden="1" xr:uid="{00000000-0005-0000-0000-0000A1040000}"/>
    <cellStyle name="Followed Hyperlink 33" xfId="6852" hidden="1" xr:uid="{00000000-0005-0000-0000-0000A2040000}"/>
    <cellStyle name="Followed Hyperlink 33" xfId="6949" hidden="1" xr:uid="{00000000-0005-0000-0000-0000A3040000}"/>
    <cellStyle name="Followed Hyperlink 33" xfId="6993" hidden="1" xr:uid="{00000000-0005-0000-0000-0000A4040000}"/>
    <cellStyle name="Followed Hyperlink 33" xfId="7031" hidden="1" xr:uid="{00000000-0005-0000-0000-0000A5040000}"/>
    <cellStyle name="Followed Hyperlink 33" xfId="7068" hidden="1" xr:uid="{00000000-0005-0000-0000-0000A6040000}"/>
    <cellStyle name="Followed Hyperlink 33" xfId="7165" hidden="1" xr:uid="{00000000-0005-0000-0000-0000A7040000}"/>
    <cellStyle name="Followed Hyperlink 33" xfId="7208" hidden="1" xr:uid="{00000000-0005-0000-0000-0000A8040000}"/>
    <cellStyle name="Followed Hyperlink 33" xfId="7243" hidden="1" xr:uid="{00000000-0005-0000-0000-0000A9040000}"/>
    <cellStyle name="Followed Hyperlink 33" xfId="7280" hidden="1" xr:uid="{00000000-0005-0000-0000-0000AA040000}"/>
    <cellStyle name="Followed Hyperlink 33" xfId="7377" hidden="1" xr:uid="{00000000-0005-0000-0000-0000AB040000}"/>
    <cellStyle name="Followed Hyperlink 33" xfId="7420" hidden="1" xr:uid="{00000000-0005-0000-0000-0000AC040000}"/>
    <cellStyle name="Followed Hyperlink 33" xfId="7454" hidden="1" xr:uid="{00000000-0005-0000-0000-0000AD040000}"/>
    <cellStyle name="Followed Hyperlink 33" xfId="7491" hidden="1" xr:uid="{00000000-0005-0000-0000-0000AE040000}"/>
    <cellStyle name="Followed Hyperlink 33" xfId="7588" hidden="1" xr:uid="{00000000-0005-0000-0000-0000AF040000}"/>
    <cellStyle name="Followed Hyperlink 33" xfId="7631" hidden="1" xr:uid="{00000000-0005-0000-0000-0000B0040000}"/>
    <cellStyle name="Followed Hyperlink 33" xfId="7660" hidden="1" xr:uid="{00000000-0005-0000-0000-0000B1040000}"/>
    <cellStyle name="Followed Hyperlink 33" xfId="7697" hidden="1" xr:uid="{00000000-0005-0000-0000-0000B2040000}"/>
    <cellStyle name="Followed Hyperlink 33" xfId="7794" hidden="1" xr:uid="{00000000-0005-0000-0000-0000B3040000}"/>
    <cellStyle name="Followed Hyperlink 33" xfId="7902" hidden="1" xr:uid="{00000000-0005-0000-0000-000098040000}"/>
    <cellStyle name="Followed Hyperlink 33" xfId="2855" hidden="1" xr:uid="{00000000-0005-0000-0000-000099040000}"/>
    <cellStyle name="Followed Hyperlink 33" xfId="7859" hidden="1" xr:uid="{00000000-0005-0000-0000-00009A040000}"/>
    <cellStyle name="Followed Hyperlink 33" xfId="8095" hidden="1" xr:uid="{00000000-0005-0000-0000-00009B040000}"/>
    <cellStyle name="Followed Hyperlink 33" xfId="8227" hidden="1" xr:uid="{00000000-0005-0000-0000-00009C040000}"/>
    <cellStyle name="Followed Hyperlink 33" xfId="8274" hidden="1" xr:uid="{00000000-0005-0000-0000-00009D040000}"/>
    <cellStyle name="Followed Hyperlink 33" xfId="8311" hidden="1" xr:uid="{00000000-0005-0000-0000-00009E040000}"/>
    <cellStyle name="Followed Hyperlink 33" xfId="8408" hidden="1" xr:uid="{00000000-0005-0000-0000-00009F040000}"/>
    <cellStyle name="Followed Hyperlink 33" xfId="8454" hidden="1" xr:uid="{00000000-0005-0000-0000-0000A0040000}"/>
    <cellStyle name="Followed Hyperlink 33" xfId="8495" hidden="1" xr:uid="{00000000-0005-0000-0000-0000A1040000}"/>
    <cellStyle name="Followed Hyperlink 33" xfId="8532" hidden="1" xr:uid="{00000000-0005-0000-0000-0000A2040000}"/>
    <cellStyle name="Followed Hyperlink 33" xfId="8629" hidden="1" xr:uid="{00000000-0005-0000-0000-0000A3040000}"/>
    <cellStyle name="Followed Hyperlink 33" xfId="8673" hidden="1" xr:uid="{00000000-0005-0000-0000-0000A4040000}"/>
    <cellStyle name="Followed Hyperlink 33" xfId="8711" hidden="1" xr:uid="{00000000-0005-0000-0000-0000A5040000}"/>
    <cellStyle name="Followed Hyperlink 33" xfId="8748" hidden="1" xr:uid="{00000000-0005-0000-0000-0000A6040000}"/>
    <cellStyle name="Followed Hyperlink 33" xfId="8845" hidden="1" xr:uid="{00000000-0005-0000-0000-0000A7040000}"/>
    <cellStyle name="Followed Hyperlink 33" xfId="8888" hidden="1" xr:uid="{00000000-0005-0000-0000-0000A8040000}"/>
    <cellStyle name="Followed Hyperlink 33" xfId="8923" hidden="1" xr:uid="{00000000-0005-0000-0000-0000A9040000}"/>
    <cellStyle name="Followed Hyperlink 33" xfId="8960" hidden="1" xr:uid="{00000000-0005-0000-0000-0000AA040000}"/>
    <cellStyle name="Followed Hyperlink 33" xfId="9057" hidden="1" xr:uid="{00000000-0005-0000-0000-0000AB040000}"/>
    <cellStyle name="Followed Hyperlink 33" xfId="9100" hidden="1" xr:uid="{00000000-0005-0000-0000-0000AC040000}"/>
    <cellStyle name="Followed Hyperlink 33" xfId="9134" hidden="1" xr:uid="{00000000-0005-0000-0000-0000AD040000}"/>
    <cellStyle name="Followed Hyperlink 33" xfId="9171" hidden="1" xr:uid="{00000000-0005-0000-0000-0000AE040000}"/>
    <cellStyle name="Followed Hyperlink 33" xfId="9268" hidden="1" xr:uid="{00000000-0005-0000-0000-0000AF040000}"/>
    <cellStyle name="Followed Hyperlink 33" xfId="9311" hidden="1" xr:uid="{00000000-0005-0000-0000-0000B0040000}"/>
    <cellStyle name="Followed Hyperlink 33" xfId="9340" hidden="1" xr:uid="{00000000-0005-0000-0000-0000B1040000}"/>
    <cellStyle name="Followed Hyperlink 33" xfId="9377" hidden="1" xr:uid="{00000000-0005-0000-0000-0000B2040000}"/>
    <cellStyle name="Followed Hyperlink 33" xfId="9474" hidden="1" xr:uid="{00000000-0005-0000-0000-0000B3040000}"/>
    <cellStyle name="Followed Hyperlink 33" xfId="9582" hidden="1" xr:uid="{00000000-0005-0000-0000-000098040000}"/>
    <cellStyle name="Followed Hyperlink 33" xfId="4552" hidden="1" xr:uid="{00000000-0005-0000-0000-000099040000}"/>
    <cellStyle name="Followed Hyperlink 33" xfId="9539" hidden="1" xr:uid="{00000000-0005-0000-0000-00009A040000}"/>
    <cellStyle name="Followed Hyperlink 33" xfId="9773" hidden="1" xr:uid="{00000000-0005-0000-0000-00009B040000}"/>
    <cellStyle name="Followed Hyperlink 33" xfId="9905" hidden="1" xr:uid="{00000000-0005-0000-0000-00009C040000}"/>
    <cellStyle name="Followed Hyperlink 33" xfId="9952" hidden="1" xr:uid="{00000000-0005-0000-0000-00009D040000}"/>
    <cellStyle name="Followed Hyperlink 33" xfId="9989" hidden="1" xr:uid="{00000000-0005-0000-0000-00009E040000}"/>
    <cellStyle name="Followed Hyperlink 33" xfId="10086" hidden="1" xr:uid="{00000000-0005-0000-0000-00009F040000}"/>
    <cellStyle name="Followed Hyperlink 33" xfId="10132" hidden="1" xr:uid="{00000000-0005-0000-0000-0000A0040000}"/>
    <cellStyle name="Followed Hyperlink 33" xfId="10173" hidden="1" xr:uid="{00000000-0005-0000-0000-0000A1040000}"/>
    <cellStyle name="Followed Hyperlink 33" xfId="10210" hidden="1" xr:uid="{00000000-0005-0000-0000-0000A2040000}"/>
    <cellStyle name="Followed Hyperlink 33" xfId="10307" hidden="1" xr:uid="{00000000-0005-0000-0000-0000A3040000}"/>
    <cellStyle name="Followed Hyperlink 33" xfId="10351" hidden="1" xr:uid="{00000000-0005-0000-0000-0000A4040000}"/>
    <cellStyle name="Followed Hyperlink 33" xfId="10389" hidden="1" xr:uid="{00000000-0005-0000-0000-0000A5040000}"/>
    <cellStyle name="Followed Hyperlink 33" xfId="10426" hidden="1" xr:uid="{00000000-0005-0000-0000-0000A6040000}"/>
    <cellStyle name="Followed Hyperlink 33" xfId="10523" hidden="1" xr:uid="{00000000-0005-0000-0000-0000A7040000}"/>
    <cellStyle name="Followed Hyperlink 33" xfId="10566" hidden="1" xr:uid="{00000000-0005-0000-0000-0000A8040000}"/>
    <cellStyle name="Followed Hyperlink 33" xfId="10601" hidden="1" xr:uid="{00000000-0005-0000-0000-0000A9040000}"/>
    <cellStyle name="Followed Hyperlink 33" xfId="10638" hidden="1" xr:uid="{00000000-0005-0000-0000-0000AA040000}"/>
    <cellStyle name="Followed Hyperlink 33" xfId="10735" hidden="1" xr:uid="{00000000-0005-0000-0000-0000AB040000}"/>
    <cellStyle name="Followed Hyperlink 33" xfId="10778" hidden="1" xr:uid="{00000000-0005-0000-0000-0000AC040000}"/>
    <cellStyle name="Followed Hyperlink 33" xfId="10812" hidden="1" xr:uid="{00000000-0005-0000-0000-0000AD040000}"/>
    <cellStyle name="Followed Hyperlink 33" xfId="10849" hidden="1" xr:uid="{00000000-0005-0000-0000-0000AE040000}"/>
    <cellStyle name="Followed Hyperlink 33" xfId="10946" hidden="1" xr:uid="{00000000-0005-0000-0000-0000AF040000}"/>
    <cellStyle name="Followed Hyperlink 33" xfId="10989" hidden="1" xr:uid="{00000000-0005-0000-0000-0000B0040000}"/>
    <cellStyle name="Followed Hyperlink 33" xfId="11018" hidden="1" xr:uid="{00000000-0005-0000-0000-0000B1040000}"/>
    <cellStyle name="Followed Hyperlink 33" xfId="11055" hidden="1" xr:uid="{00000000-0005-0000-0000-0000B2040000}"/>
    <cellStyle name="Followed Hyperlink 33" xfId="11152" hidden="1" xr:uid="{00000000-0005-0000-0000-0000B3040000}"/>
    <cellStyle name="Followed Hyperlink 33" xfId="11260" hidden="1" xr:uid="{00000000-0005-0000-0000-000098040000}"/>
    <cellStyle name="Followed Hyperlink 33" xfId="6231" hidden="1" xr:uid="{00000000-0005-0000-0000-000099040000}"/>
    <cellStyle name="Followed Hyperlink 33" xfId="11217" hidden="1" xr:uid="{00000000-0005-0000-0000-00009A040000}"/>
    <cellStyle name="Followed Hyperlink 33" xfId="11448" hidden="1" xr:uid="{00000000-0005-0000-0000-00009B040000}"/>
    <cellStyle name="Followed Hyperlink 33" xfId="11580" hidden="1" xr:uid="{00000000-0005-0000-0000-00009C040000}"/>
    <cellStyle name="Followed Hyperlink 33" xfId="11627" hidden="1" xr:uid="{00000000-0005-0000-0000-00009D040000}"/>
    <cellStyle name="Followed Hyperlink 33" xfId="11664" hidden="1" xr:uid="{00000000-0005-0000-0000-00009E040000}"/>
    <cellStyle name="Followed Hyperlink 33" xfId="11761" hidden="1" xr:uid="{00000000-0005-0000-0000-00009F040000}"/>
    <cellStyle name="Followed Hyperlink 33" xfId="11807" hidden="1" xr:uid="{00000000-0005-0000-0000-0000A0040000}"/>
    <cellStyle name="Followed Hyperlink 33" xfId="11848" hidden="1" xr:uid="{00000000-0005-0000-0000-0000A1040000}"/>
    <cellStyle name="Followed Hyperlink 33" xfId="11885" hidden="1" xr:uid="{00000000-0005-0000-0000-0000A2040000}"/>
    <cellStyle name="Followed Hyperlink 33" xfId="11982" hidden="1" xr:uid="{00000000-0005-0000-0000-0000A3040000}"/>
    <cellStyle name="Followed Hyperlink 33" xfId="12026" hidden="1" xr:uid="{00000000-0005-0000-0000-0000A4040000}"/>
    <cellStyle name="Followed Hyperlink 33" xfId="12064" hidden="1" xr:uid="{00000000-0005-0000-0000-0000A5040000}"/>
    <cellStyle name="Followed Hyperlink 33" xfId="12101" hidden="1" xr:uid="{00000000-0005-0000-0000-0000A6040000}"/>
    <cellStyle name="Followed Hyperlink 33" xfId="12198" hidden="1" xr:uid="{00000000-0005-0000-0000-0000A7040000}"/>
    <cellStyle name="Followed Hyperlink 33" xfId="12241" hidden="1" xr:uid="{00000000-0005-0000-0000-0000A8040000}"/>
    <cellStyle name="Followed Hyperlink 33" xfId="12276" hidden="1" xr:uid="{00000000-0005-0000-0000-0000A9040000}"/>
    <cellStyle name="Followed Hyperlink 33" xfId="12313" hidden="1" xr:uid="{00000000-0005-0000-0000-0000AA040000}"/>
    <cellStyle name="Followed Hyperlink 33" xfId="12410" hidden="1" xr:uid="{00000000-0005-0000-0000-0000AB040000}"/>
    <cellStyle name="Followed Hyperlink 33" xfId="12453" hidden="1" xr:uid="{00000000-0005-0000-0000-0000AC040000}"/>
    <cellStyle name="Followed Hyperlink 33" xfId="12487" hidden="1" xr:uid="{00000000-0005-0000-0000-0000AD040000}"/>
    <cellStyle name="Followed Hyperlink 33" xfId="12524" hidden="1" xr:uid="{00000000-0005-0000-0000-0000AE040000}"/>
    <cellStyle name="Followed Hyperlink 33" xfId="12621" hidden="1" xr:uid="{00000000-0005-0000-0000-0000AF040000}"/>
    <cellStyle name="Followed Hyperlink 33" xfId="12664" hidden="1" xr:uid="{00000000-0005-0000-0000-0000B0040000}"/>
    <cellStyle name="Followed Hyperlink 33" xfId="12693" hidden="1" xr:uid="{00000000-0005-0000-0000-0000B1040000}"/>
    <cellStyle name="Followed Hyperlink 33" xfId="12730" hidden="1" xr:uid="{00000000-0005-0000-0000-0000B2040000}"/>
    <cellStyle name="Followed Hyperlink 33" xfId="12827" hidden="1" xr:uid="{00000000-0005-0000-0000-0000B3040000}"/>
    <cellStyle name="Followed Hyperlink 33" xfId="12935" hidden="1" xr:uid="{00000000-0005-0000-0000-000098040000}"/>
    <cellStyle name="Followed Hyperlink 33" xfId="7911" hidden="1" xr:uid="{00000000-0005-0000-0000-000099040000}"/>
    <cellStyle name="Followed Hyperlink 33" xfId="12892" hidden="1" xr:uid="{00000000-0005-0000-0000-00009A040000}"/>
    <cellStyle name="Followed Hyperlink 33" xfId="13122" hidden="1" xr:uid="{00000000-0005-0000-0000-00009B040000}"/>
    <cellStyle name="Followed Hyperlink 33" xfId="13254" hidden="1" xr:uid="{00000000-0005-0000-0000-00009C040000}"/>
    <cellStyle name="Followed Hyperlink 33" xfId="13301" hidden="1" xr:uid="{00000000-0005-0000-0000-00009D040000}"/>
    <cellStyle name="Followed Hyperlink 33" xfId="13338" hidden="1" xr:uid="{00000000-0005-0000-0000-00009E040000}"/>
    <cellStyle name="Followed Hyperlink 33" xfId="13435" hidden="1" xr:uid="{00000000-0005-0000-0000-00009F040000}"/>
    <cellStyle name="Followed Hyperlink 33" xfId="13481" hidden="1" xr:uid="{00000000-0005-0000-0000-0000A0040000}"/>
    <cellStyle name="Followed Hyperlink 33" xfId="13522" hidden="1" xr:uid="{00000000-0005-0000-0000-0000A1040000}"/>
    <cellStyle name="Followed Hyperlink 33" xfId="13559" hidden="1" xr:uid="{00000000-0005-0000-0000-0000A2040000}"/>
    <cellStyle name="Followed Hyperlink 33" xfId="13656" hidden="1" xr:uid="{00000000-0005-0000-0000-0000A3040000}"/>
    <cellStyle name="Followed Hyperlink 33" xfId="13700" hidden="1" xr:uid="{00000000-0005-0000-0000-0000A4040000}"/>
    <cellStyle name="Followed Hyperlink 33" xfId="13738" hidden="1" xr:uid="{00000000-0005-0000-0000-0000A5040000}"/>
    <cellStyle name="Followed Hyperlink 33" xfId="13775" hidden="1" xr:uid="{00000000-0005-0000-0000-0000A6040000}"/>
    <cellStyle name="Followed Hyperlink 33" xfId="13872" hidden="1" xr:uid="{00000000-0005-0000-0000-0000A7040000}"/>
    <cellStyle name="Followed Hyperlink 33" xfId="13915" hidden="1" xr:uid="{00000000-0005-0000-0000-0000A8040000}"/>
    <cellStyle name="Followed Hyperlink 33" xfId="13950" hidden="1" xr:uid="{00000000-0005-0000-0000-0000A9040000}"/>
    <cellStyle name="Followed Hyperlink 33" xfId="13987" hidden="1" xr:uid="{00000000-0005-0000-0000-0000AA040000}"/>
    <cellStyle name="Followed Hyperlink 33" xfId="14084" hidden="1" xr:uid="{00000000-0005-0000-0000-0000AB040000}"/>
    <cellStyle name="Followed Hyperlink 33" xfId="14127" hidden="1" xr:uid="{00000000-0005-0000-0000-0000AC040000}"/>
    <cellStyle name="Followed Hyperlink 33" xfId="14161" hidden="1" xr:uid="{00000000-0005-0000-0000-0000AD040000}"/>
    <cellStyle name="Followed Hyperlink 33" xfId="14198" hidden="1" xr:uid="{00000000-0005-0000-0000-0000AE040000}"/>
    <cellStyle name="Followed Hyperlink 33" xfId="14295" hidden="1" xr:uid="{00000000-0005-0000-0000-0000AF040000}"/>
    <cellStyle name="Followed Hyperlink 33" xfId="14338" hidden="1" xr:uid="{00000000-0005-0000-0000-0000B0040000}"/>
    <cellStyle name="Followed Hyperlink 33" xfId="14367" hidden="1" xr:uid="{00000000-0005-0000-0000-0000B1040000}"/>
    <cellStyle name="Followed Hyperlink 33" xfId="14404" hidden="1" xr:uid="{00000000-0005-0000-0000-0000B2040000}"/>
    <cellStyle name="Followed Hyperlink 33" xfId="14501" hidden="1" xr:uid="{00000000-0005-0000-0000-0000B3040000}"/>
    <cellStyle name="Followed Hyperlink 33" xfId="14609" hidden="1" xr:uid="{00000000-0005-0000-0000-000098040000}"/>
    <cellStyle name="Followed Hyperlink 33" xfId="9591" hidden="1" xr:uid="{00000000-0005-0000-0000-000099040000}"/>
    <cellStyle name="Followed Hyperlink 33" xfId="14566" hidden="1" xr:uid="{00000000-0005-0000-0000-00009A040000}"/>
    <cellStyle name="Followed Hyperlink 33" xfId="14790" hidden="1" xr:uid="{00000000-0005-0000-0000-00009B040000}"/>
    <cellStyle name="Followed Hyperlink 33" xfId="14922" hidden="1" xr:uid="{00000000-0005-0000-0000-00009C040000}"/>
    <cellStyle name="Followed Hyperlink 33" xfId="14969" hidden="1" xr:uid="{00000000-0005-0000-0000-00009D040000}"/>
    <cellStyle name="Followed Hyperlink 33" xfId="15006" hidden="1" xr:uid="{00000000-0005-0000-0000-00009E040000}"/>
    <cellStyle name="Followed Hyperlink 33" xfId="15103" hidden="1" xr:uid="{00000000-0005-0000-0000-00009F040000}"/>
    <cellStyle name="Followed Hyperlink 33" xfId="15149" hidden="1" xr:uid="{00000000-0005-0000-0000-0000A0040000}"/>
    <cellStyle name="Followed Hyperlink 33" xfId="15190" hidden="1" xr:uid="{00000000-0005-0000-0000-0000A1040000}"/>
    <cellStyle name="Followed Hyperlink 33" xfId="15227" hidden="1" xr:uid="{00000000-0005-0000-0000-0000A2040000}"/>
    <cellStyle name="Followed Hyperlink 33" xfId="15324" hidden="1" xr:uid="{00000000-0005-0000-0000-0000A3040000}"/>
    <cellStyle name="Followed Hyperlink 33" xfId="15368" hidden="1" xr:uid="{00000000-0005-0000-0000-0000A4040000}"/>
    <cellStyle name="Followed Hyperlink 33" xfId="15406" hidden="1" xr:uid="{00000000-0005-0000-0000-0000A5040000}"/>
    <cellStyle name="Followed Hyperlink 33" xfId="15443" hidden="1" xr:uid="{00000000-0005-0000-0000-0000A6040000}"/>
    <cellStyle name="Followed Hyperlink 33" xfId="15540" hidden="1" xr:uid="{00000000-0005-0000-0000-0000A7040000}"/>
    <cellStyle name="Followed Hyperlink 33" xfId="15583" hidden="1" xr:uid="{00000000-0005-0000-0000-0000A8040000}"/>
    <cellStyle name="Followed Hyperlink 33" xfId="15618" hidden="1" xr:uid="{00000000-0005-0000-0000-0000A9040000}"/>
    <cellStyle name="Followed Hyperlink 33" xfId="15655" hidden="1" xr:uid="{00000000-0005-0000-0000-0000AA040000}"/>
    <cellStyle name="Followed Hyperlink 33" xfId="15752" hidden="1" xr:uid="{00000000-0005-0000-0000-0000AB040000}"/>
    <cellStyle name="Followed Hyperlink 33" xfId="15795" hidden="1" xr:uid="{00000000-0005-0000-0000-0000AC040000}"/>
    <cellStyle name="Followed Hyperlink 33" xfId="15829" hidden="1" xr:uid="{00000000-0005-0000-0000-0000AD040000}"/>
    <cellStyle name="Followed Hyperlink 33" xfId="15866" hidden="1" xr:uid="{00000000-0005-0000-0000-0000AE040000}"/>
    <cellStyle name="Followed Hyperlink 33" xfId="15963" hidden="1" xr:uid="{00000000-0005-0000-0000-0000AF040000}"/>
    <cellStyle name="Followed Hyperlink 33" xfId="16006" hidden="1" xr:uid="{00000000-0005-0000-0000-0000B0040000}"/>
    <cellStyle name="Followed Hyperlink 33" xfId="16035" hidden="1" xr:uid="{00000000-0005-0000-0000-0000B1040000}"/>
    <cellStyle name="Followed Hyperlink 33" xfId="16072" hidden="1" xr:uid="{00000000-0005-0000-0000-0000B2040000}"/>
    <cellStyle name="Followed Hyperlink 33" xfId="16169" hidden="1" xr:uid="{00000000-0005-0000-0000-0000B3040000}"/>
    <cellStyle name="Followed Hyperlink 33" xfId="16277" hidden="1" xr:uid="{00000000-0005-0000-0000-000098040000}"/>
    <cellStyle name="Followed Hyperlink 33" xfId="11269" hidden="1" xr:uid="{00000000-0005-0000-0000-000099040000}"/>
    <cellStyle name="Followed Hyperlink 33" xfId="16234" hidden="1" xr:uid="{00000000-0005-0000-0000-00009A040000}"/>
    <cellStyle name="Followed Hyperlink 33" xfId="16449" hidden="1" xr:uid="{00000000-0005-0000-0000-00009B040000}"/>
    <cellStyle name="Followed Hyperlink 33" xfId="16581" hidden="1" xr:uid="{00000000-0005-0000-0000-00009C040000}"/>
    <cellStyle name="Followed Hyperlink 33" xfId="16628" hidden="1" xr:uid="{00000000-0005-0000-0000-00009D040000}"/>
    <cellStyle name="Followed Hyperlink 33" xfId="16665" hidden="1" xr:uid="{00000000-0005-0000-0000-00009E040000}"/>
    <cellStyle name="Followed Hyperlink 33" xfId="16762" hidden="1" xr:uid="{00000000-0005-0000-0000-00009F040000}"/>
    <cellStyle name="Followed Hyperlink 33" xfId="16808" hidden="1" xr:uid="{00000000-0005-0000-0000-0000A0040000}"/>
    <cellStyle name="Followed Hyperlink 33" xfId="16849" hidden="1" xr:uid="{00000000-0005-0000-0000-0000A1040000}"/>
    <cellStyle name="Followed Hyperlink 33" xfId="16886" hidden="1" xr:uid="{00000000-0005-0000-0000-0000A2040000}"/>
    <cellStyle name="Followed Hyperlink 33" xfId="16983" hidden="1" xr:uid="{00000000-0005-0000-0000-0000A3040000}"/>
    <cellStyle name="Followed Hyperlink 33" xfId="17027" hidden="1" xr:uid="{00000000-0005-0000-0000-0000A4040000}"/>
    <cellStyle name="Followed Hyperlink 33" xfId="17065" hidden="1" xr:uid="{00000000-0005-0000-0000-0000A5040000}"/>
    <cellStyle name="Followed Hyperlink 33" xfId="17102" hidden="1" xr:uid="{00000000-0005-0000-0000-0000A6040000}"/>
    <cellStyle name="Followed Hyperlink 33" xfId="17199" hidden="1" xr:uid="{00000000-0005-0000-0000-0000A7040000}"/>
    <cellStyle name="Followed Hyperlink 33" xfId="17242" hidden="1" xr:uid="{00000000-0005-0000-0000-0000A8040000}"/>
    <cellStyle name="Followed Hyperlink 33" xfId="17277" hidden="1" xr:uid="{00000000-0005-0000-0000-0000A9040000}"/>
    <cellStyle name="Followed Hyperlink 33" xfId="17314" hidden="1" xr:uid="{00000000-0005-0000-0000-0000AA040000}"/>
    <cellStyle name="Followed Hyperlink 33" xfId="17411" hidden="1" xr:uid="{00000000-0005-0000-0000-0000AB040000}"/>
    <cellStyle name="Followed Hyperlink 33" xfId="17454" hidden="1" xr:uid="{00000000-0005-0000-0000-0000AC040000}"/>
    <cellStyle name="Followed Hyperlink 33" xfId="17488" hidden="1" xr:uid="{00000000-0005-0000-0000-0000AD040000}"/>
    <cellStyle name="Followed Hyperlink 33" xfId="17525" hidden="1" xr:uid="{00000000-0005-0000-0000-0000AE040000}"/>
    <cellStyle name="Followed Hyperlink 33" xfId="17622" hidden="1" xr:uid="{00000000-0005-0000-0000-0000AF040000}"/>
    <cellStyle name="Followed Hyperlink 33" xfId="17665" hidden="1" xr:uid="{00000000-0005-0000-0000-0000B0040000}"/>
    <cellStyle name="Followed Hyperlink 33" xfId="17694" hidden="1" xr:uid="{00000000-0005-0000-0000-0000B1040000}"/>
    <cellStyle name="Followed Hyperlink 33" xfId="17731" hidden="1" xr:uid="{00000000-0005-0000-0000-0000B2040000}"/>
    <cellStyle name="Followed Hyperlink 33" xfId="17828" hidden="1" xr:uid="{00000000-0005-0000-0000-0000B3040000}"/>
    <cellStyle name="Followed Hyperlink 33" xfId="17934" hidden="1" xr:uid="{00000000-0005-0000-0000-000098040000}"/>
    <cellStyle name="Followed Hyperlink 33" xfId="16338" hidden="1" xr:uid="{00000000-0005-0000-0000-000099040000}"/>
    <cellStyle name="Followed Hyperlink 33" xfId="9751" hidden="1" xr:uid="{00000000-0005-0000-0000-00009A040000}"/>
    <cellStyle name="Followed Hyperlink 33" xfId="18115" hidden="1" xr:uid="{00000000-0005-0000-0000-00009B040000}"/>
    <cellStyle name="Followed Hyperlink 33" xfId="18247" hidden="1" xr:uid="{00000000-0005-0000-0000-00009C040000}"/>
    <cellStyle name="Followed Hyperlink 33" xfId="18294" hidden="1" xr:uid="{00000000-0005-0000-0000-00009D040000}"/>
    <cellStyle name="Followed Hyperlink 33" xfId="18331" hidden="1" xr:uid="{00000000-0005-0000-0000-00009E040000}"/>
    <cellStyle name="Followed Hyperlink 33" xfId="18428" hidden="1" xr:uid="{00000000-0005-0000-0000-00009F040000}"/>
    <cellStyle name="Followed Hyperlink 33" xfId="18474" hidden="1" xr:uid="{00000000-0005-0000-0000-0000A0040000}"/>
    <cellStyle name="Followed Hyperlink 33" xfId="18515" hidden="1" xr:uid="{00000000-0005-0000-0000-0000A1040000}"/>
    <cellStyle name="Followed Hyperlink 33" xfId="18552" hidden="1" xr:uid="{00000000-0005-0000-0000-0000A2040000}"/>
    <cellStyle name="Followed Hyperlink 33" xfId="18649" hidden="1" xr:uid="{00000000-0005-0000-0000-0000A3040000}"/>
    <cellStyle name="Followed Hyperlink 33" xfId="18693" hidden="1" xr:uid="{00000000-0005-0000-0000-0000A4040000}"/>
    <cellStyle name="Followed Hyperlink 33" xfId="18731" hidden="1" xr:uid="{00000000-0005-0000-0000-0000A5040000}"/>
    <cellStyle name="Followed Hyperlink 33" xfId="18768" hidden="1" xr:uid="{00000000-0005-0000-0000-0000A6040000}"/>
    <cellStyle name="Followed Hyperlink 33" xfId="18865" hidden="1" xr:uid="{00000000-0005-0000-0000-0000A7040000}"/>
    <cellStyle name="Followed Hyperlink 33" xfId="18908" hidden="1" xr:uid="{00000000-0005-0000-0000-0000A8040000}"/>
    <cellStyle name="Followed Hyperlink 33" xfId="18943" hidden="1" xr:uid="{00000000-0005-0000-0000-0000A9040000}"/>
    <cellStyle name="Followed Hyperlink 33" xfId="18980" hidden="1" xr:uid="{00000000-0005-0000-0000-0000AA040000}"/>
    <cellStyle name="Followed Hyperlink 33" xfId="19077" hidden="1" xr:uid="{00000000-0005-0000-0000-0000AB040000}"/>
    <cellStyle name="Followed Hyperlink 33" xfId="19120" hidden="1" xr:uid="{00000000-0005-0000-0000-0000AC040000}"/>
    <cellStyle name="Followed Hyperlink 33" xfId="19154" hidden="1" xr:uid="{00000000-0005-0000-0000-0000AD040000}"/>
    <cellStyle name="Followed Hyperlink 33" xfId="19191" hidden="1" xr:uid="{00000000-0005-0000-0000-0000AE040000}"/>
    <cellStyle name="Followed Hyperlink 33" xfId="19288" hidden="1" xr:uid="{00000000-0005-0000-0000-0000AF040000}"/>
    <cellStyle name="Followed Hyperlink 33" xfId="19331" hidden="1" xr:uid="{00000000-0005-0000-0000-0000B0040000}"/>
    <cellStyle name="Followed Hyperlink 33" xfId="19360" hidden="1" xr:uid="{00000000-0005-0000-0000-0000B1040000}"/>
    <cellStyle name="Followed Hyperlink 33" xfId="19397" hidden="1" xr:uid="{00000000-0005-0000-0000-0000B2040000}"/>
    <cellStyle name="Followed Hyperlink 33" xfId="19494" hidden="1" xr:uid="{00000000-0005-0000-0000-0000B3040000}"/>
    <cellStyle name="Followed Hyperlink 33" xfId="19602" hidden="1" xr:uid="{00000000-0005-0000-0000-000098040000}"/>
    <cellStyle name="Followed Hyperlink 33" xfId="17965" hidden="1" xr:uid="{00000000-0005-0000-0000-000099040000}"/>
    <cellStyle name="Followed Hyperlink 33" xfId="19559" hidden="1" xr:uid="{00000000-0005-0000-0000-00009A040000}"/>
    <cellStyle name="Followed Hyperlink 33" xfId="19756" hidden="1" xr:uid="{00000000-0005-0000-0000-00009B040000}"/>
    <cellStyle name="Followed Hyperlink 33" xfId="19888" hidden="1" xr:uid="{00000000-0005-0000-0000-00009C040000}"/>
    <cellStyle name="Followed Hyperlink 33" xfId="19935" hidden="1" xr:uid="{00000000-0005-0000-0000-00009D040000}"/>
    <cellStyle name="Followed Hyperlink 33" xfId="19972" hidden="1" xr:uid="{00000000-0005-0000-0000-00009E040000}"/>
    <cellStyle name="Followed Hyperlink 33" xfId="20069" hidden="1" xr:uid="{00000000-0005-0000-0000-00009F040000}"/>
    <cellStyle name="Followed Hyperlink 33" xfId="20115" hidden="1" xr:uid="{00000000-0005-0000-0000-0000A0040000}"/>
    <cellStyle name="Followed Hyperlink 33" xfId="20156" hidden="1" xr:uid="{00000000-0005-0000-0000-0000A1040000}"/>
    <cellStyle name="Followed Hyperlink 33" xfId="20193" hidden="1" xr:uid="{00000000-0005-0000-0000-0000A2040000}"/>
    <cellStyle name="Followed Hyperlink 33" xfId="20290" hidden="1" xr:uid="{00000000-0005-0000-0000-0000A3040000}"/>
    <cellStyle name="Followed Hyperlink 33" xfId="20334" hidden="1" xr:uid="{00000000-0005-0000-0000-0000A4040000}"/>
    <cellStyle name="Followed Hyperlink 33" xfId="20372" hidden="1" xr:uid="{00000000-0005-0000-0000-0000A5040000}"/>
    <cellStyle name="Followed Hyperlink 33" xfId="20409" hidden="1" xr:uid="{00000000-0005-0000-0000-0000A6040000}"/>
    <cellStyle name="Followed Hyperlink 33" xfId="20506" hidden="1" xr:uid="{00000000-0005-0000-0000-0000A7040000}"/>
    <cellStyle name="Followed Hyperlink 33" xfId="20549" hidden="1" xr:uid="{00000000-0005-0000-0000-0000A8040000}"/>
    <cellStyle name="Followed Hyperlink 33" xfId="20584" hidden="1" xr:uid="{00000000-0005-0000-0000-0000A9040000}"/>
    <cellStyle name="Followed Hyperlink 33" xfId="20621" hidden="1" xr:uid="{00000000-0005-0000-0000-0000AA040000}"/>
    <cellStyle name="Followed Hyperlink 33" xfId="20718" hidden="1" xr:uid="{00000000-0005-0000-0000-0000AB040000}"/>
    <cellStyle name="Followed Hyperlink 33" xfId="20761" hidden="1" xr:uid="{00000000-0005-0000-0000-0000AC040000}"/>
    <cellStyle name="Followed Hyperlink 33" xfId="20795" hidden="1" xr:uid="{00000000-0005-0000-0000-0000AD040000}"/>
    <cellStyle name="Followed Hyperlink 33" xfId="20832" hidden="1" xr:uid="{00000000-0005-0000-0000-0000AE040000}"/>
    <cellStyle name="Followed Hyperlink 33" xfId="20929" hidden="1" xr:uid="{00000000-0005-0000-0000-0000AF040000}"/>
    <cellStyle name="Followed Hyperlink 33" xfId="20972" hidden="1" xr:uid="{00000000-0005-0000-0000-0000B0040000}"/>
    <cellStyle name="Followed Hyperlink 33" xfId="21001" hidden="1" xr:uid="{00000000-0005-0000-0000-0000B1040000}"/>
    <cellStyle name="Followed Hyperlink 33" xfId="21038" hidden="1" xr:uid="{00000000-0005-0000-0000-0000B2040000}"/>
    <cellStyle name="Followed Hyperlink 33" xfId="21135" hidden="1" xr:uid="{00000000-0005-0000-0000-0000B3040000}"/>
    <cellStyle name="Followed Hyperlink 33" xfId="21243" hidden="1" xr:uid="{00000000-0005-0000-0000-000098040000}"/>
    <cellStyle name="Followed Hyperlink 33" xfId="7916" hidden="1" xr:uid="{00000000-0005-0000-0000-000099040000}"/>
    <cellStyle name="Followed Hyperlink 33" xfId="21200" hidden="1" xr:uid="{00000000-0005-0000-0000-00009A040000}"/>
    <cellStyle name="Followed Hyperlink 33" xfId="21363" hidden="1" xr:uid="{00000000-0005-0000-0000-00009B040000}"/>
    <cellStyle name="Followed Hyperlink 33" xfId="21495" hidden="1" xr:uid="{00000000-0005-0000-0000-00009C040000}"/>
    <cellStyle name="Followed Hyperlink 33" xfId="21542" hidden="1" xr:uid="{00000000-0005-0000-0000-00009D040000}"/>
    <cellStyle name="Followed Hyperlink 33" xfId="21579" hidden="1" xr:uid="{00000000-0005-0000-0000-00009E040000}"/>
    <cellStyle name="Followed Hyperlink 33" xfId="21676" hidden="1" xr:uid="{00000000-0005-0000-0000-00009F040000}"/>
    <cellStyle name="Followed Hyperlink 33" xfId="21722" hidden="1" xr:uid="{00000000-0005-0000-0000-0000A0040000}"/>
    <cellStyle name="Followed Hyperlink 33" xfId="21763" hidden="1" xr:uid="{00000000-0005-0000-0000-0000A1040000}"/>
    <cellStyle name="Followed Hyperlink 33" xfId="21800" hidden="1" xr:uid="{00000000-0005-0000-0000-0000A2040000}"/>
    <cellStyle name="Followed Hyperlink 33" xfId="21897" hidden="1" xr:uid="{00000000-0005-0000-0000-0000A3040000}"/>
    <cellStyle name="Followed Hyperlink 33" xfId="21941" hidden="1" xr:uid="{00000000-0005-0000-0000-0000A4040000}"/>
    <cellStyle name="Followed Hyperlink 33" xfId="21979" hidden="1" xr:uid="{00000000-0005-0000-0000-0000A5040000}"/>
    <cellStyle name="Followed Hyperlink 33" xfId="22016" hidden="1" xr:uid="{00000000-0005-0000-0000-0000A6040000}"/>
    <cellStyle name="Followed Hyperlink 33" xfId="22113" hidden="1" xr:uid="{00000000-0005-0000-0000-0000A7040000}"/>
    <cellStyle name="Followed Hyperlink 33" xfId="22156" hidden="1" xr:uid="{00000000-0005-0000-0000-0000A8040000}"/>
    <cellStyle name="Followed Hyperlink 33" xfId="22191" hidden="1" xr:uid="{00000000-0005-0000-0000-0000A9040000}"/>
    <cellStyle name="Followed Hyperlink 33" xfId="22228" hidden="1" xr:uid="{00000000-0005-0000-0000-0000AA040000}"/>
    <cellStyle name="Followed Hyperlink 33" xfId="22325" hidden="1" xr:uid="{00000000-0005-0000-0000-0000AB040000}"/>
    <cellStyle name="Followed Hyperlink 33" xfId="22368" hidden="1" xr:uid="{00000000-0005-0000-0000-0000AC040000}"/>
    <cellStyle name="Followed Hyperlink 33" xfId="22402" hidden="1" xr:uid="{00000000-0005-0000-0000-0000AD040000}"/>
    <cellStyle name="Followed Hyperlink 33" xfId="22439" hidden="1" xr:uid="{00000000-0005-0000-0000-0000AE040000}"/>
    <cellStyle name="Followed Hyperlink 33" xfId="22536" hidden="1" xr:uid="{00000000-0005-0000-0000-0000AF040000}"/>
    <cellStyle name="Followed Hyperlink 33" xfId="22579" hidden="1" xr:uid="{00000000-0005-0000-0000-0000B0040000}"/>
    <cellStyle name="Followed Hyperlink 33" xfId="22608" hidden="1" xr:uid="{00000000-0005-0000-0000-0000B1040000}"/>
    <cellStyle name="Followed Hyperlink 33" xfId="22645" hidden="1" xr:uid="{00000000-0005-0000-0000-0000B2040000}"/>
    <cellStyle name="Followed Hyperlink 33" xfId="22742" hidden="1" xr:uid="{00000000-0005-0000-0000-0000B3040000}"/>
    <cellStyle name="Followed Hyperlink 33" xfId="22850" hidden="1" xr:uid="{00000000-0005-0000-0000-000098040000}"/>
    <cellStyle name="Followed Hyperlink 33" xfId="17944" hidden="1" xr:uid="{00000000-0005-0000-0000-000099040000}"/>
    <cellStyle name="Followed Hyperlink 33" xfId="22807" hidden="1" xr:uid="{00000000-0005-0000-0000-00009A040000}"/>
    <cellStyle name="Followed Hyperlink 33" xfId="22932" hidden="1" xr:uid="{00000000-0005-0000-0000-00009B040000}"/>
    <cellStyle name="Followed Hyperlink 33" xfId="23064" hidden="1" xr:uid="{00000000-0005-0000-0000-00009C040000}"/>
    <cellStyle name="Followed Hyperlink 33" xfId="23111" hidden="1" xr:uid="{00000000-0005-0000-0000-00009D040000}"/>
    <cellStyle name="Followed Hyperlink 33" xfId="23148" hidden="1" xr:uid="{00000000-0005-0000-0000-00009E040000}"/>
    <cellStyle name="Followed Hyperlink 33" xfId="23245" hidden="1" xr:uid="{00000000-0005-0000-0000-00009F040000}"/>
    <cellStyle name="Followed Hyperlink 33" xfId="23291" hidden="1" xr:uid="{00000000-0005-0000-0000-0000A0040000}"/>
    <cellStyle name="Followed Hyperlink 33" xfId="23332" hidden="1" xr:uid="{00000000-0005-0000-0000-0000A1040000}"/>
    <cellStyle name="Followed Hyperlink 33" xfId="23369" hidden="1" xr:uid="{00000000-0005-0000-0000-0000A2040000}"/>
    <cellStyle name="Followed Hyperlink 33" xfId="23466" hidden="1" xr:uid="{00000000-0005-0000-0000-0000A3040000}"/>
    <cellStyle name="Followed Hyperlink 33" xfId="23510" hidden="1" xr:uid="{00000000-0005-0000-0000-0000A4040000}"/>
    <cellStyle name="Followed Hyperlink 33" xfId="23548" hidden="1" xr:uid="{00000000-0005-0000-0000-0000A5040000}"/>
    <cellStyle name="Followed Hyperlink 33" xfId="23585" hidden="1" xr:uid="{00000000-0005-0000-0000-0000A6040000}"/>
    <cellStyle name="Followed Hyperlink 33" xfId="23682" hidden="1" xr:uid="{00000000-0005-0000-0000-0000A7040000}"/>
    <cellStyle name="Followed Hyperlink 33" xfId="23725" hidden="1" xr:uid="{00000000-0005-0000-0000-0000A8040000}"/>
    <cellStyle name="Followed Hyperlink 33" xfId="23760" hidden="1" xr:uid="{00000000-0005-0000-0000-0000A9040000}"/>
    <cellStyle name="Followed Hyperlink 33" xfId="23797" hidden="1" xr:uid="{00000000-0005-0000-0000-0000AA040000}"/>
    <cellStyle name="Followed Hyperlink 33" xfId="23894" hidden="1" xr:uid="{00000000-0005-0000-0000-0000AB040000}"/>
    <cellStyle name="Followed Hyperlink 33" xfId="23937" hidden="1" xr:uid="{00000000-0005-0000-0000-0000AC040000}"/>
    <cellStyle name="Followed Hyperlink 33" xfId="23971" hidden="1" xr:uid="{00000000-0005-0000-0000-0000AD040000}"/>
    <cellStyle name="Followed Hyperlink 33" xfId="24008" hidden="1" xr:uid="{00000000-0005-0000-0000-0000AE040000}"/>
    <cellStyle name="Followed Hyperlink 33" xfId="24105" hidden="1" xr:uid="{00000000-0005-0000-0000-0000AF040000}"/>
    <cellStyle name="Followed Hyperlink 33" xfId="24148" hidden="1" xr:uid="{00000000-0005-0000-0000-0000B0040000}"/>
    <cellStyle name="Followed Hyperlink 33" xfId="24177" hidden="1" xr:uid="{00000000-0005-0000-0000-0000B1040000}"/>
    <cellStyle name="Followed Hyperlink 33" xfId="24214" hidden="1" xr:uid="{00000000-0005-0000-0000-0000B2040000}"/>
    <cellStyle name="Followed Hyperlink 33" xfId="24311" hidden="1" xr:uid="{00000000-0005-0000-0000-0000B3040000}"/>
    <cellStyle name="Followed Hyperlink 33" xfId="24419" hidden="1" xr:uid="{00000000-0005-0000-0000-000098040000}"/>
    <cellStyle name="Followed Hyperlink 33" xfId="19610" hidden="1" xr:uid="{00000000-0005-0000-0000-000099040000}"/>
    <cellStyle name="Followed Hyperlink 33" xfId="24376" hidden="1" xr:uid="{00000000-0005-0000-0000-00009A040000}"/>
    <cellStyle name="Followed Hyperlink 33" xfId="24451" hidden="1" xr:uid="{00000000-0005-0000-0000-00009B040000}"/>
    <cellStyle name="Followed Hyperlink 33" xfId="24583" hidden="1" xr:uid="{00000000-0005-0000-0000-00009C040000}"/>
    <cellStyle name="Followed Hyperlink 33" xfId="24630" hidden="1" xr:uid="{00000000-0005-0000-0000-00009D040000}"/>
    <cellStyle name="Followed Hyperlink 33" xfId="24667" hidden="1" xr:uid="{00000000-0005-0000-0000-00009E040000}"/>
    <cellStyle name="Followed Hyperlink 33" xfId="24764" hidden="1" xr:uid="{00000000-0005-0000-0000-00009F040000}"/>
    <cellStyle name="Followed Hyperlink 33" xfId="24810" hidden="1" xr:uid="{00000000-0005-0000-0000-0000A0040000}"/>
    <cellStyle name="Followed Hyperlink 33" xfId="24851" hidden="1" xr:uid="{00000000-0005-0000-0000-0000A1040000}"/>
    <cellStyle name="Followed Hyperlink 33" xfId="24888" hidden="1" xr:uid="{00000000-0005-0000-0000-0000A2040000}"/>
    <cellStyle name="Followed Hyperlink 33" xfId="24985" hidden="1" xr:uid="{00000000-0005-0000-0000-0000A3040000}"/>
    <cellStyle name="Followed Hyperlink 33" xfId="25029" hidden="1" xr:uid="{00000000-0005-0000-0000-0000A4040000}"/>
    <cellStyle name="Followed Hyperlink 33" xfId="25067" hidden="1" xr:uid="{00000000-0005-0000-0000-0000A5040000}"/>
    <cellStyle name="Followed Hyperlink 33" xfId="25104" hidden="1" xr:uid="{00000000-0005-0000-0000-0000A6040000}"/>
    <cellStyle name="Followed Hyperlink 33" xfId="25201" hidden="1" xr:uid="{00000000-0005-0000-0000-0000A7040000}"/>
    <cellStyle name="Followed Hyperlink 33" xfId="25244" hidden="1" xr:uid="{00000000-0005-0000-0000-0000A8040000}"/>
    <cellStyle name="Followed Hyperlink 33" xfId="25279" hidden="1" xr:uid="{00000000-0005-0000-0000-0000A9040000}"/>
    <cellStyle name="Followed Hyperlink 33" xfId="25316" hidden="1" xr:uid="{00000000-0005-0000-0000-0000AA040000}"/>
    <cellStyle name="Followed Hyperlink 33" xfId="25413" hidden="1" xr:uid="{00000000-0005-0000-0000-0000AB040000}"/>
    <cellStyle name="Followed Hyperlink 33" xfId="25456" hidden="1" xr:uid="{00000000-0005-0000-0000-0000AC040000}"/>
    <cellStyle name="Followed Hyperlink 33" xfId="25490" hidden="1" xr:uid="{00000000-0005-0000-0000-0000AD040000}"/>
    <cellStyle name="Followed Hyperlink 33" xfId="25527" hidden="1" xr:uid="{00000000-0005-0000-0000-0000AE040000}"/>
    <cellStyle name="Followed Hyperlink 33" xfId="25624" hidden="1" xr:uid="{00000000-0005-0000-0000-0000AF040000}"/>
    <cellStyle name="Followed Hyperlink 33" xfId="25667" hidden="1" xr:uid="{00000000-0005-0000-0000-0000B0040000}"/>
    <cellStyle name="Followed Hyperlink 33" xfId="25696" hidden="1" xr:uid="{00000000-0005-0000-0000-0000B1040000}"/>
    <cellStyle name="Followed Hyperlink 33" xfId="25733" hidden="1" xr:uid="{00000000-0005-0000-0000-0000B2040000}"/>
    <cellStyle name="Followed Hyperlink 33" xfId="25830" hidden="1" xr:uid="{00000000-0005-0000-0000-0000B3040000}"/>
    <cellStyle name="Followed Hyperlink 33" xfId="26391" hidden="1" xr:uid="{00000000-0005-0000-0000-000098040000}"/>
    <cellStyle name="Followed Hyperlink 33" xfId="26437" hidden="1" xr:uid="{00000000-0005-0000-0000-000099040000}"/>
    <cellStyle name="Followed Hyperlink 33" xfId="26474" hidden="1" xr:uid="{00000000-0005-0000-0000-00009A040000}"/>
    <cellStyle name="Followed Hyperlink 33" xfId="26571" hidden="1" xr:uid="{00000000-0005-0000-0000-00009B040000}"/>
    <cellStyle name="Followed Hyperlink 33" xfId="26703" hidden="1" xr:uid="{00000000-0005-0000-0000-00009C040000}"/>
    <cellStyle name="Followed Hyperlink 33" xfId="26750" hidden="1" xr:uid="{00000000-0005-0000-0000-00009D040000}"/>
    <cellStyle name="Followed Hyperlink 33" xfId="26787" hidden="1" xr:uid="{00000000-0005-0000-0000-00009E040000}"/>
    <cellStyle name="Followed Hyperlink 33" xfId="26884" hidden="1" xr:uid="{00000000-0005-0000-0000-00009F040000}"/>
    <cellStyle name="Followed Hyperlink 33" xfId="26930" hidden="1" xr:uid="{00000000-0005-0000-0000-0000A0040000}"/>
    <cellStyle name="Followed Hyperlink 33" xfId="26971" hidden="1" xr:uid="{00000000-0005-0000-0000-0000A1040000}"/>
    <cellStyle name="Followed Hyperlink 33" xfId="27008" hidden="1" xr:uid="{00000000-0005-0000-0000-0000A2040000}"/>
    <cellStyle name="Followed Hyperlink 33" xfId="27105" hidden="1" xr:uid="{00000000-0005-0000-0000-0000A3040000}"/>
    <cellStyle name="Followed Hyperlink 33" xfId="27149" hidden="1" xr:uid="{00000000-0005-0000-0000-0000A4040000}"/>
    <cellStyle name="Followed Hyperlink 33" xfId="27187" hidden="1" xr:uid="{00000000-0005-0000-0000-0000A5040000}"/>
    <cellStyle name="Followed Hyperlink 33" xfId="27224" hidden="1" xr:uid="{00000000-0005-0000-0000-0000A6040000}"/>
    <cellStyle name="Followed Hyperlink 33" xfId="27321" hidden="1" xr:uid="{00000000-0005-0000-0000-0000A7040000}"/>
    <cellStyle name="Followed Hyperlink 33" xfId="27364" hidden="1" xr:uid="{00000000-0005-0000-0000-0000A8040000}"/>
    <cellStyle name="Followed Hyperlink 33" xfId="27399" hidden="1" xr:uid="{00000000-0005-0000-0000-0000A9040000}"/>
    <cellStyle name="Followed Hyperlink 33" xfId="27436" hidden="1" xr:uid="{00000000-0005-0000-0000-0000AA040000}"/>
    <cellStyle name="Followed Hyperlink 33" xfId="27533" hidden="1" xr:uid="{00000000-0005-0000-0000-0000AB040000}"/>
    <cellStyle name="Followed Hyperlink 33" xfId="27576" hidden="1" xr:uid="{00000000-0005-0000-0000-0000AC040000}"/>
    <cellStyle name="Followed Hyperlink 33" xfId="27610" hidden="1" xr:uid="{00000000-0005-0000-0000-0000AD040000}"/>
    <cellStyle name="Followed Hyperlink 33" xfId="27647" hidden="1" xr:uid="{00000000-0005-0000-0000-0000AE040000}"/>
    <cellStyle name="Followed Hyperlink 33" xfId="27744" hidden="1" xr:uid="{00000000-0005-0000-0000-0000AF040000}"/>
    <cellStyle name="Followed Hyperlink 33" xfId="27787" hidden="1" xr:uid="{00000000-0005-0000-0000-0000B0040000}"/>
    <cellStyle name="Followed Hyperlink 33" xfId="27816" hidden="1" xr:uid="{00000000-0005-0000-0000-0000B1040000}"/>
    <cellStyle name="Followed Hyperlink 33" xfId="27853" hidden="1" xr:uid="{00000000-0005-0000-0000-0000B2040000}"/>
    <cellStyle name="Followed Hyperlink 33" xfId="27950" hidden="1" xr:uid="{00000000-0005-0000-0000-0000B3040000}"/>
    <cellStyle name="Followed Hyperlink 33" xfId="28613" hidden="1" xr:uid="{00000000-0005-0000-0000-000098040000}"/>
    <cellStyle name="Followed Hyperlink 33" xfId="28659" hidden="1" xr:uid="{00000000-0005-0000-0000-000099040000}"/>
    <cellStyle name="Followed Hyperlink 33" xfId="28696" hidden="1" xr:uid="{00000000-0005-0000-0000-00009A040000}"/>
    <cellStyle name="Followed Hyperlink 33" xfId="28793" hidden="1" xr:uid="{00000000-0005-0000-0000-00009B040000}"/>
    <cellStyle name="Followed Hyperlink 33" xfId="28925" hidden="1" xr:uid="{00000000-0005-0000-0000-00009C040000}"/>
    <cellStyle name="Followed Hyperlink 33" xfId="28972" hidden="1" xr:uid="{00000000-0005-0000-0000-00009D040000}"/>
    <cellStyle name="Followed Hyperlink 33" xfId="29009" hidden="1" xr:uid="{00000000-0005-0000-0000-00009E040000}"/>
    <cellStyle name="Followed Hyperlink 33" xfId="29106" hidden="1" xr:uid="{00000000-0005-0000-0000-00009F040000}"/>
    <cellStyle name="Followed Hyperlink 33" xfId="29152" hidden="1" xr:uid="{00000000-0005-0000-0000-0000A0040000}"/>
    <cellStyle name="Followed Hyperlink 33" xfId="29193" hidden="1" xr:uid="{00000000-0005-0000-0000-0000A1040000}"/>
    <cellStyle name="Followed Hyperlink 33" xfId="29230" hidden="1" xr:uid="{00000000-0005-0000-0000-0000A2040000}"/>
    <cellStyle name="Followed Hyperlink 33" xfId="29327" hidden="1" xr:uid="{00000000-0005-0000-0000-0000A3040000}"/>
    <cellStyle name="Followed Hyperlink 33" xfId="29371" hidden="1" xr:uid="{00000000-0005-0000-0000-0000A4040000}"/>
    <cellStyle name="Followed Hyperlink 33" xfId="29409" hidden="1" xr:uid="{00000000-0005-0000-0000-0000A5040000}"/>
    <cellStyle name="Followed Hyperlink 33" xfId="29446" hidden="1" xr:uid="{00000000-0005-0000-0000-0000A6040000}"/>
    <cellStyle name="Followed Hyperlink 33" xfId="29543" hidden="1" xr:uid="{00000000-0005-0000-0000-0000A7040000}"/>
    <cellStyle name="Followed Hyperlink 33" xfId="29586" hidden="1" xr:uid="{00000000-0005-0000-0000-0000A8040000}"/>
    <cellStyle name="Followed Hyperlink 33" xfId="29621" hidden="1" xr:uid="{00000000-0005-0000-0000-0000A9040000}"/>
    <cellStyle name="Followed Hyperlink 33" xfId="29658" hidden="1" xr:uid="{00000000-0005-0000-0000-0000AA040000}"/>
    <cellStyle name="Followed Hyperlink 33" xfId="29755" hidden="1" xr:uid="{00000000-0005-0000-0000-0000AB040000}"/>
    <cellStyle name="Followed Hyperlink 33" xfId="29798" hidden="1" xr:uid="{00000000-0005-0000-0000-0000AC040000}"/>
    <cellStyle name="Followed Hyperlink 33" xfId="29832" hidden="1" xr:uid="{00000000-0005-0000-0000-0000AD040000}"/>
    <cellStyle name="Followed Hyperlink 33" xfId="29869" hidden="1" xr:uid="{00000000-0005-0000-0000-0000AE040000}"/>
    <cellStyle name="Followed Hyperlink 33" xfId="29966" hidden="1" xr:uid="{00000000-0005-0000-0000-0000AF040000}"/>
    <cellStyle name="Followed Hyperlink 33" xfId="30009" hidden="1" xr:uid="{00000000-0005-0000-0000-0000B0040000}"/>
    <cellStyle name="Followed Hyperlink 33" xfId="30038" hidden="1" xr:uid="{00000000-0005-0000-0000-0000B1040000}"/>
    <cellStyle name="Followed Hyperlink 33" xfId="30075" hidden="1" xr:uid="{00000000-0005-0000-0000-0000B2040000}"/>
    <cellStyle name="Followed Hyperlink 33" xfId="30172" hidden="1" xr:uid="{00000000-0005-0000-0000-0000B3040000}"/>
    <cellStyle name="Followed Hyperlink 33" xfId="30280" hidden="1" xr:uid="{00000000-0005-0000-0000-000098040000}"/>
    <cellStyle name="Followed Hyperlink 33" xfId="28546" hidden="1" xr:uid="{00000000-0005-0000-0000-000099040000}"/>
    <cellStyle name="Followed Hyperlink 33" xfId="30237" hidden="1" xr:uid="{00000000-0005-0000-0000-00009A040000}"/>
    <cellStyle name="Followed Hyperlink 33" xfId="30464" hidden="1" xr:uid="{00000000-0005-0000-0000-00009B040000}"/>
    <cellStyle name="Followed Hyperlink 33" xfId="30596" hidden="1" xr:uid="{00000000-0005-0000-0000-00009C040000}"/>
    <cellStyle name="Followed Hyperlink 33" xfId="30643" hidden="1" xr:uid="{00000000-0005-0000-0000-00009D040000}"/>
    <cellStyle name="Followed Hyperlink 33" xfId="30680" hidden="1" xr:uid="{00000000-0005-0000-0000-00009E040000}"/>
    <cellStyle name="Followed Hyperlink 33" xfId="30777" hidden="1" xr:uid="{00000000-0005-0000-0000-00009F040000}"/>
    <cellStyle name="Followed Hyperlink 33" xfId="30823" hidden="1" xr:uid="{00000000-0005-0000-0000-0000A0040000}"/>
    <cellStyle name="Followed Hyperlink 33" xfId="30864" hidden="1" xr:uid="{00000000-0005-0000-0000-0000A1040000}"/>
    <cellStyle name="Followed Hyperlink 33" xfId="30901" hidden="1" xr:uid="{00000000-0005-0000-0000-0000A2040000}"/>
    <cellStyle name="Followed Hyperlink 33" xfId="30998" hidden="1" xr:uid="{00000000-0005-0000-0000-0000A3040000}"/>
    <cellStyle name="Followed Hyperlink 33" xfId="31042" hidden="1" xr:uid="{00000000-0005-0000-0000-0000A4040000}"/>
    <cellStyle name="Followed Hyperlink 33" xfId="31080" hidden="1" xr:uid="{00000000-0005-0000-0000-0000A5040000}"/>
    <cellStyle name="Followed Hyperlink 33" xfId="31117" hidden="1" xr:uid="{00000000-0005-0000-0000-0000A6040000}"/>
    <cellStyle name="Followed Hyperlink 33" xfId="31214" hidden="1" xr:uid="{00000000-0005-0000-0000-0000A7040000}"/>
    <cellStyle name="Followed Hyperlink 33" xfId="31257" hidden="1" xr:uid="{00000000-0005-0000-0000-0000A8040000}"/>
    <cellStyle name="Followed Hyperlink 33" xfId="31292" hidden="1" xr:uid="{00000000-0005-0000-0000-0000A9040000}"/>
    <cellStyle name="Followed Hyperlink 33" xfId="31329" hidden="1" xr:uid="{00000000-0005-0000-0000-0000AA040000}"/>
    <cellStyle name="Followed Hyperlink 33" xfId="31426" hidden="1" xr:uid="{00000000-0005-0000-0000-0000AB040000}"/>
    <cellStyle name="Followed Hyperlink 33" xfId="31469" hidden="1" xr:uid="{00000000-0005-0000-0000-0000AC040000}"/>
    <cellStyle name="Followed Hyperlink 33" xfId="31503" hidden="1" xr:uid="{00000000-0005-0000-0000-0000AD040000}"/>
    <cellStyle name="Followed Hyperlink 33" xfId="31540" hidden="1" xr:uid="{00000000-0005-0000-0000-0000AE040000}"/>
    <cellStyle name="Followed Hyperlink 33" xfId="31637" hidden="1" xr:uid="{00000000-0005-0000-0000-0000AF040000}"/>
    <cellStyle name="Followed Hyperlink 33" xfId="31680" hidden="1" xr:uid="{00000000-0005-0000-0000-0000B0040000}"/>
    <cellStyle name="Followed Hyperlink 33" xfId="31709" hidden="1" xr:uid="{00000000-0005-0000-0000-0000B1040000}"/>
    <cellStyle name="Followed Hyperlink 33" xfId="31746" hidden="1" xr:uid="{00000000-0005-0000-0000-0000B2040000}"/>
    <cellStyle name="Followed Hyperlink 33" xfId="31843" hidden="1" xr:uid="{00000000-0005-0000-0000-0000B3040000}"/>
    <cellStyle name="Followed Hyperlink 33" xfId="31951" hidden="1" xr:uid="{00000000-0005-0000-0000-000098040000}"/>
    <cellStyle name="Followed Hyperlink 33" xfId="28253" hidden="1" xr:uid="{00000000-0005-0000-0000-000099040000}"/>
    <cellStyle name="Followed Hyperlink 33" xfId="31908" hidden="1" xr:uid="{00000000-0005-0000-0000-00009A040000}"/>
    <cellStyle name="Followed Hyperlink 33" xfId="32132" hidden="1" xr:uid="{00000000-0005-0000-0000-00009B040000}"/>
    <cellStyle name="Followed Hyperlink 33" xfId="32264" hidden="1" xr:uid="{00000000-0005-0000-0000-00009C040000}"/>
    <cellStyle name="Followed Hyperlink 33" xfId="32311" hidden="1" xr:uid="{00000000-0005-0000-0000-00009D040000}"/>
    <cellStyle name="Followed Hyperlink 33" xfId="32348" hidden="1" xr:uid="{00000000-0005-0000-0000-00009E040000}"/>
    <cellStyle name="Followed Hyperlink 33" xfId="32445" hidden="1" xr:uid="{00000000-0005-0000-0000-00009F040000}"/>
    <cellStyle name="Followed Hyperlink 33" xfId="32491" hidden="1" xr:uid="{00000000-0005-0000-0000-0000A0040000}"/>
    <cellStyle name="Followed Hyperlink 33" xfId="32532" hidden="1" xr:uid="{00000000-0005-0000-0000-0000A1040000}"/>
    <cellStyle name="Followed Hyperlink 33" xfId="32569" hidden="1" xr:uid="{00000000-0005-0000-0000-0000A2040000}"/>
    <cellStyle name="Followed Hyperlink 33" xfId="32666" hidden="1" xr:uid="{00000000-0005-0000-0000-0000A3040000}"/>
    <cellStyle name="Followed Hyperlink 33" xfId="32710" hidden="1" xr:uid="{00000000-0005-0000-0000-0000A4040000}"/>
    <cellStyle name="Followed Hyperlink 33" xfId="32748" hidden="1" xr:uid="{00000000-0005-0000-0000-0000A5040000}"/>
    <cellStyle name="Followed Hyperlink 33" xfId="32785" hidden="1" xr:uid="{00000000-0005-0000-0000-0000A6040000}"/>
    <cellStyle name="Followed Hyperlink 33" xfId="32882" hidden="1" xr:uid="{00000000-0005-0000-0000-0000A7040000}"/>
    <cellStyle name="Followed Hyperlink 33" xfId="32925" hidden="1" xr:uid="{00000000-0005-0000-0000-0000A8040000}"/>
    <cellStyle name="Followed Hyperlink 33" xfId="32960" hidden="1" xr:uid="{00000000-0005-0000-0000-0000A9040000}"/>
    <cellStyle name="Followed Hyperlink 33" xfId="32997" hidden="1" xr:uid="{00000000-0005-0000-0000-0000AA040000}"/>
    <cellStyle name="Followed Hyperlink 33" xfId="33094" hidden="1" xr:uid="{00000000-0005-0000-0000-0000AB040000}"/>
    <cellStyle name="Followed Hyperlink 33" xfId="33137" hidden="1" xr:uid="{00000000-0005-0000-0000-0000AC040000}"/>
    <cellStyle name="Followed Hyperlink 33" xfId="33171" hidden="1" xr:uid="{00000000-0005-0000-0000-0000AD040000}"/>
    <cellStyle name="Followed Hyperlink 33" xfId="33208" hidden="1" xr:uid="{00000000-0005-0000-0000-0000AE040000}"/>
    <cellStyle name="Followed Hyperlink 33" xfId="33305" hidden="1" xr:uid="{00000000-0005-0000-0000-0000AF040000}"/>
    <cellStyle name="Followed Hyperlink 33" xfId="33348" hidden="1" xr:uid="{00000000-0005-0000-0000-0000B0040000}"/>
    <cellStyle name="Followed Hyperlink 33" xfId="33377" hidden="1" xr:uid="{00000000-0005-0000-0000-0000B1040000}"/>
    <cellStyle name="Followed Hyperlink 33" xfId="33414" hidden="1" xr:uid="{00000000-0005-0000-0000-0000B2040000}"/>
    <cellStyle name="Followed Hyperlink 33" xfId="33511" hidden="1" xr:uid="{00000000-0005-0000-0000-0000B3040000}"/>
    <cellStyle name="Followed Hyperlink 33" xfId="33619" hidden="1" xr:uid="{00000000-0005-0000-0000-000098040000}"/>
    <cellStyle name="Followed Hyperlink 33" xfId="28592" hidden="1" xr:uid="{00000000-0005-0000-0000-000099040000}"/>
    <cellStyle name="Followed Hyperlink 33" xfId="33576" hidden="1" xr:uid="{00000000-0005-0000-0000-00009A040000}"/>
    <cellStyle name="Followed Hyperlink 33" xfId="33787" hidden="1" xr:uid="{00000000-0005-0000-0000-00009B040000}"/>
    <cellStyle name="Followed Hyperlink 33" xfId="33919" hidden="1" xr:uid="{00000000-0005-0000-0000-00009C040000}"/>
    <cellStyle name="Followed Hyperlink 33" xfId="33966" hidden="1" xr:uid="{00000000-0005-0000-0000-00009D040000}"/>
    <cellStyle name="Followed Hyperlink 33" xfId="34003" hidden="1" xr:uid="{00000000-0005-0000-0000-00009E040000}"/>
    <cellStyle name="Followed Hyperlink 33" xfId="34100" hidden="1" xr:uid="{00000000-0005-0000-0000-00009F040000}"/>
    <cellStyle name="Followed Hyperlink 33" xfId="34146" hidden="1" xr:uid="{00000000-0005-0000-0000-0000A0040000}"/>
    <cellStyle name="Followed Hyperlink 33" xfId="34187" hidden="1" xr:uid="{00000000-0005-0000-0000-0000A1040000}"/>
    <cellStyle name="Followed Hyperlink 33" xfId="34224" hidden="1" xr:uid="{00000000-0005-0000-0000-0000A2040000}"/>
    <cellStyle name="Followed Hyperlink 33" xfId="34321" hidden="1" xr:uid="{00000000-0005-0000-0000-0000A3040000}"/>
    <cellStyle name="Followed Hyperlink 33" xfId="34365" hidden="1" xr:uid="{00000000-0005-0000-0000-0000A4040000}"/>
    <cellStyle name="Followed Hyperlink 33" xfId="34403" hidden="1" xr:uid="{00000000-0005-0000-0000-0000A5040000}"/>
    <cellStyle name="Followed Hyperlink 33" xfId="34440" hidden="1" xr:uid="{00000000-0005-0000-0000-0000A6040000}"/>
    <cellStyle name="Followed Hyperlink 33" xfId="34537" hidden="1" xr:uid="{00000000-0005-0000-0000-0000A7040000}"/>
    <cellStyle name="Followed Hyperlink 33" xfId="34580" hidden="1" xr:uid="{00000000-0005-0000-0000-0000A8040000}"/>
    <cellStyle name="Followed Hyperlink 33" xfId="34615" hidden="1" xr:uid="{00000000-0005-0000-0000-0000A9040000}"/>
    <cellStyle name="Followed Hyperlink 33" xfId="34652" hidden="1" xr:uid="{00000000-0005-0000-0000-0000AA040000}"/>
    <cellStyle name="Followed Hyperlink 33" xfId="34749" hidden="1" xr:uid="{00000000-0005-0000-0000-0000AB040000}"/>
    <cellStyle name="Followed Hyperlink 33" xfId="34792" hidden="1" xr:uid="{00000000-0005-0000-0000-0000AC040000}"/>
    <cellStyle name="Followed Hyperlink 33" xfId="34826" hidden="1" xr:uid="{00000000-0005-0000-0000-0000AD040000}"/>
    <cellStyle name="Followed Hyperlink 33" xfId="34863" hidden="1" xr:uid="{00000000-0005-0000-0000-0000AE040000}"/>
    <cellStyle name="Followed Hyperlink 33" xfId="34960" hidden="1" xr:uid="{00000000-0005-0000-0000-0000AF040000}"/>
    <cellStyle name="Followed Hyperlink 33" xfId="35003" hidden="1" xr:uid="{00000000-0005-0000-0000-0000B0040000}"/>
    <cellStyle name="Followed Hyperlink 33" xfId="35032" hidden="1" xr:uid="{00000000-0005-0000-0000-0000B1040000}"/>
    <cellStyle name="Followed Hyperlink 33" xfId="35069" hidden="1" xr:uid="{00000000-0005-0000-0000-0000B2040000}"/>
    <cellStyle name="Followed Hyperlink 33" xfId="35166" hidden="1" xr:uid="{00000000-0005-0000-0000-0000B3040000}"/>
    <cellStyle name="Followed Hyperlink 33" xfId="35274" hidden="1" xr:uid="{00000000-0005-0000-0000-000098040000}"/>
    <cellStyle name="Followed Hyperlink 33" xfId="30289" hidden="1" xr:uid="{00000000-0005-0000-0000-000099040000}"/>
    <cellStyle name="Followed Hyperlink 33" xfId="35231" hidden="1" xr:uid="{00000000-0005-0000-0000-00009A040000}"/>
    <cellStyle name="Followed Hyperlink 33" xfId="35428" hidden="1" xr:uid="{00000000-0005-0000-0000-00009B040000}"/>
    <cellStyle name="Followed Hyperlink 33" xfId="35560" hidden="1" xr:uid="{00000000-0005-0000-0000-00009C040000}"/>
    <cellStyle name="Followed Hyperlink 33" xfId="35607" hidden="1" xr:uid="{00000000-0005-0000-0000-00009D040000}"/>
    <cellStyle name="Followed Hyperlink 33" xfId="35644" hidden="1" xr:uid="{00000000-0005-0000-0000-00009E040000}"/>
    <cellStyle name="Followed Hyperlink 33" xfId="35741" hidden="1" xr:uid="{00000000-0005-0000-0000-00009F040000}"/>
    <cellStyle name="Followed Hyperlink 33" xfId="35787" hidden="1" xr:uid="{00000000-0005-0000-0000-0000A0040000}"/>
    <cellStyle name="Followed Hyperlink 33" xfId="35828" hidden="1" xr:uid="{00000000-0005-0000-0000-0000A1040000}"/>
    <cellStyle name="Followed Hyperlink 33" xfId="35865" hidden="1" xr:uid="{00000000-0005-0000-0000-0000A2040000}"/>
    <cellStyle name="Followed Hyperlink 33" xfId="35962" hidden="1" xr:uid="{00000000-0005-0000-0000-0000A3040000}"/>
    <cellStyle name="Followed Hyperlink 33" xfId="36006" hidden="1" xr:uid="{00000000-0005-0000-0000-0000A4040000}"/>
    <cellStyle name="Followed Hyperlink 33" xfId="36044" hidden="1" xr:uid="{00000000-0005-0000-0000-0000A5040000}"/>
    <cellStyle name="Followed Hyperlink 33" xfId="36081" hidden="1" xr:uid="{00000000-0005-0000-0000-0000A6040000}"/>
    <cellStyle name="Followed Hyperlink 33" xfId="36178" hidden="1" xr:uid="{00000000-0005-0000-0000-0000A7040000}"/>
    <cellStyle name="Followed Hyperlink 33" xfId="36221" hidden="1" xr:uid="{00000000-0005-0000-0000-0000A8040000}"/>
    <cellStyle name="Followed Hyperlink 33" xfId="36256" hidden="1" xr:uid="{00000000-0005-0000-0000-0000A9040000}"/>
    <cellStyle name="Followed Hyperlink 33" xfId="36293" hidden="1" xr:uid="{00000000-0005-0000-0000-0000AA040000}"/>
    <cellStyle name="Followed Hyperlink 33" xfId="36390" hidden="1" xr:uid="{00000000-0005-0000-0000-0000AB040000}"/>
    <cellStyle name="Followed Hyperlink 33" xfId="36433" hidden="1" xr:uid="{00000000-0005-0000-0000-0000AC040000}"/>
    <cellStyle name="Followed Hyperlink 33" xfId="36467" hidden="1" xr:uid="{00000000-0005-0000-0000-0000AD040000}"/>
    <cellStyle name="Followed Hyperlink 33" xfId="36504" hidden="1" xr:uid="{00000000-0005-0000-0000-0000AE040000}"/>
    <cellStyle name="Followed Hyperlink 33" xfId="36601" hidden="1" xr:uid="{00000000-0005-0000-0000-0000AF040000}"/>
    <cellStyle name="Followed Hyperlink 33" xfId="36644" hidden="1" xr:uid="{00000000-0005-0000-0000-0000B0040000}"/>
    <cellStyle name="Followed Hyperlink 33" xfId="36673" hidden="1" xr:uid="{00000000-0005-0000-0000-0000B1040000}"/>
    <cellStyle name="Followed Hyperlink 33" xfId="36710" hidden="1" xr:uid="{00000000-0005-0000-0000-0000B2040000}"/>
    <cellStyle name="Followed Hyperlink 33" xfId="36807" hidden="1" xr:uid="{00000000-0005-0000-0000-0000B3040000}"/>
    <cellStyle name="Followed Hyperlink 33" xfId="36915" hidden="1" xr:uid="{00000000-0005-0000-0000-000098040000}"/>
    <cellStyle name="Followed Hyperlink 33" xfId="31960" hidden="1" xr:uid="{00000000-0005-0000-0000-000099040000}"/>
    <cellStyle name="Followed Hyperlink 33" xfId="36872" hidden="1" xr:uid="{00000000-0005-0000-0000-00009A040000}"/>
    <cellStyle name="Followed Hyperlink 33" xfId="37035" hidden="1" xr:uid="{00000000-0005-0000-0000-00009B040000}"/>
    <cellStyle name="Followed Hyperlink 33" xfId="37167" hidden="1" xr:uid="{00000000-0005-0000-0000-00009C040000}"/>
    <cellStyle name="Followed Hyperlink 33" xfId="37214" hidden="1" xr:uid="{00000000-0005-0000-0000-00009D040000}"/>
    <cellStyle name="Followed Hyperlink 33" xfId="37251" hidden="1" xr:uid="{00000000-0005-0000-0000-00009E040000}"/>
    <cellStyle name="Followed Hyperlink 33" xfId="37348" hidden="1" xr:uid="{00000000-0005-0000-0000-00009F040000}"/>
    <cellStyle name="Followed Hyperlink 33" xfId="37394" hidden="1" xr:uid="{00000000-0005-0000-0000-0000A0040000}"/>
    <cellStyle name="Followed Hyperlink 33" xfId="37435" hidden="1" xr:uid="{00000000-0005-0000-0000-0000A1040000}"/>
    <cellStyle name="Followed Hyperlink 33" xfId="37472" hidden="1" xr:uid="{00000000-0005-0000-0000-0000A2040000}"/>
    <cellStyle name="Followed Hyperlink 33" xfId="37569" hidden="1" xr:uid="{00000000-0005-0000-0000-0000A3040000}"/>
    <cellStyle name="Followed Hyperlink 33" xfId="37613" hidden="1" xr:uid="{00000000-0005-0000-0000-0000A4040000}"/>
    <cellStyle name="Followed Hyperlink 33" xfId="37651" hidden="1" xr:uid="{00000000-0005-0000-0000-0000A5040000}"/>
    <cellStyle name="Followed Hyperlink 33" xfId="37688" hidden="1" xr:uid="{00000000-0005-0000-0000-0000A6040000}"/>
    <cellStyle name="Followed Hyperlink 33" xfId="37785" hidden="1" xr:uid="{00000000-0005-0000-0000-0000A7040000}"/>
    <cellStyle name="Followed Hyperlink 33" xfId="37828" hidden="1" xr:uid="{00000000-0005-0000-0000-0000A8040000}"/>
    <cellStyle name="Followed Hyperlink 33" xfId="37863" hidden="1" xr:uid="{00000000-0005-0000-0000-0000A9040000}"/>
    <cellStyle name="Followed Hyperlink 33" xfId="37900" hidden="1" xr:uid="{00000000-0005-0000-0000-0000AA040000}"/>
    <cellStyle name="Followed Hyperlink 33" xfId="37997" hidden="1" xr:uid="{00000000-0005-0000-0000-0000AB040000}"/>
    <cellStyle name="Followed Hyperlink 33" xfId="38040" hidden="1" xr:uid="{00000000-0005-0000-0000-0000AC040000}"/>
    <cellStyle name="Followed Hyperlink 33" xfId="38074" hidden="1" xr:uid="{00000000-0005-0000-0000-0000AD040000}"/>
    <cellStyle name="Followed Hyperlink 33" xfId="38111" hidden="1" xr:uid="{00000000-0005-0000-0000-0000AE040000}"/>
    <cellStyle name="Followed Hyperlink 33" xfId="38208" hidden="1" xr:uid="{00000000-0005-0000-0000-0000AF040000}"/>
    <cellStyle name="Followed Hyperlink 33" xfId="38251" hidden="1" xr:uid="{00000000-0005-0000-0000-0000B0040000}"/>
    <cellStyle name="Followed Hyperlink 33" xfId="38280" hidden="1" xr:uid="{00000000-0005-0000-0000-0000B1040000}"/>
    <cellStyle name="Followed Hyperlink 33" xfId="38317" hidden="1" xr:uid="{00000000-0005-0000-0000-0000B2040000}"/>
    <cellStyle name="Followed Hyperlink 33" xfId="38414" hidden="1" xr:uid="{00000000-0005-0000-0000-0000B3040000}"/>
    <cellStyle name="Followed Hyperlink 33" xfId="38522" hidden="1" xr:uid="{00000000-0005-0000-0000-000098040000}"/>
    <cellStyle name="Followed Hyperlink 33" xfId="33627" hidden="1" xr:uid="{00000000-0005-0000-0000-000099040000}"/>
    <cellStyle name="Followed Hyperlink 33" xfId="38479" hidden="1" xr:uid="{00000000-0005-0000-0000-00009A040000}"/>
    <cellStyle name="Followed Hyperlink 33" xfId="38604" hidden="1" xr:uid="{00000000-0005-0000-0000-00009B040000}"/>
    <cellStyle name="Followed Hyperlink 33" xfId="38736" hidden="1" xr:uid="{00000000-0005-0000-0000-00009C040000}"/>
    <cellStyle name="Followed Hyperlink 33" xfId="38783" hidden="1" xr:uid="{00000000-0005-0000-0000-00009D040000}"/>
    <cellStyle name="Followed Hyperlink 33" xfId="38820" hidden="1" xr:uid="{00000000-0005-0000-0000-00009E040000}"/>
    <cellStyle name="Followed Hyperlink 33" xfId="38917" hidden="1" xr:uid="{00000000-0005-0000-0000-00009F040000}"/>
    <cellStyle name="Followed Hyperlink 33" xfId="38963" hidden="1" xr:uid="{00000000-0005-0000-0000-0000A0040000}"/>
    <cellStyle name="Followed Hyperlink 33" xfId="39004" hidden="1" xr:uid="{00000000-0005-0000-0000-0000A1040000}"/>
    <cellStyle name="Followed Hyperlink 33" xfId="39041" hidden="1" xr:uid="{00000000-0005-0000-0000-0000A2040000}"/>
    <cellStyle name="Followed Hyperlink 33" xfId="39138" hidden="1" xr:uid="{00000000-0005-0000-0000-0000A3040000}"/>
    <cellStyle name="Followed Hyperlink 33" xfId="39182" hidden="1" xr:uid="{00000000-0005-0000-0000-0000A4040000}"/>
    <cellStyle name="Followed Hyperlink 33" xfId="39220" hidden="1" xr:uid="{00000000-0005-0000-0000-0000A5040000}"/>
    <cellStyle name="Followed Hyperlink 33" xfId="39257" hidden="1" xr:uid="{00000000-0005-0000-0000-0000A6040000}"/>
    <cellStyle name="Followed Hyperlink 33" xfId="39354" hidden="1" xr:uid="{00000000-0005-0000-0000-0000A7040000}"/>
    <cellStyle name="Followed Hyperlink 33" xfId="39397" hidden="1" xr:uid="{00000000-0005-0000-0000-0000A8040000}"/>
    <cellStyle name="Followed Hyperlink 33" xfId="39432" hidden="1" xr:uid="{00000000-0005-0000-0000-0000A9040000}"/>
    <cellStyle name="Followed Hyperlink 33" xfId="39469" hidden="1" xr:uid="{00000000-0005-0000-0000-0000AA040000}"/>
    <cellStyle name="Followed Hyperlink 33" xfId="39566" hidden="1" xr:uid="{00000000-0005-0000-0000-0000AB040000}"/>
    <cellStyle name="Followed Hyperlink 33" xfId="39609" hidden="1" xr:uid="{00000000-0005-0000-0000-0000AC040000}"/>
    <cellStyle name="Followed Hyperlink 33" xfId="39643" hidden="1" xr:uid="{00000000-0005-0000-0000-0000AD040000}"/>
    <cellStyle name="Followed Hyperlink 33" xfId="39680" hidden="1" xr:uid="{00000000-0005-0000-0000-0000AE040000}"/>
    <cellStyle name="Followed Hyperlink 33" xfId="39777" hidden="1" xr:uid="{00000000-0005-0000-0000-0000AF040000}"/>
    <cellStyle name="Followed Hyperlink 33" xfId="39820" hidden="1" xr:uid="{00000000-0005-0000-0000-0000B0040000}"/>
    <cellStyle name="Followed Hyperlink 33" xfId="39849" hidden="1" xr:uid="{00000000-0005-0000-0000-0000B1040000}"/>
    <cellStyle name="Followed Hyperlink 33" xfId="39886" hidden="1" xr:uid="{00000000-0005-0000-0000-0000B2040000}"/>
    <cellStyle name="Followed Hyperlink 33" xfId="39983" hidden="1" xr:uid="{00000000-0005-0000-0000-0000B3040000}"/>
    <cellStyle name="Followed Hyperlink 33" xfId="40091" hidden="1" xr:uid="{00000000-0005-0000-0000-000098040000}"/>
    <cellStyle name="Followed Hyperlink 33" xfId="35282" hidden="1" xr:uid="{00000000-0005-0000-0000-000099040000}"/>
    <cellStyle name="Followed Hyperlink 33" xfId="40048" hidden="1" xr:uid="{00000000-0005-0000-0000-00009A040000}"/>
    <cellStyle name="Followed Hyperlink 33" xfId="40123" hidden="1" xr:uid="{00000000-0005-0000-0000-00009B040000}"/>
    <cellStyle name="Followed Hyperlink 33" xfId="40255" hidden="1" xr:uid="{00000000-0005-0000-0000-00009C040000}"/>
    <cellStyle name="Followed Hyperlink 33" xfId="40302" hidden="1" xr:uid="{00000000-0005-0000-0000-00009D040000}"/>
    <cellStyle name="Followed Hyperlink 33" xfId="40339" hidden="1" xr:uid="{00000000-0005-0000-0000-00009E040000}"/>
    <cellStyle name="Followed Hyperlink 33" xfId="40436" hidden="1" xr:uid="{00000000-0005-0000-0000-00009F040000}"/>
    <cellStyle name="Followed Hyperlink 33" xfId="40482" hidden="1" xr:uid="{00000000-0005-0000-0000-0000A0040000}"/>
    <cellStyle name="Followed Hyperlink 33" xfId="40523" hidden="1" xr:uid="{00000000-0005-0000-0000-0000A1040000}"/>
    <cellStyle name="Followed Hyperlink 33" xfId="40560" hidden="1" xr:uid="{00000000-0005-0000-0000-0000A2040000}"/>
    <cellStyle name="Followed Hyperlink 33" xfId="40657" hidden="1" xr:uid="{00000000-0005-0000-0000-0000A3040000}"/>
    <cellStyle name="Followed Hyperlink 33" xfId="40701" hidden="1" xr:uid="{00000000-0005-0000-0000-0000A4040000}"/>
    <cellStyle name="Followed Hyperlink 33" xfId="40739" hidden="1" xr:uid="{00000000-0005-0000-0000-0000A5040000}"/>
    <cellStyle name="Followed Hyperlink 33" xfId="40776" hidden="1" xr:uid="{00000000-0005-0000-0000-0000A6040000}"/>
    <cellStyle name="Followed Hyperlink 33" xfId="40873" hidden="1" xr:uid="{00000000-0005-0000-0000-0000A7040000}"/>
    <cellStyle name="Followed Hyperlink 33" xfId="40916" hidden="1" xr:uid="{00000000-0005-0000-0000-0000A8040000}"/>
    <cellStyle name="Followed Hyperlink 33" xfId="40951" hidden="1" xr:uid="{00000000-0005-0000-0000-0000A9040000}"/>
    <cellStyle name="Followed Hyperlink 33" xfId="40988" hidden="1" xr:uid="{00000000-0005-0000-0000-0000AA040000}"/>
    <cellStyle name="Followed Hyperlink 33" xfId="41085" hidden="1" xr:uid="{00000000-0005-0000-0000-0000AB040000}"/>
    <cellStyle name="Followed Hyperlink 33" xfId="41128" hidden="1" xr:uid="{00000000-0005-0000-0000-0000AC040000}"/>
    <cellStyle name="Followed Hyperlink 33" xfId="41162" hidden="1" xr:uid="{00000000-0005-0000-0000-0000AD040000}"/>
    <cellStyle name="Followed Hyperlink 33" xfId="41199" hidden="1" xr:uid="{00000000-0005-0000-0000-0000AE040000}"/>
    <cellStyle name="Followed Hyperlink 33" xfId="41296" hidden="1" xr:uid="{00000000-0005-0000-0000-0000AF040000}"/>
    <cellStyle name="Followed Hyperlink 33" xfId="41339" hidden="1" xr:uid="{00000000-0005-0000-0000-0000B0040000}"/>
    <cellStyle name="Followed Hyperlink 33" xfId="41368" hidden="1" xr:uid="{00000000-0005-0000-0000-0000B1040000}"/>
    <cellStyle name="Followed Hyperlink 33" xfId="41405" hidden="1" xr:uid="{00000000-0005-0000-0000-0000B2040000}"/>
    <cellStyle name="Followed Hyperlink 33" xfId="41502" hidden="1" xr:uid="{00000000-0005-0000-0000-0000B3040000}"/>
    <cellStyle name="Followed Hyperlink 33" xfId="41908" hidden="1" xr:uid="{00000000-0005-0000-0000-000098040000}"/>
    <cellStyle name="Followed Hyperlink 33" xfId="41954" hidden="1" xr:uid="{00000000-0005-0000-0000-000099040000}"/>
    <cellStyle name="Followed Hyperlink 33" xfId="41991" hidden="1" xr:uid="{00000000-0005-0000-0000-00009A040000}"/>
    <cellStyle name="Followed Hyperlink 33" xfId="42088" hidden="1" xr:uid="{00000000-0005-0000-0000-00009B040000}"/>
    <cellStyle name="Followed Hyperlink 33" xfId="42220" hidden="1" xr:uid="{00000000-0005-0000-0000-00009C040000}"/>
    <cellStyle name="Followed Hyperlink 33" xfId="42267" hidden="1" xr:uid="{00000000-0005-0000-0000-00009D040000}"/>
    <cellStyle name="Followed Hyperlink 33" xfId="42304" hidden="1" xr:uid="{00000000-0005-0000-0000-00009E040000}"/>
    <cellStyle name="Followed Hyperlink 33" xfId="42401" hidden="1" xr:uid="{00000000-0005-0000-0000-00009F040000}"/>
    <cellStyle name="Followed Hyperlink 33" xfId="42447" hidden="1" xr:uid="{00000000-0005-0000-0000-0000A0040000}"/>
    <cellStyle name="Followed Hyperlink 33" xfId="42488" hidden="1" xr:uid="{00000000-0005-0000-0000-0000A1040000}"/>
    <cellStyle name="Followed Hyperlink 33" xfId="42525" hidden="1" xr:uid="{00000000-0005-0000-0000-0000A2040000}"/>
    <cellStyle name="Followed Hyperlink 33" xfId="42622" hidden="1" xr:uid="{00000000-0005-0000-0000-0000A3040000}"/>
    <cellStyle name="Followed Hyperlink 33" xfId="42666" hidden="1" xr:uid="{00000000-0005-0000-0000-0000A4040000}"/>
    <cellStyle name="Followed Hyperlink 33" xfId="42704" hidden="1" xr:uid="{00000000-0005-0000-0000-0000A5040000}"/>
    <cellStyle name="Followed Hyperlink 33" xfId="42741" hidden="1" xr:uid="{00000000-0005-0000-0000-0000A6040000}"/>
    <cellStyle name="Followed Hyperlink 33" xfId="42838" hidden="1" xr:uid="{00000000-0005-0000-0000-0000A7040000}"/>
    <cellStyle name="Followed Hyperlink 33" xfId="42881" hidden="1" xr:uid="{00000000-0005-0000-0000-0000A8040000}"/>
    <cellStyle name="Followed Hyperlink 33" xfId="42916" hidden="1" xr:uid="{00000000-0005-0000-0000-0000A9040000}"/>
    <cellStyle name="Followed Hyperlink 33" xfId="42953" hidden="1" xr:uid="{00000000-0005-0000-0000-0000AA040000}"/>
    <cellStyle name="Followed Hyperlink 33" xfId="43050" hidden="1" xr:uid="{00000000-0005-0000-0000-0000AB040000}"/>
    <cellStyle name="Followed Hyperlink 33" xfId="43093" hidden="1" xr:uid="{00000000-0005-0000-0000-0000AC040000}"/>
    <cellStyle name="Followed Hyperlink 33" xfId="43127" hidden="1" xr:uid="{00000000-0005-0000-0000-0000AD040000}"/>
    <cellStyle name="Followed Hyperlink 33" xfId="43164" hidden="1" xr:uid="{00000000-0005-0000-0000-0000AE040000}"/>
    <cellStyle name="Followed Hyperlink 33" xfId="43261" hidden="1" xr:uid="{00000000-0005-0000-0000-0000AF040000}"/>
    <cellStyle name="Followed Hyperlink 33" xfId="43304" hidden="1" xr:uid="{00000000-0005-0000-0000-0000B0040000}"/>
    <cellStyle name="Followed Hyperlink 33" xfId="43333" hidden="1" xr:uid="{00000000-0005-0000-0000-0000B1040000}"/>
    <cellStyle name="Followed Hyperlink 33" xfId="43370" hidden="1" xr:uid="{00000000-0005-0000-0000-0000B2040000}"/>
    <cellStyle name="Followed Hyperlink 33" xfId="43467" hidden="1" xr:uid="{00000000-0005-0000-0000-0000B3040000}"/>
    <cellStyle name="Followed Hyperlink 33" xfId="43855" hidden="1" xr:uid="{00000000-0005-0000-0000-000098040000}"/>
    <cellStyle name="Followed Hyperlink 33" xfId="43901" hidden="1" xr:uid="{00000000-0005-0000-0000-000099040000}"/>
    <cellStyle name="Followed Hyperlink 33" xfId="43938" hidden="1" xr:uid="{00000000-0005-0000-0000-00009A040000}"/>
    <cellStyle name="Followed Hyperlink 33" xfId="44035" hidden="1" xr:uid="{00000000-0005-0000-0000-00009B040000}"/>
    <cellStyle name="Followed Hyperlink 33" xfId="44167" hidden="1" xr:uid="{00000000-0005-0000-0000-00009C040000}"/>
    <cellStyle name="Followed Hyperlink 33" xfId="44214" hidden="1" xr:uid="{00000000-0005-0000-0000-00009D040000}"/>
    <cellStyle name="Followed Hyperlink 33" xfId="44251" hidden="1" xr:uid="{00000000-0005-0000-0000-00009E040000}"/>
    <cellStyle name="Followed Hyperlink 33" xfId="44348" hidden="1" xr:uid="{00000000-0005-0000-0000-00009F040000}"/>
    <cellStyle name="Followed Hyperlink 33" xfId="44394" hidden="1" xr:uid="{00000000-0005-0000-0000-0000A0040000}"/>
    <cellStyle name="Followed Hyperlink 33" xfId="44435" hidden="1" xr:uid="{00000000-0005-0000-0000-0000A1040000}"/>
    <cellStyle name="Followed Hyperlink 33" xfId="44472" hidden="1" xr:uid="{00000000-0005-0000-0000-0000A2040000}"/>
    <cellStyle name="Followed Hyperlink 33" xfId="44569" hidden="1" xr:uid="{00000000-0005-0000-0000-0000A3040000}"/>
    <cellStyle name="Followed Hyperlink 33" xfId="44613" hidden="1" xr:uid="{00000000-0005-0000-0000-0000A4040000}"/>
    <cellStyle name="Followed Hyperlink 33" xfId="44651" hidden="1" xr:uid="{00000000-0005-0000-0000-0000A5040000}"/>
    <cellStyle name="Followed Hyperlink 33" xfId="44688" hidden="1" xr:uid="{00000000-0005-0000-0000-0000A6040000}"/>
    <cellStyle name="Followed Hyperlink 33" xfId="44785" hidden="1" xr:uid="{00000000-0005-0000-0000-0000A7040000}"/>
    <cellStyle name="Followed Hyperlink 33" xfId="44828" hidden="1" xr:uid="{00000000-0005-0000-0000-0000A8040000}"/>
    <cellStyle name="Followed Hyperlink 33" xfId="44863" hidden="1" xr:uid="{00000000-0005-0000-0000-0000A9040000}"/>
    <cellStyle name="Followed Hyperlink 33" xfId="44900" hidden="1" xr:uid="{00000000-0005-0000-0000-0000AA040000}"/>
    <cellStyle name="Followed Hyperlink 33" xfId="44997" hidden="1" xr:uid="{00000000-0005-0000-0000-0000AB040000}"/>
    <cellStyle name="Followed Hyperlink 33" xfId="45040" hidden="1" xr:uid="{00000000-0005-0000-0000-0000AC040000}"/>
    <cellStyle name="Followed Hyperlink 33" xfId="45074" hidden="1" xr:uid="{00000000-0005-0000-0000-0000AD040000}"/>
    <cellStyle name="Followed Hyperlink 33" xfId="45111" hidden="1" xr:uid="{00000000-0005-0000-0000-0000AE040000}"/>
    <cellStyle name="Followed Hyperlink 33" xfId="45208" hidden="1" xr:uid="{00000000-0005-0000-0000-0000AF040000}"/>
    <cellStyle name="Followed Hyperlink 33" xfId="45251" hidden="1" xr:uid="{00000000-0005-0000-0000-0000B0040000}"/>
    <cellStyle name="Followed Hyperlink 33" xfId="45280" hidden="1" xr:uid="{00000000-0005-0000-0000-0000B1040000}"/>
    <cellStyle name="Followed Hyperlink 33" xfId="45317" hidden="1" xr:uid="{00000000-0005-0000-0000-0000B2040000}"/>
    <cellStyle name="Followed Hyperlink 33" xfId="45414" hidden="1" xr:uid="{00000000-0005-0000-0000-0000B3040000}"/>
    <cellStyle name="Followed Hyperlink 34" xfId="576" hidden="1" xr:uid="{00000000-0005-0000-0000-0000B4040000}"/>
    <cellStyle name="Followed Hyperlink 34" xfId="735" hidden="1" xr:uid="{00000000-0005-0000-0000-0000B5040000}"/>
    <cellStyle name="Followed Hyperlink 34" xfId="765" hidden="1" xr:uid="{00000000-0005-0000-0000-0000B6040000}"/>
    <cellStyle name="Followed Hyperlink 34" xfId="776" hidden="1" xr:uid="{00000000-0005-0000-0000-0000B7040000}"/>
    <cellStyle name="Followed Hyperlink 34" xfId="888" hidden="1" xr:uid="{00000000-0005-0000-0000-0000B8040000}"/>
    <cellStyle name="Followed Hyperlink 34" xfId="1048" hidden="1" xr:uid="{00000000-0005-0000-0000-0000B9040000}"/>
    <cellStyle name="Followed Hyperlink 34" xfId="1078" hidden="1" xr:uid="{00000000-0005-0000-0000-0000BA040000}"/>
    <cellStyle name="Followed Hyperlink 34" xfId="1089" hidden="1" xr:uid="{00000000-0005-0000-0000-0000BB040000}"/>
    <cellStyle name="Followed Hyperlink 34" xfId="1115" hidden="1" xr:uid="{00000000-0005-0000-0000-0000BC040000}"/>
    <cellStyle name="Followed Hyperlink 34" xfId="1269" hidden="1" xr:uid="{00000000-0005-0000-0000-0000BD040000}"/>
    <cellStyle name="Followed Hyperlink 34" xfId="1299" hidden="1" xr:uid="{00000000-0005-0000-0000-0000BE040000}"/>
    <cellStyle name="Followed Hyperlink 34" xfId="1310" hidden="1" xr:uid="{00000000-0005-0000-0000-0000BF040000}"/>
    <cellStyle name="Followed Hyperlink 34" xfId="1334" hidden="1" xr:uid="{00000000-0005-0000-0000-0000C0040000}"/>
    <cellStyle name="Followed Hyperlink 34" xfId="1485" hidden="1" xr:uid="{00000000-0005-0000-0000-0000C1040000}"/>
    <cellStyle name="Followed Hyperlink 34" xfId="1515" hidden="1" xr:uid="{00000000-0005-0000-0000-0000C2040000}"/>
    <cellStyle name="Followed Hyperlink 34" xfId="1526" hidden="1" xr:uid="{00000000-0005-0000-0000-0000C3040000}"/>
    <cellStyle name="Followed Hyperlink 34" xfId="1549" hidden="1" xr:uid="{00000000-0005-0000-0000-0000C4040000}"/>
    <cellStyle name="Followed Hyperlink 34" xfId="1697" hidden="1" xr:uid="{00000000-0005-0000-0000-0000C5040000}"/>
    <cellStyle name="Followed Hyperlink 34" xfId="1727" hidden="1" xr:uid="{00000000-0005-0000-0000-0000C6040000}"/>
    <cellStyle name="Followed Hyperlink 34" xfId="1738" hidden="1" xr:uid="{00000000-0005-0000-0000-0000C7040000}"/>
    <cellStyle name="Followed Hyperlink 34" xfId="1761" hidden="1" xr:uid="{00000000-0005-0000-0000-0000C8040000}"/>
    <cellStyle name="Followed Hyperlink 34" xfId="1908" hidden="1" xr:uid="{00000000-0005-0000-0000-0000C9040000}"/>
    <cellStyle name="Followed Hyperlink 34" xfId="1938" hidden="1" xr:uid="{00000000-0005-0000-0000-0000CA040000}"/>
    <cellStyle name="Followed Hyperlink 34" xfId="1949" hidden="1" xr:uid="{00000000-0005-0000-0000-0000CB040000}"/>
    <cellStyle name="Followed Hyperlink 34" xfId="1972" hidden="1" xr:uid="{00000000-0005-0000-0000-0000CC040000}"/>
    <cellStyle name="Followed Hyperlink 34" xfId="2114" hidden="1" xr:uid="{00000000-0005-0000-0000-0000CD040000}"/>
    <cellStyle name="Followed Hyperlink 34" xfId="2144" hidden="1" xr:uid="{00000000-0005-0000-0000-0000CE040000}"/>
    <cellStyle name="Followed Hyperlink 34" xfId="2155" hidden="1" xr:uid="{00000000-0005-0000-0000-0000CF040000}"/>
    <cellStyle name="Followed Hyperlink 34" xfId="2877" hidden="1" xr:uid="{00000000-0005-0000-0000-0000B4040000}"/>
    <cellStyle name="Followed Hyperlink 34" xfId="3036" hidden="1" xr:uid="{00000000-0005-0000-0000-0000B5040000}"/>
    <cellStyle name="Followed Hyperlink 34" xfId="3066" hidden="1" xr:uid="{00000000-0005-0000-0000-0000B6040000}"/>
    <cellStyle name="Followed Hyperlink 34" xfId="3077" hidden="1" xr:uid="{00000000-0005-0000-0000-0000B7040000}"/>
    <cellStyle name="Followed Hyperlink 34" xfId="3189" hidden="1" xr:uid="{00000000-0005-0000-0000-0000B8040000}"/>
    <cellStyle name="Followed Hyperlink 34" xfId="3349" hidden="1" xr:uid="{00000000-0005-0000-0000-0000B9040000}"/>
    <cellStyle name="Followed Hyperlink 34" xfId="3379" hidden="1" xr:uid="{00000000-0005-0000-0000-0000BA040000}"/>
    <cellStyle name="Followed Hyperlink 34" xfId="3390" hidden="1" xr:uid="{00000000-0005-0000-0000-0000BB040000}"/>
    <cellStyle name="Followed Hyperlink 34" xfId="3416" hidden="1" xr:uid="{00000000-0005-0000-0000-0000BC040000}"/>
    <cellStyle name="Followed Hyperlink 34" xfId="3570" hidden="1" xr:uid="{00000000-0005-0000-0000-0000BD040000}"/>
    <cellStyle name="Followed Hyperlink 34" xfId="3600" hidden="1" xr:uid="{00000000-0005-0000-0000-0000BE040000}"/>
    <cellStyle name="Followed Hyperlink 34" xfId="3611" hidden="1" xr:uid="{00000000-0005-0000-0000-0000BF040000}"/>
    <cellStyle name="Followed Hyperlink 34" xfId="3635" hidden="1" xr:uid="{00000000-0005-0000-0000-0000C0040000}"/>
    <cellStyle name="Followed Hyperlink 34" xfId="3786" hidden="1" xr:uid="{00000000-0005-0000-0000-0000C1040000}"/>
    <cellStyle name="Followed Hyperlink 34" xfId="3816" hidden="1" xr:uid="{00000000-0005-0000-0000-0000C2040000}"/>
    <cellStyle name="Followed Hyperlink 34" xfId="3827" hidden="1" xr:uid="{00000000-0005-0000-0000-0000C3040000}"/>
    <cellStyle name="Followed Hyperlink 34" xfId="3850" hidden="1" xr:uid="{00000000-0005-0000-0000-0000C4040000}"/>
    <cellStyle name="Followed Hyperlink 34" xfId="3998" hidden="1" xr:uid="{00000000-0005-0000-0000-0000C5040000}"/>
    <cellStyle name="Followed Hyperlink 34" xfId="4028" hidden="1" xr:uid="{00000000-0005-0000-0000-0000C6040000}"/>
    <cellStyle name="Followed Hyperlink 34" xfId="4039" hidden="1" xr:uid="{00000000-0005-0000-0000-0000C7040000}"/>
    <cellStyle name="Followed Hyperlink 34" xfId="4062" hidden="1" xr:uid="{00000000-0005-0000-0000-0000C8040000}"/>
    <cellStyle name="Followed Hyperlink 34" xfId="4209" hidden="1" xr:uid="{00000000-0005-0000-0000-0000C9040000}"/>
    <cellStyle name="Followed Hyperlink 34" xfId="4239" hidden="1" xr:uid="{00000000-0005-0000-0000-0000CA040000}"/>
    <cellStyle name="Followed Hyperlink 34" xfId="4250" hidden="1" xr:uid="{00000000-0005-0000-0000-0000CB040000}"/>
    <cellStyle name="Followed Hyperlink 34" xfId="4273" hidden="1" xr:uid="{00000000-0005-0000-0000-0000CC040000}"/>
    <cellStyle name="Followed Hyperlink 34" xfId="4415" hidden="1" xr:uid="{00000000-0005-0000-0000-0000CD040000}"/>
    <cellStyle name="Followed Hyperlink 34" xfId="4445" hidden="1" xr:uid="{00000000-0005-0000-0000-0000CE040000}"/>
    <cellStyle name="Followed Hyperlink 34" xfId="4456" hidden="1" xr:uid="{00000000-0005-0000-0000-0000CF040000}"/>
    <cellStyle name="Followed Hyperlink 34" xfId="2684" hidden="1" xr:uid="{00000000-0005-0000-0000-0000B4040000}"/>
    <cellStyle name="Followed Hyperlink 34" xfId="4466" hidden="1" xr:uid="{00000000-0005-0000-0000-0000B5040000}"/>
    <cellStyle name="Followed Hyperlink 34" xfId="4745" hidden="1" xr:uid="{00000000-0005-0000-0000-0000B6040000}"/>
    <cellStyle name="Followed Hyperlink 34" xfId="4756" hidden="1" xr:uid="{00000000-0005-0000-0000-0000B7040000}"/>
    <cellStyle name="Followed Hyperlink 34" xfId="4868" hidden="1" xr:uid="{00000000-0005-0000-0000-0000B8040000}"/>
    <cellStyle name="Followed Hyperlink 34" xfId="5028" hidden="1" xr:uid="{00000000-0005-0000-0000-0000B9040000}"/>
    <cellStyle name="Followed Hyperlink 34" xfId="5058" hidden="1" xr:uid="{00000000-0005-0000-0000-0000BA040000}"/>
    <cellStyle name="Followed Hyperlink 34" xfId="5069" hidden="1" xr:uid="{00000000-0005-0000-0000-0000BB040000}"/>
    <cellStyle name="Followed Hyperlink 34" xfId="5095" hidden="1" xr:uid="{00000000-0005-0000-0000-0000BC040000}"/>
    <cellStyle name="Followed Hyperlink 34" xfId="5249" hidden="1" xr:uid="{00000000-0005-0000-0000-0000BD040000}"/>
    <cellStyle name="Followed Hyperlink 34" xfId="5279" hidden="1" xr:uid="{00000000-0005-0000-0000-0000BE040000}"/>
    <cellStyle name="Followed Hyperlink 34" xfId="5290" hidden="1" xr:uid="{00000000-0005-0000-0000-0000BF040000}"/>
    <cellStyle name="Followed Hyperlink 34" xfId="5314" hidden="1" xr:uid="{00000000-0005-0000-0000-0000C0040000}"/>
    <cellStyle name="Followed Hyperlink 34" xfId="5465" hidden="1" xr:uid="{00000000-0005-0000-0000-0000C1040000}"/>
    <cellStyle name="Followed Hyperlink 34" xfId="5495" hidden="1" xr:uid="{00000000-0005-0000-0000-0000C2040000}"/>
    <cellStyle name="Followed Hyperlink 34" xfId="5506" hidden="1" xr:uid="{00000000-0005-0000-0000-0000C3040000}"/>
    <cellStyle name="Followed Hyperlink 34" xfId="5529" hidden="1" xr:uid="{00000000-0005-0000-0000-0000C4040000}"/>
    <cellStyle name="Followed Hyperlink 34" xfId="5677" hidden="1" xr:uid="{00000000-0005-0000-0000-0000C5040000}"/>
    <cellStyle name="Followed Hyperlink 34" xfId="5707" hidden="1" xr:uid="{00000000-0005-0000-0000-0000C6040000}"/>
    <cellStyle name="Followed Hyperlink 34" xfId="5718" hidden="1" xr:uid="{00000000-0005-0000-0000-0000C7040000}"/>
    <cellStyle name="Followed Hyperlink 34" xfId="5741" hidden="1" xr:uid="{00000000-0005-0000-0000-0000C8040000}"/>
    <cellStyle name="Followed Hyperlink 34" xfId="5888" hidden="1" xr:uid="{00000000-0005-0000-0000-0000C9040000}"/>
    <cellStyle name="Followed Hyperlink 34" xfId="5918" hidden="1" xr:uid="{00000000-0005-0000-0000-0000CA040000}"/>
    <cellStyle name="Followed Hyperlink 34" xfId="5929" hidden="1" xr:uid="{00000000-0005-0000-0000-0000CB040000}"/>
    <cellStyle name="Followed Hyperlink 34" xfId="5952" hidden="1" xr:uid="{00000000-0005-0000-0000-0000CC040000}"/>
    <cellStyle name="Followed Hyperlink 34" xfId="6094" hidden="1" xr:uid="{00000000-0005-0000-0000-0000CD040000}"/>
    <cellStyle name="Followed Hyperlink 34" xfId="6124" hidden="1" xr:uid="{00000000-0005-0000-0000-0000CE040000}"/>
    <cellStyle name="Followed Hyperlink 34" xfId="6135" hidden="1" xr:uid="{00000000-0005-0000-0000-0000CF040000}"/>
    <cellStyle name="Followed Hyperlink 34" xfId="4616" hidden="1" xr:uid="{00000000-0005-0000-0000-0000B4040000}"/>
    <cellStyle name="Followed Hyperlink 34" xfId="6145" hidden="1" xr:uid="{00000000-0005-0000-0000-0000B5040000}"/>
    <cellStyle name="Followed Hyperlink 34" xfId="6425" hidden="1" xr:uid="{00000000-0005-0000-0000-0000B6040000}"/>
    <cellStyle name="Followed Hyperlink 34" xfId="6436" hidden="1" xr:uid="{00000000-0005-0000-0000-0000B7040000}"/>
    <cellStyle name="Followed Hyperlink 34" xfId="6548" hidden="1" xr:uid="{00000000-0005-0000-0000-0000B8040000}"/>
    <cellStyle name="Followed Hyperlink 34" xfId="6708" hidden="1" xr:uid="{00000000-0005-0000-0000-0000B9040000}"/>
    <cellStyle name="Followed Hyperlink 34" xfId="6738" hidden="1" xr:uid="{00000000-0005-0000-0000-0000BA040000}"/>
    <cellStyle name="Followed Hyperlink 34" xfId="6749" hidden="1" xr:uid="{00000000-0005-0000-0000-0000BB040000}"/>
    <cellStyle name="Followed Hyperlink 34" xfId="6775" hidden="1" xr:uid="{00000000-0005-0000-0000-0000BC040000}"/>
    <cellStyle name="Followed Hyperlink 34" xfId="6929" hidden="1" xr:uid="{00000000-0005-0000-0000-0000BD040000}"/>
    <cellStyle name="Followed Hyperlink 34" xfId="6959" hidden="1" xr:uid="{00000000-0005-0000-0000-0000BE040000}"/>
    <cellStyle name="Followed Hyperlink 34" xfId="6970" hidden="1" xr:uid="{00000000-0005-0000-0000-0000BF040000}"/>
    <cellStyle name="Followed Hyperlink 34" xfId="6994" hidden="1" xr:uid="{00000000-0005-0000-0000-0000C0040000}"/>
    <cellStyle name="Followed Hyperlink 34" xfId="7145" hidden="1" xr:uid="{00000000-0005-0000-0000-0000C1040000}"/>
    <cellStyle name="Followed Hyperlink 34" xfId="7175" hidden="1" xr:uid="{00000000-0005-0000-0000-0000C2040000}"/>
    <cellStyle name="Followed Hyperlink 34" xfId="7186" hidden="1" xr:uid="{00000000-0005-0000-0000-0000C3040000}"/>
    <cellStyle name="Followed Hyperlink 34" xfId="7209" hidden="1" xr:uid="{00000000-0005-0000-0000-0000C4040000}"/>
    <cellStyle name="Followed Hyperlink 34" xfId="7357" hidden="1" xr:uid="{00000000-0005-0000-0000-0000C5040000}"/>
    <cellStyle name="Followed Hyperlink 34" xfId="7387" hidden="1" xr:uid="{00000000-0005-0000-0000-0000C6040000}"/>
    <cellStyle name="Followed Hyperlink 34" xfId="7398" hidden="1" xr:uid="{00000000-0005-0000-0000-0000C7040000}"/>
    <cellStyle name="Followed Hyperlink 34" xfId="7421" hidden="1" xr:uid="{00000000-0005-0000-0000-0000C8040000}"/>
    <cellStyle name="Followed Hyperlink 34" xfId="7568" hidden="1" xr:uid="{00000000-0005-0000-0000-0000C9040000}"/>
    <cellStyle name="Followed Hyperlink 34" xfId="7598" hidden="1" xr:uid="{00000000-0005-0000-0000-0000CA040000}"/>
    <cellStyle name="Followed Hyperlink 34" xfId="7609" hidden="1" xr:uid="{00000000-0005-0000-0000-0000CB040000}"/>
    <cellStyle name="Followed Hyperlink 34" xfId="7632" hidden="1" xr:uid="{00000000-0005-0000-0000-0000CC040000}"/>
    <cellStyle name="Followed Hyperlink 34" xfId="7774" hidden="1" xr:uid="{00000000-0005-0000-0000-0000CD040000}"/>
    <cellStyle name="Followed Hyperlink 34" xfId="7804" hidden="1" xr:uid="{00000000-0005-0000-0000-0000CE040000}"/>
    <cellStyle name="Followed Hyperlink 34" xfId="7815" hidden="1" xr:uid="{00000000-0005-0000-0000-0000CF040000}"/>
    <cellStyle name="Followed Hyperlink 34" xfId="6295" hidden="1" xr:uid="{00000000-0005-0000-0000-0000B4040000}"/>
    <cellStyle name="Followed Hyperlink 34" xfId="7825" hidden="1" xr:uid="{00000000-0005-0000-0000-0000B5040000}"/>
    <cellStyle name="Followed Hyperlink 34" xfId="8105" hidden="1" xr:uid="{00000000-0005-0000-0000-0000B6040000}"/>
    <cellStyle name="Followed Hyperlink 34" xfId="8116" hidden="1" xr:uid="{00000000-0005-0000-0000-0000B7040000}"/>
    <cellStyle name="Followed Hyperlink 34" xfId="8228" hidden="1" xr:uid="{00000000-0005-0000-0000-0000B8040000}"/>
    <cellStyle name="Followed Hyperlink 34" xfId="8388" hidden="1" xr:uid="{00000000-0005-0000-0000-0000B9040000}"/>
    <cellStyle name="Followed Hyperlink 34" xfId="8418" hidden="1" xr:uid="{00000000-0005-0000-0000-0000BA040000}"/>
    <cellStyle name="Followed Hyperlink 34" xfId="8429" hidden="1" xr:uid="{00000000-0005-0000-0000-0000BB040000}"/>
    <cellStyle name="Followed Hyperlink 34" xfId="8455" hidden="1" xr:uid="{00000000-0005-0000-0000-0000BC040000}"/>
    <cellStyle name="Followed Hyperlink 34" xfId="8609" hidden="1" xr:uid="{00000000-0005-0000-0000-0000BD040000}"/>
    <cellStyle name="Followed Hyperlink 34" xfId="8639" hidden="1" xr:uid="{00000000-0005-0000-0000-0000BE040000}"/>
    <cellStyle name="Followed Hyperlink 34" xfId="8650" hidden="1" xr:uid="{00000000-0005-0000-0000-0000BF040000}"/>
    <cellStyle name="Followed Hyperlink 34" xfId="8674" hidden="1" xr:uid="{00000000-0005-0000-0000-0000C0040000}"/>
    <cellStyle name="Followed Hyperlink 34" xfId="8825" hidden="1" xr:uid="{00000000-0005-0000-0000-0000C1040000}"/>
    <cellStyle name="Followed Hyperlink 34" xfId="8855" hidden="1" xr:uid="{00000000-0005-0000-0000-0000C2040000}"/>
    <cellStyle name="Followed Hyperlink 34" xfId="8866" hidden="1" xr:uid="{00000000-0005-0000-0000-0000C3040000}"/>
    <cellStyle name="Followed Hyperlink 34" xfId="8889" hidden="1" xr:uid="{00000000-0005-0000-0000-0000C4040000}"/>
    <cellStyle name="Followed Hyperlink 34" xfId="9037" hidden="1" xr:uid="{00000000-0005-0000-0000-0000C5040000}"/>
    <cellStyle name="Followed Hyperlink 34" xfId="9067" hidden="1" xr:uid="{00000000-0005-0000-0000-0000C6040000}"/>
    <cellStyle name="Followed Hyperlink 34" xfId="9078" hidden="1" xr:uid="{00000000-0005-0000-0000-0000C7040000}"/>
    <cellStyle name="Followed Hyperlink 34" xfId="9101" hidden="1" xr:uid="{00000000-0005-0000-0000-0000C8040000}"/>
    <cellStyle name="Followed Hyperlink 34" xfId="9248" hidden="1" xr:uid="{00000000-0005-0000-0000-0000C9040000}"/>
    <cellStyle name="Followed Hyperlink 34" xfId="9278" hidden="1" xr:uid="{00000000-0005-0000-0000-0000CA040000}"/>
    <cellStyle name="Followed Hyperlink 34" xfId="9289" hidden="1" xr:uid="{00000000-0005-0000-0000-0000CB040000}"/>
    <cellStyle name="Followed Hyperlink 34" xfId="9312" hidden="1" xr:uid="{00000000-0005-0000-0000-0000CC040000}"/>
    <cellStyle name="Followed Hyperlink 34" xfId="9454" hidden="1" xr:uid="{00000000-0005-0000-0000-0000CD040000}"/>
    <cellStyle name="Followed Hyperlink 34" xfId="9484" hidden="1" xr:uid="{00000000-0005-0000-0000-0000CE040000}"/>
    <cellStyle name="Followed Hyperlink 34" xfId="9495" hidden="1" xr:uid="{00000000-0005-0000-0000-0000CF040000}"/>
    <cellStyle name="Followed Hyperlink 34" xfId="7975" hidden="1" xr:uid="{00000000-0005-0000-0000-0000B4040000}"/>
    <cellStyle name="Followed Hyperlink 34" xfId="9505" hidden="1" xr:uid="{00000000-0005-0000-0000-0000B5040000}"/>
    <cellStyle name="Followed Hyperlink 34" xfId="9783" hidden="1" xr:uid="{00000000-0005-0000-0000-0000B6040000}"/>
    <cellStyle name="Followed Hyperlink 34" xfId="9794" hidden="1" xr:uid="{00000000-0005-0000-0000-0000B7040000}"/>
    <cellStyle name="Followed Hyperlink 34" xfId="9906" hidden="1" xr:uid="{00000000-0005-0000-0000-0000B8040000}"/>
    <cellStyle name="Followed Hyperlink 34" xfId="10066" hidden="1" xr:uid="{00000000-0005-0000-0000-0000B9040000}"/>
    <cellStyle name="Followed Hyperlink 34" xfId="10096" hidden="1" xr:uid="{00000000-0005-0000-0000-0000BA040000}"/>
    <cellStyle name="Followed Hyperlink 34" xfId="10107" hidden="1" xr:uid="{00000000-0005-0000-0000-0000BB040000}"/>
    <cellStyle name="Followed Hyperlink 34" xfId="10133" hidden="1" xr:uid="{00000000-0005-0000-0000-0000BC040000}"/>
    <cellStyle name="Followed Hyperlink 34" xfId="10287" hidden="1" xr:uid="{00000000-0005-0000-0000-0000BD040000}"/>
    <cellStyle name="Followed Hyperlink 34" xfId="10317" hidden="1" xr:uid="{00000000-0005-0000-0000-0000BE040000}"/>
    <cellStyle name="Followed Hyperlink 34" xfId="10328" hidden="1" xr:uid="{00000000-0005-0000-0000-0000BF040000}"/>
    <cellStyle name="Followed Hyperlink 34" xfId="10352" hidden="1" xr:uid="{00000000-0005-0000-0000-0000C0040000}"/>
    <cellStyle name="Followed Hyperlink 34" xfId="10503" hidden="1" xr:uid="{00000000-0005-0000-0000-0000C1040000}"/>
    <cellStyle name="Followed Hyperlink 34" xfId="10533" hidden="1" xr:uid="{00000000-0005-0000-0000-0000C2040000}"/>
    <cellStyle name="Followed Hyperlink 34" xfId="10544" hidden="1" xr:uid="{00000000-0005-0000-0000-0000C3040000}"/>
    <cellStyle name="Followed Hyperlink 34" xfId="10567" hidden="1" xr:uid="{00000000-0005-0000-0000-0000C4040000}"/>
    <cellStyle name="Followed Hyperlink 34" xfId="10715" hidden="1" xr:uid="{00000000-0005-0000-0000-0000C5040000}"/>
    <cellStyle name="Followed Hyperlink 34" xfId="10745" hidden="1" xr:uid="{00000000-0005-0000-0000-0000C6040000}"/>
    <cellStyle name="Followed Hyperlink 34" xfId="10756" hidden="1" xr:uid="{00000000-0005-0000-0000-0000C7040000}"/>
    <cellStyle name="Followed Hyperlink 34" xfId="10779" hidden="1" xr:uid="{00000000-0005-0000-0000-0000C8040000}"/>
    <cellStyle name="Followed Hyperlink 34" xfId="10926" hidden="1" xr:uid="{00000000-0005-0000-0000-0000C9040000}"/>
    <cellStyle name="Followed Hyperlink 34" xfId="10956" hidden="1" xr:uid="{00000000-0005-0000-0000-0000CA040000}"/>
    <cellStyle name="Followed Hyperlink 34" xfId="10967" hidden="1" xr:uid="{00000000-0005-0000-0000-0000CB040000}"/>
    <cellStyle name="Followed Hyperlink 34" xfId="10990" hidden="1" xr:uid="{00000000-0005-0000-0000-0000CC040000}"/>
    <cellStyle name="Followed Hyperlink 34" xfId="11132" hidden="1" xr:uid="{00000000-0005-0000-0000-0000CD040000}"/>
    <cellStyle name="Followed Hyperlink 34" xfId="11162" hidden="1" xr:uid="{00000000-0005-0000-0000-0000CE040000}"/>
    <cellStyle name="Followed Hyperlink 34" xfId="11173" hidden="1" xr:uid="{00000000-0005-0000-0000-0000CF040000}"/>
    <cellStyle name="Followed Hyperlink 34" xfId="9655" hidden="1" xr:uid="{00000000-0005-0000-0000-0000B4040000}"/>
    <cellStyle name="Followed Hyperlink 34" xfId="11183" hidden="1" xr:uid="{00000000-0005-0000-0000-0000B5040000}"/>
    <cellStyle name="Followed Hyperlink 34" xfId="11458" hidden="1" xr:uid="{00000000-0005-0000-0000-0000B6040000}"/>
    <cellStyle name="Followed Hyperlink 34" xfId="11469" hidden="1" xr:uid="{00000000-0005-0000-0000-0000B7040000}"/>
    <cellStyle name="Followed Hyperlink 34" xfId="11581" hidden="1" xr:uid="{00000000-0005-0000-0000-0000B8040000}"/>
    <cellStyle name="Followed Hyperlink 34" xfId="11741" hidden="1" xr:uid="{00000000-0005-0000-0000-0000B9040000}"/>
    <cellStyle name="Followed Hyperlink 34" xfId="11771" hidden="1" xr:uid="{00000000-0005-0000-0000-0000BA040000}"/>
    <cellStyle name="Followed Hyperlink 34" xfId="11782" hidden="1" xr:uid="{00000000-0005-0000-0000-0000BB040000}"/>
    <cellStyle name="Followed Hyperlink 34" xfId="11808" hidden="1" xr:uid="{00000000-0005-0000-0000-0000BC040000}"/>
    <cellStyle name="Followed Hyperlink 34" xfId="11962" hidden="1" xr:uid="{00000000-0005-0000-0000-0000BD040000}"/>
    <cellStyle name="Followed Hyperlink 34" xfId="11992" hidden="1" xr:uid="{00000000-0005-0000-0000-0000BE040000}"/>
    <cellStyle name="Followed Hyperlink 34" xfId="12003" hidden="1" xr:uid="{00000000-0005-0000-0000-0000BF040000}"/>
    <cellStyle name="Followed Hyperlink 34" xfId="12027" hidden="1" xr:uid="{00000000-0005-0000-0000-0000C0040000}"/>
    <cellStyle name="Followed Hyperlink 34" xfId="12178" hidden="1" xr:uid="{00000000-0005-0000-0000-0000C1040000}"/>
    <cellStyle name="Followed Hyperlink 34" xfId="12208" hidden="1" xr:uid="{00000000-0005-0000-0000-0000C2040000}"/>
    <cellStyle name="Followed Hyperlink 34" xfId="12219" hidden="1" xr:uid="{00000000-0005-0000-0000-0000C3040000}"/>
    <cellStyle name="Followed Hyperlink 34" xfId="12242" hidden="1" xr:uid="{00000000-0005-0000-0000-0000C4040000}"/>
    <cellStyle name="Followed Hyperlink 34" xfId="12390" hidden="1" xr:uid="{00000000-0005-0000-0000-0000C5040000}"/>
    <cellStyle name="Followed Hyperlink 34" xfId="12420" hidden="1" xr:uid="{00000000-0005-0000-0000-0000C6040000}"/>
    <cellStyle name="Followed Hyperlink 34" xfId="12431" hidden="1" xr:uid="{00000000-0005-0000-0000-0000C7040000}"/>
    <cellStyle name="Followed Hyperlink 34" xfId="12454" hidden="1" xr:uid="{00000000-0005-0000-0000-0000C8040000}"/>
    <cellStyle name="Followed Hyperlink 34" xfId="12601" hidden="1" xr:uid="{00000000-0005-0000-0000-0000C9040000}"/>
    <cellStyle name="Followed Hyperlink 34" xfId="12631" hidden="1" xr:uid="{00000000-0005-0000-0000-0000CA040000}"/>
    <cellStyle name="Followed Hyperlink 34" xfId="12642" hidden="1" xr:uid="{00000000-0005-0000-0000-0000CB040000}"/>
    <cellStyle name="Followed Hyperlink 34" xfId="12665" hidden="1" xr:uid="{00000000-0005-0000-0000-0000CC040000}"/>
    <cellStyle name="Followed Hyperlink 34" xfId="12807" hidden="1" xr:uid="{00000000-0005-0000-0000-0000CD040000}"/>
    <cellStyle name="Followed Hyperlink 34" xfId="12837" hidden="1" xr:uid="{00000000-0005-0000-0000-0000CE040000}"/>
    <cellStyle name="Followed Hyperlink 34" xfId="12848" hidden="1" xr:uid="{00000000-0005-0000-0000-0000CF040000}"/>
    <cellStyle name="Followed Hyperlink 34" xfId="11332" hidden="1" xr:uid="{00000000-0005-0000-0000-0000B4040000}"/>
    <cellStyle name="Followed Hyperlink 34" xfId="12858" hidden="1" xr:uid="{00000000-0005-0000-0000-0000B5040000}"/>
    <cellStyle name="Followed Hyperlink 34" xfId="13132" hidden="1" xr:uid="{00000000-0005-0000-0000-0000B6040000}"/>
    <cellStyle name="Followed Hyperlink 34" xfId="13143" hidden="1" xr:uid="{00000000-0005-0000-0000-0000B7040000}"/>
    <cellStyle name="Followed Hyperlink 34" xfId="13255" hidden="1" xr:uid="{00000000-0005-0000-0000-0000B8040000}"/>
    <cellStyle name="Followed Hyperlink 34" xfId="13415" hidden="1" xr:uid="{00000000-0005-0000-0000-0000B9040000}"/>
    <cellStyle name="Followed Hyperlink 34" xfId="13445" hidden="1" xr:uid="{00000000-0005-0000-0000-0000BA040000}"/>
    <cellStyle name="Followed Hyperlink 34" xfId="13456" hidden="1" xr:uid="{00000000-0005-0000-0000-0000BB040000}"/>
    <cellStyle name="Followed Hyperlink 34" xfId="13482" hidden="1" xr:uid="{00000000-0005-0000-0000-0000BC040000}"/>
    <cellStyle name="Followed Hyperlink 34" xfId="13636" hidden="1" xr:uid="{00000000-0005-0000-0000-0000BD040000}"/>
    <cellStyle name="Followed Hyperlink 34" xfId="13666" hidden="1" xr:uid="{00000000-0005-0000-0000-0000BE040000}"/>
    <cellStyle name="Followed Hyperlink 34" xfId="13677" hidden="1" xr:uid="{00000000-0005-0000-0000-0000BF040000}"/>
    <cellStyle name="Followed Hyperlink 34" xfId="13701" hidden="1" xr:uid="{00000000-0005-0000-0000-0000C0040000}"/>
    <cellStyle name="Followed Hyperlink 34" xfId="13852" hidden="1" xr:uid="{00000000-0005-0000-0000-0000C1040000}"/>
    <cellStyle name="Followed Hyperlink 34" xfId="13882" hidden="1" xr:uid="{00000000-0005-0000-0000-0000C2040000}"/>
    <cellStyle name="Followed Hyperlink 34" xfId="13893" hidden="1" xr:uid="{00000000-0005-0000-0000-0000C3040000}"/>
    <cellStyle name="Followed Hyperlink 34" xfId="13916" hidden="1" xr:uid="{00000000-0005-0000-0000-0000C4040000}"/>
    <cellStyle name="Followed Hyperlink 34" xfId="14064" hidden="1" xr:uid="{00000000-0005-0000-0000-0000C5040000}"/>
    <cellStyle name="Followed Hyperlink 34" xfId="14094" hidden="1" xr:uid="{00000000-0005-0000-0000-0000C6040000}"/>
    <cellStyle name="Followed Hyperlink 34" xfId="14105" hidden="1" xr:uid="{00000000-0005-0000-0000-0000C7040000}"/>
    <cellStyle name="Followed Hyperlink 34" xfId="14128" hidden="1" xr:uid="{00000000-0005-0000-0000-0000C8040000}"/>
    <cellStyle name="Followed Hyperlink 34" xfId="14275" hidden="1" xr:uid="{00000000-0005-0000-0000-0000C9040000}"/>
    <cellStyle name="Followed Hyperlink 34" xfId="14305" hidden="1" xr:uid="{00000000-0005-0000-0000-0000CA040000}"/>
    <cellStyle name="Followed Hyperlink 34" xfId="14316" hidden="1" xr:uid="{00000000-0005-0000-0000-0000CB040000}"/>
    <cellStyle name="Followed Hyperlink 34" xfId="14339" hidden="1" xr:uid="{00000000-0005-0000-0000-0000CC040000}"/>
    <cellStyle name="Followed Hyperlink 34" xfId="14481" hidden="1" xr:uid="{00000000-0005-0000-0000-0000CD040000}"/>
    <cellStyle name="Followed Hyperlink 34" xfId="14511" hidden="1" xr:uid="{00000000-0005-0000-0000-0000CE040000}"/>
    <cellStyle name="Followed Hyperlink 34" xfId="14522" hidden="1" xr:uid="{00000000-0005-0000-0000-0000CF040000}"/>
    <cellStyle name="Followed Hyperlink 34" xfId="13006" hidden="1" xr:uid="{00000000-0005-0000-0000-0000B4040000}"/>
    <cellStyle name="Followed Hyperlink 34" xfId="14532" hidden="1" xr:uid="{00000000-0005-0000-0000-0000B5040000}"/>
    <cellStyle name="Followed Hyperlink 34" xfId="14800" hidden="1" xr:uid="{00000000-0005-0000-0000-0000B6040000}"/>
    <cellStyle name="Followed Hyperlink 34" xfId="14811" hidden="1" xr:uid="{00000000-0005-0000-0000-0000B7040000}"/>
    <cellStyle name="Followed Hyperlink 34" xfId="14923" hidden="1" xr:uid="{00000000-0005-0000-0000-0000B8040000}"/>
    <cellStyle name="Followed Hyperlink 34" xfId="15083" hidden="1" xr:uid="{00000000-0005-0000-0000-0000B9040000}"/>
    <cellStyle name="Followed Hyperlink 34" xfId="15113" hidden="1" xr:uid="{00000000-0005-0000-0000-0000BA040000}"/>
    <cellStyle name="Followed Hyperlink 34" xfId="15124" hidden="1" xr:uid="{00000000-0005-0000-0000-0000BB040000}"/>
    <cellStyle name="Followed Hyperlink 34" xfId="15150" hidden="1" xr:uid="{00000000-0005-0000-0000-0000BC040000}"/>
    <cellStyle name="Followed Hyperlink 34" xfId="15304" hidden="1" xr:uid="{00000000-0005-0000-0000-0000BD040000}"/>
    <cellStyle name="Followed Hyperlink 34" xfId="15334" hidden="1" xr:uid="{00000000-0005-0000-0000-0000BE040000}"/>
    <cellStyle name="Followed Hyperlink 34" xfId="15345" hidden="1" xr:uid="{00000000-0005-0000-0000-0000BF040000}"/>
    <cellStyle name="Followed Hyperlink 34" xfId="15369" hidden="1" xr:uid="{00000000-0005-0000-0000-0000C0040000}"/>
    <cellStyle name="Followed Hyperlink 34" xfId="15520" hidden="1" xr:uid="{00000000-0005-0000-0000-0000C1040000}"/>
    <cellStyle name="Followed Hyperlink 34" xfId="15550" hidden="1" xr:uid="{00000000-0005-0000-0000-0000C2040000}"/>
    <cellStyle name="Followed Hyperlink 34" xfId="15561" hidden="1" xr:uid="{00000000-0005-0000-0000-0000C3040000}"/>
    <cellStyle name="Followed Hyperlink 34" xfId="15584" hidden="1" xr:uid="{00000000-0005-0000-0000-0000C4040000}"/>
    <cellStyle name="Followed Hyperlink 34" xfId="15732" hidden="1" xr:uid="{00000000-0005-0000-0000-0000C5040000}"/>
    <cellStyle name="Followed Hyperlink 34" xfId="15762" hidden="1" xr:uid="{00000000-0005-0000-0000-0000C6040000}"/>
    <cellStyle name="Followed Hyperlink 34" xfId="15773" hidden="1" xr:uid="{00000000-0005-0000-0000-0000C7040000}"/>
    <cellStyle name="Followed Hyperlink 34" xfId="15796" hidden="1" xr:uid="{00000000-0005-0000-0000-0000C8040000}"/>
    <cellStyle name="Followed Hyperlink 34" xfId="15943" hidden="1" xr:uid="{00000000-0005-0000-0000-0000C9040000}"/>
    <cellStyle name="Followed Hyperlink 34" xfId="15973" hidden="1" xr:uid="{00000000-0005-0000-0000-0000CA040000}"/>
    <cellStyle name="Followed Hyperlink 34" xfId="15984" hidden="1" xr:uid="{00000000-0005-0000-0000-0000CB040000}"/>
    <cellStyle name="Followed Hyperlink 34" xfId="16007" hidden="1" xr:uid="{00000000-0005-0000-0000-0000CC040000}"/>
    <cellStyle name="Followed Hyperlink 34" xfId="16149" hidden="1" xr:uid="{00000000-0005-0000-0000-0000CD040000}"/>
    <cellStyle name="Followed Hyperlink 34" xfId="16179" hidden="1" xr:uid="{00000000-0005-0000-0000-0000CE040000}"/>
    <cellStyle name="Followed Hyperlink 34" xfId="16190" hidden="1" xr:uid="{00000000-0005-0000-0000-0000CF040000}"/>
    <cellStyle name="Followed Hyperlink 34" xfId="14677" hidden="1" xr:uid="{00000000-0005-0000-0000-0000B4040000}"/>
    <cellStyle name="Followed Hyperlink 34" xfId="16200" hidden="1" xr:uid="{00000000-0005-0000-0000-0000B5040000}"/>
    <cellStyle name="Followed Hyperlink 34" xfId="16459" hidden="1" xr:uid="{00000000-0005-0000-0000-0000B6040000}"/>
    <cellStyle name="Followed Hyperlink 34" xfId="16470" hidden="1" xr:uid="{00000000-0005-0000-0000-0000B7040000}"/>
    <cellStyle name="Followed Hyperlink 34" xfId="16582" hidden="1" xr:uid="{00000000-0005-0000-0000-0000B8040000}"/>
    <cellStyle name="Followed Hyperlink 34" xfId="16742" hidden="1" xr:uid="{00000000-0005-0000-0000-0000B9040000}"/>
    <cellStyle name="Followed Hyperlink 34" xfId="16772" hidden="1" xr:uid="{00000000-0005-0000-0000-0000BA040000}"/>
    <cellStyle name="Followed Hyperlink 34" xfId="16783" hidden="1" xr:uid="{00000000-0005-0000-0000-0000BB040000}"/>
    <cellStyle name="Followed Hyperlink 34" xfId="16809" hidden="1" xr:uid="{00000000-0005-0000-0000-0000BC040000}"/>
    <cellStyle name="Followed Hyperlink 34" xfId="16963" hidden="1" xr:uid="{00000000-0005-0000-0000-0000BD040000}"/>
    <cellStyle name="Followed Hyperlink 34" xfId="16993" hidden="1" xr:uid="{00000000-0005-0000-0000-0000BE040000}"/>
    <cellStyle name="Followed Hyperlink 34" xfId="17004" hidden="1" xr:uid="{00000000-0005-0000-0000-0000BF040000}"/>
    <cellStyle name="Followed Hyperlink 34" xfId="17028" hidden="1" xr:uid="{00000000-0005-0000-0000-0000C0040000}"/>
    <cellStyle name="Followed Hyperlink 34" xfId="17179" hidden="1" xr:uid="{00000000-0005-0000-0000-0000C1040000}"/>
    <cellStyle name="Followed Hyperlink 34" xfId="17209" hidden="1" xr:uid="{00000000-0005-0000-0000-0000C2040000}"/>
    <cellStyle name="Followed Hyperlink 34" xfId="17220" hidden="1" xr:uid="{00000000-0005-0000-0000-0000C3040000}"/>
    <cellStyle name="Followed Hyperlink 34" xfId="17243" hidden="1" xr:uid="{00000000-0005-0000-0000-0000C4040000}"/>
    <cellStyle name="Followed Hyperlink 34" xfId="17391" hidden="1" xr:uid="{00000000-0005-0000-0000-0000C5040000}"/>
    <cellStyle name="Followed Hyperlink 34" xfId="17421" hidden="1" xr:uid="{00000000-0005-0000-0000-0000C6040000}"/>
    <cellStyle name="Followed Hyperlink 34" xfId="17432" hidden="1" xr:uid="{00000000-0005-0000-0000-0000C7040000}"/>
    <cellStyle name="Followed Hyperlink 34" xfId="17455" hidden="1" xr:uid="{00000000-0005-0000-0000-0000C8040000}"/>
    <cellStyle name="Followed Hyperlink 34" xfId="17602" hidden="1" xr:uid="{00000000-0005-0000-0000-0000C9040000}"/>
    <cellStyle name="Followed Hyperlink 34" xfId="17632" hidden="1" xr:uid="{00000000-0005-0000-0000-0000CA040000}"/>
    <cellStyle name="Followed Hyperlink 34" xfId="17643" hidden="1" xr:uid="{00000000-0005-0000-0000-0000CB040000}"/>
    <cellStyle name="Followed Hyperlink 34" xfId="17666" hidden="1" xr:uid="{00000000-0005-0000-0000-0000CC040000}"/>
    <cellStyle name="Followed Hyperlink 34" xfId="17808" hidden="1" xr:uid="{00000000-0005-0000-0000-0000CD040000}"/>
    <cellStyle name="Followed Hyperlink 34" xfId="17838" hidden="1" xr:uid="{00000000-0005-0000-0000-0000CE040000}"/>
    <cellStyle name="Followed Hyperlink 34" xfId="17849" hidden="1" xr:uid="{00000000-0005-0000-0000-0000CF040000}"/>
    <cellStyle name="Followed Hyperlink 34" xfId="16322" hidden="1" xr:uid="{00000000-0005-0000-0000-0000B4040000}"/>
    <cellStyle name="Followed Hyperlink 34" xfId="17853" hidden="1" xr:uid="{00000000-0005-0000-0000-0000B5040000}"/>
    <cellStyle name="Followed Hyperlink 34" xfId="18125" hidden="1" xr:uid="{00000000-0005-0000-0000-0000B6040000}"/>
    <cellStyle name="Followed Hyperlink 34" xfId="18136" hidden="1" xr:uid="{00000000-0005-0000-0000-0000B7040000}"/>
    <cellStyle name="Followed Hyperlink 34" xfId="18248" hidden="1" xr:uid="{00000000-0005-0000-0000-0000B8040000}"/>
    <cellStyle name="Followed Hyperlink 34" xfId="18408" hidden="1" xr:uid="{00000000-0005-0000-0000-0000B9040000}"/>
    <cellStyle name="Followed Hyperlink 34" xfId="18438" hidden="1" xr:uid="{00000000-0005-0000-0000-0000BA040000}"/>
    <cellStyle name="Followed Hyperlink 34" xfId="18449" hidden="1" xr:uid="{00000000-0005-0000-0000-0000BB040000}"/>
    <cellStyle name="Followed Hyperlink 34" xfId="18475" hidden="1" xr:uid="{00000000-0005-0000-0000-0000BC040000}"/>
    <cellStyle name="Followed Hyperlink 34" xfId="18629" hidden="1" xr:uid="{00000000-0005-0000-0000-0000BD040000}"/>
    <cellStyle name="Followed Hyperlink 34" xfId="18659" hidden="1" xr:uid="{00000000-0005-0000-0000-0000BE040000}"/>
    <cellStyle name="Followed Hyperlink 34" xfId="18670" hidden="1" xr:uid="{00000000-0005-0000-0000-0000BF040000}"/>
    <cellStyle name="Followed Hyperlink 34" xfId="18694" hidden="1" xr:uid="{00000000-0005-0000-0000-0000C0040000}"/>
    <cellStyle name="Followed Hyperlink 34" xfId="18845" hidden="1" xr:uid="{00000000-0005-0000-0000-0000C1040000}"/>
    <cellStyle name="Followed Hyperlink 34" xfId="18875" hidden="1" xr:uid="{00000000-0005-0000-0000-0000C2040000}"/>
    <cellStyle name="Followed Hyperlink 34" xfId="18886" hidden="1" xr:uid="{00000000-0005-0000-0000-0000C3040000}"/>
    <cellStyle name="Followed Hyperlink 34" xfId="18909" hidden="1" xr:uid="{00000000-0005-0000-0000-0000C4040000}"/>
    <cellStyle name="Followed Hyperlink 34" xfId="19057" hidden="1" xr:uid="{00000000-0005-0000-0000-0000C5040000}"/>
    <cellStyle name="Followed Hyperlink 34" xfId="19087" hidden="1" xr:uid="{00000000-0005-0000-0000-0000C6040000}"/>
    <cellStyle name="Followed Hyperlink 34" xfId="19098" hidden="1" xr:uid="{00000000-0005-0000-0000-0000C7040000}"/>
    <cellStyle name="Followed Hyperlink 34" xfId="19121" hidden="1" xr:uid="{00000000-0005-0000-0000-0000C8040000}"/>
    <cellStyle name="Followed Hyperlink 34" xfId="19268" hidden="1" xr:uid="{00000000-0005-0000-0000-0000C9040000}"/>
    <cellStyle name="Followed Hyperlink 34" xfId="19298" hidden="1" xr:uid="{00000000-0005-0000-0000-0000CA040000}"/>
    <cellStyle name="Followed Hyperlink 34" xfId="19309" hidden="1" xr:uid="{00000000-0005-0000-0000-0000CB040000}"/>
    <cellStyle name="Followed Hyperlink 34" xfId="19332" hidden="1" xr:uid="{00000000-0005-0000-0000-0000CC040000}"/>
    <cellStyle name="Followed Hyperlink 34" xfId="19474" hidden="1" xr:uid="{00000000-0005-0000-0000-0000CD040000}"/>
    <cellStyle name="Followed Hyperlink 34" xfId="19504" hidden="1" xr:uid="{00000000-0005-0000-0000-0000CE040000}"/>
    <cellStyle name="Followed Hyperlink 34" xfId="19515" hidden="1" xr:uid="{00000000-0005-0000-0000-0000CF040000}"/>
    <cellStyle name="Followed Hyperlink 34" xfId="18004" hidden="1" xr:uid="{00000000-0005-0000-0000-0000B4040000}"/>
    <cellStyle name="Followed Hyperlink 34" xfId="19525" hidden="1" xr:uid="{00000000-0005-0000-0000-0000B5040000}"/>
    <cellStyle name="Followed Hyperlink 34" xfId="19766" hidden="1" xr:uid="{00000000-0005-0000-0000-0000B6040000}"/>
    <cellStyle name="Followed Hyperlink 34" xfId="19777" hidden="1" xr:uid="{00000000-0005-0000-0000-0000B7040000}"/>
    <cellStyle name="Followed Hyperlink 34" xfId="19889" hidden="1" xr:uid="{00000000-0005-0000-0000-0000B8040000}"/>
    <cellStyle name="Followed Hyperlink 34" xfId="20049" hidden="1" xr:uid="{00000000-0005-0000-0000-0000B9040000}"/>
    <cellStyle name="Followed Hyperlink 34" xfId="20079" hidden="1" xr:uid="{00000000-0005-0000-0000-0000BA040000}"/>
    <cellStyle name="Followed Hyperlink 34" xfId="20090" hidden="1" xr:uid="{00000000-0005-0000-0000-0000BB040000}"/>
    <cellStyle name="Followed Hyperlink 34" xfId="20116" hidden="1" xr:uid="{00000000-0005-0000-0000-0000BC040000}"/>
    <cellStyle name="Followed Hyperlink 34" xfId="20270" hidden="1" xr:uid="{00000000-0005-0000-0000-0000BD040000}"/>
    <cellStyle name="Followed Hyperlink 34" xfId="20300" hidden="1" xr:uid="{00000000-0005-0000-0000-0000BE040000}"/>
    <cellStyle name="Followed Hyperlink 34" xfId="20311" hidden="1" xr:uid="{00000000-0005-0000-0000-0000BF040000}"/>
    <cellStyle name="Followed Hyperlink 34" xfId="20335" hidden="1" xr:uid="{00000000-0005-0000-0000-0000C0040000}"/>
    <cellStyle name="Followed Hyperlink 34" xfId="20486" hidden="1" xr:uid="{00000000-0005-0000-0000-0000C1040000}"/>
    <cellStyle name="Followed Hyperlink 34" xfId="20516" hidden="1" xr:uid="{00000000-0005-0000-0000-0000C2040000}"/>
    <cellStyle name="Followed Hyperlink 34" xfId="20527" hidden="1" xr:uid="{00000000-0005-0000-0000-0000C3040000}"/>
    <cellStyle name="Followed Hyperlink 34" xfId="20550" hidden="1" xr:uid="{00000000-0005-0000-0000-0000C4040000}"/>
    <cellStyle name="Followed Hyperlink 34" xfId="20698" hidden="1" xr:uid="{00000000-0005-0000-0000-0000C5040000}"/>
    <cellStyle name="Followed Hyperlink 34" xfId="20728" hidden="1" xr:uid="{00000000-0005-0000-0000-0000C6040000}"/>
    <cellStyle name="Followed Hyperlink 34" xfId="20739" hidden="1" xr:uid="{00000000-0005-0000-0000-0000C7040000}"/>
    <cellStyle name="Followed Hyperlink 34" xfId="20762" hidden="1" xr:uid="{00000000-0005-0000-0000-0000C8040000}"/>
    <cellStyle name="Followed Hyperlink 34" xfId="20909" hidden="1" xr:uid="{00000000-0005-0000-0000-0000C9040000}"/>
    <cellStyle name="Followed Hyperlink 34" xfId="20939" hidden="1" xr:uid="{00000000-0005-0000-0000-0000CA040000}"/>
    <cellStyle name="Followed Hyperlink 34" xfId="20950" hidden="1" xr:uid="{00000000-0005-0000-0000-0000CB040000}"/>
    <cellStyle name="Followed Hyperlink 34" xfId="20973" hidden="1" xr:uid="{00000000-0005-0000-0000-0000CC040000}"/>
    <cellStyle name="Followed Hyperlink 34" xfId="21115" hidden="1" xr:uid="{00000000-0005-0000-0000-0000CD040000}"/>
    <cellStyle name="Followed Hyperlink 34" xfId="21145" hidden="1" xr:uid="{00000000-0005-0000-0000-0000CE040000}"/>
    <cellStyle name="Followed Hyperlink 34" xfId="21156" hidden="1" xr:uid="{00000000-0005-0000-0000-0000CF040000}"/>
    <cellStyle name="Followed Hyperlink 34" xfId="19661" hidden="1" xr:uid="{00000000-0005-0000-0000-0000B4040000}"/>
    <cellStyle name="Followed Hyperlink 34" xfId="21166" hidden="1" xr:uid="{00000000-0005-0000-0000-0000B5040000}"/>
    <cellStyle name="Followed Hyperlink 34" xfId="21373" hidden="1" xr:uid="{00000000-0005-0000-0000-0000B6040000}"/>
    <cellStyle name="Followed Hyperlink 34" xfId="21384" hidden="1" xr:uid="{00000000-0005-0000-0000-0000B7040000}"/>
    <cellStyle name="Followed Hyperlink 34" xfId="21496" hidden="1" xr:uid="{00000000-0005-0000-0000-0000B8040000}"/>
    <cellStyle name="Followed Hyperlink 34" xfId="21656" hidden="1" xr:uid="{00000000-0005-0000-0000-0000B9040000}"/>
    <cellStyle name="Followed Hyperlink 34" xfId="21686" hidden="1" xr:uid="{00000000-0005-0000-0000-0000BA040000}"/>
    <cellStyle name="Followed Hyperlink 34" xfId="21697" hidden="1" xr:uid="{00000000-0005-0000-0000-0000BB040000}"/>
    <cellStyle name="Followed Hyperlink 34" xfId="21723" hidden="1" xr:uid="{00000000-0005-0000-0000-0000BC040000}"/>
    <cellStyle name="Followed Hyperlink 34" xfId="21877" hidden="1" xr:uid="{00000000-0005-0000-0000-0000BD040000}"/>
    <cellStyle name="Followed Hyperlink 34" xfId="21907" hidden="1" xr:uid="{00000000-0005-0000-0000-0000BE040000}"/>
    <cellStyle name="Followed Hyperlink 34" xfId="21918" hidden="1" xr:uid="{00000000-0005-0000-0000-0000BF040000}"/>
    <cellStyle name="Followed Hyperlink 34" xfId="21942" hidden="1" xr:uid="{00000000-0005-0000-0000-0000C0040000}"/>
    <cellStyle name="Followed Hyperlink 34" xfId="22093" hidden="1" xr:uid="{00000000-0005-0000-0000-0000C1040000}"/>
    <cellStyle name="Followed Hyperlink 34" xfId="22123" hidden="1" xr:uid="{00000000-0005-0000-0000-0000C2040000}"/>
    <cellStyle name="Followed Hyperlink 34" xfId="22134" hidden="1" xr:uid="{00000000-0005-0000-0000-0000C3040000}"/>
    <cellStyle name="Followed Hyperlink 34" xfId="22157" hidden="1" xr:uid="{00000000-0005-0000-0000-0000C4040000}"/>
    <cellStyle name="Followed Hyperlink 34" xfId="22305" hidden="1" xr:uid="{00000000-0005-0000-0000-0000C5040000}"/>
    <cellStyle name="Followed Hyperlink 34" xfId="22335" hidden="1" xr:uid="{00000000-0005-0000-0000-0000C6040000}"/>
    <cellStyle name="Followed Hyperlink 34" xfId="22346" hidden="1" xr:uid="{00000000-0005-0000-0000-0000C7040000}"/>
    <cellStyle name="Followed Hyperlink 34" xfId="22369" hidden="1" xr:uid="{00000000-0005-0000-0000-0000C8040000}"/>
    <cellStyle name="Followed Hyperlink 34" xfId="22516" hidden="1" xr:uid="{00000000-0005-0000-0000-0000C9040000}"/>
    <cellStyle name="Followed Hyperlink 34" xfId="22546" hidden="1" xr:uid="{00000000-0005-0000-0000-0000CA040000}"/>
    <cellStyle name="Followed Hyperlink 34" xfId="22557" hidden="1" xr:uid="{00000000-0005-0000-0000-0000CB040000}"/>
    <cellStyle name="Followed Hyperlink 34" xfId="22580" hidden="1" xr:uid="{00000000-0005-0000-0000-0000CC040000}"/>
    <cellStyle name="Followed Hyperlink 34" xfId="22722" hidden="1" xr:uid="{00000000-0005-0000-0000-0000CD040000}"/>
    <cellStyle name="Followed Hyperlink 34" xfId="22752" hidden="1" xr:uid="{00000000-0005-0000-0000-0000CE040000}"/>
    <cellStyle name="Followed Hyperlink 34" xfId="22763" hidden="1" xr:uid="{00000000-0005-0000-0000-0000CF040000}"/>
    <cellStyle name="Followed Hyperlink 34" xfId="21293" hidden="1" xr:uid="{00000000-0005-0000-0000-0000B4040000}"/>
    <cellStyle name="Followed Hyperlink 34" xfId="22773" hidden="1" xr:uid="{00000000-0005-0000-0000-0000B5040000}"/>
    <cellStyle name="Followed Hyperlink 34" xfId="22942" hidden="1" xr:uid="{00000000-0005-0000-0000-0000B6040000}"/>
    <cellStyle name="Followed Hyperlink 34" xfId="22953" hidden="1" xr:uid="{00000000-0005-0000-0000-0000B7040000}"/>
    <cellStyle name="Followed Hyperlink 34" xfId="23065" hidden="1" xr:uid="{00000000-0005-0000-0000-0000B8040000}"/>
    <cellStyle name="Followed Hyperlink 34" xfId="23225" hidden="1" xr:uid="{00000000-0005-0000-0000-0000B9040000}"/>
    <cellStyle name="Followed Hyperlink 34" xfId="23255" hidden="1" xr:uid="{00000000-0005-0000-0000-0000BA040000}"/>
    <cellStyle name="Followed Hyperlink 34" xfId="23266" hidden="1" xr:uid="{00000000-0005-0000-0000-0000BB040000}"/>
    <cellStyle name="Followed Hyperlink 34" xfId="23292" hidden="1" xr:uid="{00000000-0005-0000-0000-0000BC040000}"/>
    <cellStyle name="Followed Hyperlink 34" xfId="23446" hidden="1" xr:uid="{00000000-0005-0000-0000-0000BD040000}"/>
    <cellStyle name="Followed Hyperlink 34" xfId="23476" hidden="1" xr:uid="{00000000-0005-0000-0000-0000BE040000}"/>
    <cellStyle name="Followed Hyperlink 34" xfId="23487" hidden="1" xr:uid="{00000000-0005-0000-0000-0000BF040000}"/>
    <cellStyle name="Followed Hyperlink 34" xfId="23511" hidden="1" xr:uid="{00000000-0005-0000-0000-0000C0040000}"/>
    <cellStyle name="Followed Hyperlink 34" xfId="23662" hidden="1" xr:uid="{00000000-0005-0000-0000-0000C1040000}"/>
    <cellStyle name="Followed Hyperlink 34" xfId="23692" hidden="1" xr:uid="{00000000-0005-0000-0000-0000C2040000}"/>
    <cellStyle name="Followed Hyperlink 34" xfId="23703" hidden="1" xr:uid="{00000000-0005-0000-0000-0000C3040000}"/>
    <cellStyle name="Followed Hyperlink 34" xfId="23726" hidden="1" xr:uid="{00000000-0005-0000-0000-0000C4040000}"/>
    <cellStyle name="Followed Hyperlink 34" xfId="23874" hidden="1" xr:uid="{00000000-0005-0000-0000-0000C5040000}"/>
    <cellStyle name="Followed Hyperlink 34" xfId="23904" hidden="1" xr:uid="{00000000-0005-0000-0000-0000C6040000}"/>
    <cellStyle name="Followed Hyperlink 34" xfId="23915" hidden="1" xr:uid="{00000000-0005-0000-0000-0000C7040000}"/>
    <cellStyle name="Followed Hyperlink 34" xfId="23938" hidden="1" xr:uid="{00000000-0005-0000-0000-0000C8040000}"/>
    <cellStyle name="Followed Hyperlink 34" xfId="24085" hidden="1" xr:uid="{00000000-0005-0000-0000-0000C9040000}"/>
    <cellStyle name="Followed Hyperlink 34" xfId="24115" hidden="1" xr:uid="{00000000-0005-0000-0000-0000CA040000}"/>
    <cellStyle name="Followed Hyperlink 34" xfId="24126" hidden="1" xr:uid="{00000000-0005-0000-0000-0000CB040000}"/>
    <cellStyle name="Followed Hyperlink 34" xfId="24149" hidden="1" xr:uid="{00000000-0005-0000-0000-0000CC040000}"/>
    <cellStyle name="Followed Hyperlink 34" xfId="24291" hidden="1" xr:uid="{00000000-0005-0000-0000-0000CD040000}"/>
    <cellStyle name="Followed Hyperlink 34" xfId="24321" hidden="1" xr:uid="{00000000-0005-0000-0000-0000CE040000}"/>
    <cellStyle name="Followed Hyperlink 34" xfId="24332" hidden="1" xr:uid="{00000000-0005-0000-0000-0000CF040000}"/>
    <cellStyle name="Followed Hyperlink 34" xfId="22889" hidden="1" xr:uid="{00000000-0005-0000-0000-0000B4040000}"/>
    <cellStyle name="Followed Hyperlink 34" xfId="24342" hidden="1" xr:uid="{00000000-0005-0000-0000-0000B5040000}"/>
    <cellStyle name="Followed Hyperlink 34" xfId="24461" hidden="1" xr:uid="{00000000-0005-0000-0000-0000B6040000}"/>
    <cellStyle name="Followed Hyperlink 34" xfId="24472" hidden="1" xr:uid="{00000000-0005-0000-0000-0000B7040000}"/>
    <cellStyle name="Followed Hyperlink 34" xfId="24584" hidden="1" xr:uid="{00000000-0005-0000-0000-0000B8040000}"/>
    <cellStyle name="Followed Hyperlink 34" xfId="24744" hidden="1" xr:uid="{00000000-0005-0000-0000-0000B9040000}"/>
    <cellStyle name="Followed Hyperlink 34" xfId="24774" hidden="1" xr:uid="{00000000-0005-0000-0000-0000BA040000}"/>
    <cellStyle name="Followed Hyperlink 34" xfId="24785" hidden="1" xr:uid="{00000000-0005-0000-0000-0000BB040000}"/>
    <cellStyle name="Followed Hyperlink 34" xfId="24811" hidden="1" xr:uid="{00000000-0005-0000-0000-0000BC040000}"/>
    <cellStyle name="Followed Hyperlink 34" xfId="24965" hidden="1" xr:uid="{00000000-0005-0000-0000-0000BD040000}"/>
    <cellStyle name="Followed Hyperlink 34" xfId="24995" hidden="1" xr:uid="{00000000-0005-0000-0000-0000BE040000}"/>
    <cellStyle name="Followed Hyperlink 34" xfId="25006" hidden="1" xr:uid="{00000000-0005-0000-0000-0000BF040000}"/>
    <cellStyle name="Followed Hyperlink 34" xfId="25030" hidden="1" xr:uid="{00000000-0005-0000-0000-0000C0040000}"/>
    <cellStyle name="Followed Hyperlink 34" xfId="25181" hidden="1" xr:uid="{00000000-0005-0000-0000-0000C1040000}"/>
    <cellStyle name="Followed Hyperlink 34" xfId="25211" hidden="1" xr:uid="{00000000-0005-0000-0000-0000C2040000}"/>
    <cellStyle name="Followed Hyperlink 34" xfId="25222" hidden="1" xr:uid="{00000000-0005-0000-0000-0000C3040000}"/>
    <cellStyle name="Followed Hyperlink 34" xfId="25245" hidden="1" xr:uid="{00000000-0005-0000-0000-0000C4040000}"/>
    <cellStyle name="Followed Hyperlink 34" xfId="25393" hidden="1" xr:uid="{00000000-0005-0000-0000-0000C5040000}"/>
    <cellStyle name="Followed Hyperlink 34" xfId="25423" hidden="1" xr:uid="{00000000-0005-0000-0000-0000C6040000}"/>
    <cellStyle name="Followed Hyperlink 34" xfId="25434" hidden="1" xr:uid="{00000000-0005-0000-0000-0000C7040000}"/>
    <cellStyle name="Followed Hyperlink 34" xfId="25457" hidden="1" xr:uid="{00000000-0005-0000-0000-0000C8040000}"/>
    <cellStyle name="Followed Hyperlink 34" xfId="25604" hidden="1" xr:uid="{00000000-0005-0000-0000-0000C9040000}"/>
    <cellStyle name="Followed Hyperlink 34" xfId="25634" hidden="1" xr:uid="{00000000-0005-0000-0000-0000CA040000}"/>
    <cellStyle name="Followed Hyperlink 34" xfId="25645" hidden="1" xr:uid="{00000000-0005-0000-0000-0000CB040000}"/>
    <cellStyle name="Followed Hyperlink 34" xfId="25668" hidden="1" xr:uid="{00000000-0005-0000-0000-0000CC040000}"/>
    <cellStyle name="Followed Hyperlink 34" xfId="25810" hidden="1" xr:uid="{00000000-0005-0000-0000-0000CD040000}"/>
    <cellStyle name="Followed Hyperlink 34" xfId="25840" hidden="1" xr:uid="{00000000-0005-0000-0000-0000CE040000}"/>
    <cellStyle name="Followed Hyperlink 34" xfId="25851" hidden="1" xr:uid="{00000000-0005-0000-0000-0000CF040000}"/>
    <cellStyle name="Followed Hyperlink 34" xfId="26392" hidden="1" xr:uid="{00000000-0005-0000-0000-0000B4040000}"/>
    <cellStyle name="Followed Hyperlink 34" xfId="26551" hidden="1" xr:uid="{00000000-0005-0000-0000-0000B5040000}"/>
    <cellStyle name="Followed Hyperlink 34" xfId="26581" hidden="1" xr:uid="{00000000-0005-0000-0000-0000B6040000}"/>
    <cellStyle name="Followed Hyperlink 34" xfId="26592" hidden="1" xr:uid="{00000000-0005-0000-0000-0000B7040000}"/>
    <cellStyle name="Followed Hyperlink 34" xfId="26704" hidden="1" xr:uid="{00000000-0005-0000-0000-0000B8040000}"/>
    <cellStyle name="Followed Hyperlink 34" xfId="26864" hidden="1" xr:uid="{00000000-0005-0000-0000-0000B9040000}"/>
    <cellStyle name="Followed Hyperlink 34" xfId="26894" hidden="1" xr:uid="{00000000-0005-0000-0000-0000BA040000}"/>
    <cellStyle name="Followed Hyperlink 34" xfId="26905" hidden="1" xr:uid="{00000000-0005-0000-0000-0000BB040000}"/>
    <cellStyle name="Followed Hyperlink 34" xfId="26931" hidden="1" xr:uid="{00000000-0005-0000-0000-0000BC040000}"/>
    <cellStyle name="Followed Hyperlink 34" xfId="27085" hidden="1" xr:uid="{00000000-0005-0000-0000-0000BD040000}"/>
    <cellStyle name="Followed Hyperlink 34" xfId="27115" hidden="1" xr:uid="{00000000-0005-0000-0000-0000BE040000}"/>
    <cellStyle name="Followed Hyperlink 34" xfId="27126" hidden="1" xr:uid="{00000000-0005-0000-0000-0000BF040000}"/>
    <cellStyle name="Followed Hyperlink 34" xfId="27150" hidden="1" xr:uid="{00000000-0005-0000-0000-0000C0040000}"/>
    <cellStyle name="Followed Hyperlink 34" xfId="27301" hidden="1" xr:uid="{00000000-0005-0000-0000-0000C1040000}"/>
    <cellStyle name="Followed Hyperlink 34" xfId="27331" hidden="1" xr:uid="{00000000-0005-0000-0000-0000C2040000}"/>
    <cellStyle name="Followed Hyperlink 34" xfId="27342" hidden="1" xr:uid="{00000000-0005-0000-0000-0000C3040000}"/>
    <cellStyle name="Followed Hyperlink 34" xfId="27365" hidden="1" xr:uid="{00000000-0005-0000-0000-0000C4040000}"/>
    <cellStyle name="Followed Hyperlink 34" xfId="27513" hidden="1" xr:uid="{00000000-0005-0000-0000-0000C5040000}"/>
    <cellStyle name="Followed Hyperlink 34" xfId="27543" hidden="1" xr:uid="{00000000-0005-0000-0000-0000C6040000}"/>
    <cellStyle name="Followed Hyperlink 34" xfId="27554" hidden="1" xr:uid="{00000000-0005-0000-0000-0000C7040000}"/>
    <cellStyle name="Followed Hyperlink 34" xfId="27577" hidden="1" xr:uid="{00000000-0005-0000-0000-0000C8040000}"/>
    <cellStyle name="Followed Hyperlink 34" xfId="27724" hidden="1" xr:uid="{00000000-0005-0000-0000-0000C9040000}"/>
    <cellStyle name="Followed Hyperlink 34" xfId="27754" hidden="1" xr:uid="{00000000-0005-0000-0000-0000CA040000}"/>
    <cellStyle name="Followed Hyperlink 34" xfId="27765" hidden="1" xr:uid="{00000000-0005-0000-0000-0000CB040000}"/>
    <cellStyle name="Followed Hyperlink 34" xfId="27788" hidden="1" xr:uid="{00000000-0005-0000-0000-0000CC040000}"/>
    <cellStyle name="Followed Hyperlink 34" xfId="27930" hidden="1" xr:uid="{00000000-0005-0000-0000-0000CD040000}"/>
    <cellStyle name="Followed Hyperlink 34" xfId="27960" hidden="1" xr:uid="{00000000-0005-0000-0000-0000CE040000}"/>
    <cellStyle name="Followed Hyperlink 34" xfId="27971" hidden="1" xr:uid="{00000000-0005-0000-0000-0000CF040000}"/>
    <cellStyle name="Followed Hyperlink 34" xfId="28614" hidden="1" xr:uid="{00000000-0005-0000-0000-0000B4040000}"/>
    <cellStyle name="Followed Hyperlink 34" xfId="28773" hidden="1" xr:uid="{00000000-0005-0000-0000-0000B5040000}"/>
    <cellStyle name="Followed Hyperlink 34" xfId="28803" hidden="1" xr:uid="{00000000-0005-0000-0000-0000B6040000}"/>
    <cellStyle name="Followed Hyperlink 34" xfId="28814" hidden="1" xr:uid="{00000000-0005-0000-0000-0000B7040000}"/>
    <cellStyle name="Followed Hyperlink 34" xfId="28926" hidden="1" xr:uid="{00000000-0005-0000-0000-0000B8040000}"/>
    <cellStyle name="Followed Hyperlink 34" xfId="29086" hidden="1" xr:uid="{00000000-0005-0000-0000-0000B9040000}"/>
    <cellStyle name="Followed Hyperlink 34" xfId="29116" hidden="1" xr:uid="{00000000-0005-0000-0000-0000BA040000}"/>
    <cellStyle name="Followed Hyperlink 34" xfId="29127" hidden="1" xr:uid="{00000000-0005-0000-0000-0000BB040000}"/>
    <cellStyle name="Followed Hyperlink 34" xfId="29153" hidden="1" xr:uid="{00000000-0005-0000-0000-0000BC040000}"/>
    <cellStyle name="Followed Hyperlink 34" xfId="29307" hidden="1" xr:uid="{00000000-0005-0000-0000-0000BD040000}"/>
    <cellStyle name="Followed Hyperlink 34" xfId="29337" hidden="1" xr:uid="{00000000-0005-0000-0000-0000BE040000}"/>
    <cellStyle name="Followed Hyperlink 34" xfId="29348" hidden="1" xr:uid="{00000000-0005-0000-0000-0000BF040000}"/>
    <cellStyle name="Followed Hyperlink 34" xfId="29372" hidden="1" xr:uid="{00000000-0005-0000-0000-0000C0040000}"/>
    <cellStyle name="Followed Hyperlink 34" xfId="29523" hidden="1" xr:uid="{00000000-0005-0000-0000-0000C1040000}"/>
    <cellStyle name="Followed Hyperlink 34" xfId="29553" hidden="1" xr:uid="{00000000-0005-0000-0000-0000C2040000}"/>
    <cellStyle name="Followed Hyperlink 34" xfId="29564" hidden="1" xr:uid="{00000000-0005-0000-0000-0000C3040000}"/>
    <cellStyle name="Followed Hyperlink 34" xfId="29587" hidden="1" xr:uid="{00000000-0005-0000-0000-0000C4040000}"/>
    <cellStyle name="Followed Hyperlink 34" xfId="29735" hidden="1" xr:uid="{00000000-0005-0000-0000-0000C5040000}"/>
    <cellStyle name="Followed Hyperlink 34" xfId="29765" hidden="1" xr:uid="{00000000-0005-0000-0000-0000C6040000}"/>
    <cellStyle name="Followed Hyperlink 34" xfId="29776" hidden="1" xr:uid="{00000000-0005-0000-0000-0000C7040000}"/>
    <cellStyle name="Followed Hyperlink 34" xfId="29799" hidden="1" xr:uid="{00000000-0005-0000-0000-0000C8040000}"/>
    <cellStyle name="Followed Hyperlink 34" xfId="29946" hidden="1" xr:uid="{00000000-0005-0000-0000-0000C9040000}"/>
    <cellStyle name="Followed Hyperlink 34" xfId="29976" hidden="1" xr:uid="{00000000-0005-0000-0000-0000CA040000}"/>
    <cellStyle name="Followed Hyperlink 34" xfId="29987" hidden="1" xr:uid="{00000000-0005-0000-0000-0000CB040000}"/>
    <cellStyle name="Followed Hyperlink 34" xfId="30010" hidden="1" xr:uid="{00000000-0005-0000-0000-0000CC040000}"/>
    <cellStyle name="Followed Hyperlink 34" xfId="30152" hidden="1" xr:uid="{00000000-0005-0000-0000-0000CD040000}"/>
    <cellStyle name="Followed Hyperlink 34" xfId="30182" hidden="1" xr:uid="{00000000-0005-0000-0000-0000CE040000}"/>
    <cellStyle name="Followed Hyperlink 34" xfId="30193" hidden="1" xr:uid="{00000000-0005-0000-0000-0000CF040000}"/>
    <cellStyle name="Followed Hyperlink 34" xfId="28427" hidden="1" xr:uid="{00000000-0005-0000-0000-0000B4040000}"/>
    <cellStyle name="Followed Hyperlink 34" xfId="30203" hidden="1" xr:uid="{00000000-0005-0000-0000-0000B5040000}"/>
    <cellStyle name="Followed Hyperlink 34" xfId="30474" hidden="1" xr:uid="{00000000-0005-0000-0000-0000B6040000}"/>
    <cellStyle name="Followed Hyperlink 34" xfId="30485" hidden="1" xr:uid="{00000000-0005-0000-0000-0000B7040000}"/>
    <cellStyle name="Followed Hyperlink 34" xfId="30597" hidden="1" xr:uid="{00000000-0005-0000-0000-0000B8040000}"/>
    <cellStyle name="Followed Hyperlink 34" xfId="30757" hidden="1" xr:uid="{00000000-0005-0000-0000-0000B9040000}"/>
    <cellStyle name="Followed Hyperlink 34" xfId="30787" hidden="1" xr:uid="{00000000-0005-0000-0000-0000BA040000}"/>
    <cellStyle name="Followed Hyperlink 34" xfId="30798" hidden="1" xr:uid="{00000000-0005-0000-0000-0000BB040000}"/>
    <cellStyle name="Followed Hyperlink 34" xfId="30824" hidden="1" xr:uid="{00000000-0005-0000-0000-0000BC040000}"/>
    <cellStyle name="Followed Hyperlink 34" xfId="30978" hidden="1" xr:uid="{00000000-0005-0000-0000-0000BD040000}"/>
    <cellStyle name="Followed Hyperlink 34" xfId="31008" hidden="1" xr:uid="{00000000-0005-0000-0000-0000BE040000}"/>
    <cellStyle name="Followed Hyperlink 34" xfId="31019" hidden="1" xr:uid="{00000000-0005-0000-0000-0000BF040000}"/>
    <cellStyle name="Followed Hyperlink 34" xfId="31043" hidden="1" xr:uid="{00000000-0005-0000-0000-0000C0040000}"/>
    <cellStyle name="Followed Hyperlink 34" xfId="31194" hidden="1" xr:uid="{00000000-0005-0000-0000-0000C1040000}"/>
    <cellStyle name="Followed Hyperlink 34" xfId="31224" hidden="1" xr:uid="{00000000-0005-0000-0000-0000C2040000}"/>
    <cellStyle name="Followed Hyperlink 34" xfId="31235" hidden="1" xr:uid="{00000000-0005-0000-0000-0000C3040000}"/>
    <cellStyle name="Followed Hyperlink 34" xfId="31258" hidden="1" xr:uid="{00000000-0005-0000-0000-0000C4040000}"/>
    <cellStyle name="Followed Hyperlink 34" xfId="31406" hidden="1" xr:uid="{00000000-0005-0000-0000-0000C5040000}"/>
    <cellStyle name="Followed Hyperlink 34" xfId="31436" hidden="1" xr:uid="{00000000-0005-0000-0000-0000C6040000}"/>
    <cellStyle name="Followed Hyperlink 34" xfId="31447" hidden="1" xr:uid="{00000000-0005-0000-0000-0000C7040000}"/>
    <cellStyle name="Followed Hyperlink 34" xfId="31470" hidden="1" xr:uid="{00000000-0005-0000-0000-0000C8040000}"/>
    <cellStyle name="Followed Hyperlink 34" xfId="31617" hidden="1" xr:uid="{00000000-0005-0000-0000-0000C9040000}"/>
    <cellStyle name="Followed Hyperlink 34" xfId="31647" hidden="1" xr:uid="{00000000-0005-0000-0000-0000CA040000}"/>
    <cellStyle name="Followed Hyperlink 34" xfId="31658" hidden="1" xr:uid="{00000000-0005-0000-0000-0000CB040000}"/>
    <cellStyle name="Followed Hyperlink 34" xfId="31681" hidden="1" xr:uid="{00000000-0005-0000-0000-0000CC040000}"/>
    <cellStyle name="Followed Hyperlink 34" xfId="31823" hidden="1" xr:uid="{00000000-0005-0000-0000-0000CD040000}"/>
    <cellStyle name="Followed Hyperlink 34" xfId="31853" hidden="1" xr:uid="{00000000-0005-0000-0000-0000CE040000}"/>
    <cellStyle name="Followed Hyperlink 34" xfId="31864" hidden="1" xr:uid="{00000000-0005-0000-0000-0000CF040000}"/>
    <cellStyle name="Followed Hyperlink 34" xfId="30349" hidden="1" xr:uid="{00000000-0005-0000-0000-0000B4040000}"/>
    <cellStyle name="Followed Hyperlink 34" xfId="31874" hidden="1" xr:uid="{00000000-0005-0000-0000-0000B5040000}"/>
    <cellStyle name="Followed Hyperlink 34" xfId="32142" hidden="1" xr:uid="{00000000-0005-0000-0000-0000B6040000}"/>
    <cellStyle name="Followed Hyperlink 34" xfId="32153" hidden="1" xr:uid="{00000000-0005-0000-0000-0000B7040000}"/>
    <cellStyle name="Followed Hyperlink 34" xfId="32265" hidden="1" xr:uid="{00000000-0005-0000-0000-0000B8040000}"/>
    <cellStyle name="Followed Hyperlink 34" xfId="32425" hidden="1" xr:uid="{00000000-0005-0000-0000-0000B9040000}"/>
    <cellStyle name="Followed Hyperlink 34" xfId="32455" hidden="1" xr:uid="{00000000-0005-0000-0000-0000BA040000}"/>
    <cellStyle name="Followed Hyperlink 34" xfId="32466" hidden="1" xr:uid="{00000000-0005-0000-0000-0000BB040000}"/>
    <cellStyle name="Followed Hyperlink 34" xfId="32492" hidden="1" xr:uid="{00000000-0005-0000-0000-0000BC040000}"/>
    <cellStyle name="Followed Hyperlink 34" xfId="32646" hidden="1" xr:uid="{00000000-0005-0000-0000-0000BD040000}"/>
    <cellStyle name="Followed Hyperlink 34" xfId="32676" hidden="1" xr:uid="{00000000-0005-0000-0000-0000BE040000}"/>
    <cellStyle name="Followed Hyperlink 34" xfId="32687" hidden="1" xr:uid="{00000000-0005-0000-0000-0000BF040000}"/>
    <cellStyle name="Followed Hyperlink 34" xfId="32711" hidden="1" xr:uid="{00000000-0005-0000-0000-0000C0040000}"/>
    <cellStyle name="Followed Hyperlink 34" xfId="32862" hidden="1" xr:uid="{00000000-0005-0000-0000-0000C1040000}"/>
    <cellStyle name="Followed Hyperlink 34" xfId="32892" hidden="1" xr:uid="{00000000-0005-0000-0000-0000C2040000}"/>
    <cellStyle name="Followed Hyperlink 34" xfId="32903" hidden="1" xr:uid="{00000000-0005-0000-0000-0000C3040000}"/>
    <cellStyle name="Followed Hyperlink 34" xfId="32926" hidden="1" xr:uid="{00000000-0005-0000-0000-0000C4040000}"/>
    <cellStyle name="Followed Hyperlink 34" xfId="33074" hidden="1" xr:uid="{00000000-0005-0000-0000-0000C5040000}"/>
    <cellStyle name="Followed Hyperlink 34" xfId="33104" hidden="1" xr:uid="{00000000-0005-0000-0000-0000C6040000}"/>
    <cellStyle name="Followed Hyperlink 34" xfId="33115" hidden="1" xr:uid="{00000000-0005-0000-0000-0000C7040000}"/>
    <cellStyle name="Followed Hyperlink 34" xfId="33138" hidden="1" xr:uid="{00000000-0005-0000-0000-0000C8040000}"/>
    <cellStyle name="Followed Hyperlink 34" xfId="33285" hidden="1" xr:uid="{00000000-0005-0000-0000-0000C9040000}"/>
    <cellStyle name="Followed Hyperlink 34" xfId="33315" hidden="1" xr:uid="{00000000-0005-0000-0000-0000CA040000}"/>
    <cellStyle name="Followed Hyperlink 34" xfId="33326" hidden="1" xr:uid="{00000000-0005-0000-0000-0000CB040000}"/>
    <cellStyle name="Followed Hyperlink 34" xfId="33349" hidden="1" xr:uid="{00000000-0005-0000-0000-0000CC040000}"/>
    <cellStyle name="Followed Hyperlink 34" xfId="33491" hidden="1" xr:uid="{00000000-0005-0000-0000-0000CD040000}"/>
    <cellStyle name="Followed Hyperlink 34" xfId="33521" hidden="1" xr:uid="{00000000-0005-0000-0000-0000CE040000}"/>
    <cellStyle name="Followed Hyperlink 34" xfId="33532" hidden="1" xr:uid="{00000000-0005-0000-0000-0000CF040000}"/>
    <cellStyle name="Followed Hyperlink 34" xfId="32018" hidden="1" xr:uid="{00000000-0005-0000-0000-0000B4040000}"/>
    <cellStyle name="Followed Hyperlink 34" xfId="33542" hidden="1" xr:uid="{00000000-0005-0000-0000-0000B5040000}"/>
    <cellStyle name="Followed Hyperlink 34" xfId="33797" hidden="1" xr:uid="{00000000-0005-0000-0000-0000B6040000}"/>
    <cellStyle name="Followed Hyperlink 34" xfId="33808" hidden="1" xr:uid="{00000000-0005-0000-0000-0000B7040000}"/>
    <cellStyle name="Followed Hyperlink 34" xfId="33920" hidden="1" xr:uid="{00000000-0005-0000-0000-0000B8040000}"/>
    <cellStyle name="Followed Hyperlink 34" xfId="34080" hidden="1" xr:uid="{00000000-0005-0000-0000-0000B9040000}"/>
    <cellStyle name="Followed Hyperlink 34" xfId="34110" hidden="1" xr:uid="{00000000-0005-0000-0000-0000BA040000}"/>
    <cellStyle name="Followed Hyperlink 34" xfId="34121" hidden="1" xr:uid="{00000000-0005-0000-0000-0000BB040000}"/>
    <cellStyle name="Followed Hyperlink 34" xfId="34147" hidden="1" xr:uid="{00000000-0005-0000-0000-0000BC040000}"/>
    <cellStyle name="Followed Hyperlink 34" xfId="34301" hidden="1" xr:uid="{00000000-0005-0000-0000-0000BD040000}"/>
    <cellStyle name="Followed Hyperlink 34" xfId="34331" hidden="1" xr:uid="{00000000-0005-0000-0000-0000BE040000}"/>
    <cellStyle name="Followed Hyperlink 34" xfId="34342" hidden="1" xr:uid="{00000000-0005-0000-0000-0000BF040000}"/>
    <cellStyle name="Followed Hyperlink 34" xfId="34366" hidden="1" xr:uid="{00000000-0005-0000-0000-0000C0040000}"/>
    <cellStyle name="Followed Hyperlink 34" xfId="34517" hidden="1" xr:uid="{00000000-0005-0000-0000-0000C1040000}"/>
    <cellStyle name="Followed Hyperlink 34" xfId="34547" hidden="1" xr:uid="{00000000-0005-0000-0000-0000C2040000}"/>
    <cellStyle name="Followed Hyperlink 34" xfId="34558" hidden="1" xr:uid="{00000000-0005-0000-0000-0000C3040000}"/>
    <cellStyle name="Followed Hyperlink 34" xfId="34581" hidden="1" xr:uid="{00000000-0005-0000-0000-0000C4040000}"/>
    <cellStyle name="Followed Hyperlink 34" xfId="34729" hidden="1" xr:uid="{00000000-0005-0000-0000-0000C5040000}"/>
    <cellStyle name="Followed Hyperlink 34" xfId="34759" hidden="1" xr:uid="{00000000-0005-0000-0000-0000C6040000}"/>
    <cellStyle name="Followed Hyperlink 34" xfId="34770" hidden="1" xr:uid="{00000000-0005-0000-0000-0000C7040000}"/>
    <cellStyle name="Followed Hyperlink 34" xfId="34793" hidden="1" xr:uid="{00000000-0005-0000-0000-0000C8040000}"/>
    <cellStyle name="Followed Hyperlink 34" xfId="34940" hidden="1" xr:uid="{00000000-0005-0000-0000-0000C9040000}"/>
    <cellStyle name="Followed Hyperlink 34" xfId="34970" hidden="1" xr:uid="{00000000-0005-0000-0000-0000CA040000}"/>
    <cellStyle name="Followed Hyperlink 34" xfId="34981" hidden="1" xr:uid="{00000000-0005-0000-0000-0000CB040000}"/>
    <cellStyle name="Followed Hyperlink 34" xfId="35004" hidden="1" xr:uid="{00000000-0005-0000-0000-0000CC040000}"/>
    <cellStyle name="Followed Hyperlink 34" xfId="35146" hidden="1" xr:uid="{00000000-0005-0000-0000-0000CD040000}"/>
    <cellStyle name="Followed Hyperlink 34" xfId="35176" hidden="1" xr:uid="{00000000-0005-0000-0000-0000CE040000}"/>
    <cellStyle name="Followed Hyperlink 34" xfId="35187" hidden="1" xr:uid="{00000000-0005-0000-0000-0000CF040000}"/>
    <cellStyle name="Followed Hyperlink 34" xfId="33682" hidden="1" xr:uid="{00000000-0005-0000-0000-0000B4040000}"/>
    <cellStyle name="Followed Hyperlink 34" xfId="35197" hidden="1" xr:uid="{00000000-0005-0000-0000-0000B5040000}"/>
    <cellStyle name="Followed Hyperlink 34" xfId="35438" hidden="1" xr:uid="{00000000-0005-0000-0000-0000B6040000}"/>
    <cellStyle name="Followed Hyperlink 34" xfId="35449" hidden="1" xr:uid="{00000000-0005-0000-0000-0000B7040000}"/>
    <cellStyle name="Followed Hyperlink 34" xfId="35561" hidden="1" xr:uid="{00000000-0005-0000-0000-0000B8040000}"/>
    <cellStyle name="Followed Hyperlink 34" xfId="35721" hidden="1" xr:uid="{00000000-0005-0000-0000-0000B9040000}"/>
    <cellStyle name="Followed Hyperlink 34" xfId="35751" hidden="1" xr:uid="{00000000-0005-0000-0000-0000BA040000}"/>
    <cellStyle name="Followed Hyperlink 34" xfId="35762" hidden="1" xr:uid="{00000000-0005-0000-0000-0000BB040000}"/>
    <cellStyle name="Followed Hyperlink 34" xfId="35788" hidden="1" xr:uid="{00000000-0005-0000-0000-0000BC040000}"/>
    <cellStyle name="Followed Hyperlink 34" xfId="35942" hidden="1" xr:uid="{00000000-0005-0000-0000-0000BD040000}"/>
    <cellStyle name="Followed Hyperlink 34" xfId="35972" hidden="1" xr:uid="{00000000-0005-0000-0000-0000BE040000}"/>
    <cellStyle name="Followed Hyperlink 34" xfId="35983" hidden="1" xr:uid="{00000000-0005-0000-0000-0000BF040000}"/>
    <cellStyle name="Followed Hyperlink 34" xfId="36007" hidden="1" xr:uid="{00000000-0005-0000-0000-0000C0040000}"/>
    <cellStyle name="Followed Hyperlink 34" xfId="36158" hidden="1" xr:uid="{00000000-0005-0000-0000-0000C1040000}"/>
    <cellStyle name="Followed Hyperlink 34" xfId="36188" hidden="1" xr:uid="{00000000-0005-0000-0000-0000C2040000}"/>
    <cellStyle name="Followed Hyperlink 34" xfId="36199" hidden="1" xr:uid="{00000000-0005-0000-0000-0000C3040000}"/>
    <cellStyle name="Followed Hyperlink 34" xfId="36222" hidden="1" xr:uid="{00000000-0005-0000-0000-0000C4040000}"/>
    <cellStyle name="Followed Hyperlink 34" xfId="36370" hidden="1" xr:uid="{00000000-0005-0000-0000-0000C5040000}"/>
    <cellStyle name="Followed Hyperlink 34" xfId="36400" hidden="1" xr:uid="{00000000-0005-0000-0000-0000C6040000}"/>
    <cellStyle name="Followed Hyperlink 34" xfId="36411" hidden="1" xr:uid="{00000000-0005-0000-0000-0000C7040000}"/>
    <cellStyle name="Followed Hyperlink 34" xfId="36434" hidden="1" xr:uid="{00000000-0005-0000-0000-0000C8040000}"/>
    <cellStyle name="Followed Hyperlink 34" xfId="36581" hidden="1" xr:uid="{00000000-0005-0000-0000-0000C9040000}"/>
    <cellStyle name="Followed Hyperlink 34" xfId="36611" hidden="1" xr:uid="{00000000-0005-0000-0000-0000CA040000}"/>
    <cellStyle name="Followed Hyperlink 34" xfId="36622" hidden="1" xr:uid="{00000000-0005-0000-0000-0000CB040000}"/>
    <cellStyle name="Followed Hyperlink 34" xfId="36645" hidden="1" xr:uid="{00000000-0005-0000-0000-0000CC040000}"/>
    <cellStyle name="Followed Hyperlink 34" xfId="36787" hidden="1" xr:uid="{00000000-0005-0000-0000-0000CD040000}"/>
    <cellStyle name="Followed Hyperlink 34" xfId="36817" hidden="1" xr:uid="{00000000-0005-0000-0000-0000CE040000}"/>
    <cellStyle name="Followed Hyperlink 34" xfId="36828" hidden="1" xr:uid="{00000000-0005-0000-0000-0000CF040000}"/>
    <cellStyle name="Followed Hyperlink 34" xfId="35333" hidden="1" xr:uid="{00000000-0005-0000-0000-0000B4040000}"/>
    <cellStyle name="Followed Hyperlink 34" xfId="36838" hidden="1" xr:uid="{00000000-0005-0000-0000-0000B5040000}"/>
    <cellStyle name="Followed Hyperlink 34" xfId="37045" hidden="1" xr:uid="{00000000-0005-0000-0000-0000B6040000}"/>
    <cellStyle name="Followed Hyperlink 34" xfId="37056" hidden="1" xr:uid="{00000000-0005-0000-0000-0000B7040000}"/>
    <cellStyle name="Followed Hyperlink 34" xfId="37168" hidden="1" xr:uid="{00000000-0005-0000-0000-0000B8040000}"/>
    <cellStyle name="Followed Hyperlink 34" xfId="37328" hidden="1" xr:uid="{00000000-0005-0000-0000-0000B9040000}"/>
    <cellStyle name="Followed Hyperlink 34" xfId="37358" hidden="1" xr:uid="{00000000-0005-0000-0000-0000BA040000}"/>
    <cellStyle name="Followed Hyperlink 34" xfId="37369" hidden="1" xr:uid="{00000000-0005-0000-0000-0000BB040000}"/>
    <cellStyle name="Followed Hyperlink 34" xfId="37395" hidden="1" xr:uid="{00000000-0005-0000-0000-0000BC040000}"/>
    <cellStyle name="Followed Hyperlink 34" xfId="37549" hidden="1" xr:uid="{00000000-0005-0000-0000-0000BD040000}"/>
    <cellStyle name="Followed Hyperlink 34" xfId="37579" hidden="1" xr:uid="{00000000-0005-0000-0000-0000BE040000}"/>
    <cellStyle name="Followed Hyperlink 34" xfId="37590" hidden="1" xr:uid="{00000000-0005-0000-0000-0000BF040000}"/>
    <cellStyle name="Followed Hyperlink 34" xfId="37614" hidden="1" xr:uid="{00000000-0005-0000-0000-0000C0040000}"/>
    <cellStyle name="Followed Hyperlink 34" xfId="37765" hidden="1" xr:uid="{00000000-0005-0000-0000-0000C1040000}"/>
    <cellStyle name="Followed Hyperlink 34" xfId="37795" hidden="1" xr:uid="{00000000-0005-0000-0000-0000C2040000}"/>
    <cellStyle name="Followed Hyperlink 34" xfId="37806" hidden="1" xr:uid="{00000000-0005-0000-0000-0000C3040000}"/>
    <cellStyle name="Followed Hyperlink 34" xfId="37829" hidden="1" xr:uid="{00000000-0005-0000-0000-0000C4040000}"/>
    <cellStyle name="Followed Hyperlink 34" xfId="37977" hidden="1" xr:uid="{00000000-0005-0000-0000-0000C5040000}"/>
    <cellStyle name="Followed Hyperlink 34" xfId="38007" hidden="1" xr:uid="{00000000-0005-0000-0000-0000C6040000}"/>
    <cellStyle name="Followed Hyperlink 34" xfId="38018" hidden="1" xr:uid="{00000000-0005-0000-0000-0000C7040000}"/>
    <cellStyle name="Followed Hyperlink 34" xfId="38041" hidden="1" xr:uid="{00000000-0005-0000-0000-0000C8040000}"/>
    <cellStyle name="Followed Hyperlink 34" xfId="38188" hidden="1" xr:uid="{00000000-0005-0000-0000-0000C9040000}"/>
    <cellStyle name="Followed Hyperlink 34" xfId="38218" hidden="1" xr:uid="{00000000-0005-0000-0000-0000CA040000}"/>
    <cellStyle name="Followed Hyperlink 34" xfId="38229" hidden="1" xr:uid="{00000000-0005-0000-0000-0000CB040000}"/>
    <cellStyle name="Followed Hyperlink 34" xfId="38252" hidden="1" xr:uid="{00000000-0005-0000-0000-0000CC040000}"/>
    <cellStyle name="Followed Hyperlink 34" xfId="38394" hidden="1" xr:uid="{00000000-0005-0000-0000-0000CD040000}"/>
    <cellStyle name="Followed Hyperlink 34" xfId="38424" hidden="1" xr:uid="{00000000-0005-0000-0000-0000CE040000}"/>
    <cellStyle name="Followed Hyperlink 34" xfId="38435" hidden="1" xr:uid="{00000000-0005-0000-0000-0000CF040000}"/>
    <cellStyle name="Followed Hyperlink 34" xfId="36965" hidden="1" xr:uid="{00000000-0005-0000-0000-0000B4040000}"/>
    <cellStyle name="Followed Hyperlink 34" xfId="38445" hidden="1" xr:uid="{00000000-0005-0000-0000-0000B5040000}"/>
    <cellStyle name="Followed Hyperlink 34" xfId="38614" hidden="1" xr:uid="{00000000-0005-0000-0000-0000B6040000}"/>
    <cellStyle name="Followed Hyperlink 34" xfId="38625" hidden="1" xr:uid="{00000000-0005-0000-0000-0000B7040000}"/>
    <cellStyle name="Followed Hyperlink 34" xfId="38737" hidden="1" xr:uid="{00000000-0005-0000-0000-0000B8040000}"/>
    <cellStyle name="Followed Hyperlink 34" xfId="38897" hidden="1" xr:uid="{00000000-0005-0000-0000-0000B9040000}"/>
    <cellStyle name="Followed Hyperlink 34" xfId="38927" hidden="1" xr:uid="{00000000-0005-0000-0000-0000BA040000}"/>
    <cellStyle name="Followed Hyperlink 34" xfId="38938" hidden="1" xr:uid="{00000000-0005-0000-0000-0000BB040000}"/>
    <cellStyle name="Followed Hyperlink 34" xfId="38964" hidden="1" xr:uid="{00000000-0005-0000-0000-0000BC040000}"/>
    <cellStyle name="Followed Hyperlink 34" xfId="39118" hidden="1" xr:uid="{00000000-0005-0000-0000-0000BD040000}"/>
    <cellStyle name="Followed Hyperlink 34" xfId="39148" hidden="1" xr:uid="{00000000-0005-0000-0000-0000BE040000}"/>
    <cellStyle name="Followed Hyperlink 34" xfId="39159" hidden="1" xr:uid="{00000000-0005-0000-0000-0000BF040000}"/>
    <cellStyle name="Followed Hyperlink 34" xfId="39183" hidden="1" xr:uid="{00000000-0005-0000-0000-0000C0040000}"/>
    <cellStyle name="Followed Hyperlink 34" xfId="39334" hidden="1" xr:uid="{00000000-0005-0000-0000-0000C1040000}"/>
    <cellStyle name="Followed Hyperlink 34" xfId="39364" hidden="1" xr:uid="{00000000-0005-0000-0000-0000C2040000}"/>
    <cellStyle name="Followed Hyperlink 34" xfId="39375" hidden="1" xr:uid="{00000000-0005-0000-0000-0000C3040000}"/>
    <cellStyle name="Followed Hyperlink 34" xfId="39398" hidden="1" xr:uid="{00000000-0005-0000-0000-0000C4040000}"/>
    <cellStyle name="Followed Hyperlink 34" xfId="39546" hidden="1" xr:uid="{00000000-0005-0000-0000-0000C5040000}"/>
    <cellStyle name="Followed Hyperlink 34" xfId="39576" hidden="1" xr:uid="{00000000-0005-0000-0000-0000C6040000}"/>
    <cellStyle name="Followed Hyperlink 34" xfId="39587" hidden="1" xr:uid="{00000000-0005-0000-0000-0000C7040000}"/>
    <cellStyle name="Followed Hyperlink 34" xfId="39610" hidden="1" xr:uid="{00000000-0005-0000-0000-0000C8040000}"/>
    <cellStyle name="Followed Hyperlink 34" xfId="39757" hidden="1" xr:uid="{00000000-0005-0000-0000-0000C9040000}"/>
    <cellStyle name="Followed Hyperlink 34" xfId="39787" hidden="1" xr:uid="{00000000-0005-0000-0000-0000CA040000}"/>
    <cellStyle name="Followed Hyperlink 34" xfId="39798" hidden="1" xr:uid="{00000000-0005-0000-0000-0000CB040000}"/>
    <cellStyle name="Followed Hyperlink 34" xfId="39821" hidden="1" xr:uid="{00000000-0005-0000-0000-0000CC040000}"/>
    <cellStyle name="Followed Hyperlink 34" xfId="39963" hidden="1" xr:uid="{00000000-0005-0000-0000-0000CD040000}"/>
    <cellStyle name="Followed Hyperlink 34" xfId="39993" hidden="1" xr:uid="{00000000-0005-0000-0000-0000CE040000}"/>
    <cellStyle name="Followed Hyperlink 34" xfId="40004" hidden="1" xr:uid="{00000000-0005-0000-0000-0000CF040000}"/>
    <cellStyle name="Followed Hyperlink 34" xfId="38561" hidden="1" xr:uid="{00000000-0005-0000-0000-0000B4040000}"/>
    <cellStyle name="Followed Hyperlink 34" xfId="40014" hidden="1" xr:uid="{00000000-0005-0000-0000-0000B5040000}"/>
    <cellStyle name="Followed Hyperlink 34" xfId="40133" hidden="1" xr:uid="{00000000-0005-0000-0000-0000B6040000}"/>
    <cellStyle name="Followed Hyperlink 34" xfId="40144" hidden="1" xr:uid="{00000000-0005-0000-0000-0000B7040000}"/>
    <cellStyle name="Followed Hyperlink 34" xfId="40256" hidden="1" xr:uid="{00000000-0005-0000-0000-0000B8040000}"/>
    <cellStyle name="Followed Hyperlink 34" xfId="40416" hidden="1" xr:uid="{00000000-0005-0000-0000-0000B9040000}"/>
    <cellStyle name="Followed Hyperlink 34" xfId="40446" hidden="1" xr:uid="{00000000-0005-0000-0000-0000BA040000}"/>
    <cellStyle name="Followed Hyperlink 34" xfId="40457" hidden="1" xr:uid="{00000000-0005-0000-0000-0000BB040000}"/>
    <cellStyle name="Followed Hyperlink 34" xfId="40483" hidden="1" xr:uid="{00000000-0005-0000-0000-0000BC040000}"/>
    <cellStyle name="Followed Hyperlink 34" xfId="40637" hidden="1" xr:uid="{00000000-0005-0000-0000-0000BD040000}"/>
    <cellStyle name="Followed Hyperlink 34" xfId="40667" hidden="1" xr:uid="{00000000-0005-0000-0000-0000BE040000}"/>
    <cellStyle name="Followed Hyperlink 34" xfId="40678" hidden="1" xr:uid="{00000000-0005-0000-0000-0000BF040000}"/>
    <cellStyle name="Followed Hyperlink 34" xfId="40702" hidden="1" xr:uid="{00000000-0005-0000-0000-0000C0040000}"/>
    <cellStyle name="Followed Hyperlink 34" xfId="40853" hidden="1" xr:uid="{00000000-0005-0000-0000-0000C1040000}"/>
    <cellStyle name="Followed Hyperlink 34" xfId="40883" hidden="1" xr:uid="{00000000-0005-0000-0000-0000C2040000}"/>
    <cellStyle name="Followed Hyperlink 34" xfId="40894" hidden="1" xr:uid="{00000000-0005-0000-0000-0000C3040000}"/>
    <cellStyle name="Followed Hyperlink 34" xfId="40917" hidden="1" xr:uid="{00000000-0005-0000-0000-0000C4040000}"/>
    <cellStyle name="Followed Hyperlink 34" xfId="41065" hidden="1" xr:uid="{00000000-0005-0000-0000-0000C5040000}"/>
    <cellStyle name="Followed Hyperlink 34" xfId="41095" hidden="1" xr:uid="{00000000-0005-0000-0000-0000C6040000}"/>
    <cellStyle name="Followed Hyperlink 34" xfId="41106" hidden="1" xr:uid="{00000000-0005-0000-0000-0000C7040000}"/>
    <cellStyle name="Followed Hyperlink 34" xfId="41129" hidden="1" xr:uid="{00000000-0005-0000-0000-0000C8040000}"/>
    <cellStyle name="Followed Hyperlink 34" xfId="41276" hidden="1" xr:uid="{00000000-0005-0000-0000-0000C9040000}"/>
    <cellStyle name="Followed Hyperlink 34" xfId="41306" hidden="1" xr:uid="{00000000-0005-0000-0000-0000CA040000}"/>
    <cellStyle name="Followed Hyperlink 34" xfId="41317" hidden="1" xr:uid="{00000000-0005-0000-0000-0000CB040000}"/>
    <cellStyle name="Followed Hyperlink 34" xfId="41340" hidden="1" xr:uid="{00000000-0005-0000-0000-0000CC040000}"/>
    <cellStyle name="Followed Hyperlink 34" xfId="41482" hidden="1" xr:uid="{00000000-0005-0000-0000-0000CD040000}"/>
    <cellStyle name="Followed Hyperlink 34" xfId="41512" hidden="1" xr:uid="{00000000-0005-0000-0000-0000CE040000}"/>
    <cellStyle name="Followed Hyperlink 34" xfId="41523" hidden="1" xr:uid="{00000000-0005-0000-0000-0000CF040000}"/>
    <cellStyle name="Followed Hyperlink 34" xfId="41909" hidden="1" xr:uid="{00000000-0005-0000-0000-0000B4040000}"/>
    <cellStyle name="Followed Hyperlink 34" xfId="42068" hidden="1" xr:uid="{00000000-0005-0000-0000-0000B5040000}"/>
    <cellStyle name="Followed Hyperlink 34" xfId="42098" hidden="1" xr:uid="{00000000-0005-0000-0000-0000B6040000}"/>
    <cellStyle name="Followed Hyperlink 34" xfId="42109" hidden="1" xr:uid="{00000000-0005-0000-0000-0000B7040000}"/>
    <cellStyle name="Followed Hyperlink 34" xfId="42221" hidden="1" xr:uid="{00000000-0005-0000-0000-0000B8040000}"/>
    <cellStyle name="Followed Hyperlink 34" xfId="42381" hidden="1" xr:uid="{00000000-0005-0000-0000-0000B9040000}"/>
    <cellStyle name="Followed Hyperlink 34" xfId="42411" hidden="1" xr:uid="{00000000-0005-0000-0000-0000BA040000}"/>
    <cellStyle name="Followed Hyperlink 34" xfId="42422" hidden="1" xr:uid="{00000000-0005-0000-0000-0000BB040000}"/>
    <cellStyle name="Followed Hyperlink 34" xfId="42448" hidden="1" xr:uid="{00000000-0005-0000-0000-0000BC040000}"/>
    <cellStyle name="Followed Hyperlink 34" xfId="42602" hidden="1" xr:uid="{00000000-0005-0000-0000-0000BD040000}"/>
    <cellStyle name="Followed Hyperlink 34" xfId="42632" hidden="1" xr:uid="{00000000-0005-0000-0000-0000BE040000}"/>
    <cellStyle name="Followed Hyperlink 34" xfId="42643" hidden="1" xr:uid="{00000000-0005-0000-0000-0000BF040000}"/>
    <cellStyle name="Followed Hyperlink 34" xfId="42667" hidden="1" xr:uid="{00000000-0005-0000-0000-0000C0040000}"/>
    <cellStyle name="Followed Hyperlink 34" xfId="42818" hidden="1" xr:uid="{00000000-0005-0000-0000-0000C1040000}"/>
    <cellStyle name="Followed Hyperlink 34" xfId="42848" hidden="1" xr:uid="{00000000-0005-0000-0000-0000C2040000}"/>
    <cellStyle name="Followed Hyperlink 34" xfId="42859" hidden="1" xr:uid="{00000000-0005-0000-0000-0000C3040000}"/>
    <cellStyle name="Followed Hyperlink 34" xfId="42882" hidden="1" xr:uid="{00000000-0005-0000-0000-0000C4040000}"/>
    <cellStyle name="Followed Hyperlink 34" xfId="43030" hidden="1" xr:uid="{00000000-0005-0000-0000-0000C5040000}"/>
    <cellStyle name="Followed Hyperlink 34" xfId="43060" hidden="1" xr:uid="{00000000-0005-0000-0000-0000C6040000}"/>
    <cellStyle name="Followed Hyperlink 34" xfId="43071" hidden="1" xr:uid="{00000000-0005-0000-0000-0000C7040000}"/>
    <cellStyle name="Followed Hyperlink 34" xfId="43094" hidden="1" xr:uid="{00000000-0005-0000-0000-0000C8040000}"/>
    <cellStyle name="Followed Hyperlink 34" xfId="43241" hidden="1" xr:uid="{00000000-0005-0000-0000-0000C9040000}"/>
    <cellStyle name="Followed Hyperlink 34" xfId="43271" hidden="1" xr:uid="{00000000-0005-0000-0000-0000CA040000}"/>
    <cellStyle name="Followed Hyperlink 34" xfId="43282" hidden="1" xr:uid="{00000000-0005-0000-0000-0000CB040000}"/>
    <cellStyle name="Followed Hyperlink 34" xfId="43305" hidden="1" xr:uid="{00000000-0005-0000-0000-0000CC040000}"/>
    <cellStyle name="Followed Hyperlink 34" xfId="43447" hidden="1" xr:uid="{00000000-0005-0000-0000-0000CD040000}"/>
    <cellStyle name="Followed Hyperlink 34" xfId="43477" hidden="1" xr:uid="{00000000-0005-0000-0000-0000CE040000}"/>
    <cellStyle name="Followed Hyperlink 34" xfId="43488" hidden="1" xr:uid="{00000000-0005-0000-0000-0000CF040000}"/>
    <cellStyle name="Followed Hyperlink 34" xfId="43856" hidden="1" xr:uid="{00000000-0005-0000-0000-0000B4040000}"/>
    <cellStyle name="Followed Hyperlink 34" xfId="44015" hidden="1" xr:uid="{00000000-0005-0000-0000-0000B5040000}"/>
    <cellStyle name="Followed Hyperlink 34" xfId="44045" hidden="1" xr:uid="{00000000-0005-0000-0000-0000B6040000}"/>
    <cellStyle name="Followed Hyperlink 34" xfId="44056" hidden="1" xr:uid="{00000000-0005-0000-0000-0000B7040000}"/>
    <cellStyle name="Followed Hyperlink 34" xfId="44168" hidden="1" xr:uid="{00000000-0005-0000-0000-0000B8040000}"/>
    <cellStyle name="Followed Hyperlink 34" xfId="44328" hidden="1" xr:uid="{00000000-0005-0000-0000-0000B9040000}"/>
    <cellStyle name="Followed Hyperlink 34" xfId="44358" hidden="1" xr:uid="{00000000-0005-0000-0000-0000BA040000}"/>
    <cellStyle name="Followed Hyperlink 34" xfId="44369" hidden="1" xr:uid="{00000000-0005-0000-0000-0000BB040000}"/>
    <cellStyle name="Followed Hyperlink 34" xfId="44395" hidden="1" xr:uid="{00000000-0005-0000-0000-0000BC040000}"/>
    <cellStyle name="Followed Hyperlink 34" xfId="44549" hidden="1" xr:uid="{00000000-0005-0000-0000-0000BD040000}"/>
    <cellStyle name="Followed Hyperlink 34" xfId="44579" hidden="1" xr:uid="{00000000-0005-0000-0000-0000BE040000}"/>
    <cellStyle name="Followed Hyperlink 34" xfId="44590" hidden="1" xr:uid="{00000000-0005-0000-0000-0000BF040000}"/>
    <cellStyle name="Followed Hyperlink 34" xfId="44614" hidden="1" xr:uid="{00000000-0005-0000-0000-0000C0040000}"/>
    <cellStyle name="Followed Hyperlink 34" xfId="44765" hidden="1" xr:uid="{00000000-0005-0000-0000-0000C1040000}"/>
    <cellStyle name="Followed Hyperlink 34" xfId="44795" hidden="1" xr:uid="{00000000-0005-0000-0000-0000C2040000}"/>
    <cellStyle name="Followed Hyperlink 34" xfId="44806" hidden="1" xr:uid="{00000000-0005-0000-0000-0000C3040000}"/>
    <cellStyle name="Followed Hyperlink 34" xfId="44829" hidden="1" xr:uid="{00000000-0005-0000-0000-0000C4040000}"/>
    <cellStyle name="Followed Hyperlink 34" xfId="44977" hidden="1" xr:uid="{00000000-0005-0000-0000-0000C5040000}"/>
    <cellStyle name="Followed Hyperlink 34" xfId="45007" hidden="1" xr:uid="{00000000-0005-0000-0000-0000C6040000}"/>
    <cellStyle name="Followed Hyperlink 34" xfId="45018" hidden="1" xr:uid="{00000000-0005-0000-0000-0000C7040000}"/>
    <cellStyle name="Followed Hyperlink 34" xfId="45041" hidden="1" xr:uid="{00000000-0005-0000-0000-0000C8040000}"/>
    <cellStyle name="Followed Hyperlink 34" xfId="45188" hidden="1" xr:uid="{00000000-0005-0000-0000-0000C9040000}"/>
    <cellStyle name="Followed Hyperlink 34" xfId="45218" hidden="1" xr:uid="{00000000-0005-0000-0000-0000CA040000}"/>
    <cellStyle name="Followed Hyperlink 34" xfId="45229" hidden="1" xr:uid="{00000000-0005-0000-0000-0000CB040000}"/>
    <cellStyle name="Followed Hyperlink 34" xfId="45252" hidden="1" xr:uid="{00000000-0005-0000-0000-0000CC040000}"/>
    <cellStyle name="Followed Hyperlink 34" xfId="45394" hidden="1" xr:uid="{00000000-0005-0000-0000-0000CD040000}"/>
    <cellStyle name="Followed Hyperlink 34" xfId="45424" hidden="1" xr:uid="{00000000-0005-0000-0000-0000CE040000}"/>
    <cellStyle name="Followed Hyperlink 34" xfId="45435" hidden="1" xr:uid="{00000000-0005-0000-0000-0000CF040000}"/>
    <cellStyle name="Followed Hyperlink 35" xfId="577" hidden="1" xr:uid="{00000000-0005-0000-0000-0000D0040000}"/>
    <cellStyle name="Followed Hyperlink 35" xfId="684" hidden="1" xr:uid="{00000000-0005-0000-0000-0000D1040000}"/>
    <cellStyle name="Followed Hyperlink 35" xfId="600" hidden="1" xr:uid="{00000000-0005-0000-0000-0000D2040000}"/>
    <cellStyle name="Followed Hyperlink 35" xfId="706" hidden="1" xr:uid="{00000000-0005-0000-0000-0000D3040000}"/>
    <cellStyle name="Followed Hyperlink 35" xfId="889" hidden="1" xr:uid="{00000000-0005-0000-0000-0000D4040000}"/>
    <cellStyle name="Followed Hyperlink 35" xfId="997" hidden="1" xr:uid="{00000000-0005-0000-0000-0000D5040000}"/>
    <cellStyle name="Followed Hyperlink 35" xfId="913" hidden="1" xr:uid="{00000000-0005-0000-0000-0000D6040000}"/>
    <cellStyle name="Followed Hyperlink 35" xfId="1019" hidden="1" xr:uid="{00000000-0005-0000-0000-0000D7040000}"/>
    <cellStyle name="Followed Hyperlink 35" xfId="1116" hidden="1" xr:uid="{00000000-0005-0000-0000-0000D8040000}"/>
    <cellStyle name="Followed Hyperlink 35" xfId="1218" hidden="1" xr:uid="{00000000-0005-0000-0000-0000D9040000}"/>
    <cellStyle name="Followed Hyperlink 35" xfId="1134" hidden="1" xr:uid="{00000000-0005-0000-0000-0000DA040000}"/>
    <cellStyle name="Followed Hyperlink 35" xfId="1240" hidden="1" xr:uid="{00000000-0005-0000-0000-0000DB040000}"/>
    <cellStyle name="Followed Hyperlink 35" xfId="1335" hidden="1" xr:uid="{00000000-0005-0000-0000-0000DC040000}"/>
    <cellStyle name="Followed Hyperlink 35" xfId="1434" hidden="1" xr:uid="{00000000-0005-0000-0000-0000DD040000}"/>
    <cellStyle name="Followed Hyperlink 35" xfId="1350" hidden="1" xr:uid="{00000000-0005-0000-0000-0000DE040000}"/>
    <cellStyle name="Followed Hyperlink 35" xfId="1456" hidden="1" xr:uid="{00000000-0005-0000-0000-0000DF040000}"/>
    <cellStyle name="Followed Hyperlink 35" xfId="1550" hidden="1" xr:uid="{00000000-0005-0000-0000-0000E0040000}"/>
    <cellStyle name="Followed Hyperlink 35" xfId="1646" hidden="1" xr:uid="{00000000-0005-0000-0000-0000E1040000}"/>
    <cellStyle name="Followed Hyperlink 35" xfId="1562" hidden="1" xr:uid="{00000000-0005-0000-0000-0000E2040000}"/>
    <cellStyle name="Followed Hyperlink 35" xfId="1668" hidden="1" xr:uid="{00000000-0005-0000-0000-0000E3040000}"/>
    <cellStyle name="Followed Hyperlink 35" xfId="1762" hidden="1" xr:uid="{00000000-0005-0000-0000-0000E4040000}"/>
    <cellStyle name="Followed Hyperlink 35" xfId="1857" hidden="1" xr:uid="{00000000-0005-0000-0000-0000E5040000}"/>
    <cellStyle name="Followed Hyperlink 35" xfId="1773" hidden="1" xr:uid="{00000000-0005-0000-0000-0000E6040000}"/>
    <cellStyle name="Followed Hyperlink 35" xfId="1879" hidden="1" xr:uid="{00000000-0005-0000-0000-0000E7040000}"/>
    <cellStyle name="Followed Hyperlink 35" xfId="1973" hidden="1" xr:uid="{00000000-0005-0000-0000-0000E8040000}"/>
    <cellStyle name="Followed Hyperlink 35" xfId="2063" hidden="1" xr:uid="{00000000-0005-0000-0000-0000E9040000}"/>
    <cellStyle name="Followed Hyperlink 35" xfId="1979" hidden="1" xr:uid="{00000000-0005-0000-0000-0000EA040000}"/>
    <cellStyle name="Followed Hyperlink 35" xfId="2085" hidden="1" xr:uid="{00000000-0005-0000-0000-0000EB040000}"/>
    <cellStyle name="Followed Hyperlink 35" xfId="2878" hidden="1" xr:uid="{00000000-0005-0000-0000-0000D0040000}"/>
    <cellStyle name="Followed Hyperlink 35" xfId="2985" hidden="1" xr:uid="{00000000-0005-0000-0000-0000D1040000}"/>
    <cellStyle name="Followed Hyperlink 35" xfId="2901" hidden="1" xr:uid="{00000000-0005-0000-0000-0000D2040000}"/>
    <cellStyle name="Followed Hyperlink 35" xfId="3007" hidden="1" xr:uid="{00000000-0005-0000-0000-0000D3040000}"/>
    <cellStyle name="Followed Hyperlink 35" xfId="3190" hidden="1" xr:uid="{00000000-0005-0000-0000-0000D4040000}"/>
    <cellStyle name="Followed Hyperlink 35" xfId="3298" hidden="1" xr:uid="{00000000-0005-0000-0000-0000D5040000}"/>
    <cellStyle name="Followed Hyperlink 35" xfId="3214" hidden="1" xr:uid="{00000000-0005-0000-0000-0000D6040000}"/>
    <cellStyle name="Followed Hyperlink 35" xfId="3320" hidden="1" xr:uid="{00000000-0005-0000-0000-0000D7040000}"/>
    <cellStyle name="Followed Hyperlink 35" xfId="3417" hidden="1" xr:uid="{00000000-0005-0000-0000-0000D8040000}"/>
    <cellStyle name="Followed Hyperlink 35" xfId="3519" hidden="1" xr:uid="{00000000-0005-0000-0000-0000D9040000}"/>
    <cellStyle name="Followed Hyperlink 35" xfId="3435" hidden="1" xr:uid="{00000000-0005-0000-0000-0000DA040000}"/>
    <cellStyle name="Followed Hyperlink 35" xfId="3541" hidden="1" xr:uid="{00000000-0005-0000-0000-0000DB040000}"/>
    <cellStyle name="Followed Hyperlink 35" xfId="3636" hidden="1" xr:uid="{00000000-0005-0000-0000-0000DC040000}"/>
    <cellStyle name="Followed Hyperlink 35" xfId="3735" hidden="1" xr:uid="{00000000-0005-0000-0000-0000DD040000}"/>
    <cellStyle name="Followed Hyperlink 35" xfId="3651" hidden="1" xr:uid="{00000000-0005-0000-0000-0000DE040000}"/>
    <cellStyle name="Followed Hyperlink 35" xfId="3757" hidden="1" xr:uid="{00000000-0005-0000-0000-0000DF040000}"/>
    <cellStyle name="Followed Hyperlink 35" xfId="3851" hidden="1" xr:uid="{00000000-0005-0000-0000-0000E0040000}"/>
    <cellStyle name="Followed Hyperlink 35" xfId="3947" hidden="1" xr:uid="{00000000-0005-0000-0000-0000E1040000}"/>
    <cellStyle name="Followed Hyperlink 35" xfId="3863" hidden="1" xr:uid="{00000000-0005-0000-0000-0000E2040000}"/>
    <cellStyle name="Followed Hyperlink 35" xfId="3969" hidden="1" xr:uid="{00000000-0005-0000-0000-0000E3040000}"/>
    <cellStyle name="Followed Hyperlink 35" xfId="4063" hidden="1" xr:uid="{00000000-0005-0000-0000-0000E4040000}"/>
    <cellStyle name="Followed Hyperlink 35" xfId="4158" hidden="1" xr:uid="{00000000-0005-0000-0000-0000E5040000}"/>
    <cellStyle name="Followed Hyperlink 35" xfId="4074" hidden="1" xr:uid="{00000000-0005-0000-0000-0000E6040000}"/>
    <cellStyle name="Followed Hyperlink 35" xfId="4180" hidden="1" xr:uid="{00000000-0005-0000-0000-0000E7040000}"/>
    <cellStyle name="Followed Hyperlink 35" xfId="4274" hidden="1" xr:uid="{00000000-0005-0000-0000-0000E8040000}"/>
    <cellStyle name="Followed Hyperlink 35" xfId="4364" hidden="1" xr:uid="{00000000-0005-0000-0000-0000E9040000}"/>
    <cellStyle name="Followed Hyperlink 35" xfId="4280" hidden="1" xr:uid="{00000000-0005-0000-0000-0000EA040000}"/>
    <cellStyle name="Followed Hyperlink 35" xfId="4386" hidden="1" xr:uid="{00000000-0005-0000-0000-0000EB040000}"/>
    <cellStyle name="Followed Hyperlink 35" xfId="4542" hidden="1" xr:uid="{00000000-0005-0000-0000-0000D0040000}"/>
    <cellStyle name="Followed Hyperlink 35" xfId="4491" hidden="1" xr:uid="{00000000-0005-0000-0000-0000D1040000}"/>
    <cellStyle name="Followed Hyperlink 35" xfId="4531" hidden="1" xr:uid="{00000000-0005-0000-0000-0000D2040000}"/>
    <cellStyle name="Followed Hyperlink 35" xfId="2780" hidden="1" xr:uid="{00000000-0005-0000-0000-0000D3040000}"/>
    <cellStyle name="Followed Hyperlink 35" xfId="4869" hidden="1" xr:uid="{00000000-0005-0000-0000-0000D4040000}"/>
    <cellStyle name="Followed Hyperlink 35" xfId="4977" hidden="1" xr:uid="{00000000-0005-0000-0000-0000D5040000}"/>
    <cellStyle name="Followed Hyperlink 35" xfId="4893" hidden="1" xr:uid="{00000000-0005-0000-0000-0000D6040000}"/>
    <cellStyle name="Followed Hyperlink 35" xfId="4999" hidden="1" xr:uid="{00000000-0005-0000-0000-0000D7040000}"/>
    <cellStyle name="Followed Hyperlink 35" xfId="5096" hidden="1" xr:uid="{00000000-0005-0000-0000-0000D8040000}"/>
    <cellStyle name="Followed Hyperlink 35" xfId="5198" hidden="1" xr:uid="{00000000-0005-0000-0000-0000D9040000}"/>
    <cellStyle name="Followed Hyperlink 35" xfId="5114" hidden="1" xr:uid="{00000000-0005-0000-0000-0000DA040000}"/>
    <cellStyle name="Followed Hyperlink 35" xfId="5220" hidden="1" xr:uid="{00000000-0005-0000-0000-0000DB040000}"/>
    <cellStyle name="Followed Hyperlink 35" xfId="5315" hidden="1" xr:uid="{00000000-0005-0000-0000-0000DC040000}"/>
    <cellStyle name="Followed Hyperlink 35" xfId="5414" hidden="1" xr:uid="{00000000-0005-0000-0000-0000DD040000}"/>
    <cellStyle name="Followed Hyperlink 35" xfId="5330" hidden="1" xr:uid="{00000000-0005-0000-0000-0000DE040000}"/>
    <cellStyle name="Followed Hyperlink 35" xfId="5436" hidden="1" xr:uid="{00000000-0005-0000-0000-0000DF040000}"/>
    <cellStyle name="Followed Hyperlink 35" xfId="5530" hidden="1" xr:uid="{00000000-0005-0000-0000-0000E0040000}"/>
    <cellStyle name="Followed Hyperlink 35" xfId="5626" hidden="1" xr:uid="{00000000-0005-0000-0000-0000E1040000}"/>
    <cellStyle name="Followed Hyperlink 35" xfId="5542" hidden="1" xr:uid="{00000000-0005-0000-0000-0000E2040000}"/>
    <cellStyle name="Followed Hyperlink 35" xfId="5648" hidden="1" xr:uid="{00000000-0005-0000-0000-0000E3040000}"/>
    <cellStyle name="Followed Hyperlink 35" xfId="5742" hidden="1" xr:uid="{00000000-0005-0000-0000-0000E4040000}"/>
    <cellStyle name="Followed Hyperlink 35" xfId="5837" hidden="1" xr:uid="{00000000-0005-0000-0000-0000E5040000}"/>
    <cellStyle name="Followed Hyperlink 35" xfId="5753" hidden="1" xr:uid="{00000000-0005-0000-0000-0000E6040000}"/>
    <cellStyle name="Followed Hyperlink 35" xfId="5859" hidden="1" xr:uid="{00000000-0005-0000-0000-0000E7040000}"/>
    <cellStyle name="Followed Hyperlink 35" xfId="5953" hidden="1" xr:uid="{00000000-0005-0000-0000-0000E8040000}"/>
    <cellStyle name="Followed Hyperlink 35" xfId="6043" hidden="1" xr:uid="{00000000-0005-0000-0000-0000E9040000}"/>
    <cellStyle name="Followed Hyperlink 35" xfId="5959" hidden="1" xr:uid="{00000000-0005-0000-0000-0000EA040000}"/>
    <cellStyle name="Followed Hyperlink 35" xfId="6065" hidden="1" xr:uid="{00000000-0005-0000-0000-0000EB040000}"/>
    <cellStyle name="Followed Hyperlink 35" xfId="6221" hidden="1" xr:uid="{00000000-0005-0000-0000-0000D0040000}"/>
    <cellStyle name="Followed Hyperlink 35" xfId="6170" hidden="1" xr:uid="{00000000-0005-0000-0000-0000D1040000}"/>
    <cellStyle name="Followed Hyperlink 35" xfId="6210" hidden="1" xr:uid="{00000000-0005-0000-0000-0000D2040000}"/>
    <cellStyle name="Followed Hyperlink 35" xfId="4588" hidden="1" xr:uid="{00000000-0005-0000-0000-0000D3040000}"/>
    <cellStyle name="Followed Hyperlink 35" xfId="6549" hidden="1" xr:uid="{00000000-0005-0000-0000-0000D4040000}"/>
    <cellStyle name="Followed Hyperlink 35" xfId="6657" hidden="1" xr:uid="{00000000-0005-0000-0000-0000D5040000}"/>
    <cellStyle name="Followed Hyperlink 35" xfId="6573" hidden="1" xr:uid="{00000000-0005-0000-0000-0000D6040000}"/>
    <cellStyle name="Followed Hyperlink 35" xfId="6679" hidden="1" xr:uid="{00000000-0005-0000-0000-0000D7040000}"/>
    <cellStyle name="Followed Hyperlink 35" xfId="6776" hidden="1" xr:uid="{00000000-0005-0000-0000-0000D8040000}"/>
    <cellStyle name="Followed Hyperlink 35" xfId="6878" hidden="1" xr:uid="{00000000-0005-0000-0000-0000D9040000}"/>
    <cellStyle name="Followed Hyperlink 35" xfId="6794" hidden="1" xr:uid="{00000000-0005-0000-0000-0000DA040000}"/>
    <cellStyle name="Followed Hyperlink 35" xfId="6900" hidden="1" xr:uid="{00000000-0005-0000-0000-0000DB040000}"/>
    <cellStyle name="Followed Hyperlink 35" xfId="6995" hidden="1" xr:uid="{00000000-0005-0000-0000-0000DC040000}"/>
    <cellStyle name="Followed Hyperlink 35" xfId="7094" hidden="1" xr:uid="{00000000-0005-0000-0000-0000DD040000}"/>
    <cellStyle name="Followed Hyperlink 35" xfId="7010" hidden="1" xr:uid="{00000000-0005-0000-0000-0000DE040000}"/>
    <cellStyle name="Followed Hyperlink 35" xfId="7116" hidden="1" xr:uid="{00000000-0005-0000-0000-0000DF040000}"/>
    <cellStyle name="Followed Hyperlink 35" xfId="7210" hidden="1" xr:uid="{00000000-0005-0000-0000-0000E0040000}"/>
    <cellStyle name="Followed Hyperlink 35" xfId="7306" hidden="1" xr:uid="{00000000-0005-0000-0000-0000E1040000}"/>
    <cellStyle name="Followed Hyperlink 35" xfId="7222" hidden="1" xr:uid="{00000000-0005-0000-0000-0000E2040000}"/>
    <cellStyle name="Followed Hyperlink 35" xfId="7328" hidden="1" xr:uid="{00000000-0005-0000-0000-0000E3040000}"/>
    <cellStyle name="Followed Hyperlink 35" xfId="7422" hidden="1" xr:uid="{00000000-0005-0000-0000-0000E4040000}"/>
    <cellStyle name="Followed Hyperlink 35" xfId="7517" hidden="1" xr:uid="{00000000-0005-0000-0000-0000E5040000}"/>
    <cellStyle name="Followed Hyperlink 35" xfId="7433" hidden="1" xr:uid="{00000000-0005-0000-0000-0000E6040000}"/>
    <cellStyle name="Followed Hyperlink 35" xfId="7539" hidden="1" xr:uid="{00000000-0005-0000-0000-0000E7040000}"/>
    <cellStyle name="Followed Hyperlink 35" xfId="7633" hidden="1" xr:uid="{00000000-0005-0000-0000-0000E8040000}"/>
    <cellStyle name="Followed Hyperlink 35" xfId="7723" hidden="1" xr:uid="{00000000-0005-0000-0000-0000E9040000}"/>
    <cellStyle name="Followed Hyperlink 35" xfId="7639" hidden="1" xr:uid="{00000000-0005-0000-0000-0000EA040000}"/>
    <cellStyle name="Followed Hyperlink 35" xfId="7745" hidden="1" xr:uid="{00000000-0005-0000-0000-0000EB040000}"/>
    <cellStyle name="Followed Hyperlink 35" xfId="7901" hidden="1" xr:uid="{00000000-0005-0000-0000-0000D0040000}"/>
    <cellStyle name="Followed Hyperlink 35" xfId="7850" hidden="1" xr:uid="{00000000-0005-0000-0000-0000D1040000}"/>
    <cellStyle name="Followed Hyperlink 35" xfId="7890" hidden="1" xr:uid="{00000000-0005-0000-0000-0000D2040000}"/>
    <cellStyle name="Followed Hyperlink 35" xfId="6267" hidden="1" xr:uid="{00000000-0005-0000-0000-0000D3040000}"/>
    <cellStyle name="Followed Hyperlink 35" xfId="8229" hidden="1" xr:uid="{00000000-0005-0000-0000-0000D4040000}"/>
    <cellStyle name="Followed Hyperlink 35" xfId="8337" hidden="1" xr:uid="{00000000-0005-0000-0000-0000D5040000}"/>
    <cellStyle name="Followed Hyperlink 35" xfId="8253" hidden="1" xr:uid="{00000000-0005-0000-0000-0000D6040000}"/>
    <cellStyle name="Followed Hyperlink 35" xfId="8359" hidden="1" xr:uid="{00000000-0005-0000-0000-0000D7040000}"/>
    <cellStyle name="Followed Hyperlink 35" xfId="8456" hidden="1" xr:uid="{00000000-0005-0000-0000-0000D8040000}"/>
    <cellStyle name="Followed Hyperlink 35" xfId="8558" hidden="1" xr:uid="{00000000-0005-0000-0000-0000D9040000}"/>
    <cellStyle name="Followed Hyperlink 35" xfId="8474" hidden="1" xr:uid="{00000000-0005-0000-0000-0000DA040000}"/>
    <cellStyle name="Followed Hyperlink 35" xfId="8580" hidden="1" xr:uid="{00000000-0005-0000-0000-0000DB040000}"/>
    <cellStyle name="Followed Hyperlink 35" xfId="8675" hidden="1" xr:uid="{00000000-0005-0000-0000-0000DC040000}"/>
    <cellStyle name="Followed Hyperlink 35" xfId="8774" hidden="1" xr:uid="{00000000-0005-0000-0000-0000DD040000}"/>
    <cellStyle name="Followed Hyperlink 35" xfId="8690" hidden="1" xr:uid="{00000000-0005-0000-0000-0000DE040000}"/>
    <cellStyle name="Followed Hyperlink 35" xfId="8796" hidden="1" xr:uid="{00000000-0005-0000-0000-0000DF040000}"/>
    <cellStyle name="Followed Hyperlink 35" xfId="8890" hidden="1" xr:uid="{00000000-0005-0000-0000-0000E0040000}"/>
    <cellStyle name="Followed Hyperlink 35" xfId="8986" hidden="1" xr:uid="{00000000-0005-0000-0000-0000E1040000}"/>
    <cellStyle name="Followed Hyperlink 35" xfId="8902" hidden="1" xr:uid="{00000000-0005-0000-0000-0000E2040000}"/>
    <cellStyle name="Followed Hyperlink 35" xfId="9008" hidden="1" xr:uid="{00000000-0005-0000-0000-0000E3040000}"/>
    <cellStyle name="Followed Hyperlink 35" xfId="9102" hidden="1" xr:uid="{00000000-0005-0000-0000-0000E4040000}"/>
    <cellStyle name="Followed Hyperlink 35" xfId="9197" hidden="1" xr:uid="{00000000-0005-0000-0000-0000E5040000}"/>
    <cellStyle name="Followed Hyperlink 35" xfId="9113" hidden="1" xr:uid="{00000000-0005-0000-0000-0000E6040000}"/>
    <cellStyle name="Followed Hyperlink 35" xfId="9219" hidden="1" xr:uid="{00000000-0005-0000-0000-0000E7040000}"/>
    <cellStyle name="Followed Hyperlink 35" xfId="9313" hidden="1" xr:uid="{00000000-0005-0000-0000-0000E8040000}"/>
    <cellStyle name="Followed Hyperlink 35" xfId="9403" hidden="1" xr:uid="{00000000-0005-0000-0000-0000E9040000}"/>
    <cellStyle name="Followed Hyperlink 35" xfId="9319" hidden="1" xr:uid="{00000000-0005-0000-0000-0000EA040000}"/>
    <cellStyle name="Followed Hyperlink 35" xfId="9425" hidden="1" xr:uid="{00000000-0005-0000-0000-0000EB040000}"/>
    <cellStyle name="Followed Hyperlink 35" xfId="9581" hidden="1" xr:uid="{00000000-0005-0000-0000-0000D0040000}"/>
    <cellStyle name="Followed Hyperlink 35" xfId="9530" hidden="1" xr:uid="{00000000-0005-0000-0000-0000D1040000}"/>
    <cellStyle name="Followed Hyperlink 35" xfId="9570" hidden="1" xr:uid="{00000000-0005-0000-0000-0000D2040000}"/>
    <cellStyle name="Followed Hyperlink 35" xfId="7947" hidden="1" xr:uid="{00000000-0005-0000-0000-0000D3040000}"/>
    <cellStyle name="Followed Hyperlink 35" xfId="9907" hidden="1" xr:uid="{00000000-0005-0000-0000-0000D4040000}"/>
    <cellStyle name="Followed Hyperlink 35" xfId="10015" hidden="1" xr:uid="{00000000-0005-0000-0000-0000D5040000}"/>
    <cellStyle name="Followed Hyperlink 35" xfId="9931" hidden="1" xr:uid="{00000000-0005-0000-0000-0000D6040000}"/>
    <cellStyle name="Followed Hyperlink 35" xfId="10037" hidden="1" xr:uid="{00000000-0005-0000-0000-0000D7040000}"/>
    <cellStyle name="Followed Hyperlink 35" xfId="10134" hidden="1" xr:uid="{00000000-0005-0000-0000-0000D8040000}"/>
    <cellStyle name="Followed Hyperlink 35" xfId="10236" hidden="1" xr:uid="{00000000-0005-0000-0000-0000D9040000}"/>
    <cellStyle name="Followed Hyperlink 35" xfId="10152" hidden="1" xr:uid="{00000000-0005-0000-0000-0000DA040000}"/>
    <cellStyle name="Followed Hyperlink 35" xfId="10258" hidden="1" xr:uid="{00000000-0005-0000-0000-0000DB040000}"/>
    <cellStyle name="Followed Hyperlink 35" xfId="10353" hidden="1" xr:uid="{00000000-0005-0000-0000-0000DC040000}"/>
    <cellStyle name="Followed Hyperlink 35" xfId="10452" hidden="1" xr:uid="{00000000-0005-0000-0000-0000DD040000}"/>
    <cellStyle name="Followed Hyperlink 35" xfId="10368" hidden="1" xr:uid="{00000000-0005-0000-0000-0000DE040000}"/>
    <cellStyle name="Followed Hyperlink 35" xfId="10474" hidden="1" xr:uid="{00000000-0005-0000-0000-0000DF040000}"/>
    <cellStyle name="Followed Hyperlink 35" xfId="10568" hidden="1" xr:uid="{00000000-0005-0000-0000-0000E0040000}"/>
    <cellStyle name="Followed Hyperlink 35" xfId="10664" hidden="1" xr:uid="{00000000-0005-0000-0000-0000E1040000}"/>
    <cellStyle name="Followed Hyperlink 35" xfId="10580" hidden="1" xr:uid="{00000000-0005-0000-0000-0000E2040000}"/>
    <cellStyle name="Followed Hyperlink 35" xfId="10686" hidden="1" xr:uid="{00000000-0005-0000-0000-0000E3040000}"/>
    <cellStyle name="Followed Hyperlink 35" xfId="10780" hidden="1" xr:uid="{00000000-0005-0000-0000-0000E4040000}"/>
    <cellStyle name="Followed Hyperlink 35" xfId="10875" hidden="1" xr:uid="{00000000-0005-0000-0000-0000E5040000}"/>
    <cellStyle name="Followed Hyperlink 35" xfId="10791" hidden="1" xr:uid="{00000000-0005-0000-0000-0000E6040000}"/>
    <cellStyle name="Followed Hyperlink 35" xfId="10897" hidden="1" xr:uid="{00000000-0005-0000-0000-0000E7040000}"/>
    <cellStyle name="Followed Hyperlink 35" xfId="10991" hidden="1" xr:uid="{00000000-0005-0000-0000-0000E8040000}"/>
    <cellStyle name="Followed Hyperlink 35" xfId="11081" hidden="1" xr:uid="{00000000-0005-0000-0000-0000E9040000}"/>
    <cellStyle name="Followed Hyperlink 35" xfId="10997" hidden="1" xr:uid="{00000000-0005-0000-0000-0000EA040000}"/>
    <cellStyle name="Followed Hyperlink 35" xfId="11103" hidden="1" xr:uid="{00000000-0005-0000-0000-0000EB040000}"/>
    <cellStyle name="Followed Hyperlink 35" xfId="11259" hidden="1" xr:uid="{00000000-0005-0000-0000-0000D0040000}"/>
    <cellStyle name="Followed Hyperlink 35" xfId="11208" hidden="1" xr:uid="{00000000-0005-0000-0000-0000D1040000}"/>
    <cellStyle name="Followed Hyperlink 35" xfId="11248" hidden="1" xr:uid="{00000000-0005-0000-0000-0000D2040000}"/>
    <cellStyle name="Followed Hyperlink 35" xfId="9627" hidden="1" xr:uid="{00000000-0005-0000-0000-0000D3040000}"/>
    <cellStyle name="Followed Hyperlink 35" xfId="11582" hidden="1" xr:uid="{00000000-0005-0000-0000-0000D4040000}"/>
    <cellStyle name="Followed Hyperlink 35" xfId="11690" hidden="1" xr:uid="{00000000-0005-0000-0000-0000D5040000}"/>
    <cellStyle name="Followed Hyperlink 35" xfId="11606" hidden="1" xr:uid="{00000000-0005-0000-0000-0000D6040000}"/>
    <cellStyle name="Followed Hyperlink 35" xfId="11712" hidden="1" xr:uid="{00000000-0005-0000-0000-0000D7040000}"/>
    <cellStyle name="Followed Hyperlink 35" xfId="11809" hidden="1" xr:uid="{00000000-0005-0000-0000-0000D8040000}"/>
    <cellStyle name="Followed Hyperlink 35" xfId="11911" hidden="1" xr:uid="{00000000-0005-0000-0000-0000D9040000}"/>
    <cellStyle name="Followed Hyperlink 35" xfId="11827" hidden="1" xr:uid="{00000000-0005-0000-0000-0000DA040000}"/>
    <cellStyle name="Followed Hyperlink 35" xfId="11933" hidden="1" xr:uid="{00000000-0005-0000-0000-0000DB040000}"/>
    <cellStyle name="Followed Hyperlink 35" xfId="12028" hidden="1" xr:uid="{00000000-0005-0000-0000-0000DC040000}"/>
    <cellStyle name="Followed Hyperlink 35" xfId="12127" hidden="1" xr:uid="{00000000-0005-0000-0000-0000DD040000}"/>
    <cellStyle name="Followed Hyperlink 35" xfId="12043" hidden="1" xr:uid="{00000000-0005-0000-0000-0000DE040000}"/>
    <cellStyle name="Followed Hyperlink 35" xfId="12149" hidden="1" xr:uid="{00000000-0005-0000-0000-0000DF040000}"/>
    <cellStyle name="Followed Hyperlink 35" xfId="12243" hidden="1" xr:uid="{00000000-0005-0000-0000-0000E0040000}"/>
    <cellStyle name="Followed Hyperlink 35" xfId="12339" hidden="1" xr:uid="{00000000-0005-0000-0000-0000E1040000}"/>
    <cellStyle name="Followed Hyperlink 35" xfId="12255" hidden="1" xr:uid="{00000000-0005-0000-0000-0000E2040000}"/>
    <cellStyle name="Followed Hyperlink 35" xfId="12361" hidden="1" xr:uid="{00000000-0005-0000-0000-0000E3040000}"/>
    <cellStyle name="Followed Hyperlink 35" xfId="12455" hidden="1" xr:uid="{00000000-0005-0000-0000-0000E4040000}"/>
    <cellStyle name="Followed Hyperlink 35" xfId="12550" hidden="1" xr:uid="{00000000-0005-0000-0000-0000E5040000}"/>
    <cellStyle name="Followed Hyperlink 35" xfId="12466" hidden="1" xr:uid="{00000000-0005-0000-0000-0000E6040000}"/>
    <cellStyle name="Followed Hyperlink 35" xfId="12572" hidden="1" xr:uid="{00000000-0005-0000-0000-0000E7040000}"/>
    <cellStyle name="Followed Hyperlink 35" xfId="12666" hidden="1" xr:uid="{00000000-0005-0000-0000-0000E8040000}"/>
    <cellStyle name="Followed Hyperlink 35" xfId="12756" hidden="1" xr:uid="{00000000-0005-0000-0000-0000E9040000}"/>
    <cellStyle name="Followed Hyperlink 35" xfId="12672" hidden="1" xr:uid="{00000000-0005-0000-0000-0000EA040000}"/>
    <cellStyle name="Followed Hyperlink 35" xfId="12778" hidden="1" xr:uid="{00000000-0005-0000-0000-0000EB040000}"/>
    <cellStyle name="Followed Hyperlink 35" xfId="12934" hidden="1" xr:uid="{00000000-0005-0000-0000-0000D0040000}"/>
    <cellStyle name="Followed Hyperlink 35" xfId="12883" hidden="1" xr:uid="{00000000-0005-0000-0000-0000D1040000}"/>
    <cellStyle name="Followed Hyperlink 35" xfId="12923" hidden="1" xr:uid="{00000000-0005-0000-0000-0000D2040000}"/>
    <cellStyle name="Followed Hyperlink 35" xfId="11305" hidden="1" xr:uid="{00000000-0005-0000-0000-0000D3040000}"/>
    <cellStyle name="Followed Hyperlink 35" xfId="13256" hidden="1" xr:uid="{00000000-0005-0000-0000-0000D4040000}"/>
    <cellStyle name="Followed Hyperlink 35" xfId="13364" hidden="1" xr:uid="{00000000-0005-0000-0000-0000D5040000}"/>
    <cellStyle name="Followed Hyperlink 35" xfId="13280" hidden="1" xr:uid="{00000000-0005-0000-0000-0000D6040000}"/>
    <cellStyle name="Followed Hyperlink 35" xfId="13386" hidden="1" xr:uid="{00000000-0005-0000-0000-0000D7040000}"/>
    <cellStyle name="Followed Hyperlink 35" xfId="13483" hidden="1" xr:uid="{00000000-0005-0000-0000-0000D8040000}"/>
    <cellStyle name="Followed Hyperlink 35" xfId="13585" hidden="1" xr:uid="{00000000-0005-0000-0000-0000D9040000}"/>
    <cellStyle name="Followed Hyperlink 35" xfId="13501" hidden="1" xr:uid="{00000000-0005-0000-0000-0000DA040000}"/>
    <cellStyle name="Followed Hyperlink 35" xfId="13607" hidden="1" xr:uid="{00000000-0005-0000-0000-0000DB040000}"/>
    <cellStyle name="Followed Hyperlink 35" xfId="13702" hidden="1" xr:uid="{00000000-0005-0000-0000-0000DC040000}"/>
    <cellStyle name="Followed Hyperlink 35" xfId="13801" hidden="1" xr:uid="{00000000-0005-0000-0000-0000DD040000}"/>
    <cellStyle name="Followed Hyperlink 35" xfId="13717" hidden="1" xr:uid="{00000000-0005-0000-0000-0000DE040000}"/>
    <cellStyle name="Followed Hyperlink 35" xfId="13823" hidden="1" xr:uid="{00000000-0005-0000-0000-0000DF040000}"/>
    <cellStyle name="Followed Hyperlink 35" xfId="13917" hidden="1" xr:uid="{00000000-0005-0000-0000-0000E0040000}"/>
    <cellStyle name="Followed Hyperlink 35" xfId="14013" hidden="1" xr:uid="{00000000-0005-0000-0000-0000E1040000}"/>
    <cellStyle name="Followed Hyperlink 35" xfId="13929" hidden="1" xr:uid="{00000000-0005-0000-0000-0000E2040000}"/>
    <cellStyle name="Followed Hyperlink 35" xfId="14035" hidden="1" xr:uid="{00000000-0005-0000-0000-0000E3040000}"/>
    <cellStyle name="Followed Hyperlink 35" xfId="14129" hidden="1" xr:uid="{00000000-0005-0000-0000-0000E4040000}"/>
    <cellStyle name="Followed Hyperlink 35" xfId="14224" hidden="1" xr:uid="{00000000-0005-0000-0000-0000E5040000}"/>
    <cellStyle name="Followed Hyperlink 35" xfId="14140" hidden="1" xr:uid="{00000000-0005-0000-0000-0000E6040000}"/>
    <cellStyle name="Followed Hyperlink 35" xfId="14246" hidden="1" xr:uid="{00000000-0005-0000-0000-0000E7040000}"/>
    <cellStyle name="Followed Hyperlink 35" xfId="14340" hidden="1" xr:uid="{00000000-0005-0000-0000-0000E8040000}"/>
    <cellStyle name="Followed Hyperlink 35" xfId="14430" hidden="1" xr:uid="{00000000-0005-0000-0000-0000E9040000}"/>
    <cellStyle name="Followed Hyperlink 35" xfId="14346" hidden="1" xr:uid="{00000000-0005-0000-0000-0000EA040000}"/>
    <cellStyle name="Followed Hyperlink 35" xfId="14452" hidden="1" xr:uid="{00000000-0005-0000-0000-0000EB040000}"/>
    <cellStyle name="Followed Hyperlink 35" xfId="14608" hidden="1" xr:uid="{00000000-0005-0000-0000-0000D0040000}"/>
    <cellStyle name="Followed Hyperlink 35" xfId="14557" hidden="1" xr:uid="{00000000-0005-0000-0000-0000D1040000}"/>
    <cellStyle name="Followed Hyperlink 35" xfId="14597" hidden="1" xr:uid="{00000000-0005-0000-0000-0000D2040000}"/>
    <cellStyle name="Followed Hyperlink 35" xfId="12979" hidden="1" xr:uid="{00000000-0005-0000-0000-0000D3040000}"/>
    <cellStyle name="Followed Hyperlink 35" xfId="14924" hidden="1" xr:uid="{00000000-0005-0000-0000-0000D4040000}"/>
    <cellStyle name="Followed Hyperlink 35" xfId="15032" hidden="1" xr:uid="{00000000-0005-0000-0000-0000D5040000}"/>
    <cellStyle name="Followed Hyperlink 35" xfId="14948" hidden="1" xr:uid="{00000000-0005-0000-0000-0000D6040000}"/>
    <cellStyle name="Followed Hyperlink 35" xfId="15054" hidden="1" xr:uid="{00000000-0005-0000-0000-0000D7040000}"/>
    <cellStyle name="Followed Hyperlink 35" xfId="15151" hidden="1" xr:uid="{00000000-0005-0000-0000-0000D8040000}"/>
    <cellStyle name="Followed Hyperlink 35" xfId="15253" hidden="1" xr:uid="{00000000-0005-0000-0000-0000D9040000}"/>
    <cellStyle name="Followed Hyperlink 35" xfId="15169" hidden="1" xr:uid="{00000000-0005-0000-0000-0000DA040000}"/>
    <cellStyle name="Followed Hyperlink 35" xfId="15275" hidden="1" xr:uid="{00000000-0005-0000-0000-0000DB040000}"/>
    <cellStyle name="Followed Hyperlink 35" xfId="15370" hidden="1" xr:uid="{00000000-0005-0000-0000-0000DC040000}"/>
    <cellStyle name="Followed Hyperlink 35" xfId="15469" hidden="1" xr:uid="{00000000-0005-0000-0000-0000DD040000}"/>
    <cellStyle name="Followed Hyperlink 35" xfId="15385" hidden="1" xr:uid="{00000000-0005-0000-0000-0000DE040000}"/>
    <cellStyle name="Followed Hyperlink 35" xfId="15491" hidden="1" xr:uid="{00000000-0005-0000-0000-0000DF040000}"/>
    <cellStyle name="Followed Hyperlink 35" xfId="15585" hidden="1" xr:uid="{00000000-0005-0000-0000-0000E0040000}"/>
    <cellStyle name="Followed Hyperlink 35" xfId="15681" hidden="1" xr:uid="{00000000-0005-0000-0000-0000E1040000}"/>
    <cellStyle name="Followed Hyperlink 35" xfId="15597" hidden="1" xr:uid="{00000000-0005-0000-0000-0000E2040000}"/>
    <cellStyle name="Followed Hyperlink 35" xfId="15703" hidden="1" xr:uid="{00000000-0005-0000-0000-0000E3040000}"/>
    <cellStyle name="Followed Hyperlink 35" xfId="15797" hidden="1" xr:uid="{00000000-0005-0000-0000-0000E4040000}"/>
    <cellStyle name="Followed Hyperlink 35" xfId="15892" hidden="1" xr:uid="{00000000-0005-0000-0000-0000E5040000}"/>
    <cellStyle name="Followed Hyperlink 35" xfId="15808" hidden="1" xr:uid="{00000000-0005-0000-0000-0000E6040000}"/>
    <cellStyle name="Followed Hyperlink 35" xfId="15914" hidden="1" xr:uid="{00000000-0005-0000-0000-0000E7040000}"/>
    <cellStyle name="Followed Hyperlink 35" xfId="16008" hidden="1" xr:uid="{00000000-0005-0000-0000-0000E8040000}"/>
    <cellStyle name="Followed Hyperlink 35" xfId="16098" hidden="1" xr:uid="{00000000-0005-0000-0000-0000E9040000}"/>
    <cellStyle name="Followed Hyperlink 35" xfId="16014" hidden="1" xr:uid="{00000000-0005-0000-0000-0000EA040000}"/>
    <cellStyle name="Followed Hyperlink 35" xfId="16120" hidden="1" xr:uid="{00000000-0005-0000-0000-0000EB040000}"/>
    <cellStyle name="Followed Hyperlink 35" xfId="16276" hidden="1" xr:uid="{00000000-0005-0000-0000-0000D0040000}"/>
    <cellStyle name="Followed Hyperlink 35" xfId="16225" hidden="1" xr:uid="{00000000-0005-0000-0000-0000D1040000}"/>
    <cellStyle name="Followed Hyperlink 35" xfId="16265" hidden="1" xr:uid="{00000000-0005-0000-0000-0000D2040000}"/>
    <cellStyle name="Followed Hyperlink 35" xfId="14651" hidden="1" xr:uid="{00000000-0005-0000-0000-0000D3040000}"/>
    <cellStyle name="Followed Hyperlink 35" xfId="16583" hidden="1" xr:uid="{00000000-0005-0000-0000-0000D4040000}"/>
    <cellStyle name="Followed Hyperlink 35" xfId="16691" hidden="1" xr:uid="{00000000-0005-0000-0000-0000D5040000}"/>
    <cellStyle name="Followed Hyperlink 35" xfId="16607" hidden="1" xr:uid="{00000000-0005-0000-0000-0000D6040000}"/>
    <cellStyle name="Followed Hyperlink 35" xfId="16713" hidden="1" xr:uid="{00000000-0005-0000-0000-0000D7040000}"/>
    <cellStyle name="Followed Hyperlink 35" xfId="16810" hidden="1" xr:uid="{00000000-0005-0000-0000-0000D8040000}"/>
    <cellStyle name="Followed Hyperlink 35" xfId="16912" hidden="1" xr:uid="{00000000-0005-0000-0000-0000D9040000}"/>
    <cellStyle name="Followed Hyperlink 35" xfId="16828" hidden="1" xr:uid="{00000000-0005-0000-0000-0000DA040000}"/>
    <cellStyle name="Followed Hyperlink 35" xfId="16934" hidden="1" xr:uid="{00000000-0005-0000-0000-0000DB040000}"/>
    <cellStyle name="Followed Hyperlink 35" xfId="17029" hidden="1" xr:uid="{00000000-0005-0000-0000-0000DC040000}"/>
    <cellStyle name="Followed Hyperlink 35" xfId="17128" hidden="1" xr:uid="{00000000-0005-0000-0000-0000DD040000}"/>
    <cellStyle name="Followed Hyperlink 35" xfId="17044" hidden="1" xr:uid="{00000000-0005-0000-0000-0000DE040000}"/>
    <cellStyle name="Followed Hyperlink 35" xfId="17150" hidden="1" xr:uid="{00000000-0005-0000-0000-0000DF040000}"/>
    <cellStyle name="Followed Hyperlink 35" xfId="17244" hidden="1" xr:uid="{00000000-0005-0000-0000-0000E0040000}"/>
    <cellStyle name="Followed Hyperlink 35" xfId="17340" hidden="1" xr:uid="{00000000-0005-0000-0000-0000E1040000}"/>
    <cellStyle name="Followed Hyperlink 35" xfId="17256" hidden="1" xr:uid="{00000000-0005-0000-0000-0000E2040000}"/>
    <cellStyle name="Followed Hyperlink 35" xfId="17362" hidden="1" xr:uid="{00000000-0005-0000-0000-0000E3040000}"/>
    <cellStyle name="Followed Hyperlink 35" xfId="17456" hidden="1" xr:uid="{00000000-0005-0000-0000-0000E4040000}"/>
    <cellStyle name="Followed Hyperlink 35" xfId="17551" hidden="1" xr:uid="{00000000-0005-0000-0000-0000E5040000}"/>
    <cellStyle name="Followed Hyperlink 35" xfId="17467" hidden="1" xr:uid="{00000000-0005-0000-0000-0000E6040000}"/>
    <cellStyle name="Followed Hyperlink 35" xfId="17573" hidden="1" xr:uid="{00000000-0005-0000-0000-0000E7040000}"/>
    <cellStyle name="Followed Hyperlink 35" xfId="17667" hidden="1" xr:uid="{00000000-0005-0000-0000-0000E8040000}"/>
    <cellStyle name="Followed Hyperlink 35" xfId="17757" hidden="1" xr:uid="{00000000-0005-0000-0000-0000E9040000}"/>
    <cellStyle name="Followed Hyperlink 35" xfId="17673" hidden="1" xr:uid="{00000000-0005-0000-0000-0000EA040000}"/>
    <cellStyle name="Followed Hyperlink 35" xfId="17779" hidden="1" xr:uid="{00000000-0005-0000-0000-0000EB040000}"/>
    <cellStyle name="Followed Hyperlink 35" xfId="9683" hidden="1" xr:uid="{00000000-0005-0000-0000-0000D0040000}"/>
    <cellStyle name="Followed Hyperlink 35" xfId="9696" hidden="1" xr:uid="{00000000-0005-0000-0000-0000D1040000}"/>
    <cellStyle name="Followed Hyperlink 35" xfId="17922" hidden="1" xr:uid="{00000000-0005-0000-0000-0000D2040000}"/>
    <cellStyle name="Followed Hyperlink 35" xfId="17870" hidden="1" xr:uid="{00000000-0005-0000-0000-0000D3040000}"/>
    <cellStyle name="Followed Hyperlink 35" xfId="18249" hidden="1" xr:uid="{00000000-0005-0000-0000-0000D4040000}"/>
    <cellStyle name="Followed Hyperlink 35" xfId="18357" hidden="1" xr:uid="{00000000-0005-0000-0000-0000D5040000}"/>
    <cellStyle name="Followed Hyperlink 35" xfId="18273" hidden="1" xr:uid="{00000000-0005-0000-0000-0000D6040000}"/>
    <cellStyle name="Followed Hyperlink 35" xfId="18379" hidden="1" xr:uid="{00000000-0005-0000-0000-0000D7040000}"/>
    <cellStyle name="Followed Hyperlink 35" xfId="18476" hidden="1" xr:uid="{00000000-0005-0000-0000-0000D8040000}"/>
    <cellStyle name="Followed Hyperlink 35" xfId="18578" hidden="1" xr:uid="{00000000-0005-0000-0000-0000D9040000}"/>
    <cellStyle name="Followed Hyperlink 35" xfId="18494" hidden="1" xr:uid="{00000000-0005-0000-0000-0000DA040000}"/>
    <cellStyle name="Followed Hyperlink 35" xfId="18600" hidden="1" xr:uid="{00000000-0005-0000-0000-0000DB040000}"/>
    <cellStyle name="Followed Hyperlink 35" xfId="18695" hidden="1" xr:uid="{00000000-0005-0000-0000-0000DC040000}"/>
    <cellStyle name="Followed Hyperlink 35" xfId="18794" hidden="1" xr:uid="{00000000-0005-0000-0000-0000DD040000}"/>
    <cellStyle name="Followed Hyperlink 35" xfId="18710" hidden="1" xr:uid="{00000000-0005-0000-0000-0000DE040000}"/>
    <cellStyle name="Followed Hyperlink 35" xfId="18816" hidden="1" xr:uid="{00000000-0005-0000-0000-0000DF040000}"/>
    <cellStyle name="Followed Hyperlink 35" xfId="18910" hidden="1" xr:uid="{00000000-0005-0000-0000-0000E0040000}"/>
    <cellStyle name="Followed Hyperlink 35" xfId="19006" hidden="1" xr:uid="{00000000-0005-0000-0000-0000E1040000}"/>
    <cellStyle name="Followed Hyperlink 35" xfId="18922" hidden="1" xr:uid="{00000000-0005-0000-0000-0000E2040000}"/>
    <cellStyle name="Followed Hyperlink 35" xfId="19028" hidden="1" xr:uid="{00000000-0005-0000-0000-0000E3040000}"/>
    <cellStyle name="Followed Hyperlink 35" xfId="19122" hidden="1" xr:uid="{00000000-0005-0000-0000-0000E4040000}"/>
    <cellStyle name="Followed Hyperlink 35" xfId="19217" hidden="1" xr:uid="{00000000-0005-0000-0000-0000E5040000}"/>
    <cellStyle name="Followed Hyperlink 35" xfId="19133" hidden="1" xr:uid="{00000000-0005-0000-0000-0000E6040000}"/>
    <cellStyle name="Followed Hyperlink 35" xfId="19239" hidden="1" xr:uid="{00000000-0005-0000-0000-0000E7040000}"/>
    <cellStyle name="Followed Hyperlink 35" xfId="19333" hidden="1" xr:uid="{00000000-0005-0000-0000-0000E8040000}"/>
    <cellStyle name="Followed Hyperlink 35" xfId="19423" hidden="1" xr:uid="{00000000-0005-0000-0000-0000E9040000}"/>
    <cellStyle name="Followed Hyperlink 35" xfId="19339" hidden="1" xr:uid="{00000000-0005-0000-0000-0000EA040000}"/>
    <cellStyle name="Followed Hyperlink 35" xfId="19445" hidden="1" xr:uid="{00000000-0005-0000-0000-0000EB040000}"/>
    <cellStyle name="Followed Hyperlink 35" xfId="19601" hidden="1" xr:uid="{00000000-0005-0000-0000-0000D0040000}"/>
    <cellStyle name="Followed Hyperlink 35" xfId="19550" hidden="1" xr:uid="{00000000-0005-0000-0000-0000D1040000}"/>
    <cellStyle name="Followed Hyperlink 35" xfId="19590" hidden="1" xr:uid="{00000000-0005-0000-0000-0000D2040000}"/>
    <cellStyle name="Followed Hyperlink 35" xfId="17978" hidden="1" xr:uid="{00000000-0005-0000-0000-0000D3040000}"/>
    <cellStyle name="Followed Hyperlink 35" xfId="19890" hidden="1" xr:uid="{00000000-0005-0000-0000-0000D4040000}"/>
    <cellStyle name="Followed Hyperlink 35" xfId="19998" hidden="1" xr:uid="{00000000-0005-0000-0000-0000D5040000}"/>
    <cellStyle name="Followed Hyperlink 35" xfId="19914" hidden="1" xr:uid="{00000000-0005-0000-0000-0000D6040000}"/>
    <cellStyle name="Followed Hyperlink 35" xfId="20020" hidden="1" xr:uid="{00000000-0005-0000-0000-0000D7040000}"/>
    <cellStyle name="Followed Hyperlink 35" xfId="20117" hidden="1" xr:uid="{00000000-0005-0000-0000-0000D8040000}"/>
    <cellStyle name="Followed Hyperlink 35" xfId="20219" hidden="1" xr:uid="{00000000-0005-0000-0000-0000D9040000}"/>
    <cellStyle name="Followed Hyperlink 35" xfId="20135" hidden="1" xr:uid="{00000000-0005-0000-0000-0000DA040000}"/>
    <cellStyle name="Followed Hyperlink 35" xfId="20241" hidden="1" xr:uid="{00000000-0005-0000-0000-0000DB040000}"/>
    <cellStyle name="Followed Hyperlink 35" xfId="20336" hidden="1" xr:uid="{00000000-0005-0000-0000-0000DC040000}"/>
    <cellStyle name="Followed Hyperlink 35" xfId="20435" hidden="1" xr:uid="{00000000-0005-0000-0000-0000DD040000}"/>
    <cellStyle name="Followed Hyperlink 35" xfId="20351" hidden="1" xr:uid="{00000000-0005-0000-0000-0000DE040000}"/>
    <cellStyle name="Followed Hyperlink 35" xfId="20457" hidden="1" xr:uid="{00000000-0005-0000-0000-0000DF040000}"/>
    <cellStyle name="Followed Hyperlink 35" xfId="20551" hidden="1" xr:uid="{00000000-0005-0000-0000-0000E0040000}"/>
    <cellStyle name="Followed Hyperlink 35" xfId="20647" hidden="1" xr:uid="{00000000-0005-0000-0000-0000E1040000}"/>
    <cellStyle name="Followed Hyperlink 35" xfId="20563" hidden="1" xr:uid="{00000000-0005-0000-0000-0000E2040000}"/>
    <cellStyle name="Followed Hyperlink 35" xfId="20669" hidden="1" xr:uid="{00000000-0005-0000-0000-0000E3040000}"/>
    <cellStyle name="Followed Hyperlink 35" xfId="20763" hidden="1" xr:uid="{00000000-0005-0000-0000-0000E4040000}"/>
    <cellStyle name="Followed Hyperlink 35" xfId="20858" hidden="1" xr:uid="{00000000-0005-0000-0000-0000E5040000}"/>
    <cellStyle name="Followed Hyperlink 35" xfId="20774" hidden="1" xr:uid="{00000000-0005-0000-0000-0000E6040000}"/>
    <cellStyle name="Followed Hyperlink 35" xfId="20880" hidden="1" xr:uid="{00000000-0005-0000-0000-0000E7040000}"/>
    <cellStyle name="Followed Hyperlink 35" xfId="20974" hidden="1" xr:uid="{00000000-0005-0000-0000-0000E8040000}"/>
    <cellStyle name="Followed Hyperlink 35" xfId="21064" hidden="1" xr:uid="{00000000-0005-0000-0000-0000E9040000}"/>
    <cellStyle name="Followed Hyperlink 35" xfId="20980" hidden="1" xr:uid="{00000000-0005-0000-0000-0000EA040000}"/>
    <cellStyle name="Followed Hyperlink 35" xfId="21086" hidden="1" xr:uid="{00000000-0005-0000-0000-0000EB040000}"/>
    <cellStyle name="Followed Hyperlink 35" xfId="21242" hidden="1" xr:uid="{00000000-0005-0000-0000-0000D0040000}"/>
    <cellStyle name="Followed Hyperlink 35" xfId="21191" hidden="1" xr:uid="{00000000-0005-0000-0000-0000D1040000}"/>
    <cellStyle name="Followed Hyperlink 35" xfId="21231" hidden="1" xr:uid="{00000000-0005-0000-0000-0000D2040000}"/>
    <cellStyle name="Followed Hyperlink 35" xfId="19639" hidden="1" xr:uid="{00000000-0005-0000-0000-0000D3040000}"/>
    <cellStyle name="Followed Hyperlink 35" xfId="21497" hidden="1" xr:uid="{00000000-0005-0000-0000-0000D4040000}"/>
    <cellStyle name="Followed Hyperlink 35" xfId="21605" hidden="1" xr:uid="{00000000-0005-0000-0000-0000D5040000}"/>
    <cellStyle name="Followed Hyperlink 35" xfId="21521" hidden="1" xr:uid="{00000000-0005-0000-0000-0000D6040000}"/>
    <cellStyle name="Followed Hyperlink 35" xfId="21627" hidden="1" xr:uid="{00000000-0005-0000-0000-0000D7040000}"/>
    <cellStyle name="Followed Hyperlink 35" xfId="21724" hidden="1" xr:uid="{00000000-0005-0000-0000-0000D8040000}"/>
    <cellStyle name="Followed Hyperlink 35" xfId="21826" hidden="1" xr:uid="{00000000-0005-0000-0000-0000D9040000}"/>
    <cellStyle name="Followed Hyperlink 35" xfId="21742" hidden="1" xr:uid="{00000000-0005-0000-0000-0000DA040000}"/>
    <cellStyle name="Followed Hyperlink 35" xfId="21848" hidden="1" xr:uid="{00000000-0005-0000-0000-0000DB040000}"/>
    <cellStyle name="Followed Hyperlink 35" xfId="21943" hidden="1" xr:uid="{00000000-0005-0000-0000-0000DC040000}"/>
    <cellStyle name="Followed Hyperlink 35" xfId="22042" hidden="1" xr:uid="{00000000-0005-0000-0000-0000DD040000}"/>
    <cellStyle name="Followed Hyperlink 35" xfId="21958" hidden="1" xr:uid="{00000000-0005-0000-0000-0000DE040000}"/>
    <cellStyle name="Followed Hyperlink 35" xfId="22064" hidden="1" xr:uid="{00000000-0005-0000-0000-0000DF040000}"/>
    <cellStyle name="Followed Hyperlink 35" xfId="22158" hidden="1" xr:uid="{00000000-0005-0000-0000-0000E0040000}"/>
    <cellStyle name="Followed Hyperlink 35" xfId="22254" hidden="1" xr:uid="{00000000-0005-0000-0000-0000E1040000}"/>
    <cellStyle name="Followed Hyperlink 35" xfId="22170" hidden="1" xr:uid="{00000000-0005-0000-0000-0000E2040000}"/>
    <cellStyle name="Followed Hyperlink 35" xfId="22276" hidden="1" xr:uid="{00000000-0005-0000-0000-0000E3040000}"/>
    <cellStyle name="Followed Hyperlink 35" xfId="22370" hidden="1" xr:uid="{00000000-0005-0000-0000-0000E4040000}"/>
    <cellStyle name="Followed Hyperlink 35" xfId="22465" hidden="1" xr:uid="{00000000-0005-0000-0000-0000E5040000}"/>
    <cellStyle name="Followed Hyperlink 35" xfId="22381" hidden="1" xr:uid="{00000000-0005-0000-0000-0000E6040000}"/>
    <cellStyle name="Followed Hyperlink 35" xfId="22487" hidden="1" xr:uid="{00000000-0005-0000-0000-0000E7040000}"/>
    <cellStyle name="Followed Hyperlink 35" xfId="22581" hidden="1" xr:uid="{00000000-0005-0000-0000-0000E8040000}"/>
    <cellStyle name="Followed Hyperlink 35" xfId="22671" hidden="1" xr:uid="{00000000-0005-0000-0000-0000E9040000}"/>
    <cellStyle name="Followed Hyperlink 35" xfId="22587" hidden="1" xr:uid="{00000000-0005-0000-0000-0000EA040000}"/>
    <cellStyle name="Followed Hyperlink 35" xfId="22693" hidden="1" xr:uid="{00000000-0005-0000-0000-0000EB040000}"/>
    <cellStyle name="Followed Hyperlink 35" xfId="22849" hidden="1" xr:uid="{00000000-0005-0000-0000-0000D0040000}"/>
    <cellStyle name="Followed Hyperlink 35" xfId="22798" hidden="1" xr:uid="{00000000-0005-0000-0000-0000D1040000}"/>
    <cellStyle name="Followed Hyperlink 35" xfId="22838" hidden="1" xr:uid="{00000000-0005-0000-0000-0000D2040000}"/>
    <cellStyle name="Followed Hyperlink 35" xfId="21276" hidden="1" xr:uid="{00000000-0005-0000-0000-0000D3040000}"/>
    <cellStyle name="Followed Hyperlink 35" xfId="23066" hidden="1" xr:uid="{00000000-0005-0000-0000-0000D4040000}"/>
    <cellStyle name="Followed Hyperlink 35" xfId="23174" hidden="1" xr:uid="{00000000-0005-0000-0000-0000D5040000}"/>
    <cellStyle name="Followed Hyperlink 35" xfId="23090" hidden="1" xr:uid="{00000000-0005-0000-0000-0000D6040000}"/>
    <cellStyle name="Followed Hyperlink 35" xfId="23196" hidden="1" xr:uid="{00000000-0005-0000-0000-0000D7040000}"/>
    <cellStyle name="Followed Hyperlink 35" xfId="23293" hidden="1" xr:uid="{00000000-0005-0000-0000-0000D8040000}"/>
    <cellStyle name="Followed Hyperlink 35" xfId="23395" hidden="1" xr:uid="{00000000-0005-0000-0000-0000D9040000}"/>
    <cellStyle name="Followed Hyperlink 35" xfId="23311" hidden="1" xr:uid="{00000000-0005-0000-0000-0000DA040000}"/>
    <cellStyle name="Followed Hyperlink 35" xfId="23417" hidden="1" xr:uid="{00000000-0005-0000-0000-0000DB040000}"/>
    <cellStyle name="Followed Hyperlink 35" xfId="23512" hidden="1" xr:uid="{00000000-0005-0000-0000-0000DC040000}"/>
    <cellStyle name="Followed Hyperlink 35" xfId="23611" hidden="1" xr:uid="{00000000-0005-0000-0000-0000DD040000}"/>
    <cellStyle name="Followed Hyperlink 35" xfId="23527" hidden="1" xr:uid="{00000000-0005-0000-0000-0000DE040000}"/>
    <cellStyle name="Followed Hyperlink 35" xfId="23633" hidden="1" xr:uid="{00000000-0005-0000-0000-0000DF040000}"/>
    <cellStyle name="Followed Hyperlink 35" xfId="23727" hidden="1" xr:uid="{00000000-0005-0000-0000-0000E0040000}"/>
    <cellStyle name="Followed Hyperlink 35" xfId="23823" hidden="1" xr:uid="{00000000-0005-0000-0000-0000E1040000}"/>
    <cellStyle name="Followed Hyperlink 35" xfId="23739" hidden="1" xr:uid="{00000000-0005-0000-0000-0000E2040000}"/>
    <cellStyle name="Followed Hyperlink 35" xfId="23845" hidden="1" xr:uid="{00000000-0005-0000-0000-0000E3040000}"/>
    <cellStyle name="Followed Hyperlink 35" xfId="23939" hidden="1" xr:uid="{00000000-0005-0000-0000-0000E4040000}"/>
    <cellStyle name="Followed Hyperlink 35" xfId="24034" hidden="1" xr:uid="{00000000-0005-0000-0000-0000E5040000}"/>
    <cellStyle name="Followed Hyperlink 35" xfId="23950" hidden="1" xr:uid="{00000000-0005-0000-0000-0000E6040000}"/>
    <cellStyle name="Followed Hyperlink 35" xfId="24056" hidden="1" xr:uid="{00000000-0005-0000-0000-0000E7040000}"/>
    <cellStyle name="Followed Hyperlink 35" xfId="24150" hidden="1" xr:uid="{00000000-0005-0000-0000-0000E8040000}"/>
    <cellStyle name="Followed Hyperlink 35" xfId="24240" hidden="1" xr:uid="{00000000-0005-0000-0000-0000E9040000}"/>
    <cellStyle name="Followed Hyperlink 35" xfId="24156" hidden="1" xr:uid="{00000000-0005-0000-0000-0000EA040000}"/>
    <cellStyle name="Followed Hyperlink 35" xfId="24262" hidden="1" xr:uid="{00000000-0005-0000-0000-0000EB040000}"/>
    <cellStyle name="Followed Hyperlink 35" xfId="24418" hidden="1" xr:uid="{00000000-0005-0000-0000-0000D0040000}"/>
    <cellStyle name="Followed Hyperlink 35" xfId="24367" hidden="1" xr:uid="{00000000-0005-0000-0000-0000D1040000}"/>
    <cellStyle name="Followed Hyperlink 35" xfId="24407" hidden="1" xr:uid="{00000000-0005-0000-0000-0000D2040000}"/>
    <cellStyle name="Followed Hyperlink 35" xfId="22877" hidden="1" xr:uid="{00000000-0005-0000-0000-0000D3040000}"/>
    <cellStyle name="Followed Hyperlink 35" xfId="24585" hidden="1" xr:uid="{00000000-0005-0000-0000-0000D4040000}"/>
    <cellStyle name="Followed Hyperlink 35" xfId="24693" hidden="1" xr:uid="{00000000-0005-0000-0000-0000D5040000}"/>
    <cellStyle name="Followed Hyperlink 35" xfId="24609" hidden="1" xr:uid="{00000000-0005-0000-0000-0000D6040000}"/>
    <cellStyle name="Followed Hyperlink 35" xfId="24715" hidden="1" xr:uid="{00000000-0005-0000-0000-0000D7040000}"/>
    <cellStyle name="Followed Hyperlink 35" xfId="24812" hidden="1" xr:uid="{00000000-0005-0000-0000-0000D8040000}"/>
    <cellStyle name="Followed Hyperlink 35" xfId="24914" hidden="1" xr:uid="{00000000-0005-0000-0000-0000D9040000}"/>
    <cellStyle name="Followed Hyperlink 35" xfId="24830" hidden="1" xr:uid="{00000000-0005-0000-0000-0000DA040000}"/>
    <cellStyle name="Followed Hyperlink 35" xfId="24936" hidden="1" xr:uid="{00000000-0005-0000-0000-0000DB040000}"/>
    <cellStyle name="Followed Hyperlink 35" xfId="25031" hidden="1" xr:uid="{00000000-0005-0000-0000-0000DC040000}"/>
    <cellStyle name="Followed Hyperlink 35" xfId="25130" hidden="1" xr:uid="{00000000-0005-0000-0000-0000DD040000}"/>
    <cellStyle name="Followed Hyperlink 35" xfId="25046" hidden="1" xr:uid="{00000000-0005-0000-0000-0000DE040000}"/>
    <cellStyle name="Followed Hyperlink 35" xfId="25152" hidden="1" xr:uid="{00000000-0005-0000-0000-0000DF040000}"/>
    <cellStyle name="Followed Hyperlink 35" xfId="25246" hidden="1" xr:uid="{00000000-0005-0000-0000-0000E0040000}"/>
    <cellStyle name="Followed Hyperlink 35" xfId="25342" hidden="1" xr:uid="{00000000-0005-0000-0000-0000E1040000}"/>
    <cellStyle name="Followed Hyperlink 35" xfId="25258" hidden="1" xr:uid="{00000000-0005-0000-0000-0000E2040000}"/>
    <cellStyle name="Followed Hyperlink 35" xfId="25364" hidden="1" xr:uid="{00000000-0005-0000-0000-0000E3040000}"/>
    <cellStyle name="Followed Hyperlink 35" xfId="25458" hidden="1" xr:uid="{00000000-0005-0000-0000-0000E4040000}"/>
    <cellStyle name="Followed Hyperlink 35" xfId="25553" hidden="1" xr:uid="{00000000-0005-0000-0000-0000E5040000}"/>
    <cellStyle name="Followed Hyperlink 35" xfId="25469" hidden="1" xr:uid="{00000000-0005-0000-0000-0000E6040000}"/>
    <cellStyle name="Followed Hyperlink 35" xfId="25575" hidden="1" xr:uid="{00000000-0005-0000-0000-0000E7040000}"/>
    <cellStyle name="Followed Hyperlink 35" xfId="25669" hidden="1" xr:uid="{00000000-0005-0000-0000-0000E8040000}"/>
    <cellStyle name="Followed Hyperlink 35" xfId="25759" hidden="1" xr:uid="{00000000-0005-0000-0000-0000E9040000}"/>
    <cellStyle name="Followed Hyperlink 35" xfId="25675" hidden="1" xr:uid="{00000000-0005-0000-0000-0000EA040000}"/>
    <cellStyle name="Followed Hyperlink 35" xfId="25781" hidden="1" xr:uid="{00000000-0005-0000-0000-0000EB040000}"/>
    <cellStyle name="Followed Hyperlink 35" xfId="26393" hidden="1" xr:uid="{00000000-0005-0000-0000-0000D0040000}"/>
    <cellStyle name="Followed Hyperlink 35" xfId="26500" hidden="1" xr:uid="{00000000-0005-0000-0000-0000D1040000}"/>
    <cellStyle name="Followed Hyperlink 35" xfId="26416" hidden="1" xr:uid="{00000000-0005-0000-0000-0000D2040000}"/>
    <cellStyle name="Followed Hyperlink 35" xfId="26522" hidden="1" xr:uid="{00000000-0005-0000-0000-0000D3040000}"/>
    <cellStyle name="Followed Hyperlink 35" xfId="26705" hidden="1" xr:uid="{00000000-0005-0000-0000-0000D4040000}"/>
    <cellStyle name="Followed Hyperlink 35" xfId="26813" hidden="1" xr:uid="{00000000-0005-0000-0000-0000D5040000}"/>
    <cellStyle name="Followed Hyperlink 35" xfId="26729" hidden="1" xr:uid="{00000000-0005-0000-0000-0000D6040000}"/>
    <cellStyle name="Followed Hyperlink 35" xfId="26835" hidden="1" xr:uid="{00000000-0005-0000-0000-0000D7040000}"/>
    <cellStyle name="Followed Hyperlink 35" xfId="26932" hidden="1" xr:uid="{00000000-0005-0000-0000-0000D8040000}"/>
    <cellStyle name="Followed Hyperlink 35" xfId="27034" hidden="1" xr:uid="{00000000-0005-0000-0000-0000D9040000}"/>
    <cellStyle name="Followed Hyperlink 35" xfId="26950" hidden="1" xr:uid="{00000000-0005-0000-0000-0000DA040000}"/>
    <cellStyle name="Followed Hyperlink 35" xfId="27056" hidden="1" xr:uid="{00000000-0005-0000-0000-0000DB040000}"/>
    <cellStyle name="Followed Hyperlink 35" xfId="27151" hidden="1" xr:uid="{00000000-0005-0000-0000-0000DC040000}"/>
    <cellStyle name="Followed Hyperlink 35" xfId="27250" hidden="1" xr:uid="{00000000-0005-0000-0000-0000DD040000}"/>
    <cellStyle name="Followed Hyperlink 35" xfId="27166" hidden="1" xr:uid="{00000000-0005-0000-0000-0000DE040000}"/>
    <cellStyle name="Followed Hyperlink 35" xfId="27272" hidden="1" xr:uid="{00000000-0005-0000-0000-0000DF040000}"/>
    <cellStyle name="Followed Hyperlink 35" xfId="27366" hidden="1" xr:uid="{00000000-0005-0000-0000-0000E0040000}"/>
    <cellStyle name="Followed Hyperlink 35" xfId="27462" hidden="1" xr:uid="{00000000-0005-0000-0000-0000E1040000}"/>
    <cellStyle name="Followed Hyperlink 35" xfId="27378" hidden="1" xr:uid="{00000000-0005-0000-0000-0000E2040000}"/>
    <cellStyle name="Followed Hyperlink 35" xfId="27484" hidden="1" xr:uid="{00000000-0005-0000-0000-0000E3040000}"/>
    <cellStyle name="Followed Hyperlink 35" xfId="27578" hidden="1" xr:uid="{00000000-0005-0000-0000-0000E4040000}"/>
    <cellStyle name="Followed Hyperlink 35" xfId="27673" hidden="1" xr:uid="{00000000-0005-0000-0000-0000E5040000}"/>
    <cellStyle name="Followed Hyperlink 35" xfId="27589" hidden="1" xr:uid="{00000000-0005-0000-0000-0000E6040000}"/>
    <cellStyle name="Followed Hyperlink 35" xfId="27695" hidden="1" xr:uid="{00000000-0005-0000-0000-0000E7040000}"/>
    <cellStyle name="Followed Hyperlink 35" xfId="27789" hidden="1" xr:uid="{00000000-0005-0000-0000-0000E8040000}"/>
    <cellStyle name="Followed Hyperlink 35" xfId="27879" hidden="1" xr:uid="{00000000-0005-0000-0000-0000E9040000}"/>
    <cellStyle name="Followed Hyperlink 35" xfId="27795" hidden="1" xr:uid="{00000000-0005-0000-0000-0000EA040000}"/>
    <cellStyle name="Followed Hyperlink 35" xfId="27901" hidden="1" xr:uid="{00000000-0005-0000-0000-0000EB040000}"/>
    <cellStyle name="Followed Hyperlink 35" xfId="28615" hidden="1" xr:uid="{00000000-0005-0000-0000-0000D0040000}"/>
    <cellStyle name="Followed Hyperlink 35" xfId="28722" hidden="1" xr:uid="{00000000-0005-0000-0000-0000D1040000}"/>
    <cellStyle name="Followed Hyperlink 35" xfId="28638" hidden="1" xr:uid="{00000000-0005-0000-0000-0000D2040000}"/>
    <cellStyle name="Followed Hyperlink 35" xfId="28744" hidden="1" xr:uid="{00000000-0005-0000-0000-0000D3040000}"/>
    <cellStyle name="Followed Hyperlink 35" xfId="28927" hidden="1" xr:uid="{00000000-0005-0000-0000-0000D4040000}"/>
    <cellStyle name="Followed Hyperlink 35" xfId="29035" hidden="1" xr:uid="{00000000-0005-0000-0000-0000D5040000}"/>
    <cellStyle name="Followed Hyperlink 35" xfId="28951" hidden="1" xr:uid="{00000000-0005-0000-0000-0000D6040000}"/>
    <cellStyle name="Followed Hyperlink 35" xfId="29057" hidden="1" xr:uid="{00000000-0005-0000-0000-0000D7040000}"/>
    <cellStyle name="Followed Hyperlink 35" xfId="29154" hidden="1" xr:uid="{00000000-0005-0000-0000-0000D8040000}"/>
    <cellStyle name="Followed Hyperlink 35" xfId="29256" hidden="1" xr:uid="{00000000-0005-0000-0000-0000D9040000}"/>
    <cellStyle name="Followed Hyperlink 35" xfId="29172" hidden="1" xr:uid="{00000000-0005-0000-0000-0000DA040000}"/>
    <cellStyle name="Followed Hyperlink 35" xfId="29278" hidden="1" xr:uid="{00000000-0005-0000-0000-0000DB040000}"/>
    <cellStyle name="Followed Hyperlink 35" xfId="29373" hidden="1" xr:uid="{00000000-0005-0000-0000-0000DC040000}"/>
    <cellStyle name="Followed Hyperlink 35" xfId="29472" hidden="1" xr:uid="{00000000-0005-0000-0000-0000DD040000}"/>
    <cellStyle name="Followed Hyperlink 35" xfId="29388" hidden="1" xr:uid="{00000000-0005-0000-0000-0000DE040000}"/>
    <cellStyle name="Followed Hyperlink 35" xfId="29494" hidden="1" xr:uid="{00000000-0005-0000-0000-0000DF040000}"/>
    <cellStyle name="Followed Hyperlink 35" xfId="29588" hidden="1" xr:uid="{00000000-0005-0000-0000-0000E0040000}"/>
    <cellStyle name="Followed Hyperlink 35" xfId="29684" hidden="1" xr:uid="{00000000-0005-0000-0000-0000E1040000}"/>
    <cellStyle name="Followed Hyperlink 35" xfId="29600" hidden="1" xr:uid="{00000000-0005-0000-0000-0000E2040000}"/>
    <cellStyle name="Followed Hyperlink 35" xfId="29706" hidden="1" xr:uid="{00000000-0005-0000-0000-0000E3040000}"/>
    <cellStyle name="Followed Hyperlink 35" xfId="29800" hidden="1" xr:uid="{00000000-0005-0000-0000-0000E4040000}"/>
    <cellStyle name="Followed Hyperlink 35" xfId="29895" hidden="1" xr:uid="{00000000-0005-0000-0000-0000E5040000}"/>
    <cellStyle name="Followed Hyperlink 35" xfId="29811" hidden="1" xr:uid="{00000000-0005-0000-0000-0000E6040000}"/>
    <cellStyle name="Followed Hyperlink 35" xfId="29917" hidden="1" xr:uid="{00000000-0005-0000-0000-0000E7040000}"/>
    <cellStyle name="Followed Hyperlink 35" xfId="30011" hidden="1" xr:uid="{00000000-0005-0000-0000-0000E8040000}"/>
    <cellStyle name="Followed Hyperlink 35" xfId="30101" hidden="1" xr:uid="{00000000-0005-0000-0000-0000E9040000}"/>
    <cellStyle name="Followed Hyperlink 35" xfId="30017" hidden="1" xr:uid="{00000000-0005-0000-0000-0000EA040000}"/>
    <cellStyle name="Followed Hyperlink 35" xfId="30123" hidden="1" xr:uid="{00000000-0005-0000-0000-0000EB040000}"/>
    <cellStyle name="Followed Hyperlink 35" xfId="30279" hidden="1" xr:uid="{00000000-0005-0000-0000-0000D0040000}"/>
    <cellStyle name="Followed Hyperlink 35" xfId="30228" hidden="1" xr:uid="{00000000-0005-0000-0000-0000D1040000}"/>
    <cellStyle name="Followed Hyperlink 35" xfId="30268" hidden="1" xr:uid="{00000000-0005-0000-0000-0000D2040000}"/>
    <cellStyle name="Followed Hyperlink 35" xfId="28519" hidden="1" xr:uid="{00000000-0005-0000-0000-0000D3040000}"/>
    <cellStyle name="Followed Hyperlink 35" xfId="30598" hidden="1" xr:uid="{00000000-0005-0000-0000-0000D4040000}"/>
    <cellStyle name="Followed Hyperlink 35" xfId="30706" hidden="1" xr:uid="{00000000-0005-0000-0000-0000D5040000}"/>
    <cellStyle name="Followed Hyperlink 35" xfId="30622" hidden="1" xr:uid="{00000000-0005-0000-0000-0000D6040000}"/>
    <cellStyle name="Followed Hyperlink 35" xfId="30728" hidden="1" xr:uid="{00000000-0005-0000-0000-0000D7040000}"/>
    <cellStyle name="Followed Hyperlink 35" xfId="30825" hidden="1" xr:uid="{00000000-0005-0000-0000-0000D8040000}"/>
    <cellStyle name="Followed Hyperlink 35" xfId="30927" hidden="1" xr:uid="{00000000-0005-0000-0000-0000D9040000}"/>
    <cellStyle name="Followed Hyperlink 35" xfId="30843" hidden="1" xr:uid="{00000000-0005-0000-0000-0000DA040000}"/>
    <cellStyle name="Followed Hyperlink 35" xfId="30949" hidden="1" xr:uid="{00000000-0005-0000-0000-0000DB040000}"/>
    <cellStyle name="Followed Hyperlink 35" xfId="31044" hidden="1" xr:uid="{00000000-0005-0000-0000-0000DC040000}"/>
    <cellStyle name="Followed Hyperlink 35" xfId="31143" hidden="1" xr:uid="{00000000-0005-0000-0000-0000DD040000}"/>
    <cellStyle name="Followed Hyperlink 35" xfId="31059" hidden="1" xr:uid="{00000000-0005-0000-0000-0000DE040000}"/>
    <cellStyle name="Followed Hyperlink 35" xfId="31165" hidden="1" xr:uid="{00000000-0005-0000-0000-0000DF040000}"/>
    <cellStyle name="Followed Hyperlink 35" xfId="31259" hidden="1" xr:uid="{00000000-0005-0000-0000-0000E0040000}"/>
    <cellStyle name="Followed Hyperlink 35" xfId="31355" hidden="1" xr:uid="{00000000-0005-0000-0000-0000E1040000}"/>
    <cellStyle name="Followed Hyperlink 35" xfId="31271" hidden="1" xr:uid="{00000000-0005-0000-0000-0000E2040000}"/>
    <cellStyle name="Followed Hyperlink 35" xfId="31377" hidden="1" xr:uid="{00000000-0005-0000-0000-0000E3040000}"/>
    <cellStyle name="Followed Hyperlink 35" xfId="31471" hidden="1" xr:uid="{00000000-0005-0000-0000-0000E4040000}"/>
    <cellStyle name="Followed Hyperlink 35" xfId="31566" hidden="1" xr:uid="{00000000-0005-0000-0000-0000E5040000}"/>
    <cellStyle name="Followed Hyperlink 35" xfId="31482" hidden="1" xr:uid="{00000000-0005-0000-0000-0000E6040000}"/>
    <cellStyle name="Followed Hyperlink 35" xfId="31588" hidden="1" xr:uid="{00000000-0005-0000-0000-0000E7040000}"/>
    <cellStyle name="Followed Hyperlink 35" xfId="31682" hidden="1" xr:uid="{00000000-0005-0000-0000-0000E8040000}"/>
    <cellStyle name="Followed Hyperlink 35" xfId="31772" hidden="1" xr:uid="{00000000-0005-0000-0000-0000E9040000}"/>
    <cellStyle name="Followed Hyperlink 35" xfId="31688" hidden="1" xr:uid="{00000000-0005-0000-0000-0000EA040000}"/>
    <cellStyle name="Followed Hyperlink 35" xfId="31794" hidden="1" xr:uid="{00000000-0005-0000-0000-0000EB040000}"/>
    <cellStyle name="Followed Hyperlink 35" xfId="31950" hidden="1" xr:uid="{00000000-0005-0000-0000-0000D0040000}"/>
    <cellStyle name="Followed Hyperlink 35" xfId="31899" hidden="1" xr:uid="{00000000-0005-0000-0000-0000D1040000}"/>
    <cellStyle name="Followed Hyperlink 35" xfId="31939" hidden="1" xr:uid="{00000000-0005-0000-0000-0000D2040000}"/>
    <cellStyle name="Followed Hyperlink 35" xfId="30322" hidden="1" xr:uid="{00000000-0005-0000-0000-0000D3040000}"/>
    <cellStyle name="Followed Hyperlink 35" xfId="32266" hidden="1" xr:uid="{00000000-0005-0000-0000-0000D4040000}"/>
    <cellStyle name="Followed Hyperlink 35" xfId="32374" hidden="1" xr:uid="{00000000-0005-0000-0000-0000D5040000}"/>
    <cellStyle name="Followed Hyperlink 35" xfId="32290" hidden="1" xr:uid="{00000000-0005-0000-0000-0000D6040000}"/>
    <cellStyle name="Followed Hyperlink 35" xfId="32396" hidden="1" xr:uid="{00000000-0005-0000-0000-0000D7040000}"/>
    <cellStyle name="Followed Hyperlink 35" xfId="32493" hidden="1" xr:uid="{00000000-0005-0000-0000-0000D8040000}"/>
    <cellStyle name="Followed Hyperlink 35" xfId="32595" hidden="1" xr:uid="{00000000-0005-0000-0000-0000D9040000}"/>
    <cellStyle name="Followed Hyperlink 35" xfId="32511" hidden="1" xr:uid="{00000000-0005-0000-0000-0000DA040000}"/>
    <cellStyle name="Followed Hyperlink 35" xfId="32617" hidden="1" xr:uid="{00000000-0005-0000-0000-0000DB040000}"/>
    <cellStyle name="Followed Hyperlink 35" xfId="32712" hidden="1" xr:uid="{00000000-0005-0000-0000-0000DC040000}"/>
    <cellStyle name="Followed Hyperlink 35" xfId="32811" hidden="1" xr:uid="{00000000-0005-0000-0000-0000DD040000}"/>
    <cellStyle name="Followed Hyperlink 35" xfId="32727" hidden="1" xr:uid="{00000000-0005-0000-0000-0000DE040000}"/>
    <cellStyle name="Followed Hyperlink 35" xfId="32833" hidden="1" xr:uid="{00000000-0005-0000-0000-0000DF040000}"/>
    <cellStyle name="Followed Hyperlink 35" xfId="32927" hidden="1" xr:uid="{00000000-0005-0000-0000-0000E0040000}"/>
    <cellStyle name="Followed Hyperlink 35" xfId="33023" hidden="1" xr:uid="{00000000-0005-0000-0000-0000E1040000}"/>
    <cellStyle name="Followed Hyperlink 35" xfId="32939" hidden="1" xr:uid="{00000000-0005-0000-0000-0000E2040000}"/>
    <cellStyle name="Followed Hyperlink 35" xfId="33045" hidden="1" xr:uid="{00000000-0005-0000-0000-0000E3040000}"/>
    <cellStyle name="Followed Hyperlink 35" xfId="33139" hidden="1" xr:uid="{00000000-0005-0000-0000-0000E4040000}"/>
    <cellStyle name="Followed Hyperlink 35" xfId="33234" hidden="1" xr:uid="{00000000-0005-0000-0000-0000E5040000}"/>
    <cellStyle name="Followed Hyperlink 35" xfId="33150" hidden="1" xr:uid="{00000000-0005-0000-0000-0000E6040000}"/>
    <cellStyle name="Followed Hyperlink 35" xfId="33256" hidden="1" xr:uid="{00000000-0005-0000-0000-0000E7040000}"/>
    <cellStyle name="Followed Hyperlink 35" xfId="33350" hidden="1" xr:uid="{00000000-0005-0000-0000-0000E8040000}"/>
    <cellStyle name="Followed Hyperlink 35" xfId="33440" hidden="1" xr:uid="{00000000-0005-0000-0000-0000E9040000}"/>
    <cellStyle name="Followed Hyperlink 35" xfId="33356" hidden="1" xr:uid="{00000000-0005-0000-0000-0000EA040000}"/>
    <cellStyle name="Followed Hyperlink 35" xfId="33462" hidden="1" xr:uid="{00000000-0005-0000-0000-0000EB040000}"/>
    <cellStyle name="Followed Hyperlink 35" xfId="33618" hidden="1" xr:uid="{00000000-0005-0000-0000-0000D0040000}"/>
    <cellStyle name="Followed Hyperlink 35" xfId="33567" hidden="1" xr:uid="{00000000-0005-0000-0000-0000D1040000}"/>
    <cellStyle name="Followed Hyperlink 35" xfId="33607" hidden="1" xr:uid="{00000000-0005-0000-0000-0000D2040000}"/>
    <cellStyle name="Followed Hyperlink 35" xfId="31992" hidden="1" xr:uid="{00000000-0005-0000-0000-0000D3040000}"/>
    <cellStyle name="Followed Hyperlink 35" xfId="33921" hidden="1" xr:uid="{00000000-0005-0000-0000-0000D4040000}"/>
    <cellStyle name="Followed Hyperlink 35" xfId="34029" hidden="1" xr:uid="{00000000-0005-0000-0000-0000D5040000}"/>
    <cellStyle name="Followed Hyperlink 35" xfId="33945" hidden="1" xr:uid="{00000000-0005-0000-0000-0000D6040000}"/>
    <cellStyle name="Followed Hyperlink 35" xfId="34051" hidden="1" xr:uid="{00000000-0005-0000-0000-0000D7040000}"/>
    <cellStyle name="Followed Hyperlink 35" xfId="34148" hidden="1" xr:uid="{00000000-0005-0000-0000-0000D8040000}"/>
    <cellStyle name="Followed Hyperlink 35" xfId="34250" hidden="1" xr:uid="{00000000-0005-0000-0000-0000D9040000}"/>
    <cellStyle name="Followed Hyperlink 35" xfId="34166" hidden="1" xr:uid="{00000000-0005-0000-0000-0000DA040000}"/>
    <cellStyle name="Followed Hyperlink 35" xfId="34272" hidden="1" xr:uid="{00000000-0005-0000-0000-0000DB040000}"/>
    <cellStyle name="Followed Hyperlink 35" xfId="34367" hidden="1" xr:uid="{00000000-0005-0000-0000-0000DC040000}"/>
    <cellStyle name="Followed Hyperlink 35" xfId="34466" hidden="1" xr:uid="{00000000-0005-0000-0000-0000DD040000}"/>
    <cellStyle name="Followed Hyperlink 35" xfId="34382" hidden="1" xr:uid="{00000000-0005-0000-0000-0000DE040000}"/>
    <cellStyle name="Followed Hyperlink 35" xfId="34488" hidden="1" xr:uid="{00000000-0005-0000-0000-0000DF040000}"/>
    <cellStyle name="Followed Hyperlink 35" xfId="34582" hidden="1" xr:uid="{00000000-0005-0000-0000-0000E0040000}"/>
    <cellStyle name="Followed Hyperlink 35" xfId="34678" hidden="1" xr:uid="{00000000-0005-0000-0000-0000E1040000}"/>
    <cellStyle name="Followed Hyperlink 35" xfId="34594" hidden="1" xr:uid="{00000000-0005-0000-0000-0000E2040000}"/>
    <cellStyle name="Followed Hyperlink 35" xfId="34700" hidden="1" xr:uid="{00000000-0005-0000-0000-0000E3040000}"/>
    <cellStyle name="Followed Hyperlink 35" xfId="34794" hidden="1" xr:uid="{00000000-0005-0000-0000-0000E4040000}"/>
    <cellStyle name="Followed Hyperlink 35" xfId="34889" hidden="1" xr:uid="{00000000-0005-0000-0000-0000E5040000}"/>
    <cellStyle name="Followed Hyperlink 35" xfId="34805" hidden="1" xr:uid="{00000000-0005-0000-0000-0000E6040000}"/>
    <cellStyle name="Followed Hyperlink 35" xfId="34911" hidden="1" xr:uid="{00000000-0005-0000-0000-0000E7040000}"/>
    <cellStyle name="Followed Hyperlink 35" xfId="35005" hidden="1" xr:uid="{00000000-0005-0000-0000-0000E8040000}"/>
    <cellStyle name="Followed Hyperlink 35" xfId="35095" hidden="1" xr:uid="{00000000-0005-0000-0000-0000E9040000}"/>
    <cellStyle name="Followed Hyperlink 35" xfId="35011" hidden="1" xr:uid="{00000000-0005-0000-0000-0000EA040000}"/>
    <cellStyle name="Followed Hyperlink 35" xfId="35117" hidden="1" xr:uid="{00000000-0005-0000-0000-0000EB040000}"/>
    <cellStyle name="Followed Hyperlink 35" xfId="35273" hidden="1" xr:uid="{00000000-0005-0000-0000-0000D0040000}"/>
    <cellStyle name="Followed Hyperlink 35" xfId="35222" hidden="1" xr:uid="{00000000-0005-0000-0000-0000D1040000}"/>
    <cellStyle name="Followed Hyperlink 35" xfId="35262" hidden="1" xr:uid="{00000000-0005-0000-0000-0000D2040000}"/>
    <cellStyle name="Followed Hyperlink 35" xfId="33658" hidden="1" xr:uid="{00000000-0005-0000-0000-0000D3040000}"/>
    <cellStyle name="Followed Hyperlink 35" xfId="35562" hidden="1" xr:uid="{00000000-0005-0000-0000-0000D4040000}"/>
    <cellStyle name="Followed Hyperlink 35" xfId="35670" hidden="1" xr:uid="{00000000-0005-0000-0000-0000D5040000}"/>
    <cellStyle name="Followed Hyperlink 35" xfId="35586" hidden="1" xr:uid="{00000000-0005-0000-0000-0000D6040000}"/>
    <cellStyle name="Followed Hyperlink 35" xfId="35692" hidden="1" xr:uid="{00000000-0005-0000-0000-0000D7040000}"/>
    <cellStyle name="Followed Hyperlink 35" xfId="35789" hidden="1" xr:uid="{00000000-0005-0000-0000-0000D8040000}"/>
    <cellStyle name="Followed Hyperlink 35" xfId="35891" hidden="1" xr:uid="{00000000-0005-0000-0000-0000D9040000}"/>
    <cellStyle name="Followed Hyperlink 35" xfId="35807" hidden="1" xr:uid="{00000000-0005-0000-0000-0000DA040000}"/>
    <cellStyle name="Followed Hyperlink 35" xfId="35913" hidden="1" xr:uid="{00000000-0005-0000-0000-0000DB040000}"/>
    <cellStyle name="Followed Hyperlink 35" xfId="36008" hidden="1" xr:uid="{00000000-0005-0000-0000-0000DC040000}"/>
    <cellStyle name="Followed Hyperlink 35" xfId="36107" hidden="1" xr:uid="{00000000-0005-0000-0000-0000DD040000}"/>
    <cellStyle name="Followed Hyperlink 35" xfId="36023" hidden="1" xr:uid="{00000000-0005-0000-0000-0000DE040000}"/>
    <cellStyle name="Followed Hyperlink 35" xfId="36129" hidden="1" xr:uid="{00000000-0005-0000-0000-0000DF040000}"/>
    <cellStyle name="Followed Hyperlink 35" xfId="36223" hidden="1" xr:uid="{00000000-0005-0000-0000-0000E0040000}"/>
    <cellStyle name="Followed Hyperlink 35" xfId="36319" hidden="1" xr:uid="{00000000-0005-0000-0000-0000E1040000}"/>
    <cellStyle name="Followed Hyperlink 35" xfId="36235" hidden="1" xr:uid="{00000000-0005-0000-0000-0000E2040000}"/>
    <cellStyle name="Followed Hyperlink 35" xfId="36341" hidden="1" xr:uid="{00000000-0005-0000-0000-0000E3040000}"/>
    <cellStyle name="Followed Hyperlink 35" xfId="36435" hidden="1" xr:uid="{00000000-0005-0000-0000-0000E4040000}"/>
    <cellStyle name="Followed Hyperlink 35" xfId="36530" hidden="1" xr:uid="{00000000-0005-0000-0000-0000E5040000}"/>
    <cellStyle name="Followed Hyperlink 35" xfId="36446" hidden="1" xr:uid="{00000000-0005-0000-0000-0000E6040000}"/>
    <cellStyle name="Followed Hyperlink 35" xfId="36552" hidden="1" xr:uid="{00000000-0005-0000-0000-0000E7040000}"/>
    <cellStyle name="Followed Hyperlink 35" xfId="36646" hidden="1" xr:uid="{00000000-0005-0000-0000-0000E8040000}"/>
    <cellStyle name="Followed Hyperlink 35" xfId="36736" hidden="1" xr:uid="{00000000-0005-0000-0000-0000E9040000}"/>
    <cellStyle name="Followed Hyperlink 35" xfId="36652" hidden="1" xr:uid="{00000000-0005-0000-0000-0000EA040000}"/>
    <cellStyle name="Followed Hyperlink 35" xfId="36758" hidden="1" xr:uid="{00000000-0005-0000-0000-0000EB040000}"/>
    <cellStyle name="Followed Hyperlink 35" xfId="36914" hidden="1" xr:uid="{00000000-0005-0000-0000-0000D0040000}"/>
    <cellStyle name="Followed Hyperlink 35" xfId="36863" hidden="1" xr:uid="{00000000-0005-0000-0000-0000D1040000}"/>
    <cellStyle name="Followed Hyperlink 35" xfId="36903" hidden="1" xr:uid="{00000000-0005-0000-0000-0000D2040000}"/>
    <cellStyle name="Followed Hyperlink 35" xfId="35311" hidden="1" xr:uid="{00000000-0005-0000-0000-0000D3040000}"/>
    <cellStyle name="Followed Hyperlink 35" xfId="37169" hidden="1" xr:uid="{00000000-0005-0000-0000-0000D4040000}"/>
    <cellStyle name="Followed Hyperlink 35" xfId="37277" hidden="1" xr:uid="{00000000-0005-0000-0000-0000D5040000}"/>
    <cellStyle name="Followed Hyperlink 35" xfId="37193" hidden="1" xr:uid="{00000000-0005-0000-0000-0000D6040000}"/>
    <cellStyle name="Followed Hyperlink 35" xfId="37299" hidden="1" xr:uid="{00000000-0005-0000-0000-0000D7040000}"/>
    <cellStyle name="Followed Hyperlink 35" xfId="37396" hidden="1" xr:uid="{00000000-0005-0000-0000-0000D8040000}"/>
    <cellStyle name="Followed Hyperlink 35" xfId="37498" hidden="1" xr:uid="{00000000-0005-0000-0000-0000D9040000}"/>
    <cellStyle name="Followed Hyperlink 35" xfId="37414" hidden="1" xr:uid="{00000000-0005-0000-0000-0000DA040000}"/>
    <cellStyle name="Followed Hyperlink 35" xfId="37520" hidden="1" xr:uid="{00000000-0005-0000-0000-0000DB040000}"/>
    <cellStyle name="Followed Hyperlink 35" xfId="37615" hidden="1" xr:uid="{00000000-0005-0000-0000-0000DC040000}"/>
    <cellStyle name="Followed Hyperlink 35" xfId="37714" hidden="1" xr:uid="{00000000-0005-0000-0000-0000DD040000}"/>
    <cellStyle name="Followed Hyperlink 35" xfId="37630" hidden="1" xr:uid="{00000000-0005-0000-0000-0000DE040000}"/>
    <cellStyle name="Followed Hyperlink 35" xfId="37736" hidden="1" xr:uid="{00000000-0005-0000-0000-0000DF040000}"/>
    <cellStyle name="Followed Hyperlink 35" xfId="37830" hidden="1" xr:uid="{00000000-0005-0000-0000-0000E0040000}"/>
    <cellStyle name="Followed Hyperlink 35" xfId="37926" hidden="1" xr:uid="{00000000-0005-0000-0000-0000E1040000}"/>
    <cellStyle name="Followed Hyperlink 35" xfId="37842" hidden="1" xr:uid="{00000000-0005-0000-0000-0000E2040000}"/>
    <cellStyle name="Followed Hyperlink 35" xfId="37948" hidden="1" xr:uid="{00000000-0005-0000-0000-0000E3040000}"/>
    <cellStyle name="Followed Hyperlink 35" xfId="38042" hidden="1" xr:uid="{00000000-0005-0000-0000-0000E4040000}"/>
    <cellStyle name="Followed Hyperlink 35" xfId="38137" hidden="1" xr:uid="{00000000-0005-0000-0000-0000E5040000}"/>
    <cellStyle name="Followed Hyperlink 35" xfId="38053" hidden="1" xr:uid="{00000000-0005-0000-0000-0000E6040000}"/>
    <cellStyle name="Followed Hyperlink 35" xfId="38159" hidden="1" xr:uid="{00000000-0005-0000-0000-0000E7040000}"/>
    <cellStyle name="Followed Hyperlink 35" xfId="38253" hidden="1" xr:uid="{00000000-0005-0000-0000-0000E8040000}"/>
    <cellStyle name="Followed Hyperlink 35" xfId="38343" hidden="1" xr:uid="{00000000-0005-0000-0000-0000E9040000}"/>
    <cellStyle name="Followed Hyperlink 35" xfId="38259" hidden="1" xr:uid="{00000000-0005-0000-0000-0000EA040000}"/>
    <cellStyle name="Followed Hyperlink 35" xfId="38365" hidden="1" xr:uid="{00000000-0005-0000-0000-0000EB040000}"/>
    <cellStyle name="Followed Hyperlink 35" xfId="38521" hidden="1" xr:uid="{00000000-0005-0000-0000-0000D0040000}"/>
    <cellStyle name="Followed Hyperlink 35" xfId="38470" hidden="1" xr:uid="{00000000-0005-0000-0000-0000D1040000}"/>
    <cellStyle name="Followed Hyperlink 35" xfId="38510" hidden="1" xr:uid="{00000000-0005-0000-0000-0000D2040000}"/>
    <cellStyle name="Followed Hyperlink 35" xfId="36948" hidden="1" xr:uid="{00000000-0005-0000-0000-0000D3040000}"/>
    <cellStyle name="Followed Hyperlink 35" xfId="38738" hidden="1" xr:uid="{00000000-0005-0000-0000-0000D4040000}"/>
    <cellStyle name="Followed Hyperlink 35" xfId="38846" hidden="1" xr:uid="{00000000-0005-0000-0000-0000D5040000}"/>
    <cellStyle name="Followed Hyperlink 35" xfId="38762" hidden="1" xr:uid="{00000000-0005-0000-0000-0000D6040000}"/>
    <cellStyle name="Followed Hyperlink 35" xfId="38868" hidden="1" xr:uid="{00000000-0005-0000-0000-0000D7040000}"/>
    <cellStyle name="Followed Hyperlink 35" xfId="38965" hidden="1" xr:uid="{00000000-0005-0000-0000-0000D8040000}"/>
    <cellStyle name="Followed Hyperlink 35" xfId="39067" hidden="1" xr:uid="{00000000-0005-0000-0000-0000D9040000}"/>
    <cellStyle name="Followed Hyperlink 35" xfId="38983" hidden="1" xr:uid="{00000000-0005-0000-0000-0000DA040000}"/>
    <cellStyle name="Followed Hyperlink 35" xfId="39089" hidden="1" xr:uid="{00000000-0005-0000-0000-0000DB040000}"/>
    <cellStyle name="Followed Hyperlink 35" xfId="39184" hidden="1" xr:uid="{00000000-0005-0000-0000-0000DC040000}"/>
    <cellStyle name="Followed Hyperlink 35" xfId="39283" hidden="1" xr:uid="{00000000-0005-0000-0000-0000DD040000}"/>
    <cellStyle name="Followed Hyperlink 35" xfId="39199" hidden="1" xr:uid="{00000000-0005-0000-0000-0000DE040000}"/>
    <cellStyle name="Followed Hyperlink 35" xfId="39305" hidden="1" xr:uid="{00000000-0005-0000-0000-0000DF040000}"/>
    <cellStyle name="Followed Hyperlink 35" xfId="39399" hidden="1" xr:uid="{00000000-0005-0000-0000-0000E0040000}"/>
    <cellStyle name="Followed Hyperlink 35" xfId="39495" hidden="1" xr:uid="{00000000-0005-0000-0000-0000E1040000}"/>
    <cellStyle name="Followed Hyperlink 35" xfId="39411" hidden="1" xr:uid="{00000000-0005-0000-0000-0000E2040000}"/>
    <cellStyle name="Followed Hyperlink 35" xfId="39517" hidden="1" xr:uid="{00000000-0005-0000-0000-0000E3040000}"/>
    <cellStyle name="Followed Hyperlink 35" xfId="39611" hidden="1" xr:uid="{00000000-0005-0000-0000-0000E4040000}"/>
    <cellStyle name="Followed Hyperlink 35" xfId="39706" hidden="1" xr:uid="{00000000-0005-0000-0000-0000E5040000}"/>
    <cellStyle name="Followed Hyperlink 35" xfId="39622" hidden="1" xr:uid="{00000000-0005-0000-0000-0000E6040000}"/>
    <cellStyle name="Followed Hyperlink 35" xfId="39728" hidden="1" xr:uid="{00000000-0005-0000-0000-0000E7040000}"/>
    <cellStyle name="Followed Hyperlink 35" xfId="39822" hidden="1" xr:uid="{00000000-0005-0000-0000-0000E8040000}"/>
    <cellStyle name="Followed Hyperlink 35" xfId="39912" hidden="1" xr:uid="{00000000-0005-0000-0000-0000E9040000}"/>
    <cellStyle name="Followed Hyperlink 35" xfId="39828" hidden="1" xr:uid="{00000000-0005-0000-0000-0000EA040000}"/>
    <cellStyle name="Followed Hyperlink 35" xfId="39934" hidden="1" xr:uid="{00000000-0005-0000-0000-0000EB040000}"/>
    <cellStyle name="Followed Hyperlink 35" xfId="40090" hidden="1" xr:uid="{00000000-0005-0000-0000-0000D0040000}"/>
    <cellStyle name="Followed Hyperlink 35" xfId="40039" hidden="1" xr:uid="{00000000-0005-0000-0000-0000D1040000}"/>
    <cellStyle name="Followed Hyperlink 35" xfId="40079" hidden="1" xr:uid="{00000000-0005-0000-0000-0000D2040000}"/>
    <cellStyle name="Followed Hyperlink 35" xfId="38549" hidden="1" xr:uid="{00000000-0005-0000-0000-0000D3040000}"/>
    <cellStyle name="Followed Hyperlink 35" xfId="40257" hidden="1" xr:uid="{00000000-0005-0000-0000-0000D4040000}"/>
    <cellStyle name="Followed Hyperlink 35" xfId="40365" hidden="1" xr:uid="{00000000-0005-0000-0000-0000D5040000}"/>
    <cellStyle name="Followed Hyperlink 35" xfId="40281" hidden="1" xr:uid="{00000000-0005-0000-0000-0000D6040000}"/>
    <cellStyle name="Followed Hyperlink 35" xfId="40387" hidden="1" xr:uid="{00000000-0005-0000-0000-0000D7040000}"/>
    <cellStyle name="Followed Hyperlink 35" xfId="40484" hidden="1" xr:uid="{00000000-0005-0000-0000-0000D8040000}"/>
    <cellStyle name="Followed Hyperlink 35" xfId="40586" hidden="1" xr:uid="{00000000-0005-0000-0000-0000D9040000}"/>
    <cellStyle name="Followed Hyperlink 35" xfId="40502" hidden="1" xr:uid="{00000000-0005-0000-0000-0000DA040000}"/>
    <cellStyle name="Followed Hyperlink 35" xfId="40608" hidden="1" xr:uid="{00000000-0005-0000-0000-0000DB040000}"/>
    <cellStyle name="Followed Hyperlink 35" xfId="40703" hidden="1" xr:uid="{00000000-0005-0000-0000-0000DC040000}"/>
    <cellStyle name="Followed Hyperlink 35" xfId="40802" hidden="1" xr:uid="{00000000-0005-0000-0000-0000DD040000}"/>
    <cellStyle name="Followed Hyperlink 35" xfId="40718" hidden="1" xr:uid="{00000000-0005-0000-0000-0000DE040000}"/>
    <cellStyle name="Followed Hyperlink 35" xfId="40824" hidden="1" xr:uid="{00000000-0005-0000-0000-0000DF040000}"/>
    <cellStyle name="Followed Hyperlink 35" xfId="40918" hidden="1" xr:uid="{00000000-0005-0000-0000-0000E0040000}"/>
    <cellStyle name="Followed Hyperlink 35" xfId="41014" hidden="1" xr:uid="{00000000-0005-0000-0000-0000E1040000}"/>
    <cellStyle name="Followed Hyperlink 35" xfId="40930" hidden="1" xr:uid="{00000000-0005-0000-0000-0000E2040000}"/>
    <cellStyle name="Followed Hyperlink 35" xfId="41036" hidden="1" xr:uid="{00000000-0005-0000-0000-0000E3040000}"/>
    <cellStyle name="Followed Hyperlink 35" xfId="41130" hidden="1" xr:uid="{00000000-0005-0000-0000-0000E4040000}"/>
    <cellStyle name="Followed Hyperlink 35" xfId="41225" hidden="1" xr:uid="{00000000-0005-0000-0000-0000E5040000}"/>
    <cellStyle name="Followed Hyperlink 35" xfId="41141" hidden="1" xr:uid="{00000000-0005-0000-0000-0000E6040000}"/>
    <cellStyle name="Followed Hyperlink 35" xfId="41247" hidden="1" xr:uid="{00000000-0005-0000-0000-0000E7040000}"/>
    <cellStyle name="Followed Hyperlink 35" xfId="41341" hidden="1" xr:uid="{00000000-0005-0000-0000-0000E8040000}"/>
    <cellStyle name="Followed Hyperlink 35" xfId="41431" hidden="1" xr:uid="{00000000-0005-0000-0000-0000E9040000}"/>
    <cellStyle name="Followed Hyperlink 35" xfId="41347" hidden="1" xr:uid="{00000000-0005-0000-0000-0000EA040000}"/>
    <cellStyle name="Followed Hyperlink 35" xfId="41453" hidden="1" xr:uid="{00000000-0005-0000-0000-0000EB040000}"/>
    <cellStyle name="Followed Hyperlink 35" xfId="41910" hidden="1" xr:uid="{00000000-0005-0000-0000-0000D0040000}"/>
    <cellStyle name="Followed Hyperlink 35" xfId="42017" hidden="1" xr:uid="{00000000-0005-0000-0000-0000D1040000}"/>
    <cellStyle name="Followed Hyperlink 35" xfId="41933" hidden="1" xr:uid="{00000000-0005-0000-0000-0000D2040000}"/>
    <cellStyle name="Followed Hyperlink 35" xfId="42039" hidden="1" xr:uid="{00000000-0005-0000-0000-0000D3040000}"/>
    <cellStyle name="Followed Hyperlink 35" xfId="42222" hidden="1" xr:uid="{00000000-0005-0000-0000-0000D4040000}"/>
    <cellStyle name="Followed Hyperlink 35" xfId="42330" hidden="1" xr:uid="{00000000-0005-0000-0000-0000D5040000}"/>
    <cellStyle name="Followed Hyperlink 35" xfId="42246" hidden="1" xr:uid="{00000000-0005-0000-0000-0000D6040000}"/>
    <cellStyle name="Followed Hyperlink 35" xfId="42352" hidden="1" xr:uid="{00000000-0005-0000-0000-0000D7040000}"/>
    <cellStyle name="Followed Hyperlink 35" xfId="42449" hidden="1" xr:uid="{00000000-0005-0000-0000-0000D8040000}"/>
    <cellStyle name="Followed Hyperlink 35" xfId="42551" hidden="1" xr:uid="{00000000-0005-0000-0000-0000D9040000}"/>
    <cellStyle name="Followed Hyperlink 35" xfId="42467" hidden="1" xr:uid="{00000000-0005-0000-0000-0000DA040000}"/>
    <cellStyle name="Followed Hyperlink 35" xfId="42573" hidden="1" xr:uid="{00000000-0005-0000-0000-0000DB040000}"/>
    <cellStyle name="Followed Hyperlink 35" xfId="42668" hidden="1" xr:uid="{00000000-0005-0000-0000-0000DC040000}"/>
    <cellStyle name="Followed Hyperlink 35" xfId="42767" hidden="1" xr:uid="{00000000-0005-0000-0000-0000DD040000}"/>
    <cellStyle name="Followed Hyperlink 35" xfId="42683" hidden="1" xr:uid="{00000000-0005-0000-0000-0000DE040000}"/>
    <cellStyle name="Followed Hyperlink 35" xfId="42789" hidden="1" xr:uid="{00000000-0005-0000-0000-0000DF040000}"/>
    <cellStyle name="Followed Hyperlink 35" xfId="42883" hidden="1" xr:uid="{00000000-0005-0000-0000-0000E0040000}"/>
    <cellStyle name="Followed Hyperlink 35" xfId="42979" hidden="1" xr:uid="{00000000-0005-0000-0000-0000E1040000}"/>
    <cellStyle name="Followed Hyperlink 35" xfId="42895" hidden="1" xr:uid="{00000000-0005-0000-0000-0000E2040000}"/>
    <cellStyle name="Followed Hyperlink 35" xfId="43001" hidden="1" xr:uid="{00000000-0005-0000-0000-0000E3040000}"/>
    <cellStyle name="Followed Hyperlink 35" xfId="43095" hidden="1" xr:uid="{00000000-0005-0000-0000-0000E4040000}"/>
    <cellStyle name="Followed Hyperlink 35" xfId="43190" hidden="1" xr:uid="{00000000-0005-0000-0000-0000E5040000}"/>
    <cellStyle name="Followed Hyperlink 35" xfId="43106" hidden="1" xr:uid="{00000000-0005-0000-0000-0000E6040000}"/>
    <cellStyle name="Followed Hyperlink 35" xfId="43212" hidden="1" xr:uid="{00000000-0005-0000-0000-0000E7040000}"/>
    <cellStyle name="Followed Hyperlink 35" xfId="43306" hidden="1" xr:uid="{00000000-0005-0000-0000-0000E8040000}"/>
    <cellStyle name="Followed Hyperlink 35" xfId="43396" hidden="1" xr:uid="{00000000-0005-0000-0000-0000E9040000}"/>
    <cellStyle name="Followed Hyperlink 35" xfId="43312" hidden="1" xr:uid="{00000000-0005-0000-0000-0000EA040000}"/>
    <cellStyle name="Followed Hyperlink 35" xfId="43418" hidden="1" xr:uid="{00000000-0005-0000-0000-0000EB040000}"/>
    <cellStyle name="Followed Hyperlink 35" xfId="43857" hidden="1" xr:uid="{00000000-0005-0000-0000-0000D0040000}"/>
    <cellStyle name="Followed Hyperlink 35" xfId="43964" hidden="1" xr:uid="{00000000-0005-0000-0000-0000D1040000}"/>
    <cellStyle name="Followed Hyperlink 35" xfId="43880" hidden="1" xr:uid="{00000000-0005-0000-0000-0000D2040000}"/>
    <cellStyle name="Followed Hyperlink 35" xfId="43986" hidden="1" xr:uid="{00000000-0005-0000-0000-0000D3040000}"/>
    <cellStyle name="Followed Hyperlink 35" xfId="44169" hidden="1" xr:uid="{00000000-0005-0000-0000-0000D4040000}"/>
    <cellStyle name="Followed Hyperlink 35" xfId="44277" hidden="1" xr:uid="{00000000-0005-0000-0000-0000D5040000}"/>
    <cellStyle name="Followed Hyperlink 35" xfId="44193" hidden="1" xr:uid="{00000000-0005-0000-0000-0000D6040000}"/>
    <cellStyle name="Followed Hyperlink 35" xfId="44299" hidden="1" xr:uid="{00000000-0005-0000-0000-0000D7040000}"/>
    <cellStyle name="Followed Hyperlink 35" xfId="44396" hidden="1" xr:uid="{00000000-0005-0000-0000-0000D8040000}"/>
    <cellStyle name="Followed Hyperlink 35" xfId="44498" hidden="1" xr:uid="{00000000-0005-0000-0000-0000D9040000}"/>
    <cellStyle name="Followed Hyperlink 35" xfId="44414" hidden="1" xr:uid="{00000000-0005-0000-0000-0000DA040000}"/>
    <cellStyle name="Followed Hyperlink 35" xfId="44520" hidden="1" xr:uid="{00000000-0005-0000-0000-0000DB040000}"/>
    <cellStyle name="Followed Hyperlink 35" xfId="44615" hidden="1" xr:uid="{00000000-0005-0000-0000-0000DC040000}"/>
    <cellStyle name="Followed Hyperlink 35" xfId="44714" hidden="1" xr:uid="{00000000-0005-0000-0000-0000DD040000}"/>
    <cellStyle name="Followed Hyperlink 35" xfId="44630" hidden="1" xr:uid="{00000000-0005-0000-0000-0000DE040000}"/>
    <cellStyle name="Followed Hyperlink 35" xfId="44736" hidden="1" xr:uid="{00000000-0005-0000-0000-0000DF040000}"/>
    <cellStyle name="Followed Hyperlink 35" xfId="44830" hidden="1" xr:uid="{00000000-0005-0000-0000-0000E0040000}"/>
    <cellStyle name="Followed Hyperlink 35" xfId="44926" hidden="1" xr:uid="{00000000-0005-0000-0000-0000E1040000}"/>
    <cellStyle name="Followed Hyperlink 35" xfId="44842" hidden="1" xr:uid="{00000000-0005-0000-0000-0000E2040000}"/>
    <cellStyle name="Followed Hyperlink 35" xfId="44948" hidden="1" xr:uid="{00000000-0005-0000-0000-0000E3040000}"/>
    <cellStyle name="Followed Hyperlink 35" xfId="45042" hidden="1" xr:uid="{00000000-0005-0000-0000-0000E4040000}"/>
    <cellStyle name="Followed Hyperlink 35" xfId="45137" hidden="1" xr:uid="{00000000-0005-0000-0000-0000E5040000}"/>
    <cellStyle name="Followed Hyperlink 35" xfId="45053" hidden="1" xr:uid="{00000000-0005-0000-0000-0000E6040000}"/>
    <cellStyle name="Followed Hyperlink 35" xfId="45159" hidden="1" xr:uid="{00000000-0005-0000-0000-0000E7040000}"/>
    <cellStyle name="Followed Hyperlink 35" xfId="45253" hidden="1" xr:uid="{00000000-0005-0000-0000-0000E8040000}"/>
    <cellStyle name="Followed Hyperlink 35" xfId="45343" hidden="1" xr:uid="{00000000-0005-0000-0000-0000E9040000}"/>
    <cellStyle name="Followed Hyperlink 35" xfId="45259" hidden="1" xr:uid="{00000000-0005-0000-0000-0000EA040000}"/>
    <cellStyle name="Followed Hyperlink 35" xfId="45365" hidden="1" xr:uid="{00000000-0005-0000-0000-0000EB040000}"/>
    <cellStyle name="Followed Hyperlink 36" xfId="578" hidden="1" xr:uid="{00000000-0005-0000-0000-0000EC040000}"/>
    <cellStyle name="Followed Hyperlink 36" xfId="701" hidden="1" xr:uid="{00000000-0005-0000-0000-0000ED040000}"/>
    <cellStyle name="Followed Hyperlink 36" xfId="740" hidden="1" xr:uid="{00000000-0005-0000-0000-0000EE040000}"/>
    <cellStyle name="Followed Hyperlink 36" xfId="641" hidden="1" xr:uid="{00000000-0005-0000-0000-0000EF040000}"/>
    <cellStyle name="Followed Hyperlink 36" xfId="890" hidden="1" xr:uid="{00000000-0005-0000-0000-0000F0040000}"/>
    <cellStyle name="Followed Hyperlink 36" xfId="1014" hidden="1" xr:uid="{00000000-0005-0000-0000-0000F1040000}"/>
    <cellStyle name="Followed Hyperlink 36" xfId="1053" hidden="1" xr:uid="{00000000-0005-0000-0000-0000F2040000}"/>
    <cellStyle name="Followed Hyperlink 36" xfId="954" hidden="1" xr:uid="{00000000-0005-0000-0000-0000F3040000}"/>
    <cellStyle name="Followed Hyperlink 36" xfId="1117" hidden="1" xr:uid="{00000000-0005-0000-0000-0000F4040000}"/>
    <cellStyle name="Followed Hyperlink 36" xfId="1235" hidden="1" xr:uid="{00000000-0005-0000-0000-0000F5040000}"/>
    <cellStyle name="Followed Hyperlink 36" xfId="1274" hidden="1" xr:uid="{00000000-0005-0000-0000-0000F6040000}"/>
    <cellStyle name="Followed Hyperlink 36" xfId="1175" hidden="1" xr:uid="{00000000-0005-0000-0000-0000F7040000}"/>
    <cellStyle name="Followed Hyperlink 36" xfId="1336" hidden="1" xr:uid="{00000000-0005-0000-0000-0000F8040000}"/>
    <cellStyle name="Followed Hyperlink 36" xfId="1451" hidden="1" xr:uid="{00000000-0005-0000-0000-0000F9040000}"/>
    <cellStyle name="Followed Hyperlink 36" xfId="1490" hidden="1" xr:uid="{00000000-0005-0000-0000-0000FA040000}"/>
    <cellStyle name="Followed Hyperlink 36" xfId="1391" hidden="1" xr:uid="{00000000-0005-0000-0000-0000FB040000}"/>
    <cellStyle name="Followed Hyperlink 36" xfId="1551" hidden="1" xr:uid="{00000000-0005-0000-0000-0000FC040000}"/>
    <cellStyle name="Followed Hyperlink 36" xfId="1663" hidden="1" xr:uid="{00000000-0005-0000-0000-0000FD040000}"/>
    <cellStyle name="Followed Hyperlink 36" xfId="1702" hidden="1" xr:uid="{00000000-0005-0000-0000-0000FE040000}"/>
    <cellStyle name="Followed Hyperlink 36" xfId="1603" hidden="1" xr:uid="{00000000-0005-0000-0000-0000FF040000}"/>
    <cellStyle name="Followed Hyperlink 36" xfId="1763" hidden="1" xr:uid="{00000000-0005-0000-0000-000000050000}"/>
    <cellStyle name="Followed Hyperlink 36" xfId="1874" hidden="1" xr:uid="{00000000-0005-0000-0000-000001050000}"/>
    <cellStyle name="Followed Hyperlink 36" xfId="1913" hidden="1" xr:uid="{00000000-0005-0000-0000-000002050000}"/>
    <cellStyle name="Followed Hyperlink 36" xfId="1814" hidden="1" xr:uid="{00000000-0005-0000-0000-000003050000}"/>
    <cellStyle name="Followed Hyperlink 36" xfId="1974" hidden="1" xr:uid="{00000000-0005-0000-0000-000004050000}"/>
    <cellStyle name="Followed Hyperlink 36" xfId="2080" hidden="1" xr:uid="{00000000-0005-0000-0000-000005050000}"/>
    <cellStyle name="Followed Hyperlink 36" xfId="2119" hidden="1" xr:uid="{00000000-0005-0000-0000-000006050000}"/>
    <cellStyle name="Followed Hyperlink 36" xfId="2020" hidden="1" xr:uid="{00000000-0005-0000-0000-000007050000}"/>
    <cellStyle name="Followed Hyperlink 36" xfId="2879" hidden="1" xr:uid="{00000000-0005-0000-0000-0000EC040000}"/>
    <cellStyle name="Followed Hyperlink 36" xfId="3002" hidden="1" xr:uid="{00000000-0005-0000-0000-0000ED040000}"/>
    <cellStyle name="Followed Hyperlink 36" xfId="3041" hidden="1" xr:uid="{00000000-0005-0000-0000-0000EE040000}"/>
    <cellStyle name="Followed Hyperlink 36" xfId="2942" hidden="1" xr:uid="{00000000-0005-0000-0000-0000EF040000}"/>
    <cellStyle name="Followed Hyperlink 36" xfId="3191" hidden="1" xr:uid="{00000000-0005-0000-0000-0000F0040000}"/>
    <cellStyle name="Followed Hyperlink 36" xfId="3315" hidden="1" xr:uid="{00000000-0005-0000-0000-0000F1040000}"/>
    <cellStyle name="Followed Hyperlink 36" xfId="3354" hidden="1" xr:uid="{00000000-0005-0000-0000-0000F2040000}"/>
    <cellStyle name="Followed Hyperlink 36" xfId="3255" hidden="1" xr:uid="{00000000-0005-0000-0000-0000F3040000}"/>
    <cellStyle name="Followed Hyperlink 36" xfId="3418" hidden="1" xr:uid="{00000000-0005-0000-0000-0000F4040000}"/>
    <cellStyle name="Followed Hyperlink 36" xfId="3536" hidden="1" xr:uid="{00000000-0005-0000-0000-0000F5040000}"/>
    <cellStyle name="Followed Hyperlink 36" xfId="3575" hidden="1" xr:uid="{00000000-0005-0000-0000-0000F6040000}"/>
    <cellStyle name="Followed Hyperlink 36" xfId="3476" hidden="1" xr:uid="{00000000-0005-0000-0000-0000F7040000}"/>
    <cellStyle name="Followed Hyperlink 36" xfId="3637" hidden="1" xr:uid="{00000000-0005-0000-0000-0000F8040000}"/>
    <cellStyle name="Followed Hyperlink 36" xfId="3752" hidden="1" xr:uid="{00000000-0005-0000-0000-0000F9040000}"/>
    <cellStyle name="Followed Hyperlink 36" xfId="3791" hidden="1" xr:uid="{00000000-0005-0000-0000-0000FA040000}"/>
    <cellStyle name="Followed Hyperlink 36" xfId="3692" hidden="1" xr:uid="{00000000-0005-0000-0000-0000FB040000}"/>
    <cellStyle name="Followed Hyperlink 36" xfId="3852" hidden="1" xr:uid="{00000000-0005-0000-0000-0000FC040000}"/>
    <cellStyle name="Followed Hyperlink 36" xfId="3964" hidden="1" xr:uid="{00000000-0005-0000-0000-0000FD040000}"/>
    <cellStyle name="Followed Hyperlink 36" xfId="4003" hidden="1" xr:uid="{00000000-0005-0000-0000-0000FE040000}"/>
    <cellStyle name="Followed Hyperlink 36" xfId="3904" hidden="1" xr:uid="{00000000-0005-0000-0000-0000FF040000}"/>
    <cellStyle name="Followed Hyperlink 36" xfId="4064" hidden="1" xr:uid="{00000000-0005-0000-0000-000000050000}"/>
    <cellStyle name="Followed Hyperlink 36" xfId="4175" hidden="1" xr:uid="{00000000-0005-0000-0000-000001050000}"/>
    <cellStyle name="Followed Hyperlink 36" xfId="4214" hidden="1" xr:uid="{00000000-0005-0000-0000-000002050000}"/>
    <cellStyle name="Followed Hyperlink 36" xfId="4115" hidden="1" xr:uid="{00000000-0005-0000-0000-000003050000}"/>
    <cellStyle name="Followed Hyperlink 36" xfId="4275" hidden="1" xr:uid="{00000000-0005-0000-0000-000004050000}"/>
    <cellStyle name="Followed Hyperlink 36" xfId="4381" hidden="1" xr:uid="{00000000-0005-0000-0000-000005050000}"/>
    <cellStyle name="Followed Hyperlink 36" xfId="4420" hidden="1" xr:uid="{00000000-0005-0000-0000-000006050000}"/>
    <cellStyle name="Followed Hyperlink 36" xfId="4321" hidden="1" xr:uid="{00000000-0005-0000-0000-000007050000}"/>
    <cellStyle name="Followed Hyperlink 36" xfId="2630" hidden="1" xr:uid="{00000000-0005-0000-0000-0000EC040000}"/>
    <cellStyle name="Followed Hyperlink 36" xfId="2685" hidden="1" xr:uid="{00000000-0005-0000-0000-0000ED040000}"/>
    <cellStyle name="Followed Hyperlink 36" xfId="4460" hidden="1" xr:uid="{00000000-0005-0000-0000-0000EE040000}"/>
    <cellStyle name="Followed Hyperlink 36" xfId="4508" hidden="1" xr:uid="{00000000-0005-0000-0000-0000EF040000}"/>
    <cellStyle name="Followed Hyperlink 36" xfId="4870" hidden="1" xr:uid="{00000000-0005-0000-0000-0000F0040000}"/>
    <cellStyle name="Followed Hyperlink 36" xfId="4994" hidden="1" xr:uid="{00000000-0005-0000-0000-0000F1040000}"/>
    <cellStyle name="Followed Hyperlink 36" xfId="5033" hidden="1" xr:uid="{00000000-0005-0000-0000-0000F2040000}"/>
    <cellStyle name="Followed Hyperlink 36" xfId="4934" hidden="1" xr:uid="{00000000-0005-0000-0000-0000F3040000}"/>
    <cellStyle name="Followed Hyperlink 36" xfId="5097" hidden="1" xr:uid="{00000000-0005-0000-0000-0000F4040000}"/>
    <cellStyle name="Followed Hyperlink 36" xfId="5215" hidden="1" xr:uid="{00000000-0005-0000-0000-0000F5040000}"/>
    <cellStyle name="Followed Hyperlink 36" xfId="5254" hidden="1" xr:uid="{00000000-0005-0000-0000-0000F6040000}"/>
    <cellStyle name="Followed Hyperlink 36" xfId="5155" hidden="1" xr:uid="{00000000-0005-0000-0000-0000F7040000}"/>
    <cellStyle name="Followed Hyperlink 36" xfId="5316" hidden="1" xr:uid="{00000000-0005-0000-0000-0000F8040000}"/>
    <cellStyle name="Followed Hyperlink 36" xfId="5431" hidden="1" xr:uid="{00000000-0005-0000-0000-0000F9040000}"/>
    <cellStyle name="Followed Hyperlink 36" xfId="5470" hidden="1" xr:uid="{00000000-0005-0000-0000-0000FA040000}"/>
    <cellStyle name="Followed Hyperlink 36" xfId="5371" hidden="1" xr:uid="{00000000-0005-0000-0000-0000FB040000}"/>
    <cellStyle name="Followed Hyperlink 36" xfId="5531" hidden="1" xr:uid="{00000000-0005-0000-0000-0000FC040000}"/>
    <cellStyle name="Followed Hyperlink 36" xfId="5643" hidden="1" xr:uid="{00000000-0005-0000-0000-0000FD040000}"/>
    <cellStyle name="Followed Hyperlink 36" xfId="5682" hidden="1" xr:uid="{00000000-0005-0000-0000-0000FE040000}"/>
    <cellStyle name="Followed Hyperlink 36" xfId="5583" hidden="1" xr:uid="{00000000-0005-0000-0000-0000FF040000}"/>
    <cellStyle name="Followed Hyperlink 36" xfId="5743" hidden="1" xr:uid="{00000000-0005-0000-0000-000000050000}"/>
    <cellStyle name="Followed Hyperlink 36" xfId="5854" hidden="1" xr:uid="{00000000-0005-0000-0000-000001050000}"/>
    <cellStyle name="Followed Hyperlink 36" xfId="5893" hidden="1" xr:uid="{00000000-0005-0000-0000-000002050000}"/>
    <cellStyle name="Followed Hyperlink 36" xfId="5794" hidden="1" xr:uid="{00000000-0005-0000-0000-000003050000}"/>
    <cellStyle name="Followed Hyperlink 36" xfId="5954" hidden="1" xr:uid="{00000000-0005-0000-0000-000004050000}"/>
    <cellStyle name="Followed Hyperlink 36" xfId="6060" hidden="1" xr:uid="{00000000-0005-0000-0000-000005050000}"/>
    <cellStyle name="Followed Hyperlink 36" xfId="6099" hidden="1" xr:uid="{00000000-0005-0000-0000-000006050000}"/>
    <cellStyle name="Followed Hyperlink 36" xfId="6000" hidden="1" xr:uid="{00000000-0005-0000-0000-000007050000}"/>
    <cellStyle name="Followed Hyperlink 36" xfId="2480" hidden="1" xr:uid="{00000000-0005-0000-0000-0000EC040000}"/>
    <cellStyle name="Followed Hyperlink 36" xfId="2850" hidden="1" xr:uid="{00000000-0005-0000-0000-0000ED040000}"/>
    <cellStyle name="Followed Hyperlink 36" xfId="6139" hidden="1" xr:uid="{00000000-0005-0000-0000-0000EE040000}"/>
    <cellStyle name="Followed Hyperlink 36" xfId="6187" hidden="1" xr:uid="{00000000-0005-0000-0000-0000EF040000}"/>
    <cellStyle name="Followed Hyperlink 36" xfId="6550" hidden="1" xr:uid="{00000000-0005-0000-0000-0000F0040000}"/>
    <cellStyle name="Followed Hyperlink 36" xfId="6674" hidden="1" xr:uid="{00000000-0005-0000-0000-0000F1040000}"/>
    <cellStyle name="Followed Hyperlink 36" xfId="6713" hidden="1" xr:uid="{00000000-0005-0000-0000-0000F2040000}"/>
    <cellStyle name="Followed Hyperlink 36" xfId="6614" hidden="1" xr:uid="{00000000-0005-0000-0000-0000F3040000}"/>
    <cellStyle name="Followed Hyperlink 36" xfId="6777" hidden="1" xr:uid="{00000000-0005-0000-0000-0000F4040000}"/>
    <cellStyle name="Followed Hyperlink 36" xfId="6895" hidden="1" xr:uid="{00000000-0005-0000-0000-0000F5040000}"/>
    <cellStyle name="Followed Hyperlink 36" xfId="6934" hidden="1" xr:uid="{00000000-0005-0000-0000-0000F6040000}"/>
    <cellStyle name="Followed Hyperlink 36" xfId="6835" hidden="1" xr:uid="{00000000-0005-0000-0000-0000F7040000}"/>
    <cellStyle name="Followed Hyperlink 36" xfId="6996" hidden="1" xr:uid="{00000000-0005-0000-0000-0000F8040000}"/>
    <cellStyle name="Followed Hyperlink 36" xfId="7111" hidden="1" xr:uid="{00000000-0005-0000-0000-0000F9040000}"/>
    <cellStyle name="Followed Hyperlink 36" xfId="7150" hidden="1" xr:uid="{00000000-0005-0000-0000-0000FA040000}"/>
    <cellStyle name="Followed Hyperlink 36" xfId="7051" hidden="1" xr:uid="{00000000-0005-0000-0000-0000FB040000}"/>
    <cellStyle name="Followed Hyperlink 36" xfId="7211" hidden="1" xr:uid="{00000000-0005-0000-0000-0000FC040000}"/>
    <cellStyle name="Followed Hyperlink 36" xfId="7323" hidden="1" xr:uid="{00000000-0005-0000-0000-0000FD040000}"/>
    <cellStyle name="Followed Hyperlink 36" xfId="7362" hidden="1" xr:uid="{00000000-0005-0000-0000-0000FE040000}"/>
    <cellStyle name="Followed Hyperlink 36" xfId="7263" hidden="1" xr:uid="{00000000-0005-0000-0000-0000FF040000}"/>
    <cellStyle name="Followed Hyperlink 36" xfId="7423" hidden="1" xr:uid="{00000000-0005-0000-0000-000000050000}"/>
    <cellStyle name="Followed Hyperlink 36" xfId="7534" hidden="1" xr:uid="{00000000-0005-0000-0000-000001050000}"/>
    <cellStyle name="Followed Hyperlink 36" xfId="7573" hidden="1" xr:uid="{00000000-0005-0000-0000-000002050000}"/>
    <cellStyle name="Followed Hyperlink 36" xfId="7474" hidden="1" xr:uid="{00000000-0005-0000-0000-000003050000}"/>
    <cellStyle name="Followed Hyperlink 36" xfId="7634" hidden="1" xr:uid="{00000000-0005-0000-0000-000004050000}"/>
    <cellStyle name="Followed Hyperlink 36" xfId="7740" hidden="1" xr:uid="{00000000-0005-0000-0000-000005050000}"/>
    <cellStyle name="Followed Hyperlink 36" xfId="7779" hidden="1" xr:uid="{00000000-0005-0000-0000-000006050000}"/>
    <cellStyle name="Followed Hyperlink 36" xfId="7680" hidden="1" xr:uid="{00000000-0005-0000-0000-000007050000}"/>
    <cellStyle name="Followed Hyperlink 36" xfId="2695" hidden="1" xr:uid="{00000000-0005-0000-0000-0000EC040000}"/>
    <cellStyle name="Followed Hyperlink 36" xfId="246" hidden="1" xr:uid="{00000000-0005-0000-0000-0000ED040000}"/>
    <cellStyle name="Followed Hyperlink 36" xfId="7819" hidden="1" xr:uid="{00000000-0005-0000-0000-0000EE040000}"/>
    <cellStyle name="Followed Hyperlink 36" xfId="7867" hidden="1" xr:uid="{00000000-0005-0000-0000-0000EF040000}"/>
    <cellStyle name="Followed Hyperlink 36" xfId="8230" hidden="1" xr:uid="{00000000-0005-0000-0000-0000F0040000}"/>
    <cellStyle name="Followed Hyperlink 36" xfId="8354" hidden="1" xr:uid="{00000000-0005-0000-0000-0000F1040000}"/>
    <cellStyle name="Followed Hyperlink 36" xfId="8393" hidden="1" xr:uid="{00000000-0005-0000-0000-0000F2040000}"/>
    <cellStyle name="Followed Hyperlink 36" xfId="8294" hidden="1" xr:uid="{00000000-0005-0000-0000-0000F3040000}"/>
    <cellStyle name="Followed Hyperlink 36" xfId="8457" hidden="1" xr:uid="{00000000-0005-0000-0000-0000F4040000}"/>
    <cellStyle name="Followed Hyperlink 36" xfId="8575" hidden="1" xr:uid="{00000000-0005-0000-0000-0000F5040000}"/>
    <cellStyle name="Followed Hyperlink 36" xfId="8614" hidden="1" xr:uid="{00000000-0005-0000-0000-0000F6040000}"/>
    <cellStyle name="Followed Hyperlink 36" xfId="8515" hidden="1" xr:uid="{00000000-0005-0000-0000-0000F7040000}"/>
    <cellStyle name="Followed Hyperlink 36" xfId="8676" hidden="1" xr:uid="{00000000-0005-0000-0000-0000F8040000}"/>
    <cellStyle name="Followed Hyperlink 36" xfId="8791" hidden="1" xr:uid="{00000000-0005-0000-0000-0000F9040000}"/>
    <cellStyle name="Followed Hyperlink 36" xfId="8830" hidden="1" xr:uid="{00000000-0005-0000-0000-0000FA040000}"/>
    <cellStyle name="Followed Hyperlink 36" xfId="8731" hidden="1" xr:uid="{00000000-0005-0000-0000-0000FB040000}"/>
    <cellStyle name="Followed Hyperlink 36" xfId="8891" hidden="1" xr:uid="{00000000-0005-0000-0000-0000FC040000}"/>
    <cellStyle name="Followed Hyperlink 36" xfId="9003" hidden="1" xr:uid="{00000000-0005-0000-0000-0000FD040000}"/>
    <cellStyle name="Followed Hyperlink 36" xfId="9042" hidden="1" xr:uid="{00000000-0005-0000-0000-0000FE040000}"/>
    <cellStyle name="Followed Hyperlink 36" xfId="8943" hidden="1" xr:uid="{00000000-0005-0000-0000-0000FF040000}"/>
    <cellStyle name="Followed Hyperlink 36" xfId="9103" hidden="1" xr:uid="{00000000-0005-0000-0000-000000050000}"/>
    <cellStyle name="Followed Hyperlink 36" xfId="9214" hidden="1" xr:uid="{00000000-0005-0000-0000-000001050000}"/>
    <cellStyle name="Followed Hyperlink 36" xfId="9253" hidden="1" xr:uid="{00000000-0005-0000-0000-000002050000}"/>
    <cellStyle name="Followed Hyperlink 36" xfId="9154" hidden="1" xr:uid="{00000000-0005-0000-0000-000003050000}"/>
    <cellStyle name="Followed Hyperlink 36" xfId="9314" hidden="1" xr:uid="{00000000-0005-0000-0000-000004050000}"/>
    <cellStyle name="Followed Hyperlink 36" xfId="9420" hidden="1" xr:uid="{00000000-0005-0000-0000-000005050000}"/>
    <cellStyle name="Followed Hyperlink 36" xfId="9459" hidden="1" xr:uid="{00000000-0005-0000-0000-000006050000}"/>
    <cellStyle name="Followed Hyperlink 36" xfId="9360" hidden="1" xr:uid="{00000000-0005-0000-0000-000007050000}"/>
    <cellStyle name="Followed Hyperlink 36" xfId="4611" hidden="1" xr:uid="{00000000-0005-0000-0000-0000EC040000}"/>
    <cellStyle name="Followed Hyperlink 36" xfId="2547" hidden="1" xr:uid="{00000000-0005-0000-0000-0000ED040000}"/>
    <cellStyle name="Followed Hyperlink 36" xfId="9499" hidden="1" xr:uid="{00000000-0005-0000-0000-0000EE040000}"/>
    <cellStyle name="Followed Hyperlink 36" xfId="9547" hidden="1" xr:uid="{00000000-0005-0000-0000-0000EF040000}"/>
    <cellStyle name="Followed Hyperlink 36" xfId="9908" hidden="1" xr:uid="{00000000-0005-0000-0000-0000F0040000}"/>
    <cellStyle name="Followed Hyperlink 36" xfId="10032" hidden="1" xr:uid="{00000000-0005-0000-0000-0000F1040000}"/>
    <cellStyle name="Followed Hyperlink 36" xfId="10071" hidden="1" xr:uid="{00000000-0005-0000-0000-0000F2040000}"/>
    <cellStyle name="Followed Hyperlink 36" xfId="9972" hidden="1" xr:uid="{00000000-0005-0000-0000-0000F3040000}"/>
    <cellStyle name="Followed Hyperlink 36" xfId="10135" hidden="1" xr:uid="{00000000-0005-0000-0000-0000F4040000}"/>
    <cellStyle name="Followed Hyperlink 36" xfId="10253" hidden="1" xr:uid="{00000000-0005-0000-0000-0000F5040000}"/>
    <cellStyle name="Followed Hyperlink 36" xfId="10292" hidden="1" xr:uid="{00000000-0005-0000-0000-0000F6040000}"/>
    <cellStyle name="Followed Hyperlink 36" xfId="10193" hidden="1" xr:uid="{00000000-0005-0000-0000-0000F7040000}"/>
    <cellStyle name="Followed Hyperlink 36" xfId="10354" hidden="1" xr:uid="{00000000-0005-0000-0000-0000F8040000}"/>
    <cellStyle name="Followed Hyperlink 36" xfId="10469" hidden="1" xr:uid="{00000000-0005-0000-0000-0000F9040000}"/>
    <cellStyle name="Followed Hyperlink 36" xfId="10508" hidden="1" xr:uid="{00000000-0005-0000-0000-0000FA040000}"/>
    <cellStyle name="Followed Hyperlink 36" xfId="10409" hidden="1" xr:uid="{00000000-0005-0000-0000-0000FB040000}"/>
    <cellStyle name="Followed Hyperlink 36" xfId="10569" hidden="1" xr:uid="{00000000-0005-0000-0000-0000FC040000}"/>
    <cellStyle name="Followed Hyperlink 36" xfId="10681" hidden="1" xr:uid="{00000000-0005-0000-0000-0000FD040000}"/>
    <cellStyle name="Followed Hyperlink 36" xfId="10720" hidden="1" xr:uid="{00000000-0005-0000-0000-0000FE040000}"/>
    <cellStyle name="Followed Hyperlink 36" xfId="10621" hidden="1" xr:uid="{00000000-0005-0000-0000-0000FF040000}"/>
    <cellStyle name="Followed Hyperlink 36" xfId="10781" hidden="1" xr:uid="{00000000-0005-0000-0000-000000050000}"/>
    <cellStyle name="Followed Hyperlink 36" xfId="10892" hidden="1" xr:uid="{00000000-0005-0000-0000-000001050000}"/>
    <cellStyle name="Followed Hyperlink 36" xfId="10931" hidden="1" xr:uid="{00000000-0005-0000-0000-000002050000}"/>
    <cellStyle name="Followed Hyperlink 36" xfId="10832" hidden="1" xr:uid="{00000000-0005-0000-0000-000003050000}"/>
    <cellStyle name="Followed Hyperlink 36" xfId="10992" hidden="1" xr:uid="{00000000-0005-0000-0000-000004050000}"/>
    <cellStyle name="Followed Hyperlink 36" xfId="11098" hidden="1" xr:uid="{00000000-0005-0000-0000-000005050000}"/>
    <cellStyle name="Followed Hyperlink 36" xfId="11137" hidden="1" xr:uid="{00000000-0005-0000-0000-000006050000}"/>
    <cellStyle name="Followed Hyperlink 36" xfId="11038" hidden="1" xr:uid="{00000000-0005-0000-0000-000007050000}"/>
    <cellStyle name="Followed Hyperlink 36" xfId="6290" hidden="1" xr:uid="{00000000-0005-0000-0000-0000EC040000}"/>
    <cellStyle name="Followed Hyperlink 36" xfId="2677" hidden="1" xr:uid="{00000000-0005-0000-0000-0000ED040000}"/>
    <cellStyle name="Followed Hyperlink 36" xfId="11177" hidden="1" xr:uid="{00000000-0005-0000-0000-0000EE040000}"/>
    <cellStyle name="Followed Hyperlink 36" xfId="11225" hidden="1" xr:uid="{00000000-0005-0000-0000-0000EF040000}"/>
    <cellStyle name="Followed Hyperlink 36" xfId="11583" hidden="1" xr:uid="{00000000-0005-0000-0000-0000F0040000}"/>
    <cellStyle name="Followed Hyperlink 36" xfId="11707" hidden="1" xr:uid="{00000000-0005-0000-0000-0000F1040000}"/>
    <cellStyle name="Followed Hyperlink 36" xfId="11746" hidden="1" xr:uid="{00000000-0005-0000-0000-0000F2040000}"/>
    <cellStyle name="Followed Hyperlink 36" xfId="11647" hidden="1" xr:uid="{00000000-0005-0000-0000-0000F3040000}"/>
    <cellStyle name="Followed Hyperlink 36" xfId="11810" hidden="1" xr:uid="{00000000-0005-0000-0000-0000F4040000}"/>
    <cellStyle name="Followed Hyperlink 36" xfId="11928" hidden="1" xr:uid="{00000000-0005-0000-0000-0000F5040000}"/>
    <cellStyle name="Followed Hyperlink 36" xfId="11967" hidden="1" xr:uid="{00000000-0005-0000-0000-0000F6040000}"/>
    <cellStyle name="Followed Hyperlink 36" xfId="11868" hidden="1" xr:uid="{00000000-0005-0000-0000-0000F7040000}"/>
    <cellStyle name="Followed Hyperlink 36" xfId="12029" hidden="1" xr:uid="{00000000-0005-0000-0000-0000F8040000}"/>
    <cellStyle name="Followed Hyperlink 36" xfId="12144" hidden="1" xr:uid="{00000000-0005-0000-0000-0000F9040000}"/>
    <cellStyle name="Followed Hyperlink 36" xfId="12183" hidden="1" xr:uid="{00000000-0005-0000-0000-0000FA040000}"/>
    <cellStyle name="Followed Hyperlink 36" xfId="12084" hidden="1" xr:uid="{00000000-0005-0000-0000-0000FB040000}"/>
    <cellStyle name="Followed Hyperlink 36" xfId="12244" hidden="1" xr:uid="{00000000-0005-0000-0000-0000FC040000}"/>
    <cellStyle name="Followed Hyperlink 36" xfId="12356" hidden="1" xr:uid="{00000000-0005-0000-0000-0000FD040000}"/>
    <cellStyle name="Followed Hyperlink 36" xfId="12395" hidden="1" xr:uid="{00000000-0005-0000-0000-0000FE040000}"/>
    <cellStyle name="Followed Hyperlink 36" xfId="12296" hidden="1" xr:uid="{00000000-0005-0000-0000-0000FF040000}"/>
    <cellStyle name="Followed Hyperlink 36" xfId="12456" hidden="1" xr:uid="{00000000-0005-0000-0000-000000050000}"/>
    <cellStyle name="Followed Hyperlink 36" xfId="12567" hidden="1" xr:uid="{00000000-0005-0000-0000-000001050000}"/>
    <cellStyle name="Followed Hyperlink 36" xfId="12606" hidden="1" xr:uid="{00000000-0005-0000-0000-000002050000}"/>
    <cellStyle name="Followed Hyperlink 36" xfId="12507" hidden="1" xr:uid="{00000000-0005-0000-0000-000003050000}"/>
    <cellStyle name="Followed Hyperlink 36" xfId="12667" hidden="1" xr:uid="{00000000-0005-0000-0000-000004050000}"/>
    <cellStyle name="Followed Hyperlink 36" xfId="12773" hidden="1" xr:uid="{00000000-0005-0000-0000-000005050000}"/>
    <cellStyle name="Followed Hyperlink 36" xfId="12812" hidden="1" xr:uid="{00000000-0005-0000-0000-000006050000}"/>
    <cellStyle name="Followed Hyperlink 36" xfId="12713" hidden="1" xr:uid="{00000000-0005-0000-0000-000007050000}"/>
    <cellStyle name="Followed Hyperlink 36" xfId="7970" hidden="1" xr:uid="{00000000-0005-0000-0000-0000EC040000}"/>
    <cellStyle name="Followed Hyperlink 36" xfId="4593" hidden="1" xr:uid="{00000000-0005-0000-0000-0000ED040000}"/>
    <cellStyle name="Followed Hyperlink 36" xfId="12852" hidden="1" xr:uid="{00000000-0005-0000-0000-0000EE040000}"/>
    <cellStyle name="Followed Hyperlink 36" xfId="12900" hidden="1" xr:uid="{00000000-0005-0000-0000-0000EF040000}"/>
    <cellStyle name="Followed Hyperlink 36" xfId="13257" hidden="1" xr:uid="{00000000-0005-0000-0000-0000F0040000}"/>
    <cellStyle name="Followed Hyperlink 36" xfId="13381" hidden="1" xr:uid="{00000000-0005-0000-0000-0000F1040000}"/>
    <cellStyle name="Followed Hyperlink 36" xfId="13420" hidden="1" xr:uid="{00000000-0005-0000-0000-0000F2040000}"/>
    <cellStyle name="Followed Hyperlink 36" xfId="13321" hidden="1" xr:uid="{00000000-0005-0000-0000-0000F3040000}"/>
    <cellStyle name="Followed Hyperlink 36" xfId="13484" hidden="1" xr:uid="{00000000-0005-0000-0000-0000F4040000}"/>
    <cellStyle name="Followed Hyperlink 36" xfId="13602" hidden="1" xr:uid="{00000000-0005-0000-0000-0000F5040000}"/>
    <cellStyle name="Followed Hyperlink 36" xfId="13641" hidden="1" xr:uid="{00000000-0005-0000-0000-0000F6040000}"/>
    <cellStyle name="Followed Hyperlink 36" xfId="13542" hidden="1" xr:uid="{00000000-0005-0000-0000-0000F7040000}"/>
    <cellStyle name="Followed Hyperlink 36" xfId="13703" hidden="1" xr:uid="{00000000-0005-0000-0000-0000F8040000}"/>
    <cellStyle name="Followed Hyperlink 36" xfId="13818" hidden="1" xr:uid="{00000000-0005-0000-0000-0000F9040000}"/>
    <cellStyle name="Followed Hyperlink 36" xfId="13857" hidden="1" xr:uid="{00000000-0005-0000-0000-0000FA040000}"/>
    <cellStyle name="Followed Hyperlink 36" xfId="13758" hidden="1" xr:uid="{00000000-0005-0000-0000-0000FB040000}"/>
    <cellStyle name="Followed Hyperlink 36" xfId="13918" hidden="1" xr:uid="{00000000-0005-0000-0000-0000FC040000}"/>
    <cellStyle name="Followed Hyperlink 36" xfId="14030" hidden="1" xr:uid="{00000000-0005-0000-0000-0000FD040000}"/>
    <cellStyle name="Followed Hyperlink 36" xfId="14069" hidden="1" xr:uid="{00000000-0005-0000-0000-0000FE040000}"/>
    <cellStyle name="Followed Hyperlink 36" xfId="13970" hidden="1" xr:uid="{00000000-0005-0000-0000-0000FF040000}"/>
    <cellStyle name="Followed Hyperlink 36" xfId="14130" hidden="1" xr:uid="{00000000-0005-0000-0000-000000050000}"/>
    <cellStyle name="Followed Hyperlink 36" xfId="14241" hidden="1" xr:uid="{00000000-0005-0000-0000-000001050000}"/>
    <cellStyle name="Followed Hyperlink 36" xfId="14280" hidden="1" xr:uid="{00000000-0005-0000-0000-000002050000}"/>
    <cellStyle name="Followed Hyperlink 36" xfId="14181" hidden="1" xr:uid="{00000000-0005-0000-0000-000003050000}"/>
    <cellStyle name="Followed Hyperlink 36" xfId="14341" hidden="1" xr:uid="{00000000-0005-0000-0000-000004050000}"/>
    <cellStyle name="Followed Hyperlink 36" xfId="14447" hidden="1" xr:uid="{00000000-0005-0000-0000-000005050000}"/>
    <cellStyle name="Followed Hyperlink 36" xfId="14486" hidden="1" xr:uid="{00000000-0005-0000-0000-000006050000}"/>
    <cellStyle name="Followed Hyperlink 36" xfId="14387" hidden="1" xr:uid="{00000000-0005-0000-0000-000007050000}"/>
    <cellStyle name="Followed Hyperlink 36" xfId="9650" hidden="1" xr:uid="{00000000-0005-0000-0000-0000EC040000}"/>
    <cellStyle name="Followed Hyperlink 36" xfId="6272" hidden="1" xr:uid="{00000000-0005-0000-0000-0000ED040000}"/>
    <cellStyle name="Followed Hyperlink 36" xfId="14526" hidden="1" xr:uid="{00000000-0005-0000-0000-0000EE040000}"/>
    <cellStyle name="Followed Hyperlink 36" xfId="14574" hidden="1" xr:uid="{00000000-0005-0000-0000-0000EF040000}"/>
    <cellStyle name="Followed Hyperlink 36" xfId="14925" hidden="1" xr:uid="{00000000-0005-0000-0000-0000F0040000}"/>
    <cellStyle name="Followed Hyperlink 36" xfId="15049" hidden="1" xr:uid="{00000000-0005-0000-0000-0000F1040000}"/>
    <cellStyle name="Followed Hyperlink 36" xfId="15088" hidden="1" xr:uid="{00000000-0005-0000-0000-0000F2040000}"/>
    <cellStyle name="Followed Hyperlink 36" xfId="14989" hidden="1" xr:uid="{00000000-0005-0000-0000-0000F3040000}"/>
    <cellStyle name="Followed Hyperlink 36" xfId="15152" hidden="1" xr:uid="{00000000-0005-0000-0000-0000F4040000}"/>
    <cellStyle name="Followed Hyperlink 36" xfId="15270" hidden="1" xr:uid="{00000000-0005-0000-0000-0000F5040000}"/>
    <cellStyle name="Followed Hyperlink 36" xfId="15309" hidden="1" xr:uid="{00000000-0005-0000-0000-0000F6040000}"/>
    <cellStyle name="Followed Hyperlink 36" xfId="15210" hidden="1" xr:uid="{00000000-0005-0000-0000-0000F7040000}"/>
    <cellStyle name="Followed Hyperlink 36" xfId="15371" hidden="1" xr:uid="{00000000-0005-0000-0000-0000F8040000}"/>
    <cellStyle name="Followed Hyperlink 36" xfId="15486" hidden="1" xr:uid="{00000000-0005-0000-0000-0000F9040000}"/>
    <cellStyle name="Followed Hyperlink 36" xfId="15525" hidden="1" xr:uid="{00000000-0005-0000-0000-0000FA040000}"/>
    <cellStyle name="Followed Hyperlink 36" xfId="15426" hidden="1" xr:uid="{00000000-0005-0000-0000-0000FB040000}"/>
    <cellStyle name="Followed Hyperlink 36" xfId="15586" hidden="1" xr:uid="{00000000-0005-0000-0000-0000FC040000}"/>
    <cellStyle name="Followed Hyperlink 36" xfId="15698" hidden="1" xr:uid="{00000000-0005-0000-0000-0000FD040000}"/>
    <cellStyle name="Followed Hyperlink 36" xfId="15737" hidden="1" xr:uid="{00000000-0005-0000-0000-0000FE040000}"/>
    <cellStyle name="Followed Hyperlink 36" xfId="15638" hidden="1" xr:uid="{00000000-0005-0000-0000-0000FF040000}"/>
    <cellStyle name="Followed Hyperlink 36" xfId="15798" hidden="1" xr:uid="{00000000-0005-0000-0000-000000050000}"/>
    <cellStyle name="Followed Hyperlink 36" xfId="15909" hidden="1" xr:uid="{00000000-0005-0000-0000-000001050000}"/>
    <cellStyle name="Followed Hyperlink 36" xfId="15948" hidden="1" xr:uid="{00000000-0005-0000-0000-000002050000}"/>
    <cellStyle name="Followed Hyperlink 36" xfId="15849" hidden="1" xr:uid="{00000000-0005-0000-0000-000003050000}"/>
    <cellStyle name="Followed Hyperlink 36" xfId="16009" hidden="1" xr:uid="{00000000-0005-0000-0000-000004050000}"/>
    <cellStyle name="Followed Hyperlink 36" xfId="16115" hidden="1" xr:uid="{00000000-0005-0000-0000-000005050000}"/>
    <cellStyle name="Followed Hyperlink 36" xfId="16154" hidden="1" xr:uid="{00000000-0005-0000-0000-000006050000}"/>
    <cellStyle name="Followed Hyperlink 36" xfId="16055" hidden="1" xr:uid="{00000000-0005-0000-0000-000007050000}"/>
    <cellStyle name="Followed Hyperlink 36" xfId="11327" hidden="1" xr:uid="{00000000-0005-0000-0000-0000EC040000}"/>
    <cellStyle name="Followed Hyperlink 36" xfId="7952" hidden="1" xr:uid="{00000000-0005-0000-0000-0000ED040000}"/>
    <cellStyle name="Followed Hyperlink 36" xfId="16194" hidden="1" xr:uid="{00000000-0005-0000-0000-0000EE040000}"/>
    <cellStyle name="Followed Hyperlink 36" xfId="16242" hidden="1" xr:uid="{00000000-0005-0000-0000-0000EF040000}"/>
    <cellStyle name="Followed Hyperlink 36" xfId="16584" hidden="1" xr:uid="{00000000-0005-0000-0000-0000F0040000}"/>
    <cellStyle name="Followed Hyperlink 36" xfId="16708" hidden="1" xr:uid="{00000000-0005-0000-0000-0000F1040000}"/>
    <cellStyle name="Followed Hyperlink 36" xfId="16747" hidden="1" xr:uid="{00000000-0005-0000-0000-0000F2040000}"/>
    <cellStyle name="Followed Hyperlink 36" xfId="16648" hidden="1" xr:uid="{00000000-0005-0000-0000-0000F3040000}"/>
    <cellStyle name="Followed Hyperlink 36" xfId="16811" hidden="1" xr:uid="{00000000-0005-0000-0000-0000F4040000}"/>
    <cellStyle name="Followed Hyperlink 36" xfId="16929" hidden="1" xr:uid="{00000000-0005-0000-0000-0000F5040000}"/>
    <cellStyle name="Followed Hyperlink 36" xfId="16968" hidden="1" xr:uid="{00000000-0005-0000-0000-0000F6040000}"/>
    <cellStyle name="Followed Hyperlink 36" xfId="16869" hidden="1" xr:uid="{00000000-0005-0000-0000-0000F7040000}"/>
    <cellStyle name="Followed Hyperlink 36" xfId="17030" hidden="1" xr:uid="{00000000-0005-0000-0000-0000F8040000}"/>
    <cellStyle name="Followed Hyperlink 36" xfId="17145" hidden="1" xr:uid="{00000000-0005-0000-0000-0000F9040000}"/>
    <cellStyle name="Followed Hyperlink 36" xfId="17184" hidden="1" xr:uid="{00000000-0005-0000-0000-0000FA040000}"/>
    <cellStyle name="Followed Hyperlink 36" xfId="17085" hidden="1" xr:uid="{00000000-0005-0000-0000-0000FB040000}"/>
    <cellStyle name="Followed Hyperlink 36" xfId="17245" hidden="1" xr:uid="{00000000-0005-0000-0000-0000FC040000}"/>
    <cellStyle name="Followed Hyperlink 36" xfId="17357" hidden="1" xr:uid="{00000000-0005-0000-0000-0000FD040000}"/>
    <cellStyle name="Followed Hyperlink 36" xfId="17396" hidden="1" xr:uid="{00000000-0005-0000-0000-0000FE040000}"/>
    <cellStyle name="Followed Hyperlink 36" xfId="17297" hidden="1" xr:uid="{00000000-0005-0000-0000-0000FF040000}"/>
    <cellStyle name="Followed Hyperlink 36" xfId="17457" hidden="1" xr:uid="{00000000-0005-0000-0000-000000050000}"/>
    <cellStyle name="Followed Hyperlink 36" xfId="17568" hidden="1" xr:uid="{00000000-0005-0000-0000-000001050000}"/>
    <cellStyle name="Followed Hyperlink 36" xfId="17607" hidden="1" xr:uid="{00000000-0005-0000-0000-000002050000}"/>
    <cellStyle name="Followed Hyperlink 36" xfId="17508" hidden="1" xr:uid="{00000000-0005-0000-0000-000003050000}"/>
    <cellStyle name="Followed Hyperlink 36" xfId="17668" hidden="1" xr:uid="{00000000-0005-0000-0000-000004050000}"/>
    <cellStyle name="Followed Hyperlink 36" xfId="17774" hidden="1" xr:uid="{00000000-0005-0000-0000-000005050000}"/>
    <cellStyle name="Followed Hyperlink 36" xfId="17813" hidden="1" xr:uid="{00000000-0005-0000-0000-000006050000}"/>
    <cellStyle name="Followed Hyperlink 36" xfId="17714" hidden="1" xr:uid="{00000000-0005-0000-0000-000007050000}"/>
    <cellStyle name="Followed Hyperlink 36" xfId="17929" hidden="1" xr:uid="{00000000-0005-0000-0000-0000EC040000}"/>
    <cellStyle name="Followed Hyperlink 36" xfId="16320" hidden="1" xr:uid="{00000000-0005-0000-0000-0000ED040000}"/>
    <cellStyle name="Followed Hyperlink 36" xfId="17854" hidden="1" xr:uid="{00000000-0005-0000-0000-0000EE040000}"/>
    <cellStyle name="Followed Hyperlink 36" xfId="16310" hidden="1" xr:uid="{00000000-0005-0000-0000-0000EF040000}"/>
    <cellStyle name="Followed Hyperlink 36" xfId="18250" hidden="1" xr:uid="{00000000-0005-0000-0000-0000F0040000}"/>
    <cellStyle name="Followed Hyperlink 36" xfId="18374" hidden="1" xr:uid="{00000000-0005-0000-0000-0000F1040000}"/>
    <cellStyle name="Followed Hyperlink 36" xfId="18413" hidden="1" xr:uid="{00000000-0005-0000-0000-0000F2040000}"/>
    <cellStyle name="Followed Hyperlink 36" xfId="18314" hidden="1" xr:uid="{00000000-0005-0000-0000-0000F3040000}"/>
    <cellStyle name="Followed Hyperlink 36" xfId="18477" hidden="1" xr:uid="{00000000-0005-0000-0000-0000F4040000}"/>
    <cellStyle name="Followed Hyperlink 36" xfId="18595" hidden="1" xr:uid="{00000000-0005-0000-0000-0000F5040000}"/>
    <cellStyle name="Followed Hyperlink 36" xfId="18634" hidden="1" xr:uid="{00000000-0005-0000-0000-0000F6040000}"/>
    <cellStyle name="Followed Hyperlink 36" xfId="18535" hidden="1" xr:uid="{00000000-0005-0000-0000-0000F7040000}"/>
    <cellStyle name="Followed Hyperlink 36" xfId="18696" hidden="1" xr:uid="{00000000-0005-0000-0000-0000F8040000}"/>
    <cellStyle name="Followed Hyperlink 36" xfId="18811" hidden="1" xr:uid="{00000000-0005-0000-0000-0000F9040000}"/>
    <cellStyle name="Followed Hyperlink 36" xfId="18850" hidden="1" xr:uid="{00000000-0005-0000-0000-0000FA040000}"/>
    <cellStyle name="Followed Hyperlink 36" xfId="18751" hidden="1" xr:uid="{00000000-0005-0000-0000-0000FB040000}"/>
    <cellStyle name="Followed Hyperlink 36" xfId="18911" hidden="1" xr:uid="{00000000-0005-0000-0000-0000FC040000}"/>
    <cellStyle name="Followed Hyperlink 36" xfId="19023" hidden="1" xr:uid="{00000000-0005-0000-0000-0000FD040000}"/>
    <cellStyle name="Followed Hyperlink 36" xfId="19062" hidden="1" xr:uid="{00000000-0005-0000-0000-0000FE040000}"/>
    <cellStyle name="Followed Hyperlink 36" xfId="18963" hidden="1" xr:uid="{00000000-0005-0000-0000-0000FF040000}"/>
    <cellStyle name="Followed Hyperlink 36" xfId="19123" hidden="1" xr:uid="{00000000-0005-0000-0000-000000050000}"/>
    <cellStyle name="Followed Hyperlink 36" xfId="19234" hidden="1" xr:uid="{00000000-0005-0000-0000-000001050000}"/>
    <cellStyle name="Followed Hyperlink 36" xfId="19273" hidden="1" xr:uid="{00000000-0005-0000-0000-000002050000}"/>
    <cellStyle name="Followed Hyperlink 36" xfId="19174" hidden="1" xr:uid="{00000000-0005-0000-0000-000003050000}"/>
    <cellStyle name="Followed Hyperlink 36" xfId="19334" hidden="1" xr:uid="{00000000-0005-0000-0000-000004050000}"/>
    <cellStyle name="Followed Hyperlink 36" xfId="19440" hidden="1" xr:uid="{00000000-0005-0000-0000-000005050000}"/>
    <cellStyle name="Followed Hyperlink 36" xfId="19479" hidden="1" xr:uid="{00000000-0005-0000-0000-000006050000}"/>
    <cellStyle name="Followed Hyperlink 36" xfId="19380" hidden="1" xr:uid="{00000000-0005-0000-0000-000007050000}"/>
    <cellStyle name="Followed Hyperlink 36" xfId="14703" hidden="1" xr:uid="{00000000-0005-0000-0000-0000EC040000}"/>
    <cellStyle name="Followed Hyperlink 36" xfId="14663" hidden="1" xr:uid="{00000000-0005-0000-0000-0000ED040000}"/>
    <cellStyle name="Followed Hyperlink 36" xfId="19519" hidden="1" xr:uid="{00000000-0005-0000-0000-0000EE040000}"/>
    <cellStyle name="Followed Hyperlink 36" xfId="19567" hidden="1" xr:uid="{00000000-0005-0000-0000-0000EF040000}"/>
    <cellStyle name="Followed Hyperlink 36" xfId="19891" hidden="1" xr:uid="{00000000-0005-0000-0000-0000F0040000}"/>
    <cellStyle name="Followed Hyperlink 36" xfId="20015" hidden="1" xr:uid="{00000000-0005-0000-0000-0000F1040000}"/>
    <cellStyle name="Followed Hyperlink 36" xfId="20054" hidden="1" xr:uid="{00000000-0005-0000-0000-0000F2040000}"/>
    <cellStyle name="Followed Hyperlink 36" xfId="19955" hidden="1" xr:uid="{00000000-0005-0000-0000-0000F3040000}"/>
    <cellStyle name="Followed Hyperlink 36" xfId="20118" hidden="1" xr:uid="{00000000-0005-0000-0000-0000F4040000}"/>
    <cellStyle name="Followed Hyperlink 36" xfId="20236" hidden="1" xr:uid="{00000000-0005-0000-0000-0000F5040000}"/>
    <cellStyle name="Followed Hyperlink 36" xfId="20275" hidden="1" xr:uid="{00000000-0005-0000-0000-0000F6040000}"/>
    <cellStyle name="Followed Hyperlink 36" xfId="20176" hidden="1" xr:uid="{00000000-0005-0000-0000-0000F7040000}"/>
    <cellStyle name="Followed Hyperlink 36" xfId="20337" hidden="1" xr:uid="{00000000-0005-0000-0000-0000F8040000}"/>
    <cellStyle name="Followed Hyperlink 36" xfId="20452" hidden="1" xr:uid="{00000000-0005-0000-0000-0000F9040000}"/>
    <cellStyle name="Followed Hyperlink 36" xfId="20491" hidden="1" xr:uid="{00000000-0005-0000-0000-0000FA040000}"/>
    <cellStyle name="Followed Hyperlink 36" xfId="20392" hidden="1" xr:uid="{00000000-0005-0000-0000-0000FB040000}"/>
    <cellStyle name="Followed Hyperlink 36" xfId="20552" hidden="1" xr:uid="{00000000-0005-0000-0000-0000FC040000}"/>
    <cellStyle name="Followed Hyperlink 36" xfId="20664" hidden="1" xr:uid="{00000000-0005-0000-0000-0000FD040000}"/>
    <cellStyle name="Followed Hyperlink 36" xfId="20703" hidden="1" xr:uid="{00000000-0005-0000-0000-0000FE040000}"/>
    <cellStyle name="Followed Hyperlink 36" xfId="20604" hidden="1" xr:uid="{00000000-0005-0000-0000-0000FF040000}"/>
    <cellStyle name="Followed Hyperlink 36" xfId="20764" hidden="1" xr:uid="{00000000-0005-0000-0000-000000050000}"/>
    <cellStyle name="Followed Hyperlink 36" xfId="20875" hidden="1" xr:uid="{00000000-0005-0000-0000-000001050000}"/>
    <cellStyle name="Followed Hyperlink 36" xfId="20914" hidden="1" xr:uid="{00000000-0005-0000-0000-000002050000}"/>
    <cellStyle name="Followed Hyperlink 36" xfId="20815" hidden="1" xr:uid="{00000000-0005-0000-0000-000003050000}"/>
    <cellStyle name="Followed Hyperlink 36" xfId="20975" hidden="1" xr:uid="{00000000-0005-0000-0000-000004050000}"/>
    <cellStyle name="Followed Hyperlink 36" xfId="21081" hidden="1" xr:uid="{00000000-0005-0000-0000-000005050000}"/>
    <cellStyle name="Followed Hyperlink 36" xfId="21120" hidden="1" xr:uid="{00000000-0005-0000-0000-000006050000}"/>
    <cellStyle name="Followed Hyperlink 36" xfId="21021" hidden="1" xr:uid="{00000000-0005-0000-0000-000007050000}"/>
    <cellStyle name="Followed Hyperlink 36" xfId="18068" hidden="1" xr:uid="{00000000-0005-0000-0000-0000EC040000}"/>
    <cellStyle name="Followed Hyperlink 36" xfId="17945" hidden="1" xr:uid="{00000000-0005-0000-0000-0000ED040000}"/>
    <cellStyle name="Followed Hyperlink 36" xfId="21160" hidden="1" xr:uid="{00000000-0005-0000-0000-0000EE040000}"/>
    <cellStyle name="Followed Hyperlink 36" xfId="21208" hidden="1" xr:uid="{00000000-0005-0000-0000-0000EF040000}"/>
    <cellStyle name="Followed Hyperlink 36" xfId="21498" hidden="1" xr:uid="{00000000-0005-0000-0000-0000F0040000}"/>
    <cellStyle name="Followed Hyperlink 36" xfId="21622" hidden="1" xr:uid="{00000000-0005-0000-0000-0000F1040000}"/>
    <cellStyle name="Followed Hyperlink 36" xfId="21661" hidden="1" xr:uid="{00000000-0005-0000-0000-0000F2040000}"/>
    <cellStyle name="Followed Hyperlink 36" xfId="21562" hidden="1" xr:uid="{00000000-0005-0000-0000-0000F3040000}"/>
    <cellStyle name="Followed Hyperlink 36" xfId="21725" hidden="1" xr:uid="{00000000-0005-0000-0000-0000F4040000}"/>
    <cellStyle name="Followed Hyperlink 36" xfId="21843" hidden="1" xr:uid="{00000000-0005-0000-0000-0000F5040000}"/>
    <cellStyle name="Followed Hyperlink 36" xfId="21882" hidden="1" xr:uid="{00000000-0005-0000-0000-0000F6040000}"/>
    <cellStyle name="Followed Hyperlink 36" xfId="21783" hidden="1" xr:uid="{00000000-0005-0000-0000-0000F7040000}"/>
    <cellStyle name="Followed Hyperlink 36" xfId="21944" hidden="1" xr:uid="{00000000-0005-0000-0000-0000F8040000}"/>
    <cellStyle name="Followed Hyperlink 36" xfId="22059" hidden="1" xr:uid="{00000000-0005-0000-0000-0000F9040000}"/>
    <cellStyle name="Followed Hyperlink 36" xfId="22098" hidden="1" xr:uid="{00000000-0005-0000-0000-0000FA040000}"/>
    <cellStyle name="Followed Hyperlink 36" xfId="21999" hidden="1" xr:uid="{00000000-0005-0000-0000-0000FB040000}"/>
    <cellStyle name="Followed Hyperlink 36" xfId="22159" hidden="1" xr:uid="{00000000-0005-0000-0000-0000FC040000}"/>
    <cellStyle name="Followed Hyperlink 36" xfId="22271" hidden="1" xr:uid="{00000000-0005-0000-0000-0000FD040000}"/>
    <cellStyle name="Followed Hyperlink 36" xfId="22310" hidden="1" xr:uid="{00000000-0005-0000-0000-0000FE040000}"/>
    <cellStyle name="Followed Hyperlink 36" xfId="22211" hidden="1" xr:uid="{00000000-0005-0000-0000-0000FF040000}"/>
    <cellStyle name="Followed Hyperlink 36" xfId="22371" hidden="1" xr:uid="{00000000-0005-0000-0000-000000050000}"/>
    <cellStyle name="Followed Hyperlink 36" xfId="22482" hidden="1" xr:uid="{00000000-0005-0000-0000-000001050000}"/>
    <cellStyle name="Followed Hyperlink 36" xfId="22521" hidden="1" xr:uid="{00000000-0005-0000-0000-000002050000}"/>
    <cellStyle name="Followed Hyperlink 36" xfId="22422" hidden="1" xr:uid="{00000000-0005-0000-0000-000003050000}"/>
    <cellStyle name="Followed Hyperlink 36" xfId="22582" hidden="1" xr:uid="{00000000-0005-0000-0000-000004050000}"/>
    <cellStyle name="Followed Hyperlink 36" xfId="22688" hidden="1" xr:uid="{00000000-0005-0000-0000-000005050000}"/>
    <cellStyle name="Followed Hyperlink 36" xfId="22727" hidden="1" xr:uid="{00000000-0005-0000-0000-000006050000}"/>
    <cellStyle name="Followed Hyperlink 36" xfId="22628" hidden="1" xr:uid="{00000000-0005-0000-0000-000007050000}"/>
    <cellStyle name="Followed Hyperlink 36" xfId="14761" hidden="1" xr:uid="{00000000-0005-0000-0000-0000EC040000}"/>
    <cellStyle name="Followed Hyperlink 36" xfId="13067" hidden="1" xr:uid="{00000000-0005-0000-0000-0000ED040000}"/>
    <cellStyle name="Followed Hyperlink 36" xfId="22767" hidden="1" xr:uid="{00000000-0005-0000-0000-0000EE040000}"/>
    <cellStyle name="Followed Hyperlink 36" xfId="22815" hidden="1" xr:uid="{00000000-0005-0000-0000-0000EF040000}"/>
    <cellStyle name="Followed Hyperlink 36" xfId="23067" hidden="1" xr:uid="{00000000-0005-0000-0000-0000F0040000}"/>
    <cellStyle name="Followed Hyperlink 36" xfId="23191" hidden="1" xr:uid="{00000000-0005-0000-0000-0000F1040000}"/>
    <cellStyle name="Followed Hyperlink 36" xfId="23230" hidden="1" xr:uid="{00000000-0005-0000-0000-0000F2040000}"/>
    <cellStyle name="Followed Hyperlink 36" xfId="23131" hidden="1" xr:uid="{00000000-0005-0000-0000-0000F3040000}"/>
    <cellStyle name="Followed Hyperlink 36" xfId="23294" hidden="1" xr:uid="{00000000-0005-0000-0000-0000F4040000}"/>
    <cellStyle name="Followed Hyperlink 36" xfId="23412" hidden="1" xr:uid="{00000000-0005-0000-0000-0000F5040000}"/>
    <cellStyle name="Followed Hyperlink 36" xfId="23451" hidden="1" xr:uid="{00000000-0005-0000-0000-0000F6040000}"/>
    <cellStyle name="Followed Hyperlink 36" xfId="23352" hidden="1" xr:uid="{00000000-0005-0000-0000-0000F7040000}"/>
    <cellStyle name="Followed Hyperlink 36" xfId="23513" hidden="1" xr:uid="{00000000-0005-0000-0000-0000F8040000}"/>
    <cellStyle name="Followed Hyperlink 36" xfId="23628" hidden="1" xr:uid="{00000000-0005-0000-0000-0000F9040000}"/>
    <cellStyle name="Followed Hyperlink 36" xfId="23667" hidden="1" xr:uid="{00000000-0005-0000-0000-0000FA040000}"/>
    <cellStyle name="Followed Hyperlink 36" xfId="23568" hidden="1" xr:uid="{00000000-0005-0000-0000-0000FB040000}"/>
    <cellStyle name="Followed Hyperlink 36" xfId="23728" hidden="1" xr:uid="{00000000-0005-0000-0000-0000FC040000}"/>
    <cellStyle name="Followed Hyperlink 36" xfId="23840" hidden="1" xr:uid="{00000000-0005-0000-0000-0000FD040000}"/>
    <cellStyle name="Followed Hyperlink 36" xfId="23879" hidden="1" xr:uid="{00000000-0005-0000-0000-0000FE040000}"/>
    <cellStyle name="Followed Hyperlink 36" xfId="23780" hidden="1" xr:uid="{00000000-0005-0000-0000-0000FF040000}"/>
    <cellStyle name="Followed Hyperlink 36" xfId="23940" hidden="1" xr:uid="{00000000-0005-0000-0000-000000050000}"/>
    <cellStyle name="Followed Hyperlink 36" xfId="24051" hidden="1" xr:uid="{00000000-0005-0000-0000-000001050000}"/>
    <cellStyle name="Followed Hyperlink 36" xfId="24090" hidden="1" xr:uid="{00000000-0005-0000-0000-000002050000}"/>
    <cellStyle name="Followed Hyperlink 36" xfId="23991" hidden="1" xr:uid="{00000000-0005-0000-0000-000003050000}"/>
    <cellStyle name="Followed Hyperlink 36" xfId="24151" hidden="1" xr:uid="{00000000-0005-0000-0000-000004050000}"/>
    <cellStyle name="Followed Hyperlink 36" xfId="24257" hidden="1" xr:uid="{00000000-0005-0000-0000-000005050000}"/>
    <cellStyle name="Followed Hyperlink 36" xfId="24296" hidden="1" xr:uid="{00000000-0005-0000-0000-000006050000}"/>
    <cellStyle name="Followed Hyperlink 36" xfId="24197" hidden="1" xr:uid="{00000000-0005-0000-0000-000007050000}"/>
    <cellStyle name="Followed Hyperlink 36" xfId="19656" hidden="1" xr:uid="{00000000-0005-0000-0000-0000EC040000}"/>
    <cellStyle name="Followed Hyperlink 36" xfId="16324" hidden="1" xr:uid="{00000000-0005-0000-0000-0000ED040000}"/>
    <cellStyle name="Followed Hyperlink 36" xfId="24336" hidden="1" xr:uid="{00000000-0005-0000-0000-0000EE040000}"/>
    <cellStyle name="Followed Hyperlink 36" xfId="24384" hidden="1" xr:uid="{00000000-0005-0000-0000-0000EF040000}"/>
    <cellStyle name="Followed Hyperlink 36" xfId="24586" hidden="1" xr:uid="{00000000-0005-0000-0000-0000F0040000}"/>
    <cellStyle name="Followed Hyperlink 36" xfId="24710" hidden="1" xr:uid="{00000000-0005-0000-0000-0000F1040000}"/>
    <cellStyle name="Followed Hyperlink 36" xfId="24749" hidden="1" xr:uid="{00000000-0005-0000-0000-0000F2040000}"/>
    <cellStyle name="Followed Hyperlink 36" xfId="24650" hidden="1" xr:uid="{00000000-0005-0000-0000-0000F3040000}"/>
    <cellStyle name="Followed Hyperlink 36" xfId="24813" hidden="1" xr:uid="{00000000-0005-0000-0000-0000F4040000}"/>
    <cellStyle name="Followed Hyperlink 36" xfId="24931" hidden="1" xr:uid="{00000000-0005-0000-0000-0000F5040000}"/>
    <cellStyle name="Followed Hyperlink 36" xfId="24970" hidden="1" xr:uid="{00000000-0005-0000-0000-0000F6040000}"/>
    <cellStyle name="Followed Hyperlink 36" xfId="24871" hidden="1" xr:uid="{00000000-0005-0000-0000-0000F7040000}"/>
    <cellStyle name="Followed Hyperlink 36" xfId="25032" hidden="1" xr:uid="{00000000-0005-0000-0000-0000F8040000}"/>
    <cellStyle name="Followed Hyperlink 36" xfId="25147" hidden="1" xr:uid="{00000000-0005-0000-0000-0000F9040000}"/>
    <cellStyle name="Followed Hyperlink 36" xfId="25186" hidden="1" xr:uid="{00000000-0005-0000-0000-0000FA040000}"/>
    <cellStyle name="Followed Hyperlink 36" xfId="25087" hidden="1" xr:uid="{00000000-0005-0000-0000-0000FB040000}"/>
    <cellStyle name="Followed Hyperlink 36" xfId="25247" hidden="1" xr:uid="{00000000-0005-0000-0000-0000FC040000}"/>
    <cellStyle name="Followed Hyperlink 36" xfId="25359" hidden="1" xr:uid="{00000000-0005-0000-0000-0000FD040000}"/>
    <cellStyle name="Followed Hyperlink 36" xfId="25398" hidden="1" xr:uid="{00000000-0005-0000-0000-0000FE040000}"/>
    <cellStyle name="Followed Hyperlink 36" xfId="25299" hidden="1" xr:uid="{00000000-0005-0000-0000-0000FF040000}"/>
    <cellStyle name="Followed Hyperlink 36" xfId="25459" hidden="1" xr:uid="{00000000-0005-0000-0000-000000050000}"/>
    <cellStyle name="Followed Hyperlink 36" xfId="25570" hidden="1" xr:uid="{00000000-0005-0000-0000-000001050000}"/>
    <cellStyle name="Followed Hyperlink 36" xfId="25609" hidden="1" xr:uid="{00000000-0005-0000-0000-000002050000}"/>
    <cellStyle name="Followed Hyperlink 36" xfId="25510" hidden="1" xr:uid="{00000000-0005-0000-0000-000003050000}"/>
    <cellStyle name="Followed Hyperlink 36" xfId="25670" hidden="1" xr:uid="{00000000-0005-0000-0000-000004050000}"/>
    <cellStyle name="Followed Hyperlink 36" xfId="25776" hidden="1" xr:uid="{00000000-0005-0000-0000-000005050000}"/>
    <cellStyle name="Followed Hyperlink 36" xfId="25815" hidden="1" xr:uid="{00000000-0005-0000-0000-000006050000}"/>
    <cellStyle name="Followed Hyperlink 36" xfId="25716" hidden="1" xr:uid="{00000000-0005-0000-0000-000007050000}"/>
    <cellStyle name="Followed Hyperlink 36" xfId="26394" hidden="1" xr:uid="{00000000-0005-0000-0000-0000EC040000}"/>
    <cellStyle name="Followed Hyperlink 36" xfId="26517" hidden="1" xr:uid="{00000000-0005-0000-0000-0000ED040000}"/>
    <cellStyle name="Followed Hyperlink 36" xfId="26556" hidden="1" xr:uid="{00000000-0005-0000-0000-0000EE040000}"/>
    <cellStyle name="Followed Hyperlink 36" xfId="26457" hidden="1" xr:uid="{00000000-0005-0000-0000-0000EF040000}"/>
    <cellStyle name="Followed Hyperlink 36" xfId="26706" hidden="1" xr:uid="{00000000-0005-0000-0000-0000F0040000}"/>
    <cellStyle name="Followed Hyperlink 36" xfId="26830" hidden="1" xr:uid="{00000000-0005-0000-0000-0000F1040000}"/>
    <cellStyle name="Followed Hyperlink 36" xfId="26869" hidden="1" xr:uid="{00000000-0005-0000-0000-0000F2040000}"/>
    <cellStyle name="Followed Hyperlink 36" xfId="26770" hidden="1" xr:uid="{00000000-0005-0000-0000-0000F3040000}"/>
    <cellStyle name="Followed Hyperlink 36" xfId="26933" hidden="1" xr:uid="{00000000-0005-0000-0000-0000F4040000}"/>
    <cellStyle name="Followed Hyperlink 36" xfId="27051" hidden="1" xr:uid="{00000000-0005-0000-0000-0000F5040000}"/>
    <cellStyle name="Followed Hyperlink 36" xfId="27090" hidden="1" xr:uid="{00000000-0005-0000-0000-0000F6040000}"/>
    <cellStyle name="Followed Hyperlink 36" xfId="26991" hidden="1" xr:uid="{00000000-0005-0000-0000-0000F7040000}"/>
    <cellStyle name="Followed Hyperlink 36" xfId="27152" hidden="1" xr:uid="{00000000-0005-0000-0000-0000F8040000}"/>
    <cellStyle name="Followed Hyperlink 36" xfId="27267" hidden="1" xr:uid="{00000000-0005-0000-0000-0000F9040000}"/>
    <cellStyle name="Followed Hyperlink 36" xfId="27306" hidden="1" xr:uid="{00000000-0005-0000-0000-0000FA040000}"/>
    <cellStyle name="Followed Hyperlink 36" xfId="27207" hidden="1" xr:uid="{00000000-0005-0000-0000-0000FB040000}"/>
    <cellStyle name="Followed Hyperlink 36" xfId="27367" hidden="1" xr:uid="{00000000-0005-0000-0000-0000FC040000}"/>
    <cellStyle name="Followed Hyperlink 36" xfId="27479" hidden="1" xr:uid="{00000000-0005-0000-0000-0000FD040000}"/>
    <cellStyle name="Followed Hyperlink 36" xfId="27518" hidden="1" xr:uid="{00000000-0005-0000-0000-0000FE040000}"/>
    <cellStyle name="Followed Hyperlink 36" xfId="27419" hidden="1" xr:uid="{00000000-0005-0000-0000-0000FF040000}"/>
    <cellStyle name="Followed Hyperlink 36" xfId="27579" hidden="1" xr:uid="{00000000-0005-0000-0000-000000050000}"/>
    <cellStyle name="Followed Hyperlink 36" xfId="27690" hidden="1" xr:uid="{00000000-0005-0000-0000-000001050000}"/>
    <cellStyle name="Followed Hyperlink 36" xfId="27729" hidden="1" xr:uid="{00000000-0005-0000-0000-000002050000}"/>
    <cellStyle name="Followed Hyperlink 36" xfId="27630" hidden="1" xr:uid="{00000000-0005-0000-0000-000003050000}"/>
    <cellStyle name="Followed Hyperlink 36" xfId="27790" hidden="1" xr:uid="{00000000-0005-0000-0000-000004050000}"/>
    <cellStyle name="Followed Hyperlink 36" xfId="27896" hidden="1" xr:uid="{00000000-0005-0000-0000-000005050000}"/>
    <cellStyle name="Followed Hyperlink 36" xfId="27935" hidden="1" xr:uid="{00000000-0005-0000-0000-000006050000}"/>
    <cellStyle name="Followed Hyperlink 36" xfId="27836" hidden="1" xr:uid="{00000000-0005-0000-0000-000007050000}"/>
    <cellStyle name="Followed Hyperlink 36" xfId="28616" hidden="1" xr:uid="{00000000-0005-0000-0000-0000EC040000}"/>
    <cellStyle name="Followed Hyperlink 36" xfId="28739" hidden="1" xr:uid="{00000000-0005-0000-0000-0000ED040000}"/>
    <cellStyle name="Followed Hyperlink 36" xfId="28778" hidden="1" xr:uid="{00000000-0005-0000-0000-0000EE040000}"/>
    <cellStyle name="Followed Hyperlink 36" xfId="28679" hidden="1" xr:uid="{00000000-0005-0000-0000-0000EF040000}"/>
    <cellStyle name="Followed Hyperlink 36" xfId="28928" hidden="1" xr:uid="{00000000-0005-0000-0000-0000F0040000}"/>
    <cellStyle name="Followed Hyperlink 36" xfId="29052" hidden="1" xr:uid="{00000000-0005-0000-0000-0000F1040000}"/>
    <cellStyle name="Followed Hyperlink 36" xfId="29091" hidden="1" xr:uid="{00000000-0005-0000-0000-0000F2040000}"/>
    <cellStyle name="Followed Hyperlink 36" xfId="28992" hidden="1" xr:uid="{00000000-0005-0000-0000-0000F3040000}"/>
    <cellStyle name="Followed Hyperlink 36" xfId="29155" hidden="1" xr:uid="{00000000-0005-0000-0000-0000F4040000}"/>
    <cellStyle name="Followed Hyperlink 36" xfId="29273" hidden="1" xr:uid="{00000000-0005-0000-0000-0000F5040000}"/>
    <cellStyle name="Followed Hyperlink 36" xfId="29312" hidden="1" xr:uid="{00000000-0005-0000-0000-0000F6040000}"/>
    <cellStyle name="Followed Hyperlink 36" xfId="29213" hidden="1" xr:uid="{00000000-0005-0000-0000-0000F7040000}"/>
    <cellStyle name="Followed Hyperlink 36" xfId="29374" hidden="1" xr:uid="{00000000-0005-0000-0000-0000F8040000}"/>
    <cellStyle name="Followed Hyperlink 36" xfId="29489" hidden="1" xr:uid="{00000000-0005-0000-0000-0000F9040000}"/>
    <cellStyle name="Followed Hyperlink 36" xfId="29528" hidden="1" xr:uid="{00000000-0005-0000-0000-0000FA040000}"/>
    <cellStyle name="Followed Hyperlink 36" xfId="29429" hidden="1" xr:uid="{00000000-0005-0000-0000-0000FB040000}"/>
    <cellStyle name="Followed Hyperlink 36" xfId="29589" hidden="1" xr:uid="{00000000-0005-0000-0000-0000FC040000}"/>
    <cellStyle name="Followed Hyperlink 36" xfId="29701" hidden="1" xr:uid="{00000000-0005-0000-0000-0000FD040000}"/>
    <cellStyle name="Followed Hyperlink 36" xfId="29740" hidden="1" xr:uid="{00000000-0005-0000-0000-0000FE040000}"/>
    <cellStyle name="Followed Hyperlink 36" xfId="29641" hidden="1" xr:uid="{00000000-0005-0000-0000-0000FF040000}"/>
    <cellStyle name="Followed Hyperlink 36" xfId="29801" hidden="1" xr:uid="{00000000-0005-0000-0000-000000050000}"/>
    <cellStyle name="Followed Hyperlink 36" xfId="29912" hidden="1" xr:uid="{00000000-0005-0000-0000-000001050000}"/>
    <cellStyle name="Followed Hyperlink 36" xfId="29951" hidden="1" xr:uid="{00000000-0005-0000-0000-000002050000}"/>
    <cellStyle name="Followed Hyperlink 36" xfId="29852" hidden="1" xr:uid="{00000000-0005-0000-0000-000003050000}"/>
    <cellStyle name="Followed Hyperlink 36" xfId="30012" hidden="1" xr:uid="{00000000-0005-0000-0000-000004050000}"/>
    <cellStyle name="Followed Hyperlink 36" xfId="30118" hidden="1" xr:uid="{00000000-0005-0000-0000-000005050000}"/>
    <cellStyle name="Followed Hyperlink 36" xfId="30157" hidden="1" xr:uid="{00000000-0005-0000-0000-000006050000}"/>
    <cellStyle name="Followed Hyperlink 36" xfId="30058" hidden="1" xr:uid="{00000000-0005-0000-0000-000007050000}"/>
    <cellStyle name="Followed Hyperlink 36" xfId="28373" hidden="1" xr:uid="{00000000-0005-0000-0000-0000EC040000}"/>
    <cellStyle name="Followed Hyperlink 36" xfId="28428" hidden="1" xr:uid="{00000000-0005-0000-0000-0000ED040000}"/>
    <cellStyle name="Followed Hyperlink 36" xfId="30197" hidden="1" xr:uid="{00000000-0005-0000-0000-0000EE040000}"/>
    <cellStyle name="Followed Hyperlink 36" xfId="30245" hidden="1" xr:uid="{00000000-0005-0000-0000-0000EF040000}"/>
    <cellStyle name="Followed Hyperlink 36" xfId="30599" hidden="1" xr:uid="{00000000-0005-0000-0000-0000F0040000}"/>
    <cellStyle name="Followed Hyperlink 36" xfId="30723" hidden="1" xr:uid="{00000000-0005-0000-0000-0000F1040000}"/>
    <cellStyle name="Followed Hyperlink 36" xfId="30762" hidden="1" xr:uid="{00000000-0005-0000-0000-0000F2040000}"/>
    <cellStyle name="Followed Hyperlink 36" xfId="30663" hidden="1" xr:uid="{00000000-0005-0000-0000-0000F3040000}"/>
    <cellStyle name="Followed Hyperlink 36" xfId="30826" hidden="1" xr:uid="{00000000-0005-0000-0000-0000F4040000}"/>
    <cellStyle name="Followed Hyperlink 36" xfId="30944" hidden="1" xr:uid="{00000000-0005-0000-0000-0000F5040000}"/>
    <cellStyle name="Followed Hyperlink 36" xfId="30983" hidden="1" xr:uid="{00000000-0005-0000-0000-0000F6040000}"/>
    <cellStyle name="Followed Hyperlink 36" xfId="30884" hidden="1" xr:uid="{00000000-0005-0000-0000-0000F7040000}"/>
    <cellStyle name="Followed Hyperlink 36" xfId="31045" hidden="1" xr:uid="{00000000-0005-0000-0000-0000F8040000}"/>
    <cellStyle name="Followed Hyperlink 36" xfId="31160" hidden="1" xr:uid="{00000000-0005-0000-0000-0000F9040000}"/>
    <cellStyle name="Followed Hyperlink 36" xfId="31199" hidden="1" xr:uid="{00000000-0005-0000-0000-0000FA040000}"/>
    <cellStyle name="Followed Hyperlink 36" xfId="31100" hidden="1" xr:uid="{00000000-0005-0000-0000-0000FB040000}"/>
    <cellStyle name="Followed Hyperlink 36" xfId="31260" hidden="1" xr:uid="{00000000-0005-0000-0000-0000FC040000}"/>
    <cellStyle name="Followed Hyperlink 36" xfId="31372" hidden="1" xr:uid="{00000000-0005-0000-0000-0000FD040000}"/>
    <cellStyle name="Followed Hyperlink 36" xfId="31411" hidden="1" xr:uid="{00000000-0005-0000-0000-0000FE040000}"/>
    <cellStyle name="Followed Hyperlink 36" xfId="31312" hidden="1" xr:uid="{00000000-0005-0000-0000-0000FF040000}"/>
    <cellStyle name="Followed Hyperlink 36" xfId="31472" hidden="1" xr:uid="{00000000-0005-0000-0000-000000050000}"/>
    <cellStyle name="Followed Hyperlink 36" xfId="31583" hidden="1" xr:uid="{00000000-0005-0000-0000-000001050000}"/>
    <cellStyle name="Followed Hyperlink 36" xfId="31622" hidden="1" xr:uid="{00000000-0005-0000-0000-000002050000}"/>
    <cellStyle name="Followed Hyperlink 36" xfId="31523" hidden="1" xr:uid="{00000000-0005-0000-0000-000003050000}"/>
    <cellStyle name="Followed Hyperlink 36" xfId="31683" hidden="1" xr:uid="{00000000-0005-0000-0000-000004050000}"/>
    <cellStyle name="Followed Hyperlink 36" xfId="31789" hidden="1" xr:uid="{00000000-0005-0000-0000-000005050000}"/>
    <cellStyle name="Followed Hyperlink 36" xfId="31828" hidden="1" xr:uid="{00000000-0005-0000-0000-000006050000}"/>
    <cellStyle name="Followed Hyperlink 36" xfId="31729" hidden="1" xr:uid="{00000000-0005-0000-0000-000007050000}"/>
    <cellStyle name="Followed Hyperlink 36" xfId="25981" hidden="1" xr:uid="{00000000-0005-0000-0000-0000EC040000}"/>
    <cellStyle name="Followed Hyperlink 36" xfId="28587" hidden="1" xr:uid="{00000000-0005-0000-0000-0000ED040000}"/>
    <cellStyle name="Followed Hyperlink 36" xfId="31868" hidden="1" xr:uid="{00000000-0005-0000-0000-0000EE040000}"/>
    <cellStyle name="Followed Hyperlink 36" xfId="31916" hidden="1" xr:uid="{00000000-0005-0000-0000-0000EF040000}"/>
    <cellStyle name="Followed Hyperlink 36" xfId="32267" hidden="1" xr:uid="{00000000-0005-0000-0000-0000F0040000}"/>
    <cellStyle name="Followed Hyperlink 36" xfId="32391" hidden="1" xr:uid="{00000000-0005-0000-0000-0000F1040000}"/>
    <cellStyle name="Followed Hyperlink 36" xfId="32430" hidden="1" xr:uid="{00000000-0005-0000-0000-0000F2040000}"/>
    <cellStyle name="Followed Hyperlink 36" xfId="32331" hidden="1" xr:uid="{00000000-0005-0000-0000-0000F3040000}"/>
    <cellStyle name="Followed Hyperlink 36" xfId="32494" hidden="1" xr:uid="{00000000-0005-0000-0000-0000F4040000}"/>
    <cellStyle name="Followed Hyperlink 36" xfId="32612" hidden="1" xr:uid="{00000000-0005-0000-0000-0000F5040000}"/>
    <cellStyle name="Followed Hyperlink 36" xfId="32651" hidden="1" xr:uid="{00000000-0005-0000-0000-0000F6040000}"/>
    <cellStyle name="Followed Hyperlink 36" xfId="32552" hidden="1" xr:uid="{00000000-0005-0000-0000-0000F7040000}"/>
    <cellStyle name="Followed Hyperlink 36" xfId="32713" hidden="1" xr:uid="{00000000-0005-0000-0000-0000F8040000}"/>
    <cellStyle name="Followed Hyperlink 36" xfId="32828" hidden="1" xr:uid="{00000000-0005-0000-0000-0000F9040000}"/>
    <cellStyle name="Followed Hyperlink 36" xfId="32867" hidden="1" xr:uid="{00000000-0005-0000-0000-0000FA040000}"/>
    <cellStyle name="Followed Hyperlink 36" xfId="32768" hidden="1" xr:uid="{00000000-0005-0000-0000-0000FB040000}"/>
    <cellStyle name="Followed Hyperlink 36" xfId="32928" hidden="1" xr:uid="{00000000-0005-0000-0000-0000FC040000}"/>
    <cellStyle name="Followed Hyperlink 36" xfId="33040" hidden="1" xr:uid="{00000000-0005-0000-0000-0000FD040000}"/>
    <cellStyle name="Followed Hyperlink 36" xfId="33079" hidden="1" xr:uid="{00000000-0005-0000-0000-0000FE040000}"/>
    <cellStyle name="Followed Hyperlink 36" xfId="32980" hidden="1" xr:uid="{00000000-0005-0000-0000-0000FF040000}"/>
    <cellStyle name="Followed Hyperlink 36" xfId="33140" hidden="1" xr:uid="{00000000-0005-0000-0000-000000050000}"/>
    <cellStyle name="Followed Hyperlink 36" xfId="33251" hidden="1" xr:uid="{00000000-0005-0000-0000-000001050000}"/>
    <cellStyle name="Followed Hyperlink 36" xfId="33290" hidden="1" xr:uid="{00000000-0005-0000-0000-000002050000}"/>
    <cellStyle name="Followed Hyperlink 36" xfId="33191" hidden="1" xr:uid="{00000000-0005-0000-0000-000003050000}"/>
    <cellStyle name="Followed Hyperlink 36" xfId="33351" hidden="1" xr:uid="{00000000-0005-0000-0000-000004050000}"/>
    <cellStyle name="Followed Hyperlink 36" xfId="33457" hidden="1" xr:uid="{00000000-0005-0000-0000-000005050000}"/>
    <cellStyle name="Followed Hyperlink 36" xfId="33496" hidden="1" xr:uid="{00000000-0005-0000-0000-000006050000}"/>
    <cellStyle name="Followed Hyperlink 36" xfId="33397" hidden="1" xr:uid="{00000000-0005-0000-0000-000007050000}"/>
    <cellStyle name="Followed Hyperlink 36" xfId="28438" hidden="1" xr:uid="{00000000-0005-0000-0000-0000EC040000}"/>
    <cellStyle name="Followed Hyperlink 36" xfId="26064" hidden="1" xr:uid="{00000000-0005-0000-0000-0000ED040000}"/>
    <cellStyle name="Followed Hyperlink 36" xfId="33536" hidden="1" xr:uid="{00000000-0005-0000-0000-0000EE040000}"/>
    <cellStyle name="Followed Hyperlink 36" xfId="33584" hidden="1" xr:uid="{00000000-0005-0000-0000-0000EF040000}"/>
    <cellStyle name="Followed Hyperlink 36" xfId="33922" hidden="1" xr:uid="{00000000-0005-0000-0000-0000F0040000}"/>
    <cellStyle name="Followed Hyperlink 36" xfId="34046" hidden="1" xr:uid="{00000000-0005-0000-0000-0000F1040000}"/>
    <cellStyle name="Followed Hyperlink 36" xfId="34085" hidden="1" xr:uid="{00000000-0005-0000-0000-0000F2040000}"/>
    <cellStyle name="Followed Hyperlink 36" xfId="33986" hidden="1" xr:uid="{00000000-0005-0000-0000-0000F3040000}"/>
    <cellStyle name="Followed Hyperlink 36" xfId="34149" hidden="1" xr:uid="{00000000-0005-0000-0000-0000F4040000}"/>
    <cellStyle name="Followed Hyperlink 36" xfId="34267" hidden="1" xr:uid="{00000000-0005-0000-0000-0000F5040000}"/>
    <cellStyle name="Followed Hyperlink 36" xfId="34306" hidden="1" xr:uid="{00000000-0005-0000-0000-0000F6040000}"/>
    <cellStyle name="Followed Hyperlink 36" xfId="34207" hidden="1" xr:uid="{00000000-0005-0000-0000-0000F7040000}"/>
    <cellStyle name="Followed Hyperlink 36" xfId="34368" hidden="1" xr:uid="{00000000-0005-0000-0000-0000F8040000}"/>
    <cellStyle name="Followed Hyperlink 36" xfId="34483" hidden="1" xr:uid="{00000000-0005-0000-0000-0000F9040000}"/>
    <cellStyle name="Followed Hyperlink 36" xfId="34522" hidden="1" xr:uid="{00000000-0005-0000-0000-0000FA040000}"/>
    <cellStyle name="Followed Hyperlink 36" xfId="34423" hidden="1" xr:uid="{00000000-0005-0000-0000-0000FB040000}"/>
    <cellStyle name="Followed Hyperlink 36" xfId="34583" hidden="1" xr:uid="{00000000-0005-0000-0000-0000FC040000}"/>
    <cellStyle name="Followed Hyperlink 36" xfId="34695" hidden="1" xr:uid="{00000000-0005-0000-0000-0000FD040000}"/>
    <cellStyle name="Followed Hyperlink 36" xfId="34734" hidden="1" xr:uid="{00000000-0005-0000-0000-0000FE040000}"/>
    <cellStyle name="Followed Hyperlink 36" xfId="34635" hidden="1" xr:uid="{00000000-0005-0000-0000-0000FF040000}"/>
    <cellStyle name="Followed Hyperlink 36" xfId="34795" hidden="1" xr:uid="{00000000-0005-0000-0000-000000050000}"/>
    <cellStyle name="Followed Hyperlink 36" xfId="34906" hidden="1" xr:uid="{00000000-0005-0000-0000-000001050000}"/>
    <cellStyle name="Followed Hyperlink 36" xfId="34945" hidden="1" xr:uid="{00000000-0005-0000-0000-000002050000}"/>
    <cellStyle name="Followed Hyperlink 36" xfId="34846" hidden="1" xr:uid="{00000000-0005-0000-0000-000003050000}"/>
    <cellStyle name="Followed Hyperlink 36" xfId="35006" hidden="1" xr:uid="{00000000-0005-0000-0000-000004050000}"/>
    <cellStyle name="Followed Hyperlink 36" xfId="35112" hidden="1" xr:uid="{00000000-0005-0000-0000-000005050000}"/>
    <cellStyle name="Followed Hyperlink 36" xfId="35151" hidden="1" xr:uid="{00000000-0005-0000-0000-000006050000}"/>
    <cellStyle name="Followed Hyperlink 36" xfId="35052" hidden="1" xr:uid="{00000000-0005-0000-0000-000007050000}"/>
    <cellStyle name="Followed Hyperlink 36" xfId="30344" hidden="1" xr:uid="{00000000-0005-0000-0000-0000EC040000}"/>
    <cellStyle name="Followed Hyperlink 36" xfId="28292" hidden="1" xr:uid="{00000000-0005-0000-0000-0000ED040000}"/>
    <cellStyle name="Followed Hyperlink 36" xfId="35191" hidden="1" xr:uid="{00000000-0005-0000-0000-0000EE040000}"/>
    <cellStyle name="Followed Hyperlink 36" xfId="35239" hidden="1" xr:uid="{00000000-0005-0000-0000-0000EF040000}"/>
    <cellStyle name="Followed Hyperlink 36" xfId="35563" hidden="1" xr:uid="{00000000-0005-0000-0000-0000F0040000}"/>
    <cellStyle name="Followed Hyperlink 36" xfId="35687" hidden="1" xr:uid="{00000000-0005-0000-0000-0000F1040000}"/>
    <cellStyle name="Followed Hyperlink 36" xfId="35726" hidden="1" xr:uid="{00000000-0005-0000-0000-0000F2040000}"/>
    <cellStyle name="Followed Hyperlink 36" xfId="35627" hidden="1" xr:uid="{00000000-0005-0000-0000-0000F3040000}"/>
    <cellStyle name="Followed Hyperlink 36" xfId="35790" hidden="1" xr:uid="{00000000-0005-0000-0000-0000F4040000}"/>
    <cellStyle name="Followed Hyperlink 36" xfId="35908" hidden="1" xr:uid="{00000000-0005-0000-0000-0000F5040000}"/>
    <cellStyle name="Followed Hyperlink 36" xfId="35947" hidden="1" xr:uid="{00000000-0005-0000-0000-0000F6040000}"/>
    <cellStyle name="Followed Hyperlink 36" xfId="35848" hidden="1" xr:uid="{00000000-0005-0000-0000-0000F7040000}"/>
    <cellStyle name="Followed Hyperlink 36" xfId="36009" hidden="1" xr:uid="{00000000-0005-0000-0000-0000F8040000}"/>
    <cellStyle name="Followed Hyperlink 36" xfId="36124" hidden="1" xr:uid="{00000000-0005-0000-0000-0000F9040000}"/>
    <cellStyle name="Followed Hyperlink 36" xfId="36163" hidden="1" xr:uid="{00000000-0005-0000-0000-0000FA040000}"/>
    <cellStyle name="Followed Hyperlink 36" xfId="36064" hidden="1" xr:uid="{00000000-0005-0000-0000-0000FB040000}"/>
    <cellStyle name="Followed Hyperlink 36" xfId="36224" hidden="1" xr:uid="{00000000-0005-0000-0000-0000FC040000}"/>
    <cellStyle name="Followed Hyperlink 36" xfId="36336" hidden="1" xr:uid="{00000000-0005-0000-0000-0000FD040000}"/>
    <cellStyle name="Followed Hyperlink 36" xfId="36375" hidden="1" xr:uid="{00000000-0005-0000-0000-0000FE040000}"/>
    <cellStyle name="Followed Hyperlink 36" xfId="36276" hidden="1" xr:uid="{00000000-0005-0000-0000-0000FF040000}"/>
    <cellStyle name="Followed Hyperlink 36" xfId="36436" hidden="1" xr:uid="{00000000-0005-0000-0000-000000050000}"/>
    <cellStyle name="Followed Hyperlink 36" xfId="36547" hidden="1" xr:uid="{00000000-0005-0000-0000-000001050000}"/>
    <cellStyle name="Followed Hyperlink 36" xfId="36586" hidden="1" xr:uid="{00000000-0005-0000-0000-000002050000}"/>
    <cellStyle name="Followed Hyperlink 36" xfId="36487" hidden="1" xr:uid="{00000000-0005-0000-0000-000003050000}"/>
    <cellStyle name="Followed Hyperlink 36" xfId="36647" hidden="1" xr:uid="{00000000-0005-0000-0000-000004050000}"/>
    <cellStyle name="Followed Hyperlink 36" xfId="36753" hidden="1" xr:uid="{00000000-0005-0000-0000-000005050000}"/>
    <cellStyle name="Followed Hyperlink 36" xfId="36792" hidden="1" xr:uid="{00000000-0005-0000-0000-000006050000}"/>
    <cellStyle name="Followed Hyperlink 36" xfId="36693" hidden="1" xr:uid="{00000000-0005-0000-0000-000007050000}"/>
    <cellStyle name="Followed Hyperlink 36" xfId="32013" hidden="1" xr:uid="{00000000-0005-0000-0000-0000EC040000}"/>
    <cellStyle name="Followed Hyperlink 36" xfId="28420" hidden="1" xr:uid="{00000000-0005-0000-0000-0000ED040000}"/>
    <cellStyle name="Followed Hyperlink 36" xfId="36832" hidden="1" xr:uid="{00000000-0005-0000-0000-0000EE040000}"/>
    <cellStyle name="Followed Hyperlink 36" xfId="36880" hidden="1" xr:uid="{00000000-0005-0000-0000-0000EF040000}"/>
    <cellStyle name="Followed Hyperlink 36" xfId="37170" hidden="1" xr:uid="{00000000-0005-0000-0000-0000F0040000}"/>
    <cellStyle name="Followed Hyperlink 36" xfId="37294" hidden="1" xr:uid="{00000000-0005-0000-0000-0000F1040000}"/>
    <cellStyle name="Followed Hyperlink 36" xfId="37333" hidden="1" xr:uid="{00000000-0005-0000-0000-0000F2040000}"/>
    <cellStyle name="Followed Hyperlink 36" xfId="37234" hidden="1" xr:uid="{00000000-0005-0000-0000-0000F3040000}"/>
    <cellStyle name="Followed Hyperlink 36" xfId="37397" hidden="1" xr:uid="{00000000-0005-0000-0000-0000F4040000}"/>
    <cellStyle name="Followed Hyperlink 36" xfId="37515" hidden="1" xr:uid="{00000000-0005-0000-0000-0000F5040000}"/>
    <cellStyle name="Followed Hyperlink 36" xfId="37554" hidden="1" xr:uid="{00000000-0005-0000-0000-0000F6040000}"/>
    <cellStyle name="Followed Hyperlink 36" xfId="37455" hidden="1" xr:uid="{00000000-0005-0000-0000-0000F7040000}"/>
    <cellStyle name="Followed Hyperlink 36" xfId="37616" hidden="1" xr:uid="{00000000-0005-0000-0000-0000F8040000}"/>
    <cellStyle name="Followed Hyperlink 36" xfId="37731" hidden="1" xr:uid="{00000000-0005-0000-0000-0000F9040000}"/>
    <cellStyle name="Followed Hyperlink 36" xfId="37770" hidden="1" xr:uid="{00000000-0005-0000-0000-0000FA040000}"/>
    <cellStyle name="Followed Hyperlink 36" xfId="37671" hidden="1" xr:uid="{00000000-0005-0000-0000-0000FB040000}"/>
    <cellStyle name="Followed Hyperlink 36" xfId="37831" hidden="1" xr:uid="{00000000-0005-0000-0000-0000FC040000}"/>
    <cellStyle name="Followed Hyperlink 36" xfId="37943" hidden="1" xr:uid="{00000000-0005-0000-0000-0000FD040000}"/>
    <cellStyle name="Followed Hyperlink 36" xfId="37982" hidden="1" xr:uid="{00000000-0005-0000-0000-0000FE040000}"/>
    <cellStyle name="Followed Hyperlink 36" xfId="37883" hidden="1" xr:uid="{00000000-0005-0000-0000-0000FF040000}"/>
    <cellStyle name="Followed Hyperlink 36" xfId="38043" hidden="1" xr:uid="{00000000-0005-0000-0000-000000050000}"/>
    <cellStyle name="Followed Hyperlink 36" xfId="38154" hidden="1" xr:uid="{00000000-0005-0000-0000-000001050000}"/>
    <cellStyle name="Followed Hyperlink 36" xfId="38193" hidden="1" xr:uid="{00000000-0005-0000-0000-000002050000}"/>
    <cellStyle name="Followed Hyperlink 36" xfId="38094" hidden="1" xr:uid="{00000000-0005-0000-0000-000003050000}"/>
    <cellStyle name="Followed Hyperlink 36" xfId="38254" hidden="1" xr:uid="{00000000-0005-0000-0000-000004050000}"/>
    <cellStyle name="Followed Hyperlink 36" xfId="38360" hidden="1" xr:uid="{00000000-0005-0000-0000-000005050000}"/>
    <cellStyle name="Followed Hyperlink 36" xfId="38399" hidden="1" xr:uid="{00000000-0005-0000-0000-000006050000}"/>
    <cellStyle name="Followed Hyperlink 36" xfId="38300" hidden="1" xr:uid="{00000000-0005-0000-0000-000007050000}"/>
    <cellStyle name="Followed Hyperlink 36" xfId="33677" hidden="1" xr:uid="{00000000-0005-0000-0000-0000EC040000}"/>
    <cellStyle name="Followed Hyperlink 36" xfId="30327" hidden="1" xr:uid="{00000000-0005-0000-0000-0000ED040000}"/>
    <cellStyle name="Followed Hyperlink 36" xfId="38439" hidden="1" xr:uid="{00000000-0005-0000-0000-0000EE040000}"/>
    <cellStyle name="Followed Hyperlink 36" xfId="38487" hidden="1" xr:uid="{00000000-0005-0000-0000-0000EF040000}"/>
    <cellStyle name="Followed Hyperlink 36" xfId="38739" hidden="1" xr:uid="{00000000-0005-0000-0000-0000F0040000}"/>
    <cellStyle name="Followed Hyperlink 36" xfId="38863" hidden="1" xr:uid="{00000000-0005-0000-0000-0000F1040000}"/>
    <cellStyle name="Followed Hyperlink 36" xfId="38902" hidden="1" xr:uid="{00000000-0005-0000-0000-0000F2040000}"/>
    <cellStyle name="Followed Hyperlink 36" xfId="38803" hidden="1" xr:uid="{00000000-0005-0000-0000-0000F3040000}"/>
    <cellStyle name="Followed Hyperlink 36" xfId="38966" hidden="1" xr:uid="{00000000-0005-0000-0000-0000F4040000}"/>
    <cellStyle name="Followed Hyperlink 36" xfId="39084" hidden="1" xr:uid="{00000000-0005-0000-0000-0000F5040000}"/>
    <cellStyle name="Followed Hyperlink 36" xfId="39123" hidden="1" xr:uid="{00000000-0005-0000-0000-0000F6040000}"/>
    <cellStyle name="Followed Hyperlink 36" xfId="39024" hidden="1" xr:uid="{00000000-0005-0000-0000-0000F7040000}"/>
    <cellStyle name="Followed Hyperlink 36" xfId="39185" hidden="1" xr:uid="{00000000-0005-0000-0000-0000F8040000}"/>
    <cellStyle name="Followed Hyperlink 36" xfId="39300" hidden="1" xr:uid="{00000000-0005-0000-0000-0000F9040000}"/>
    <cellStyle name="Followed Hyperlink 36" xfId="39339" hidden="1" xr:uid="{00000000-0005-0000-0000-0000FA040000}"/>
    <cellStyle name="Followed Hyperlink 36" xfId="39240" hidden="1" xr:uid="{00000000-0005-0000-0000-0000FB040000}"/>
    <cellStyle name="Followed Hyperlink 36" xfId="39400" hidden="1" xr:uid="{00000000-0005-0000-0000-0000FC040000}"/>
    <cellStyle name="Followed Hyperlink 36" xfId="39512" hidden="1" xr:uid="{00000000-0005-0000-0000-0000FD040000}"/>
    <cellStyle name="Followed Hyperlink 36" xfId="39551" hidden="1" xr:uid="{00000000-0005-0000-0000-0000FE040000}"/>
    <cellStyle name="Followed Hyperlink 36" xfId="39452" hidden="1" xr:uid="{00000000-0005-0000-0000-0000FF040000}"/>
    <cellStyle name="Followed Hyperlink 36" xfId="39612" hidden="1" xr:uid="{00000000-0005-0000-0000-000000050000}"/>
    <cellStyle name="Followed Hyperlink 36" xfId="39723" hidden="1" xr:uid="{00000000-0005-0000-0000-000001050000}"/>
    <cellStyle name="Followed Hyperlink 36" xfId="39762" hidden="1" xr:uid="{00000000-0005-0000-0000-000002050000}"/>
    <cellStyle name="Followed Hyperlink 36" xfId="39663" hidden="1" xr:uid="{00000000-0005-0000-0000-000003050000}"/>
    <cellStyle name="Followed Hyperlink 36" xfId="39823" hidden="1" xr:uid="{00000000-0005-0000-0000-000004050000}"/>
    <cellStyle name="Followed Hyperlink 36" xfId="39929" hidden="1" xr:uid="{00000000-0005-0000-0000-000005050000}"/>
    <cellStyle name="Followed Hyperlink 36" xfId="39968" hidden="1" xr:uid="{00000000-0005-0000-0000-000006050000}"/>
    <cellStyle name="Followed Hyperlink 36" xfId="39869" hidden="1" xr:uid="{00000000-0005-0000-0000-000007050000}"/>
    <cellStyle name="Followed Hyperlink 36" xfId="35328" hidden="1" xr:uid="{00000000-0005-0000-0000-0000EC040000}"/>
    <cellStyle name="Followed Hyperlink 36" xfId="31997" hidden="1" xr:uid="{00000000-0005-0000-0000-0000ED040000}"/>
    <cellStyle name="Followed Hyperlink 36" xfId="40008" hidden="1" xr:uid="{00000000-0005-0000-0000-0000EE040000}"/>
    <cellStyle name="Followed Hyperlink 36" xfId="40056" hidden="1" xr:uid="{00000000-0005-0000-0000-0000EF040000}"/>
    <cellStyle name="Followed Hyperlink 36" xfId="40258" hidden="1" xr:uid="{00000000-0005-0000-0000-0000F0040000}"/>
    <cellStyle name="Followed Hyperlink 36" xfId="40382" hidden="1" xr:uid="{00000000-0005-0000-0000-0000F1040000}"/>
    <cellStyle name="Followed Hyperlink 36" xfId="40421" hidden="1" xr:uid="{00000000-0005-0000-0000-0000F2040000}"/>
    <cellStyle name="Followed Hyperlink 36" xfId="40322" hidden="1" xr:uid="{00000000-0005-0000-0000-0000F3040000}"/>
    <cellStyle name="Followed Hyperlink 36" xfId="40485" hidden="1" xr:uid="{00000000-0005-0000-0000-0000F4040000}"/>
    <cellStyle name="Followed Hyperlink 36" xfId="40603" hidden="1" xr:uid="{00000000-0005-0000-0000-0000F5040000}"/>
    <cellStyle name="Followed Hyperlink 36" xfId="40642" hidden="1" xr:uid="{00000000-0005-0000-0000-0000F6040000}"/>
    <cellStyle name="Followed Hyperlink 36" xfId="40543" hidden="1" xr:uid="{00000000-0005-0000-0000-0000F7040000}"/>
    <cellStyle name="Followed Hyperlink 36" xfId="40704" hidden="1" xr:uid="{00000000-0005-0000-0000-0000F8040000}"/>
    <cellStyle name="Followed Hyperlink 36" xfId="40819" hidden="1" xr:uid="{00000000-0005-0000-0000-0000F9040000}"/>
    <cellStyle name="Followed Hyperlink 36" xfId="40858" hidden="1" xr:uid="{00000000-0005-0000-0000-0000FA040000}"/>
    <cellStyle name="Followed Hyperlink 36" xfId="40759" hidden="1" xr:uid="{00000000-0005-0000-0000-0000FB040000}"/>
    <cellStyle name="Followed Hyperlink 36" xfId="40919" hidden="1" xr:uid="{00000000-0005-0000-0000-0000FC040000}"/>
    <cellStyle name="Followed Hyperlink 36" xfId="41031" hidden="1" xr:uid="{00000000-0005-0000-0000-0000FD040000}"/>
    <cellStyle name="Followed Hyperlink 36" xfId="41070" hidden="1" xr:uid="{00000000-0005-0000-0000-0000FE040000}"/>
    <cellStyle name="Followed Hyperlink 36" xfId="40971" hidden="1" xr:uid="{00000000-0005-0000-0000-0000FF040000}"/>
    <cellStyle name="Followed Hyperlink 36" xfId="41131" hidden="1" xr:uid="{00000000-0005-0000-0000-000000050000}"/>
    <cellStyle name="Followed Hyperlink 36" xfId="41242" hidden="1" xr:uid="{00000000-0005-0000-0000-000001050000}"/>
    <cellStyle name="Followed Hyperlink 36" xfId="41281" hidden="1" xr:uid="{00000000-0005-0000-0000-000002050000}"/>
    <cellStyle name="Followed Hyperlink 36" xfId="41182" hidden="1" xr:uid="{00000000-0005-0000-0000-000003050000}"/>
    <cellStyle name="Followed Hyperlink 36" xfId="41342" hidden="1" xr:uid="{00000000-0005-0000-0000-000004050000}"/>
    <cellStyle name="Followed Hyperlink 36" xfId="41448" hidden="1" xr:uid="{00000000-0005-0000-0000-000005050000}"/>
    <cellStyle name="Followed Hyperlink 36" xfId="41487" hidden="1" xr:uid="{00000000-0005-0000-0000-000006050000}"/>
    <cellStyle name="Followed Hyperlink 36" xfId="41388" hidden="1" xr:uid="{00000000-0005-0000-0000-000007050000}"/>
    <cellStyle name="Followed Hyperlink 36" xfId="41911" hidden="1" xr:uid="{00000000-0005-0000-0000-0000EC040000}"/>
    <cellStyle name="Followed Hyperlink 36" xfId="42034" hidden="1" xr:uid="{00000000-0005-0000-0000-0000ED040000}"/>
    <cellStyle name="Followed Hyperlink 36" xfId="42073" hidden="1" xr:uid="{00000000-0005-0000-0000-0000EE040000}"/>
    <cellStyle name="Followed Hyperlink 36" xfId="41974" hidden="1" xr:uid="{00000000-0005-0000-0000-0000EF040000}"/>
    <cellStyle name="Followed Hyperlink 36" xfId="42223" hidden="1" xr:uid="{00000000-0005-0000-0000-0000F0040000}"/>
    <cellStyle name="Followed Hyperlink 36" xfId="42347" hidden="1" xr:uid="{00000000-0005-0000-0000-0000F1040000}"/>
    <cellStyle name="Followed Hyperlink 36" xfId="42386" hidden="1" xr:uid="{00000000-0005-0000-0000-0000F2040000}"/>
    <cellStyle name="Followed Hyperlink 36" xfId="42287" hidden="1" xr:uid="{00000000-0005-0000-0000-0000F3040000}"/>
    <cellStyle name="Followed Hyperlink 36" xfId="42450" hidden="1" xr:uid="{00000000-0005-0000-0000-0000F4040000}"/>
    <cellStyle name="Followed Hyperlink 36" xfId="42568" hidden="1" xr:uid="{00000000-0005-0000-0000-0000F5040000}"/>
    <cellStyle name="Followed Hyperlink 36" xfId="42607" hidden="1" xr:uid="{00000000-0005-0000-0000-0000F6040000}"/>
    <cellStyle name="Followed Hyperlink 36" xfId="42508" hidden="1" xr:uid="{00000000-0005-0000-0000-0000F7040000}"/>
    <cellStyle name="Followed Hyperlink 36" xfId="42669" hidden="1" xr:uid="{00000000-0005-0000-0000-0000F8040000}"/>
    <cellStyle name="Followed Hyperlink 36" xfId="42784" hidden="1" xr:uid="{00000000-0005-0000-0000-0000F9040000}"/>
    <cellStyle name="Followed Hyperlink 36" xfId="42823" hidden="1" xr:uid="{00000000-0005-0000-0000-0000FA040000}"/>
    <cellStyle name="Followed Hyperlink 36" xfId="42724" hidden="1" xr:uid="{00000000-0005-0000-0000-0000FB040000}"/>
    <cellStyle name="Followed Hyperlink 36" xfId="42884" hidden="1" xr:uid="{00000000-0005-0000-0000-0000FC040000}"/>
    <cellStyle name="Followed Hyperlink 36" xfId="42996" hidden="1" xr:uid="{00000000-0005-0000-0000-0000FD040000}"/>
    <cellStyle name="Followed Hyperlink 36" xfId="43035" hidden="1" xr:uid="{00000000-0005-0000-0000-0000FE040000}"/>
    <cellStyle name="Followed Hyperlink 36" xfId="42936" hidden="1" xr:uid="{00000000-0005-0000-0000-0000FF040000}"/>
    <cellStyle name="Followed Hyperlink 36" xfId="43096" hidden="1" xr:uid="{00000000-0005-0000-0000-000000050000}"/>
    <cellStyle name="Followed Hyperlink 36" xfId="43207" hidden="1" xr:uid="{00000000-0005-0000-0000-000001050000}"/>
    <cellStyle name="Followed Hyperlink 36" xfId="43246" hidden="1" xr:uid="{00000000-0005-0000-0000-000002050000}"/>
    <cellStyle name="Followed Hyperlink 36" xfId="43147" hidden="1" xr:uid="{00000000-0005-0000-0000-000003050000}"/>
    <cellStyle name="Followed Hyperlink 36" xfId="43307" hidden="1" xr:uid="{00000000-0005-0000-0000-000004050000}"/>
    <cellStyle name="Followed Hyperlink 36" xfId="43413" hidden="1" xr:uid="{00000000-0005-0000-0000-000005050000}"/>
    <cellStyle name="Followed Hyperlink 36" xfId="43452" hidden="1" xr:uid="{00000000-0005-0000-0000-000006050000}"/>
    <cellStyle name="Followed Hyperlink 36" xfId="43353" hidden="1" xr:uid="{00000000-0005-0000-0000-000007050000}"/>
    <cellStyle name="Followed Hyperlink 36" xfId="43858" hidden="1" xr:uid="{00000000-0005-0000-0000-0000EC040000}"/>
    <cellStyle name="Followed Hyperlink 36" xfId="43981" hidden="1" xr:uid="{00000000-0005-0000-0000-0000ED040000}"/>
    <cellStyle name="Followed Hyperlink 36" xfId="44020" hidden="1" xr:uid="{00000000-0005-0000-0000-0000EE040000}"/>
    <cellStyle name="Followed Hyperlink 36" xfId="43921" hidden="1" xr:uid="{00000000-0005-0000-0000-0000EF040000}"/>
    <cellStyle name="Followed Hyperlink 36" xfId="44170" hidden="1" xr:uid="{00000000-0005-0000-0000-0000F0040000}"/>
    <cellStyle name="Followed Hyperlink 36" xfId="44294" hidden="1" xr:uid="{00000000-0005-0000-0000-0000F1040000}"/>
    <cellStyle name="Followed Hyperlink 36" xfId="44333" hidden="1" xr:uid="{00000000-0005-0000-0000-0000F2040000}"/>
    <cellStyle name="Followed Hyperlink 36" xfId="44234" hidden="1" xr:uid="{00000000-0005-0000-0000-0000F3040000}"/>
    <cellStyle name="Followed Hyperlink 36" xfId="44397" hidden="1" xr:uid="{00000000-0005-0000-0000-0000F4040000}"/>
    <cellStyle name="Followed Hyperlink 36" xfId="44515" hidden="1" xr:uid="{00000000-0005-0000-0000-0000F5040000}"/>
    <cellStyle name="Followed Hyperlink 36" xfId="44554" hidden="1" xr:uid="{00000000-0005-0000-0000-0000F6040000}"/>
    <cellStyle name="Followed Hyperlink 36" xfId="44455" hidden="1" xr:uid="{00000000-0005-0000-0000-0000F7040000}"/>
    <cellStyle name="Followed Hyperlink 36" xfId="44616" hidden="1" xr:uid="{00000000-0005-0000-0000-0000F8040000}"/>
    <cellStyle name="Followed Hyperlink 36" xfId="44731" hidden="1" xr:uid="{00000000-0005-0000-0000-0000F9040000}"/>
    <cellStyle name="Followed Hyperlink 36" xfId="44770" hidden="1" xr:uid="{00000000-0005-0000-0000-0000FA040000}"/>
    <cellStyle name="Followed Hyperlink 36" xfId="44671" hidden="1" xr:uid="{00000000-0005-0000-0000-0000FB040000}"/>
    <cellStyle name="Followed Hyperlink 36" xfId="44831" hidden="1" xr:uid="{00000000-0005-0000-0000-0000FC040000}"/>
    <cellStyle name="Followed Hyperlink 36" xfId="44943" hidden="1" xr:uid="{00000000-0005-0000-0000-0000FD040000}"/>
    <cellStyle name="Followed Hyperlink 36" xfId="44982" hidden="1" xr:uid="{00000000-0005-0000-0000-0000FE040000}"/>
    <cellStyle name="Followed Hyperlink 36" xfId="44883" hidden="1" xr:uid="{00000000-0005-0000-0000-0000FF040000}"/>
    <cellStyle name="Followed Hyperlink 36" xfId="45043" hidden="1" xr:uid="{00000000-0005-0000-0000-000000050000}"/>
    <cellStyle name="Followed Hyperlink 36" xfId="45154" hidden="1" xr:uid="{00000000-0005-0000-0000-000001050000}"/>
    <cellStyle name="Followed Hyperlink 36" xfId="45193" hidden="1" xr:uid="{00000000-0005-0000-0000-000002050000}"/>
    <cellStyle name="Followed Hyperlink 36" xfId="45094" hidden="1" xr:uid="{00000000-0005-0000-0000-000003050000}"/>
    <cellStyle name="Followed Hyperlink 36" xfId="45254" hidden="1" xr:uid="{00000000-0005-0000-0000-000004050000}"/>
    <cellStyle name="Followed Hyperlink 36" xfId="45360" hidden="1" xr:uid="{00000000-0005-0000-0000-000005050000}"/>
    <cellStyle name="Followed Hyperlink 36" xfId="45399" hidden="1" xr:uid="{00000000-0005-0000-0000-000006050000}"/>
    <cellStyle name="Followed Hyperlink 36" xfId="45300" hidden="1" xr:uid="{00000000-0005-0000-0000-000007050000}"/>
    <cellStyle name="Followed Hyperlink 37" xfId="579" hidden="1" xr:uid="{00000000-0005-0000-0000-000008050000}"/>
    <cellStyle name="Followed Hyperlink 37" xfId="638" hidden="1" xr:uid="{00000000-0005-0000-0000-000009050000}"/>
    <cellStyle name="Followed Hyperlink 37" xfId="699" hidden="1" xr:uid="{00000000-0005-0000-0000-00000A050000}"/>
    <cellStyle name="Followed Hyperlink 37" xfId="678" hidden="1" xr:uid="{00000000-0005-0000-0000-00000B050000}"/>
    <cellStyle name="Followed Hyperlink 37" xfId="891" hidden="1" xr:uid="{00000000-0005-0000-0000-00000C050000}"/>
    <cellStyle name="Followed Hyperlink 37" xfId="951" hidden="1" xr:uid="{00000000-0005-0000-0000-00000D050000}"/>
    <cellStyle name="Followed Hyperlink 37" xfId="1012" hidden="1" xr:uid="{00000000-0005-0000-0000-00000E050000}"/>
    <cellStyle name="Followed Hyperlink 37" xfId="991" hidden="1" xr:uid="{00000000-0005-0000-0000-00000F050000}"/>
    <cellStyle name="Followed Hyperlink 37" xfId="1118" hidden="1" xr:uid="{00000000-0005-0000-0000-000010050000}"/>
    <cellStyle name="Followed Hyperlink 37" xfId="1172" hidden="1" xr:uid="{00000000-0005-0000-0000-000011050000}"/>
    <cellStyle name="Followed Hyperlink 37" xfId="1233" hidden="1" xr:uid="{00000000-0005-0000-0000-000012050000}"/>
    <cellStyle name="Followed Hyperlink 37" xfId="1212" hidden="1" xr:uid="{00000000-0005-0000-0000-000013050000}"/>
    <cellStyle name="Followed Hyperlink 37" xfId="1337" hidden="1" xr:uid="{00000000-0005-0000-0000-000014050000}"/>
    <cellStyle name="Followed Hyperlink 37" xfId="1388" hidden="1" xr:uid="{00000000-0005-0000-0000-000015050000}"/>
    <cellStyle name="Followed Hyperlink 37" xfId="1449" hidden="1" xr:uid="{00000000-0005-0000-0000-000016050000}"/>
    <cellStyle name="Followed Hyperlink 37" xfId="1428" hidden="1" xr:uid="{00000000-0005-0000-0000-000017050000}"/>
    <cellStyle name="Followed Hyperlink 37" xfId="1552" hidden="1" xr:uid="{00000000-0005-0000-0000-000018050000}"/>
    <cellStyle name="Followed Hyperlink 37" xfId="1600" hidden="1" xr:uid="{00000000-0005-0000-0000-000019050000}"/>
    <cellStyle name="Followed Hyperlink 37" xfId="1661" hidden="1" xr:uid="{00000000-0005-0000-0000-00001A050000}"/>
    <cellStyle name="Followed Hyperlink 37" xfId="1640" hidden="1" xr:uid="{00000000-0005-0000-0000-00001B050000}"/>
    <cellStyle name="Followed Hyperlink 37" xfId="1764" hidden="1" xr:uid="{00000000-0005-0000-0000-00001C050000}"/>
    <cellStyle name="Followed Hyperlink 37" xfId="1811" hidden="1" xr:uid="{00000000-0005-0000-0000-00001D050000}"/>
    <cellStyle name="Followed Hyperlink 37" xfId="1872" hidden="1" xr:uid="{00000000-0005-0000-0000-00001E050000}"/>
    <cellStyle name="Followed Hyperlink 37" xfId="1851" hidden="1" xr:uid="{00000000-0005-0000-0000-00001F050000}"/>
    <cellStyle name="Followed Hyperlink 37" xfId="1975" hidden="1" xr:uid="{00000000-0005-0000-0000-000020050000}"/>
    <cellStyle name="Followed Hyperlink 37" xfId="2017" hidden="1" xr:uid="{00000000-0005-0000-0000-000021050000}"/>
    <cellStyle name="Followed Hyperlink 37" xfId="2078" hidden="1" xr:uid="{00000000-0005-0000-0000-000022050000}"/>
    <cellStyle name="Followed Hyperlink 37" xfId="2057" hidden="1" xr:uid="{00000000-0005-0000-0000-000023050000}"/>
    <cellStyle name="Followed Hyperlink 37" xfId="2880" hidden="1" xr:uid="{00000000-0005-0000-0000-000008050000}"/>
    <cellStyle name="Followed Hyperlink 37" xfId="2939" hidden="1" xr:uid="{00000000-0005-0000-0000-000009050000}"/>
    <cellStyle name="Followed Hyperlink 37" xfId="3000" hidden="1" xr:uid="{00000000-0005-0000-0000-00000A050000}"/>
    <cellStyle name="Followed Hyperlink 37" xfId="2979" hidden="1" xr:uid="{00000000-0005-0000-0000-00000B050000}"/>
    <cellStyle name="Followed Hyperlink 37" xfId="3192" hidden="1" xr:uid="{00000000-0005-0000-0000-00000C050000}"/>
    <cellStyle name="Followed Hyperlink 37" xfId="3252" hidden="1" xr:uid="{00000000-0005-0000-0000-00000D050000}"/>
    <cellStyle name="Followed Hyperlink 37" xfId="3313" hidden="1" xr:uid="{00000000-0005-0000-0000-00000E050000}"/>
    <cellStyle name="Followed Hyperlink 37" xfId="3292" hidden="1" xr:uid="{00000000-0005-0000-0000-00000F050000}"/>
    <cellStyle name="Followed Hyperlink 37" xfId="3419" hidden="1" xr:uid="{00000000-0005-0000-0000-000010050000}"/>
    <cellStyle name="Followed Hyperlink 37" xfId="3473" hidden="1" xr:uid="{00000000-0005-0000-0000-000011050000}"/>
    <cellStyle name="Followed Hyperlink 37" xfId="3534" hidden="1" xr:uid="{00000000-0005-0000-0000-000012050000}"/>
    <cellStyle name="Followed Hyperlink 37" xfId="3513" hidden="1" xr:uid="{00000000-0005-0000-0000-000013050000}"/>
    <cellStyle name="Followed Hyperlink 37" xfId="3638" hidden="1" xr:uid="{00000000-0005-0000-0000-000014050000}"/>
    <cellStyle name="Followed Hyperlink 37" xfId="3689" hidden="1" xr:uid="{00000000-0005-0000-0000-000015050000}"/>
    <cellStyle name="Followed Hyperlink 37" xfId="3750" hidden="1" xr:uid="{00000000-0005-0000-0000-000016050000}"/>
    <cellStyle name="Followed Hyperlink 37" xfId="3729" hidden="1" xr:uid="{00000000-0005-0000-0000-000017050000}"/>
    <cellStyle name="Followed Hyperlink 37" xfId="3853" hidden="1" xr:uid="{00000000-0005-0000-0000-000018050000}"/>
    <cellStyle name="Followed Hyperlink 37" xfId="3901" hidden="1" xr:uid="{00000000-0005-0000-0000-000019050000}"/>
    <cellStyle name="Followed Hyperlink 37" xfId="3962" hidden="1" xr:uid="{00000000-0005-0000-0000-00001A050000}"/>
    <cellStyle name="Followed Hyperlink 37" xfId="3941" hidden="1" xr:uid="{00000000-0005-0000-0000-00001B050000}"/>
    <cellStyle name="Followed Hyperlink 37" xfId="4065" hidden="1" xr:uid="{00000000-0005-0000-0000-00001C050000}"/>
    <cellStyle name="Followed Hyperlink 37" xfId="4112" hidden="1" xr:uid="{00000000-0005-0000-0000-00001D050000}"/>
    <cellStyle name="Followed Hyperlink 37" xfId="4173" hidden="1" xr:uid="{00000000-0005-0000-0000-00001E050000}"/>
    <cellStyle name="Followed Hyperlink 37" xfId="4152" hidden="1" xr:uid="{00000000-0005-0000-0000-00001F050000}"/>
    <cellStyle name="Followed Hyperlink 37" xfId="4276" hidden="1" xr:uid="{00000000-0005-0000-0000-000020050000}"/>
    <cellStyle name="Followed Hyperlink 37" xfId="4318" hidden="1" xr:uid="{00000000-0005-0000-0000-000021050000}"/>
    <cellStyle name="Followed Hyperlink 37" xfId="4379" hidden="1" xr:uid="{00000000-0005-0000-0000-000022050000}"/>
    <cellStyle name="Followed Hyperlink 37" xfId="4358" hidden="1" xr:uid="{00000000-0005-0000-0000-000023050000}"/>
    <cellStyle name="Followed Hyperlink 37" xfId="4540" hidden="1" xr:uid="{00000000-0005-0000-0000-000008050000}"/>
    <cellStyle name="Followed Hyperlink 37" xfId="2821" hidden="1" xr:uid="{00000000-0005-0000-0000-000009050000}"/>
    <cellStyle name="Followed Hyperlink 37" xfId="247" hidden="1" xr:uid="{00000000-0005-0000-0000-00000A050000}"/>
    <cellStyle name="Followed Hyperlink 37" xfId="2635" hidden="1" xr:uid="{00000000-0005-0000-0000-00000B050000}"/>
    <cellStyle name="Followed Hyperlink 37" xfId="4871" hidden="1" xr:uid="{00000000-0005-0000-0000-00000C050000}"/>
    <cellStyle name="Followed Hyperlink 37" xfId="4931" hidden="1" xr:uid="{00000000-0005-0000-0000-00000D050000}"/>
    <cellStyle name="Followed Hyperlink 37" xfId="4992" hidden="1" xr:uid="{00000000-0005-0000-0000-00000E050000}"/>
    <cellStyle name="Followed Hyperlink 37" xfId="4971" hidden="1" xr:uid="{00000000-0005-0000-0000-00000F050000}"/>
    <cellStyle name="Followed Hyperlink 37" xfId="5098" hidden="1" xr:uid="{00000000-0005-0000-0000-000010050000}"/>
    <cellStyle name="Followed Hyperlink 37" xfId="5152" hidden="1" xr:uid="{00000000-0005-0000-0000-000011050000}"/>
    <cellStyle name="Followed Hyperlink 37" xfId="5213" hidden="1" xr:uid="{00000000-0005-0000-0000-000012050000}"/>
    <cellStyle name="Followed Hyperlink 37" xfId="5192" hidden="1" xr:uid="{00000000-0005-0000-0000-000013050000}"/>
    <cellStyle name="Followed Hyperlink 37" xfId="5317" hidden="1" xr:uid="{00000000-0005-0000-0000-000014050000}"/>
    <cellStyle name="Followed Hyperlink 37" xfId="5368" hidden="1" xr:uid="{00000000-0005-0000-0000-000015050000}"/>
    <cellStyle name="Followed Hyperlink 37" xfId="5429" hidden="1" xr:uid="{00000000-0005-0000-0000-000016050000}"/>
    <cellStyle name="Followed Hyperlink 37" xfId="5408" hidden="1" xr:uid="{00000000-0005-0000-0000-000017050000}"/>
    <cellStyle name="Followed Hyperlink 37" xfId="5532" hidden="1" xr:uid="{00000000-0005-0000-0000-000018050000}"/>
    <cellStyle name="Followed Hyperlink 37" xfId="5580" hidden="1" xr:uid="{00000000-0005-0000-0000-000019050000}"/>
    <cellStyle name="Followed Hyperlink 37" xfId="5641" hidden="1" xr:uid="{00000000-0005-0000-0000-00001A050000}"/>
    <cellStyle name="Followed Hyperlink 37" xfId="5620" hidden="1" xr:uid="{00000000-0005-0000-0000-00001B050000}"/>
    <cellStyle name="Followed Hyperlink 37" xfId="5744" hidden="1" xr:uid="{00000000-0005-0000-0000-00001C050000}"/>
    <cellStyle name="Followed Hyperlink 37" xfId="5791" hidden="1" xr:uid="{00000000-0005-0000-0000-00001D050000}"/>
    <cellStyle name="Followed Hyperlink 37" xfId="5852" hidden="1" xr:uid="{00000000-0005-0000-0000-00001E050000}"/>
    <cellStyle name="Followed Hyperlink 37" xfId="5831" hidden="1" xr:uid="{00000000-0005-0000-0000-00001F050000}"/>
    <cellStyle name="Followed Hyperlink 37" xfId="5955" hidden="1" xr:uid="{00000000-0005-0000-0000-000020050000}"/>
    <cellStyle name="Followed Hyperlink 37" xfId="5997" hidden="1" xr:uid="{00000000-0005-0000-0000-000021050000}"/>
    <cellStyle name="Followed Hyperlink 37" xfId="6058" hidden="1" xr:uid="{00000000-0005-0000-0000-000022050000}"/>
    <cellStyle name="Followed Hyperlink 37" xfId="6037" hidden="1" xr:uid="{00000000-0005-0000-0000-000023050000}"/>
    <cellStyle name="Followed Hyperlink 37" xfId="6219" hidden="1" xr:uid="{00000000-0005-0000-0000-000008050000}"/>
    <cellStyle name="Followed Hyperlink 37" xfId="4570" hidden="1" xr:uid="{00000000-0005-0000-0000-000009050000}"/>
    <cellStyle name="Followed Hyperlink 37" xfId="2548" hidden="1" xr:uid="{00000000-0005-0000-0000-00000A050000}"/>
    <cellStyle name="Followed Hyperlink 37" xfId="288" hidden="1" xr:uid="{00000000-0005-0000-0000-00000B050000}"/>
    <cellStyle name="Followed Hyperlink 37" xfId="6551" hidden="1" xr:uid="{00000000-0005-0000-0000-00000C050000}"/>
    <cellStyle name="Followed Hyperlink 37" xfId="6611" hidden="1" xr:uid="{00000000-0005-0000-0000-00000D050000}"/>
    <cellStyle name="Followed Hyperlink 37" xfId="6672" hidden="1" xr:uid="{00000000-0005-0000-0000-00000E050000}"/>
    <cellStyle name="Followed Hyperlink 37" xfId="6651" hidden="1" xr:uid="{00000000-0005-0000-0000-00000F050000}"/>
    <cellStyle name="Followed Hyperlink 37" xfId="6778" hidden="1" xr:uid="{00000000-0005-0000-0000-000010050000}"/>
    <cellStyle name="Followed Hyperlink 37" xfId="6832" hidden="1" xr:uid="{00000000-0005-0000-0000-000011050000}"/>
    <cellStyle name="Followed Hyperlink 37" xfId="6893" hidden="1" xr:uid="{00000000-0005-0000-0000-000012050000}"/>
    <cellStyle name="Followed Hyperlink 37" xfId="6872" hidden="1" xr:uid="{00000000-0005-0000-0000-000013050000}"/>
    <cellStyle name="Followed Hyperlink 37" xfId="6997" hidden="1" xr:uid="{00000000-0005-0000-0000-000014050000}"/>
    <cellStyle name="Followed Hyperlink 37" xfId="7048" hidden="1" xr:uid="{00000000-0005-0000-0000-000015050000}"/>
    <cellStyle name="Followed Hyperlink 37" xfId="7109" hidden="1" xr:uid="{00000000-0005-0000-0000-000016050000}"/>
    <cellStyle name="Followed Hyperlink 37" xfId="7088" hidden="1" xr:uid="{00000000-0005-0000-0000-000017050000}"/>
    <cellStyle name="Followed Hyperlink 37" xfId="7212" hidden="1" xr:uid="{00000000-0005-0000-0000-000018050000}"/>
    <cellStyle name="Followed Hyperlink 37" xfId="7260" hidden="1" xr:uid="{00000000-0005-0000-0000-000019050000}"/>
    <cellStyle name="Followed Hyperlink 37" xfId="7321" hidden="1" xr:uid="{00000000-0005-0000-0000-00001A050000}"/>
    <cellStyle name="Followed Hyperlink 37" xfId="7300" hidden="1" xr:uid="{00000000-0005-0000-0000-00001B050000}"/>
    <cellStyle name="Followed Hyperlink 37" xfId="7424" hidden="1" xr:uid="{00000000-0005-0000-0000-00001C050000}"/>
    <cellStyle name="Followed Hyperlink 37" xfId="7471" hidden="1" xr:uid="{00000000-0005-0000-0000-00001D050000}"/>
    <cellStyle name="Followed Hyperlink 37" xfId="7532" hidden="1" xr:uid="{00000000-0005-0000-0000-00001E050000}"/>
    <cellStyle name="Followed Hyperlink 37" xfId="7511" hidden="1" xr:uid="{00000000-0005-0000-0000-00001F050000}"/>
    <cellStyle name="Followed Hyperlink 37" xfId="7635" hidden="1" xr:uid="{00000000-0005-0000-0000-000020050000}"/>
    <cellStyle name="Followed Hyperlink 37" xfId="7677" hidden="1" xr:uid="{00000000-0005-0000-0000-000021050000}"/>
    <cellStyle name="Followed Hyperlink 37" xfId="7738" hidden="1" xr:uid="{00000000-0005-0000-0000-000022050000}"/>
    <cellStyle name="Followed Hyperlink 37" xfId="7717" hidden="1" xr:uid="{00000000-0005-0000-0000-000023050000}"/>
    <cellStyle name="Followed Hyperlink 37" xfId="7899" hidden="1" xr:uid="{00000000-0005-0000-0000-000008050000}"/>
    <cellStyle name="Followed Hyperlink 37" xfId="6249" hidden="1" xr:uid="{00000000-0005-0000-0000-000009050000}"/>
    <cellStyle name="Followed Hyperlink 37" xfId="2679" hidden="1" xr:uid="{00000000-0005-0000-0000-00000A050000}"/>
    <cellStyle name="Followed Hyperlink 37" xfId="2589" hidden="1" xr:uid="{00000000-0005-0000-0000-00000B050000}"/>
    <cellStyle name="Followed Hyperlink 37" xfId="8231" hidden="1" xr:uid="{00000000-0005-0000-0000-00000C050000}"/>
    <cellStyle name="Followed Hyperlink 37" xfId="8291" hidden="1" xr:uid="{00000000-0005-0000-0000-00000D050000}"/>
    <cellStyle name="Followed Hyperlink 37" xfId="8352" hidden="1" xr:uid="{00000000-0005-0000-0000-00000E050000}"/>
    <cellStyle name="Followed Hyperlink 37" xfId="8331" hidden="1" xr:uid="{00000000-0005-0000-0000-00000F050000}"/>
    <cellStyle name="Followed Hyperlink 37" xfId="8458" hidden="1" xr:uid="{00000000-0005-0000-0000-000010050000}"/>
    <cellStyle name="Followed Hyperlink 37" xfId="8512" hidden="1" xr:uid="{00000000-0005-0000-0000-000011050000}"/>
    <cellStyle name="Followed Hyperlink 37" xfId="8573" hidden="1" xr:uid="{00000000-0005-0000-0000-000012050000}"/>
    <cellStyle name="Followed Hyperlink 37" xfId="8552" hidden="1" xr:uid="{00000000-0005-0000-0000-000013050000}"/>
    <cellStyle name="Followed Hyperlink 37" xfId="8677" hidden="1" xr:uid="{00000000-0005-0000-0000-000014050000}"/>
    <cellStyle name="Followed Hyperlink 37" xfId="8728" hidden="1" xr:uid="{00000000-0005-0000-0000-000015050000}"/>
    <cellStyle name="Followed Hyperlink 37" xfId="8789" hidden="1" xr:uid="{00000000-0005-0000-0000-000016050000}"/>
    <cellStyle name="Followed Hyperlink 37" xfId="8768" hidden="1" xr:uid="{00000000-0005-0000-0000-000017050000}"/>
    <cellStyle name="Followed Hyperlink 37" xfId="8892" hidden="1" xr:uid="{00000000-0005-0000-0000-000018050000}"/>
    <cellStyle name="Followed Hyperlink 37" xfId="8940" hidden="1" xr:uid="{00000000-0005-0000-0000-000019050000}"/>
    <cellStyle name="Followed Hyperlink 37" xfId="9001" hidden="1" xr:uid="{00000000-0005-0000-0000-00001A050000}"/>
    <cellStyle name="Followed Hyperlink 37" xfId="8980" hidden="1" xr:uid="{00000000-0005-0000-0000-00001B050000}"/>
    <cellStyle name="Followed Hyperlink 37" xfId="9104" hidden="1" xr:uid="{00000000-0005-0000-0000-00001C050000}"/>
    <cellStyle name="Followed Hyperlink 37" xfId="9151" hidden="1" xr:uid="{00000000-0005-0000-0000-00001D050000}"/>
    <cellStyle name="Followed Hyperlink 37" xfId="9212" hidden="1" xr:uid="{00000000-0005-0000-0000-00001E050000}"/>
    <cellStyle name="Followed Hyperlink 37" xfId="9191" hidden="1" xr:uid="{00000000-0005-0000-0000-00001F050000}"/>
    <cellStyle name="Followed Hyperlink 37" xfId="9315" hidden="1" xr:uid="{00000000-0005-0000-0000-000020050000}"/>
    <cellStyle name="Followed Hyperlink 37" xfId="9357" hidden="1" xr:uid="{00000000-0005-0000-0000-000021050000}"/>
    <cellStyle name="Followed Hyperlink 37" xfId="9418" hidden="1" xr:uid="{00000000-0005-0000-0000-000022050000}"/>
    <cellStyle name="Followed Hyperlink 37" xfId="9397" hidden="1" xr:uid="{00000000-0005-0000-0000-000023050000}"/>
    <cellStyle name="Followed Hyperlink 37" xfId="9579" hidden="1" xr:uid="{00000000-0005-0000-0000-000008050000}"/>
    <cellStyle name="Followed Hyperlink 37" xfId="7929" hidden="1" xr:uid="{00000000-0005-0000-0000-000009050000}"/>
    <cellStyle name="Followed Hyperlink 37" xfId="4609" hidden="1" xr:uid="{00000000-0005-0000-0000-00000A050000}"/>
    <cellStyle name="Followed Hyperlink 37" xfId="4642" hidden="1" xr:uid="{00000000-0005-0000-0000-00000B050000}"/>
    <cellStyle name="Followed Hyperlink 37" xfId="9909" hidden="1" xr:uid="{00000000-0005-0000-0000-00000C050000}"/>
    <cellStyle name="Followed Hyperlink 37" xfId="9969" hidden="1" xr:uid="{00000000-0005-0000-0000-00000D050000}"/>
    <cellStyle name="Followed Hyperlink 37" xfId="10030" hidden="1" xr:uid="{00000000-0005-0000-0000-00000E050000}"/>
    <cellStyle name="Followed Hyperlink 37" xfId="10009" hidden="1" xr:uid="{00000000-0005-0000-0000-00000F050000}"/>
    <cellStyle name="Followed Hyperlink 37" xfId="10136" hidden="1" xr:uid="{00000000-0005-0000-0000-000010050000}"/>
    <cellStyle name="Followed Hyperlink 37" xfId="10190" hidden="1" xr:uid="{00000000-0005-0000-0000-000011050000}"/>
    <cellStyle name="Followed Hyperlink 37" xfId="10251" hidden="1" xr:uid="{00000000-0005-0000-0000-000012050000}"/>
    <cellStyle name="Followed Hyperlink 37" xfId="10230" hidden="1" xr:uid="{00000000-0005-0000-0000-000013050000}"/>
    <cellStyle name="Followed Hyperlink 37" xfId="10355" hidden="1" xr:uid="{00000000-0005-0000-0000-000014050000}"/>
    <cellStyle name="Followed Hyperlink 37" xfId="10406" hidden="1" xr:uid="{00000000-0005-0000-0000-000015050000}"/>
    <cellStyle name="Followed Hyperlink 37" xfId="10467" hidden="1" xr:uid="{00000000-0005-0000-0000-000016050000}"/>
    <cellStyle name="Followed Hyperlink 37" xfId="10446" hidden="1" xr:uid="{00000000-0005-0000-0000-000017050000}"/>
    <cellStyle name="Followed Hyperlink 37" xfId="10570" hidden="1" xr:uid="{00000000-0005-0000-0000-000018050000}"/>
    <cellStyle name="Followed Hyperlink 37" xfId="10618" hidden="1" xr:uid="{00000000-0005-0000-0000-000019050000}"/>
    <cellStyle name="Followed Hyperlink 37" xfId="10679" hidden="1" xr:uid="{00000000-0005-0000-0000-00001A050000}"/>
    <cellStyle name="Followed Hyperlink 37" xfId="10658" hidden="1" xr:uid="{00000000-0005-0000-0000-00001B050000}"/>
    <cellStyle name="Followed Hyperlink 37" xfId="10782" hidden="1" xr:uid="{00000000-0005-0000-0000-00001C050000}"/>
    <cellStyle name="Followed Hyperlink 37" xfId="10829" hidden="1" xr:uid="{00000000-0005-0000-0000-00001D050000}"/>
    <cellStyle name="Followed Hyperlink 37" xfId="10890" hidden="1" xr:uid="{00000000-0005-0000-0000-00001E050000}"/>
    <cellStyle name="Followed Hyperlink 37" xfId="10869" hidden="1" xr:uid="{00000000-0005-0000-0000-00001F050000}"/>
    <cellStyle name="Followed Hyperlink 37" xfId="10993" hidden="1" xr:uid="{00000000-0005-0000-0000-000020050000}"/>
    <cellStyle name="Followed Hyperlink 37" xfId="11035" hidden="1" xr:uid="{00000000-0005-0000-0000-000021050000}"/>
    <cellStyle name="Followed Hyperlink 37" xfId="11096" hidden="1" xr:uid="{00000000-0005-0000-0000-000022050000}"/>
    <cellStyle name="Followed Hyperlink 37" xfId="11075" hidden="1" xr:uid="{00000000-0005-0000-0000-000023050000}"/>
    <cellStyle name="Followed Hyperlink 37" xfId="11257" hidden="1" xr:uid="{00000000-0005-0000-0000-000008050000}"/>
    <cellStyle name="Followed Hyperlink 37" xfId="9609" hidden="1" xr:uid="{00000000-0005-0000-0000-000009050000}"/>
    <cellStyle name="Followed Hyperlink 37" xfId="6288" hidden="1" xr:uid="{00000000-0005-0000-0000-00000A050000}"/>
    <cellStyle name="Followed Hyperlink 37" xfId="6321" hidden="1" xr:uid="{00000000-0005-0000-0000-00000B050000}"/>
    <cellStyle name="Followed Hyperlink 37" xfId="11584" hidden="1" xr:uid="{00000000-0005-0000-0000-00000C050000}"/>
    <cellStyle name="Followed Hyperlink 37" xfId="11644" hidden="1" xr:uid="{00000000-0005-0000-0000-00000D050000}"/>
    <cellStyle name="Followed Hyperlink 37" xfId="11705" hidden="1" xr:uid="{00000000-0005-0000-0000-00000E050000}"/>
    <cellStyle name="Followed Hyperlink 37" xfId="11684" hidden="1" xr:uid="{00000000-0005-0000-0000-00000F050000}"/>
    <cellStyle name="Followed Hyperlink 37" xfId="11811" hidden="1" xr:uid="{00000000-0005-0000-0000-000010050000}"/>
    <cellStyle name="Followed Hyperlink 37" xfId="11865" hidden="1" xr:uid="{00000000-0005-0000-0000-000011050000}"/>
    <cellStyle name="Followed Hyperlink 37" xfId="11926" hidden="1" xr:uid="{00000000-0005-0000-0000-000012050000}"/>
    <cellStyle name="Followed Hyperlink 37" xfId="11905" hidden="1" xr:uid="{00000000-0005-0000-0000-000013050000}"/>
    <cellStyle name="Followed Hyperlink 37" xfId="12030" hidden="1" xr:uid="{00000000-0005-0000-0000-000014050000}"/>
    <cellStyle name="Followed Hyperlink 37" xfId="12081" hidden="1" xr:uid="{00000000-0005-0000-0000-000015050000}"/>
    <cellStyle name="Followed Hyperlink 37" xfId="12142" hidden="1" xr:uid="{00000000-0005-0000-0000-000016050000}"/>
    <cellStyle name="Followed Hyperlink 37" xfId="12121" hidden="1" xr:uid="{00000000-0005-0000-0000-000017050000}"/>
    <cellStyle name="Followed Hyperlink 37" xfId="12245" hidden="1" xr:uid="{00000000-0005-0000-0000-000018050000}"/>
    <cellStyle name="Followed Hyperlink 37" xfId="12293" hidden="1" xr:uid="{00000000-0005-0000-0000-000019050000}"/>
    <cellStyle name="Followed Hyperlink 37" xfId="12354" hidden="1" xr:uid="{00000000-0005-0000-0000-00001A050000}"/>
    <cellStyle name="Followed Hyperlink 37" xfId="12333" hidden="1" xr:uid="{00000000-0005-0000-0000-00001B050000}"/>
    <cellStyle name="Followed Hyperlink 37" xfId="12457" hidden="1" xr:uid="{00000000-0005-0000-0000-00001C050000}"/>
    <cellStyle name="Followed Hyperlink 37" xfId="12504" hidden="1" xr:uid="{00000000-0005-0000-0000-00001D050000}"/>
    <cellStyle name="Followed Hyperlink 37" xfId="12565" hidden="1" xr:uid="{00000000-0005-0000-0000-00001E050000}"/>
    <cellStyle name="Followed Hyperlink 37" xfId="12544" hidden="1" xr:uid="{00000000-0005-0000-0000-00001F050000}"/>
    <cellStyle name="Followed Hyperlink 37" xfId="12668" hidden="1" xr:uid="{00000000-0005-0000-0000-000020050000}"/>
    <cellStyle name="Followed Hyperlink 37" xfId="12710" hidden="1" xr:uid="{00000000-0005-0000-0000-000021050000}"/>
    <cellStyle name="Followed Hyperlink 37" xfId="12771" hidden="1" xr:uid="{00000000-0005-0000-0000-000022050000}"/>
    <cellStyle name="Followed Hyperlink 37" xfId="12750" hidden="1" xr:uid="{00000000-0005-0000-0000-000023050000}"/>
    <cellStyle name="Followed Hyperlink 37" xfId="12932" hidden="1" xr:uid="{00000000-0005-0000-0000-000008050000}"/>
    <cellStyle name="Followed Hyperlink 37" xfId="11287" hidden="1" xr:uid="{00000000-0005-0000-0000-000009050000}"/>
    <cellStyle name="Followed Hyperlink 37" xfId="7968" hidden="1" xr:uid="{00000000-0005-0000-0000-00000A050000}"/>
    <cellStyle name="Followed Hyperlink 37" xfId="8001" hidden="1" xr:uid="{00000000-0005-0000-0000-00000B050000}"/>
    <cellStyle name="Followed Hyperlink 37" xfId="13258" hidden="1" xr:uid="{00000000-0005-0000-0000-00000C050000}"/>
    <cellStyle name="Followed Hyperlink 37" xfId="13318" hidden="1" xr:uid="{00000000-0005-0000-0000-00000D050000}"/>
    <cellStyle name="Followed Hyperlink 37" xfId="13379" hidden="1" xr:uid="{00000000-0005-0000-0000-00000E050000}"/>
    <cellStyle name="Followed Hyperlink 37" xfId="13358" hidden="1" xr:uid="{00000000-0005-0000-0000-00000F050000}"/>
    <cellStyle name="Followed Hyperlink 37" xfId="13485" hidden="1" xr:uid="{00000000-0005-0000-0000-000010050000}"/>
    <cellStyle name="Followed Hyperlink 37" xfId="13539" hidden="1" xr:uid="{00000000-0005-0000-0000-000011050000}"/>
    <cellStyle name="Followed Hyperlink 37" xfId="13600" hidden="1" xr:uid="{00000000-0005-0000-0000-000012050000}"/>
    <cellStyle name="Followed Hyperlink 37" xfId="13579" hidden="1" xr:uid="{00000000-0005-0000-0000-000013050000}"/>
    <cellStyle name="Followed Hyperlink 37" xfId="13704" hidden="1" xr:uid="{00000000-0005-0000-0000-000014050000}"/>
    <cellStyle name="Followed Hyperlink 37" xfId="13755" hidden="1" xr:uid="{00000000-0005-0000-0000-000015050000}"/>
    <cellStyle name="Followed Hyperlink 37" xfId="13816" hidden="1" xr:uid="{00000000-0005-0000-0000-000016050000}"/>
    <cellStyle name="Followed Hyperlink 37" xfId="13795" hidden="1" xr:uid="{00000000-0005-0000-0000-000017050000}"/>
    <cellStyle name="Followed Hyperlink 37" xfId="13919" hidden="1" xr:uid="{00000000-0005-0000-0000-000018050000}"/>
    <cellStyle name="Followed Hyperlink 37" xfId="13967" hidden="1" xr:uid="{00000000-0005-0000-0000-000019050000}"/>
    <cellStyle name="Followed Hyperlink 37" xfId="14028" hidden="1" xr:uid="{00000000-0005-0000-0000-00001A050000}"/>
    <cellStyle name="Followed Hyperlink 37" xfId="14007" hidden="1" xr:uid="{00000000-0005-0000-0000-00001B050000}"/>
    <cellStyle name="Followed Hyperlink 37" xfId="14131" hidden="1" xr:uid="{00000000-0005-0000-0000-00001C050000}"/>
    <cellStyle name="Followed Hyperlink 37" xfId="14178" hidden="1" xr:uid="{00000000-0005-0000-0000-00001D050000}"/>
    <cellStyle name="Followed Hyperlink 37" xfId="14239" hidden="1" xr:uid="{00000000-0005-0000-0000-00001E050000}"/>
    <cellStyle name="Followed Hyperlink 37" xfId="14218" hidden="1" xr:uid="{00000000-0005-0000-0000-00001F050000}"/>
    <cellStyle name="Followed Hyperlink 37" xfId="14342" hidden="1" xr:uid="{00000000-0005-0000-0000-000020050000}"/>
    <cellStyle name="Followed Hyperlink 37" xfId="14384" hidden="1" xr:uid="{00000000-0005-0000-0000-000021050000}"/>
    <cellStyle name="Followed Hyperlink 37" xfId="14445" hidden="1" xr:uid="{00000000-0005-0000-0000-000022050000}"/>
    <cellStyle name="Followed Hyperlink 37" xfId="14424" hidden="1" xr:uid="{00000000-0005-0000-0000-000023050000}"/>
    <cellStyle name="Followed Hyperlink 37" xfId="14606" hidden="1" xr:uid="{00000000-0005-0000-0000-000008050000}"/>
    <cellStyle name="Followed Hyperlink 37" xfId="12961" hidden="1" xr:uid="{00000000-0005-0000-0000-000009050000}"/>
    <cellStyle name="Followed Hyperlink 37" xfId="9648" hidden="1" xr:uid="{00000000-0005-0000-0000-00000A050000}"/>
    <cellStyle name="Followed Hyperlink 37" xfId="9681" hidden="1" xr:uid="{00000000-0005-0000-0000-00000B050000}"/>
    <cellStyle name="Followed Hyperlink 37" xfId="14926" hidden="1" xr:uid="{00000000-0005-0000-0000-00000C050000}"/>
    <cellStyle name="Followed Hyperlink 37" xfId="14986" hidden="1" xr:uid="{00000000-0005-0000-0000-00000D050000}"/>
    <cellStyle name="Followed Hyperlink 37" xfId="15047" hidden="1" xr:uid="{00000000-0005-0000-0000-00000E050000}"/>
    <cellStyle name="Followed Hyperlink 37" xfId="15026" hidden="1" xr:uid="{00000000-0005-0000-0000-00000F050000}"/>
    <cellStyle name="Followed Hyperlink 37" xfId="15153" hidden="1" xr:uid="{00000000-0005-0000-0000-000010050000}"/>
    <cellStyle name="Followed Hyperlink 37" xfId="15207" hidden="1" xr:uid="{00000000-0005-0000-0000-000011050000}"/>
    <cellStyle name="Followed Hyperlink 37" xfId="15268" hidden="1" xr:uid="{00000000-0005-0000-0000-000012050000}"/>
    <cellStyle name="Followed Hyperlink 37" xfId="15247" hidden="1" xr:uid="{00000000-0005-0000-0000-000013050000}"/>
    <cellStyle name="Followed Hyperlink 37" xfId="15372" hidden="1" xr:uid="{00000000-0005-0000-0000-000014050000}"/>
    <cellStyle name="Followed Hyperlink 37" xfId="15423" hidden="1" xr:uid="{00000000-0005-0000-0000-000015050000}"/>
    <cellStyle name="Followed Hyperlink 37" xfId="15484" hidden="1" xr:uid="{00000000-0005-0000-0000-000016050000}"/>
    <cellStyle name="Followed Hyperlink 37" xfId="15463" hidden="1" xr:uid="{00000000-0005-0000-0000-000017050000}"/>
    <cellStyle name="Followed Hyperlink 37" xfId="15587" hidden="1" xr:uid="{00000000-0005-0000-0000-000018050000}"/>
    <cellStyle name="Followed Hyperlink 37" xfId="15635" hidden="1" xr:uid="{00000000-0005-0000-0000-000019050000}"/>
    <cellStyle name="Followed Hyperlink 37" xfId="15696" hidden="1" xr:uid="{00000000-0005-0000-0000-00001A050000}"/>
    <cellStyle name="Followed Hyperlink 37" xfId="15675" hidden="1" xr:uid="{00000000-0005-0000-0000-00001B050000}"/>
    <cellStyle name="Followed Hyperlink 37" xfId="15799" hidden="1" xr:uid="{00000000-0005-0000-0000-00001C050000}"/>
    <cellStyle name="Followed Hyperlink 37" xfId="15846" hidden="1" xr:uid="{00000000-0005-0000-0000-00001D050000}"/>
    <cellStyle name="Followed Hyperlink 37" xfId="15907" hidden="1" xr:uid="{00000000-0005-0000-0000-00001E050000}"/>
    <cellStyle name="Followed Hyperlink 37" xfId="15886" hidden="1" xr:uid="{00000000-0005-0000-0000-00001F050000}"/>
    <cellStyle name="Followed Hyperlink 37" xfId="16010" hidden="1" xr:uid="{00000000-0005-0000-0000-000020050000}"/>
    <cellStyle name="Followed Hyperlink 37" xfId="16052" hidden="1" xr:uid="{00000000-0005-0000-0000-000021050000}"/>
    <cellStyle name="Followed Hyperlink 37" xfId="16113" hidden="1" xr:uid="{00000000-0005-0000-0000-000022050000}"/>
    <cellStyle name="Followed Hyperlink 37" xfId="16092" hidden="1" xr:uid="{00000000-0005-0000-0000-000023050000}"/>
    <cellStyle name="Followed Hyperlink 37" xfId="16274" hidden="1" xr:uid="{00000000-0005-0000-0000-000008050000}"/>
    <cellStyle name="Followed Hyperlink 37" xfId="14635" hidden="1" xr:uid="{00000000-0005-0000-0000-000009050000}"/>
    <cellStyle name="Followed Hyperlink 37" xfId="11325" hidden="1" xr:uid="{00000000-0005-0000-0000-00000A050000}"/>
    <cellStyle name="Followed Hyperlink 37" xfId="11358" hidden="1" xr:uid="{00000000-0005-0000-0000-00000B050000}"/>
    <cellStyle name="Followed Hyperlink 37" xfId="16585" hidden="1" xr:uid="{00000000-0005-0000-0000-00000C050000}"/>
    <cellStyle name="Followed Hyperlink 37" xfId="16645" hidden="1" xr:uid="{00000000-0005-0000-0000-00000D050000}"/>
    <cellStyle name="Followed Hyperlink 37" xfId="16706" hidden="1" xr:uid="{00000000-0005-0000-0000-00000E050000}"/>
    <cellStyle name="Followed Hyperlink 37" xfId="16685" hidden="1" xr:uid="{00000000-0005-0000-0000-00000F050000}"/>
    <cellStyle name="Followed Hyperlink 37" xfId="16812" hidden="1" xr:uid="{00000000-0005-0000-0000-000010050000}"/>
    <cellStyle name="Followed Hyperlink 37" xfId="16866" hidden="1" xr:uid="{00000000-0005-0000-0000-000011050000}"/>
    <cellStyle name="Followed Hyperlink 37" xfId="16927" hidden="1" xr:uid="{00000000-0005-0000-0000-000012050000}"/>
    <cellStyle name="Followed Hyperlink 37" xfId="16906" hidden="1" xr:uid="{00000000-0005-0000-0000-000013050000}"/>
    <cellStyle name="Followed Hyperlink 37" xfId="17031" hidden="1" xr:uid="{00000000-0005-0000-0000-000014050000}"/>
    <cellStyle name="Followed Hyperlink 37" xfId="17082" hidden="1" xr:uid="{00000000-0005-0000-0000-000015050000}"/>
    <cellStyle name="Followed Hyperlink 37" xfId="17143" hidden="1" xr:uid="{00000000-0005-0000-0000-000016050000}"/>
    <cellStyle name="Followed Hyperlink 37" xfId="17122" hidden="1" xr:uid="{00000000-0005-0000-0000-000017050000}"/>
    <cellStyle name="Followed Hyperlink 37" xfId="17246" hidden="1" xr:uid="{00000000-0005-0000-0000-000018050000}"/>
    <cellStyle name="Followed Hyperlink 37" xfId="17294" hidden="1" xr:uid="{00000000-0005-0000-0000-000019050000}"/>
    <cellStyle name="Followed Hyperlink 37" xfId="17355" hidden="1" xr:uid="{00000000-0005-0000-0000-00001A050000}"/>
    <cellStyle name="Followed Hyperlink 37" xfId="17334" hidden="1" xr:uid="{00000000-0005-0000-0000-00001B050000}"/>
    <cellStyle name="Followed Hyperlink 37" xfId="17458" hidden="1" xr:uid="{00000000-0005-0000-0000-00001C050000}"/>
    <cellStyle name="Followed Hyperlink 37" xfId="17505" hidden="1" xr:uid="{00000000-0005-0000-0000-00001D050000}"/>
    <cellStyle name="Followed Hyperlink 37" xfId="17566" hidden="1" xr:uid="{00000000-0005-0000-0000-00001E050000}"/>
    <cellStyle name="Followed Hyperlink 37" xfId="17545" hidden="1" xr:uid="{00000000-0005-0000-0000-00001F050000}"/>
    <cellStyle name="Followed Hyperlink 37" xfId="17669" hidden="1" xr:uid="{00000000-0005-0000-0000-000020050000}"/>
    <cellStyle name="Followed Hyperlink 37" xfId="17711" hidden="1" xr:uid="{00000000-0005-0000-0000-000021050000}"/>
    <cellStyle name="Followed Hyperlink 37" xfId="17772" hidden="1" xr:uid="{00000000-0005-0000-0000-000022050000}"/>
    <cellStyle name="Followed Hyperlink 37" xfId="17751" hidden="1" xr:uid="{00000000-0005-0000-0000-000023050000}"/>
    <cellStyle name="Followed Hyperlink 37" xfId="17932" hidden="1" xr:uid="{00000000-0005-0000-0000-000008050000}"/>
    <cellStyle name="Followed Hyperlink 37" xfId="13083" hidden="1" xr:uid="{00000000-0005-0000-0000-000009050000}"/>
    <cellStyle name="Followed Hyperlink 37" xfId="17873" hidden="1" xr:uid="{00000000-0005-0000-0000-00000A050000}"/>
    <cellStyle name="Followed Hyperlink 37" xfId="17881" hidden="1" xr:uid="{00000000-0005-0000-0000-00000B050000}"/>
    <cellStyle name="Followed Hyperlink 37" xfId="18251" hidden="1" xr:uid="{00000000-0005-0000-0000-00000C050000}"/>
    <cellStyle name="Followed Hyperlink 37" xfId="18311" hidden="1" xr:uid="{00000000-0005-0000-0000-00000D050000}"/>
    <cellStyle name="Followed Hyperlink 37" xfId="18372" hidden="1" xr:uid="{00000000-0005-0000-0000-00000E050000}"/>
    <cellStyle name="Followed Hyperlink 37" xfId="18351" hidden="1" xr:uid="{00000000-0005-0000-0000-00000F050000}"/>
    <cellStyle name="Followed Hyperlink 37" xfId="18478" hidden="1" xr:uid="{00000000-0005-0000-0000-000010050000}"/>
    <cellStyle name="Followed Hyperlink 37" xfId="18532" hidden="1" xr:uid="{00000000-0005-0000-0000-000011050000}"/>
    <cellStyle name="Followed Hyperlink 37" xfId="18593" hidden="1" xr:uid="{00000000-0005-0000-0000-000012050000}"/>
    <cellStyle name="Followed Hyperlink 37" xfId="18572" hidden="1" xr:uid="{00000000-0005-0000-0000-000013050000}"/>
    <cellStyle name="Followed Hyperlink 37" xfId="18697" hidden="1" xr:uid="{00000000-0005-0000-0000-000014050000}"/>
    <cellStyle name="Followed Hyperlink 37" xfId="18748" hidden="1" xr:uid="{00000000-0005-0000-0000-000015050000}"/>
    <cellStyle name="Followed Hyperlink 37" xfId="18809" hidden="1" xr:uid="{00000000-0005-0000-0000-000016050000}"/>
    <cellStyle name="Followed Hyperlink 37" xfId="18788" hidden="1" xr:uid="{00000000-0005-0000-0000-000017050000}"/>
    <cellStyle name="Followed Hyperlink 37" xfId="18912" hidden="1" xr:uid="{00000000-0005-0000-0000-000018050000}"/>
    <cellStyle name="Followed Hyperlink 37" xfId="18960" hidden="1" xr:uid="{00000000-0005-0000-0000-000019050000}"/>
    <cellStyle name="Followed Hyperlink 37" xfId="19021" hidden="1" xr:uid="{00000000-0005-0000-0000-00001A050000}"/>
    <cellStyle name="Followed Hyperlink 37" xfId="19000" hidden="1" xr:uid="{00000000-0005-0000-0000-00001B050000}"/>
    <cellStyle name="Followed Hyperlink 37" xfId="19124" hidden="1" xr:uid="{00000000-0005-0000-0000-00001C050000}"/>
    <cellStyle name="Followed Hyperlink 37" xfId="19171" hidden="1" xr:uid="{00000000-0005-0000-0000-00001D050000}"/>
    <cellStyle name="Followed Hyperlink 37" xfId="19232" hidden="1" xr:uid="{00000000-0005-0000-0000-00001E050000}"/>
    <cellStyle name="Followed Hyperlink 37" xfId="19211" hidden="1" xr:uid="{00000000-0005-0000-0000-00001F050000}"/>
    <cellStyle name="Followed Hyperlink 37" xfId="19335" hidden="1" xr:uid="{00000000-0005-0000-0000-000020050000}"/>
    <cellStyle name="Followed Hyperlink 37" xfId="19377" hidden="1" xr:uid="{00000000-0005-0000-0000-000021050000}"/>
    <cellStyle name="Followed Hyperlink 37" xfId="19438" hidden="1" xr:uid="{00000000-0005-0000-0000-000022050000}"/>
    <cellStyle name="Followed Hyperlink 37" xfId="19417" hidden="1" xr:uid="{00000000-0005-0000-0000-000023050000}"/>
    <cellStyle name="Followed Hyperlink 37" xfId="19599" hidden="1" xr:uid="{00000000-0005-0000-0000-000008050000}"/>
    <cellStyle name="Followed Hyperlink 37" xfId="17958" hidden="1" xr:uid="{00000000-0005-0000-0000-000009050000}"/>
    <cellStyle name="Followed Hyperlink 37" xfId="13070" hidden="1" xr:uid="{00000000-0005-0000-0000-00000A050000}"/>
    <cellStyle name="Followed Hyperlink 37" xfId="16419" hidden="1" xr:uid="{00000000-0005-0000-0000-00000B050000}"/>
    <cellStyle name="Followed Hyperlink 37" xfId="19892" hidden="1" xr:uid="{00000000-0005-0000-0000-00000C050000}"/>
    <cellStyle name="Followed Hyperlink 37" xfId="19952" hidden="1" xr:uid="{00000000-0005-0000-0000-00000D050000}"/>
    <cellStyle name="Followed Hyperlink 37" xfId="20013" hidden="1" xr:uid="{00000000-0005-0000-0000-00000E050000}"/>
    <cellStyle name="Followed Hyperlink 37" xfId="19992" hidden="1" xr:uid="{00000000-0005-0000-0000-00000F050000}"/>
    <cellStyle name="Followed Hyperlink 37" xfId="20119" hidden="1" xr:uid="{00000000-0005-0000-0000-000010050000}"/>
    <cellStyle name="Followed Hyperlink 37" xfId="20173" hidden="1" xr:uid="{00000000-0005-0000-0000-000011050000}"/>
    <cellStyle name="Followed Hyperlink 37" xfId="20234" hidden="1" xr:uid="{00000000-0005-0000-0000-000012050000}"/>
    <cellStyle name="Followed Hyperlink 37" xfId="20213" hidden="1" xr:uid="{00000000-0005-0000-0000-000013050000}"/>
    <cellStyle name="Followed Hyperlink 37" xfId="20338" hidden="1" xr:uid="{00000000-0005-0000-0000-000014050000}"/>
    <cellStyle name="Followed Hyperlink 37" xfId="20389" hidden="1" xr:uid="{00000000-0005-0000-0000-000015050000}"/>
    <cellStyle name="Followed Hyperlink 37" xfId="20450" hidden="1" xr:uid="{00000000-0005-0000-0000-000016050000}"/>
    <cellStyle name="Followed Hyperlink 37" xfId="20429" hidden="1" xr:uid="{00000000-0005-0000-0000-000017050000}"/>
    <cellStyle name="Followed Hyperlink 37" xfId="20553" hidden="1" xr:uid="{00000000-0005-0000-0000-000018050000}"/>
    <cellStyle name="Followed Hyperlink 37" xfId="20601" hidden="1" xr:uid="{00000000-0005-0000-0000-000019050000}"/>
    <cellStyle name="Followed Hyperlink 37" xfId="20662" hidden="1" xr:uid="{00000000-0005-0000-0000-00001A050000}"/>
    <cellStyle name="Followed Hyperlink 37" xfId="20641" hidden="1" xr:uid="{00000000-0005-0000-0000-00001B050000}"/>
    <cellStyle name="Followed Hyperlink 37" xfId="20765" hidden="1" xr:uid="{00000000-0005-0000-0000-00001C050000}"/>
    <cellStyle name="Followed Hyperlink 37" xfId="20812" hidden="1" xr:uid="{00000000-0005-0000-0000-00001D050000}"/>
    <cellStyle name="Followed Hyperlink 37" xfId="20873" hidden="1" xr:uid="{00000000-0005-0000-0000-00001E050000}"/>
    <cellStyle name="Followed Hyperlink 37" xfId="20852" hidden="1" xr:uid="{00000000-0005-0000-0000-00001F050000}"/>
    <cellStyle name="Followed Hyperlink 37" xfId="20976" hidden="1" xr:uid="{00000000-0005-0000-0000-000020050000}"/>
    <cellStyle name="Followed Hyperlink 37" xfId="21018" hidden="1" xr:uid="{00000000-0005-0000-0000-000021050000}"/>
    <cellStyle name="Followed Hyperlink 37" xfId="21079" hidden="1" xr:uid="{00000000-0005-0000-0000-000022050000}"/>
    <cellStyle name="Followed Hyperlink 37" xfId="21058" hidden="1" xr:uid="{00000000-0005-0000-0000-000023050000}"/>
    <cellStyle name="Followed Hyperlink 37" xfId="21240" hidden="1" xr:uid="{00000000-0005-0000-0000-000008050000}"/>
    <cellStyle name="Followed Hyperlink 37" xfId="19624" hidden="1" xr:uid="{00000000-0005-0000-0000-000009050000}"/>
    <cellStyle name="Followed Hyperlink 37" xfId="16340" hidden="1" xr:uid="{00000000-0005-0000-0000-00000A050000}"/>
    <cellStyle name="Followed Hyperlink 37" xfId="16361" hidden="1" xr:uid="{00000000-0005-0000-0000-00000B050000}"/>
    <cellStyle name="Followed Hyperlink 37" xfId="21499" hidden="1" xr:uid="{00000000-0005-0000-0000-00000C050000}"/>
    <cellStyle name="Followed Hyperlink 37" xfId="21559" hidden="1" xr:uid="{00000000-0005-0000-0000-00000D050000}"/>
    <cellStyle name="Followed Hyperlink 37" xfId="21620" hidden="1" xr:uid="{00000000-0005-0000-0000-00000E050000}"/>
    <cellStyle name="Followed Hyperlink 37" xfId="21599" hidden="1" xr:uid="{00000000-0005-0000-0000-00000F050000}"/>
    <cellStyle name="Followed Hyperlink 37" xfId="21726" hidden="1" xr:uid="{00000000-0005-0000-0000-000010050000}"/>
    <cellStyle name="Followed Hyperlink 37" xfId="21780" hidden="1" xr:uid="{00000000-0005-0000-0000-000011050000}"/>
    <cellStyle name="Followed Hyperlink 37" xfId="21841" hidden="1" xr:uid="{00000000-0005-0000-0000-000012050000}"/>
    <cellStyle name="Followed Hyperlink 37" xfId="21820" hidden="1" xr:uid="{00000000-0005-0000-0000-000013050000}"/>
    <cellStyle name="Followed Hyperlink 37" xfId="21945" hidden="1" xr:uid="{00000000-0005-0000-0000-000014050000}"/>
    <cellStyle name="Followed Hyperlink 37" xfId="21996" hidden="1" xr:uid="{00000000-0005-0000-0000-000015050000}"/>
    <cellStyle name="Followed Hyperlink 37" xfId="22057" hidden="1" xr:uid="{00000000-0005-0000-0000-000016050000}"/>
    <cellStyle name="Followed Hyperlink 37" xfId="22036" hidden="1" xr:uid="{00000000-0005-0000-0000-000017050000}"/>
    <cellStyle name="Followed Hyperlink 37" xfId="22160" hidden="1" xr:uid="{00000000-0005-0000-0000-000018050000}"/>
    <cellStyle name="Followed Hyperlink 37" xfId="22208" hidden="1" xr:uid="{00000000-0005-0000-0000-000019050000}"/>
    <cellStyle name="Followed Hyperlink 37" xfId="22269" hidden="1" xr:uid="{00000000-0005-0000-0000-00001A050000}"/>
    <cellStyle name="Followed Hyperlink 37" xfId="22248" hidden="1" xr:uid="{00000000-0005-0000-0000-00001B050000}"/>
    <cellStyle name="Followed Hyperlink 37" xfId="22372" hidden="1" xr:uid="{00000000-0005-0000-0000-00001C050000}"/>
    <cellStyle name="Followed Hyperlink 37" xfId="22419" hidden="1" xr:uid="{00000000-0005-0000-0000-00001D050000}"/>
    <cellStyle name="Followed Hyperlink 37" xfId="22480" hidden="1" xr:uid="{00000000-0005-0000-0000-00001E050000}"/>
    <cellStyle name="Followed Hyperlink 37" xfId="22459" hidden="1" xr:uid="{00000000-0005-0000-0000-00001F050000}"/>
    <cellStyle name="Followed Hyperlink 37" xfId="22583" hidden="1" xr:uid="{00000000-0005-0000-0000-000020050000}"/>
    <cellStyle name="Followed Hyperlink 37" xfId="22625" hidden="1" xr:uid="{00000000-0005-0000-0000-000021050000}"/>
    <cellStyle name="Followed Hyperlink 37" xfId="22686" hidden="1" xr:uid="{00000000-0005-0000-0000-000022050000}"/>
    <cellStyle name="Followed Hyperlink 37" xfId="22665" hidden="1" xr:uid="{00000000-0005-0000-0000-000023050000}"/>
    <cellStyle name="Followed Hyperlink 37" xfId="22847" hidden="1" xr:uid="{00000000-0005-0000-0000-000008050000}"/>
    <cellStyle name="Followed Hyperlink 37" xfId="21264" hidden="1" xr:uid="{00000000-0005-0000-0000-000009050000}"/>
    <cellStyle name="Followed Hyperlink 37" xfId="16397" hidden="1" xr:uid="{00000000-0005-0000-0000-00000A050000}"/>
    <cellStyle name="Followed Hyperlink 37" xfId="18033" hidden="1" xr:uid="{00000000-0005-0000-0000-00000B050000}"/>
    <cellStyle name="Followed Hyperlink 37" xfId="23068" hidden="1" xr:uid="{00000000-0005-0000-0000-00000C050000}"/>
    <cellStyle name="Followed Hyperlink 37" xfId="23128" hidden="1" xr:uid="{00000000-0005-0000-0000-00000D050000}"/>
    <cellStyle name="Followed Hyperlink 37" xfId="23189" hidden="1" xr:uid="{00000000-0005-0000-0000-00000E050000}"/>
    <cellStyle name="Followed Hyperlink 37" xfId="23168" hidden="1" xr:uid="{00000000-0005-0000-0000-00000F050000}"/>
    <cellStyle name="Followed Hyperlink 37" xfId="23295" hidden="1" xr:uid="{00000000-0005-0000-0000-000010050000}"/>
    <cellStyle name="Followed Hyperlink 37" xfId="23349" hidden="1" xr:uid="{00000000-0005-0000-0000-000011050000}"/>
    <cellStyle name="Followed Hyperlink 37" xfId="23410" hidden="1" xr:uid="{00000000-0005-0000-0000-000012050000}"/>
    <cellStyle name="Followed Hyperlink 37" xfId="23389" hidden="1" xr:uid="{00000000-0005-0000-0000-000013050000}"/>
    <cellStyle name="Followed Hyperlink 37" xfId="23514" hidden="1" xr:uid="{00000000-0005-0000-0000-000014050000}"/>
    <cellStyle name="Followed Hyperlink 37" xfId="23565" hidden="1" xr:uid="{00000000-0005-0000-0000-000015050000}"/>
    <cellStyle name="Followed Hyperlink 37" xfId="23626" hidden="1" xr:uid="{00000000-0005-0000-0000-000016050000}"/>
    <cellStyle name="Followed Hyperlink 37" xfId="23605" hidden="1" xr:uid="{00000000-0005-0000-0000-000017050000}"/>
    <cellStyle name="Followed Hyperlink 37" xfId="23729" hidden="1" xr:uid="{00000000-0005-0000-0000-000018050000}"/>
    <cellStyle name="Followed Hyperlink 37" xfId="23777" hidden="1" xr:uid="{00000000-0005-0000-0000-000019050000}"/>
    <cellStyle name="Followed Hyperlink 37" xfId="23838" hidden="1" xr:uid="{00000000-0005-0000-0000-00001A050000}"/>
    <cellStyle name="Followed Hyperlink 37" xfId="23817" hidden="1" xr:uid="{00000000-0005-0000-0000-00001B050000}"/>
    <cellStyle name="Followed Hyperlink 37" xfId="23941" hidden="1" xr:uid="{00000000-0005-0000-0000-00001C050000}"/>
    <cellStyle name="Followed Hyperlink 37" xfId="23988" hidden="1" xr:uid="{00000000-0005-0000-0000-00001D050000}"/>
    <cellStyle name="Followed Hyperlink 37" xfId="24049" hidden="1" xr:uid="{00000000-0005-0000-0000-00001E050000}"/>
    <cellStyle name="Followed Hyperlink 37" xfId="24028" hidden="1" xr:uid="{00000000-0005-0000-0000-00001F050000}"/>
    <cellStyle name="Followed Hyperlink 37" xfId="24152" hidden="1" xr:uid="{00000000-0005-0000-0000-000020050000}"/>
    <cellStyle name="Followed Hyperlink 37" xfId="24194" hidden="1" xr:uid="{00000000-0005-0000-0000-000021050000}"/>
    <cellStyle name="Followed Hyperlink 37" xfId="24255" hidden="1" xr:uid="{00000000-0005-0000-0000-000022050000}"/>
    <cellStyle name="Followed Hyperlink 37" xfId="24234" hidden="1" xr:uid="{00000000-0005-0000-0000-000023050000}"/>
    <cellStyle name="Followed Hyperlink 37" xfId="24416" hidden="1" xr:uid="{00000000-0005-0000-0000-000008050000}"/>
    <cellStyle name="Followed Hyperlink 37" xfId="22868" hidden="1" xr:uid="{00000000-0005-0000-0000-000009050000}"/>
    <cellStyle name="Followed Hyperlink 37" xfId="19655" hidden="1" xr:uid="{00000000-0005-0000-0000-00000A050000}"/>
    <cellStyle name="Followed Hyperlink 37" xfId="19685" hidden="1" xr:uid="{00000000-0005-0000-0000-00000B050000}"/>
    <cellStyle name="Followed Hyperlink 37" xfId="24587" hidden="1" xr:uid="{00000000-0005-0000-0000-00000C050000}"/>
    <cellStyle name="Followed Hyperlink 37" xfId="24647" hidden="1" xr:uid="{00000000-0005-0000-0000-00000D050000}"/>
    <cellStyle name="Followed Hyperlink 37" xfId="24708" hidden="1" xr:uid="{00000000-0005-0000-0000-00000E050000}"/>
    <cellStyle name="Followed Hyperlink 37" xfId="24687" hidden="1" xr:uid="{00000000-0005-0000-0000-00000F050000}"/>
    <cellStyle name="Followed Hyperlink 37" xfId="24814" hidden="1" xr:uid="{00000000-0005-0000-0000-000010050000}"/>
    <cellStyle name="Followed Hyperlink 37" xfId="24868" hidden="1" xr:uid="{00000000-0005-0000-0000-000011050000}"/>
    <cellStyle name="Followed Hyperlink 37" xfId="24929" hidden="1" xr:uid="{00000000-0005-0000-0000-000012050000}"/>
    <cellStyle name="Followed Hyperlink 37" xfId="24908" hidden="1" xr:uid="{00000000-0005-0000-0000-000013050000}"/>
    <cellStyle name="Followed Hyperlink 37" xfId="25033" hidden="1" xr:uid="{00000000-0005-0000-0000-000014050000}"/>
    <cellStyle name="Followed Hyperlink 37" xfId="25084" hidden="1" xr:uid="{00000000-0005-0000-0000-000015050000}"/>
    <cellStyle name="Followed Hyperlink 37" xfId="25145" hidden="1" xr:uid="{00000000-0005-0000-0000-000016050000}"/>
    <cellStyle name="Followed Hyperlink 37" xfId="25124" hidden="1" xr:uid="{00000000-0005-0000-0000-000017050000}"/>
    <cellStyle name="Followed Hyperlink 37" xfId="25248" hidden="1" xr:uid="{00000000-0005-0000-0000-000018050000}"/>
    <cellStyle name="Followed Hyperlink 37" xfId="25296" hidden="1" xr:uid="{00000000-0005-0000-0000-000019050000}"/>
    <cellStyle name="Followed Hyperlink 37" xfId="25357" hidden="1" xr:uid="{00000000-0005-0000-0000-00001A050000}"/>
    <cellStyle name="Followed Hyperlink 37" xfId="25336" hidden="1" xr:uid="{00000000-0005-0000-0000-00001B050000}"/>
    <cellStyle name="Followed Hyperlink 37" xfId="25460" hidden="1" xr:uid="{00000000-0005-0000-0000-00001C050000}"/>
    <cellStyle name="Followed Hyperlink 37" xfId="25507" hidden="1" xr:uid="{00000000-0005-0000-0000-00001D050000}"/>
    <cellStyle name="Followed Hyperlink 37" xfId="25568" hidden="1" xr:uid="{00000000-0005-0000-0000-00001E050000}"/>
    <cellStyle name="Followed Hyperlink 37" xfId="25547" hidden="1" xr:uid="{00000000-0005-0000-0000-00001F050000}"/>
    <cellStyle name="Followed Hyperlink 37" xfId="25671" hidden="1" xr:uid="{00000000-0005-0000-0000-000020050000}"/>
    <cellStyle name="Followed Hyperlink 37" xfId="25713" hidden="1" xr:uid="{00000000-0005-0000-0000-000021050000}"/>
    <cellStyle name="Followed Hyperlink 37" xfId="25774" hidden="1" xr:uid="{00000000-0005-0000-0000-000022050000}"/>
    <cellStyle name="Followed Hyperlink 37" xfId="25753" hidden="1" xr:uid="{00000000-0005-0000-0000-000023050000}"/>
    <cellStyle name="Followed Hyperlink 37" xfId="26395" hidden="1" xr:uid="{00000000-0005-0000-0000-000008050000}"/>
    <cellStyle name="Followed Hyperlink 37" xfId="26454" hidden="1" xr:uid="{00000000-0005-0000-0000-000009050000}"/>
    <cellStyle name="Followed Hyperlink 37" xfId="26515" hidden="1" xr:uid="{00000000-0005-0000-0000-00000A050000}"/>
    <cellStyle name="Followed Hyperlink 37" xfId="26494" hidden="1" xr:uid="{00000000-0005-0000-0000-00000B050000}"/>
    <cellStyle name="Followed Hyperlink 37" xfId="26707" hidden="1" xr:uid="{00000000-0005-0000-0000-00000C050000}"/>
    <cellStyle name="Followed Hyperlink 37" xfId="26767" hidden="1" xr:uid="{00000000-0005-0000-0000-00000D050000}"/>
    <cellStyle name="Followed Hyperlink 37" xfId="26828" hidden="1" xr:uid="{00000000-0005-0000-0000-00000E050000}"/>
    <cellStyle name="Followed Hyperlink 37" xfId="26807" hidden="1" xr:uid="{00000000-0005-0000-0000-00000F050000}"/>
    <cellStyle name="Followed Hyperlink 37" xfId="26934" hidden="1" xr:uid="{00000000-0005-0000-0000-000010050000}"/>
    <cellStyle name="Followed Hyperlink 37" xfId="26988" hidden="1" xr:uid="{00000000-0005-0000-0000-000011050000}"/>
    <cellStyle name="Followed Hyperlink 37" xfId="27049" hidden="1" xr:uid="{00000000-0005-0000-0000-000012050000}"/>
    <cellStyle name="Followed Hyperlink 37" xfId="27028" hidden="1" xr:uid="{00000000-0005-0000-0000-000013050000}"/>
    <cellStyle name="Followed Hyperlink 37" xfId="27153" hidden="1" xr:uid="{00000000-0005-0000-0000-000014050000}"/>
    <cellStyle name="Followed Hyperlink 37" xfId="27204" hidden="1" xr:uid="{00000000-0005-0000-0000-000015050000}"/>
    <cellStyle name="Followed Hyperlink 37" xfId="27265" hidden="1" xr:uid="{00000000-0005-0000-0000-000016050000}"/>
    <cellStyle name="Followed Hyperlink 37" xfId="27244" hidden="1" xr:uid="{00000000-0005-0000-0000-000017050000}"/>
    <cellStyle name="Followed Hyperlink 37" xfId="27368" hidden="1" xr:uid="{00000000-0005-0000-0000-000018050000}"/>
    <cellStyle name="Followed Hyperlink 37" xfId="27416" hidden="1" xr:uid="{00000000-0005-0000-0000-000019050000}"/>
    <cellStyle name="Followed Hyperlink 37" xfId="27477" hidden="1" xr:uid="{00000000-0005-0000-0000-00001A050000}"/>
    <cellStyle name="Followed Hyperlink 37" xfId="27456" hidden="1" xr:uid="{00000000-0005-0000-0000-00001B050000}"/>
    <cellStyle name="Followed Hyperlink 37" xfId="27580" hidden="1" xr:uid="{00000000-0005-0000-0000-00001C050000}"/>
    <cellStyle name="Followed Hyperlink 37" xfId="27627" hidden="1" xr:uid="{00000000-0005-0000-0000-00001D050000}"/>
    <cellStyle name="Followed Hyperlink 37" xfId="27688" hidden="1" xr:uid="{00000000-0005-0000-0000-00001E050000}"/>
    <cellStyle name="Followed Hyperlink 37" xfId="27667" hidden="1" xr:uid="{00000000-0005-0000-0000-00001F050000}"/>
    <cellStyle name="Followed Hyperlink 37" xfId="27791" hidden="1" xr:uid="{00000000-0005-0000-0000-000020050000}"/>
    <cellStyle name="Followed Hyperlink 37" xfId="27833" hidden="1" xr:uid="{00000000-0005-0000-0000-000021050000}"/>
    <cellStyle name="Followed Hyperlink 37" xfId="27894" hidden="1" xr:uid="{00000000-0005-0000-0000-000022050000}"/>
    <cellStyle name="Followed Hyperlink 37" xfId="27873" hidden="1" xr:uid="{00000000-0005-0000-0000-000023050000}"/>
    <cellStyle name="Followed Hyperlink 37" xfId="28617" hidden="1" xr:uid="{00000000-0005-0000-0000-000008050000}"/>
    <cellStyle name="Followed Hyperlink 37" xfId="28676" hidden="1" xr:uid="{00000000-0005-0000-0000-000009050000}"/>
    <cellStyle name="Followed Hyperlink 37" xfId="28737" hidden="1" xr:uid="{00000000-0005-0000-0000-00000A050000}"/>
    <cellStyle name="Followed Hyperlink 37" xfId="28716" hidden="1" xr:uid="{00000000-0005-0000-0000-00000B050000}"/>
    <cellStyle name="Followed Hyperlink 37" xfId="28929" hidden="1" xr:uid="{00000000-0005-0000-0000-00000C050000}"/>
    <cellStyle name="Followed Hyperlink 37" xfId="28989" hidden="1" xr:uid="{00000000-0005-0000-0000-00000D050000}"/>
    <cellStyle name="Followed Hyperlink 37" xfId="29050" hidden="1" xr:uid="{00000000-0005-0000-0000-00000E050000}"/>
    <cellStyle name="Followed Hyperlink 37" xfId="29029" hidden="1" xr:uid="{00000000-0005-0000-0000-00000F050000}"/>
    <cellStyle name="Followed Hyperlink 37" xfId="29156" hidden="1" xr:uid="{00000000-0005-0000-0000-000010050000}"/>
    <cellStyle name="Followed Hyperlink 37" xfId="29210" hidden="1" xr:uid="{00000000-0005-0000-0000-000011050000}"/>
    <cellStyle name="Followed Hyperlink 37" xfId="29271" hidden="1" xr:uid="{00000000-0005-0000-0000-000012050000}"/>
    <cellStyle name="Followed Hyperlink 37" xfId="29250" hidden="1" xr:uid="{00000000-0005-0000-0000-000013050000}"/>
    <cellStyle name="Followed Hyperlink 37" xfId="29375" hidden="1" xr:uid="{00000000-0005-0000-0000-000014050000}"/>
    <cellStyle name="Followed Hyperlink 37" xfId="29426" hidden="1" xr:uid="{00000000-0005-0000-0000-000015050000}"/>
    <cellStyle name="Followed Hyperlink 37" xfId="29487" hidden="1" xr:uid="{00000000-0005-0000-0000-000016050000}"/>
    <cellStyle name="Followed Hyperlink 37" xfId="29466" hidden="1" xr:uid="{00000000-0005-0000-0000-000017050000}"/>
    <cellStyle name="Followed Hyperlink 37" xfId="29590" hidden="1" xr:uid="{00000000-0005-0000-0000-000018050000}"/>
    <cellStyle name="Followed Hyperlink 37" xfId="29638" hidden="1" xr:uid="{00000000-0005-0000-0000-000019050000}"/>
    <cellStyle name="Followed Hyperlink 37" xfId="29699" hidden="1" xr:uid="{00000000-0005-0000-0000-00001A050000}"/>
    <cellStyle name="Followed Hyperlink 37" xfId="29678" hidden="1" xr:uid="{00000000-0005-0000-0000-00001B050000}"/>
    <cellStyle name="Followed Hyperlink 37" xfId="29802" hidden="1" xr:uid="{00000000-0005-0000-0000-00001C050000}"/>
    <cellStyle name="Followed Hyperlink 37" xfId="29849" hidden="1" xr:uid="{00000000-0005-0000-0000-00001D050000}"/>
    <cellStyle name="Followed Hyperlink 37" xfId="29910" hidden="1" xr:uid="{00000000-0005-0000-0000-00001E050000}"/>
    <cellStyle name="Followed Hyperlink 37" xfId="29889" hidden="1" xr:uid="{00000000-0005-0000-0000-00001F050000}"/>
    <cellStyle name="Followed Hyperlink 37" xfId="30013" hidden="1" xr:uid="{00000000-0005-0000-0000-000020050000}"/>
    <cellStyle name="Followed Hyperlink 37" xfId="30055" hidden="1" xr:uid="{00000000-0005-0000-0000-000021050000}"/>
    <cellStyle name="Followed Hyperlink 37" xfId="30116" hidden="1" xr:uid="{00000000-0005-0000-0000-000022050000}"/>
    <cellStyle name="Followed Hyperlink 37" xfId="30095" hidden="1" xr:uid="{00000000-0005-0000-0000-000023050000}"/>
    <cellStyle name="Followed Hyperlink 37" xfId="30277" hidden="1" xr:uid="{00000000-0005-0000-0000-000008050000}"/>
    <cellStyle name="Followed Hyperlink 37" xfId="28559" hidden="1" xr:uid="{00000000-0005-0000-0000-000009050000}"/>
    <cellStyle name="Followed Hyperlink 37" xfId="26065" hidden="1" xr:uid="{00000000-0005-0000-0000-00000A050000}"/>
    <cellStyle name="Followed Hyperlink 37" xfId="28378" hidden="1" xr:uid="{00000000-0005-0000-0000-00000B050000}"/>
    <cellStyle name="Followed Hyperlink 37" xfId="30600" hidden="1" xr:uid="{00000000-0005-0000-0000-00000C050000}"/>
    <cellStyle name="Followed Hyperlink 37" xfId="30660" hidden="1" xr:uid="{00000000-0005-0000-0000-00000D050000}"/>
    <cellStyle name="Followed Hyperlink 37" xfId="30721" hidden="1" xr:uid="{00000000-0005-0000-0000-00000E050000}"/>
    <cellStyle name="Followed Hyperlink 37" xfId="30700" hidden="1" xr:uid="{00000000-0005-0000-0000-00000F050000}"/>
    <cellStyle name="Followed Hyperlink 37" xfId="30827" hidden="1" xr:uid="{00000000-0005-0000-0000-000010050000}"/>
    <cellStyle name="Followed Hyperlink 37" xfId="30881" hidden="1" xr:uid="{00000000-0005-0000-0000-000011050000}"/>
    <cellStyle name="Followed Hyperlink 37" xfId="30942" hidden="1" xr:uid="{00000000-0005-0000-0000-000012050000}"/>
    <cellStyle name="Followed Hyperlink 37" xfId="30921" hidden="1" xr:uid="{00000000-0005-0000-0000-000013050000}"/>
    <cellStyle name="Followed Hyperlink 37" xfId="31046" hidden="1" xr:uid="{00000000-0005-0000-0000-000014050000}"/>
    <cellStyle name="Followed Hyperlink 37" xfId="31097" hidden="1" xr:uid="{00000000-0005-0000-0000-000015050000}"/>
    <cellStyle name="Followed Hyperlink 37" xfId="31158" hidden="1" xr:uid="{00000000-0005-0000-0000-000016050000}"/>
    <cellStyle name="Followed Hyperlink 37" xfId="31137" hidden="1" xr:uid="{00000000-0005-0000-0000-000017050000}"/>
    <cellStyle name="Followed Hyperlink 37" xfId="31261" hidden="1" xr:uid="{00000000-0005-0000-0000-000018050000}"/>
    <cellStyle name="Followed Hyperlink 37" xfId="31309" hidden="1" xr:uid="{00000000-0005-0000-0000-000019050000}"/>
    <cellStyle name="Followed Hyperlink 37" xfId="31370" hidden="1" xr:uid="{00000000-0005-0000-0000-00001A050000}"/>
    <cellStyle name="Followed Hyperlink 37" xfId="31349" hidden="1" xr:uid="{00000000-0005-0000-0000-00001B050000}"/>
    <cellStyle name="Followed Hyperlink 37" xfId="31473" hidden="1" xr:uid="{00000000-0005-0000-0000-00001C050000}"/>
    <cellStyle name="Followed Hyperlink 37" xfId="31520" hidden="1" xr:uid="{00000000-0005-0000-0000-00001D050000}"/>
    <cellStyle name="Followed Hyperlink 37" xfId="31581" hidden="1" xr:uid="{00000000-0005-0000-0000-00001E050000}"/>
    <cellStyle name="Followed Hyperlink 37" xfId="31560" hidden="1" xr:uid="{00000000-0005-0000-0000-00001F050000}"/>
    <cellStyle name="Followed Hyperlink 37" xfId="31684" hidden="1" xr:uid="{00000000-0005-0000-0000-000020050000}"/>
    <cellStyle name="Followed Hyperlink 37" xfId="31726" hidden="1" xr:uid="{00000000-0005-0000-0000-000021050000}"/>
    <cellStyle name="Followed Hyperlink 37" xfId="31787" hidden="1" xr:uid="{00000000-0005-0000-0000-000022050000}"/>
    <cellStyle name="Followed Hyperlink 37" xfId="31766" hidden="1" xr:uid="{00000000-0005-0000-0000-000023050000}"/>
    <cellStyle name="Followed Hyperlink 37" xfId="31948" hidden="1" xr:uid="{00000000-0005-0000-0000-000008050000}"/>
    <cellStyle name="Followed Hyperlink 37" xfId="30305" hidden="1" xr:uid="{00000000-0005-0000-0000-000009050000}"/>
    <cellStyle name="Followed Hyperlink 37" xfId="28293" hidden="1" xr:uid="{00000000-0005-0000-0000-00000A050000}"/>
    <cellStyle name="Followed Hyperlink 37" xfId="26106" hidden="1" xr:uid="{00000000-0005-0000-0000-00000B050000}"/>
    <cellStyle name="Followed Hyperlink 37" xfId="32268" hidden="1" xr:uid="{00000000-0005-0000-0000-00000C050000}"/>
    <cellStyle name="Followed Hyperlink 37" xfId="32328" hidden="1" xr:uid="{00000000-0005-0000-0000-00000D050000}"/>
    <cellStyle name="Followed Hyperlink 37" xfId="32389" hidden="1" xr:uid="{00000000-0005-0000-0000-00000E050000}"/>
    <cellStyle name="Followed Hyperlink 37" xfId="32368" hidden="1" xr:uid="{00000000-0005-0000-0000-00000F050000}"/>
    <cellStyle name="Followed Hyperlink 37" xfId="32495" hidden="1" xr:uid="{00000000-0005-0000-0000-000010050000}"/>
    <cellStyle name="Followed Hyperlink 37" xfId="32549" hidden="1" xr:uid="{00000000-0005-0000-0000-000011050000}"/>
    <cellStyle name="Followed Hyperlink 37" xfId="32610" hidden="1" xr:uid="{00000000-0005-0000-0000-000012050000}"/>
    <cellStyle name="Followed Hyperlink 37" xfId="32589" hidden="1" xr:uid="{00000000-0005-0000-0000-000013050000}"/>
    <cellStyle name="Followed Hyperlink 37" xfId="32714" hidden="1" xr:uid="{00000000-0005-0000-0000-000014050000}"/>
    <cellStyle name="Followed Hyperlink 37" xfId="32765" hidden="1" xr:uid="{00000000-0005-0000-0000-000015050000}"/>
    <cellStyle name="Followed Hyperlink 37" xfId="32826" hidden="1" xr:uid="{00000000-0005-0000-0000-000016050000}"/>
    <cellStyle name="Followed Hyperlink 37" xfId="32805" hidden="1" xr:uid="{00000000-0005-0000-0000-000017050000}"/>
    <cellStyle name="Followed Hyperlink 37" xfId="32929" hidden="1" xr:uid="{00000000-0005-0000-0000-000018050000}"/>
    <cellStyle name="Followed Hyperlink 37" xfId="32977" hidden="1" xr:uid="{00000000-0005-0000-0000-000019050000}"/>
    <cellStyle name="Followed Hyperlink 37" xfId="33038" hidden="1" xr:uid="{00000000-0005-0000-0000-00001A050000}"/>
    <cellStyle name="Followed Hyperlink 37" xfId="33017" hidden="1" xr:uid="{00000000-0005-0000-0000-00001B050000}"/>
    <cellStyle name="Followed Hyperlink 37" xfId="33141" hidden="1" xr:uid="{00000000-0005-0000-0000-00001C050000}"/>
    <cellStyle name="Followed Hyperlink 37" xfId="33188" hidden="1" xr:uid="{00000000-0005-0000-0000-00001D050000}"/>
    <cellStyle name="Followed Hyperlink 37" xfId="33249" hidden="1" xr:uid="{00000000-0005-0000-0000-00001E050000}"/>
    <cellStyle name="Followed Hyperlink 37" xfId="33228" hidden="1" xr:uid="{00000000-0005-0000-0000-00001F050000}"/>
    <cellStyle name="Followed Hyperlink 37" xfId="33352" hidden="1" xr:uid="{00000000-0005-0000-0000-000020050000}"/>
    <cellStyle name="Followed Hyperlink 37" xfId="33394" hidden="1" xr:uid="{00000000-0005-0000-0000-000021050000}"/>
    <cellStyle name="Followed Hyperlink 37" xfId="33455" hidden="1" xr:uid="{00000000-0005-0000-0000-000022050000}"/>
    <cellStyle name="Followed Hyperlink 37" xfId="33434" hidden="1" xr:uid="{00000000-0005-0000-0000-000023050000}"/>
    <cellStyle name="Followed Hyperlink 37" xfId="33616" hidden="1" xr:uid="{00000000-0005-0000-0000-000008050000}"/>
    <cellStyle name="Followed Hyperlink 37" xfId="31975" hidden="1" xr:uid="{00000000-0005-0000-0000-000009050000}"/>
    <cellStyle name="Followed Hyperlink 37" xfId="28422" hidden="1" xr:uid="{00000000-0005-0000-0000-00000A050000}"/>
    <cellStyle name="Followed Hyperlink 37" xfId="28334" hidden="1" xr:uid="{00000000-0005-0000-0000-00000B050000}"/>
    <cellStyle name="Followed Hyperlink 37" xfId="33923" hidden="1" xr:uid="{00000000-0005-0000-0000-00000C050000}"/>
    <cellStyle name="Followed Hyperlink 37" xfId="33983" hidden="1" xr:uid="{00000000-0005-0000-0000-00000D050000}"/>
    <cellStyle name="Followed Hyperlink 37" xfId="34044" hidden="1" xr:uid="{00000000-0005-0000-0000-00000E050000}"/>
    <cellStyle name="Followed Hyperlink 37" xfId="34023" hidden="1" xr:uid="{00000000-0005-0000-0000-00000F050000}"/>
    <cellStyle name="Followed Hyperlink 37" xfId="34150" hidden="1" xr:uid="{00000000-0005-0000-0000-000010050000}"/>
    <cellStyle name="Followed Hyperlink 37" xfId="34204" hidden="1" xr:uid="{00000000-0005-0000-0000-000011050000}"/>
    <cellStyle name="Followed Hyperlink 37" xfId="34265" hidden="1" xr:uid="{00000000-0005-0000-0000-000012050000}"/>
    <cellStyle name="Followed Hyperlink 37" xfId="34244" hidden="1" xr:uid="{00000000-0005-0000-0000-000013050000}"/>
    <cellStyle name="Followed Hyperlink 37" xfId="34369" hidden="1" xr:uid="{00000000-0005-0000-0000-000014050000}"/>
    <cellStyle name="Followed Hyperlink 37" xfId="34420" hidden="1" xr:uid="{00000000-0005-0000-0000-000015050000}"/>
    <cellStyle name="Followed Hyperlink 37" xfId="34481" hidden="1" xr:uid="{00000000-0005-0000-0000-000016050000}"/>
    <cellStyle name="Followed Hyperlink 37" xfId="34460" hidden="1" xr:uid="{00000000-0005-0000-0000-000017050000}"/>
    <cellStyle name="Followed Hyperlink 37" xfId="34584" hidden="1" xr:uid="{00000000-0005-0000-0000-000018050000}"/>
    <cellStyle name="Followed Hyperlink 37" xfId="34632" hidden="1" xr:uid="{00000000-0005-0000-0000-000019050000}"/>
    <cellStyle name="Followed Hyperlink 37" xfId="34693" hidden="1" xr:uid="{00000000-0005-0000-0000-00001A050000}"/>
    <cellStyle name="Followed Hyperlink 37" xfId="34672" hidden="1" xr:uid="{00000000-0005-0000-0000-00001B050000}"/>
    <cellStyle name="Followed Hyperlink 37" xfId="34796" hidden="1" xr:uid="{00000000-0005-0000-0000-00001C050000}"/>
    <cellStyle name="Followed Hyperlink 37" xfId="34843" hidden="1" xr:uid="{00000000-0005-0000-0000-00001D050000}"/>
    <cellStyle name="Followed Hyperlink 37" xfId="34904" hidden="1" xr:uid="{00000000-0005-0000-0000-00001E050000}"/>
    <cellStyle name="Followed Hyperlink 37" xfId="34883" hidden="1" xr:uid="{00000000-0005-0000-0000-00001F050000}"/>
    <cellStyle name="Followed Hyperlink 37" xfId="35007" hidden="1" xr:uid="{00000000-0005-0000-0000-000020050000}"/>
    <cellStyle name="Followed Hyperlink 37" xfId="35049" hidden="1" xr:uid="{00000000-0005-0000-0000-000021050000}"/>
    <cellStyle name="Followed Hyperlink 37" xfId="35110" hidden="1" xr:uid="{00000000-0005-0000-0000-000022050000}"/>
    <cellStyle name="Followed Hyperlink 37" xfId="35089" hidden="1" xr:uid="{00000000-0005-0000-0000-000023050000}"/>
    <cellStyle name="Followed Hyperlink 37" xfId="35271" hidden="1" xr:uid="{00000000-0005-0000-0000-000008050000}"/>
    <cellStyle name="Followed Hyperlink 37" xfId="33642" hidden="1" xr:uid="{00000000-0005-0000-0000-000009050000}"/>
    <cellStyle name="Followed Hyperlink 37" xfId="30342" hidden="1" xr:uid="{00000000-0005-0000-0000-00000A050000}"/>
    <cellStyle name="Followed Hyperlink 37" xfId="30374" hidden="1" xr:uid="{00000000-0005-0000-0000-00000B050000}"/>
    <cellStyle name="Followed Hyperlink 37" xfId="35564" hidden="1" xr:uid="{00000000-0005-0000-0000-00000C050000}"/>
    <cellStyle name="Followed Hyperlink 37" xfId="35624" hidden="1" xr:uid="{00000000-0005-0000-0000-00000D050000}"/>
    <cellStyle name="Followed Hyperlink 37" xfId="35685" hidden="1" xr:uid="{00000000-0005-0000-0000-00000E050000}"/>
    <cellStyle name="Followed Hyperlink 37" xfId="35664" hidden="1" xr:uid="{00000000-0005-0000-0000-00000F050000}"/>
    <cellStyle name="Followed Hyperlink 37" xfId="35791" hidden="1" xr:uid="{00000000-0005-0000-0000-000010050000}"/>
    <cellStyle name="Followed Hyperlink 37" xfId="35845" hidden="1" xr:uid="{00000000-0005-0000-0000-000011050000}"/>
    <cellStyle name="Followed Hyperlink 37" xfId="35906" hidden="1" xr:uid="{00000000-0005-0000-0000-000012050000}"/>
    <cellStyle name="Followed Hyperlink 37" xfId="35885" hidden="1" xr:uid="{00000000-0005-0000-0000-000013050000}"/>
    <cellStyle name="Followed Hyperlink 37" xfId="36010" hidden="1" xr:uid="{00000000-0005-0000-0000-000014050000}"/>
    <cellStyle name="Followed Hyperlink 37" xfId="36061" hidden="1" xr:uid="{00000000-0005-0000-0000-000015050000}"/>
    <cellStyle name="Followed Hyperlink 37" xfId="36122" hidden="1" xr:uid="{00000000-0005-0000-0000-000016050000}"/>
    <cellStyle name="Followed Hyperlink 37" xfId="36101" hidden="1" xr:uid="{00000000-0005-0000-0000-000017050000}"/>
    <cellStyle name="Followed Hyperlink 37" xfId="36225" hidden="1" xr:uid="{00000000-0005-0000-0000-000018050000}"/>
    <cellStyle name="Followed Hyperlink 37" xfId="36273" hidden="1" xr:uid="{00000000-0005-0000-0000-000019050000}"/>
    <cellStyle name="Followed Hyperlink 37" xfId="36334" hidden="1" xr:uid="{00000000-0005-0000-0000-00001A050000}"/>
    <cellStyle name="Followed Hyperlink 37" xfId="36313" hidden="1" xr:uid="{00000000-0005-0000-0000-00001B050000}"/>
    <cellStyle name="Followed Hyperlink 37" xfId="36437" hidden="1" xr:uid="{00000000-0005-0000-0000-00001C050000}"/>
    <cellStyle name="Followed Hyperlink 37" xfId="36484" hidden="1" xr:uid="{00000000-0005-0000-0000-00001D050000}"/>
    <cellStyle name="Followed Hyperlink 37" xfId="36545" hidden="1" xr:uid="{00000000-0005-0000-0000-00001E050000}"/>
    <cellStyle name="Followed Hyperlink 37" xfId="36524" hidden="1" xr:uid="{00000000-0005-0000-0000-00001F050000}"/>
    <cellStyle name="Followed Hyperlink 37" xfId="36648" hidden="1" xr:uid="{00000000-0005-0000-0000-000020050000}"/>
    <cellStyle name="Followed Hyperlink 37" xfId="36690" hidden="1" xr:uid="{00000000-0005-0000-0000-000021050000}"/>
    <cellStyle name="Followed Hyperlink 37" xfId="36751" hidden="1" xr:uid="{00000000-0005-0000-0000-000022050000}"/>
    <cellStyle name="Followed Hyperlink 37" xfId="36730" hidden="1" xr:uid="{00000000-0005-0000-0000-000023050000}"/>
    <cellStyle name="Followed Hyperlink 37" xfId="36912" hidden="1" xr:uid="{00000000-0005-0000-0000-000008050000}"/>
    <cellStyle name="Followed Hyperlink 37" xfId="35296" hidden="1" xr:uid="{00000000-0005-0000-0000-000009050000}"/>
    <cellStyle name="Followed Hyperlink 37" xfId="32011" hidden="1" xr:uid="{00000000-0005-0000-0000-00000A050000}"/>
    <cellStyle name="Followed Hyperlink 37" xfId="32043" hidden="1" xr:uid="{00000000-0005-0000-0000-00000B050000}"/>
    <cellStyle name="Followed Hyperlink 37" xfId="37171" hidden="1" xr:uid="{00000000-0005-0000-0000-00000C050000}"/>
    <cellStyle name="Followed Hyperlink 37" xfId="37231" hidden="1" xr:uid="{00000000-0005-0000-0000-00000D050000}"/>
    <cellStyle name="Followed Hyperlink 37" xfId="37292" hidden="1" xr:uid="{00000000-0005-0000-0000-00000E050000}"/>
    <cellStyle name="Followed Hyperlink 37" xfId="37271" hidden="1" xr:uid="{00000000-0005-0000-0000-00000F050000}"/>
    <cellStyle name="Followed Hyperlink 37" xfId="37398" hidden="1" xr:uid="{00000000-0005-0000-0000-000010050000}"/>
    <cellStyle name="Followed Hyperlink 37" xfId="37452" hidden="1" xr:uid="{00000000-0005-0000-0000-000011050000}"/>
    <cellStyle name="Followed Hyperlink 37" xfId="37513" hidden="1" xr:uid="{00000000-0005-0000-0000-000012050000}"/>
    <cellStyle name="Followed Hyperlink 37" xfId="37492" hidden="1" xr:uid="{00000000-0005-0000-0000-000013050000}"/>
    <cellStyle name="Followed Hyperlink 37" xfId="37617" hidden="1" xr:uid="{00000000-0005-0000-0000-000014050000}"/>
    <cellStyle name="Followed Hyperlink 37" xfId="37668" hidden="1" xr:uid="{00000000-0005-0000-0000-000015050000}"/>
    <cellStyle name="Followed Hyperlink 37" xfId="37729" hidden="1" xr:uid="{00000000-0005-0000-0000-000016050000}"/>
    <cellStyle name="Followed Hyperlink 37" xfId="37708" hidden="1" xr:uid="{00000000-0005-0000-0000-000017050000}"/>
    <cellStyle name="Followed Hyperlink 37" xfId="37832" hidden="1" xr:uid="{00000000-0005-0000-0000-000018050000}"/>
    <cellStyle name="Followed Hyperlink 37" xfId="37880" hidden="1" xr:uid="{00000000-0005-0000-0000-000019050000}"/>
    <cellStyle name="Followed Hyperlink 37" xfId="37941" hidden="1" xr:uid="{00000000-0005-0000-0000-00001A050000}"/>
    <cellStyle name="Followed Hyperlink 37" xfId="37920" hidden="1" xr:uid="{00000000-0005-0000-0000-00001B050000}"/>
    <cellStyle name="Followed Hyperlink 37" xfId="38044" hidden="1" xr:uid="{00000000-0005-0000-0000-00001C050000}"/>
    <cellStyle name="Followed Hyperlink 37" xfId="38091" hidden="1" xr:uid="{00000000-0005-0000-0000-00001D050000}"/>
    <cellStyle name="Followed Hyperlink 37" xfId="38152" hidden="1" xr:uid="{00000000-0005-0000-0000-00001E050000}"/>
    <cellStyle name="Followed Hyperlink 37" xfId="38131" hidden="1" xr:uid="{00000000-0005-0000-0000-00001F050000}"/>
    <cellStyle name="Followed Hyperlink 37" xfId="38255" hidden="1" xr:uid="{00000000-0005-0000-0000-000020050000}"/>
    <cellStyle name="Followed Hyperlink 37" xfId="38297" hidden="1" xr:uid="{00000000-0005-0000-0000-000021050000}"/>
    <cellStyle name="Followed Hyperlink 37" xfId="38358" hidden="1" xr:uid="{00000000-0005-0000-0000-000022050000}"/>
    <cellStyle name="Followed Hyperlink 37" xfId="38337" hidden="1" xr:uid="{00000000-0005-0000-0000-000023050000}"/>
    <cellStyle name="Followed Hyperlink 37" xfId="38519" hidden="1" xr:uid="{00000000-0005-0000-0000-000008050000}"/>
    <cellStyle name="Followed Hyperlink 37" xfId="36936" hidden="1" xr:uid="{00000000-0005-0000-0000-000009050000}"/>
    <cellStyle name="Followed Hyperlink 37" xfId="33676" hidden="1" xr:uid="{00000000-0005-0000-0000-00000A050000}"/>
    <cellStyle name="Followed Hyperlink 37" xfId="33706" hidden="1" xr:uid="{00000000-0005-0000-0000-00000B050000}"/>
    <cellStyle name="Followed Hyperlink 37" xfId="38740" hidden="1" xr:uid="{00000000-0005-0000-0000-00000C050000}"/>
    <cellStyle name="Followed Hyperlink 37" xfId="38800" hidden="1" xr:uid="{00000000-0005-0000-0000-00000D050000}"/>
    <cellStyle name="Followed Hyperlink 37" xfId="38861" hidden="1" xr:uid="{00000000-0005-0000-0000-00000E050000}"/>
    <cellStyle name="Followed Hyperlink 37" xfId="38840" hidden="1" xr:uid="{00000000-0005-0000-0000-00000F050000}"/>
    <cellStyle name="Followed Hyperlink 37" xfId="38967" hidden="1" xr:uid="{00000000-0005-0000-0000-000010050000}"/>
    <cellStyle name="Followed Hyperlink 37" xfId="39021" hidden="1" xr:uid="{00000000-0005-0000-0000-000011050000}"/>
    <cellStyle name="Followed Hyperlink 37" xfId="39082" hidden="1" xr:uid="{00000000-0005-0000-0000-000012050000}"/>
    <cellStyle name="Followed Hyperlink 37" xfId="39061" hidden="1" xr:uid="{00000000-0005-0000-0000-000013050000}"/>
    <cellStyle name="Followed Hyperlink 37" xfId="39186" hidden="1" xr:uid="{00000000-0005-0000-0000-000014050000}"/>
    <cellStyle name="Followed Hyperlink 37" xfId="39237" hidden="1" xr:uid="{00000000-0005-0000-0000-000015050000}"/>
    <cellStyle name="Followed Hyperlink 37" xfId="39298" hidden="1" xr:uid="{00000000-0005-0000-0000-000016050000}"/>
    <cellStyle name="Followed Hyperlink 37" xfId="39277" hidden="1" xr:uid="{00000000-0005-0000-0000-000017050000}"/>
    <cellStyle name="Followed Hyperlink 37" xfId="39401" hidden="1" xr:uid="{00000000-0005-0000-0000-000018050000}"/>
    <cellStyle name="Followed Hyperlink 37" xfId="39449" hidden="1" xr:uid="{00000000-0005-0000-0000-000019050000}"/>
    <cellStyle name="Followed Hyperlink 37" xfId="39510" hidden="1" xr:uid="{00000000-0005-0000-0000-00001A050000}"/>
    <cellStyle name="Followed Hyperlink 37" xfId="39489" hidden="1" xr:uid="{00000000-0005-0000-0000-00001B050000}"/>
    <cellStyle name="Followed Hyperlink 37" xfId="39613" hidden="1" xr:uid="{00000000-0005-0000-0000-00001C050000}"/>
    <cellStyle name="Followed Hyperlink 37" xfId="39660" hidden="1" xr:uid="{00000000-0005-0000-0000-00001D050000}"/>
    <cellStyle name="Followed Hyperlink 37" xfId="39721" hidden="1" xr:uid="{00000000-0005-0000-0000-00001E050000}"/>
    <cellStyle name="Followed Hyperlink 37" xfId="39700" hidden="1" xr:uid="{00000000-0005-0000-0000-00001F050000}"/>
    <cellStyle name="Followed Hyperlink 37" xfId="39824" hidden="1" xr:uid="{00000000-0005-0000-0000-000020050000}"/>
    <cellStyle name="Followed Hyperlink 37" xfId="39866" hidden="1" xr:uid="{00000000-0005-0000-0000-000021050000}"/>
    <cellStyle name="Followed Hyperlink 37" xfId="39927" hidden="1" xr:uid="{00000000-0005-0000-0000-000022050000}"/>
    <cellStyle name="Followed Hyperlink 37" xfId="39906" hidden="1" xr:uid="{00000000-0005-0000-0000-000023050000}"/>
    <cellStyle name="Followed Hyperlink 37" xfId="40088" hidden="1" xr:uid="{00000000-0005-0000-0000-000008050000}"/>
    <cellStyle name="Followed Hyperlink 37" xfId="38540" hidden="1" xr:uid="{00000000-0005-0000-0000-000009050000}"/>
    <cellStyle name="Followed Hyperlink 37" xfId="35327" hidden="1" xr:uid="{00000000-0005-0000-0000-00000A050000}"/>
    <cellStyle name="Followed Hyperlink 37" xfId="35357" hidden="1" xr:uid="{00000000-0005-0000-0000-00000B050000}"/>
    <cellStyle name="Followed Hyperlink 37" xfId="40259" hidden="1" xr:uid="{00000000-0005-0000-0000-00000C050000}"/>
    <cellStyle name="Followed Hyperlink 37" xfId="40319" hidden="1" xr:uid="{00000000-0005-0000-0000-00000D050000}"/>
    <cellStyle name="Followed Hyperlink 37" xfId="40380" hidden="1" xr:uid="{00000000-0005-0000-0000-00000E050000}"/>
    <cellStyle name="Followed Hyperlink 37" xfId="40359" hidden="1" xr:uid="{00000000-0005-0000-0000-00000F050000}"/>
    <cellStyle name="Followed Hyperlink 37" xfId="40486" hidden="1" xr:uid="{00000000-0005-0000-0000-000010050000}"/>
    <cellStyle name="Followed Hyperlink 37" xfId="40540" hidden="1" xr:uid="{00000000-0005-0000-0000-000011050000}"/>
    <cellStyle name="Followed Hyperlink 37" xfId="40601" hidden="1" xr:uid="{00000000-0005-0000-0000-000012050000}"/>
    <cellStyle name="Followed Hyperlink 37" xfId="40580" hidden="1" xr:uid="{00000000-0005-0000-0000-000013050000}"/>
    <cellStyle name="Followed Hyperlink 37" xfId="40705" hidden="1" xr:uid="{00000000-0005-0000-0000-000014050000}"/>
    <cellStyle name="Followed Hyperlink 37" xfId="40756" hidden="1" xr:uid="{00000000-0005-0000-0000-000015050000}"/>
    <cellStyle name="Followed Hyperlink 37" xfId="40817" hidden="1" xr:uid="{00000000-0005-0000-0000-000016050000}"/>
    <cellStyle name="Followed Hyperlink 37" xfId="40796" hidden="1" xr:uid="{00000000-0005-0000-0000-000017050000}"/>
    <cellStyle name="Followed Hyperlink 37" xfId="40920" hidden="1" xr:uid="{00000000-0005-0000-0000-000018050000}"/>
    <cellStyle name="Followed Hyperlink 37" xfId="40968" hidden="1" xr:uid="{00000000-0005-0000-0000-000019050000}"/>
    <cellStyle name="Followed Hyperlink 37" xfId="41029" hidden="1" xr:uid="{00000000-0005-0000-0000-00001A050000}"/>
    <cellStyle name="Followed Hyperlink 37" xfId="41008" hidden="1" xr:uid="{00000000-0005-0000-0000-00001B050000}"/>
    <cellStyle name="Followed Hyperlink 37" xfId="41132" hidden="1" xr:uid="{00000000-0005-0000-0000-00001C050000}"/>
    <cellStyle name="Followed Hyperlink 37" xfId="41179" hidden="1" xr:uid="{00000000-0005-0000-0000-00001D050000}"/>
    <cellStyle name="Followed Hyperlink 37" xfId="41240" hidden="1" xr:uid="{00000000-0005-0000-0000-00001E050000}"/>
    <cellStyle name="Followed Hyperlink 37" xfId="41219" hidden="1" xr:uid="{00000000-0005-0000-0000-00001F050000}"/>
    <cellStyle name="Followed Hyperlink 37" xfId="41343" hidden="1" xr:uid="{00000000-0005-0000-0000-000020050000}"/>
    <cellStyle name="Followed Hyperlink 37" xfId="41385" hidden="1" xr:uid="{00000000-0005-0000-0000-000021050000}"/>
    <cellStyle name="Followed Hyperlink 37" xfId="41446" hidden="1" xr:uid="{00000000-0005-0000-0000-000022050000}"/>
    <cellStyle name="Followed Hyperlink 37" xfId="41425" hidden="1" xr:uid="{00000000-0005-0000-0000-000023050000}"/>
    <cellStyle name="Followed Hyperlink 37" xfId="41912" hidden="1" xr:uid="{00000000-0005-0000-0000-000008050000}"/>
    <cellStyle name="Followed Hyperlink 37" xfId="41971" hidden="1" xr:uid="{00000000-0005-0000-0000-000009050000}"/>
    <cellStyle name="Followed Hyperlink 37" xfId="42032" hidden="1" xr:uid="{00000000-0005-0000-0000-00000A050000}"/>
    <cellStyle name="Followed Hyperlink 37" xfId="42011" hidden="1" xr:uid="{00000000-0005-0000-0000-00000B050000}"/>
    <cellStyle name="Followed Hyperlink 37" xfId="42224" hidden="1" xr:uid="{00000000-0005-0000-0000-00000C050000}"/>
    <cellStyle name="Followed Hyperlink 37" xfId="42284" hidden="1" xr:uid="{00000000-0005-0000-0000-00000D050000}"/>
    <cellStyle name="Followed Hyperlink 37" xfId="42345" hidden="1" xr:uid="{00000000-0005-0000-0000-00000E050000}"/>
    <cellStyle name="Followed Hyperlink 37" xfId="42324" hidden="1" xr:uid="{00000000-0005-0000-0000-00000F050000}"/>
    <cellStyle name="Followed Hyperlink 37" xfId="42451" hidden="1" xr:uid="{00000000-0005-0000-0000-000010050000}"/>
    <cellStyle name="Followed Hyperlink 37" xfId="42505" hidden="1" xr:uid="{00000000-0005-0000-0000-000011050000}"/>
    <cellStyle name="Followed Hyperlink 37" xfId="42566" hidden="1" xr:uid="{00000000-0005-0000-0000-000012050000}"/>
    <cellStyle name="Followed Hyperlink 37" xfId="42545" hidden="1" xr:uid="{00000000-0005-0000-0000-000013050000}"/>
    <cellStyle name="Followed Hyperlink 37" xfId="42670" hidden="1" xr:uid="{00000000-0005-0000-0000-000014050000}"/>
    <cellStyle name="Followed Hyperlink 37" xfId="42721" hidden="1" xr:uid="{00000000-0005-0000-0000-000015050000}"/>
    <cellStyle name="Followed Hyperlink 37" xfId="42782" hidden="1" xr:uid="{00000000-0005-0000-0000-000016050000}"/>
    <cellStyle name="Followed Hyperlink 37" xfId="42761" hidden="1" xr:uid="{00000000-0005-0000-0000-000017050000}"/>
    <cellStyle name="Followed Hyperlink 37" xfId="42885" hidden="1" xr:uid="{00000000-0005-0000-0000-000018050000}"/>
    <cellStyle name="Followed Hyperlink 37" xfId="42933" hidden="1" xr:uid="{00000000-0005-0000-0000-000019050000}"/>
    <cellStyle name="Followed Hyperlink 37" xfId="42994" hidden="1" xr:uid="{00000000-0005-0000-0000-00001A050000}"/>
    <cellStyle name="Followed Hyperlink 37" xfId="42973" hidden="1" xr:uid="{00000000-0005-0000-0000-00001B050000}"/>
    <cellStyle name="Followed Hyperlink 37" xfId="43097" hidden="1" xr:uid="{00000000-0005-0000-0000-00001C050000}"/>
    <cellStyle name="Followed Hyperlink 37" xfId="43144" hidden="1" xr:uid="{00000000-0005-0000-0000-00001D050000}"/>
    <cellStyle name="Followed Hyperlink 37" xfId="43205" hidden="1" xr:uid="{00000000-0005-0000-0000-00001E050000}"/>
    <cellStyle name="Followed Hyperlink 37" xfId="43184" hidden="1" xr:uid="{00000000-0005-0000-0000-00001F050000}"/>
    <cellStyle name="Followed Hyperlink 37" xfId="43308" hidden="1" xr:uid="{00000000-0005-0000-0000-000020050000}"/>
    <cellStyle name="Followed Hyperlink 37" xfId="43350" hidden="1" xr:uid="{00000000-0005-0000-0000-000021050000}"/>
    <cellStyle name="Followed Hyperlink 37" xfId="43411" hidden="1" xr:uid="{00000000-0005-0000-0000-000022050000}"/>
    <cellStyle name="Followed Hyperlink 37" xfId="43390" hidden="1" xr:uid="{00000000-0005-0000-0000-000023050000}"/>
    <cellStyle name="Followed Hyperlink 37" xfId="43859" hidden="1" xr:uid="{00000000-0005-0000-0000-000008050000}"/>
    <cellStyle name="Followed Hyperlink 37" xfId="43918" hidden="1" xr:uid="{00000000-0005-0000-0000-000009050000}"/>
    <cellStyle name="Followed Hyperlink 37" xfId="43979" hidden="1" xr:uid="{00000000-0005-0000-0000-00000A050000}"/>
    <cellStyle name="Followed Hyperlink 37" xfId="43958" hidden="1" xr:uid="{00000000-0005-0000-0000-00000B050000}"/>
    <cellStyle name="Followed Hyperlink 37" xfId="44171" hidden="1" xr:uid="{00000000-0005-0000-0000-00000C050000}"/>
    <cellStyle name="Followed Hyperlink 37" xfId="44231" hidden="1" xr:uid="{00000000-0005-0000-0000-00000D050000}"/>
    <cellStyle name="Followed Hyperlink 37" xfId="44292" hidden="1" xr:uid="{00000000-0005-0000-0000-00000E050000}"/>
    <cellStyle name="Followed Hyperlink 37" xfId="44271" hidden="1" xr:uid="{00000000-0005-0000-0000-00000F050000}"/>
    <cellStyle name="Followed Hyperlink 37" xfId="44398" hidden="1" xr:uid="{00000000-0005-0000-0000-000010050000}"/>
    <cellStyle name="Followed Hyperlink 37" xfId="44452" hidden="1" xr:uid="{00000000-0005-0000-0000-000011050000}"/>
    <cellStyle name="Followed Hyperlink 37" xfId="44513" hidden="1" xr:uid="{00000000-0005-0000-0000-000012050000}"/>
    <cellStyle name="Followed Hyperlink 37" xfId="44492" hidden="1" xr:uid="{00000000-0005-0000-0000-000013050000}"/>
    <cellStyle name="Followed Hyperlink 37" xfId="44617" hidden="1" xr:uid="{00000000-0005-0000-0000-000014050000}"/>
    <cellStyle name="Followed Hyperlink 37" xfId="44668" hidden="1" xr:uid="{00000000-0005-0000-0000-000015050000}"/>
    <cellStyle name="Followed Hyperlink 37" xfId="44729" hidden="1" xr:uid="{00000000-0005-0000-0000-000016050000}"/>
    <cellStyle name="Followed Hyperlink 37" xfId="44708" hidden="1" xr:uid="{00000000-0005-0000-0000-000017050000}"/>
    <cellStyle name="Followed Hyperlink 37" xfId="44832" hidden="1" xr:uid="{00000000-0005-0000-0000-000018050000}"/>
    <cellStyle name="Followed Hyperlink 37" xfId="44880" hidden="1" xr:uid="{00000000-0005-0000-0000-000019050000}"/>
    <cellStyle name="Followed Hyperlink 37" xfId="44941" hidden="1" xr:uid="{00000000-0005-0000-0000-00001A050000}"/>
    <cellStyle name="Followed Hyperlink 37" xfId="44920" hidden="1" xr:uid="{00000000-0005-0000-0000-00001B050000}"/>
    <cellStyle name="Followed Hyperlink 37" xfId="45044" hidden="1" xr:uid="{00000000-0005-0000-0000-00001C050000}"/>
    <cellStyle name="Followed Hyperlink 37" xfId="45091" hidden="1" xr:uid="{00000000-0005-0000-0000-00001D050000}"/>
    <cellStyle name="Followed Hyperlink 37" xfId="45152" hidden="1" xr:uid="{00000000-0005-0000-0000-00001E050000}"/>
    <cellStyle name="Followed Hyperlink 37" xfId="45131" hidden="1" xr:uid="{00000000-0005-0000-0000-00001F050000}"/>
    <cellStyle name="Followed Hyperlink 37" xfId="45255" hidden="1" xr:uid="{00000000-0005-0000-0000-000020050000}"/>
    <cellStyle name="Followed Hyperlink 37" xfId="45297" hidden="1" xr:uid="{00000000-0005-0000-0000-000021050000}"/>
    <cellStyle name="Followed Hyperlink 37" xfId="45358" hidden="1" xr:uid="{00000000-0005-0000-0000-000022050000}"/>
    <cellStyle name="Followed Hyperlink 37" xfId="45337" hidden="1" xr:uid="{00000000-0005-0000-0000-000023050000}"/>
    <cellStyle name="Followed Hyperlink 38" xfId="567" hidden="1" xr:uid="{00000000-0005-0000-0000-000024050000}"/>
    <cellStyle name="Followed Hyperlink 38" xfId="627" hidden="1" xr:uid="{00000000-0005-0000-0000-000025050000}"/>
    <cellStyle name="Followed Hyperlink 38" xfId="714" hidden="1" xr:uid="{00000000-0005-0000-0000-000026050000}"/>
    <cellStyle name="Followed Hyperlink 38" xfId="709" hidden="1" xr:uid="{00000000-0005-0000-0000-000027050000}"/>
    <cellStyle name="Followed Hyperlink 38" xfId="879" hidden="1" xr:uid="{00000000-0005-0000-0000-000028050000}"/>
    <cellStyle name="Followed Hyperlink 38" xfId="940" hidden="1" xr:uid="{00000000-0005-0000-0000-000029050000}"/>
    <cellStyle name="Followed Hyperlink 38" xfId="1027" hidden="1" xr:uid="{00000000-0005-0000-0000-00002A050000}"/>
    <cellStyle name="Followed Hyperlink 38" xfId="1022" hidden="1" xr:uid="{00000000-0005-0000-0000-00002B050000}"/>
    <cellStyle name="Followed Hyperlink 38" xfId="1106" hidden="1" xr:uid="{00000000-0005-0000-0000-00002C050000}"/>
    <cellStyle name="Followed Hyperlink 38" xfId="1161" hidden="1" xr:uid="{00000000-0005-0000-0000-00002D050000}"/>
    <cellStyle name="Followed Hyperlink 38" xfId="1248" hidden="1" xr:uid="{00000000-0005-0000-0000-00002E050000}"/>
    <cellStyle name="Followed Hyperlink 38" xfId="1243" hidden="1" xr:uid="{00000000-0005-0000-0000-00002F050000}"/>
    <cellStyle name="Followed Hyperlink 38" xfId="1325" hidden="1" xr:uid="{00000000-0005-0000-0000-000030050000}"/>
    <cellStyle name="Followed Hyperlink 38" xfId="1377" hidden="1" xr:uid="{00000000-0005-0000-0000-000031050000}"/>
    <cellStyle name="Followed Hyperlink 38" xfId="1464" hidden="1" xr:uid="{00000000-0005-0000-0000-000032050000}"/>
    <cellStyle name="Followed Hyperlink 38" xfId="1459" hidden="1" xr:uid="{00000000-0005-0000-0000-000033050000}"/>
    <cellStyle name="Followed Hyperlink 38" xfId="1540" hidden="1" xr:uid="{00000000-0005-0000-0000-000034050000}"/>
    <cellStyle name="Followed Hyperlink 38" xfId="1589" hidden="1" xr:uid="{00000000-0005-0000-0000-000035050000}"/>
    <cellStyle name="Followed Hyperlink 38" xfId="1676" hidden="1" xr:uid="{00000000-0005-0000-0000-000036050000}"/>
    <cellStyle name="Followed Hyperlink 38" xfId="1671" hidden="1" xr:uid="{00000000-0005-0000-0000-000037050000}"/>
    <cellStyle name="Followed Hyperlink 38" xfId="1752" hidden="1" xr:uid="{00000000-0005-0000-0000-000038050000}"/>
    <cellStyle name="Followed Hyperlink 38" xfId="1800" hidden="1" xr:uid="{00000000-0005-0000-0000-000039050000}"/>
    <cellStyle name="Followed Hyperlink 38" xfId="1887" hidden="1" xr:uid="{00000000-0005-0000-0000-00003A050000}"/>
    <cellStyle name="Followed Hyperlink 38" xfId="1882" hidden="1" xr:uid="{00000000-0005-0000-0000-00003B050000}"/>
    <cellStyle name="Followed Hyperlink 38" xfId="1963" hidden="1" xr:uid="{00000000-0005-0000-0000-00003C050000}"/>
    <cellStyle name="Followed Hyperlink 38" xfId="2006" hidden="1" xr:uid="{00000000-0005-0000-0000-00003D050000}"/>
    <cellStyle name="Followed Hyperlink 38" xfId="2093" hidden="1" xr:uid="{00000000-0005-0000-0000-00003E050000}"/>
    <cellStyle name="Followed Hyperlink 38" xfId="2088" hidden="1" xr:uid="{00000000-0005-0000-0000-00003F050000}"/>
    <cellStyle name="Followed Hyperlink 38" xfId="2868" hidden="1" xr:uid="{00000000-0005-0000-0000-000024050000}"/>
    <cellStyle name="Followed Hyperlink 38" xfId="2928" hidden="1" xr:uid="{00000000-0005-0000-0000-000025050000}"/>
    <cellStyle name="Followed Hyperlink 38" xfId="3015" hidden="1" xr:uid="{00000000-0005-0000-0000-000026050000}"/>
    <cellStyle name="Followed Hyperlink 38" xfId="3010" hidden="1" xr:uid="{00000000-0005-0000-0000-000027050000}"/>
    <cellStyle name="Followed Hyperlink 38" xfId="3180" hidden="1" xr:uid="{00000000-0005-0000-0000-000028050000}"/>
    <cellStyle name="Followed Hyperlink 38" xfId="3241" hidden="1" xr:uid="{00000000-0005-0000-0000-000029050000}"/>
    <cellStyle name="Followed Hyperlink 38" xfId="3328" hidden="1" xr:uid="{00000000-0005-0000-0000-00002A050000}"/>
    <cellStyle name="Followed Hyperlink 38" xfId="3323" hidden="1" xr:uid="{00000000-0005-0000-0000-00002B050000}"/>
    <cellStyle name="Followed Hyperlink 38" xfId="3407" hidden="1" xr:uid="{00000000-0005-0000-0000-00002C050000}"/>
    <cellStyle name="Followed Hyperlink 38" xfId="3462" hidden="1" xr:uid="{00000000-0005-0000-0000-00002D050000}"/>
    <cellStyle name="Followed Hyperlink 38" xfId="3549" hidden="1" xr:uid="{00000000-0005-0000-0000-00002E050000}"/>
    <cellStyle name="Followed Hyperlink 38" xfId="3544" hidden="1" xr:uid="{00000000-0005-0000-0000-00002F050000}"/>
    <cellStyle name="Followed Hyperlink 38" xfId="3626" hidden="1" xr:uid="{00000000-0005-0000-0000-000030050000}"/>
    <cellStyle name="Followed Hyperlink 38" xfId="3678" hidden="1" xr:uid="{00000000-0005-0000-0000-000031050000}"/>
    <cellStyle name="Followed Hyperlink 38" xfId="3765" hidden="1" xr:uid="{00000000-0005-0000-0000-000032050000}"/>
    <cellStyle name="Followed Hyperlink 38" xfId="3760" hidden="1" xr:uid="{00000000-0005-0000-0000-000033050000}"/>
    <cellStyle name="Followed Hyperlink 38" xfId="3841" hidden="1" xr:uid="{00000000-0005-0000-0000-000034050000}"/>
    <cellStyle name="Followed Hyperlink 38" xfId="3890" hidden="1" xr:uid="{00000000-0005-0000-0000-000035050000}"/>
    <cellStyle name="Followed Hyperlink 38" xfId="3977" hidden="1" xr:uid="{00000000-0005-0000-0000-000036050000}"/>
    <cellStyle name="Followed Hyperlink 38" xfId="3972" hidden="1" xr:uid="{00000000-0005-0000-0000-000037050000}"/>
    <cellStyle name="Followed Hyperlink 38" xfId="4053" hidden="1" xr:uid="{00000000-0005-0000-0000-000038050000}"/>
    <cellStyle name="Followed Hyperlink 38" xfId="4101" hidden="1" xr:uid="{00000000-0005-0000-0000-000039050000}"/>
    <cellStyle name="Followed Hyperlink 38" xfId="4188" hidden="1" xr:uid="{00000000-0005-0000-0000-00003A050000}"/>
    <cellStyle name="Followed Hyperlink 38" xfId="4183" hidden="1" xr:uid="{00000000-0005-0000-0000-00003B050000}"/>
    <cellStyle name="Followed Hyperlink 38" xfId="4264" hidden="1" xr:uid="{00000000-0005-0000-0000-00003C050000}"/>
    <cellStyle name="Followed Hyperlink 38" xfId="4307" hidden="1" xr:uid="{00000000-0005-0000-0000-00003D050000}"/>
    <cellStyle name="Followed Hyperlink 38" xfId="4394" hidden="1" xr:uid="{00000000-0005-0000-0000-00003E050000}"/>
    <cellStyle name="Followed Hyperlink 38" xfId="4389" hidden="1" xr:uid="{00000000-0005-0000-0000-00003F050000}"/>
    <cellStyle name="Followed Hyperlink 38" xfId="4547" hidden="1" xr:uid="{00000000-0005-0000-0000-000024050000}"/>
    <cellStyle name="Followed Hyperlink 38" xfId="4518" hidden="1" xr:uid="{00000000-0005-0000-0000-000025050000}"/>
    <cellStyle name="Followed Hyperlink 38" xfId="2535" hidden="1" xr:uid="{00000000-0005-0000-0000-000026050000}"/>
    <cellStyle name="Followed Hyperlink 38" xfId="4479" hidden="1" xr:uid="{00000000-0005-0000-0000-000027050000}"/>
    <cellStyle name="Followed Hyperlink 38" xfId="4859" hidden="1" xr:uid="{00000000-0005-0000-0000-000028050000}"/>
    <cellStyle name="Followed Hyperlink 38" xfId="4920" hidden="1" xr:uid="{00000000-0005-0000-0000-000029050000}"/>
    <cellStyle name="Followed Hyperlink 38" xfId="5007" hidden="1" xr:uid="{00000000-0005-0000-0000-00002A050000}"/>
    <cellStyle name="Followed Hyperlink 38" xfId="5002" hidden="1" xr:uid="{00000000-0005-0000-0000-00002B050000}"/>
    <cellStyle name="Followed Hyperlink 38" xfId="5086" hidden="1" xr:uid="{00000000-0005-0000-0000-00002C050000}"/>
    <cellStyle name="Followed Hyperlink 38" xfId="5141" hidden="1" xr:uid="{00000000-0005-0000-0000-00002D050000}"/>
    <cellStyle name="Followed Hyperlink 38" xfId="5228" hidden="1" xr:uid="{00000000-0005-0000-0000-00002E050000}"/>
    <cellStyle name="Followed Hyperlink 38" xfId="5223" hidden="1" xr:uid="{00000000-0005-0000-0000-00002F050000}"/>
    <cellStyle name="Followed Hyperlink 38" xfId="5305" hidden="1" xr:uid="{00000000-0005-0000-0000-000030050000}"/>
    <cellStyle name="Followed Hyperlink 38" xfId="5357" hidden="1" xr:uid="{00000000-0005-0000-0000-000031050000}"/>
    <cellStyle name="Followed Hyperlink 38" xfId="5444" hidden="1" xr:uid="{00000000-0005-0000-0000-000032050000}"/>
    <cellStyle name="Followed Hyperlink 38" xfId="5439" hidden="1" xr:uid="{00000000-0005-0000-0000-000033050000}"/>
    <cellStyle name="Followed Hyperlink 38" xfId="5520" hidden="1" xr:uid="{00000000-0005-0000-0000-000034050000}"/>
    <cellStyle name="Followed Hyperlink 38" xfId="5569" hidden="1" xr:uid="{00000000-0005-0000-0000-000035050000}"/>
    <cellStyle name="Followed Hyperlink 38" xfId="5656" hidden="1" xr:uid="{00000000-0005-0000-0000-000036050000}"/>
    <cellStyle name="Followed Hyperlink 38" xfId="5651" hidden="1" xr:uid="{00000000-0005-0000-0000-000037050000}"/>
    <cellStyle name="Followed Hyperlink 38" xfId="5732" hidden="1" xr:uid="{00000000-0005-0000-0000-000038050000}"/>
    <cellStyle name="Followed Hyperlink 38" xfId="5780" hidden="1" xr:uid="{00000000-0005-0000-0000-000039050000}"/>
    <cellStyle name="Followed Hyperlink 38" xfId="5867" hidden="1" xr:uid="{00000000-0005-0000-0000-00003A050000}"/>
    <cellStyle name="Followed Hyperlink 38" xfId="5862" hidden="1" xr:uid="{00000000-0005-0000-0000-00003B050000}"/>
    <cellStyle name="Followed Hyperlink 38" xfId="5943" hidden="1" xr:uid="{00000000-0005-0000-0000-00003C050000}"/>
    <cellStyle name="Followed Hyperlink 38" xfId="5986" hidden="1" xr:uid="{00000000-0005-0000-0000-00003D050000}"/>
    <cellStyle name="Followed Hyperlink 38" xfId="6073" hidden="1" xr:uid="{00000000-0005-0000-0000-00003E050000}"/>
    <cellStyle name="Followed Hyperlink 38" xfId="6068" hidden="1" xr:uid="{00000000-0005-0000-0000-00003F050000}"/>
    <cellStyle name="Followed Hyperlink 38" xfId="6226" hidden="1" xr:uid="{00000000-0005-0000-0000-000024050000}"/>
    <cellStyle name="Followed Hyperlink 38" xfId="6197" hidden="1" xr:uid="{00000000-0005-0000-0000-000025050000}"/>
    <cellStyle name="Followed Hyperlink 38" xfId="4662" hidden="1" xr:uid="{00000000-0005-0000-0000-000026050000}"/>
    <cellStyle name="Followed Hyperlink 38" xfId="6158" hidden="1" xr:uid="{00000000-0005-0000-0000-000027050000}"/>
    <cellStyle name="Followed Hyperlink 38" xfId="6539" hidden="1" xr:uid="{00000000-0005-0000-0000-000028050000}"/>
    <cellStyle name="Followed Hyperlink 38" xfId="6600" hidden="1" xr:uid="{00000000-0005-0000-0000-000029050000}"/>
    <cellStyle name="Followed Hyperlink 38" xfId="6687" hidden="1" xr:uid="{00000000-0005-0000-0000-00002A050000}"/>
    <cellStyle name="Followed Hyperlink 38" xfId="6682" hidden="1" xr:uid="{00000000-0005-0000-0000-00002B050000}"/>
    <cellStyle name="Followed Hyperlink 38" xfId="6766" hidden="1" xr:uid="{00000000-0005-0000-0000-00002C050000}"/>
    <cellStyle name="Followed Hyperlink 38" xfId="6821" hidden="1" xr:uid="{00000000-0005-0000-0000-00002D050000}"/>
    <cellStyle name="Followed Hyperlink 38" xfId="6908" hidden="1" xr:uid="{00000000-0005-0000-0000-00002E050000}"/>
    <cellStyle name="Followed Hyperlink 38" xfId="6903" hidden="1" xr:uid="{00000000-0005-0000-0000-00002F050000}"/>
    <cellStyle name="Followed Hyperlink 38" xfId="6985" hidden="1" xr:uid="{00000000-0005-0000-0000-000030050000}"/>
    <cellStyle name="Followed Hyperlink 38" xfId="7037" hidden="1" xr:uid="{00000000-0005-0000-0000-000031050000}"/>
    <cellStyle name="Followed Hyperlink 38" xfId="7124" hidden="1" xr:uid="{00000000-0005-0000-0000-000032050000}"/>
    <cellStyle name="Followed Hyperlink 38" xfId="7119" hidden="1" xr:uid="{00000000-0005-0000-0000-000033050000}"/>
    <cellStyle name="Followed Hyperlink 38" xfId="7200" hidden="1" xr:uid="{00000000-0005-0000-0000-000034050000}"/>
    <cellStyle name="Followed Hyperlink 38" xfId="7249" hidden="1" xr:uid="{00000000-0005-0000-0000-000035050000}"/>
    <cellStyle name="Followed Hyperlink 38" xfId="7336" hidden="1" xr:uid="{00000000-0005-0000-0000-000036050000}"/>
    <cellStyle name="Followed Hyperlink 38" xfId="7331" hidden="1" xr:uid="{00000000-0005-0000-0000-000037050000}"/>
    <cellStyle name="Followed Hyperlink 38" xfId="7412" hidden="1" xr:uid="{00000000-0005-0000-0000-000038050000}"/>
    <cellStyle name="Followed Hyperlink 38" xfId="7460" hidden="1" xr:uid="{00000000-0005-0000-0000-000039050000}"/>
    <cellStyle name="Followed Hyperlink 38" xfId="7547" hidden="1" xr:uid="{00000000-0005-0000-0000-00003A050000}"/>
    <cellStyle name="Followed Hyperlink 38" xfId="7542" hidden="1" xr:uid="{00000000-0005-0000-0000-00003B050000}"/>
    <cellStyle name="Followed Hyperlink 38" xfId="7623" hidden="1" xr:uid="{00000000-0005-0000-0000-00003C050000}"/>
    <cellStyle name="Followed Hyperlink 38" xfId="7666" hidden="1" xr:uid="{00000000-0005-0000-0000-00003D050000}"/>
    <cellStyle name="Followed Hyperlink 38" xfId="7753" hidden="1" xr:uid="{00000000-0005-0000-0000-00003E050000}"/>
    <cellStyle name="Followed Hyperlink 38" xfId="7748" hidden="1" xr:uid="{00000000-0005-0000-0000-00003F050000}"/>
    <cellStyle name="Followed Hyperlink 38" xfId="7906" hidden="1" xr:uid="{00000000-0005-0000-0000-000024050000}"/>
    <cellStyle name="Followed Hyperlink 38" xfId="7877" hidden="1" xr:uid="{00000000-0005-0000-0000-000025050000}"/>
    <cellStyle name="Followed Hyperlink 38" xfId="6341" hidden="1" xr:uid="{00000000-0005-0000-0000-000026050000}"/>
    <cellStyle name="Followed Hyperlink 38" xfId="7838" hidden="1" xr:uid="{00000000-0005-0000-0000-000027050000}"/>
    <cellStyle name="Followed Hyperlink 38" xfId="8219" hidden="1" xr:uid="{00000000-0005-0000-0000-000028050000}"/>
    <cellStyle name="Followed Hyperlink 38" xfId="8280" hidden="1" xr:uid="{00000000-0005-0000-0000-000029050000}"/>
    <cellStyle name="Followed Hyperlink 38" xfId="8367" hidden="1" xr:uid="{00000000-0005-0000-0000-00002A050000}"/>
    <cellStyle name="Followed Hyperlink 38" xfId="8362" hidden="1" xr:uid="{00000000-0005-0000-0000-00002B050000}"/>
    <cellStyle name="Followed Hyperlink 38" xfId="8446" hidden="1" xr:uid="{00000000-0005-0000-0000-00002C050000}"/>
    <cellStyle name="Followed Hyperlink 38" xfId="8501" hidden="1" xr:uid="{00000000-0005-0000-0000-00002D050000}"/>
    <cellStyle name="Followed Hyperlink 38" xfId="8588" hidden="1" xr:uid="{00000000-0005-0000-0000-00002E050000}"/>
    <cellStyle name="Followed Hyperlink 38" xfId="8583" hidden="1" xr:uid="{00000000-0005-0000-0000-00002F050000}"/>
    <cellStyle name="Followed Hyperlink 38" xfId="8665" hidden="1" xr:uid="{00000000-0005-0000-0000-000030050000}"/>
    <cellStyle name="Followed Hyperlink 38" xfId="8717" hidden="1" xr:uid="{00000000-0005-0000-0000-000031050000}"/>
    <cellStyle name="Followed Hyperlink 38" xfId="8804" hidden="1" xr:uid="{00000000-0005-0000-0000-000032050000}"/>
    <cellStyle name="Followed Hyperlink 38" xfId="8799" hidden="1" xr:uid="{00000000-0005-0000-0000-000033050000}"/>
    <cellStyle name="Followed Hyperlink 38" xfId="8880" hidden="1" xr:uid="{00000000-0005-0000-0000-000034050000}"/>
    <cellStyle name="Followed Hyperlink 38" xfId="8929" hidden="1" xr:uid="{00000000-0005-0000-0000-000035050000}"/>
    <cellStyle name="Followed Hyperlink 38" xfId="9016" hidden="1" xr:uid="{00000000-0005-0000-0000-000036050000}"/>
    <cellStyle name="Followed Hyperlink 38" xfId="9011" hidden="1" xr:uid="{00000000-0005-0000-0000-000037050000}"/>
    <cellStyle name="Followed Hyperlink 38" xfId="9092" hidden="1" xr:uid="{00000000-0005-0000-0000-000038050000}"/>
    <cellStyle name="Followed Hyperlink 38" xfId="9140" hidden="1" xr:uid="{00000000-0005-0000-0000-000039050000}"/>
    <cellStyle name="Followed Hyperlink 38" xfId="9227" hidden="1" xr:uid="{00000000-0005-0000-0000-00003A050000}"/>
    <cellStyle name="Followed Hyperlink 38" xfId="9222" hidden="1" xr:uid="{00000000-0005-0000-0000-00003B050000}"/>
    <cellStyle name="Followed Hyperlink 38" xfId="9303" hidden="1" xr:uid="{00000000-0005-0000-0000-00003C050000}"/>
    <cellStyle name="Followed Hyperlink 38" xfId="9346" hidden="1" xr:uid="{00000000-0005-0000-0000-00003D050000}"/>
    <cellStyle name="Followed Hyperlink 38" xfId="9433" hidden="1" xr:uid="{00000000-0005-0000-0000-00003E050000}"/>
    <cellStyle name="Followed Hyperlink 38" xfId="9428" hidden="1" xr:uid="{00000000-0005-0000-0000-00003F050000}"/>
    <cellStyle name="Followed Hyperlink 38" xfId="9586" hidden="1" xr:uid="{00000000-0005-0000-0000-000024050000}"/>
    <cellStyle name="Followed Hyperlink 38" xfId="9557" hidden="1" xr:uid="{00000000-0005-0000-0000-000025050000}"/>
    <cellStyle name="Followed Hyperlink 38" xfId="8021" hidden="1" xr:uid="{00000000-0005-0000-0000-000026050000}"/>
    <cellStyle name="Followed Hyperlink 38" xfId="9518" hidden="1" xr:uid="{00000000-0005-0000-0000-000027050000}"/>
    <cellStyle name="Followed Hyperlink 38" xfId="9897" hidden="1" xr:uid="{00000000-0005-0000-0000-000028050000}"/>
    <cellStyle name="Followed Hyperlink 38" xfId="9958" hidden="1" xr:uid="{00000000-0005-0000-0000-000029050000}"/>
    <cellStyle name="Followed Hyperlink 38" xfId="10045" hidden="1" xr:uid="{00000000-0005-0000-0000-00002A050000}"/>
    <cellStyle name="Followed Hyperlink 38" xfId="10040" hidden="1" xr:uid="{00000000-0005-0000-0000-00002B050000}"/>
    <cellStyle name="Followed Hyperlink 38" xfId="10124" hidden="1" xr:uid="{00000000-0005-0000-0000-00002C050000}"/>
    <cellStyle name="Followed Hyperlink 38" xfId="10179" hidden="1" xr:uid="{00000000-0005-0000-0000-00002D050000}"/>
    <cellStyle name="Followed Hyperlink 38" xfId="10266" hidden="1" xr:uid="{00000000-0005-0000-0000-00002E050000}"/>
    <cellStyle name="Followed Hyperlink 38" xfId="10261" hidden="1" xr:uid="{00000000-0005-0000-0000-00002F050000}"/>
    <cellStyle name="Followed Hyperlink 38" xfId="10343" hidden="1" xr:uid="{00000000-0005-0000-0000-000030050000}"/>
    <cellStyle name="Followed Hyperlink 38" xfId="10395" hidden="1" xr:uid="{00000000-0005-0000-0000-000031050000}"/>
    <cellStyle name="Followed Hyperlink 38" xfId="10482" hidden="1" xr:uid="{00000000-0005-0000-0000-000032050000}"/>
    <cellStyle name="Followed Hyperlink 38" xfId="10477" hidden="1" xr:uid="{00000000-0005-0000-0000-000033050000}"/>
    <cellStyle name="Followed Hyperlink 38" xfId="10558" hidden="1" xr:uid="{00000000-0005-0000-0000-000034050000}"/>
    <cellStyle name="Followed Hyperlink 38" xfId="10607" hidden="1" xr:uid="{00000000-0005-0000-0000-000035050000}"/>
    <cellStyle name="Followed Hyperlink 38" xfId="10694" hidden="1" xr:uid="{00000000-0005-0000-0000-000036050000}"/>
    <cellStyle name="Followed Hyperlink 38" xfId="10689" hidden="1" xr:uid="{00000000-0005-0000-0000-000037050000}"/>
    <cellStyle name="Followed Hyperlink 38" xfId="10770" hidden="1" xr:uid="{00000000-0005-0000-0000-000038050000}"/>
    <cellStyle name="Followed Hyperlink 38" xfId="10818" hidden="1" xr:uid="{00000000-0005-0000-0000-000039050000}"/>
    <cellStyle name="Followed Hyperlink 38" xfId="10905" hidden="1" xr:uid="{00000000-0005-0000-0000-00003A050000}"/>
    <cellStyle name="Followed Hyperlink 38" xfId="10900" hidden="1" xr:uid="{00000000-0005-0000-0000-00003B050000}"/>
    <cellStyle name="Followed Hyperlink 38" xfId="10981" hidden="1" xr:uid="{00000000-0005-0000-0000-00003C050000}"/>
    <cellStyle name="Followed Hyperlink 38" xfId="11024" hidden="1" xr:uid="{00000000-0005-0000-0000-00003D050000}"/>
    <cellStyle name="Followed Hyperlink 38" xfId="11111" hidden="1" xr:uid="{00000000-0005-0000-0000-00003E050000}"/>
    <cellStyle name="Followed Hyperlink 38" xfId="11106" hidden="1" xr:uid="{00000000-0005-0000-0000-00003F050000}"/>
    <cellStyle name="Followed Hyperlink 38" xfId="11264" hidden="1" xr:uid="{00000000-0005-0000-0000-000024050000}"/>
    <cellStyle name="Followed Hyperlink 38" xfId="11235" hidden="1" xr:uid="{00000000-0005-0000-0000-000025050000}"/>
    <cellStyle name="Followed Hyperlink 38" xfId="9700" hidden="1" xr:uid="{00000000-0005-0000-0000-000026050000}"/>
    <cellStyle name="Followed Hyperlink 38" xfId="11196" hidden="1" xr:uid="{00000000-0005-0000-0000-000027050000}"/>
    <cellStyle name="Followed Hyperlink 38" xfId="11572" hidden="1" xr:uid="{00000000-0005-0000-0000-000028050000}"/>
    <cellStyle name="Followed Hyperlink 38" xfId="11633" hidden="1" xr:uid="{00000000-0005-0000-0000-000029050000}"/>
    <cellStyle name="Followed Hyperlink 38" xfId="11720" hidden="1" xr:uid="{00000000-0005-0000-0000-00002A050000}"/>
    <cellStyle name="Followed Hyperlink 38" xfId="11715" hidden="1" xr:uid="{00000000-0005-0000-0000-00002B050000}"/>
    <cellStyle name="Followed Hyperlink 38" xfId="11799" hidden="1" xr:uid="{00000000-0005-0000-0000-00002C050000}"/>
    <cellStyle name="Followed Hyperlink 38" xfId="11854" hidden="1" xr:uid="{00000000-0005-0000-0000-00002D050000}"/>
    <cellStyle name="Followed Hyperlink 38" xfId="11941" hidden="1" xr:uid="{00000000-0005-0000-0000-00002E050000}"/>
    <cellStyle name="Followed Hyperlink 38" xfId="11936" hidden="1" xr:uid="{00000000-0005-0000-0000-00002F050000}"/>
    <cellStyle name="Followed Hyperlink 38" xfId="12018" hidden="1" xr:uid="{00000000-0005-0000-0000-000030050000}"/>
    <cellStyle name="Followed Hyperlink 38" xfId="12070" hidden="1" xr:uid="{00000000-0005-0000-0000-000031050000}"/>
    <cellStyle name="Followed Hyperlink 38" xfId="12157" hidden="1" xr:uid="{00000000-0005-0000-0000-000032050000}"/>
    <cellStyle name="Followed Hyperlink 38" xfId="12152" hidden="1" xr:uid="{00000000-0005-0000-0000-000033050000}"/>
    <cellStyle name="Followed Hyperlink 38" xfId="12233" hidden="1" xr:uid="{00000000-0005-0000-0000-000034050000}"/>
    <cellStyle name="Followed Hyperlink 38" xfId="12282" hidden="1" xr:uid="{00000000-0005-0000-0000-000035050000}"/>
    <cellStyle name="Followed Hyperlink 38" xfId="12369" hidden="1" xr:uid="{00000000-0005-0000-0000-000036050000}"/>
    <cellStyle name="Followed Hyperlink 38" xfId="12364" hidden="1" xr:uid="{00000000-0005-0000-0000-000037050000}"/>
    <cellStyle name="Followed Hyperlink 38" xfId="12445" hidden="1" xr:uid="{00000000-0005-0000-0000-000038050000}"/>
    <cellStyle name="Followed Hyperlink 38" xfId="12493" hidden="1" xr:uid="{00000000-0005-0000-0000-000039050000}"/>
    <cellStyle name="Followed Hyperlink 38" xfId="12580" hidden="1" xr:uid="{00000000-0005-0000-0000-00003A050000}"/>
    <cellStyle name="Followed Hyperlink 38" xfId="12575" hidden="1" xr:uid="{00000000-0005-0000-0000-00003B050000}"/>
    <cellStyle name="Followed Hyperlink 38" xfId="12656" hidden="1" xr:uid="{00000000-0005-0000-0000-00003C050000}"/>
    <cellStyle name="Followed Hyperlink 38" xfId="12699" hidden="1" xr:uid="{00000000-0005-0000-0000-00003D050000}"/>
    <cellStyle name="Followed Hyperlink 38" xfId="12786" hidden="1" xr:uid="{00000000-0005-0000-0000-00003E050000}"/>
    <cellStyle name="Followed Hyperlink 38" xfId="12781" hidden="1" xr:uid="{00000000-0005-0000-0000-00003F050000}"/>
    <cellStyle name="Followed Hyperlink 38" xfId="12939" hidden="1" xr:uid="{00000000-0005-0000-0000-000024050000}"/>
    <cellStyle name="Followed Hyperlink 38" xfId="12910" hidden="1" xr:uid="{00000000-0005-0000-0000-000025050000}"/>
    <cellStyle name="Followed Hyperlink 38" xfId="11375" hidden="1" xr:uid="{00000000-0005-0000-0000-000026050000}"/>
    <cellStyle name="Followed Hyperlink 38" xfId="12871" hidden="1" xr:uid="{00000000-0005-0000-0000-000027050000}"/>
    <cellStyle name="Followed Hyperlink 38" xfId="13246" hidden="1" xr:uid="{00000000-0005-0000-0000-000028050000}"/>
    <cellStyle name="Followed Hyperlink 38" xfId="13307" hidden="1" xr:uid="{00000000-0005-0000-0000-000029050000}"/>
    <cellStyle name="Followed Hyperlink 38" xfId="13394" hidden="1" xr:uid="{00000000-0005-0000-0000-00002A050000}"/>
    <cellStyle name="Followed Hyperlink 38" xfId="13389" hidden="1" xr:uid="{00000000-0005-0000-0000-00002B050000}"/>
    <cellStyle name="Followed Hyperlink 38" xfId="13473" hidden="1" xr:uid="{00000000-0005-0000-0000-00002C050000}"/>
    <cellStyle name="Followed Hyperlink 38" xfId="13528" hidden="1" xr:uid="{00000000-0005-0000-0000-00002D050000}"/>
    <cellStyle name="Followed Hyperlink 38" xfId="13615" hidden="1" xr:uid="{00000000-0005-0000-0000-00002E050000}"/>
    <cellStyle name="Followed Hyperlink 38" xfId="13610" hidden="1" xr:uid="{00000000-0005-0000-0000-00002F050000}"/>
    <cellStyle name="Followed Hyperlink 38" xfId="13692" hidden="1" xr:uid="{00000000-0005-0000-0000-000030050000}"/>
    <cellStyle name="Followed Hyperlink 38" xfId="13744" hidden="1" xr:uid="{00000000-0005-0000-0000-000031050000}"/>
    <cellStyle name="Followed Hyperlink 38" xfId="13831" hidden="1" xr:uid="{00000000-0005-0000-0000-000032050000}"/>
    <cellStyle name="Followed Hyperlink 38" xfId="13826" hidden="1" xr:uid="{00000000-0005-0000-0000-000033050000}"/>
    <cellStyle name="Followed Hyperlink 38" xfId="13907" hidden="1" xr:uid="{00000000-0005-0000-0000-000034050000}"/>
    <cellStyle name="Followed Hyperlink 38" xfId="13956" hidden="1" xr:uid="{00000000-0005-0000-0000-000035050000}"/>
    <cellStyle name="Followed Hyperlink 38" xfId="14043" hidden="1" xr:uid="{00000000-0005-0000-0000-000036050000}"/>
    <cellStyle name="Followed Hyperlink 38" xfId="14038" hidden="1" xr:uid="{00000000-0005-0000-0000-000037050000}"/>
    <cellStyle name="Followed Hyperlink 38" xfId="14119" hidden="1" xr:uid="{00000000-0005-0000-0000-000038050000}"/>
    <cellStyle name="Followed Hyperlink 38" xfId="14167" hidden="1" xr:uid="{00000000-0005-0000-0000-000039050000}"/>
    <cellStyle name="Followed Hyperlink 38" xfId="14254" hidden="1" xr:uid="{00000000-0005-0000-0000-00003A050000}"/>
    <cellStyle name="Followed Hyperlink 38" xfId="14249" hidden="1" xr:uid="{00000000-0005-0000-0000-00003B050000}"/>
    <cellStyle name="Followed Hyperlink 38" xfId="14330" hidden="1" xr:uid="{00000000-0005-0000-0000-00003C050000}"/>
    <cellStyle name="Followed Hyperlink 38" xfId="14373" hidden="1" xr:uid="{00000000-0005-0000-0000-00003D050000}"/>
    <cellStyle name="Followed Hyperlink 38" xfId="14460" hidden="1" xr:uid="{00000000-0005-0000-0000-00003E050000}"/>
    <cellStyle name="Followed Hyperlink 38" xfId="14455" hidden="1" xr:uid="{00000000-0005-0000-0000-00003F050000}"/>
    <cellStyle name="Followed Hyperlink 38" xfId="14613" hidden="1" xr:uid="{00000000-0005-0000-0000-000024050000}"/>
    <cellStyle name="Followed Hyperlink 38" xfId="14584" hidden="1" xr:uid="{00000000-0005-0000-0000-000025050000}"/>
    <cellStyle name="Followed Hyperlink 38" xfId="13049" hidden="1" xr:uid="{00000000-0005-0000-0000-000026050000}"/>
    <cellStyle name="Followed Hyperlink 38" xfId="14545" hidden="1" xr:uid="{00000000-0005-0000-0000-000027050000}"/>
    <cellStyle name="Followed Hyperlink 38" xfId="14914" hidden="1" xr:uid="{00000000-0005-0000-0000-000028050000}"/>
    <cellStyle name="Followed Hyperlink 38" xfId="14975" hidden="1" xr:uid="{00000000-0005-0000-0000-000029050000}"/>
    <cellStyle name="Followed Hyperlink 38" xfId="15062" hidden="1" xr:uid="{00000000-0005-0000-0000-00002A050000}"/>
    <cellStyle name="Followed Hyperlink 38" xfId="15057" hidden="1" xr:uid="{00000000-0005-0000-0000-00002B050000}"/>
    <cellStyle name="Followed Hyperlink 38" xfId="15141" hidden="1" xr:uid="{00000000-0005-0000-0000-00002C050000}"/>
    <cellStyle name="Followed Hyperlink 38" xfId="15196" hidden="1" xr:uid="{00000000-0005-0000-0000-00002D050000}"/>
    <cellStyle name="Followed Hyperlink 38" xfId="15283" hidden="1" xr:uid="{00000000-0005-0000-0000-00002E050000}"/>
    <cellStyle name="Followed Hyperlink 38" xfId="15278" hidden="1" xr:uid="{00000000-0005-0000-0000-00002F050000}"/>
    <cellStyle name="Followed Hyperlink 38" xfId="15360" hidden="1" xr:uid="{00000000-0005-0000-0000-000030050000}"/>
    <cellStyle name="Followed Hyperlink 38" xfId="15412" hidden="1" xr:uid="{00000000-0005-0000-0000-000031050000}"/>
    <cellStyle name="Followed Hyperlink 38" xfId="15499" hidden="1" xr:uid="{00000000-0005-0000-0000-000032050000}"/>
    <cellStyle name="Followed Hyperlink 38" xfId="15494" hidden="1" xr:uid="{00000000-0005-0000-0000-000033050000}"/>
    <cellStyle name="Followed Hyperlink 38" xfId="15575" hidden="1" xr:uid="{00000000-0005-0000-0000-000034050000}"/>
    <cellStyle name="Followed Hyperlink 38" xfId="15624" hidden="1" xr:uid="{00000000-0005-0000-0000-000035050000}"/>
    <cellStyle name="Followed Hyperlink 38" xfId="15711" hidden="1" xr:uid="{00000000-0005-0000-0000-000036050000}"/>
    <cellStyle name="Followed Hyperlink 38" xfId="15706" hidden="1" xr:uid="{00000000-0005-0000-0000-000037050000}"/>
    <cellStyle name="Followed Hyperlink 38" xfId="15787" hidden="1" xr:uid="{00000000-0005-0000-0000-000038050000}"/>
    <cellStyle name="Followed Hyperlink 38" xfId="15835" hidden="1" xr:uid="{00000000-0005-0000-0000-000039050000}"/>
    <cellStyle name="Followed Hyperlink 38" xfId="15922" hidden="1" xr:uid="{00000000-0005-0000-0000-00003A050000}"/>
    <cellStyle name="Followed Hyperlink 38" xfId="15917" hidden="1" xr:uid="{00000000-0005-0000-0000-00003B050000}"/>
    <cellStyle name="Followed Hyperlink 38" xfId="15998" hidden="1" xr:uid="{00000000-0005-0000-0000-00003C050000}"/>
    <cellStyle name="Followed Hyperlink 38" xfId="16041" hidden="1" xr:uid="{00000000-0005-0000-0000-00003D050000}"/>
    <cellStyle name="Followed Hyperlink 38" xfId="16128" hidden="1" xr:uid="{00000000-0005-0000-0000-00003E050000}"/>
    <cellStyle name="Followed Hyperlink 38" xfId="16123" hidden="1" xr:uid="{00000000-0005-0000-0000-00003F050000}"/>
    <cellStyle name="Followed Hyperlink 38" xfId="16281" hidden="1" xr:uid="{00000000-0005-0000-0000-000024050000}"/>
    <cellStyle name="Followed Hyperlink 38" xfId="16252" hidden="1" xr:uid="{00000000-0005-0000-0000-000025050000}"/>
    <cellStyle name="Followed Hyperlink 38" xfId="14721" hidden="1" xr:uid="{00000000-0005-0000-0000-000026050000}"/>
    <cellStyle name="Followed Hyperlink 38" xfId="16213" hidden="1" xr:uid="{00000000-0005-0000-0000-000027050000}"/>
    <cellStyle name="Followed Hyperlink 38" xfId="16573" hidden="1" xr:uid="{00000000-0005-0000-0000-000028050000}"/>
    <cellStyle name="Followed Hyperlink 38" xfId="16634" hidden="1" xr:uid="{00000000-0005-0000-0000-000029050000}"/>
    <cellStyle name="Followed Hyperlink 38" xfId="16721" hidden="1" xr:uid="{00000000-0005-0000-0000-00002A050000}"/>
    <cellStyle name="Followed Hyperlink 38" xfId="16716" hidden="1" xr:uid="{00000000-0005-0000-0000-00002B050000}"/>
    <cellStyle name="Followed Hyperlink 38" xfId="16800" hidden="1" xr:uid="{00000000-0005-0000-0000-00002C050000}"/>
    <cellStyle name="Followed Hyperlink 38" xfId="16855" hidden="1" xr:uid="{00000000-0005-0000-0000-00002D050000}"/>
    <cellStyle name="Followed Hyperlink 38" xfId="16942" hidden="1" xr:uid="{00000000-0005-0000-0000-00002E050000}"/>
    <cellStyle name="Followed Hyperlink 38" xfId="16937" hidden="1" xr:uid="{00000000-0005-0000-0000-00002F050000}"/>
    <cellStyle name="Followed Hyperlink 38" xfId="17019" hidden="1" xr:uid="{00000000-0005-0000-0000-000030050000}"/>
    <cellStyle name="Followed Hyperlink 38" xfId="17071" hidden="1" xr:uid="{00000000-0005-0000-0000-000031050000}"/>
    <cellStyle name="Followed Hyperlink 38" xfId="17158" hidden="1" xr:uid="{00000000-0005-0000-0000-000032050000}"/>
    <cellStyle name="Followed Hyperlink 38" xfId="17153" hidden="1" xr:uid="{00000000-0005-0000-0000-000033050000}"/>
    <cellStyle name="Followed Hyperlink 38" xfId="17234" hidden="1" xr:uid="{00000000-0005-0000-0000-000034050000}"/>
    <cellStyle name="Followed Hyperlink 38" xfId="17283" hidden="1" xr:uid="{00000000-0005-0000-0000-000035050000}"/>
    <cellStyle name="Followed Hyperlink 38" xfId="17370" hidden="1" xr:uid="{00000000-0005-0000-0000-000036050000}"/>
    <cellStyle name="Followed Hyperlink 38" xfId="17365" hidden="1" xr:uid="{00000000-0005-0000-0000-000037050000}"/>
    <cellStyle name="Followed Hyperlink 38" xfId="17446" hidden="1" xr:uid="{00000000-0005-0000-0000-000038050000}"/>
    <cellStyle name="Followed Hyperlink 38" xfId="17494" hidden="1" xr:uid="{00000000-0005-0000-0000-000039050000}"/>
    <cellStyle name="Followed Hyperlink 38" xfId="17581" hidden="1" xr:uid="{00000000-0005-0000-0000-00003A050000}"/>
    <cellStyle name="Followed Hyperlink 38" xfId="17576" hidden="1" xr:uid="{00000000-0005-0000-0000-00003B050000}"/>
    <cellStyle name="Followed Hyperlink 38" xfId="17657" hidden="1" xr:uid="{00000000-0005-0000-0000-00003C050000}"/>
    <cellStyle name="Followed Hyperlink 38" xfId="17700" hidden="1" xr:uid="{00000000-0005-0000-0000-00003D050000}"/>
    <cellStyle name="Followed Hyperlink 38" xfId="17787" hidden="1" xr:uid="{00000000-0005-0000-0000-00003E050000}"/>
    <cellStyle name="Followed Hyperlink 38" xfId="17782" hidden="1" xr:uid="{00000000-0005-0000-0000-00003F050000}"/>
    <cellStyle name="Followed Hyperlink 38" xfId="16394" hidden="1" xr:uid="{00000000-0005-0000-0000-000024050000}"/>
    <cellStyle name="Followed Hyperlink 38" xfId="14702" hidden="1" xr:uid="{00000000-0005-0000-0000-000025050000}"/>
    <cellStyle name="Followed Hyperlink 38" xfId="17866" hidden="1" xr:uid="{00000000-0005-0000-0000-000026050000}"/>
    <cellStyle name="Followed Hyperlink 38" xfId="16387" hidden="1" xr:uid="{00000000-0005-0000-0000-000027050000}"/>
    <cellStyle name="Followed Hyperlink 38" xfId="18239" hidden="1" xr:uid="{00000000-0005-0000-0000-000028050000}"/>
    <cellStyle name="Followed Hyperlink 38" xfId="18300" hidden="1" xr:uid="{00000000-0005-0000-0000-000029050000}"/>
    <cellStyle name="Followed Hyperlink 38" xfId="18387" hidden="1" xr:uid="{00000000-0005-0000-0000-00002A050000}"/>
    <cellStyle name="Followed Hyperlink 38" xfId="18382" hidden="1" xr:uid="{00000000-0005-0000-0000-00002B050000}"/>
    <cellStyle name="Followed Hyperlink 38" xfId="18466" hidden="1" xr:uid="{00000000-0005-0000-0000-00002C050000}"/>
    <cellStyle name="Followed Hyperlink 38" xfId="18521" hidden="1" xr:uid="{00000000-0005-0000-0000-00002D050000}"/>
    <cellStyle name="Followed Hyperlink 38" xfId="18608" hidden="1" xr:uid="{00000000-0005-0000-0000-00002E050000}"/>
    <cellStyle name="Followed Hyperlink 38" xfId="18603" hidden="1" xr:uid="{00000000-0005-0000-0000-00002F050000}"/>
    <cellStyle name="Followed Hyperlink 38" xfId="18685" hidden="1" xr:uid="{00000000-0005-0000-0000-000030050000}"/>
    <cellStyle name="Followed Hyperlink 38" xfId="18737" hidden="1" xr:uid="{00000000-0005-0000-0000-000031050000}"/>
    <cellStyle name="Followed Hyperlink 38" xfId="18824" hidden="1" xr:uid="{00000000-0005-0000-0000-000032050000}"/>
    <cellStyle name="Followed Hyperlink 38" xfId="18819" hidden="1" xr:uid="{00000000-0005-0000-0000-000033050000}"/>
    <cellStyle name="Followed Hyperlink 38" xfId="18900" hidden="1" xr:uid="{00000000-0005-0000-0000-000034050000}"/>
    <cellStyle name="Followed Hyperlink 38" xfId="18949" hidden="1" xr:uid="{00000000-0005-0000-0000-000035050000}"/>
    <cellStyle name="Followed Hyperlink 38" xfId="19036" hidden="1" xr:uid="{00000000-0005-0000-0000-000036050000}"/>
    <cellStyle name="Followed Hyperlink 38" xfId="19031" hidden="1" xr:uid="{00000000-0005-0000-0000-000037050000}"/>
    <cellStyle name="Followed Hyperlink 38" xfId="19112" hidden="1" xr:uid="{00000000-0005-0000-0000-000038050000}"/>
    <cellStyle name="Followed Hyperlink 38" xfId="19160" hidden="1" xr:uid="{00000000-0005-0000-0000-000039050000}"/>
    <cellStyle name="Followed Hyperlink 38" xfId="19247" hidden="1" xr:uid="{00000000-0005-0000-0000-00003A050000}"/>
    <cellStyle name="Followed Hyperlink 38" xfId="19242" hidden="1" xr:uid="{00000000-0005-0000-0000-00003B050000}"/>
    <cellStyle name="Followed Hyperlink 38" xfId="19323" hidden="1" xr:uid="{00000000-0005-0000-0000-00003C050000}"/>
    <cellStyle name="Followed Hyperlink 38" xfId="19366" hidden="1" xr:uid="{00000000-0005-0000-0000-00003D050000}"/>
    <cellStyle name="Followed Hyperlink 38" xfId="19453" hidden="1" xr:uid="{00000000-0005-0000-0000-00003E050000}"/>
    <cellStyle name="Followed Hyperlink 38" xfId="19448" hidden="1" xr:uid="{00000000-0005-0000-0000-00003F050000}"/>
    <cellStyle name="Followed Hyperlink 38" xfId="19606" hidden="1" xr:uid="{00000000-0005-0000-0000-000024050000}"/>
    <cellStyle name="Followed Hyperlink 38" xfId="19577" hidden="1" xr:uid="{00000000-0005-0000-0000-000025050000}"/>
    <cellStyle name="Followed Hyperlink 38" xfId="16429" hidden="1" xr:uid="{00000000-0005-0000-0000-000026050000}"/>
    <cellStyle name="Followed Hyperlink 38" xfId="19538" hidden="1" xr:uid="{00000000-0005-0000-0000-000027050000}"/>
    <cellStyle name="Followed Hyperlink 38" xfId="19880" hidden="1" xr:uid="{00000000-0005-0000-0000-000028050000}"/>
    <cellStyle name="Followed Hyperlink 38" xfId="19941" hidden="1" xr:uid="{00000000-0005-0000-0000-000029050000}"/>
    <cellStyle name="Followed Hyperlink 38" xfId="20028" hidden="1" xr:uid="{00000000-0005-0000-0000-00002A050000}"/>
    <cellStyle name="Followed Hyperlink 38" xfId="20023" hidden="1" xr:uid="{00000000-0005-0000-0000-00002B050000}"/>
    <cellStyle name="Followed Hyperlink 38" xfId="20107" hidden="1" xr:uid="{00000000-0005-0000-0000-00002C050000}"/>
    <cellStyle name="Followed Hyperlink 38" xfId="20162" hidden="1" xr:uid="{00000000-0005-0000-0000-00002D050000}"/>
    <cellStyle name="Followed Hyperlink 38" xfId="20249" hidden="1" xr:uid="{00000000-0005-0000-0000-00002E050000}"/>
    <cellStyle name="Followed Hyperlink 38" xfId="20244" hidden="1" xr:uid="{00000000-0005-0000-0000-00002F050000}"/>
    <cellStyle name="Followed Hyperlink 38" xfId="20326" hidden="1" xr:uid="{00000000-0005-0000-0000-000030050000}"/>
    <cellStyle name="Followed Hyperlink 38" xfId="20378" hidden="1" xr:uid="{00000000-0005-0000-0000-000031050000}"/>
    <cellStyle name="Followed Hyperlink 38" xfId="20465" hidden="1" xr:uid="{00000000-0005-0000-0000-000032050000}"/>
    <cellStyle name="Followed Hyperlink 38" xfId="20460" hidden="1" xr:uid="{00000000-0005-0000-0000-000033050000}"/>
    <cellStyle name="Followed Hyperlink 38" xfId="20541" hidden="1" xr:uid="{00000000-0005-0000-0000-000034050000}"/>
    <cellStyle name="Followed Hyperlink 38" xfId="20590" hidden="1" xr:uid="{00000000-0005-0000-0000-000035050000}"/>
    <cellStyle name="Followed Hyperlink 38" xfId="20677" hidden="1" xr:uid="{00000000-0005-0000-0000-000036050000}"/>
    <cellStyle name="Followed Hyperlink 38" xfId="20672" hidden="1" xr:uid="{00000000-0005-0000-0000-000037050000}"/>
    <cellStyle name="Followed Hyperlink 38" xfId="20753" hidden="1" xr:uid="{00000000-0005-0000-0000-000038050000}"/>
    <cellStyle name="Followed Hyperlink 38" xfId="20801" hidden="1" xr:uid="{00000000-0005-0000-0000-000039050000}"/>
    <cellStyle name="Followed Hyperlink 38" xfId="20888" hidden="1" xr:uid="{00000000-0005-0000-0000-00003A050000}"/>
    <cellStyle name="Followed Hyperlink 38" xfId="20883" hidden="1" xr:uid="{00000000-0005-0000-0000-00003B050000}"/>
    <cellStyle name="Followed Hyperlink 38" xfId="20964" hidden="1" xr:uid="{00000000-0005-0000-0000-00003C050000}"/>
    <cellStyle name="Followed Hyperlink 38" xfId="21007" hidden="1" xr:uid="{00000000-0005-0000-0000-00003D050000}"/>
    <cellStyle name="Followed Hyperlink 38" xfId="21094" hidden="1" xr:uid="{00000000-0005-0000-0000-00003E050000}"/>
    <cellStyle name="Followed Hyperlink 38" xfId="21089" hidden="1" xr:uid="{00000000-0005-0000-0000-00003F050000}"/>
    <cellStyle name="Followed Hyperlink 38" xfId="21247" hidden="1" xr:uid="{00000000-0005-0000-0000-000024050000}"/>
    <cellStyle name="Followed Hyperlink 38" xfId="21218" hidden="1" xr:uid="{00000000-0005-0000-0000-000025050000}"/>
    <cellStyle name="Followed Hyperlink 38" xfId="19698" hidden="1" xr:uid="{00000000-0005-0000-0000-000026050000}"/>
    <cellStyle name="Followed Hyperlink 38" xfId="21179" hidden="1" xr:uid="{00000000-0005-0000-0000-000027050000}"/>
    <cellStyle name="Followed Hyperlink 38" xfId="21487" hidden="1" xr:uid="{00000000-0005-0000-0000-000028050000}"/>
    <cellStyle name="Followed Hyperlink 38" xfId="21548" hidden="1" xr:uid="{00000000-0005-0000-0000-000029050000}"/>
    <cellStyle name="Followed Hyperlink 38" xfId="21635" hidden="1" xr:uid="{00000000-0005-0000-0000-00002A050000}"/>
    <cellStyle name="Followed Hyperlink 38" xfId="21630" hidden="1" xr:uid="{00000000-0005-0000-0000-00002B050000}"/>
    <cellStyle name="Followed Hyperlink 38" xfId="21714" hidden="1" xr:uid="{00000000-0005-0000-0000-00002C050000}"/>
    <cellStyle name="Followed Hyperlink 38" xfId="21769" hidden="1" xr:uid="{00000000-0005-0000-0000-00002D050000}"/>
    <cellStyle name="Followed Hyperlink 38" xfId="21856" hidden="1" xr:uid="{00000000-0005-0000-0000-00002E050000}"/>
    <cellStyle name="Followed Hyperlink 38" xfId="21851" hidden="1" xr:uid="{00000000-0005-0000-0000-00002F050000}"/>
    <cellStyle name="Followed Hyperlink 38" xfId="21933" hidden="1" xr:uid="{00000000-0005-0000-0000-000030050000}"/>
    <cellStyle name="Followed Hyperlink 38" xfId="21985" hidden="1" xr:uid="{00000000-0005-0000-0000-000031050000}"/>
    <cellStyle name="Followed Hyperlink 38" xfId="22072" hidden="1" xr:uid="{00000000-0005-0000-0000-000032050000}"/>
    <cellStyle name="Followed Hyperlink 38" xfId="22067" hidden="1" xr:uid="{00000000-0005-0000-0000-000033050000}"/>
    <cellStyle name="Followed Hyperlink 38" xfId="22148" hidden="1" xr:uid="{00000000-0005-0000-0000-000034050000}"/>
    <cellStyle name="Followed Hyperlink 38" xfId="22197" hidden="1" xr:uid="{00000000-0005-0000-0000-000035050000}"/>
    <cellStyle name="Followed Hyperlink 38" xfId="22284" hidden="1" xr:uid="{00000000-0005-0000-0000-000036050000}"/>
    <cellStyle name="Followed Hyperlink 38" xfId="22279" hidden="1" xr:uid="{00000000-0005-0000-0000-000037050000}"/>
    <cellStyle name="Followed Hyperlink 38" xfId="22360" hidden="1" xr:uid="{00000000-0005-0000-0000-000038050000}"/>
    <cellStyle name="Followed Hyperlink 38" xfId="22408" hidden="1" xr:uid="{00000000-0005-0000-0000-000039050000}"/>
    <cellStyle name="Followed Hyperlink 38" xfId="22495" hidden="1" xr:uid="{00000000-0005-0000-0000-00003A050000}"/>
    <cellStyle name="Followed Hyperlink 38" xfId="22490" hidden="1" xr:uid="{00000000-0005-0000-0000-00003B050000}"/>
    <cellStyle name="Followed Hyperlink 38" xfId="22571" hidden="1" xr:uid="{00000000-0005-0000-0000-00003C050000}"/>
    <cellStyle name="Followed Hyperlink 38" xfId="22614" hidden="1" xr:uid="{00000000-0005-0000-0000-00003D050000}"/>
    <cellStyle name="Followed Hyperlink 38" xfId="22701" hidden="1" xr:uid="{00000000-0005-0000-0000-00003E050000}"/>
    <cellStyle name="Followed Hyperlink 38" xfId="22696" hidden="1" xr:uid="{00000000-0005-0000-0000-00003F050000}"/>
    <cellStyle name="Followed Hyperlink 38" xfId="22854" hidden="1" xr:uid="{00000000-0005-0000-0000-000024050000}"/>
    <cellStyle name="Followed Hyperlink 38" xfId="22825" hidden="1" xr:uid="{00000000-0005-0000-0000-000025050000}"/>
    <cellStyle name="Followed Hyperlink 38" xfId="21317" hidden="1" xr:uid="{00000000-0005-0000-0000-000026050000}"/>
    <cellStyle name="Followed Hyperlink 38" xfId="22786" hidden="1" xr:uid="{00000000-0005-0000-0000-000027050000}"/>
    <cellStyle name="Followed Hyperlink 38" xfId="23056" hidden="1" xr:uid="{00000000-0005-0000-0000-000028050000}"/>
    <cellStyle name="Followed Hyperlink 38" xfId="23117" hidden="1" xr:uid="{00000000-0005-0000-0000-000029050000}"/>
    <cellStyle name="Followed Hyperlink 38" xfId="23204" hidden="1" xr:uid="{00000000-0005-0000-0000-00002A050000}"/>
    <cellStyle name="Followed Hyperlink 38" xfId="23199" hidden="1" xr:uid="{00000000-0005-0000-0000-00002B050000}"/>
    <cellStyle name="Followed Hyperlink 38" xfId="23283" hidden="1" xr:uid="{00000000-0005-0000-0000-00002C050000}"/>
    <cellStyle name="Followed Hyperlink 38" xfId="23338" hidden="1" xr:uid="{00000000-0005-0000-0000-00002D050000}"/>
    <cellStyle name="Followed Hyperlink 38" xfId="23425" hidden="1" xr:uid="{00000000-0005-0000-0000-00002E050000}"/>
    <cellStyle name="Followed Hyperlink 38" xfId="23420" hidden="1" xr:uid="{00000000-0005-0000-0000-00002F050000}"/>
    <cellStyle name="Followed Hyperlink 38" xfId="23502" hidden="1" xr:uid="{00000000-0005-0000-0000-000030050000}"/>
    <cellStyle name="Followed Hyperlink 38" xfId="23554" hidden="1" xr:uid="{00000000-0005-0000-0000-000031050000}"/>
    <cellStyle name="Followed Hyperlink 38" xfId="23641" hidden="1" xr:uid="{00000000-0005-0000-0000-000032050000}"/>
    <cellStyle name="Followed Hyperlink 38" xfId="23636" hidden="1" xr:uid="{00000000-0005-0000-0000-000033050000}"/>
    <cellStyle name="Followed Hyperlink 38" xfId="23717" hidden="1" xr:uid="{00000000-0005-0000-0000-000034050000}"/>
    <cellStyle name="Followed Hyperlink 38" xfId="23766" hidden="1" xr:uid="{00000000-0005-0000-0000-000035050000}"/>
    <cellStyle name="Followed Hyperlink 38" xfId="23853" hidden="1" xr:uid="{00000000-0005-0000-0000-000036050000}"/>
    <cellStyle name="Followed Hyperlink 38" xfId="23848" hidden="1" xr:uid="{00000000-0005-0000-0000-000037050000}"/>
    <cellStyle name="Followed Hyperlink 38" xfId="23929" hidden="1" xr:uid="{00000000-0005-0000-0000-000038050000}"/>
    <cellStyle name="Followed Hyperlink 38" xfId="23977" hidden="1" xr:uid="{00000000-0005-0000-0000-000039050000}"/>
    <cellStyle name="Followed Hyperlink 38" xfId="24064" hidden="1" xr:uid="{00000000-0005-0000-0000-00003A050000}"/>
    <cellStyle name="Followed Hyperlink 38" xfId="24059" hidden="1" xr:uid="{00000000-0005-0000-0000-00003B050000}"/>
    <cellStyle name="Followed Hyperlink 38" xfId="24140" hidden="1" xr:uid="{00000000-0005-0000-0000-00003C050000}"/>
    <cellStyle name="Followed Hyperlink 38" xfId="24183" hidden="1" xr:uid="{00000000-0005-0000-0000-00003D050000}"/>
    <cellStyle name="Followed Hyperlink 38" xfId="24270" hidden="1" xr:uid="{00000000-0005-0000-0000-00003E050000}"/>
    <cellStyle name="Followed Hyperlink 38" xfId="24265" hidden="1" xr:uid="{00000000-0005-0000-0000-00003F050000}"/>
    <cellStyle name="Followed Hyperlink 38" xfId="24423" hidden="1" xr:uid="{00000000-0005-0000-0000-000024050000}"/>
    <cellStyle name="Followed Hyperlink 38" xfId="24394" hidden="1" xr:uid="{00000000-0005-0000-0000-000025050000}"/>
    <cellStyle name="Followed Hyperlink 38" xfId="22901" hidden="1" xr:uid="{00000000-0005-0000-0000-000026050000}"/>
    <cellStyle name="Followed Hyperlink 38" xfId="24355" hidden="1" xr:uid="{00000000-0005-0000-0000-000027050000}"/>
    <cellStyle name="Followed Hyperlink 38" xfId="24575" hidden="1" xr:uid="{00000000-0005-0000-0000-000028050000}"/>
    <cellStyle name="Followed Hyperlink 38" xfId="24636" hidden="1" xr:uid="{00000000-0005-0000-0000-000029050000}"/>
    <cellStyle name="Followed Hyperlink 38" xfId="24723" hidden="1" xr:uid="{00000000-0005-0000-0000-00002A050000}"/>
    <cellStyle name="Followed Hyperlink 38" xfId="24718" hidden="1" xr:uid="{00000000-0005-0000-0000-00002B050000}"/>
    <cellStyle name="Followed Hyperlink 38" xfId="24802" hidden="1" xr:uid="{00000000-0005-0000-0000-00002C050000}"/>
    <cellStyle name="Followed Hyperlink 38" xfId="24857" hidden="1" xr:uid="{00000000-0005-0000-0000-00002D050000}"/>
    <cellStyle name="Followed Hyperlink 38" xfId="24944" hidden="1" xr:uid="{00000000-0005-0000-0000-00002E050000}"/>
    <cellStyle name="Followed Hyperlink 38" xfId="24939" hidden="1" xr:uid="{00000000-0005-0000-0000-00002F050000}"/>
    <cellStyle name="Followed Hyperlink 38" xfId="25021" hidden="1" xr:uid="{00000000-0005-0000-0000-000030050000}"/>
    <cellStyle name="Followed Hyperlink 38" xfId="25073" hidden="1" xr:uid="{00000000-0005-0000-0000-000031050000}"/>
    <cellStyle name="Followed Hyperlink 38" xfId="25160" hidden="1" xr:uid="{00000000-0005-0000-0000-000032050000}"/>
    <cellStyle name="Followed Hyperlink 38" xfId="25155" hidden="1" xr:uid="{00000000-0005-0000-0000-000033050000}"/>
    <cellStyle name="Followed Hyperlink 38" xfId="25236" hidden="1" xr:uid="{00000000-0005-0000-0000-000034050000}"/>
    <cellStyle name="Followed Hyperlink 38" xfId="25285" hidden="1" xr:uid="{00000000-0005-0000-0000-000035050000}"/>
    <cellStyle name="Followed Hyperlink 38" xfId="25372" hidden="1" xr:uid="{00000000-0005-0000-0000-000036050000}"/>
    <cellStyle name="Followed Hyperlink 38" xfId="25367" hidden="1" xr:uid="{00000000-0005-0000-0000-000037050000}"/>
    <cellStyle name="Followed Hyperlink 38" xfId="25448" hidden="1" xr:uid="{00000000-0005-0000-0000-000038050000}"/>
    <cellStyle name="Followed Hyperlink 38" xfId="25496" hidden="1" xr:uid="{00000000-0005-0000-0000-000039050000}"/>
    <cellStyle name="Followed Hyperlink 38" xfId="25583" hidden="1" xr:uid="{00000000-0005-0000-0000-00003A050000}"/>
    <cellStyle name="Followed Hyperlink 38" xfId="25578" hidden="1" xr:uid="{00000000-0005-0000-0000-00003B050000}"/>
    <cellStyle name="Followed Hyperlink 38" xfId="25659" hidden="1" xr:uid="{00000000-0005-0000-0000-00003C050000}"/>
    <cellStyle name="Followed Hyperlink 38" xfId="25702" hidden="1" xr:uid="{00000000-0005-0000-0000-00003D050000}"/>
    <cellStyle name="Followed Hyperlink 38" xfId="25789" hidden="1" xr:uid="{00000000-0005-0000-0000-00003E050000}"/>
    <cellStyle name="Followed Hyperlink 38" xfId="25784" hidden="1" xr:uid="{00000000-0005-0000-0000-00003F050000}"/>
    <cellStyle name="Followed Hyperlink 38" xfId="26383" hidden="1" xr:uid="{00000000-0005-0000-0000-000024050000}"/>
    <cellStyle name="Followed Hyperlink 38" xfId="26443" hidden="1" xr:uid="{00000000-0005-0000-0000-000025050000}"/>
    <cellStyle name="Followed Hyperlink 38" xfId="26530" hidden="1" xr:uid="{00000000-0005-0000-0000-000026050000}"/>
    <cellStyle name="Followed Hyperlink 38" xfId="26525" hidden="1" xr:uid="{00000000-0005-0000-0000-000027050000}"/>
    <cellStyle name="Followed Hyperlink 38" xfId="26695" hidden="1" xr:uid="{00000000-0005-0000-0000-000028050000}"/>
    <cellStyle name="Followed Hyperlink 38" xfId="26756" hidden="1" xr:uid="{00000000-0005-0000-0000-000029050000}"/>
    <cellStyle name="Followed Hyperlink 38" xfId="26843" hidden="1" xr:uid="{00000000-0005-0000-0000-00002A050000}"/>
    <cellStyle name="Followed Hyperlink 38" xfId="26838" hidden="1" xr:uid="{00000000-0005-0000-0000-00002B050000}"/>
    <cellStyle name="Followed Hyperlink 38" xfId="26922" hidden="1" xr:uid="{00000000-0005-0000-0000-00002C050000}"/>
    <cellStyle name="Followed Hyperlink 38" xfId="26977" hidden="1" xr:uid="{00000000-0005-0000-0000-00002D050000}"/>
    <cellStyle name="Followed Hyperlink 38" xfId="27064" hidden="1" xr:uid="{00000000-0005-0000-0000-00002E050000}"/>
    <cellStyle name="Followed Hyperlink 38" xfId="27059" hidden="1" xr:uid="{00000000-0005-0000-0000-00002F050000}"/>
    <cellStyle name="Followed Hyperlink 38" xfId="27141" hidden="1" xr:uid="{00000000-0005-0000-0000-000030050000}"/>
    <cellStyle name="Followed Hyperlink 38" xfId="27193" hidden="1" xr:uid="{00000000-0005-0000-0000-000031050000}"/>
    <cellStyle name="Followed Hyperlink 38" xfId="27280" hidden="1" xr:uid="{00000000-0005-0000-0000-000032050000}"/>
    <cellStyle name="Followed Hyperlink 38" xfId="27275" hidden="1" xr:uid="{00000000-0005-0000-0000-000033050000}"/>
    <cellStyle name="Followed Hyperlink 38" xfId="27356" hidden="1" xr:uid="{00000000-0005-0000-0000-000034050000}"/>
    <cellStyle name="Followed Hyperlink 38" xfId="27405" hidden="1" xr:uid="{00000000-0005-0000-0000-000035050000}"/>
    <cellStyle name="Followed Hyperlink 38" xfId="27492" hidden="1" xr:uid="{00000000-0005-0000-0000-000036050000}"/>
    <cellStyle name="Followed Hyperlink 38" xfId="27487" hidden="1" xr:uid="{00000000-0005-0000-0000-000037050000}"/>
    <cellStyle name="Followed Hyperlink 38" xfId="27568" hidden="1" xr:uid="{00000000-0005-0000-0000-000038050000}"/>
    <cellStyle name="Followed Hyperlink 38" xfId="27616" hidden="1" xr:uid="{00000000-0005-0000-0000-000039050000}"/>
    <cellStyle name="Followed Hyperlink 38" xfId="27703" hidden="1" xr:uid="{00000000-0005-0000-0000-00003A050000}"/>
    <cellStyle name="Followed Hyperlink 38" xfId="27698" hidden="1" xr:uid="{00000000-0005-0000-0000-00003B050000}"/>
    <cellStyle name="Followed Hyperlink 38" xfId="27779" hidden="1" xr:uid="{00000000-0005-0000-0000-00003C050000}"/>
    <cellStyle name="Followed Hyperlink 38" xfId="27822" hidden="1" xr:uid="{00000000-0005-0000-0000-00003D050000}"/>
    <cellStyle name="Followed Hyperlink 38" xfId="27909" hidden="1" xr:uid="{00000000-0005-0000-0000-00003E050000}"/>
    <cellStyle name="Followed Hyperlink 38" xfId="27904" hidden="1" xr:uid="{00000000-0005-0000-0000-00003F050000}"/>
    <cellStyle name="Followed Hyperlink 38" xfId="28605" hidden="1" xr:uid="{00000000-0005-0000-0000-000024050000}"/>
    <cellStyle name="Followed Hyperlink 38" xfId="28665" hidden="1" xr:uid="{00000000-0005-0000-0000-000025050000}"/>
    <cellStyle name="Followed Hyperlink 38" xfId="28752" hidden="1" xr:uid="{00000000-0005-0000-0000-000026050000}"/>
    <cellStyle name="Followed Hyperlink 38" xfId="28747" hidden="1" xr:uid="{00000000-0005-0000-0000-000027050000}"/>
    <cellStyle name="Followed Hyperlink 38" xfId="28917" hidden="1" xr:uid="{00000000-0005-0000-0000-000028050000}"/>
    <cellStyle name="Followed Hyperlink 38" xfId="28978" hidden="1" xr:uid="{00000000-0005-0000-0000-000029050000}"/>
    <cellStyle name="Followed Hyperlink 38" xfId="29065" hidden="1" xr:uid="{00000000-0005-0000-0000-00002A050000}"/>
    <cellStyle name="Followed Hyperlink 38" xfId="29060" hidden="1" xr:uid="{00000000-0005-0000-0000-00002B050000}"/>
    <cellStyle name="Followed Hyperlink 38" xfId="29144" hidden="1" xr:uid="{00000000-0005-0000-0000-00002C050000}"/>
    <cellStyle name="Followed Hyperlink 38" xfId="29199" hidden="1" xr:uid="{00000000-0005-0000-0000-00002D050000}"/>
    <cellStyle name="Followed Hyperlink 38" xfId="29286" hidden="1" xr:uid="{00000000-0005-0000-0000-00002E050000}"/>
    <cellStyle name="Followed Hyperlink 38" xfId="29281" hidden="1" xr:uid="{00000000-0005-0000-0000-00002F050000}"/>
    <cellStyle name="Followed Hyperlink 38" xfId="29363" hidden="1" xr:uid="{00000000-0005-0000-0000-000030050000}"/>
    <cellStyle name="Followed Hyperlink 38" xfId="29415" hidden="1" xr:uid="{00000000-0005-0000-0000-000031050000}"/>
    <cellStyle name="Followed Hyperlink 38" xfId="29502" hidden="1" xr:uid="{00000000-0005-0000-0000-000032050000}"/>
    <cellStyle name="Followed Hyperlink 38" xfId="29497" hidden="1" xr:uid="{00000000-0005-0000-0000-000033050000}"/>
    <cellStyle name="Followed Hyperlink 38" xfId="29578" hidden="1" xr:uid="{00000000-0005-0000-0000-000034050000}"/>
    <cellStyle name="Followed Hyperlink 38" xfId="29627" hidden="1" xr:uid="{00000000-0005-0000-0000-000035050000}"/>
    <cellStyle name="Followed Hyperlink 38" xfId="29714" hidden="1" xr:uid="{00000000-0005-0000-0000-000036050000}"/>
    <cellStyle name="Followed Hyperlink 38" xfId="29709" hidden="1" xr:uid="{00000000-0005-0000-0000-000037050000}"/>
    <cellStyle name="Followed Hyperlink 38" xfId="29790" hidden="1" xr:uid="{00000000-0005-0000-0000-000038050000}"/>
    <cellStyle name="Followed Hyperlink 38" xfId="29838" hidden="1" xr:uid="{00000000-0005-0000-0000-000039050000}"/>
    <cellStyle name="Followed Hyperlink 38" xfId="29925" hidden="1" xr:uid="{00000000-0005-0000-0000-00003A050000}"/>
    <cellStyle name="Followed Hyperlink 38" xfId="29920" hidden="1" xr:uid="{00000000-0005-0000-0000-00003B050000}"/>
    <cellStyle name="Followed Hyperlink 38" xfId="30001" hidden="1" xr:uid="{00000000-0005-0000-0000-00003C050000}"/>
    <cellStyle name="Followed Hyperlink 38" xfId="30044" hidden="1" xr:uid="{00000000-0005-0000-0000-00003D050000}"/>
    <cellStyle name="Followed Hyperlink 38" xfId="30131" hidden="1" xr:uid="{00000000-0005-0000-0000-00003E050000}"/>
    <cellStyle name="Followed Hyperlink 38" xfId="30126" hidden="1" xr:uid="{00000000-0005-0000-0000-00003F050000}"/>
    <cellStyle name="Followed Hyperlink 38" xfId="30284" hidden="1" xr:uid="{00000000-0005-0000-0000-000024050000}"/>
    <cellStyle name="Followed Hyperlink 38" xfId="30255" hidden="1" xr:uid="{00000000-0005-0000-0000-000025050000}"/>
    <cellStyle name="Followed Hyperlink 38" xfId="28281" hidden="1" xr:uid="{00000000-0005-0000-0000-000026050000}"/>
    <cellStyle name="Followed Hyperlink 38" xfId="30216" hidden="1" xr:uid="{00000000-0005-0000-0000-000027050000}"/>
    <cellStyle name="Followed Hyperlink 38" xfId="30588" hidden="1" xr:uid="{00000000-0005-0000-0000-000028050000}"/>
    <cellStyle name="Followed Hyperlink 38" xfId="30649" hidden="1" xr:uid="{00000000-0005-0000-0000-000029050000}"/>
    <cellStyle name="Followed Hyperlink 38" xfId="30736" hidden="1" xr:uid="{00000000-0005-0000-0000-00002A050000}"/>
    <cellStyle name="Followed Hyperlink 38" xfId="30731" hidden="1" xr:uid="{00000000-0005-0000-0000-00002B050000}"/>
    <cellStyle name="Followed Hyperlink 38" xfId="30815" hidden="1" xr:uid="{00000000-0005-0000-0000-00002C050000}"/>
    <cellStyle name="Followed Hyperlink 38" xfId="30870" hidden="1" xr:uid="{00000000-0005-0000-0000-00002D050000}"/>
    <cellStyle name="Followed Hyperlink 38" xfId="30957" hidden="1" xr:uid="{00000000-0005-0000-0000-00002E050000}"/>
    <cellStyle name="Followed Hyperlink 38" xfId="30952" hidden="1" xr:uid="{00000000-0005-0000-0000-00002F050000}"/>
    <cellStyle name="Followed Hyperlink 38" xfId="31034" hidden="1" xr:uid="{00000000-0005-0000-0000-000030050000}"/>
    <cellStyle name="Followed Hyperlink 38" xfId="31086" hidden="1" xr:uid="{00000000-0005-0000-0000-000031050000}"/>
    <cellStyle name="Followed Hyperlink 38" xfId="31173" hidden="1" xr:uid="{00000000-0005-0000-0000-000032050000}"/>
    <cellStyle name="Followed Hyperlink 38" xfId="31168" hidden="1" xr:uid="{00000000-0005-0000-0000-000033050000}"/>
    <cellStyle name="Followed Hyperlink 38" xfId="31249" hidden="1" xr:uid="{00000000-0005-0000-0000-000034050000}"/>
    <cellStyle name="Followed Hyperlink 38" xfId="31298" hidden="1" xr:uid="{00000000-0005-0000-0000-000035050000}"/>
    <cellStyle name="Followed Hyperlink 38" xfId="31385" hidden="1" xr:uid="{00000000-0005-0000-0000-000036050000}"/>
    <cellStyle name="Followed Hyperlink 38" xfId="31380" hidden="1" xr:uid="{00000000-0005-0000-0000-000037050000}"/>
    <cellStyle name="Followed Hyperlink 38" xfId="31461" hidden="1" xr:uid="{00000000-0005-0000-0000-000038050000}"/>
    <cellStyle name="Followed Hyperlink 38" xfId="31509" hidden="1" xr:uid="{00000000-0005-0000-0000-000039050000}"/>
    <cellStyle name="Followed Hyperlink 38" xfId="31596" hidden="1" xr:uid="{00000000-0005-0000-0000-00003A050000}"/>
    <cellStyle name="Followed Hyperlink 38" xfId="31591" hidden="1" xr:uid="{00000000-0005-0000-0000-00003B050000}"/>
    <cellStyle name="Followed Hyperlink 38" xfId="31672" hidden="1" xr:uid="{00000000-0005-0000-0000-00003C050000}"/>
    <cellStyle name="Followed Hyperlink 38" xfId="31715" hidden="1" xr:uid="{00000000-0005-0000-0000-00003D050000}"/>
    <cellStyle name="Followed Hyperlink 38" xfId="31802" hidden="1" xr:uid="{00000000-0005-0000-0000-00003E050000}"/>
    <cellStyle name="Followed Hyperlink 38" xfId="31797" hidden="1" xr:uid="{00000000-0005-0000-0000-00003F050000}"/>
    <cellStyle name="Followed Hyperlink 38" xfId="31955" hidden="1" xr:uid="{00000000-0005-0000-0000-000024050000}"/>
    <cellStyle name="Followed Hyperlink 38" xfId="31926" hidden="1" xr:uid="{00000000-0005-0000-0000-000025050000}"/>
    <cellStyle name="Followed Hyperlink 38" xfId="30393" hidden="1" xr:uid="{00000000-0005-0000-0000-000026050000}"/>
    <cellStyle name="Followed Hyperlink 38" xfId="31887" hidden="1" xr:uid="{00000000-0005-0000-0000-000027050000}"/>
    <cellStyle name="Followed Hyperlink 38" xfId="32256" hidden="1" xr:uid="{00000000-0005-0000-0000-000028050000}"/>
    <cellStyle name="Followed Hyperlink 38" xfId="32317" hidden="1" xr:uid="{00000000-0005-0000-0000-000029050000}"/>
    <cellStyle name="Followed Hyperlink 38" xfId="32404" hidden="1" xr:uid="{00000000-0005-0000-0000-00002A050000}"/>
    <cellStyle name="Followed Hyperlink 38" xfId="32399" hidden="1" xr:uid="{00000000-0005-0000-0000-00002B050000}"/>
    <cellStyle name="Followed Hyperlink 38" xfId="32483" hidden="1" xr:uid="{00000000-0005-0000-0000-00002C050000}"/>
    <cellStyle name="Followed Hyperlink 38" xfId="32538" hidden="1" xr:uid="{00000000-0005-0000-0000-00002D050000}"/>
    <cellStyle name="Followed Hyperlink 38" xfId="32625" hidden="1" xr:uid="{00000000-0005-0000-0000-00002E050000}"/>
    <cellStyle name="Followed Hyperlink 38" xfId="32620" hidden="1" xr:uid="{00000000-0005-0000-0000-00002F050000}"/>
    <cellStyle name="Followed Hyperlink 38" xfId="32702" hidden="1" xr:uid="{00000000-0005-0000-0000-000030050000}"/>
    <cellStyle name="Followed Hyperlink 38" xfId="32754" hidden="1" xr:uid="{00000000-0005-0000-0000-000031050000}"/>
    <cellStyle name="Followed Hyperlink 38" xfId="32841" hidden="1" xr:uid="{00000000-0005-0000-0000-000032050000}"/>
    <cellStyle name="Followed Hyperlink 38" xfId="32836" hidden="1" xr:uid="{00000000-0005-0000-0000-000033050000}"/>
    <cellStyle name="Followed Hyperlink 38" xfId="32917" hidden="1" xr:uid="{00000000-0005-0000-0000-000034050000}"/>
    <cellStyle name="Followed Hyperlink 38" xfId="32966" hidden="1" xr:uid="{00000000-0005-0000-0000-000035050000}"/>
    <cellStyle name="Followed Hyperlink 38" xfId="33053" hidden="1" xr:uid="{00000000-0005-0000-0000-000036050000}"/>
    <cellStyle name="Followed Hyperlink 38" xfId="33048" hidden="1" xr:uid="{00000000-0005-0000-0000-000037050000}"/>
    <cellStyle name="Followed Hyperlink 38" xfId="33129" hidden="1" xr:uid="{00000000-0005-0000-0000-000038050000}"/>
    <cellStyle name="Followed Hyperlink 38" xfId="33177" hidden="1" xr:uid="{00000000-0005-0000-0000-000039050000}"/>
    <cellStyle name="Followed Hyperlink 38" xfId="33264" hidden="1" xr:uid="{00000000-0005-0000-0000-00003A050000}"/>
    <cellStyle name="Followed Hyperlink 38" xfId="33259" hidden="1" xr:uid="{00000000-0005-0000-0000-00003B050000}"/>
    <cellStyle name="Followed Hyperlink 38" xfId="33340" hidden="1" xr:uid="{00000000-0005-0000-0000-00003C050000}"/>
    <cellStyle name="Followed Hyperlink 38" xfId="33383" hidden="1" xr:uid="{00000000-0005-0000-0000-00003D050000}"/>
    <cellStyle name="Followed Hyperlink 38" xfId="33470" hidden="1" xr:uid="{00000000-0005-0000-0000-00003E050000}"/>
    <cellStyle name="Followed Hyperlink 38" xfId="33465" hidden="1" xr:uid="{00000000-0005-0000-0000-00003F050000}"/>
    <cellStyle name="Followed Hyperlink 38" xfId="33623" hidden="1" xr:uid="{00000000-0005-0000-0000-000024050000}"/>
    <cellStyle name="Followed Hyperlink 38" xfId="33594" hidden="1" xr:uid="{00000000-0005-0000-0000-000025050000}"/>
    <cellStyle name="Followed Hyperlink 38" xfId="32061" hidden="1" xr:uid="{00000000-0005-0000-0000-000026050000}"/>
    <cellStyle name="Followed Hyperlink 38" xfId="33555" hidden="1" xr:uid="{00000000-0005-0000-0000-000027050000}"/>
    <cellStyle name="Followed Hyperlink 38" xfId="33911" hidden="1" xr:uid="{00000000-0005-0000-0000-000028050000}"/>
    <cellStyle name="Followed Hyperlink 38" xfId="33972" hidden="1" xr:uid="{00000000-0005-0000-0000-000029050000}"/>
    <cellStyle name="Followed Hyperlink 38" xfId="34059" hidden="1" xr:uid="{00000000-0005-0000-0000-00002A050000}"/>
    <cellStyle name="Followed Hyperlink 38" xfId="34054" hidden="1" xr:uid="{00000000-0005-0000-0000-00002B050000}"/>
    <cellStyle name="Followed Hyperlink 38" xfId="34138" hidden="1" xr:uid="{00000000-0005-0000-0000-00002C050000}"/>
    <cellStyle name="Followed Hyperlink 38" xfId="34193" hidden="1" xr:uid="{00000000-0005-0000-0000-00002D050000}"/>
    <cellStyle name="Followed Hyperlink 38" xfId="34280" hidden="1" xr:uid="{00000000-0005-0000-0000-00002E050000}"/>
    <cellStyle name="Followed Hyperlink 38" xfId="34275" hidden="1" xr:uid="{00000000-0005-0000-0000-00002F050000}"/>
    <cellStyle name="Followed Hyperlink 38" xfId="34357" hidden="1" xr:uid="{00000000-0005-0000-0000-000030050000}"/>
    <cellStyle name="Followed Hyperlink 38" xfId="34409" hidden="1" xr:uid="{00000000-0005-0000-0000-000031050000}"/>
    <cellStyle name="Followed Hyperlink 38" xfId="34496" hidden="1" xr:uid="{00000000-0005-0000-0000-000032050000}"/>
    <cellStyle name="Followed Hyperlink 38" xfId="34491" hidden="1" xr:uid="{00000000-0005-0000-0000-000033050000}"/>
    <cellStyle name="Followed Hyperlink 38" xfId="34572" hidden="1" xr:uid="{00000000-0005-0000-0000-000034050000}"/>
    <cellStyle name="Followed Hyperlink 38" xfId="34621" hidden="1" xr:uid="{00000000-0005-0000-0000-000035050000}"/>
    <cellStyle name="Followed Hyperlink 38" xfId="34708" hidden="1" xr:uid="{00000000-0005-0000-0000-000036050000}"/>
    <cellStyle name="Followed Hyperlink 38" xfId="34703" hidden="1" xr:uid="{00000000-0005-0000-0000-000037050000}"/>
    <cellStyle name="Followed Hyperlink 38" xfId="34784" hidden="1" xr:uid="{00000000-0005-0000-0000-000038050000}"/>
    <cellStyle name="Followed Hyperlink 38" xfId="34832" hidden="1" xr:uid="{00000000-0005-0000-0000-000039050000}"/>
    <cellStyle name="Followed Hyperlink 38" xfId="34919" hidden="1" xr:uid="{00000000-0005-0000-0000-00003A050000}"/>
    <cellStyle name="Followed Hyperlink 38" xfId="34914" hidden="1" xr:uid="{00000000-0005-0000-0000-00003B050000}"/>
    <cellStyle name="Followed Hyperlink 38" xfId="34995" hidden="1" xr:uid="{00000000-0005-0000-0000-00003C050000}"/>
    <cellStyle name="Followed Hyperlink 38" xfId="35038" hidden="1" xr:uid="{00000000-0005-0000-0000-00003D050000}"/>
    <cellStyle name="Followed Hyperlink 38" xfId="35125" hidden="1" xr:uid="{00000000-0005-0000-0000-00003E050000}"/>
    <cellStyle name="Followed Hyperlink 38" xfId="35120" hidden="1" xr:uid="{00000000-0005-0000-0000-00003F050000}"/>
    <cellStyle name="Followed Hyperlink 38" xfId="35278" hidden="1" xr:uid="{00000000-0005-0000-0000-000024050000}"/>
    <cellStyle name="Followed Hyperlink 38" xfId="35249" hidden="1" xr:uid="{00000000-0005-0000-0000-000025050000}"/>
    <cellStyle name="Followed Hyperlink 38" xfId="33720" hidden="1" xr:uid="{00000000-0005-0000-0000-000026050000}"/>
    <cellStyle name="Followed Hyperlink 38" xfId="35210" hidden="1" xr:uid="{00000000-0005-0000-0000-000027050000}"/>
    <cellStyle name="Followed Hyperlink 38" xfId="35552" hidden="1" xr:uid="{00000000-0005-0000-0000-000028050000}"/>
    <cellStyle name="Followed Hyperlink 38" xfId="35613" hidden="1" xr:uid="{00000000-0005-0000-0000-000029050000}"/>
    <cellStyle name="Followed Hyperlink 38" xfId="35700" hidden="1" xr:uid="{00000000-0005-0000-0000-00002A050000}"/>
    <cellStyle name="Followed Hyperlink 38" xfId="35695" hidden="1" xr:uid="{00000000-0005-0000-0000-00002B050000}"/>
    <cellStyle name="Followed Hyperlink 38" xfId="35779" hidden="1" xr:uid="{00000000-0005-0000-0000-00002C050000}"/>
    <cellStyle name="Followed Hyperlink 38" xfId="35834" hidden="1" xr:uid="{00000000-0005-0000-0000-00002D050000}"/>
    <cellStyle name="Followed Hyperlink 38" xfId="35921" hidden="1" xr:uid="{00000000-0005-0000-0000-00002E050000}"/>
    <cellStyle name="Followed Hyperlink 38" xfId="35916" hidden="1" xr:uid="{00000000-0005-0000-0000-00002F050000}"/>
    <cellStyle name="Followed Hyperlink 38" xfId="35998" hidden="1" xr:uid="{00000000-0005-0000-0000-000030050000}"/>
    <cellStyle name="Followed Hyperlink 38" xfId="36050" hidden="1" xr:uid="{00000000-0005-0000-0000-000031050000}"/>
    <cellStyle name="Followed Hyperlink 38" xfId="36137" hidden="1" xr:uid="{00000000-0005-0000-0000-000032050000}"/>
    <cellStyle name="Followed Hyperlink 38" xfId="36132" hidden="1" xr:uid="{00000000-0005-0000-0000-000033050000}"/>
    <cellStyle name="Followed Hyperlink 38" xfId="36213" hidden="1" xr:uid="{00000000-0005-0000-0000-000034050000}"/>
    <cellStyle name="Followed Hyperlink 38" xfId="36262" hidden="1" xr:uid="{00000000-0005-0000-0000-000035050000}"/>
    <cellStyle name="Followed Hyperlink 38" xfId="36349" hidden="1" xr:uid="{00000000-0005-0000-0000-000036050000}"/>
    <cellStyle name="Followed Hyperlink 38" xfId="36344" hidden="1" xr:uid="{00000000-0005-0000-0000-000037050000}"/>
    <cellStyle name="Followed Hyperlink 38" xfId="36425" hidden="1" xr:uid="{00000000-0005-0000-0000-000038050000}"/>
    <cellStyle name="Followed Hyperlink 38" xfId="36473" hidden="1" xr:uid="{00000000-0005-0000-0000-000039050000}"/>
    <cellStyle name="Followed Hyperlink 38" xfId="36560" hidden="1" xr:uid="{00000000-0005-0000-0000-00003A050000}"/>
    <cellStyle name="Followed Hyperlink 38" xfId="36555" hidden="1" xr:uid="{00000000-0005-0000-0000-00003B050000}"/>
    <cellStyle name="Followed Hyperlink 38" xfId="36636" hidden="1" xr:uid="{00000000-0005-0000-0000-00003C050000}"/>
    <cellStyle name="Followed Hyperlink 38" xfId="36679" hidden="1" xr:uid="{00000000-0005-0000-0000-00003D050000}"/>
    <cellStyle name="Followed Hyperlink 38" xfId="36766" hidden="1" xr:uid="{00000000-0005-0000-0000-00003E050000}"/>
    <cellStyle name="Followed Hyperlink 38" xfId="36761" hidden="1" xr:uid="{00000000-0005-0000-0000-00003F050000}"/>
    <cellStyle name="Followed Hyperlink 38" xfId="36919" hidden="1" xr:uid="{00000000-0005-0000-0000-000024050000}"/>
    <cellStyle name="Followed Hyperlink 38" xfId="36890" hidden="1" xr:uid="{00000000-0005-0000-0000-000025050000}"/>
    <cellStyle name="Followed Hyperlink 38" xfId="35370" hidden="1" xr:uid="{00000000-0005-0000-0000-000026050000}"/>
    <cellStyle name="Followed Hyperlink 38" xfId="36851" hidden="1" xr:uid="{00000000-0005-0000-0000-000027050000}"/>
    <cellStyle name="Followed Hyperlink 38" xfId="37159" hidden="1" xr:uid="{00000000-0005-0000-0000-000028050000}"/>
    <cellStyle name="Followed Hyperlink 38" xfId="37220" hidden="1" xr:uid="{00000000-0005-0000-0000-000029050000}"/>
    <cellStyle name="Followed Hyperlink 38" xfId="37307" hidden="1" xr:uid="{00000000-0005-0000-0000-00002A050000}"/>
    <cellStyle name="Followed Hyperlink 38" xfId="37302" hidden="1" xr:uid="{00000000-0005-0000-0000-00002B050000}"/>
    <cellStyle name="Followed Hyperlink 38" xfId="37386" hidden="1" xr:uid="{00000000-0005-0000-0000-00002C050000}"/>
    <cellStyle name="Followed Hyperlink 38" xfId="37441" hidden="1" xr:uid="{00000000-0005-0000-0000-00002D050000}"/>
    <cellStyle name="Followed Hyperlink 38" xfId="37528" hidden="1" xr:uid="{00000000-0005-0000-0000-00002E050000}"/>
    <cellStyle name="Followed Hyperlink 38" xfId="37523" hidden="1" xr:uid="{00000000-0005-0000-0000-00002F050000}"/>
    <cellStyle name="Followed Hyperlink 38" xfId="37605" hidden="1" xr:uid="{00000000-0005-0000-0000-000030050000}"/>
    <cellStyle name="Followed Hyperlink 38" xfId="37657" hidden="1" xr:uid="{00000000-0005-0000-0000-000031050000}"/>
    <cellStyle name="Followed Hyperlink 38" xfId="37744" hidden="1" xr:uid="{00000000-0005-0000-0000-000032050000}"/>
    <cellStyle name="Followed Hyperlink 38" xfId="37739" hidden="1" xr:uid="{00000000-0005-0000-0000-000033050000}"/>
    <cellStyle name="Followed Hyperlink 38" xfId="37820" hidden="1" xr:uid="{00000000-0005-0000-0000-000034050000}"/>
    <cellStyle name="Followed Hyperlink 38" xfId="37869" hidden="1" xr:uid="{00000000-0005-0000-0000-000035050000}"/>
    <cellStyle name="Followed Hyperlink 38" xfId="37956" hidden="1" xr:uid="{00000000-0005-0000-0000-000036050000}"/>
    <cellStyle name="Followed Hyperlink 38" xfId="37951" hidden="1" xr:uid="{00000000-0005-0000-0000-000037050000}"/>
    <cellStyle name="Followed Hyperlink 38" xfId="38032" hidden="1" xr:uid="{00000000-0005-0000-0000-000038050000}"/>
    <cellStyle name="Followed Hyperlink 38" xfId="38080" hidden="1" xr:uid="{00000000-0005-0000-0000-000039050000}"/>
    <cellStyle name="Followed Hyperlink 38" xfId="38167" hidden="1" xr:uid="{00000000-0005-0000-0000-00003A050000}"/>
    <cellStyle name="Followed Hyperlink 38" xfId="38162" hidden="1" xr:uid="{00000000-0005-0000-0000-00003B050000}"/>
    <cellStyle name="Followed Hyperlink 38" xfId="38243" hidden="1" xr:uid="{00000000-0005-0000-0000-00003C050000}"/>
    <cellStyle name="Followed Hyperlink 38" xfId="38286" hidden="1" xr:uid="{00000000-0005-0000-0000-00003D050000}"/>
    <cellStyle name="Followed Hyperlink 38" xfId="38373" hidden="1" xr:uid="{00000000-0005-0000-0000-00003E050000}"/>
    <cellStyle name="Followed Hyperlink 38" xfId="38368" hidden="1" xr:uid="{00000000-0005-0000-0000-00003F050000}"/>
    <cellStyle name="Followed Hyperlink 38" xfId="38526" hidden="1" xr:uid="{00000000-0005-0000-0000-000024050000}"/>
    <cellStyle name="Followed Hyperlink 38" xfId="38497" hidden="1" xr:uid="{00000000-0005-0000-0000-000025050000}"/>
    <cellStyle name="Followed Hyperlink 38" xfId="36989" hidden="1" xr:uid="{00000000-0005-0000-0000-000026050000}"/>
    <cellStyle name="Followed Hyperlink 38" xfId="38458" hidden="1" xr:uid="{00000000-0005-0000-0000-000027050000}"/>
    <cellStyle name="Followed Hyperlink 38" xfId="38728" hidden="1" xr:uid="{00000000-0005-0000-0000-000028050000}"/>
    <cellStyle name="Followed Hyperlink 38" xfId="38789" hidden="1" xr:uid="{00000000-0005-0000-0000-000029050000}"/>
    <cellStyle name="Followed Hyperlink 38" xfId="38876" hidden="1" xr:uid="{00000000-0005-0000-0000-00002A050000}"/>
    <cellStyle name="Followed Hyperlink 38" xfId="38871" hidden="1" xr:uid="{00000000-0005-0000-0000-00002B050000}"/>
    <cellStyle name="Followed Hyperlink 38" xfId="38955" hidden="1" xr:uid="{00000000-0005-0000-0000-00002C050000}"/>
    <cellStyle name="Followed Hyperlink 38" xfId="39010" hidden="1" xr:uid="{00000000-0005-0000-0000-00002D050000}"/>
    <cellStyle name="Followed Hyperlink 38" xfId="39097" hidden="1" xr:uid="{00000000-0005-0000-0000-00002E050000}"/>
    <cellStyle name="Followed Hyperlink 38" xfId="39092" hidden="1" xr:uid="{00000000-0005-0000-0000-00002F050000}"/>
    <cellStyle name="Followed Hyperlink 38" xfId="39174" hidden="1" xr:uid="{00000000-0005-0000-0000-000030050000}"/>
    <cellStyle name="Followed Hyperlink 38" xfId="39226" hidden="1" xr:uid="{00000000-0005-0000-0000-000031050000}"/>
    <cellStyle name="Followed Hyperlink 38" xfId="39313" hidden="1" xr:uid="{00000000-0005-0000-0000-000032050000}"/>
    <cellStyle name="Followed Hyperlink 38" xfId="39308" hidden="1" xr:uid="{00000000-0005-0000-0000-000033050000}"/>
    <cellStyle name="Followed Hyperlink 38" xfId="39389" hidden="1" xr:uid="{00000000-0005-0000-0000-000034050000}"/>
    <cellStyle name="Followed Hyperlink 38" xfId="39438" hidden="1" xr:uid="{00000000-0005-0000-0000-000035050000}"/>
    <cellStyle name="Followed Hyperlink 38" xfId="39525" hidden="1" xr:uid="{00000000-0005-0000-0000-000036050000}"/>
    <cellStyle name="Followed Hyperlink 38" xfId="39520" hidden="1" xr:uid="{00000000-0005-0000-0000-000037050000}"/>
    <cellStyle name="Followed Hyperlink 38" xfId="39601" hidden="1" xr:uid="{00000000-0005-0000-0000-000038050000}"/>
    <cellStyle name="Followed Hyperlink 38" xfId="39649" hidden="1" xr:uid="{00000000-0005-0000-0000-000039050000}"/>
    <cellStyle name="Followed Hyperlink 38" xfId="39736" hidden="1" xr:uid="{00000000-0005-0000-0000-00003A050000}"/>
    <cellStyle name="Followed Hyperlink 38" xfId="39731" hidden="1" xr:uid="{00000000-0005-0000-0000-00003B050000}"/>
    <cellStyle name="Followed Hyperlink 38" xfId="39812" hidden="1" xr:uid="{00000000-0005-0000-0000-00003C050000}"/>
    <cellStyle name="Followed Hyperlink 38" xfId="39855" hidden="1" xr:uid="{00000000-0005-0000-0000-00003D050000}"/>
    <cellStyle name="Followed Hyperlink 38" xfId="39942" hidden="1" xr:uid="{00000000-0005-0000-0000-00003E050000}"/>
    <cellStyle name="Followed Hyperlink 38" xfId="39937" hidden="1" xr:uid="{00000000-0005-0000-0000-00003F050000}"/>
    <cellStyle name="Followed Hyperlink 38" xfId="40095" hidden="1" xr:uid="{00000000-0005-0000-0000-000024050000}"/>
    <cellStyle name="Followed Hyperlink 38" xfId="40066" hidden="1" xr:uid="{00000000-0005-0000-0000-000025050000}"/>
    <cellStyle name="Followed Hyperlink 38" xfId="38573" hidden="1" xr:uid="{00000000-0005-0000-0000-000026050000}"/>
    <cellStyle name="Followed Hyperlink 38" xfId="40027" hidden="1" xr:uid="{00000000-0005-0000-0000-000027050000}"/>
    <cellStyle name="Followed Hyperlink 38" xfId="40247" hidden="1" xr:uid="{00000000-0005-0000-0000-000028050000}"/>
    <cellStyle name="Followed Hyperlink 38" xfId="40308" hidden="1" xr:uid="{00000000-0005-0000-0000-000029050000}"/>
    <cellStyle name="Followed Hyperlink 38" xfId="40395" hidden="1" xr:uid="{00000000-0005-0000-0000-00002A050000}"/>
    <cellStyle name="Followed Hyperlink 38" xfId="40390" hidden="1" xr:uid="{00000000-0005-0000-0000-00002B050000}"/>
    <cellStyle name="Followed Hyperlink 38" xfId="40474" hidden="1" xr:uid="{00000000-0005-0000-0000-00002C050000}"/>
    <cellStyle name="Followed Hyperlink 38" xfId="40529" hidden="1" xr:uid="{00000000-0005-0000-0000-00002D050000}"/>
    <cellStyle name="Followed Hyperlink 38" xfId="40616" hidden="1" xr:uid="{00000000-0005-0000-0000-00002E050000}"/>
    <cellStyle name="Followed Hyperlink 38" xfId="40611" hidden="1" xr:uid="{00000000-0005-0000-0000-00002F050000}"/>
    <cellStyle name="Followed Hyperlink 38" xfId="40693" hidden="1" xr:uid="{00000000-0005-0000-0000-000030050000}"/>
    <cellStyle name="Followed Hyperlink 38" xfId="40745" hidden="1" xr:uid="{00000000-0005-0000-0000-000031050000}"/>
    <cellStyle name="Followed Hyperlink 38" xfId="40832" hidden="1" xr:uid="{00000000-0005-0000-0000-000032050000}"/>
    <cellStyle name="Followed Hyperlink 38" xfId="40827" hidden="1" xr:uid="{00000000-0005-0000-0000-000033050000}"/>
    <cellStyle name="Followed Hyperlink 38" xfId="40908" hidden="1" xr:uid="{00000000-0005-0000-0000-000034050000}"/>
    <cellStyle name="Followed Hyperlink 38" xfId="40957" hidden="1" xr:uid="{00000000-0005-0000-0000-000035050000}"/>
    <cellStyle name="Followed Hyperlink 38" xfId="41044" hidden="1" xr:uid="{00000000-0005-0000-0000-000036050000}"/>
    <cellStyle name="Followed Hyperlink 38" xfId="41039" hidden="1" xr:uid="{00000000-0005-0000-0000-000037050000}"/>
    <cellStyle name="Followed Hyperlink 38" xfId="41120" hidden="1" xr:uid="{00000000-0005-0000-0000-000038050000}"/>
    <cellStyle name="Followed Hyperlink 38" xfId="41168" hidden="1" xr:uid="{00000000-0005-0000-0000-000039050000}"/>
    <cellStyle name="Followed Hyperlink 38" xfId="41255" hidden="1" xr:uid="{00000000-0005-0000-0000-00003A050000}"/>
    <cellStyle name="Followed Hyperlink 38" xfId="41250" hidden="1" xr:uid="{00000000-0005-0000-0000-00003B050000}"/>
    <cellStyle name="Followed Hyperlink 38" xfId="41331" hidden="1" xr:uid="{00000000-0005-0000-0000-00003C050000}"/>
    <cellStyle name="Followed Hyperlink 38" xfId="41374" hidden="1" xr:uid="{00000000-0005-0000-0000-00003D050000}"/>
    <cellStyle name="Followed Hyperlink 38" xfId="41461" hidden="1" xr:uid="{00000000-0005-0000-0000-00003E050000}"/>
    <cellStyle name="Followed Hyperlink 38" xfId="41456" hidden="1" xr:uid="{00000000-0005-0000-0000-00003F050000}"/>
    <cellStyle name="Followed Hyperlink 38" xfId="41900" hidden="1" xr:uid="{00000000-0005-0000-0000-000024050000}"/>
    <cellStyle name="Followed Hyperlink 38" xfId="41960" hidden="1" xr:uid="{00000000-0005-0000-0000-000025050000}"/>
    <cellStyle name="Followed Hyperlink 38" xfId="42047" hidden="1" xr:uid="{00000000-0005-0000-0000-000026050000}"/>
    <cellStyle name="Followed Hyperlink 38" xfId="42042" hidden="1" xr:uid="{00000000-0005-0000-0000-000027050000}"/>
    <cellStyle name="Followed Hyperlink 38" xfId="42212" hidden="1" xr:uid="{00000000-0005-0000-0000-000028050000}"/>
    <cellStyle name="Followed Hyperlink 38" xfId="42273" hidden="1" xr:uid="{00000000-0005-0000-0000-000029050000}"/>
    <cellStyle name="Followed Hyperlink 38" xfId="42360" hidden="1" xr:uid="{00000000-0005-0000-0000-00002A050000}"/>
    <cellStyle name="Followed Hyperlink 38" xfId="42355" hidden="1" xr:uid="{00000000-0005-0000-0000-00002B050000}"/>
    <cellStyle name="Followed Hyperlink 38" xfId="42439" hidden="1" xr:uid="{00000000-0005-0000-0000-00002C050000}"/>
    <cellStyle name="Followed Hyperlink 38" xfId="42494" hidden="1" xr:uid="{00000000-0005-0000-0000-00002D050000}"/>
    <cellStyle name="Followed Hyperlink 38" xfId="42581" hidden="1" xr:uid="{00000000-0005-0000-0000-00002E050000}"/>
    <cellStyle name="Followed Hyperlink 38" xfId="42576" hidden="1" xr:uid="{00000000-0005-0000-0000-00002F050000}"/>
    <cellStyle name="Followed Hyperlink 38" xfId="42658" hidden="1" xr:uid="{00000000-0005-0000-0000-000030050000}"/>
    <cellStyle name="Followed Hyperlink 38" xfId="42710" hidden="1" xr:uid="{00000000-0005-0000-0000-000031050000}"/>
    <cellStyle name="Followed Hyperlink 38" xfId="42797" hidden="1" xr:uid="{00000000-0005-0000-0000-000032050000}"/>
    <cellStyle name="Followed Hyperlink 38" xfId="42792" hidden="1" xr:uid="{00000000-0005-0000-0000-000033050000}"/>
    <cellStyle name="Followed Hyperlink 38" xfId="42873" hidden="1" xr:uid="{00000000-0005-0000-0000-000034050000}"/>
    <cellStyle name="Followed Hyperlink 38" xfId="42922" hidden="1" xr:uid="{00000000-0005-0000-0000-000035050000}"/>
    <cellStyle name="Followed Hyperlink 38" xfId="43009" hidden="1" xr:uid="{00000000-0005-0000-0000-000036050000}"/>
    <cellStyle name="Followed Hyperlink 38" xfId="43004" hidden="1" xr:uid="{00000000-0005-0000-0000-000037050000}"/>
    <cellStyle name="Followed Hyperlink 38" xfId="43085" hidden="1" xr:uid="{00000000-0005-0000-0000-000038050000}"/>
    <cellStyle name="Followed Hyperlink 38" xfId="43133" hidden="1" xr:uid="{00000000-0005-0000-0000-000039050000}"/>
    <cellStyle name="Followed Hyperlink 38" xfId="43220" hidden="1" xr:uid="{00000000-0005-0000-0000-00003A050000}"/>
    <cellStyle name="Followed Hyperlink 38" xfId="43215" hidden="1" xr:uid="{00000000-0005-0000-0000-00003B050000}"/>
    <cellStyle name="Followed Hyperlink 38" xfId="43296" hidden="1" xr:uid="{00000000-0005-0000-0000-00003C050000}"/>
    <cellStyle name="Followed Hyperlink 38" xfId="43339" hidden="1" xr:uid="{00000000-0005-0000-0000-00003D050000}"/>
    <cellStyle name="Followed Hyperlink 38" xfId="43426" hidden="1" xr:uid="{00000000-0005-0000-0000-00003E050000}"/>
    <cellStyle name="Followed Hyperlink 38" xfId="43421" hidden="1" xr:uid="{00000000-0005-0000-0000-00003F050000}"/>
    <cellStyle name="Followed Hyperlink 38" xfId="43847" hidden="1" xr:uid="{00000000-0005-0000-0000-000024050000}"/>
    <cellStyle name="Followed Hyperlink 38" xfId="43907" hidden="1" xr:uid="{00000000-0005-0000-0000-000025050000}"/>
    <cellStyle name="Followed Hyperlink 38" xfId="43994" hidden="1" xr:uid="{00000000-0005-0000-0000-000026050000}"/>
    <cellStyle name="Followed Hyperlink 38" xfId="43989" hidden="1" xr:uid="{00000000-0005-0000-0000-000027050000}"/>
    <cellStyle name="Followed Hyperlink 38" xfId="44159" hidden="1" xr:uid="{00000000-0005-0000-0000-000028050000}"/>
    <cellStyle name="Followed Hyperlink 38" xfId="44220" hidden="1" xr:uid="{00000000-0005-0000-0000-000029050000}"/>
    <cellStyle name="Followed Hyperlink 38" xfId="44307" hidden="1" xr:uid="{00000000-0005-0000-0000-00002A050000}"/>
    <cellStyle name="Followed Hyperlink 38" xfId="44302" hidden="1" xr:uid="{00000000-0005-0000-0000-00002B050000}"/>
    <cellStyle name="Followed Hyperlink 38" xfId="44386" hidden="1" xr:uid="{00000000-0005-0000-0000-00002C050000}"/>
    <cellStyle name="Followed Hyperlink 38" xfId="44441" hidden="1" xr:uid="{00000000-0005-0000-0000-00002D050000}"/>
    <cellStyle name="Followed Hyperlink 38" xfId="44528" hidden="1" xr:uid="{00000000-0005-0000-0000-00002E050000}"/>
    <cellStyle name="Followed Hyperlink 38" xfId="44523" hidden="1" xr:uid="{00000000-0005-0000-0000-00002F050000}"/>
    <cellStyle name="Followed Hyperlink 38" xfId="44605" hidden="1" xr:uid="{00000000-0005-0000-0000-000030050000}"/>
    <cellStyle name="Followed Hyperlink 38" xfId="44657" hidden="1" xr:uid="{00000000-0005-0000-0000-000031050000}"/>
    <cellStyle name="Followed Hyperlink 38" xfId="44744" hidden="1" xr:uid="{00000000-0005-0000-0000-000032050000}"/>
    <cellStyle name="Followed Hyperlink 38" xfId="44739" hidden="1" xr:uid="{00000000-0005-0000-0000-000033050000}"/>
    <cellStyle name="Followed Hyperlink 38" xfId="44820" hidden="1" xr:uid="{00000000-0005-0000-0000-000034050000}"/>
    <cellStyle name="Followed Hyperlink 38" xfId="44869" hidden="1" xr:uid="{00000000-0005-0000-0000-000035050000}"/>
    <cellStyle name="Followed Hyperlink 38" xfId="44956" hidden="1" xr:uid="{00000000-0005-0000-0000-000036050000}"/>
    <cellStyle name="Followed Hyperlink 38" xfId="44951" hidden="1" xr:uid="{00000000-0005-0000-0000-000037050000}"/>
    <cellStyle name="Followed Hyperlink 38" xfId="45032" hidden="1" xr:uid="{00000000-0005-0000-0000-000038050000}"/>
    <cellStyle name="Followed Hyperlink 38" xfId="45080" hidden="1" xr:uid="{00000000-0005-0000-0000-000039050000}"/>
    <cellStyle name="Followed Hyperlink 38" xfId="45167" hidden="1" xr:uid="{00000000-0005-0000-0000-00003A050000}"/>
    <cellStyle name="Followed Hyperlink 38" xfId="45162" hidden="1" xr:uid="{00000000-0005-0000-0000-00003B050000}"/>
    <cellStyle name="Followed Hyperlink 38" xfId="45243" hidden="1" xr:uid="{00000000-0005-0000-0000-00003C050000}"/>
    <cellStyle name="Followed Hyperlink 38" xfId="45286" hidden="1" xr:uid="{00000000-0005-0000-0000-00003D050000}"/>
    <cellStyle name="Followed Hyperlink 38" xfId="45373" hidden="1" xr:uid="{00000000-0005-0000-0000-00003E050000}"/>
    <cellStyle name="Followed Hyperlink 38" xfId="45368" hidden="1" xr:uid="{00000000-0005-0000-0000-00003F050000}"/>
    <cellStyle name="Followed Hyperlink 39" xfId="563" hidden="1" xr:uid="{00000000-0005-0000-0000-000040050000}"/>
    <cellStyle name="Followed Hyperlink 39" xfId="681" hidden="1" xr:uid="{00000000-0005-0000-0000-000041050000}"/>
    <cellStyle name="Followed Hyperlink 39" xfId="717" hidden="1" xr:uid="{00000000-0005-0000-0000-000042050000}"/>
    <cellStyle name="Followed Hyperlink 39" xfId="750" hidden="1" xr:uid="{00000000-0005-0000-0000-000043050000}"/>
    <cellStyle name="Followed Hyperlink 39" xfId="875" hidden="1" xr:uid="{00000000-0005-0000-0000-000044050000}"/>
    <cellStyle name="Followed Hyperlink 39" xfId="994" hidden="1" xr:uid="{00000000-0005-0000-0000-000045050000}"/>
    <cellStyle name="Followed Hyperlink 39" xfId="1030" hidden="1" xr:uid="{00000000-0005-0000-0000-000046050000}"/>
    <cellStyle name="Followed Hyperlink 39" xfId="1063" hidden="1" xr:uid="{00000000-0005-0000-0000-000047050000}"/>
    <cellStyle name="Followed Hyperlink 39" xfId="1102" hidden="1" xr:uid="{00000000-0005-0000-0000-000048050000}"/>
    <cellStyle name="Followed Hyperlink 39" xfId="1215" hidden="1" xr:uid="{00000000-0005-0000-0000-000049050000}"/>
    <cellStyle name="Followed Hyperlink 39" xfId="1251" hidden="1" xr:uid="{00000000-0005-0000-0000-00004A050000}"/>
    <cellStyle name="Followed Hyperlink 39" xfId="1284" hidden="1" xr:uid="{00000000-0005-0000-0000-00004B050000}"/>
    <cellStyle name="Followed Hyperlink 39" xfId="1321" hidden="1" xr:uid="{00000000-0005-0000-0000-00004C050000}"/>
    <cellStyle name="Followed Hyperlink 39" xfId="1431" hidden="1" xr:uid="{00000000-0005-0000-0000-00004D050000}"/>
    <cellStyle name="Followed Hyperlink 39" xfId="1467" hidden="1" xr:uid="{00000000-0005-0000-0000-00004E050000}"/>
    <cellStyle name="Followed Hyperlink 39" xfId="1500" hidden="1" xr:uid="{00000000-0005-0000-0000-00004F050000}"/>
    <cellStyle name="Followed Hyperlink 39" xfId="1536" hidden="1" xr:uid="{00000000-0005-0000-0000-000050050000}"/>
    <cellStyle name="Followed Hyperlink 39" xfId="1643" hidden="1" xr:uid="{00000000-0005-0000-0000-000051050000}"/>
    <cellStyle name="Followed Hyperlink 39" xfId="1679" hidden="1" xr:uid="{00000000-0005-0000-0000-000052050000}"/>
    <cellStyle name="Followed Hyperlink 39" xfId="1712" hidden="1" xr:uid="{00000000-0005-0000-0000-000053050000}"/>
    <cellStyle name="Followed Hyperlink 39" xfId="1748" hidden="1" xr:uid="{00000000-0005-0000-0000-000054050000}"/>
    <cellStyle name="Followed Hyperlink 39" xfId="1854" hidden="1" xr:uid="{00000000-0005-0000-0000-000055050000}"/>
    <cellStyle name="Followed Hyperlink 39" xfId="1890" hidden="1" xr:uid="{00000000-0005-0000-0000-000056050000}"/>
    <cellStyle name="Followed Hyperlink 39" xfId="1923" hidden="1" xr:uid="{00000000-0005-0000-0000-000057050000}"/>
    <cellStyle name="Followed Hyperlink 39" xfId="1959" hidden="1" xr:uid="{00000000-0005-0000-0000-000058050000}"/>
    <cellStyle name="Followed Hyperlink 39" xfId="2060" hidden="1" xr:uid="{00000000-0005-0000-0000-000059050000}"/>
    <cellStyle name="Followed Hyperlink 39" xfId="2096" hidden="1" xr:uid="{00000000-0005-0000-0000-00005A050000}"/>
    <cellStyle name="Followed Hyperlink 39" xfId="2129" hidden="1" xr:uid="{00000000-0005-0000-0000-00005B050000}"/>
    <cellStyle name="Followed Hyperlink 39" xfId="2864" hidden="1" xr:uid="{00000000-0005-0000-0000-000040050000}"/>
    <cellStyle name="Followed Hyperlink 39" xfId="2982" hidden="1" xr:uid="{00000000-0005-0000-0000-000041050000}"/>
    <cellStyle name="Followed Hyperlink 39" xfId="3018" hidden="1" xr:uid="{00000000-0005-0000-0000-000042050000}"/>
    <cellStyle name="Followed Hyperlink 39" xfId="3051" hidden="1" xr:uid="{00000000-0005-0000-0000-000043050000}"/>
    <cellStyle name="Followed Hyperlink 39" xfId="3176" hidden="1" xr:uid="{00000000-0005-0000-0000-000044050000}"/>
    <cellStyle name="Followed Hyperlink 39" xfId="3295" hidden="1" xr:uid="{00000000-0005-0000-0000-000045050000}"/>
    <cellStyle name="Followed Hyperlink 39" xfId="3331" hidden="1" xr:uid="{00000000-0005-0000-0000-000046050000}"/>
    <cellStyle name="Followed Hyperlink 39" xfId="3364" hidden="1" xr:uid="{00000000-0005-0000-0000-000047050000}"/>
    <cellStyle name="Followed Hyperlink 39" xfId="3403" hidden="1" xr:uid="{00000000-0005-0000-0000-000048050000}"/>
    <cellStyle name="Followed Hyperlink 39" xfId="3516" hidden="1" xr:uid="{00000000-0005-0000-0000-000049050000}"/>
    <cellStyle name="Followed Hyperlink 39" xfId="3552" hidden="1" xr:uid="{00000000-0005-0000-0000-00004A050000}"/>
    <cellStyle name="Followed Hyperlink 39" xfId="3585" hidden="1" xr:uid="{00000000-0005-0000-0000-00004B050000}"/>
    <cellStyle name="Followed Hyperlink 39" xfId="3622" hidden="1" xr:uid="{00000000-0005-0000-0000-00004C050000}"/>
    <cellStyle name="Followed Hyperlink 39" xfId="3732" hidden="1" xr:uid="{00000000-0005-0000-0000-00004D050000}"/>
    <cellStyle name="Followed Hyperlink 39" xfId="3768" hidden="1" xr:uid="{00000000-0005-0000-0000-00004E050000}"/>
    <cellStyle name="Followed Hyperlink 39" xfId="3801" hidden="1" xr:uid="{00000000-0005-0000-0000-00004F050000}"/>
    <cellStyle name="Followed Hyperlink 39" xfId="3837" hidden="1" xr:uid="{00000000-0005-0000-0000-000050050000}"/>
    <cellStyle name="Followed Hyperlink 39" xfId="3944" hidden="1" xr:uid="{00000000-0005-0000-0000-000051050000}"/>
    <cellStyle name="Followed Hyperlink 39" xfId="3980" hidden="1" xr:uid="{00000000-0005-0000-0000-000052050000}"/>
    <cellStyle name="Followed Hyperlink 39" xfId="4013" hidden="1" xr:uid="{00000000-0005-0000-0000-000053050000}"/>
    <cellStyle name="Followed Hyperlink 39" xfId="4049" hidden="1" xr:uid="{00000000-0005-0000-0000-000054050000}"/>
    <cellStyle name="Followed Hyperlink 39" xfId="4155" hidden="1" xr:uid="{00000000-0005-0000-0000-000055050000}"/>
    <cellStyle name="Followed Hyperlink 39" xfId="4191" hidden="1" xr:uid="{00000000-0005-0000-0000-000056050000}"/>
    <cellStyle name="Followed Hyperlink 39" xfId="4224" hidden="1" xr:uid="{00000000-0005-0000-0000-000057050000}"/>
    <cellStyle name="Followed Hyperlink 39" xfId="4260" hidden="1" xr:uid="{00000000-0005-0000-0000-000058050000}"/>
    <cellStyle name="Followed Hyperlink 39" xfId="4361" hidden="1" xr:uid="{00000000-0005-0000-0000-000059050000}"/>
    <cellStyle name="Followed Hyperlink 39" xfId="4397" hidden="1" xr:uid="{00000000-0005-0000-0000-00005A050000}"/>
    <cellStyle name="Followed Hyperlink 39" xfId="4430" hidden="1" xr:uid="{00000000-0005-0000-0000-00005B050000}"/>
    <cellStyle name="Followed Hyperlink 39" xfId="2816" hidden="1" xr:uid="{00000000-0005-0000-0000-000040050000}"/>
    <cellStyle name="Followed Hyperlink 39" xfId="2783" hidden="1" xr:uid="{00000000-0005-0000-0000-000041050000}"/>
    <cellStyle name="Followed Hyperlink 39" xfId="4475" hidden="1" xr:uid="{00000000-0005-0000-0000-000042050000}"/>
    <cellStyle name="Followed Hyperlink 39" xfId="255" hidden="1" xr:uid="{00000000-0005-0000-0000-000043050000}"/>
    <cellStyle name="Followed Hyperlink 39" xfId="4855" hidden="1" xr:uid="{00000000-0005-0000-0000-000044050000}"/>
    <cellStyle name="Followed Hyperlink 39" xfId="4974" hidden="1" xr:uid="{00000000-0005-0000-0000-000045050000}"/>
    <cellStyle name="Followed Hyperlink 39" xfId="5010" hidden="1" xr:uid="{00000000-0005-0000-0000-000046050000}"/>
    <cellStyle name="Followed Hyperlink 39" xfId="5043" hidden="1" xr:uid="{00000000-0005-0000-0000-000047050000}"/>
    <cellStyle name="Followed Hyperlink 39" xfId="5082" hidden="1" xr:uid="{00000000-0005-0000-0000-000048050000}"/>
    <cellStyle name="Followed Hyperlink 39" xfId="5195" hidden="1" xr:uid="{00000000-0005-0000-0000-000049050000}"/>
    <cellStyle name="Followed Hyperlink 39" xfId="5231" hidden="1" xr:uid="{00000000-0005-0000-0000-00004A050000}"/>
    <cellStyle name="Followed Hyperlink 39" xfId="5264" hidden="1" xr:uid="{00000000-0005-0000-0000-00004B050000}"/>
    <cellStyle name="Followed Hyperlink 39" xfId="5301" hidden="1" xr:uid="{00000000-0005-0000-0000-00004C050000}"/>
    <cellStyle name="Followed Hyperlink 39" xfId="5411" hidden="1" xr:uid="{00000000-0005-0000-0000-00004D050000}"/>
    <cellStyle name="Followed Hyperlink 39" xfId="5447" hidden="1" xr:uid="{00000000-0005-0000-0000-00004E050000}"/>
    <cellStyle name="Followed Hyperlink 39" xfId="5480" hidden="1" xr:uid="{00000000-0005-0000-0000-00004F050000}"/>
    <cellStyle name="Followed Hyperlink 39" xfId="5516" hidden="1" xr:uid="{00000000-0005-0000-0000-000050050000}"/>
    <cellStyle name="Followed Hyperlink 39" xfId="5623" hidden="1" xr:uid="{00000000-0005-0000-0000-000051050000}"/>
    <cellStyle name="Followed Hyperlink 39" xfId="5659" hidden="1" xr:uid="{00000000-0005-0000-0000-000052050000}"/>
    <cellStyle name="Followed Hyperlink 39" xfId="5692" hidden="1" xr:uid="{00000000-0005-0000-0000-000053050000}"/>
    <cellStyle name="Followed Hyperlink 39" xfId="5728" hidden="1" xr:uid="{00000000-0005-0000-0000-000054050000}"/>
    <cellStyle name="Followed Hyperlink 39" xfId="5834" hidden="1" xr:uid="{00000000-0005-0000-0000-000055050000}"/>
    <cellStyle name="Followed Hyperlink 39" xfId="5870" hidden="1" xr:uid="{00000000-0005-0000-0000-000056050000}"/>
    <cellStyle name="Followed Hyperlink 39" xfId="5903" hidden="1" xr:uid="{00000000-0005-0000-0000-000057050000}"/>
    <cellStyle name="Followed Hyperlink 39" xfId="5939" hidden="1" xr:uid="{00000000-0005-0000-0000-000058050000}"/>
    <cellStyle name="Followed Hyperlink 39" xfId="6040" hidden="1" xr:uid="{00000000-0005-0000-0000-000059050000}"/>
    <cellStyle name="Followed Hyperlink 39" xfId="6076" hidden="1" xr:uid="{00000000-0005-0000-0000-00005A050000}"/>
    <cellStyle name="Followed Hyperlink 39" xfId="6109" hidden="1" xr:uid="{00000000-0005-0000-0000-00005B050000}"/>
    <cellStyle name="Followed Hyperlink 39" xfId="77" hidden="1" xr:uid="{00000000-0005-0000-0000-000040050000}"/>
    <cellStyle name="Followed Hyperlink 39" xfId="2508" hidden="1" xr:uid="{00000000-0005-0000-0000-000041050000}"/>
    <cellStyle name="Followed Hyperlink 39" xfId="6154" hidden="1" xr:uid="{00000000-0005-0000-0000-000042050000}"/>
    <cellStyle name="Followed Hyperlink 39" xfId="2556" hidden="1" xr:uid="{00000000-0005-0000-0000-000043050000}"/>
    <cellStyle name="Followed Hyperlink 39" xfId="6535" hidden="1" xr:uid="{00000000-0005-0000-0000-000044050000}"/>
    <cellStyle name="Followed Hyperlink 39" xfId="6654" hidden="1" xr:uid="{00000000-0005-0000-0000-000045050000}"/>
    <cellStyle name="Followed Hyperlink 39" xfId="6690" hidden="1" xr:uid="{00000000-0005-0000-0000-000046050000}"/>
    <cellStyle name="Followed Hyperlink 39" xfId="6723" hidden="1" xr:uid="{00000000-0005-0000-0000-000047050000}"/>
    <cellStyle name="Followed Hyperlink 39" xfId="6762" hidden="1" xr:uid="{00000000-0005-0000-0000-000048050000}"/>
    <cellStyle name="Followed Hyperlink 39" xfId="6875" hidden="1" xr:uid="{00000000-0005-0000-0000-000049050000}"/>
    <cellStyle name="Followed Hyperlink 39" xfId="6911" hidden="1" xr:uid="{00000000-0005-0000-0000-00004A050000}"/>
    <cellStyle name="Followed Hyperlink 39" xfId="6944" hidden="1" xr:uid="{00000000-0005-0000-0000-00004B050000}"/>
    <cellStyle name="Followed Hyperlink 39" xfId="6981" hidden="1" xr:uid="{00000000-0005-0000-0000-00004C050000}"/>
    <cellStyle name="Followed Hyperlink 39" xfId="7091" hidden="1" xr:uid="{00000000-0005-0000-0000-00004D050000}"/>
    <cellStyle name="Followed Hyperlink 39" xfId="7127" hidden="1" xr:uid="{00000000-0005-0000-0000-00004E050000}"/>
    <cellStyle name="Followed Hyperlink 39" xfId="7160" hidden="1" xr:uid="{00000000-0005-0000-0000-00004F050000}"/>
    <cellStyle name="Followed Hyperlink 39" xfId="7196" hidden="1" xr:uid="{00000000-0005-0000-0000-000050050000}"/>
    <cellStyle name="Followed Hyperlink 39" xfId="7303" hidden="1" xr:uid="{00000000-0005-0000-0000-000051050000}"/>
    <cellStyle name="Followed Hyperlink 39" xfId="7339" hidden="1" xr:uid="{00000000-0005-0000-0000-000052050000}"/>
    <cellStyle name="Followed Hyperlink 39" xfId="7372" hidden="1" xr:uid="{00000000-0005-0000-0000-000053050000}"/>
    <cellStyle name="Followed Hyperlink 39" xfId="7408" hidden="1" xr:uid="{00000000-0005-0000-0000-000054050000}"/>
    <cellStyle name="Followed Hyperlink 39" xfId="7514" hidden="1" xr:uid="{00000000-0005-0000-0000-000055050000}"/>
    <cellStyle name="Followed Hyperlink 39" xfId="7550" hidden="1" xr:uid="{00000000-0005-0000-0000-000056050000}"/>
    <cellStyle name="Followed Hyperlink 39" xfId="7583" hidden="1" xr:uid="{00000000-0005-0000-0000-000057050000}"/>
    <cellStyle name="Followed Hyperlink 39" xfId="7619" hidden="1" xr:uid="{00000000-0005-0000-0000-000058050000}"/>
    <cellStyle name="Followed Hyperlink 39" xfId="7720" hidden="1" xr:uid="{00000000-0005-0000-0000-000059050000}"/>
    <cellStyle name="Followed Hyperlink 39" xfId="7756" hidden="1" xr:uid="{00000000-0005-0000-0000-00005A050000}"/>
    <cellStyle name="Followed Hyperlink 39" xfId="7789" hidden="1" xr:uid="{00000000-0005-0000-0000-00005B050000}"/>
    <cellStyle name="Followed Hyperlink 39" xfId="4721" hidden="1" xr:uid="{00000000-0005-0000-0000-000040050000}"/>
    <cellStyle name="Followed Hyperlink 39" xfId="2460" hidden="1" xr:uid="{00000000-0005-0000-0000-000041050000}"/>
    <cellStyle name="Followed Hyperlink 39" xfId="7834" hidden="1" xr:uid="{00000000-0005-0000-0000-000042050000}"/>
    <cellStyle name="Followed Hyperlink 39" xfId="2758" hidden="1" xr:uid="{00000000-0005-0000-0000-000043050000}"/>
    <cellStyle name="Followed Hyperlink 39" xfId="8215" hidden="1" xr:uid="{00000000-0005-0000-0000-000044050000}"/>
    <cellStyle name="Followed Hyperlink 39" xfId="8334" hidden="1" xr:uid="{00000000-0005-0000-0000-000045050000}"/>
    <cellStyle name="Followed Hyperlink 39" xfId="8370" hidden="1" xr:uid="{00000000-0005-0000-0000-000046050000}"/>
    <cellStyle name="Followed Hyperlink 39" xfId="8403" hidden="1" xr:uid="{00000000-0005-0000-0000-000047050000}"/>
    <cellStyle name="Followed Hyperlink 39" xfId="8442" hidden="1" xr:uid="{00000000-0005-0000-0000-000048050000}"/>
    <cellStyle name="Followed Hyperlink 39" xfId="8555" hidden="1" xr:uid="{00000000-0005-0000-0000-000049050000}"/>
    <cellStyle name="Followed Hyperlink 39" xfId="8591" hidden="1" xr:uid="{00000000-0005-0000-0000-00004A050000}"/>
    <cellStyle name="Followed Hyperlink 39" xfId="8624" hidden="1" xr:uid="{00000000-0005-0000-0000-00004B050000}"/>
    <cellStyle name="Followed Hyperlink 39" xfId="8661" hidden="1" xr:uid="{00000000-0005-0000-0000-00004C050000}"/>
    <cellStyle name="Followed Hyperlink 39" xfId="8771" hidden="1" xr:uid="{00000000-0005-0000-0000-00004D050000}"/>
    <cellStyle name="Followed Hyperlink 39" xfId="8807" hidden="1" xr:uid="{00000000-0005-0000-0000-00004E050000}"/>
    <cellStyle name="Followed Hyperlink 39" xfId="8840" hidden="1" xr:uid="{00000000-0005-0000-0000-00004F050000}"/>
    <cellStyle name="Followed Hyperlink 39" xfId="8876" hidden="1" xr:uid="{00000000-0005-0000-0000-000050050000}"/>
    <cellStyle name="Followed Hyperlink 39" xfId="8983" hidden="1" xr:uid="{00000000-0005-0000-0000-000051050000}"/>
    <cellStyle name="Followed Hyperlink 39" xfId="9019" hidden="1" xr:uid="{00000000-0005-0000-0000-000052050000}"/>
    <cellStyle name="Followed Hyperlink 39" xfId="9052" hidden="1" xr:uid="{00000000-0005-0000-0000-000053050000}"/>
    <cellStyle name="Followed Hyperlink 39" xfId="9088" hidden="1" xr:uid="{00000000-0005-0000-0000-000054050000}"/>
    <cellStyle name="Followed Hyperlink 39" xfId="9194" hidden="1" xr:uid="{00000000-0005-0000-0000-000055050000}"/>
    <cellStyle name="Followed Hyperlink 39" xfId="9230" hidden="1" xr:uid="{00000000-0005-0000-0000-000056050000}"/>
    <cellStyle name="Followed Hyperlink 39" xfId="9263" hidden="1" xr:uid="{00000000-0005-0000-0000-000057050000}"/>
    <cellStyle name="Followed Hyperlink 39" xfId="9299" hidden="1" xr:uid="{00000000-0005-0000-0000-000058050000}"/>
    <cellStyle name="Followed Hyperlink 39" xfId="9400" hidden="1" xr:uid="{00000000-0005-0000-0000-000059050000}"/>
    <cellStyle name="Followed Hyperlink 39" xfId="9436" hidden="1" xr:uid="{00000000-0005-0000-0000-00005A050000}"/>
    <cellStyle name="Followed Hyperlink 39" xfId="9469" hidden="1" xr:uid="{00000000-0005-0000-0000-00005B050000}"/>
    <cellStyle name="Followed Hyperlink 39" xfId="6401" hidden="1" xr:uid="{00000000-0005-0000-0000-000040050000}"/>
    <cellStyle name="Followed Hyperlink 39" xfId="2795" hidden="1" xr:uid="{00000000-0005-0000-0000-000041050000}"/>
    <cellStyle name="Followed Hyperlink 39" xfId="9514" hidden="1" xr:uid="{00000000-0005-0000-0000-000042050000}"/>
    <cellStyle name="Followed Hyperlink 39" xfId="4650" hidden="1" xr:uid="{00000000-0005-0000-0000-000043050000}"/>
    <cellStyle name="Followed Hyperlink 39" xfId="9893" hidden="1" xr:uid="{00000000-0005-0000-0000-000044050000}"/>
    <cellStyle name="Followed Hyperlink 39" xfId="10012" hidden="1" xr:uid="{00000000-0005-0000-0000-000045050000}"/>
    <cellStyle name="Followed Hyperlink 39" xfId="10048" hidden="1" xr:uid="{00000000-0005-0000-0000-000046050000}"/>
    <cellStyle name="Followed Hyperlink 39" xfId="10081" hidden="1" xr:uid="{00000000-0005-0000-0000-000047050000}"/>
    <cellStyle name="Followed Hyperlink 39" xfId="10120" hidden="1" xr:uid="{00000000-0005-0000-0000-000048050000}"/>
    <cellStyle name="Followed Hyperlink 39" xfId="10233" hidden="1" xr:uid="{00000000-0005-0000-0000-000049050000}"/>
    <cellStyle name="Followed Hyperlink 39" xfId="10269" hidden="1" xr:uid="{00000000-0005-0000-0000-00004A050000}"/>
    <cellStyle name="Followed Hyperlink 39" xfId="10302" hidden="1" xr:uid="{00000000-0005-0000-0000-00004B050000}"/>
    <cellStyle name="Followed Hyperlink 39" xfId="10339" hidden="1" xr:uid="{00000000-0005-0000-0000-00004C050000}"/>
    <cellStyle name="Followed Hyperlink 39" xfId="10449" hidden="1" xr:uid="{00000000-0005-0000-0000-00004D050000}"/>
    <cellStyle name="Followed Hyperlink 39" xfId="10485" hidden="1" xr:uid="{00000000-0005-0000-0000-00004E050000}"/>
    <cellStyle name="Followed Hyperlink 39" xfId="10518" hidden="1" xr:uid="{00000000-0005-0000-0000-00004F050000}"/>
    <cellStyle name="Followed Hyperlink 39" xfId="10554" hidden="1" xr:uid="{00000000-0005-0000-0000-000050050000}"/>
    <cellStyle name="Followed Hyperlink 39" xfId="10661" hidden="1" xr:uid="{00000000-0005-0000-0000-000051050000}"/>
    <cellStyle name="Followed Hyperlink 39" xfId="10697" hidden="1" xr:uid="{00000000-0005-0000-0000-000052050000}"/>
    <cellStyle name="Followed Hyperlink 39" xfId="10730" hidden="1" xr:uid="{00000000-0005-0000-0000-000053050000}"/>
    <cellStyle name="Followed Hyperlink 39" xfId="10766" hidden="1" xr:uid="{00000000-0005-0000-0000-000054050000}"/>
    <cellStyle name="Followed Hyperlink 39" xfId="10872" hidden="1" xr:uid="{00000000-0005-0000-0000-000055050000}"/>
    <cellStyle name="Followed Hyperlink 39" xfId="10908" hidden="1" xr:uid="{00000000-0005-0000-0000-000056050000}"/>
    <cellStyle name="Followed Hyperlink 39" xfId="10941" hidden="1" xr:uid="{00000000-0005-0000-0000-000057050000}"/>
    <cellStyle name="Followed Hyperlink 39" xfId="10977" hidden="1" xr:uid="{00000000-0005-0000-0000-000058050000}"/>
    <cellStyle name="Followed Hyperlink 39" xfId="11078" hidden="1" xr:uid="{00000000-0005-0000-0000-000059050000}"/>
    <cellStyle name="Followed Hyperlink 39" xfId="11114" hidden="1" xr:uid="{00000000-0005-0000-0000-00005A050000}"/>
    <cellStyle name="Followed Hyperlink 39" xfId="11147" hidden="1" xr:uid="{00000000-0005-0000-0000-00005B050000}"/>
    <cellStyle name="Followed Hyperlink 39" xfId="8081" hidden="1" xr:uid="{00000000-0005-0000-0000-000040050000}"/>
    <cellStyle name="Followed Hyperlink 39" xfId="4581" hidden="1" xr:uid="{00000000-0005-0000-0000-000041050000}"/>
    <cellStyle name="Followed Hyperlink 39" xfId="11192" hidden="1" xr:uid="{00000000-0005-0000-0000-000042050000}"/>
    <cellStyle name="Followed Hyperlink 39" xfId="6329" hidden="1" xr:uid="{00000000-0005-0000-0000-000043050000}"/>
    <cellStyle name="Followed Hyperlink 39" xfId="11568" hidden="1" xr:uid="{00000000-0005-0000-0000-000044050000}"/>
    <cellStyle name="Followed Hyperlink 39" xfId="11687" hidden="1" xr:uid="{00000000-0005-0000-0000-000045050000}"/>
    <cellStyle name="Followed Hyperlink 39" xfId="11723" hidden="1" xr:uid="{00000000-0005-0000-0000-000046050000}"/>
    <cellStyle name="Followed Hyperlink 39" xfId="11756" hidden="1" xr:uid="{00000000-0005-0000-0000-000047050000}"/>
    <cellStyle name="Followed Hyperlink 39" xfId="11795" hidden="1" xr:uid="{00000000-0005-0000-0000-000048050000}"/>
    <cellStyle name="Followed Hyperlink 39" xfId="11908" hidden="1" xr:uid="{00000000-0005-0000-0000-000049050000}"/>
    <cellStyle name="Followed Hyperlink 39" xfId="11944" hidden="1" xr:uid="{00000000-0005-0000-0000-00004A050000}"/>
    <cellStyle name="Followed Hyperlink 39" xfId="11977" hidden="1" xr:uid="{00000000-0005-0000-0000-00004B050000}"/>
    <cellStyle name="Followed Hyperlink 39" xfId="12014" hidden="1" xr:uid="{00000000-0005-0000-0000-00004C050000}"/>
    <cellStyle name="Followed Hyperlink 39" xfId="12124" hidden="1" xr:uid="{00000000-0005-0000-0000-00004D050000}"/>
    <cellStyle name="Followed Hyperlink 39" xfId="12160" hidden="1" xr:uid="{00000000-0005-0000-0000-00004E050000}"/>
    <cellStyle name="Followed Hyperlink 39" xfId="12193" hidden="1" xr:uid="{00000000-0005-0000-0000-00004F050000}"/>
    <cellStyle name="Followed Hyperlink 39" xfId="12229" hidden="1" xr:uid="{00000000-0005-0000-0000-000050050000}"/>
    <cellStyle name="Followed Hyperlink 39" xfId="12336" hidden="1" xr:uid="{00000000-0005-0000-0000-000051050000}"/>
    <cellStyle name="Followed Hyperlink 39" xfId="12372" hidden="1" xr:uid="{00000000-0005-0000-0000-000052050000}"/>
    <cellStyle name="Followed Hyperlink 39" xfId="12405" hidden="1" xr:uid="{00000000-0005-0000-0000-000053050000}"/>
    <cellStyle name="Followed Hyperlink 39" xfId="12441" hidden="1" xr:uid="{00000000-0005-0000-0000-000054050000}"/>
    <cellStyle name="Followed Hyperlink 39" xfId="12547" hidden="1" xr:uid="{00000000-0005-0000-0000-000055050000}"/>
    <cellStyle name="Followed Hyperlink 39" xfId="12583" hidden="1" xr:uid="{00000000-0005-0000-0000-000056050000}"/>
    <cellStyle name="Followed Hyperlink 39" xfId="12616" hidden="1" xr:uid="{00000000-0005-0000-0000-000057050000}"/>
    <cellStyle name="Followed Hyperlink 39" xfId="12652" hidden="1" xr:uid="{00000000-0005-0000-0000-000058050000}"/>
    <cellStyle name="Followed Hyperlink 39" xfId="12753" hidden="1" xr:uid="{00000000-0005-0000-0000-000059050000}"/>
    <cellStyle name="Followed Hyperlink 39" xfId="12789" hidden="1" xr:uid="{00000000-0005-0000-0000-00005A050000}"/>
    <cellStyle name="Followed Hyperlink 39" xfId="12822" hidden="1" xr:uid="{00000000-0005-0000-0000-00005B050000}"/>
    <cellStyle name="Followed Hyperlink 39" xfId="9759" hidden="1" xr:uid="{00000000-0005-0000-0000-000040050000}"/>
    <cellStyle name="Followed Hyperlink 39" xfId="6260" hidden="1" xr:uid="{00000000-0005-0000-0000-000041050000}"/>
    <cellStyle name="Followed Hyperlink 39" xfId="12867" hidden="1" xr:uid="{00000000-0005-0000-0000-000042050000}"/>
    <cellStyle name="Followed Hyperlink 39" xfId="8009" hidden="1" xr:uid="{00000000-0005-0000-0000-000043050000}"/>
    <cellStyle name="Followed Hyperlink 39" xfId="13242" hidden="1" xr:uid="{00000000-0005-0000-0000-000044050000}"/>
    <cellStyle name="Followed Hyperlink 39" xfId="13361" hidden="1" xr:uid="{00000000-0005-0000-0000-000045050000}"/>
    <cellStyle name="Followed Hyperlink 39" xfId="13397" hidden="1" xr:uid="{00000000-0005-0000-0000-000046050000}"/>
    <cellStyle name="Followed Hyperlink 39" xfId="13430" hidden="1" xr:uid="{00000000-0005-0000-0000-000047050000}"/>
    <cellStyle name="Followed Hyperlink 39" xfId="13469" hidden="1" xr:uid="{00000000-0005-0000-0000-000048050000}"/>
    <cellStyle name="Followed Hyperlink 39" xfId="13582" hidden="1" xr:uid="{00000000-0005-0000-0000-000049050000}"/>
    <cellStyle name="Followed Hyperlink 39" xfId="13618" hidden="1" xr:uid="{00000000-0005-0000-0000-00004A050000}"/>
    <cellStyle name="Followed Hyperlink 39" xfId="13651" hidden="1" xr:uid="{00000000-0005-0000-0000-00004B050000}"/>
    <cellStyle name="Followed Hyperlink 39" xfId="13688" hidden="1" xr:uid="{00000000-0005-0000-0000-00004C050000}"/>
    <cellStyle name="Followed Hyperlink 39" xfId="13798" hidden="1" xr:uid="{00000000-0005-0000-0000-00004D050000}"/>
    <cellStyle name="Followed Hyperlink 39" xfId="13834" hidden="1" xr:uid="{00000000-0005-0000-0000-00004E050000}"/>
    <cellStyle name="Followed Hyperlink 39" xfId="13867" hidden="1" xr:uid="{00000000-0005-0000-0000-00004F050000}"/>
    <cellStyle name="Followed Hyperlink 39" xfId="13903" hidden="1" xr:uid="{00000000-0005-0000-0000-000050050000}"/>
    <cellStyle name="Followed Hyperlink 39" xfId="14010" hidden="1" xr:uid="{00000000-0005-0000-0000-000051050000}"/>
    <cellStyle name="Followed Hyperlink 39" xfId="14046" hidden="1" xr:uid="{00000000-0005-0000-0000-000052050000}"/>
    <cellStyle name="Followed Hyperlink 39" xfId="14079" hidden="1" xr:uid="{00000000-0005-0000-0000-000053050000}"/>
    <cellStyle name="Followed Hyperlink 39" xfId="14115" hidden="1" xr:uid="{00000000-0005-0000-0000-000054050000}"/>
    <cellStyle name="Followed Hyperlink 39" xfId="14221" hidden="1" xr:uid="{00000000-0005-0000-0000-000055050000}"/>
    <cellStyle name="Followed Hyperlink 39" xfId="14257" hidden="1" xr:uid="{00000000-0005-0000-0000-000056050000}"/>
    <cellStyle name="Followed Hyperlink 39" xfId="14290" hidden="1" xr:uid="{00000000-0005-0000-0000-000057050000}"/>
    <cellStyle name="Followed Hyperlink 39" xfId="14326" hidden="1" xr:uid="{00000000-0005-0000-0000-000058050000}"/>
    <cellStyle name="Followed Hyperlink 39" xfId="14427" hidden="1" xr:uid="{00000000-0005-0000-0000-000059050000}"/>
    <cellStyle name="Followed Hyperlink 39" xfId="14463" hidden="1" xr:uid="{00000000-0005-0000-0000-00005A050000}"/>
    <cellStyle name="Followed Hyperlink 39" xfId="14496" hidden="1" xr:uid="{00000000-0005-0000-0000-00005B050000}"/>
    <cellStyle name="Followed Hyperlink 39" xfId="11435" hidden="1" xr:uid="{00000000-0005-0000-0000-000040050000}"/>
    <cellStyle name="Followed Hyperlink 39" xfId="7940" hidden="1" xr:uid="{00000000-0005-0000-0000-000041050000}"/>
    <cellStyle name="Followed Hyperlink 39" xfId="14541" hidden="1" xr:uid="{00000000-0005-0000-0000-000042050000}"/>
    <cellStyle name="Followed Hyperlink 39" xfId="9688" hidden="1" xr:uid="{00000000-0005-0000-0000-000043050000}"/>
    <cellStyle name="Followed Hyperlink 39" xfId="14910" hidden="1" xr:uid="{00000000-0005-0000-0000-000044050000}"/>
    <cellStyle name="Followed Hyperlink 39" xfId="15029" hidden="1" xr:uid="{00000000-0005-0000-0000-000045050000}"/>
    <cellStyle name="Followed Hyperlink 39" xfId="15065" hidden="1" xr:uid="{00000000-0005-0000-0000-000046050000}"/>
    <cellStyle name="Followed Hyperlink 39" xfId="15098" hidden="1" xr:uid="{00000000-0005-0000-0000-000047050000}"/>
    <cellStyle name="Followed Hyperlink 39" xfId="15137" hidden="1" xr:uid="{00000000-0005-0000-0000-000048050000}"/>
    <cellStyle name="Followed Hyperlink 39" xfId="15250" hidden="1" xr:uid="{00000000-0005-0000-0000-000049050000}"/>
    <cellStyle name="Followed Hyperlink 39" xfId="15286" hidden="1" xr:uid="{00000000-0005-0000-0000-00004A050000}"/>
    <cellStyle name="Followed Hyperlink 39" xfId="15319" hidden="1" xr:uid="{00000000-0005-0000-0000-00004B050000}"/>
    <cellStyle name="Followed Hyperlink 39" xfId="15356" hidden="1" xr:uid="{00000000-0005-0000-0000-00004C050000}"/>
    <cellStyle name="Followed Hyperlink 39" xfId="15466" hidden="1" xr:uid="{00000000-0005-0000-0000-00004D050000}"/>
    <cellStyle name="Followed Hyperlink 39" xfId="15502" hidden="1" xr:uid="{00000000-0005-0000-0000-00004E050000}"/>
    <cellStyle name="Followed Hyperlink 39" xfId="15535" hidden="1" xr:uid="{00000000-0005-0000-0000-00004F050000}"/>
    <cellStyle name="Followed Hyperlink 39" xfId="15571" hidden="1" xr:uid="{00000000-0005-0000-0000-000050050000}"/>
    <cellStyle name="Followed Hyperlink 39" xfId="15678" hidden="1" xr:uid="{00000000-0005-0000-0000-000051050000}"/>
    <cellStyle name="Followed Hyperlink 39" xfId="15714" hidden="1" xr:uid="{00000000-0005-0000-0000-000052050000}"/>
    <cellStyle name="Followed Hyperlink 39" xfId="15747" hidden="1" xr:uid="{00000000-0005-0000-0000-000053050000}"/>
    <cellStyle name="Followed Hyperlink 39" xfId="15783" hidden="1" xr:uid="{00000000-0005-0000-0000-000054050000}"/>
    <cellStyle name="Followed Hyperlink 39" xfId="15889" hidden="1" xr:uid="{00000000-0005-0000-0000-000055050000}"/>
    <cellStyle name="Followed Hyperlink 39" xfId="15925" hidden="1" xr:uid="{00000000-0005-0000-0000-000056050000}"/>
    <cellStyle name="Followed Hyperlink 39" xfId="15958" hidden="1" xr:uid="{00000000-0005-0000-0000-000057050000}"/>
    <cellStyle name="Followed Hyperlink 39" xfId="15994" hidden="1" xr:uid="{00000000-0005-0000-0000-000058050000}"/>
    <cellStyle name="Followed Hyperlink 39" xfId="16095" hidden="1" xr:uid="{00000000-0005-0000-0000-000059050000}"/>
    <cellStyle name="Followed Hyperlink 39" xfId="16131" hidden="1" xr:uid="{00000000-0005-0000-0000-00005A050000}"/>
    <cellStyle name="Followed Hyperlink 39" xfId="16164" hidden="1" xr:uid="{00000000-0005-0000-0000-00005B050000}"/>
    <cellStyle name="Followed Hyperlink 39" xfId="13108" hidden="1" xr:uid="{00000000-0005-0000-0000-000040050000}"/>
    <cellStyle name="Followed Hyperlink 39" xfId="9620" hidden="1" xr:uid="{00000000-0005-0000-0000-000041050000}"/>
    <cellStyle name="Followed Hyperlink 39" xfId="16209" hidden="1" xr:uid="{00000000-0005-0000-0000-000042050000}"/>
    <cellStyle name="Followed Hyperlink 39" xfId="11365" hidden="1" xr:uid="{00000000-0005-0000-0000-000043050000}"/>
    <cellStyle name="Followed Hyperlink 39" xfId="16569" hidden="1" xr:uid="{00000000-0005-0000-0000-000044050000}"/>
    <cellStyle name="Followed Hyperlink 39" xfId="16688" hidden="1" xr:uid="{00000000-0005-0000-0000-000045050000}"/>
    <cellStyle name="Followed Hyperlink 39" xfId="16724" hidden="1" xr:uid="{00000000-0005-0000-0000-000046050000}"/>
    <cellStyle name="Followed Hyperlink 39" xfId="16757" hidden="1" xr:uid="{00000000-0005-0000-0000-000047050000}"/>
    <cellStyle name="Followed Hyperlink 39" xfId="16796" hidden="1" xr:uid="{00000000-0005-0000-0000-000048050000}"/>
    <cellStyle name="Followed Hyperlink 39" xfId="16909" hidden="1" xr:uid="{00000000-0005-0000-0000-000049050000}"/>
    <cellStyle name="Followed Hyperlink 39" xfId="16945" hidden="1" xr:uid="{00000000-0005-0000-0000-00004A050000}"/>
    <cellStyle name="Followed Hyperlink 39" xfId="16978" hidden="1" xr:uid="{00000000-0005-0000-0000-00004B050000}"/>
    <cellStyle name="Followed Hyperlink 39" xfId="17015" hidden="1" xr:uid="{00000000-0005-0000-0000-00004C050000}"/>
    <cellStyle name="Followed Hyperlink 39" xfId="17125" hidden="1" xr:uid="{00000000-0005-0000-0000-00004D050000}"/>
    <cellStyle name="Followed Hyperlink 39" xfId="17161" hidden="1" xr:uid="{00000000-0005-0000-0000-00004E050000}"/>
    <cellStyle name="Followed Hyperlink 39" xfId="17194" hidden="1" xr:uid="{00000000-0005-0000-0000-00004F050000}"/>
    <cellStyle name="Followed Hyperlink 39" xfId="17230" hidden="1" xr:uid="{00000000-0005-0000-0000-000050050000}"/>
    <cellStyle name="Followed Hyperlink 39" xfId="17337" hidden="1" xr:uid="{00000000-0005-0000-0000-000051050000}"/>
    <cellStyle name="Followed Hyperlink 39" xfId="17373" hidden="1" xr:uid="{00000000-0005-0000-0000-000052050000}"/>
    <cellStyle name="Followed Hyperlink 39" xfId="17406" hidden="1" xr:uid="{00000000-0005-0000-0000-000053050000}"/>
    <cellStyle name="Followed Hyperlink 39" xfId="17442" hidden="1" xr:uid="{00000000-0005-0000-0000-000054050000}"/>
    <cellStyle name="Followed Hyperlink 39" xfId="17548" hidden="1" xr:uid="{00000000-0005-0000-0000-000055050000}"/>
    <cellStyle name="Followed Hyperlink 39" xfId="17584" hidden="1" xr:uid="{00000000-0005-0000-0000-000056050000}"/>
    <cellStyle name="Followed Hyperlink 39" xfId="17617" hidden="1" xr:uid="{00000000-0005-0000-0000-000057050000}"/>
    <cellStyle name="Followed Hyperlink 39" xfId="17653" hidden="1" xr:uid="{00000000-0005-0000-0000-000058050000}"/>
    <cellStyle name="Followed Hyperlink 39" xfId="17754" hidden="1" xr:uid="{00000000-0005-0000-0000-000059050000}"/>
    <cellStyle name="Followed Hyperlink 39" xfId="17790" hidden="1" xr:uid="{00000000-0005-0000-0000-00005A050000}"/>
    <cellStyle name="Followed Hyperlink 39" xfId="17823" hidden="1" xr:uid="{00000000-0005-0000-0000-00005B050000}"/>
    <cellStyle name="Followed Hyperlink 39" xfId="12990" hidden="1" xr:uid="{00000000-0005-0000-0000-000040050000}"/>
    <cellStyle name="Followed Hyperlink 39" xfId="17882" hidden="1" xr:uid="{00000000-0005-0000-0000-000041050000}"/>
    <cellStyle name="Followed Hyperlink 39" xfId="16393" hidden="1" xr:uid="{00000000-0005-0000-0000-000042050000}"/>
    <cellStyle name="Followed Hyperlink 39" xfId="18110" hidden="1" xr:uid="{00000000-0005-0000-0000-000043050000}"/>
    <cellStyle name="Followed Hyperlink 39" xfId="18235" hidden="1" xr:uid="{00000000-0005-0000-0000-000044050000}"/>
    <cellStyle name="Followed Hyperlink 39" xfId="18354" hidden="1" xr:uid="{00000000-0005-0000-0000-000045050000}"/>
    <cellStyle name="Followed Hyperlink 39" xfId="18390" hidden="1" xr:uid="{00000000-0005-0000-0000-000046050000}"/>
    <cellStyle name="Followed Hyperlink 39" xfId="18423" hidden="1" xr:uid="{00000000-0005-0000-0000-000047050000}"/>
    <cellStyle name="Followed Hyperlink 39" xfId="18462" hidden="1" xr:uid="{00000000-0005-0000-0000-000048050000}"/>
    <cellStyle name="Followed Hyperlink 39" xfId="18575" hidden="1" xr:uid="{00000000-0005-0000-0000-000049050000}"/>
    <cellStyle name="Followed Hyperlink 39" xfId="18611" hidden="1" xr:uid="{00000000-0005-0000-0000-00004A050000}"/>
    <cellStyle name="Followed Hyperlink 39" xfId="18644" hidden="1" xr:uid="{00000000-0005-0000-0000-00004B050000}"/>
    <cellStyle name="Followed Hyperlink 39" xfId="18681" hidden="1" xr:uid="{00000000-0005-0000-0000-00004C050000}"/>
    <cellStyle name="Followed Hyperlink 39" xfId="18791" hidden="1" xr:uid="{00000000-0005-0000-0000-00004D050000}"/>
    <cellStyle name="Followed Hyperlink 39" xfId="18827" hidden="1" xr:uid="{00000000-0005-0000-0000-00004E050000}"/>
    <cellStyle name="Followed Hyperlink 39" xfId="18860" hidden="1" xr:uid="{00000000-0005-0000-0000-00004F050000}"/>
    <cellStyle name="Followed Hyperlink 39" xfId="18896" hidden="1" xr:uid="{00000000-0005-0000-0000-000050050000}"/>
    <cellStyle name="Followed Hyperlink 39" xfId="19003" hidden="1" xr:uid="{00000000-0005-0000-0000-000051050000}"/>
    <cellStyle name="Followed Hyperlink 39" xfId="19039" hidden="1" xr:uid="{00000000-0005-0000-0000-000052050000}"/>
    <cellStyle name="Followed Hyperlink 39" xfId="19072" hidden="1" xr:uid="{00000000-0005-0000-0000-000053050000}"/>
    <cellStyle name="Followed Hyperlink 39" xfId="19108" hidden="1" xr:uid="{00000000-0005-0000-0000-000054050000}"/>
    <cellStyle name="Followed Hyperlink 39" xfId="19214" hidden="1" xr:uid="{00000000-0005-0000-0000-000055050000}"/>
    <cellStyle name="Followed Hyperlink 39" xfId="19250" hidden="1" xr:uid="{00000000-0005-0000-0000-000056050000}"/>
    <cellStyle name="Followed Hyperlink 39" xfId="19283" hidden="1" xr:uid="{00000000-0005-0000-0000-000057050000}"/>
    <cellStyle name="Followed Hyperlink 39" xfId="19319" hidden="1" xr:uid="{00000000-0005-0000-0000-000058050000}"/>
    <cellStyle name="Followed Hyperlink 39" xfId="19420" hidden="1" xr:uid="{00000000-0005-0000-0000-000059050000}"/>
    <cellStyle name="Followed Hyperlink 39" xfId="19456" hidden="1" xr:uid="{00000000-0005-0000-0000-00005A050000}"/>
    <cellStyle name="Followed Hyperlink 39" xfId="19489" hidden="1" xr:uid="{00000000-0005-0000-0000-00005B050000}"/>
    <cellStyle name="Followed Hyperlink 39" xfId="17961" hidden="1" xr:uid="{00000000-0005-0000-0000-000040050000}"/>
    <cellStyle name="Followed Hyperlink 39" xfId="17977" hidden="1" xr:uid="{00000000-0005-0000-0000-000041050000}"/>
    <cellStyle name="Followed Hyperlink 39" xfId="19534" hidden="1" xr:uid="{00000000-0005-0000-0000-000042050000}"/>
    <cellStyle name="Followed Hyperlink 39" xfId="14682" hidden="1" xr:uid="{00000000-0005-0000-0000-000043050000}"/>
    <cellStyle name="Followed Hyperlink 39" xfId="19876" hidden="1" xr:uid="{00000000-0005-0000-0000-000044050000}"/>
    <cellStyle name="Followed Hyperlink 39" xfId="19995" hidden="1" xr:uid="{00000000-0005-0000-0000-000045050000}"/>
    <cellStyle name="Followed Hyperlink 39" xfId="20031" hidden="1" xr:uid="{00000000-0005-0000-0000-000046050000}"/>
    <cellStyle name="Followed Hyperlink 39" xfId="20064" hidden="1" xr:uid="{00000000-0005-0000-0000-000047050000}"/>
    <cellStyle name="Followed Hyperlink 39" xfId="20103" hidden="1" xr:uid="{00000000-0005-0000-0000-000048050000}"/>
    <cellStyle name="Followed Hyperlink 39" xfId="20216" hidden="1" xr:uid="{00000000-0005-0000-0000-000049050000}"/>
    <cellStyle name="Followed Hyperlink 39" xfId="20252" hidden="1" xr:uid="{00000000-0005-0000-0000-00004A050000}"/>
    <cellStyle name="Followed Hyperlink 39" xfId="20285" hidden="1" xr:uid="{00000000-0005-0000-0000-00004B050000}"/>
    <cellStyle name="Followed Hyperlink 39" xfId="20322" hidden="1" xr:uid="{00000000-0005-0000-0000-00004C050000}"/>
    <cellStyle name="Followed Hyperlink 39" xfId="20432" hidden="1" xr:uid="{00000000-0005-0000-0000-00004D050000}"/>
    <cellStyle name="Followed Hyperlink 39" xfId="20468" hidden="1" xr:uid="{00000000-0005-0000-0000-00004E050000}"/>
    <cellStyle name="Followed Hyperlink 39" xfId="20501" hidden="1" xr:uid="{00000000-0005-0000-0000-00004F050000}"/>
    <cellStyle name="Followed Hyperlink 39" xfId="20537" hidden="1" xr:uid="{00000000-0005-0000-0000-000050050000}"/>
    <cellStyle name="Followed Hyperlink 39" xfId="20644" hidden="1" xr:uid="{00000000-0005-0000-0000-000051050000}"/>
    <cellStyle name="Followed Hyperlink 39" xfId="20680" hidden="1" xr:uid="{00000000-0005-0000-0000-000052050000}"/>
    <cellStyle name="Followed Hyperlink 39" xfId="20713" hidden="1" xr:uid="{00000000-0005-0000-0000-000053050000}"/>
    <cellStyle name="Followed Hyperlink 39" xfId="20749" hidden="1" xr:uid="{00000000-0005-0000-0000-000054050000}"/>
    <cellStyle name="Followed Hyperlink 39" xfId="20855" hidden="1" xr:uid="{00000000-0005-0000-0000-000055050000}"/>
    <cellStyle name="Followed Hyperlink 39" xfId="20891" hidden="1" xr:uid="{00000000-0005-0000-0000-000056050000}"/>
    <cellStyle name="Followed Hyperlink 39" xfId="20924" hidden="1" xr:uid="{00000000-0005-0000-0000-000057050000}"/>
    <cellStyle name="Followed Hyperlink 39" xfId="20960" hidden="1" xr:uid="{00000000-0005-0000-0000-000058050000}"/>
    <cellStyle name="Followed Hyperlink 39" xfId="21061" hidden="1" xr:uid="{00000000-0005-0000-0000-000059050000}"/>
    <cellStyle name="Followed Hyperlink 39" xfId="21097" hidden="1" xr:uid="{00000000-0005-0000-0000-00005A050000}"/>
    <cellStyle name="Followed Hyperlink 39" xfId="21130" hidden="1" xr:uid="{00000000-0005-0000-0000-00005B050000}"/>
    <cellStyle name="Followed Hyperlink 39" xfId="18093" hidden="1" xr:uid="{00000000-0005-0000-0000-000040050000}"/>
    <cellStyle name="Followed Hyperlink 39" xfId="18056" hidden="1" xr:uid="{00000000-0005-0000-0000-000041050000}"/>
    <cellStyle name="Followed Hyperlink 39" xfId="21175" hidden="1" xr:uid="{00000000-0005-0000-0000-000042050000}"/>
    <cellStyle name="Followed Hyperlink 39" xfId="16385" hidden="1" xr:uid="{00000000-0005-0000-0000-000043050000}"/>
    <cellStyle name="Followed Hyperlink 39" xfId="21483" hidden="1" xr:uid="{00000000-0005-0000-0000-000044050000}"/>
    <cellStyle name="Followed Hyperlink 39" xfId="21602" hidden="1" xr:uid="{00000000-0005-0000-0000-000045050000}"/>
    <cellStyle name="Followed Hyperlink 39" xfId="21638" hidden="1" xr:uid="{00000000-0005-0000-0000-000046050000}"/>
    <cellStyle name="Followed Hyperlink 39" xfId="21671" hidden="1" xr:uid="{00000000-0005-0000-0000-000047050000}"/>
    <cellStyle name="Followed Hyperlink 39" xfId="21710" hidden="1" xr:uid="{00000000-0005-0000-0000-000048050000}"/>
    <cellStyle name="Followed Hyperlink 39" xfId="21823" hidden="1" xr:uid="{00000000-0005-0000-0000-000049050000}"/>
    <cellStyle name="Followed Hyperlink 39" xfId="21859" hidden="1" xr:uid="{00000000-0005-0000-0000-00004A050000}"/>
    <cellStyle name="Followed Hyperlink 39" xfId="21892" hidden="1" xr:uid="{00000000-0005-0000-0000-00004B050000}"/>
    <cellStyle name="Followed Hyperlink 39" xfId="21929" hidden="1" xr:uid="{00000000-0005-0000-0000-00004C050000}"/>
    <cellStyle name="Followed Hyperlink 39" xfId="22039" hidden="1" xr:uid="{00000000-0005-0000-0000-00004D050000}"/>
    <cellStyle name="Followed Hyperlink 39" xfId="22075" hidden="1" xr:uid="{00000000-0005-0000-0000-00004E050000}"/>
    <cellStyle name="Followed Hyperlink 39" xfId="22108" hidden="1" xr:uid="{00000000-0005-0000-0000-00004F050000}"/>
    <cellStyle name="Followed Hyperlink 39" xfId="22144" hidden="1" xr:uid="{00000000-0005-0000-0000-000050050000}"/>
    <cellStyle name="Followed Hyperlink 39" xfId="22251" hidden="1" xr:uid="{00000000-0005-0000-0000-000051050000}"/>
    <cellStyle name="Followed Hyperlink 39" xfId="22287" hidden="1" xr:uid="{00000000-0005-0000-0000-000052050000}"/>
    <cellStyle name="Followed Hyperlink 39" xfId="22320" hidden="1" xr:uid="{00000000-0005-0000-0000-000053050000}"/>
    <cellStyle name="Followed Hyperlink 39" xfId="22356" hidden="1" xr:uid="{00000000-0005-0000-0000-000054050000}"/>
    <cellStyle name="Followed Hyperlink 39" xfId="22462" hidden="1" xr:uid="{00000000-0005-0000-0000-000055050000}"/>
    <cellStyle name="Followed Hyperlink 39" xfId="22498" hidden="1" xr:uid="{00000000-0005-0000-0000-000056050000}"/>
    <cellStyle name="Followed Hyperlink 39" xfId="22531" hidden="1" xr:uid="{00000000-0005-0000-0000-000057050000}"/>
    <cellStyle name="Followed Hyperlink 39" xfId="22567" hidden="1" xr:uid="{00000000-0005-0000-0000-000058050000}"/>
    <cellStyle name="Followed Hyperlink 39" xfId="22668" hidden="1" xr:uid="{00000000-0005-0000-0000-000059050000}"/>
    <cellStyle name="Followed Hyperlink 39" xfId="22704" hidden="1" xr:uid="{00000000-0005-0000-0000-00005A050000}"/>
    <cellStyle name="Followed Hyperlink 39" xfId="22737" hidden="1" xr:uid="{00000000-0005-0000-0000-00005B050000}"/>
    <cellStyle name="Followed Hyperlink 39" xfId="19743" hidden="1" xr:uid="{00000000-0005-0000-0000-000040050000}"/>
    <cellStyle name="Followed Hyperlink 39" xfId="11333" hidden="1" xr:uid="{00000000-0005-0000-0000-000041050000}"/>
    <cellStyle name="Followed Hyperlink 39" xfId="22782" hidden="1" xr:uid="{00000000-0005-0000-0000-000042050000}"/>
    <cellStyle name="Followed Hyperlink 39" xfId="17989" hidden="1" xr:uid="{00000000-0005-0000-0000-000043050000}"/>
    <cellStyle name="Followed Hyperlink 39" xfId="23052" hidden="1" xr:uid="{00000000-0005-0000-0000-000044050000}"/>
    <cellStyle name="Followed Hyperlink 39" xfId="23171" hidden="1" xr:uid="{00000000-0005-0000-0000-000045050000}"/>
    <cellStyle name="Followed Hyperlink 39" xfId="23207" hidden="1" xr:uid="{00000000-0005-0000-0000-000046050000}"/>
    <cellStyle name="Followed Hyperlink 39" xfId="23240" hidden="1" xr:uid="{00000000-0005-0000-0000-000047050000}"/>
    <cellStyle name="Followed Hyperlink 39" xfId="23279" hidden="1" xr:uid="{00000000-0005-0000-0000-000048050000}"/>
    <cellStyle name="Followed Hyperlink 39" xfId="23392" hidden="1" xr:uid="{00000000-0005-0000-0000-000049050000}"/>
    <cellStyle name="Followed Hyperlink 39" xfId="23428" hidden="1" xr:uid="{00000000-0005-0000-0000-00004A050000}"/>
    <cellStyle name="Followed Hyperlink 39" xfId="23461" hidden="1" xr:uid="{00000000-0005-0000-0000-00004B050000}"/>
    <cellStyle name="Followed Hyperlink 39" xfId="23498" hidden="1" xr:uid="{00000000-0005-0000-0000-00004C050000}"/>
    <cellStyle name="Followed Hyperlink 39" xfId="23608" hidden="1" xr:uid="{00000000-0005-0000-0000-00004D050000}"/>
    <cellStyle name="Followed Hyperlink 39" xfId="23644" hidden="1" xr:uid="{00000000-0005-0000-0000-00004E050000}"/>
    <cellStyle name="Followed Hyperlink 39" xfId="23677" hidden="1" xr:uid="{00000000-0005-0000-0000-00004F050000}"/>
    <cellStyle name="Followed Hyperlink 39" xfId="23713" hidden="1" xr:uid="{00000000-0005-0000-0000-000050050000}"/>
    <cellStyle name="Followed Hyperlink 39" xfId="23820" hidden="1" xr:uid="{00000000-0005-0000-0000-000051050000}"/>
    <cellStyle name="Followed Hyperlink 39" xfId="23856" hidden="1" xr:uid="{00000000-0005-0000-0000-000052050000}"/>
    <cellStyle name="Followed Hyperlink 39" xfId="23889" hidden="1" xr:uid="{00000000-0005-0000-0000-000053050000}"/>
    <cellStyle name="Followed Hyperlink 39" xfId="23925" hidden="1" xr:uid="{00000000-0005-0000-0000-000054050000}"/>
    <cellStyle name="Followed Hyperlink 39" xfId="24031" hidden="1" xr:uid="{00000000-0005-0000-0000-000055050000}"/>
    <cellStyle name="Followed Hyperlink 39" xfId="24067" hidden="1" xr:uid="{00000000-0005-0000-0000-000056050000}"/>
    <cellStyle name="Followed Hyperlink 39" xfId="24100" hidden="1" xr:uid="{00000000-0005-0000-0000-000057050000}"/>
    <cellStyle name="Followed Hyperlink 39" xfId="24136" hidden="1" xr:uid="{00000000-0005-0000-0000-000058050000}"/>
    <cellStyle name="Followed Hyperlink 39" xfId="24237" hidden="1" xr:uid="{00000000-0005-0000-0000-000059050000}"/>
    <cellStyle name="Followed Hyperlink 39" xfId="24273" hidden="1" xr:uid="{00000000-0005-0000-0000-00005A050000}"/>
    <cellStyle name="Followed Hyperlink 39" xfId="24306" hidden="1" xr:uid="{00000000-0005-0000-0000-00005B050000}"/>
    <cellStyle name="Followed Hyperlink 39" xfId="21352" hidden="1" xr:uid="{00000000-0005-0000-0000-000040050000}"/>
    <cellStyle name="Followed Hyperlink 39" xfId="11326" hidden="1" xr:uid="{00000000-0005-0000-0000-000041050000}"/>
    <cellStyle name="Followed Hyperlink 39" xfId="24351" hidden="1" xr:uid="{00000000-0005-0000-0000-000042050000}"/>
    <cellStyle name="Followed Hyperlink 39" xfId="19689" hidden="1" xr:uid="{00000000-0005-0000-0000-000043050000}"/>
    <cellStyle name="Followed Hyperlink 39" xfId="24571" hidden="1" xr:uid="{00000000-0005-0000-0000-000044050000}"/>
    <cellStyle name="Followed Hyperlink 39" xfId="24690" hidden="1" xr:uid="{00000000-0005-0000-0000-000045050000}"/>
    <cellStyle name="Followed Hyperlink 39" xfId="24726" hidden="1" xr:uid="{00000000-0005-0000-0000-000046050000}"/>
    <cellStyle name="Followed Hyperlink 39" xfId="24759" hidden="1" xr:uid="{00000000-0005-0000-0000-000047050000}"/>
    <cellStyle name="Followed Hyperlink 39" xfId="24798" hidden="1" xr:uid="{00000000-0005-0000-0000-000048050000}"/>
    <cellStyle name="Followed Hyperlink 39" xfId="24911" hidden="1" xr:uid="{00000000-0005-0000-0000-000049050000}"/>
    <cellStyle name="Followed Hyperlink 39" xfId="24947" hidden="1" xr:uid="{00000000-0005-0000-0000-00004A050000}"/>
    <cellStyle name="Followed Hyperlink 39" xfId="24980" hidden="1" xr:uid="{00000000-0005-0000-0000-00004B050000}"/>
    <cellStyle name="Followed Hyperlink 39" xfId="25017" hidden="1" xr:uid="{00000000-0005-0000-0000-00004C050000}"/>
    <cellStyle name="Followed Hyperlink 39" xfId="25127" hidden="1" xr:uid="{00000000-0005-0000-0000-00004D050000}"/>
    <cellStyle name="Followed Hyperlink 39" xfId="25163" hidden="1" xr:uid="{00000000-0005-0000-0000-00004E050000}"/>
    <cellStyle name="Followed Hyperlink 39" xfId="25196" hidden="1" xr:uid="{00000000-0005-0000-0000-00004F050000}"/>
    <cellStyle name="Followed Hyperlink 39" xfId="25232" hidden="1" xr:uid="{00000000-0005-0000-0000-000050050000}"/>
    <cellStyle name="Followed Hyperlink 39" xfId="25339" hidden="1" xr:uid="{00000000-0005-0000-0000-000051050000}"/>
    <cellStyle name="Followed Hyperlink 39" xfId="25375" hidden="1" xr:uid="{00000000-0005-0000-0000-000052050000}"/>
    <cellStyle name="Followed Hyperlink 39" xfId="25408" hidden="1" xr:uid="{00000000-0005-0000-0000-000053050000}"/>
    <cellStyle name="Followed Hyperlink 39" xfId="25444" hidden="1" xr:uid="{00000000-0005-0000-0000-000054050000}"/>
    <cellStyle name="Followed Hyperlink 39" xfId="25550" hidden="1" xr:uid="{00000000-0005-0000-0000-000055050000}"/>
    <cellStyle name="Followed Hyperlink 39" xfId="25586" hidden="1" xr:uid="{00000000-0005-0000-0000-000056050000}"/>
    <cellStyle name="Followed Hyperlink 39" xfId="25619" hidden="1" xr:uid="{00000000-0005-0000-0000-000057050000}"/>
    <cellStyle name="Followed Hyperlink 39" xfId="25655" hidden="1" xr:uid="{00000000-0005-0000-0000-000058050000}"/>
    <cellStyle name="Followed Hyperlink 39" xfId="25756" hidden="1" xr:uid="{00000000-0005-0000-0000-000059050000}"/>
    <cellStyle name="Followed Hyperlink 39" xfId="25792" hidden="1" xr:uid="{00000000-0005-0000-0000-00005A050000}"/>
    <cellStyle name="Followed Hyperlink 39" xfId="25825" hidden="1" xr:uid="{00000000-0005-0000-0000-00005B050000}"/>
    <cellStyle name="Followed Hyperlink 39" xfId="26379" hidden="1" xr:uid="{00000000-0005-0000-0000-000040050000}"/>
    <cellStyle name="Followed Hyperlink 39" xfId="26497" hidden="1" xr:uid="{00000000-0005-0000-0000-000041050000}"/>
    <cellStyle name="Followed Hyperlink 39" xfId="26533" hidden="1" xr:uid="{00000000-0005-0000-0000-000042050000}"/>
    <cellStyle name="Followed Hyperlink 39" xfId="26566" hidden="1" xr:uid="{00000000-0005-0000-0000-000043050000}"/>
    <cellStyle name="Followed Hyperlink 39" xfId="26691" hidden="1" xr:uid="{00000000-0005-0000-0000-000044050000}"/>
    <cellStyle name="Followed Hyperlink 39" xfId="26810" hidden="1" xr:uid="{00000000-0005-0000-0000-000045050000}"/>
    <cellStyle name="Followed Hyperlink 39" xfId="26846" hidden="1" xr:uid="{00000000-0005-0000-0000-000046050000}"/>
    <cellStyle name="Followed Hyperlink 39" xfId="26879" hidden="1" xr:uid="{00000000-0005-0000-0000-000047050000}"/>
    <cellStyle name="Followed Hyperlink 39" xfId="26918" hidden="1" xr:uid="{00000000-0005-0000-0000-000048050000}"/>
    <cellStyle name="Followed Hyperlink 39" xfId="27031" hidden="1" xr:uid="{00000000-0005-0000-0000-000049050000}"/>
    <cellStyle name="Followed Hyperlink 39" xfId="27067" hidden="1" xr:uid="{00000000-0005-0000-0000-00004A050000}"/>
    <cellStyle name="Followed Hyperlink 39" xfId="27100" hidden="1" xr:uid="{00000000-0005-0000-0000-00004B050000}"/>
    <cellStyle name="Followed Hyperlink 39" xfId="27137" hidden="1" xr:uid="{00000000-0005-0000-0000-00004C050000}"/>
    <cellStyle name="Followed Hyperlink 39" xfId="27247" hidden="1" xr:uid="{00000000-0005-0000-0000-00004D050000}"/>
    <cellStyle name="Followed Hyperlink 39" xfId="27283" hidden="1" xr:uid="{00000000-0005-0000-0000-00004E050000}"/>
    <cellStyle name="Followed Hyperlink 39" xfId="27316" hidden="1" xr:uid="{00000000-0005-0000-0000-00004F050000}"/>
    <cellStyle name="Followed Hyperlink 39" xfId="27352" hidden="1" xr:uid="{00000000-0005-0000-0000-000050050000}"/>
    <cellStyle name="Followed Hyperlink 39" xfId="27459" hidden="1" xr:uid="{00000000-0005-0000-0000-000051050000}"/>
    <cellStyle name="Followed Hyperlink 39" xfId="27495" hidden="1" xr:uid="{00000000-0005-0000-0000-000052050000}"/>
    <cellStyle name="Followed Hyperlink 39" xfId="27528" hidden="1" xr:uid="{00000000-0005-0000-0000-000053050000}"/>
    <cellStyle name="Followed Hyperlink 39" xfId="27564" hidden="1" xr:uid="{00000000-0005-0000-0000-000054050000}"/>
    <cellStyle name="Followed Hyperlink 39" xfId="27670" hidden="1" xr:uid="{00000000-0005-0000-0000-000055050000}"/>
    <cellStyle name="Followed Hyperlink 39" xfId="27706" hidden="1" xr:uid="{00000000-0005-0000-0000-000056050000}"/>
    <cellStyle name="Followed Hyperlink 39" xfId="27739" hidden="1" xr:uid="{00000000-0005-0000-0000-000057050000}"/>
    <cellStyle name="Followed Hyperlink 39" xfId="27775" hidden="1" xr:uid="{00000000-0005-0000-0000-000058050000}"/>
    <cellStyle name="Followed Hyperlink 39" xfId="27876" hidden="1" xr:uid="{00000000-0005-0000-0000-000059050000}"/>
    <cellStyle name="Followed Hyperlink 39" xfId="27912" hidden="1" xr:uid="{00000000-0005-0000-0000-00005A050000}"/>
    <cellStyle name="Followed Hyperlink 39" xfId="27945" hidden="1" xr:uid="{00000000-0005-0000-0000-00005B050000}"/>
    <cellStyle name="Followed Hyperlink 39" xfId="28601" hidden="1" xr:uid="{00000000-0005-0000-0000-000040050000}"/>
    <cellStyle name="Followed Hyperlink 39" xfId="28719" hidden="1" xr:uid="{00000000-0005-0000-0000-000041050000}"/>
    <cellStyle name="Followed Hyperlink 39" xfId="28755" hidden="1" xr:uid="{00000000-0005-0000-0000-000042050000}"/>
    <cellStyle name="Followed Hyperlink 39" xfId="28788" hidden="1" xr:uid="{00000000-0005-0000-0000-000043050000}"/>
    <cellStyle name="Followed Hyperlink 39" xfId="28913" hidden="1" xr:uid="{00000000-0005-0000-0000-000044050000}"/>
    <cellStyle name="Followed Hyperlink 39" xfId="29032" hidden="1" xr:uid="{00000000-0005-0000-0000-000045050000}"/>
    <cellStyle name="Followed Hyperlink 39" xfId="29068" hidden="1" xr:uid="{00000000-0005-0000-0000-000046050000}"/>
    <cellStyle name="Followed Hyperlink 39" xfId="29101" hidden="1" xr:uid="{00000000-0005-0000-0000-000047050000}"/>
    <cellStyle name="Followed Hyperlink 39" xfId="29140" hidden="1" xr:uid="{00000000-0005-0000-0000-000048050000}"/>
    <cellStyle name="Followed Hyperlink 39" xfId="29253" hidden="1" xr:uid="{00000000-0005-0000-0000-000049050000}"/>
    <cellStyle name="Followed Hyperlink 39" xfId="29289" hidden="1" xr:uid="{00000000-0005-0000-0000-00004A050000}"/>
    <cellStyle name="Followed Hyperlink 39" xfId="29322" hidden="1" xr:uid="{00000000-0005-0000-0000-00004B050000}"/>
    <cellStyle name="Followed Hyperlink 39" xfId="29359" hidden="1" xr:uid="{00000000-0005-0000-0000-00004C050000}"/>
    <cellStyle name="Followed Hyperlink 39" xfId="29469" hidden="1" xr:uid="{00000000-0005-0000-0000-00004D050000}"/>
    <cellStyle name="Followed Hyperlink 39" xfId="29505" hidden="1" xr:uid="{00000000-0005-0000-0000-00004E050000}"/>
    <cellStyle name="Followed Hyperlink 39" xfId="29538" hidden="1" xr:uid="{00000000-0005-0000-0000-00004F050000}"/>
    <cellStyle name="Followed Hyperlink 39" xfId="29574" hidden="1" xr:uid="{00000000-0005-0000-0000-000050050000}"/>
    <cellStyle name="Followed Hyperlink 39" xfId="29681" hidden="1" xr:uid="{00000000-0005-0000-0000-000051050000}"/>
    <cellStyle name="Followed Hyperlink 39" xfId="29717" hidden="1" xr:uid="{00000000-0005-0000-0000-000052050000}"/>
    <cellStyle name="Followed Hyperlink 39" xfId="29750" hidden="1" xr:uid="{00000000-0005-0000-0000-000053050000}"/>
    <cellStyle name="Followed Hyperlink 39" xfId="29786" hidden="1" xr:uid="{00000000-0005-0000-0000-000054050000}"/>
    <cellStyle name="Followed Hyperlink 39" xfId="29892" hidden="1" xr:uid="{00000000-0005-0000-0000-000055050000}"/>
    <cellStyle name="Followed Hyperlink 39" xfId="29928" hidden="1" xr:uid="{00000000-0005-0000-0000-000056050000}"/>
    <cellStyle name="Followed Hyperlink 39" xfId="29961" hidden="1" xr:uid="{00000000-0005-0000-0000-000057050000}"/>
    <cellStyle name="Followed Hyperlink 39" xfId="29997" hidden="1" xr:uid="{00000000-0005-0000-0000-000058050000}"/>
    <cellStyle name="Followed Hyperlink 39" xfId="30098" hidden="1" xr:uid="{00000000-0005-0000-0000-000059050000}"/>
    <cellStyle name="Followed Hyperlink 39" xfId="30134" hidden="1" xr:uid="{00000000-0005-0000-0000-00005A050000}"/>
    <cellStyle name="Followed Hyperlink 39" xfId="30167" hidden="1" xr:uid="{00000000-0005-0000-0000-00005B050000}"/>
    <cellStyle name="Followed Hyperlink 39" xfId="28554" hidden="1" xr:uid="{00000000-0005-0000-0000-000040050000}"/>
    <cellStyle name="Followed Hyperlink 39" xfId="28522" hidden="1" xr:uid="{00000000-0005-0000-0000-000041050000}"/>
    <cellStyle name="Followed Hyperlink 39" xfId="30212" hidden="1" xr:uid="{00000000-0005-0000-0000-000042050000}"/>
    <cellStyle name="Followed Hyperlink 39" xfId="26073" hidden="1" xr:uid="{00000000-0005-0000-0000-000043050000}"/>
    <cellStyle name="Followed Hyperlink 39" xfId="30584" hidden="1" xr:uid="{00000000-0005-0000-0000-000044050000}"/>
    <cellStyle name="Followed Hyperlink 39" xfId="30703" hidden="1" xr:uid="{00000000-0005-0000-0000-000045050000}"/>
    <cellStyle name="Followed Hyperlink 39" xfId="30739" hidden="1" xr:uid="{00000000-0005-0000-0000-000046050000}"/>
    <cellStyle name="Followed Hyperlink 39" xfId="30772" hidden="1" xr:uid="{00000000-0005-0000-0000-000047050000}"/>
    <cellStyle name="Followed Hyperlink 39" xfId="30811" hidden="1" xr:uid="{00000000-0005-0000-0000-000048050000}"/>
    <cellStyle name="Followed Hyperlink 39" xfId="30924" hidden="1" xr:uid="{00000000-0005-0000-0000-000049050000}"/>
    <cellStyle name="Followed Hyperlink 39" xfId="30960" hidden="1" xr:uid="{00000000-0005-0000-0000-00004A050000}"/>
    <cellStyle name="Followed Hyperlink 39" xfId="30993" hidden="1" xr:uid="{00000000-0005-0000-0000-00004B050000}"/>
    <cellStyle name="Followed Hyperlink 39" xfId="31030" hidden="1" xr:uid="{00000000-0005-0000-0000-00004C050000}"/>
    <cellStyle name="Followed Hyperlink 39" xfId="31140" hidden="1" xr:uid="{00000000-0005-0000-0000-00004D050000}"/>
    <cellStyle name="Followed Hyperlink 39" xfId="31176" hidden="1" xr:uid="{00000000-0005-0000-0000-00004E050000}"/>
    <cellStyle name="Followed Hyperlink 39" xfId="31209" hidden="1" xr:uid="{00000000-0005-0000-0000-00004F050000}"/>
    <cellStyle name="Followed Hyperlink 39" xfId="31245" hidden="1" xr:uid="{00000000-0005-0000-0000-000050050000}"/>
    <cellStyle name="Followed Hyperlink 39" xfId="31352" hidden="1" xr:uid="{00000000-0005-0000-0000-000051050000}"/>
    <cellStyle name="Followed Hyperlink 39" xfId="31388" hidden="1" xr:uid="{00000000-0005-0000-0000-000052050000}"/>
    <cellStyle name="Followed Hyperlink 39" xfId="31421" hidden="1" xr:uid="{00000000-0005-0000-0000-000053050000}"/>
    <cellStyle name="Followed Hyperlink 39" xfId="31457" hidden="1" xr:uid="{00000000-0005-0000-0000-000054050000}"/>
    <cellStyle name="Followed Hyperlink 39" xfId="31563" hidden="1" xr:uid="{00000000-0005-0000-0000-000055050000}"/>
    <cellStyle name="Followed Hyperlink 39" xfId="31599" hidden="1" xr:uid="{00000000-0005-0000-0000-000056050000}"/>
    <cellStyle name="Followed Hyperlink 39" xfId="31632" hidden="1" xr:uid="{00000000-0005-0000-0000-000057050000}"/>
    <cellStyle name="Followed Hyperlink 39" xfId="31668" hidden="1" xr:uid="{00000000-0005-0000-0000-000058050000}"/>
    <cellStyle name="Followed Hyperlink 39" xfId="31769" hidden="1" xr:uid="{00000000-0005-0000-0000-000059050000}"/>
    <cellStyle name="Followed Hyperlink 39" xfId="31805" hidden="1" xr:uid="{00000000-0005-0000-0000-00005A050000}"/>
    <cellStyle name="Followed Hyperlink 39" xfId="31838" hidden="1" xr:uid="{00000000-0005-0000-0000-00005B050000}"/>
    <cellStyle name="Followed Hyperlink 39" xfId="26196" hidden="1" xr:uid="{00000000-0005-0000-0000-000040050000}"/>
    <cellStyle name="Followed Hyperlink 39" xfId="28255" hidden="1" xr:uid="{00000000-0005-0000-0000-000041050000}"/>
    <cellStyle name="Followed Hyperlink 39" xfId="31883" hidden="1" xr:uid="{00000000-0005-0000-0000-000042050000}"/>
    <cellStyle name="Followed Hyperlink 39" xfId="28301" hidden="1" xr:uid="{00000000-0005-0000-0000-000043050000}"/>
    <cellStyle name="Followed Hyperlink 39" xfId="32252" hidden="1" xr:uid="{00000000-0005-0000-0000-000044050000}"/>
    <cellStyle name="Followed Hyperlink 39" xfId="32371" hidden="1" xr:uid="{00000000-0005-0000-0000-000045050000}"/>
    <cellStyle name="Followed Hyperlink 39" xfId="32407" hidden="1" xr:uid="{00000000-0005-0000-0000-000046050000}"/>
    <cellStyle name="Followed Hyperlink 39" xfId="32440" hidden="1" xr:uid="{00000000-0005-0000-0000-000047050000}"/>
    <cellStyle name="Followed Hyperlink 39" xfId="32479" hidden="1" xr:uid="{00000000-0005-0000-0000-000048050000}"/>
    <cellStyle name="Followed Hyperlink 39" xfId="32592" hidden="1" xr:uid="{00000000-0005-0000-0000-000049050000}"/>
    <cellStyle name="Followed Hyperlink 39" xfId="32628" hidden="1" xr:uid="{00000000-0005-0000-0000-00004A050000}"/>
    <cellStyle name="Followed Hyperlink 39" xfId="32661" hidden="1" xr:uid="{00000000-0005-0000-0000-00004B050000}"/>
    <cellStyle name="Followed Hyperlink 39" xfId="32698" hidden="1" xr:uid="{00000000-0005-0000-0000-00004C050000}"/>
    <cellStyle name="Followed Hyperlink 39" xfId="32808" hidden="1" xr:uid="{00000000-0005-0000-0000-00004D050000}"/>
    <cellStyle name="Followed Hyperlink 39" xfId="32844" hidden="1" xr:uid="{00000000-0005-0000-0000-00004E050000}"/>
    <cellStyle name="Followed Hyperlink 39" xfId="32877" hidden="1" xr:uid="{00000000-0005-0000-0000-00004F050000}"/>
    <cellStyle name="Followed Hyperlink 39" xfId="32913" hidden="1" xr:uid="{00000000-0005-0000-0000-000050050000}"/>
    <cellStyle name="Followed Hyperlink 39" xfId="33020" hidden="1" xr:uid="{00000000-0005-0000-0000-000051050000}"/>
    <cellStyle name="Followed Hyperlink 39" xfId="33056" hidden="1" xr:uid="{00000000-0005-0000-0000-000052050000}"/>
    <cellStyle name="Followed Hyperlink 39" xfId="33089" hidden="1" xr:uid="{00000000-0005-0000-0000-000053050000}"/>
    <cellStyle name="Followed Hyperlink 39" xfId="33125" hidden="1" xr:uid="{00000000-0005-0000-0000-000054050000}"/>
    <cellStyle name="Followed Hyperlink 39" xfId="33231" hidden="1" xr:uid="{00000000-0005-0000-0000-000055050000}"/>
    <cellStyle name="Followed Hyperlink 39" xfId="33267" hidden="1" xr:uid="{00000000-0005-0000-0000-000056050000}"/>
    <cellStyle name="Followed Hyperlink 39" xfId="33300" hidden="1" xr:uid="{00000000-0005-0000-0000-000057050000}"/>
    <cellStyle name="Followed Hyperlink 39" xfId="33336" hidden="1" xr:uid="{00000000-0005-0000-0000-000058050000}"/>
    <cellStyle name="Followed Hyperlink 39" xfId="33437" hidden="1" xr:uid="{00000000-0005-0000-0000-000059050000}"/>
    <cellStyle name="Followed Hyperlink 39" xfId="33473" hidden="1" xr:uid="{00000000-0005-0000-0000-00005A050000}"/>
    <cellStyle name="Followed Hyperlink 39" xfId="33506" hidden="1" xr:uid="{00000000-0005-0000-0000-00005B050000}"/>
    <cellStyle name="Followed Hyperlink 39" xfId="30450" hidden="1" xr:uid="{00000000-0005-0000-0000-000040050000}"/>
    <cellStyle name="Followed Hyperlink 39" xfId="25858" hidden="1" xr:uid="{00000000-0005-0000-0000-000041050000}"/>
    <cellStyle name="Followed Hyperlink 39" xfId="33551" hidden="1" xr:uid="{00000000-0005-0000-0000-000042050000}"/>
    <cellStyle name="Followed Hyperlink 39" xfId="28497" hidden="1" xr:uid="{00000000-0005-0000-0000-000043050000}"/>
    <cellStyle name="Followed Hyperlink 39" xfId="33907" hidden="1" xr:uid="{00000000-0005-0000-0000-000044050000}"/>
    <cellStyle name="Followed Hyperlink 39" xfId="34026" hidden="1" xr:uid="{00000000-0005-0000-0000-000045050000}"/>
    <cellStyle name="Followed Hyperlink 39" xfId="34062" hidden="1" xr:uid="{00000000-0005-0000-0000-000046050000}"/>
    <cellStyle name="Followed Hyperlink 39" xfId="34095" hidden="1" xr:uid="{00000000-0005-0000-0000-000047050000}"/>
    <cellStyle name="Followed Hyperlink 39" xfId="34134" hidden="1" xr:uid="{00000000-0005-0000-0000-000048050000}"/>
    <cellStyle name="Followed Hyperlink 39" xfId="34247" hidden="1" xr:uid="{00000000-0005-0000-0000-000049050000}"/>
    <cellStyle name="Followed Hyperlink 39" xfId="34283" hidden="1" xr:uid="{00000000-0005-0000-0000-00004A050000}"/>
    <cellStyle name="Followed Hyperlink 39" xfId="34316" hidden="1" xr:uid="{00000000-0005-0000-0000-00004B050000}"/>
    <cellStyle name="Followed Hyperlink 39" xfId="34353" hidden="1" xr:uid="{00000000-0005-0000-0000-00004C050000}"/>
    <cellStyle name="Followed Hyperlink 39" xfId="34463" hidden="1" xr:uid="{00000000-0005-0000-0000-00004D050000}"/>
    <cellStyle name="Followed Hyperlink 39" xfId="34499" hidden="1" xr:uid="{00000000-0005-0000-0000-00004E050000}"/>
    <cellStyle name="Followed Hyperlink 39" xfId="34532" hidden="1" xr:uid="{00000000-0005-0000-0000-00004F050000}"/>
    <cellStyle name="Followed Hyperlink 39" xfId="34568" hidden="1" xr:uid="{00000000-0005-0000-0000-000050050000}"/>
    <cellStyle name="Followed Hyperlink 39" xfId="34675" hidden="1" xr:uid="{00000000-0005-0000-0000-000051050000}"/>
    <cellStyle name="Followed Hyperlink 39" xfId="34711" hidden="1" xr:uid="{00000000-0005-0000-0000-000052050000}"/>
    <cellStyle name="Followed Hyperlink 39" xfId="34744" hidden="1" xr:uid="{00000000-0005-0000-0000-000053050000}"/>
    <cellStyle name="Followed Hyperlink 39" xfId="34780" hidden="1" xr:uid="{00000000-0005-0000-0000-000054050000}"/>
    <cellStyle name="Followed Hyperlink 39" xfId="34886" hidden="1" xr:uid="{00000000-0005-0000-0000-000055050000}"/>
    <cellStyle name="Followed Hyperlink 39" xfId="34922" hidden="1" xr:uid="{00000000-0005-0000-0000-000056050000}"/>
    <cellStyle name="Followed Hyperlink 39" xfId="34955" hidden="1" xr:uid="{00000000-0005-0000-0000-000057050000}"/>
    <cellStyle name="Followed Hyperlink 39" xfId="34991" hidden="1" xr:uid="{00000000-0005-0000-0000-000058050000}"/>
    <cellStyle name="Followed Hyperlink 39" xfId="35092" hidden="1" xr:uid="{00000000-0005-0000-0000-000059050000}"/>
    <cellStyle name="Followed Hyperlink 39" xfId="35128" hidden="1" xr:uid="{00000000-0005-0000-0000-00005A050000}"/>
    <cellStyle name="Followed Hyperlink 39" xfId="35161" hidden="1" xr:uid="{00000000-0005-0000-0000-00005B050000}"/>
    <cellStyle name="Followed Hyperlink 39" xfId="32118" hidden="1" xr:uid="{00000000-0005-0000-0000-000040050000}"/>
    <cellStyle name="Followed Hyperlink 39" xfId="28534" hidden="1" xr:uid="{00000000-0005-0000-0000-000041050000}"/>
    <cellStyle name="Followed Hyperlink 39" xfId="35206" hidden="1" xr:uid="{00000000-0005-0000-0000-000042050000}"/>
    <cellStyle name="Followed Hyperlink 39" xfId="30382" hidden="1" xr:uid="{00000000-0005-0000-0000-000043050000}"/>
    <cellStyle name="Followed Hyperlink 39" xfId="35548" hidden="1" xr:uid="{00000000-0005-0000-0000-000044050000}"/>
    <cellStyle name="Followed Hyperlink 39" xfId="35667" hidden="1" xr:uid="{00000000-0005-0000-0000-000045050000}"/>
    <cellStyle name="Followed Hyperlink 39" xfId="35703" hidden="1" xr:uid="{00000000-0005-0000-0000-000046050000}"/>
    <cellStyle name="Followed Hyperlink 39" xfId="35736" hidden="1" xr:uid="{00000000-0005-0000-0000-000047050000}"/>
    <cellStyle name="Followed Hyperlink 39" xfId="35775" hidden="1" xr:uid="{00000000-0005-0000-0000-000048050000}"/>
    <cellStyle name="Followed Hyperlink 39" xfId="35888" hidden="1" xr:uid="{00000000-0005-0000-0000-000049050000}"/>
    <cellStyle name="Followed Hyperlink 39" xfId="35924" hidden="1" xr:uid="{00000000-0005-0000-0000-00004A050000}"/>
    <cellStyle name="Followed Hyperlink 39" xfId="35957" hidden="1" xr:uid="{00000000-0005-0000-0000-00004B050000}"/>
    <cellStyle name="Followed Hyperlink 39" xfId="35994" hidden="1" xr:uid="{00000000-0005-0000-0000-00004C050000}"/>
    <cellStyle name="Followed Hyperlink 39" xfId="36104" hidden="1" xr:uid="{00000000-0005-0000-0000-00004D050000}"/>
    <cellStyle name="Followed Hyperlink 39" xfId="36140" hidden="1" xr:uid="{00000000-0005-0000-0000-00004E050000}"/>
    <cellStyle name="Followed Hyperlink 39" xfId="36173" hidden="1" xr:uid="{00000000-0005-0000-0000-00004F050000}"/>
    <cellStyle name="Followed Hyperlink 39" xfId="36209" hidden="1" xr:uid="{00000000-0005-0000-0000-000050050000}"/>
    <cellStyle name="Followed Hyperlink 39" xfId="36316" hidden="1" xr:uid="{00000000-0005-0000-0000-000051050000}"/>
    <cellStyle name="Followed Hyperlink 39" xfId="36352" hidden="1" xr:uid="{00000000-0005-0000-0000-000052050000}"/>
    <cellStyle name="Followed Hyperlink 39" xfId="36385" hidden="1" xr:uid="{00000000-0005-0000-0000-000053050000}"/>
    <cellStyle name="Followed Hyperlink 39" xfId="36421" hidden="1" xr:uid="{00000000-0005-0000-0000-000054050000}"/>
    <cellStyle name="Followed Hyperlink 39" xfId="36527" hidden="1" xr:uid="{00000000-0005-0000-0000-000055050000}"/>
    <cellStyle name="Followed Hyperlink 39" xfId="36563" hidden="1" xr:uid="{00000000-0005-0000-0000-000056050000}"/>
    <cellStyle name="Followed Hyperlink 39" xfId="36596" hidden="1" xr:uid="{00000000-0005-0000-0000-000057050000}"/>
    <cellStyle name="Followed Hyperlink 39" xfId="36632" hidden="1" xr:uid="{00000000-0005-0000-0000-000058050000}"/>
    <cellStyle name="Followed Hyperlink 39" xfId="36733" hidden="1" xr:uid="{00000000-0005-0000-0000-000059050000}"/>
    <cellStyle name="Followed Hyperlink 39" xfId="36769" hidden="1" xr:uid="{00000000-0005-0000-0000-00005A050000}"/>
    <cellStyle name="Followed Hyperlink 39" xfId="36802" hidden="1" xr:uid="{00000000-0005-0000-0000-00005B050000}"/>
    <cellStyle name="Followed Hyperlink 39" xfId="33774" hidden="1" xr:uid="{00000000-0005-0000-0000-000040050000}"/>
    <cellStyle name="Followed Hyperlink 39" xfId="30315" hidden="1" xr:uid="{00000000-0005-0000-0000-000041050000}"/>
    <cellStyle name="Followed Hyperlink 39" xfId="36847" hidden="1" xr:uid="{00000000-0005-0000-0000-000042050000}"/>
    <cellStyle name="Followed Hyperlink 39" xfId="32050" hidden="1" xr:uid="{00000000-0005-0000-0000-000043050000}"/>
    <cellStyle name="Followed Hyperlink 39" xfId="37155" hidden="1" xr:uid="{00000000-0005-0000-0000-000044050000}"/>
    <cellStyle name="Followed Hyperlink 39" xfId="37274" hidden="1" xr:uid="{00000000-0005-0000-0000-000045050000}"/>
    <cellStyle name="Followed Hyperlink 39" xfId="37310" hidden="1" xr:uid="{00000000-0005-0000-0000-000046050000}"/>
    <cellStyle name="Followed Hyperlink 39" xfId="37343" hidden="1" xr:uid="{00000000-0005-0000-0000-000047050000}"/>
    <cellStyle name="Followed Hyperlink 39" xfId="37382" hidden="1" xr:uid="{00000000-0005-0000-0000-000048050000}"/>
    <cellStyle name="Followed Hyperlink 39" xfId="37495" hidden="1" xr:uid="{00000000-0005-0000-0000-000049050000}"/>
    <cellStyle name="Followed Hyperlink 39" xfId="37531" hidden="1" xr:uid="{00000000-0005-0000-0000-00004A050000}"/>
    <cellStyle name="Followed Hyperlink 39" xfId="37564" hidden="1" xr:uid="{00000000-0005-0000-0000-00004B050000}"/>
    <cellStyle name="Followed Hyperlink 39" xfId="37601" hidden="1" xr:uid="{00000000-0005-0000-0000-00004C050000}"/>
    <cellStyle name="Followed Hyperlink 39" xfId="37711" hidden="1" xr:uid="{00000000-0005-0000-0000-00004D050000}"/>
    <cellStyle name="Followed Hyperlink 39" xfId="37747" hidden="1" xr:uid="{00000000-0005-0000-0000-00004E050000}"/>
    <cellStyle name="Followed Hyperlink 39" xfId="37780" hidden="1" xr:uid="{00000000-0005-0000-0000-00004F050000}"/>
    <cellStyle name="Followed Hyperlink 39" xfId="37816" hidden="1" xr:uid="{00000000-0005-0000-0000-000050050000}"/>
    <cellStyle name="Followed Hyperlink 39" xfId="37923" hidden="1" xr:uid="{00000000-0005-0000-0000-000051050000}"/>
    <cellStyle name="Followed Hyperlink 39" xfId="37959" hidden="1" xr:uid="{00000000-0005-0000-0000-000052050000}"/>
    <cellStyle name="Followed Hyperlink 39" xfId="37992" hidden="1" xr:uid="{00000000-0005-0000-0000-000053050000}"/>
    <cellStyle name="Followed Hyperlink 39" xfId="38028" hidden="1" xr:uid="{00000000-0005-0000-0000-000054050000}"/>
    <cellStyle name="Followed Hyperlink 39" xfId="38134" hidden="1" xr:uid="{00000000-0005-0000-0000-000055050000}"/>
    <cellStyle name="Followed Hyperlink 39" xfId="38170" hidden="1" xr:uid="{00000000-0005-0000-0000-000056050000}"/>
    <cellStyle name="Followed Hyperlink 39" xfId="38203" hidden="1" xr:uid="{00000000-0005-0000-0000-000057050000}"/>
    <cellStyle name="Followed Hyperlink 39" xfId="38239" hidden="1" xr:uid="{00000000-0005-0000-0000-000058050000}"/>
    <cellStyle name="Followed Hyperlink 39" xfId="38340" hidden="1" xr:uid="{00000000-0005-0000-0000-000059050000}"/>
    <cellStyle name="Followed Hyperlink 39" xfId="38376" hidden="1" xr:uid="{00000000-0005-0000-0000-00005A050000}"/>
    <cellStyle name="Followed Hyperlink 39" xfId="38409" hidden="1" xr:uid="{00000000-0005-0000-0000-00005B050000}"/>
    <cellStyle name="Followed Hyperlink 39" xfId="35415" hidden="1" xr:uid="{00000000-0005-0000-0000-000040050000}"/>
    <cellStyle name="Followed Hyperlink 39" xfId="31985" hidden="1" xr:uid="{00000000-0005-0000-0000-000041050000}"/>
    <cellStyle name="Followed Hyperlink 39" xfId="38454" hidden="1" xr:uid="{00000000-0005-0000-0000-000042050000}"/>
    <cellStyle name="Followed Hyperlink 39" xfId="33711" hidden="1" xr:uid="{00000000-0005-0000-0000-000043050000}"/>
    <cellStyle name="Followed Hyperlink 39" xfId="38724" hidden="1" xr:uid="{00000000-0005-0000-0000-000044050000}"/>
    <cellStyle name="Followed Hyperlink 39" xfId="38843" hidden="1" xr:uid="{00000000-0005-0000-0000-000045050000}"/>
    <cellStyle name="Followed Hyperlink 39" xfId="38879" hidden="1" xr:uid="{00000000-0005-0000-0000-000046050000}"/>
    <cellStyle name="Followed Hyperlink 39" xfId="38912" hidden="1" xr:uid="{00000000-0005-0000-0000-000047050000}"/>
    <cellStyle name="Followed Hyperlink 39" xfId="38951" hidden="1" xr:uid="{00000000-0005-0000-0000-000048050000}"/>
    <cellStyle name="Followed Hyperlink 39" xfId="39064" hidden="1" xr:uid="{00000000-0005-0000-0000-000049050000}"/>
    <cellStyle name="Followed Hyperlink 39" xfId="39100" hidden="1" xr:uid="{00000000-0005-0000-0000-00004A050000}"/>
    <cellStyle name="Followed Hyperlink 39" xfId="39133" hidden="1" xr:uid="{00000000-0005-0000-0000-00004B050000}"/>
    <cellStyle name="Followed Hyperlink 39" xfId="39170" hidden="1" xr:uid="{00000000-0005-0000-0000-00004C050000}"/>
    <cellStyle name="Followed Hyperlink 39" xfId="39280" hidden="1" xr:uid="{00000000-0005-0000-0000-00004D050000}"/>
    <cellStyle name="Followed Hyperlink 39" xfId="39316" hidden="1" xr:uid="{00000000-0005-0000-0000-00004E050000}"/>
    <cellStyle name="Followed Hyperlink 39" xfId="39349" hidden="1" xr:uid="{00000000-0005-0000-0000-00004F050000}"/>
    <cellStyle name="Followed Hyperlink 39" xfId="39385" hidden="1" xr:uid="{00000000-0005-0000-0000-000050050000}"/>
    <cellStyle name="Followed Hyperlink 39" xfId="39492" hidden="1" xr:uid="{00000000-0005-0000-0000-000051050000}"/>
    <cellStyle name="Followed Hyperlink 39" xfId="39528" hidden="1" xr:uid="{00000000-0005-0000-0000-000052050000}"/>
    <cellStyle name="Followed Hyperlink 39" xfId="39561" hidden="1" xr:uid="{00000000-0005-0000-0000-000053050000}"/>
    <cellStyle name="Followed Hyperlink 39" xfId="39597" hidden="1" xr:uid="{00000000-0005-0000-0000-000054050000}"/>
    <cellStyle name="Followed Hyperlink 39" xfId="39703" hidden="1" xr:uid="{00000000-0005-0000-0000-000055050000}"/>
    <cellStyle name="Followed Hyperlink 39" xfId="39739" hidden="1" xr:uid="{00000000-0005-0000-0000-000056050000}"/>
    <cellStyle name="Followed Hyperlink 39" xfId="39772" hidden="1" xr:uid="{00000000-0005-0000-0000-000057050000}"/>
    <cellStyle name="Followed Hyperlink 39" xfId="39808" hidden="1" xr:uid="{00000000-0005-0000-0000-000058050000}"/>
    <cellStyle name="Followed Hyperlink 39" xfId="39909" hidden="1" xr:uid="{00000000-0005-0000-0000-000059050000}"/>
    <cellStyle name="Followed Hyperlink 39" xfId="39945" hidden="1" xr:uid="{00000000-0005-0000-0000-00005A050000}"/>
    <cellStyle name="Followed Hyperlink 39" xfId="39978" hidden="1" xr:uid="{00000000-0005-0000-0000-00005B050000}"/>
    <cellStyle name="Followed Hyperlink 39" xfId="37024" hidden="1" xr:uid="{00000000-0005-0000-0000-000040050000}"/>
    <cellStyle name="Followed Hyperlink 39" xfId="33651" hidden="1" xr:uid="{00000000-0005-0000-0000-000041050000}"/>
    <cellStyle name="Followed Hyperlink 39" xfId="40023" hidden="1" xr:uid="{00000000-0005-0000-0000-000042050000}"/>
    <cellStyle name="Followed Hyperlink 39" xfId="35361" hidden="1" xr:uid="{00000000-0005-0000-0000-000043050000}"/>
    <cellStyle name="Followed Hyperlink 39" xfId="40243" hidden="1" xr:uid="{00000000-0005-0000-0000-000044050000}"/>
    <cellStyle name="Followed Hyperlink 39" xfId="40362" hidden="1" xr:uid="{00000000-0005-0000-0000-000045050000}"/>
    <cellStyle name="Followed Hyperlink 39" xfId="40398" hidden="1" xr:uid="{00000000-0005-0000-0000-000046050000}"/>
    <cellStyle name="Followed Hyperlink 39" xfId="40431" hidden="1" xr:uid="{00000000-0005-0000-0000-000047050000}"/>
    <cellStyle name="Followed Hyperlink 39" xfId="40470" hidden="1" xr:uid="{00000000-0005-0000-0000-000048050000}"/>
    <cellStyle name="Followed Hyperlink 39" xfId="40583" hidden="1" xr:uid="{00000000-0005-0000-0000-000049050000}"/>
    <cellStyle name="Followed Hyperlink 39" xfId="40619" hidden="1" xr:uid="{00000000-0005-0000-0000-00004A050000}"/>
    <cellStyle name="Followed Hyperlink 39" xfId="40652" hidden="1" xr:uid="{00000000-0005-0000-0000-00004B050000}"/>
    <cellStyle name="Followed Hyperlink 39" xfId="40689" hidden="1" xr:uid="{00000000-0005-0000-0000-00004C050000}"/>
    <cellStyle name="Followed Hyperlink 39" xfId="40799" hidden="1" xr:uid="{00000000-0005-0000-0000-00004D050000}"/>
    <cellStyle name="Followed Hyperlink 39" xfId="40835" hidden="1" xr:uid="{00000000-0005-0000-0000-00004E050000}"/>
    <cellStyle name="Followed Hyperlink 39" xfId="40868" hidden="1" xr:uid="{00000000-0005-0000-0000-00004F050000}"/>
    <cellStyle name="Followed Hyperlink 39" xfId="40904" hidden="1" xr:uid="{00000000-0005-0000-0000-000050050000}"/>
    <cellStyle name="Followed Hyperlink 39" xfId="41011" hidden="1" xr:uid="{00000000-0005-0000-0000-000051050000}"/>
    <cellStyle name="Followed Hyperlink 39" xfId="41047" hidden="1" xr:uid="{00000000-0005-0000-0000-000052050000}"/>
    <cellStyle name="Followed Hyperlink 39" xfId="41080" hidden="1" xr:uid="{00000000-0005-0000-0000-000053050000}"/>
    <cellStyle name="Followed Hyperlink 39" xfId="41116" hidden="1" xr:uid="{00000000-0005-0000-0000-000054050000}"/>
    <cellStyle name="Followed Hyperlink 39" xfId="41222" hidden="1" xr:uid="{00000000-0005-0000-0000-000055050000}"/>
    <cellStyle name="Followed Hyperlink 39" xfId="41258" hidden="1" xr:uid="{00000000-0005-0000-0000-000056050000}"/>
    <cellStyle name="Followed Hyperlink 39" xfId="41291" hidden="1" xr:uid="{00000000-0005-0000-0000-000057050000}"/>
    <cellStyle name="Followed Hyperlink 39" xfId="41327" hidden="1" xr:uid="{00000000-0005-0000-0000-000058050000}"/>
    <cellStyle name="Followed Hyperlink 39" xfId="41428" hidden="1" xr:uid="{00000000-0005-0000-0000-000059050000}"/>
    <cellStyle name="Followed Hyperlink 39" xfId="41464" hidden="1" xr:uid="{00000000-0005-0000-0000-00005A050000}"/>
    <cellStyle name="Followed Hyperlink 39" xfId="41497" hidden="1" xr:uid="{00000000-0005-0000-0000-00005B050000}"/>
    <cellStyle name="Followed Hyperlink 39" xfId="41896" hidden="1" xr:uid="{00000000-0005-0000-0000-000040050000}"/>
    <cellStyle name="Followed Hyperlink 39" xfId="42014" hidden="1" xr:uid="{00000000-0005-0000-0000-000041050000}"/>
    <cellStyle name="Followed Hyperlink 39" xfId="42050" hidden="1" xr:uid="{00000000-0005-0000-0000-000042050000}"/>
    <cellStyle name="Followed Hyperlink 39" xfId="42083" hidden="1" xr:uid="{00000000-0005-0000-0000-000043050000}"/>
    <cellStyle name="Followed Hyperlink 39" xfId="42208" hidden="1" xr:uid="{00000000-0005-0000-0000-000044050000}"/>
    <cellStyle name="Followed Hyperlink 39" xfId="42327" hidden="1" xr:uid="{00000000-0005-0000-0000-000045050000}"/>
    <cellStyle name="Followed Hyperlink 39" xfId="42363" hidden="1" xr:uid="{00000000-0005-0000-0000-000046050000}"/>
    <cellStyle name="Followed Hyperlink 39" xfId="42396" hidden="1" xr:uid="{00000000-0005-0000-0000-000047050000}"/>
    <cellStyle name="Followed Hyperlink 39" xfId="42435" hidden="1" xr:uid="{00000000-0005-0000-0000-000048050000}"/>
    <cellStyle name="Followed Hyperlink 39" xfId="42548" hidden="1" xr:uid="{00000000-0005-0000-0000-000049050000}"/>
    <cellStyle name="Followed Hyperlink 39" xfId="42584" hidden="1" xr:uid="{00000000-0005-0000-0000-00004A050000}"/>
    <cellStyle name="Followed Hyperlink 39" xfId="42617" hidden="1" xr:uid="{00000000-0005-0000-0000-00004B050000}"/>
    <cellStyle name="Followed Hyperlink 39" xfId="42654" hidden="1" xr:uid="{00000000-0005-0000-0000-00004C050000}"/>
    <cellStyle name="Followed Hyperlink 39" xfId="42764" hidden="1" xr:uid="{00000000-0005-0000-0000-00004D050000}"/>
    <cellStyle name="Followed Hyperlink 39" xfId="42800" hidden="1" xr:uid="{00000000-0005-0000-0000-00004E050000}"/>
    <cellStyle name="Followed Hyperlink 39" xfId="42833" hidden="1" xr:uid="{00000000-0005-0000-0000-00004F050000}"/>
    <cellStyle name="Followed Hyperlink 39" xfId="42869" hidden="1" xr:uid="{00000000-0005-0000-0000-000050050000}"/>
    <cellStyle name="Followed Hyperlink 39" xfId="42976" hidden="1" xr:uid="{00000000-0005-0000-0000-000051050000}"/>
    <cellStyle name="Followed Hyperlink 39" xfId="43012" hidden="1" xr:uid="{00000000-0005-0000-0000-000052050000}"/>
    <cellStyle name="Followed Hyperlink 39" xfId="43045" hidden="1" xr:uid="{00000000-0005-0000-0000-000053050000}"/>
    <cellStyle name="Followed Hyperlink 39" xfId="43081" hidden="1" xr:uid="{00000000-0005-0000-0000-000054050000}"/>
    <cellStyle name="Followed Hyperlink 39" xfId="43187" hidden="1" xr:uid="{00000000-0005-0000-0000-000055050000}"/>
    <cellStyle name="Followed Hyperlink 39" xfId="43223" hidden="1" xr:uid="{00000000-0005-0000-0000-000056050000}"/>
    <cellStyle name="Followed Hyperlink 39" xfId="43256" hidden="1" xr:uid="{00000000-0005-0000-0000-000057050000}"/>
    <cellStyle name="Followed Hyperlink 39" xfId="43292" hidden="1" xr:uid="{00000000-0005-0000-0000-000058050000}"/>
    <cellStyle name="Followed Hyperlink 39" xfId="43393" hidden="1" xr:uid="{00000000-0005-0000-0000-000059050000}"/>
    <cellStyle name="Followed Hyperlink 39" xfId="43429" hidden="1" xr:uid="{00000000-0005-0000-0000-00005A050000}"/>
    <cellStyle name="Followed Hyperlink 39" xfId="43462" hidden="1" xr:uid="{00000000-0005-0000-0000-00005B050000}"/>
    <cellStyle name="Followed Hyperlink 39" xfId="43843" hidden="1" xr:uid="{00000000-0005-0000-0000-000040050000}"/>
    <cellStyle name="Followed Hyperlink 39" xfId="43961" hidden="1" xr:uid="{00000000-0005-0000-0000-000041050000}"/>
    <cellStyle name="Followed Hyperlink 39" xfId="43997" hidden="1" xr:uid="{00000000-0005-0000-0000-000042050000}"/>
    <cellStyle name="Followed Hyperlink 39" xfId="44030" hidden="1" xr:uid="{00000000-0005-0000-0000-000043050000}"/>
    <cellStyle name="Followed Hyperlink 39" xfId="44155" hidden="1" xr:uid="{00000000-0005-0000-0000-000044050000}"/>
    <cellStyle name="Followed Hyperlink 39" xfId="44274" hidden="1" xr:uid="{00000000-0005-0000-0000-000045050000}"/>
    <cellStyle name="Followed Hyperlink 39" xfId="44310" hidden="1" xr:uid="{00000000-0005-0000-0000-000046050000}"/>
    <cellStyle name="Followed Hyperlink 39" xfId="44343" hidden="1" xr:uid="{00000000-0005-0000-0000-000047050000}"/>
    <cellStyle name="Followed Hyperlink 39" xfId="44382" hidden="1" xr:uid="{00000000-0005-0000-0000-000048050000}"/>
    <cellStyle name="Followed Hyperlink 39" xfId="44495" hidden="1" xr:uid="{00000000-0005-0000-0000-000049050000}"/>
    <cellStyle name="Followed Hyperlink 39" xfId="44531" hidden="1" xr:uid="{00000000-0005-0000-0000-00004A050000}"/>
    <cellStyle name="Followed Hyperlink 39" xfId="44564" hidden="1" xr:uid="{00000000-0005-0000-0000-00004B050000}"/>
    <cellStyle name="Followed Hyperlink 39" xfId="44601" hidden="1" xr:uid="{00000000-0005-0000-0000-00004C050000}"/>
    <cellStyle name="Followed Hyperlink 39" xfId="44711" hidden="1" xr:uid="{00000000-0005-0000-0000-00004D050000}"/>
    <cellStyle name="Followed Hyperlink 39" xfId="44747" hidden="1" xr:uid="{00000000-0005-0000-0000-00004E050000}"/>
    <cellStyle name="Followed Hyperlink 39" xfId="44780" hidden="1" xr:uid="{00000000-0005-0000-0000-00004F050000}"/>
    <cellStyle name="Followed Hyperlink 39" xfId="44816" hidden="1" xr:uid="{00000000-0005-0000-0000-000050050000}"/>
    <cellStyle name="Followed Hyperlink 39" xfId="44923" hidden="1" xr:uid="{00000000-0005-0000-0000-000051050000}"/>
    <cellStyle name="Followed Hyperlink 39" xfId="44959" hidden="1" xr:uid="{00000000-0005-0000-0000-000052050000}"/>
    <cellStyle name="Followed Hyperlink 39" xfId="44992" hidden="1" xr:uid="{00000000-0005-0000-0000-000053050000}"/>
    <cellStyle name="Followed Hyperlink 39" xfId="45028" hidden="1" xr:uid="{00000000-0005-0000-0000-000054050000}"/>
    <cellStyle name="Followed Hyperlink 39" xfId="45134" hidden="1" xr:uid="{00000000-0005-0000-0000-000055050000}"/>
    <cellStyle name="Followed Hyperlink 39" xfId="45170" hidden="1" xr:uid="{00000000-0005-0000-0000-000056050000}"/>
    <cellStyle name="Followed Hyperlink 39" xfId="45203" hidden="1" xr:uid="{00000000-0005-0000-0000-000057050000}"/>
    <cellStyle name="Followed Hyperlink 39" xfId="45239" hidden="1" xr:uid="{00000000-0005-0000-0000-000058050000}"/>
    <cellStyle name="Followed Hyperlink 39" xfId="45340" hidden="1" xr:uid="{00000000-0005-0000-0000-000059050000}"/>
    <cellStyle name="Followed Hyperlink 39" xfId="45376" hidden="1" xr:uid="{00000000-0005-0000-0000-00005A050000}"/>
    <cellStyle name="Followed Hyperlink 39" xfId="45409" hidden="1" xr:uid="{00000000-0005-0000-0000-00005B050000}"/>
    <cellStyle name="Followed Hyperlink 4" xfId="429" hidden="1" xr:uid="{00000000-0005-0000-0000-00005C050000}"/>
    <cellStyle name="Followed Hyperlink 4" xfId="606" hidden="1" xr:uid="{00000000-0005-0000-0000-00005D050000}"/>
    <cellStyle name="Followed Hyperlink 4" xfId="702" hidden="1" xr:uid="{00000000-0005-0000-0000-00005E050000}"/>
    <cellStyle name="Followed Hyperlink 4" xfId="688" hidden="1" xr:uid="{00000000-0005-0000-0000-00005F050000}"/>
    <cellStyle name="Followed Hyperlink 4" xfId="785" hidden="1" xr:uid="{00000000-0005-0000-0000-000060050000}"/>
    <cellStyle name="Followed Hyperlink 4" xfId="919" hidden="1" xr:uid="{00000000-0005-0000-0000-000061050000}"/>
    <cellStyle name="Followed Hyperlink 4" xfId="1015" hidden="1" xr:uid="{00000000-0005-0000-0000-000062050000}"/>
    <cellStyle name="Followed Hyperlink 4" xfId="1001" hidden="1" xr:uid="{00000000-0005-0000-0000-000063050000}"/>
    <cellStyle name="Followed Hyperlink 4" xfId="597" hidden="1" xr:uid="{00000000-0005-0000-0000-000064050000}"/>
    <cellStyle name="Followed Hyperlink 4" xfId="1140" hidden="1" xr:uid="{00000000-0005-0000-0000-000065050000}"/>
    <cellStyle name="Followed Hyperlink 4" xfId="1236" hidden="1" xr:uid="{00000000-0005-0000-0000-000066050000}"/>
    <cellStyle name="Followed Hyperlink 4" xfId="1222" hidden="1" xr:uid="{00000000-0005-0000-0000-000067050000}"/>
    <cellStyle name="Followed Hyperlink 4" xfId="450" hidden="1" xr:uid="{00000000-0005-0000-0000-000068050000}"/>
    <cellStyle name="Followed Hyperlink 4" xfId="1356" hidden="1" xr:uid="{00000000-0005-0000-0000-000069050000}"/>
    <cellStyle name="Followed Hyperlink 4" xfId="1452" hidden="1" xr:uid="{00000000-0005-0000-0000-00006A050000}"/>
    <cellStyle name="Followed Hyperlink 4" xfId="1438" hidden="1" xr:uid="{00000000-0005-0000-0000-00006B050000}"/>
    <cellStyle name="Followed Hyperlink 4" xfId="1343" hidden="1" xr:uid="{00000000-0005-0000-0000-00006C050000}"/>
    <cellStyle name="Followed Hyperlink 4" xfId="1568" hidden="1" xr:uid="{00000000-0005-0000-0000-00006D050000}"/>
    <cellStyle name="Followed Hyperlink 4" xfId="1664" hidden="1" xr:uid="{00000000-0005-0000-0000-00006E050000}"/>
    <cellStyle name="Followed Hyperlink 4" xfId="1650" hidden="1" xr:uid="{00000000-0005-0000-0000-00006F050000}"/>
    <cellStyle name="Followed Hyperlink 4" xfId="799" hidden="1" xr:uid="{00000000-0005-0000-0000-000070050000}"/>
    <cellStyle name="Followed Hyperlink 4" xfId="1779" hidden="1" xr:uid="{00000000-0005-0000-0000-000071050000}"/>
    <cellStyle name="Followed Hyperlink 4" xfId="1875" hidden="1" xr:uid="{00000000-0005-0000-0000-000072050000}"/>
    <cellStyle name="Followed Hyperlink 4" xfId="1861" hidden="1" xr:uid="{00000000-0005-0000-0000-000073050000}"/>
    <cellStyle name="Followed Hyperlink 4" xfId="810" hidden="1" xr:uid="{00000000-0005-0000-0000-000074050000}"/>
    <cellStyle name="Followed Hyperlink 4" xfId="1985" hidden="1" xr:uid="{00000000-0005-0000-0000-000075050000}"/>
    <cellStyle name="Followed Hyperlink 4" xfId="2081" hidden="1" xr:uid="{00000000-0005-0000-0000-000076050000}"/>
    <cellStyle name="Followed Hyperlink 4" xfId="2067" hidden="1" xr:uid="{00000000-0005-0000-0000-000077050000}"/>
    <cellStyle name="Followed Hyperlink 4" xfId="2730" hidden="1" xr:uid="{00000000-0005-0000-0000-00005C050000}"/>
    <cellStyle name="Followed Hyperlink 4" xfId="2907" hidden="1" xr:uid="{00000000-0005-0000-0000-00005D050000}"/>
    <cellStyle name="Followed Hyperlink 4" xfId="3003" hidden="1" xr:uid="{00000000-0005-0000-0000-00005E050000}"/>
    <cellStyle name="Followed Hyperlink 4" xfId="2989" hidden="1" xr:uid="{00000000-0005-0000-0000-00005F050000}"/>
    <cellStyle name="Followed Hyperlink 4" xfId="3086" hidden="1" xr:uid="{00000000-0005-0000-0000-000060050000}"/>
    <cellStyle name="Followed Hyperlink 4" xfId="3220" hidden="1" xr:uid="{00000000-0005-0000-0000-000061050000}"/>
    <cellStyle name="Followed Hyperlink 4" xfId="3316" hidden="1" xr:uid="{00000000-0005-0000-0000-000062050000}"/>
    <cellStyle name="Followed Hyperlink 4" xfId="3302" hidden="1" xr:uid="{00000000-0005-0000-0000-000063050000}"/>
    <cellStyle name="Followed Hyperlink 4" xfId="2898" hidden="1" xr:uid="{00000000-0005-0000-0000-000064050000}"/>
    <cellStyle name="Followed Hyperlink 4" xfId="3441" hidden="1" xr:uid="{00000000-0005-0000-0000-000065050000}"/>
    <cellStyle name="Followed Hyperlink 4" xfId="3537" hidden="1" xr:uid="{00000000-0005-0000-0000-000066050000}"/>
    <cellStyle name="Followed Hyperlink 4" xfId="3523" hidden="1" xr:uid="{00000000-0005-0000-0000-000067050000}"/>
    <cellStyle name="Followed Hyperlink 4" xfId="2751" hidden="1" xr:uid="{00000000-0005-0000-0000-000068050000}"/>
    <cellStyle name="Followed Hyperlink 4" xfId="3657" hidden="1" xr:uid="{00000000-0005-0000-0000-000069050000}"/>
    <cellStyle name="Followed Hyperlink 4" xfId="3753" hidden="1" xr:uid="{00000000-0005-0000-0000-00006A050000}"/>
    <cellStyle name="Followed Hyperlink 4" xfId="3739" hidden="1" xr:uid="{00000000-0005-0000-0000-00006B050000}"/>
    <cellStyle name="Followed Hyperlink 4" xfId="3644" hidden="1" xr:uid="{00000000-0005-0000-0000-00006C050000}"/>
    <cellStyle name="Followed Hyperlink 4" xfId="3869" hidden="1" xr:uid="{00000000-0005-0000-0000-00006D050000}"/>
    <cellStyle name="Followed Hyperlink 4" xfId="3965" hidden="1" xr:uid="{00000000-0005-0000-0000-00006E050000}"/>
    <cellStyle name="Followed Hyperlink 4" xfId="3951" hidden="1" xr:uid="{00000000-0005-0000-0000-00006F050000}"/>
    <cellStyle name="Followed Hyperlink 4" xfId="3100" hidden="1" xr:uid="{00000000-0005-0000-0000-000070050000}"/>
    <cellStyle name="Followed Hyperlink 4" xfId="4080" hidden="1" xr:uid="{00000000-0005-0000-0000-000071050000}"/>
    <cellStyle name="Followed Hyperlink 4" xfId="4176" hidden="1" xr:uid="{00000000-0005-0000-0000-000072050000}"/>
    <cellStyle name="Followed Hyperlink 4" xfId="4162" hidden="1" xr:uid="{00000000-0005-0000-0000-000073050000}"/>
    <cellStyle name="Followed Hyperlink 4" xfId="3111" hidden="1" xr:uid="{00000000-0005-0000-0000-000074050000}"/>
    <cellStyle name="Followed Hyperlink 4" xfId="4286" hidden="1" xr:uid="{00000000-0005-0000-0000-000075050000}"/>
    <cellStyle name="Followed Hyperlink 4" xfId="4382" hidden="1" xr:uid="{00000000-0005-0000-0000-000076050000}"/>
    <cellStyle name="Followed Hyperlink 4" xfId="4368" hidden="1" xr:uid="{00000000-0005-0000-0000-000077050000}"/>
    <cellStyle name="Followed Hyperlink 4" xfId="2471" hidden="1" xr:uid="{00000000-0005-0000-0000-00005C050000}"/>
    <cellStyle name="Followed Hyperlink 4" xfId="2790" hidden="1" xr:uid="{00000000-0005-0000-0000-00005D050000}"/>
    <cellStyle name="Followed Hyperlink 4" xfId="4482" hidden="1" xr:uid="{00000000-0005-0000-0000-00005E050000}"/>
    <cellStyle name="Followed Hyperlink 4" xfId="2817" hidden="1" xr:uid="{00000000-0005-0000-0000-00005F050000}"/>
    <cellStyle name="Followed Hyperlink 4" xfId="4765" hidden="1" xr:uid="{00000000-0005-0000-0000-000060050000}"/>
    <cellStyle name="Followed Hyperlink 4" xfId="4899" hidden="1" xr:uid="{00000000-0005-0000-0000-000061050000}"/>
    <cellStyle name="Followed Hyperlink 4" xfId="4995" hidden="1" xr:uid="{00000000-0005-0000-0000-000062050000}"/>
    <cellStyle name="Followed Hyperlink 4" xfId="4981" hidden="1" xr:uid="{00000000-0005-0000-0000-000063050000}"/>
    <cellStyle name="Followed Hyperlink 4" xfId="2519" hidden="1" xr:uid="{00000000-0005-0000-0000-000064050000}"/>
    <cellStyle name="Followed Hyperlink 4" xfId="5120" hidden="1" xr:uid="{00000000-0005-0000-0000-000065050000}"/>
    <cellStyle name="Followed Hyperlink 4" xfId="5216" hidden="1" xr:uid="{00000000-0005-0000-0000-000066050000}"/>
    <cellStyle name="Followed Hyperlink 4" xfId="5202" hidden="1" xr:uid="{00000000-0005-0000-0000-000067050000}"/>
    <cellStyle name="Followed Hyperlink 4" xfId="4603" hidden="1" xr:uid="{00000000-0005-0000-0000-000068050000}"/>
    <cellStyle name="Followed Hyperlink 4" xfId="5336" hidden="1" xr:uid="{00000000-0005-0000-0000-000069050000}"/>
    <cellStyle name="Followed Hyperlink 4" xfId="5432" hidden="1" xr:uid="{00000000-0005-0000-0000-00006A050000}"/>
    <cellStyle name="Followed Hyperlink 4" xfId="5418" hidden="1" xr:uid="{00000000-0005-0000-0000-00006B050000}"/>
    <cellStyle name="Followed Hyperlink 4" xfId="5323" hidden="1" xr:uid="{00000000-0005-0000-0000-00006C050000}"/>
    <cellStyle name="Followed Hyperlink 4" xfId="5548" hidden="1" xr:uid="{00000000-0005-0000-0000-00006D050000}"/>
    <cellStyle name="Followed Hyperlink 4" xfId="5644" hidden="1" xr:uid="{00000000-0005-0000-0000-00006E050000}"/>
    <cellStyle name="Followed Hyperlink 4" xfId="5630" hidden="1" xr:uid="{00000000-0005-0000-0000-00006F050000}"/>
    <cellStyle name="Followed Hyperlink 4" xfId="4779" hidden="1" xr:uid="{00000000-0005-0000-0000-000070050000}"/>
    <cellStyle name="Followed Hyperlink 4" xfId="5759" hidden="1" xr:uid="{00000000-0005-0000-0000-000071050000}"/>
    <cellStyle name="Followed Hyperlink 4" xfId="5855" hidden="1" xr:uid="{00000000-0005-0000-0000-000072050000}"/>
    <cellStyle name="Followed Hyperlink 4" xfId="5841" hidden="1" xr:uid="{00000000-0005-0000-0000-000073050000}"/>
    <cellStyle name="Followed Hyperlink 4" xfId="4790" hidden="1" xr:uid="{00000000-0005-0000-0000-000074050000}"/>
    <cellStyle name="Followed Hyperlink 4" xfId="5965" hidden="1" xr:uid="{00000000-0005-0000-0000-000075050000}"/>
    <cellStyle name="Followed Hyperlink 4" xfId="6061" hidden="1" xr:uid="{00000000-0005-0000-0000-000076050000}"/>
    <cellStyle name="Followed Hyperlink 4" xfId="6047" hidden="1" xr:uid="{00000000-0005-0000-0000-000077050000}"/>
    <cellStyle name="Followed Hyperlink 4" xfId="4695" hidden="1" xr:uid="{00000000-0005-0000-0000-00005C050000}"/>
    <cellStyle name="Followed Hyperlink 4" xfId="2542" hidden="1" xr:uid="{00000000-0005-0000-0000-00005D050000}"/>
    <cellStyle name="Followed Hyperlink 4" xfId="6161" hidden="1" xr:uid="{00000000-0005-0000-0000-00005E050000}"/>
    <cellStyle name="Followed Hyperlink 4" xfId="4568" hidden="1" xr:uid="{00000000-0005-0000-0000-00005F050000}"/>
    <cellStyle name="Followed Hyperlink 4" xfId="6445" hidden="1" xr:uid="{00000000-0005-0000-0000-000060050000}"/>
    <cellStyle name="Followed Hyperlink 4" xfId="6579" hidden="1" xr:uid="{00000000-0005-0000-0000-000061050000}"/>
    <cellStyle name="Followed Hyperlink 4" xfId="6675" hidden="1" xr:uid="{00000000-0005-0000-0000-000062050000}"/>
    <cellStyle name="Followed Hyperlink 4" xfId="6661" hidden="1" xr:uid="{00000000-0005-0000-0000-000063050000}"/>
    <cellStyle name="Followed Hyperlink 4" xfId="2742" hidden="1" xr:uid="{00000000-0005-0000-0000-000064050000}"/>
    <cellStyle name="Followed Hyperlink 4" xfId="6800" hidden="1" xr:uid="{00000000-0005-0000-0000-000065050000}"/>
    <cellStyle name="Followed Hyperlink 4" xfId="6896" hidden="1" xr:uid="{00000000-0005-0000-0000-000066050000}"/>
    <cellStyle name="Followed Hyperlink 4" xfId="6882" hidden="1" xr:uid="{00000000-0005-0000-0000-000067050000}"/>
    <cellStyle name="Followed Hyperlink 4" xfId="6282" hidden="1" xr:uid="{00000000-0005-0000-0000-000068050000}"/>
    <cellStyle name="Followed Hyperlink 4" xfId="7016" hidden="1" xr:uid="{00000000-0005-0000-0000-000069050000}"/>
    <cellStyle name="Followed Hyperlink 4" xfId="7112" hidden="1" xr:uid="{00000000-0005-0000-0000-00006A050000}"/>
    <cellStyle name="Followed Hyperlink 4" xfId="7098" hidden="1" xr:uid="{00000000-0005-0000-0000-00006B050000}"/>
    <cellStyle name="Followed Hyperlink 4" xfId="7003" hidden="1" xr:uid="{00000000-0005-0000-0000-00006C050000}"/>
    <cellStyle name="Followed Hyperlink 4" xfId="7228" hidden="1" xr:uid="{00000000-0005-0000-0000-00006D050000}"/>
    <cellStyle name="Followed Hyperlink 4" xfId="7324" hidden="1" xr:uid="{00000000-0005-0000-0000-00006E050000}"/>
    <cellStyle name="Followed Hyperlink 4" xfId="7310" hidden="1" xr:uid="{00000000-0005-0000-0000-00006F050000}"/>
    <cellStyle name="Followed Hyperlink 4" xfId="6459" hidden="1" xr:uid="{00000000-0005-0000-0000-000070050000}"/>
    <cellStyle name="Followed Hyperlink 4" xfId="7439" hidden="1" xr:uid="{00000000-0005-0000-0000-000071050000}"/>
    <cellStyle name="Followed Hyperlink 4" xfId="7535" hidden="1" xr:uid="{00000000-0005-0000-0000-000072050000}"/>
    <cellStyle name="Followed Hyperlink 4" xfId="7521" hidden="1" xr:uid="{00000000-0005-0000-0000-000073050000}"/>
    <cellStyle name="Followed Hyperlink 4" xfId="6470" hidden="1" xr:uid="{00000000-0005-0000-0000-000074050000}"/>
    <cellStyle name="Followed Hyperlink 4" xfId="7645" hidden="1" xr:uid="{00000000-0005-0000-0000-000075050000}"/>
    <cellStyle name="Followed Hyperlink 4" xfId="7741" hidden="1" xr:uid="{00000000-0005-0000-0000-000076050000}"/>
    <cellStyle name="Followed Hyperlink 4" xfId="7727" hidden="1" xr:uid="{00000000-0005-0000-0000-000077050000}"/>
    <cellStyle name="Followed Hyperlink 4" xfId="6374" hidden="1" xr:uid="{00000000-0005-0000-0000-00005C050000}"/>
    <cellStyle name="Followed Hyperlink 4" xfId="4659" hidden="1" xr:uid="{00000000-0005-0000-0000-00005D050000}"/>
    <cellStyle name="Followed Hyperlink 4" xfId="7841" hidden="1" xr:uid="{00000000-0005-0000-0000-00005E050000}"/>
    <cellStyle name="Followed Hyperlink 4" xfId="6247" hidden="1" xr:uid="{00000000-0005-0000-0000-00005F050000}"/>
    <cellStyle name="Followed Hyperlink 4" xfId="8125" hidden="1" xr:uid="{00000000-0005-0000-0000-000060050000}"/>
    <cellStyle name="Followed Hyperlink 4" xfId="8259" hidden="1" xr:uid="{00000000-0005-0000-0000-000061050000}"/>
    <cellStyle name="Followed Hyperlink 4" xfId="8355" hidden="1" xr:uid="{00000000-0005-0000-0000-000062050000}"/>
    <cellStyle name="Followed Hyperlink 4" xfId="8341" hidden="1" xr:uid="{00000000-0005-0000-0000-000063050000}"/>
    <cellStyle name="Followed Hyperlink 4" xfId="256" hidden="1" xr:uid="{00000000-0005-0000-0000-000064050000}"/>
    <cellStyle name="Followed Hyperlink 4" xfId="8480" hidden="1" xr:uid="{00000000-0005-0000-0000-000065050000}"/>
    <cellStyle name="Followed Hyperlink 4" xfId="8576" hidden="1" xr:uid="{00000000-0005-0000-0000-000066050000}"/>
    <cellStyle name="Followed Hyperlink 4" xfId="8562" hidden="1" xr:uid="{00000000-0005-0000-0000-000067050000}"/>
    <cellStyle name="Followed Hyperlink 4" xfId="7962" hidden="1" xr:uid="{00000000-0005-0000-0000-000068050000}"/>
    <cellStyle name="Followed Hyperlink 4" xfId="8696" hidden="1" xr:uid="{00000000-0005-0000-0000-000069050000}"/>
    <cellStyle name="Followed Hyperlink 4" xfId="8792" hidden="1" xr:uid="{00000000-0005-0000-0000-00006A050000}"/>
    <cellStyle name="Followed Hyperlink 4" xfId="8778" hidden="1" xr:uid="{00000000-0005-0000-0000-00006B050000}"/>
    <cellStyle name="Followed Hyperlink 4" xfId="8683" hidden="1" xr:uid="{00000000-0005-0000-0000-00006C050000}"/>
    <cellStyle name="Followed Hyperlink 4" xfId="8908" hidden="1" xr:uid="{00000000-0005-0000-0000-00006D050000}"/>
    <cellStyle name="Followed Hyperlink 4" xfId="9004" hidden="1" xr:uid="{00000000-0005-0000-0000-00006E050000}"/>
    <cellStyle name="Followed Hyperlink 4" xfId="8990" hidden="1" xr:uid="{00000000-0005-0000-0000-00006F050000}"/>
    <cellStyle name="Followed Hyperlink 4" xfId="8139" hidden="1" xr:uid="{00000000-0005-0000-0000-000070050000}"/>
    <cellStyle name="Followed Hyperlink 4" xfId="9119" hidden="1" xr:uid="{00000000-0005-0000-0000-000071050000}"/>
    <cellStyle name="Followed Hyperlink 4" xfId="9215" hidden="1" xr:uid="{00000000-0005-0000-0000-000072050000}"/>
    <cellStyle name="Followed Hyperlink 4" xfId="9201" hidden="1" xr:uid="{00000000-0005-0000-0000-000073050000}"/>
    <cellStyle name="Followed Hyperlink 4" xfId="8150" hidden="1" xr:uid="{00000000-0005-0000-0000-000074050000}"/>
    <cellStyle name="Followed Hyperlink 4" xfId="9325" hidden="1" xr:uid="{00000000-0005-0000-0000-000075050000}"/>
    <cellStyle name="Followed Hyperlink 4" xfId="9421" hidden="1" xr:uid="{00000000-0005-0000-0000-000076050000}"/>
    <cellStyle name="Followed Hyperlink 4" xfId="9407" hidden="1" xr:uid="{00000000-0005-0000-0000-000077050000}"/>
    <cellStyle name="Followed Hyperlink 4" xfId="8054" hidden="1" xr:uid="{00000000-0005-0000-0000-00005C050000}"/>
    <cellStyle name="Followed Hyperlink 4" xfId="6338" hidden="1" xr:uid="{00000000-0005-0000-0000-00005D050000}"/>
    <cellStyle name="Followed Hyperlink 4" xfId="9521" hidden="1" xr:uid="{00000000-0005-0000-0000-00005E050000}"/>
    <cellStyle name="Followed Hyperlink 4" xfId="7927" hidden="1" xr:uid="{00000000-0005-0000-0000-00005F050000}"/>
    <cellStyle name="Followed Hyperlink 4" xfId="9803" hidden="1" xr:uid="{00000000-0005-0000-0000-000060050000}"/>
    <cellStyle name="Followed Hyperlink 4" xfId="9937" hidden="1" xr:uid="{00000000-0005-0000-0000-000061050000}"/>
    <cellStyle name="Followed Hyperlink 4" xfId="10033" hidden="1" xr:uid="{00000000-0005-0000-0000-000062050000}"/>
    <cellStyle name="Followed Hyperlink 4" xfId="10019" hidden="1" xr:uid="{00000000-0005-0000-0000-000063050000}"/>
    <cellStyle name="Followed Hyperlink 4" xfId="2557" hidden="1" xr:uid="{00000000-0005-0000-0000-000064050000}"/>
    <cellStyle name="Followed Hyperlink 4" xfId="10158" hidden="1" xr:uid="{00000000-0005-0000-0000-000065050000}"/>
    <cellStyle name="Followed Hyperlink 4" xfId="10254" hidden="1" xr:uid="{00000000-0005-0000-0000-000066050000}"/>
    <cellStyle name="Followed Hyperlink 4" xfId="10240" hidden="1" xr:uid="{00000000-0005-0000-0000-000067050000}"/>
    <cellStyle name="Followed Hyperlink 4" xfId="9642" hidden="1" xr:uid="{00000000-0005-0000-0000-000068050000}"/>
    <cellStyle name="Followed Hyperlink 4" xfId="10374" hidden="1" xr:uid="{00000000-0005-0000-0000-000069050000}"/>
    <cellStyle name="Followed Hyperlink 4" xfId="10470" hidden="1" xr:uid="{00000000-0005-0000-0000-00006A050000}"/>
    <cellStyle name="Followed Hyperlink 4" xfId="10456" hidden="1" xr:uid="{00000000-0005-0000-0000-00006B050000}"/>
    <cellStyle name="Followed Hyperlink 4" xfId="10361" hidden="1" xr:uid="{00000000-0005-0000-0000-00006C050000}"/>
    <cellStyle name="Followed Hyperlink 4" xfId="10586" hidden="1" xr:uid="{00000000-0005-0000-0000-00006D050000}"/>
    <cellStyle name="Followed Hyperlink 4" xfId="10682" hidden="1" xr:uid="{00000000-0005-0000-0000-00006E050000}"/>
    <cellStyle name="Followed Hyperlink 4" xfId="10668" hidden="1" xr:uid="{00000000-0005-0000-0000-00006F050000}"/>
    <cellStyle name="Followed Hyperlink 4" xfId="9817" hidden="1" xr:uid="{00000000-0005-0000-0000-000070050000}"/>
    <cellStyle name="Followed Hyperlink 4" xfId="10797" hidden="1" xr:uid="{00000000-0005-0000-0000-000071050000}"/>
    <cellStyle name="Followed Hyperlink 4" xfId="10893" hidden="1" xr:uid="{00000000-0005-0000-0000-000072050000}"/>
    <cellStyle name="Followed Hyperlink 4" xfId="10879" hidden="1" xr:uid="{00000000-0005-0000-0000-000073050000}"/>
    <cellStyle name="Followed Hyperlink 4" xfId="9828" hidden="1" xr:uid="{00000000-0005-0000-0000-000074050000}"/>
    <cellStyle name="Followed Hyperlink 4" xfId="11003" hidden="1" xr:uid="{00000000-0005-0000-0000-000075050000}"/>
    <cellStyle name="Followed Hyperlink 4" xfId="11099" hidden="1" xr:uid="{00000000-0005-0000-0000-000076050000}"/>
    <cellStyle name="Followed Hyperlink 4" xfId="11085" hidden="1" xr:uid="{00000000-0005-0000-0000-000077050000}"/>
    <cellStyle name="Followed Hyperlink 4" xfId="9732" hidden="1" xr:uid="{00000000-0005-0000-0000-00005C050000}"/>
    <cellStyle name="Followed Hyperlink 4" xfId="8018" hidden="1" xr:uid="{00000000-0005-0000-0000-00005D050000}"/>
    <cellStyle name="Followed Hyperlink 4" xfId="11199" hidden="1" xr:uid="{00000000-0005-0000-0000-00005E050000}"/>
    <cellStyle name="Followed Hyperlink 4" xfId="9607" hidden="1" xr:uid="{00000000-0005-0000-0000-00005F050000}"/>
    <cellStyle name="Followed Hyperlink 4" xfId="11478" hidden="1" xr:uid="{00000000-0005-0000-0000-000060050000}"/>
    <cellStyle name="Followed Hyperlink 4" xfId="11612" hidden="1" xr:uid="{00000000-0005-0000-0000-000061050000}"/>
    <cellStyle name="Followed Hyperlink 4" xfId="11708" hidden="1" xr:uid="{00000000-0005-0000-0000-000062050000}"/>
    <cellStyle name="Followed Hyperlink 4" xfId="11694" hidden="1" xr:uid="{00000000-0005-0000-0000-000063050000}"/>
    <cellStyle name="Followed Hyperlink 4" xfId="2770" hidden="1" xr:uid="{00000000-0005-0000-0000-000064050000}"/>
    <cellStyle name="Followed Hyperlink 4" xfId="11833" hidden="1" xr:uid="{00000000-0005-0000-0000-000065050000}"/>
    <cellStyle name="Followed Hyperlink 4" xfId="11929" hidden="1" xr:uid="{00000000-0005-0000-0000-000066050000}"/>
    <cellStyle name="Followed Hyperlink 4" xfId="11915" hidden="1" xr:uid="{00000000-0005-0000-0000-000067050000}"/>
    <cellStyle name="Followed Hyperlink 4" xfId="11320" hidden="1" xr:uid="{00000000-0005-0000-0000-000068050000}"/>
    <cellStyle name="Followed Hyperlink 4" xfId="12049" hidden="1" xr:uid="{00000000-0005-0000-0000-000069050000}"/>
    <cellStyle name="Followed Hyperlink 4" xfId="12145" hidden="1" xr:uid="{00000000-0005-0000-0000-00006A050000}"/>
    <cellStyle name="Followed Hyperlink 4" xfId="12131" hidden="1" xr:uid="{00000000-0005-0000-0000-00006B050000}"/>
    <cellStyle name="Followed Hyperlink 4" xfId="12036" hidden="1" xr:uid="{00000000-0005-0000-0000-00006C050000}"/>
    <cellStyle name="Followed Hyperlink 4" xfId="12261" hidden="1" xr:uid="{00000000-0005-0000-0000-00006D050000}"/>
    <cellStyle name="Followed Hyperlink 4" xfId="12357" hidden="1" xr:uid="{00000000-0005-0000-0000-00006E050000}"/>
    <cellStyle name="Followed Hyperlink 4" xfId="12343" hidden="1" xr:uid="{00000000-0005-0000-0000-00006F050000}"/>
    <cellStyle name="Followed Hyperlink 4" xfId="11492" hidden="1" xr:uid="{00000000-0005-0000-0000-000070050000}"/>
    <cellStyle name="Followed Hyperlink 4" xfId="12472" hidden="1" xr:uid="{00000000-0005-0000-0000-000071050000}"/>
    <cellStyle name="Followed Hyperlink 4" xfId="12568" hidden="1" xr:uid="{00000000-0005-0000-0000-000072050000}"/>
    <cellStyle name="Followed Hyperlink 4" xfId="12554" hidden="1" xr:uid="{00000000-0005-0000-0000-000073050000}"/>
    <cellStyle name="Followed Hyperlink 4" xfId="11503" hidden="1" xr:uid="{00000000-0005-0000-0000-000074050000}"/>
    <cellStyle name="Followed Hyperlink 4" xfId="12678" hidden="1" xr:uid="{00000000-0005-0000-0000-000075050000}"/>
    <cellStyle name="Followed Hyperlink 4" xfId="12774" hidden="1" xr:uid="{00000000-0005-0000-0000-000076050000}"/>
    <cellStyle name="Followed Hyperlink 4" xfId="12760" hidden="1" xr:uid="{00000000-0005-0000-0000-000077050000}"/>
    <cellStyle name="Followed Hyperlink 4" xfId="11408" hidden="1" xr:uid="{00000000-0005-0000-0000-00005C050000}"/>
    <cellStyle name="Followed Hyperlink 4" xfId="9697" hidden="1" xr:uid="{00000000-0005-0000-0000-00005D050000}"/>
    <cellStyle name="Followed Hyperlink 4" xfId="12874" hidden="1" xr:uid="{00000000-0005-0000-0000-00005E050000}"/>
    <cellStyle name="Followed Hyperlink 4" xfId="11285" hidden="1" xr:uid="{00000000-0005-0000-0000-00005F050000}"/>
    <cellStyle name="Followed Hyperlink 4" xfId="13152" hidden="1" xr:uid="{00000000-0005-0000-0000-000060050000}"/>
    <cellStyle name="Followed Hyperlink 4" xfId="13286" hidden="1" xr:uid="{00000000-0005-0000-0000-000061050000}"/>
    <cellStyle name="Followed Hyperlink 4" xfId="13382" hidden="1" xr:uid="{00000000-0005-0000-0000-000062050000}"/>
    <cellStyle name="Followed Hyperlink 4" xfId="13368" hidden="1" xr:uid="{00000000-0005-0000-0000-000063050000}"/>
    <cellStyle name="Followed Hyperlink 4" xfId="4660" hidden="1" xr:uid="{00000000-0005-0000-0000-000064050000}"/>
    <cellStyle name="Followed Hyperlink 4" xfId="13507" hidden="1" xr:uid="{00000000-0005-0000-0000-000065050000}"/>
    <cellStyle name="Followed Hyperlink 4" xfId="13603" hidden="1" xr:uid="{00000000-0005-0000-0000-000066050000}"/>
    <cellStyle name="Followed Hyperlink 4" xfId="13589" hidden="1" xr:uid="{00000000-0005-0000-0000-000067050000}"/>
    <cellStyle name="Followed Hyperlink 4" xfId="12993" hidden="1" xr:uid="{00000000-0005-0000-0000-000068050000}"/>
    <cellStyle name="Followed Hyperlink 4" xfId="13723" hidden="1" xr:uid="{00000000-0005-0000-0000-000069050000}"/>
    <cellStyle name="Followed Hyperlink 4" xfId="13819" hidden="1" xr:uid="{00000000-0005-0000-0000-00006A050000}"/>
    <cellStyle name="Followed Hyperlink 4" xfId="13805" hidden="1" xr:uid="{00000000-0005-0000-0000-00006B050000}"/>
    <cellStyle name="Followed Hyperlink 4" xfId="13710" hidden="1" xr:uid="{00000000-0005-0000-0000-00006C050000}"/>
    <cellStyle name="Followed Hyperlink 4" xfId="13935" hidden="1" xr:uid="{00000000-0005-0000-0000-00006D050000}"/>
    <cellStyle name="Followed Hyperlink 4" xfId="14031" hidden="1" xr:uid="{00000000-0005-0000-0000-00006E050000}"/>
    <cellStyle name="Followed Hyperlink 4" xfId="14017" hidden="1" xr:uid="{00000000-0005-0000-0000-00006F050000}"/>
    <cellStyle name="Followed Hyperlink 4" xfId="13166" hidden="1" xr:uid="{00000000-0005-0000-0000-000070050000}"/>
    <cellStyle name="Followed Hyperlink 4" xfId="14146" hidden="1" xr:uid="{00000000-0005-0000-0000-000071050000}"/>
    <cellStyle name="Followed Hyperlink 4" xfId="14242" hidden="1" xr:uid="{00000000-0005-0000-0000-000072050000}"/>
    <cellStyle name="Followed Hyperlink 4" xfId="14228" hidden="1" xr:uid="{00000000-0005-0000-0000-000073050000}"/>
    <cellStyle name="Followed Hyperlink 4" xfId="13177" hidden="1" xr:uid="{00000000-0005-0000-0000-000074050000}"/>
    <cellStyle name="Followed Hyperlink 4" xfId="14352" hidden="1" xr:uid="{00000000-0005-0000-0000-000075050000}"/>
    <cellStyle name="Followed Hyperlink 4" xfId="14448" hidden="1" xr:uid="{00000000-0005-0000-0000-000076050000}"/>
    <cellStyle name="Followed Hyperlink 4" xfId="14434" hidden="1" xr:uid="{00000000-0005-0000-0000-000077050000}"/>
    <cellStyle name="Followed Hyperlink 4" xfId="13082" hidden="1" xr:uid="{00000000-0005-0000-0000-00005C050000}"/>
    <cellStyle name="Followed Hyperlink 4" xfId="11373" hidden="1" xr:uid="{00000000-0005-0000-0000-00005D050000}"/>
    <cellStyle name="Followed Hyperlink 4" xfId="14548" hidden="1" xr:uid="{00000000-0005-0000-0000-00005E050000}"/>
    <cellStyle name="Followed Hyperlink 4" xfId="12959" hidden="1" xr:uid="{00000000-0005-0000-0000-00005F050000}"/>
    <cellStyle name="Followed Hyperlink 4" xfId="14820" hidden="1" xr:uid="{00000000-0005-0000-0000-000060050000}"/>
    <cellStyle name="Followed Hyperlink 4" xfId="14954" hidden="1" xr:uid="{00000000-0005-0000-0000-000061050000}"/>
    <cellStyle name="Followed Hyperlink 4" xfId="15050" hidden="1" xr:uid="{00000000-0005-0000-0000-000062050000}"/>
    <cellStyle name="Followed Hyperlink 4" xfId="15036" hidden="1" xr:uid="{00000000-0005-0000-0000-000063050000}"/>
    <cellStyle name="Followed Hyperlink 4" xfId="6339" hidden="1" xr:uid="{00000000-0005-0000-0000-000064050000}"/>
    <cellStyle name="Followed Hyperlink 4" xfId="15175" hidden="1" xr:uid="{00000000-0005-0000-0000-000065050000}"/>
    <cellStyle name="Followed Hyperlink 4" xfId="15271" hidden="1" xr:uid="{00000000-0005-0000-0000-000066050000}"/>
    <cellStyle name="Followed Hyperlink 4" xfId="15257" hidden="1" xr:uid="{00000000-0005-0000-0000-000067050000}"/>
    <cellStyle name="Followed Hyperlink 4" xfId="14665" hidden="1" xr:uid="{00000000-0005-0000-0000-000068050000}"/>
    <cellStyle name="Followed Hyperlink 4" xfId="15391" hidden="1" xr:uid="{00000000-0005-0000-0000-000069050000}"/>
    <cellStyle name="Followed Hyperlink 4" xfId="15487" hidden="1" xr:uid="{00000000-0005-0000-0000-00006A050000}"/>
    <cellStyle name="Followed Hyperlink 4" xfId="15473" hidden="1" xr:uid="{00000000-0005-0000-0000-00006B050000}"/>
    <cellStyle name="Followed Hyperlink 4" xfId="15378" hidden="1" xr:uid="{00000000-0005-0000-0000-00006C050000}"/>
    <cellStyle name="Followed Hyperlink 4" xfId="15603" hidden="1" xr:uid="{00000000-0005-0000-0000-00006D050000}"/>
    <cellStyle name="Followed Hyperlink 4" xfId="15699" hidden="1" xr:uid="{00000000-0005-0000-0000-00006E050000}"/>
    <cellStyle name="Followed Hyperlink 4" xfId="15685" hidden="1" xr:uid="{00000000-0005-0000-0000-00006F050000}"/>
    <cellStyle name="Followed Hyperlink 4" xfId="14834" hidden="1" xr:uid="{00000000-0005-0000-0000-000070050000}"/>
    <cellStyle name="Followed Hyperlink 4" xfId="15814" hidden="1" xr:uid="{00000000-0005-0000-0000-000071050000}"/>
    <cellStyle name="Followed Hyperlink 4" xfId="15910" hidden="1" xr:uid="{00000000-0005-0000-0000-000072050000}"/>
    <cellStyle name="Followed Hyperlink 4" xfId="15896" hidden="1" xr:uid="{00000000-0005-0000-0000-000073050000}"/>
    <cellStyle name="Followed Hyperlink 4" xfId="14845" hidden="1" xr:uid="{00000000-0005-0000-0000-000074050000}"/>
    <cellStyle name="Followed Hyperlink 4" xfId="16020" hidden="1" xr:uid="{00000000-0005-0000-0000-000075050000}"/>
    <cellStyle name="Followed Hyperlink 4" xfId="16116" hidden="1" xr:uid="{00000000-0005-0000-0000-000076050000}"/>
    <cellStyle name="Followed Hyperlink 4" xfId="16102" hidden="1" xr:uid="{00000000-0005-0000-0000-000077050000}"/>
    <cellStyle name="Followed Hyperlink 4" xfId="14752" hidden="1" xr:uid="{00000000-0005-0000-0000-00005C050000}"/>
    <cellStyle name="Followed Hyperlink 4" xfId="13047" hidden="1" xr:uid="{00000000-0005-0000-0000-00005D050000}"/>
    <cellStyle name="Followed Hyperlink 4" xfId="16216" hidden="1" xr:uid="{00000000-0005-0000-0000-00005E050000}"/>
    <cellStyle name="Followed Hyperlink 4" xfId="14633" hidden="1" xr:uid="{00000000-0005-0000-0000-00005F050000}"/>
    <cellStyle name="Followed Hyperlink 4" xfId="16479" hidden="1" xr:uid="{00000000-0005-0000-0000-000060050000}"/>
    <cellStyle name="Followed Hyperlink 4" xfId="16613" hidden="1" xr:uid="{00000000-0005-0000-0000-000061050000}"/>
    <cellStyle name="Followed Hyperlink 4" xfId="16709" hidden="1" xr:uid="{00000000-0005-0000-0000-000062050000}"/>
    <cellStyle name="Followed Hyperlink 4" xfId="16695" hidden="1" xr:uid="{00000000-0005-0000-0000-000063050000}"/>
    <cellStyle name="Followed Hyperlink 4" xfId="8019" hidden="1" xr:uid="{00000000-0005-0000-0000-000064050000}"/>
    <cellStyle name="Followed Hyperlink 4" xfId="16834" hidden="1" xr:uid="{00000000-0005-0000-0000-000065050000}"/>
    <cellStyle name="Followed Hyperlink 4" xfId="16930" hidden="1" xr:uid="{00000000-0005-0000-0000-000066050000}"/>
    <cellStyle name="Followed Hyperlink 4" xfId="16916" hidden="1" xr:uid="{00000000-0005-0000-0000-000067050000}"/>
    <cellStyle name="Followed Hyperlink 4" xfId="16334" hidden="1" xr:uid="{00000000-0005-0000-0000-000068050000}"/>
    <cellStyle name="Followed Hyperlink 4" xfId="17050" hidden="1" xr:uid="{00000000-0005-0000-0000-000069050000}"/>
    <cellStyle name="Followed Hyperlink 4" xfId="17146" hidden="1" xr:uid="{00000000-0005-0000-0000-00006A050000}"/>
    <cellStyle name="Followed Hyperlink 4" xfId="17132" hidden="1" xr:uid="{00000000-0005-0000-0000-00006B050000}"/>
    <cellStyle name="Followed Hyperlink 4" xfId="17037" hidden="1" xr:uid="{00000000-0005-0000-0000-00006C050000}"/>
    <cellStyle name="Followed Hyperlink 4" xfId="17262" hidden="1" xr:uid="{00000000-0005-0000-0000-00006D050000}"/>
    <cellStyle name="Followed Hyperlink 4" xfId="17358" hidden="1" xr:uid="{00000000-0005-0000-0000-00006E050000}"/>
    <cellStyle name="Followed Hyperlink 4" xfId="17344" hidden="1" xr:uid="{00000000-0005-0000-0000-00006F050000}"/>
    <cellStyle name="Followed Hyperlink 4" xfId="16493" hidden="1" xr:uid="{00000000-0005-0000-0000-000070050000}"/>
    <cellStyle name="Followed Hyperlink 4" xfId="17473" hidden="1" xr:uid="{00000000-0005-0000-0000-000071050000}"/>
    <cellStyle name="Followed Hyperlink 4" xfId="17569" hidden="1" xr:uid="{00000000-0005-0000-0000-000072050000}"/>
    <cellStyle name="Followed Hyperlink 4" xfId="17555" hidden="1" xr:uid="{00000000-0005-0000-0000-000073050000}"/>
    <cellStyle name="Followed Hyperlink 4" xfId="16504" hidden="1" xr:uid="{00000000-0005-0000-0000-000074050000}"/>
    <cellStyle name="Followed Hyperlink 4" xfId="17679" hidden="1" xr:uid="{00000000-0005-0000-0000-000075050000}"/>
    <cellStyle name="Followed Hyperlink 4" xfId="17775" hidden="1" xr:uid="{00000000-0005-0000-0000-000076050000}"/>
    <cellStyle name="Followed Hyperlink 4" xfId="17761" hidden="1" xr:uid="{00000000-0005-0000-0000-000077050000}"/>
    <cellStyle name="Followed Hyperlink 4" xfId="14696" hidden="1" xr:uid="{00000000-0005-0000-0000-00005C050000}"/>
    <cellStyle name="Followed Hyperlink 4" xfId="17918" hidden="1" xr:uid="{00000000-0005-0000-0000-00005D050000}"/>
    <cellStyle name="Followed Hyperlink 4" xfId="14759" hidden="1" xr:uid="{00000000-0005-0000-0000-00005E050000}"/>
    <cellStyle name="Followed Hyperlink 4" xfId="13084" hidden="1" xr:uid="{00000000-0005-0000-0000-00005F050000}"/>
    <cellStyle name="Followed Hyperlink 4" xfId="18145" hidden="1" xr:uid="{00000000-0005-0000-0000-000060050000}"/>
    <cellStyle name="Followed Hyperlink 4" xfId="18279" hidden="1" xr:uid="{00000000-0005-0000-0000-000061050000}"/>
    <cellStyle name="Followed Hyperlink 4" xfId="18375" hidden="1" xr:uid="{00000000-0005-0000-0000-000062050000}"/>
    <cellStyle name="Followed Hyperlink 4" xfId="18361" hidden="1" xr:uid="{00000000-0005-0000-0000-000063050000}"/>
    <cellStyle name="Followed Hyperlink 4" xfId="17923" hidden="1" xr:uid="{00000000-0005-0000-0000-000064050000}"/>
    <cellStyle name="Followed Hyperlink 4" xfId="18500" hidden="1" xr:uid="{00000000-0005-0000-0000-000065050000}"/>
    <cellStyle name="Followed Hyperlink 4" xfId="18596" hidden="1" xr:uid="{00000000-0005-0000-0000-000066050000}"/>
    <cellStyle name="Followed Hyperlink 4" xfId="18582" hidden="1" xr:uid="{00000000-0005-0000-0000-000067050000}"/>
    <cellStyle name="Followed Hyperlink 4" xfId="17992" hidden="1" xr:uid="{00000000-0005-0000-0000-000068050000}"/>
    <cellStyle name="Followed Hyperlink 4" xfId="18716" hidden="1" xr:uid="{00000000-0005-0000-0000-000069050000}"/>
    <cellStyle name="Followed Hyperlink 4" xfId="18812" hidden="1" xr:uid="{00000000-0005-0000-0000-00006A050000}"/>
    <cellStyle name="Followed Hyperlink 4" xfId="18798" hidden="1" xr:uid="{00000000-0005-0000-0000-00006B050000}"/>
    <cellStyle name="Followed Hyperlink 4" xfId="18703" hidden="1" xr:uid="{00000000-0005-0000-0000-00006C050000}"/>
    <cellStyle name="Followed Hyperlink 4" xfId="18928" hidden="1" xr:uid="{00000000-0005-0000-0000-00006D050000}"/>
    <cellStyle name="Followed Hyperlink 4" xfId="19024" hidden="1" xr:uid="{00000000-0005-0000-0000-00006E050000}"/>
    <cellStyle name="Followed Hyperlink 4" xfId="19010" hidden="1" xr:uid="{00000000-0005-0000-0000-00006F050000}"/>
    <cellStyle name="Followed Hyperlink 4" xfId="18159" hidden="1" xr:uid="{00000000-0005-0000-0000-000070050000}"/>
    <cellStyle name="Followed Hyperlink 4" xfId="19139" hidden="1" xr:uid="{00000000-0005-0000-0000-000071050000}"/>
    <cellStyle name="Followed Hyperlink 4" xfId="19235" hidden="1" xr:uid="{00000000-0005-0000-0000-000072050000}"/>
    <cellStyle name="Followed Hyperlink 4" xfId="19221" hidden="1" xr:uid="{00000000-0005-0000-0000-000073050000}"/>
    <cellStyle name="Followed Hyperlink 4" xfId="18170" hidden="1" xr:uid="{00000000-0005-0000-0000-000074050000}"/>
    <cellStyle name="Followed Hyperlink 4" xfId="19345" hidden="1" xr:uid="{00000000-0005-0000-0000-000075050000}"/>
    <cellStyle name="Followed Hyperlink 4" xfId="19441" hidden="1" xr:uid="{00000000-0005-0000-0000-000076050000}"/>
    <cellStyle name="Followed Hyperlink 4" xfId="19427" hidden="1" xr:uid="{00000000-0005-0000-0000-000077050000}"/>
    <cellStyle name="Followed Hyperlink 4" xfId="7918" hidden="1" xr:uid="{00000000-0005-0000-0000-00005C050000}"/>
    <cellStyle name="Followed Hyperlink 4" xfId="17972" hidden="1" xr:uid="{00000000-0005-0000-0000-00005D050000}"/>
    <cellStyle name="Followed Hyperlink 4" xfId="19541" hidden="1" xr:uid="{00000000-0005-0000-0000-00005E050000}"/>
    <cellStyle name="Followed Hyperlink 4" xfId="16309" hidden="1" xr:uid="{00000000-0005-0000-0000-00005F050000}"/>
    <cellStyle name="Followed Hyperlink 4" xfId="19786" hidden="1" xr:uid="{00000000-0005-0000-0000-000060050000}"/>
    <cellStyle name="Followed Hyperlink 4" xfId="19920" hidden="1" xr:uid="{00000000-0005-0000-0000-000061050000}"/>
    <cellStyle name="Followed Hyperlink 4" xfId="20016" hidden="1" xr:uid="{00000000-0005-0000-0000-000062050000}"/>
    <cellStyle name="Followed Hyperlink 4" xfId="20002" hidden="1" xr:uid="{00000000-0005-0000-0000-000063050000}"/>
    <cellStyle name="Followed Hyperlink 4" xfId="18048" hidden="1" xr:uid="{00000000-0005-0000-0000-000064050000}"/>
    <cellStyle name="Followed Hyperlink 4" xfId="20141" hidden="1" xr:uid="{00000000-0005-0000-0000-000065050000}"/>
    <cellStyle name="Followed Hyperlink 4" xfId="20237" hidden="1" xr:uid="{00000000-0005-0000-0000-000066050000}"/>
    <cellStyle name="Followed Hyperlink 4" xfId="20223" hidden="1" xr:uid="{00000000-0005-0000-0000-000067050000}"/>
    <cellStyle name="Followed Hyperlink 4" xfId="19651" hidden="1" xr:uid="{00000000-0005-0000-0000-000068050000}"/>
    <cellStyle name="Followed Hyperlink 4" xfId="20357" hidden="1" xr:uid="{00000000-0005-0000-0000-000069050000}"/>
    <cellStyle name="Followed Hyperlink 4" xfId="20453" hidden="1" xr:uid="{00000000-0005-0000-0000-00006A050000}"/>
    <cellStyle name="Followed Hyperlink 4" xfId="20439" hidden="1" xr:uid="{00000000-0005-0000-0000-00006B050000}"/>
    <cellStyle name="Followed Hyperlink 4" xfId="20344" hidden="1" xr:uid="{00000000-0005-0000-0000-00006C050000}"/>
    <cellStyle name="Followed Hyperlink 4" xfId="20569" hidden="1" xr:uid="{00000000-0005-0000-0000-00006D050000}"/>
    <cellStyle name="Followed Hyperlink 4" xfId="20665" hidden="1" xr:uid="{00000000-0005-0000-0000-00006E050000}"/>
    <cellStyle name="Followed Hyperlink 4" xfId="20651" hidden="1" xr:uid="{00000000-0005-0000-0000-00006F050000}"/>
    <cellStyle name="Followed Hyperlink 4" xfId="19800" hidden="1" xr:uid="{00000000-0005-0000-0000-000070050000}"/>
    <cellStyle name="Followed Hyperlink 4" xfId="20780" hidden="1" xr:uid="{00000000-0005-0000-0000-000071050000}"/>
    <cellStyle name="Followed Hyperlink 4" xfId="20876" hidden="1" xr:uid="{00000000-0005-0000-0000-000072050000}"/>
    <cellStyle name="Followed Hyperlink 4" xfId="20862" hidden="1" xr:uid="{00000000-0005-0000-0000-000073050000}"/>
    <cellStyle name="Followed Hyperlink 4" xfId="19811" hidden="1" xr:uid="{00000000-0005-0000-0000-000074050000}"/>
    <cellStyle name="Followed Hyperlink 4" xfId="20986" hidden="1" xr:uid="{00000000-0005-0000-0000-000075050000}"/>
    <cellStyle name="Followed Hyperlink 4" xfId="21082" hidden="1" xr:uid="{00000000-0005-0000-0000-000076050000}"/>
    <cellStyle name="Followed Hyperlink 4" xfId="21068" hidden="1" xr:uid="{00000000-0005-0000-0000-000077050000}"/>
    <cellStyle name="Followed Hyperlink 4" xfId="19725" hidden="1" xr:uid="{00000000-0005-0000-0000-00005C050000}"/>
    <cellStyle name="Followed Hyperlink 4" xfId="16376" hidden="1" xr:uid="{00000000-0005-0000-0000-00005D050000}"/>
    <cellStyle name="Followed Hyperlink 4" xfId="21182" hidden="1" xr:uid="{00000000-0005-0000-0000-00005E050000}"/>
    <cellStyle name="Followed Hyperlink 4" xfId="19622" hidden="1" xr:uid="{00000000-0005-0000-0000-00005F050000}"/>
    <cellStyle name="Followed Hyperlink 4" xfId="21393" hidden="1" xr:uid="{00000000-0005-0000-0000-000060050000}"/>
    <cellStyle name="Followed Hyperlink 4" xfId="21527" hidden="1" xr:uid="{00000000-0005-0000-0000-000061050000}"/>
    <cellStyle name="Followed Hyperlink 4" xfId="21623" hidden="1" xr:uid="{00000000-0005-0000-0000-000062050000}"/>
    <cellStyle name="Followed Hyperlink 4" xfId="21609" hidden="1" xr:uid="{00000000-0005-0000-0000-000063050000}"/>
    <cellStyle name="Followed Hyperlink 4" xfId="13007" hidden="1" xr:uid="{00000000-0005-0000-0000-000064050000}"/>
    <cellStyle name="Followed Hyperlink 4" xfId="21748" hidden="1" xr:uid="{00000000-0005-0000-0000-000065050000}"/>
    <cellStyle name="Followed Hyperlink 4" xfId="21844" hidden="1" xr:uid="{00000000-0005-0000-0000-000066050000}"/>
    <cellStyle name="Followed Hyperlink 4" xfId="21830" hidden="1" xr:uid="{00000000-0005-0000-0000-000067050000}"/>
    <cellStyle name="Followed Hyperlink 4" xfId="21286" hidden="1" xr:uid="{00000000-0005-0000-0000-000068050000}"/>
    <cellStyle name="Followed Hyperlink 4" xfId="21964" hidden="1" xr:uid="{00000000-0005-0000-0000-000069050000}"/>
    <cellStyle name="Followed Hyperlink 4" xfId="22060" hidden="1" xr:uid="{00000000-0005-0000-0000-00006A050000}"/>
    <cellStyle name="Followed Hyperlink 4" xfId="22046" hidden="1" xr:uid="{00000000-0005-0000-0000-00006B050000}"/>
    <cellStyle name="Followed Hyperlink 4" xfId="21951" hidden="1" xr:uid="{00000000-0005-0000-0000-00006C050000}"/>
    <cellStyle name="Followed Hyperlink 4" xfId="22176" hidden="1" xr:uid="{00000000-0005-0000-0000-00006D050000}"/>
    <cellStyle name="Followed Hyperlink 4" xfId="22272" hidden="1" xr:uid="{00000000-0005-0000-0000-00006E050000}"/>
    <cellStyle name="Followed Hyperlink 4" xfId="22258" hidden="1" xr:uid="{00000000-0005-0000-0000-00006F050000}"/>
    <cellStyle name="Followed Hyperlink 4" xfId="21407" hidden="1" xr:uid="{00000000-0005-0000-0000-000070050000}"/>
    <cellStyle name="Followed Hyperlink 4" xfId="22387" hidden="1" xr:uid="{00000000-0005-0000-0000-000071050000}"/>
    <cellStyle name="Followed Hyperlink 4" xfId="22483" hidden="1" xr:uid="{00000000-0005-0000-0000-000072050000}"/>
    <cellStyle name="Followed Hyperlink 4" xfId="22469" hidden="1" xr:uid="{00000000-0005-0000-0000-000073050000}"/>
    <cellStyle name="Followed Hyperlink 4" xfId="21418" hidden="1" xr:uid="{00000000-0005-0000-0000-000074050000}"/>
    <cellStyle name="Followed Hyperlink 4" xfId="22593" hidden="1" xr:uid="{00000000-0005-0000-0000-000075050000}"/>
    <cellStyle name="Followed Hyperlink 4" xfId="22689" hidden="1" xr:uid="{00000000-0005-0000-0000-000076050000}"/>
    <cellStyle name="Followed Hyperlink 4" xfId="22675" hidden="1" xr:uid="{00000000-0005-0000-0000-000077050000}"/>
    <cellStyle name="Followed Hyperlink 4" xfId="21341" hidden="1" xr:uid="{00000000-0005-0000-0000-00005C050000}"/>
    <cellStyle name="Followed Hyperlink 4" xfId="19697" hidden="1" xr:uid="{00000000-0005-0000-0000-00005D050000}"/>
    <cellStyle name="Followed Hyperlink 4" xfId="22789" hidden="1" xr:uid="{00000000-0005-0000-0000-00005E050000}"/>
    <cellStyle name="Followed Hyperlink 4" xfId="21262" hidden="1" xr:uid="{00000000-0005-0000-0000-00005F050000}"/>
    <cellStyle name="Followed Hyperlink 4" xfId="22962" hidden="1" xr:uid="{00000000-0005-0000-0000-000060050000}"/>
    <cellStyle name="Followed Hyperlink 4" xfId="23096" hidden="1" xr:uid="{00000000-0005-0000-0000-000061050000}"/>
    <cellStyle name="Followed Hyperlink 4" xfId="23192" hidden="1" xr:uid="{00000000-0005-0000-0000-000062050000}"/>
    <cellStyle name="Followed Hyperlink 4" xfId="23178" hidden="1" xr:uid="{00000000-0005-0000-0000-000063050000}"/>
    <cellStyle name="Followed Hyperlink 4" xfId="14687" hidden="1" xr:uid="{00000000-0005-0000-0000-000064050000}"/>
    <cellStyle name="Followed Hyperlink 4" xfId="23317" hidden="1" xr:uid="{00000000-0005-0000-0000-000065050000}"/>
    <cellStyle name="Followed Hyperlink 4" xfId="23413" hidden="1" xr:uid="{00000000-0005-0000-0000-000066050000}"/>
    <cellStyle name="Followed Hyperlink 4" xfId="23399" hidden="1" xr:uid="{00000000-0005-0000-0000-000067050000}"/>
    <cellStyle name="Followed Hyperlink 4" xfId="22883" hidden="1" xr:uid="{00000000-0005-0000-0000-000068050000}"/>
    <cellStyle name="Followed Hyperlink 4" xfId="23533" hidden="1" xr:uid="{00000000-0005-0000-0000-000069050000}"/>
    <cellStyle name="Followed Hyperlink 4" xfId="23629" hidden="1" xr:uid="{00000000-0005-0000-0000-00006A050000}"/>
    <cellStyle name="Followed Hyperlink 4" xfId="23615" hidden="1" xr:uid="{00000000-0005-0000-0000-00006B050000}"/>
    <cellStyle name="Followed Hyperlink 4" xfId="23520" hidden="1" xr:uid="{00000000-0005-0000-0000-00006C050000}"/>
    <cellStyle name="Followed Hyperlink 4" xfId="23745" hidden="1" xr:uid="{00000000-0005-0000-0000-00006D050000}"/>
    <cellStyle name="Followed Hyperlink 4" xfId="23841" hidden="1" xr:uid="{00000000-0005-0000-0000-00006E050000}"/>
    <cellStyle name="Followed Hyperlink 4" xfId="23827" hidden="1" xr:uid="{00000000-0005-0000-0000-00006F050000}"/>
    <cellStyle name="Followed Hyperlink 4" xfId="22976" hidden="1" xr:uid="{00000000-0005-0000-0000-000070050000}"/>
    <cellStyle name="Followed Hyperlink 4" xfId="23956" hidden="1" xr:uid="{00000000-0005-0000-0000-000071050000}"/>
    <cellStyle name="Followed Hyperlink 4" xfId="24052" hidden="1" xr:uid="{00000000-0005-0000-0000-000072050000}"/>
    <cellStyle name="Followed Hyperlink 4" xfId="24038" hidden="1" xr:uid="{00000000-0005-0000-0000-000073050000}"/>
    <cellStyle name="Followed Hyperlink 4" xfId="22987" hidden="1" xr:uid="{00000000-0005-0000-0000-000074050000}"/>
    <cellStyle name="Followed Hyperlink 4" xfId="24162" hidden="1" xr:uid="{00000000-0005-0000-0000-000075050000}"/>
    <cellStyle name="Followed Hyperlink 4" xfId="24258" hidden="1" xr:uid="{00000000-0005-0000-0000-000076050000}"/>
    <cellStyle name="Followed Hyperlink 4" xfId="24244" hidden="1" xr:uid="{00000000-0005-0000-0000-000077050000}"/>
    <cellStyle name="Followed Hyperlink 4" xfId="22918" hidden="1" xr:uid="{00000000-0005-0000-0000-00005C050000}"/>
    <cellStyle name="Followed Hyperlink 4" xfId="21316" hidden="1" xr:uid="{00000000-0005-0000-0000-00005D050000}"/>
    <cellStyle name="Followed Hyperlink 4" xfId="24358" hidden="1" xr:uid="{00000000-0005-0000-0000-00005E050000}"/>
    <cellStyle name="Followed Hyperlink 4" xfId="22867" hidden="1" xr:uid="{00000000-0005-0000-0000-00005F050000}"/>
    <cellStyle name="Followed Hyperlink 4" xfId="24481" hidden="1" xr:uid="{00000000-0005-0000-0000-000060050000}"/>
    <cellStyle name="Followed Hyperlink 4" xfId="24615" hidden="1" xr:uid="{00000000-0005-0000-0000-000061050000}"/>
    <cellStyle name="Followed Hyperlink 4" xfId="24711" hidden="1" xr:uid="{00000000-0005-0000-0000-000062050000}"/>
    <cellStyle name="Followed Hyperlink 4" xfId="24697" hidden="1" xr:uid="{00000000-0005-0000-0000-000063050000}"/>
    <cellStyle name="Followed Hyperlink 4" xfId="16409" hidden="1" xr:uid="{00000000-0005-0000-0000-000064050000}"/>
    <cellStyle name="Followed Hyperlink 4" xfId="24836" hidden="1" xr:uid="{00000000-0005-0000-0000-000065050000}"/>
    <cellStyle name="Followed Hyperlink 4" xfId="24932" hidden="1" xr:uid="{00000000-0005-0000-0000-000066050000}"/>
    <cellStyle name="Followed Hyperlink 4" xfId="24918" hidden="1" xr:uid="{00000000-0005-0000-0000-000067050000}"/>
    <cellStyle name="Followed Hyperlink 4" xfId="24438" hidden="1" xr:uid="{00000000-0005-0000-0000-000068050000}"/>
    <cellStyle name="Followed Hyperlink 4" xfId="25052" hidden="1" xr:uid="{00000000-0005-0000-0000-000069050000}"/>
    <cellStyle name="Followed Hyperlink 4" xfId="25148" hidden="1" xr:uid="{00000000-0005-0000-0000-00006A050000}"/>
    <cellStyle name="Followed Hyperlink 4" xfId="25134" hidden="1" xr:uid="{00000000-0005-0000-0000-00006B050000}"/>
    <cellStyle name="Followed Hyperlink 4" xfId="25039" hidden="1" xr:uid="{00000000-0005-0000-0000-00006C050000}"/>
    <cellStyle name="Followed Hyperlink 4" xfId="25264" hidden="1" xr:uid="{00000000-0005-0000-0000-00006D050000}"/>
    <cellStyle name="Followed Hyperlink 4" xfId="25360" hidden="1" xr:uid="{00000000-0005-0000-0000-00006E050000}"/>
    <cellStyle name="Followed Hyperlink 4" xfId="25346" hidden="1" xr:uid="{00000000-0005-0000-0000-00006F050000}"/>
    <cellStyle name="Followed Hyperlink 4" xfId="24495" hidden="1" xr:uid="{00000000-0005-0000-0000-000070050000}"/>
    <cellStyle name="Followed Hyperlink 4" xfId="25475" hidden="1" xr:uid="{00000000-0005-0000-0000-000071050000}"/>
    <cellStyle name="Followed Hyperlink 4" xfId="25571" hidden="1" xr:uid="{00000000-0005-0000-0000-000072050000}"/>
    <cellStyle name="Followed Hyperlink 4" xfId="25557" hidden="1" xr:uid="{00000000-0005-0000-0000-000073050000}"/>
    <cellStyle name="Followed Hyperlink 4" xfId="24506" hidden="1" xr:uid="{00000000-0005-0000-0000-000074050000}"/>
    <cellStyle name="Followed Hyperlink 4" xfId="25681" hidden="1" xr:uid="{00000000-0005-0000-0000-000075050000}"/>
    <cellStyle name="Followed Hyperlink 4" xfId="25777" hidden="1" xr:uid="{00000000-0005-0000-0000-000076050000}"/>
    <cellStyle name="Followed Hyperlink 4" xfId="25763" hidden="1" xr:uid="{00000000-0005-0000-0000-000077050000}"/>
    <cellStyle name="Followed Hyperlink 4" xfId="26245" hidden="1" xr:uid="{00000000-0005-0000-0000-00005C050000}"/>
    <cellStyle name="Followed Hyperlink 4" xfId="26422" hidden="1" xr:uid="{00000000-0005-0000-0000-00005D050000}"/>
    <cellStyle name="Followed Hyperlink 4" xfId="26518" hidden="1" xr:uid="{00000000-0005-0000-0000-00005E050000}"/>
    <cellStyle name="Followed Hyperlink 4" xfId="26504" hidden="1" xr:uid="{00000000-0005-0000-0000-00005F050000}"/>
    <cellStyle name="Followed Hyperlink 4" xfId="26601" hidden="1" xr:uid="{00000000-0005-0000-0000-000060050000}"/>
    <cellStyle name="Followed Hyperlink 4" xfId="26735" hidden="1" xr:uid="{00000000-0005-0000-0000-000061050000}"/>
    <cellStyle name="Followed Hyperlink 4" xfId="26831" hidden="1" xr:uid="{00000000-0005-0000-0000-000062050000}"/>
    <cellStyle name="Followed Hyperlink 4" xfId="26817" hidden="1" xr:uid="{00000000-0005-0000-0000-000063050000}"/>
    <cellStyle name="Followed Hyperlink 4" xfId="26413" hidden="1" xr:uid="{00000000-0005-0000-0000-000064050000}"/>
    <cellStyle name="Followed Hyperlink 4" xfId="26956" hidden="1" xr:uid="{00000000-0005-0000-0000-000065050000}"/>
    <cellStyle name="Followed Hyperlink 4" xfId="27052" hidden="1" xr:uid="{00000000-0005-0000-0000-000066050000}"/>
    <cellStyle name="Followed Hyperlink 4" xfId="27038" hidden="1" xr:uid="{00000000-0005-0000-0000-000067050000}"/>
    <cellStyle name="Followed Hyperlink 4" xfId="26266" hidden="1" xr:uid="{00000000-0005-0000-0000-000068050000}"/>
    <cellStyle name="Followed Hyperlink 4" xfId="27172" hidden="1" xr:uid="{00000000-0005-0000-0000-000069050000}"/>
    <cellStyle name="Followed Hyperlink 4" xfId="27268" hidden="1" xr:uid="{00000000-0005-0000-0000-00006A050000}"/>
    <cellStyle name="Followed Hyperlink 4" xfId="27254" hidden="1" xr:uid="{00000000-0005-0000-0000-00006B050000}"/>
    <cellStyle name="Followed Hyperlink 4" xfId="27159" hidden="1" xr:uid="{00000000-0005-0000-0000-00006C050000}"/>
    <cellStyle name="Followed Hyperlink 4" xfId="27384" hidden="1" xr:uid="{00000000-0005-0000-0000-00006D050000}"/>
    <cellStyle name="Followed Hyperlink 4" xfId="27480" hidden="1" xr:uid="{00000000-0005-0000-0000-00006E050000}"/>
    <cellStyle name="Followed Hyperlink 4" xfId="27466" hidden="1" xr:uid="{00000000-0005-0000-0000-00006F050000}"/>
    <cellStyle name="Followed Hyperlink 4" xfId="26615" hidden="1" xr:uid="{00000000-0005-0000-0000-000070050000}"/>
    <cellStyle name="Followed Hyperlink 4" xfId="27595" hidden="1" xr:uid="{00000000-0005-0000-0000-000071050000}"/>
    <cellStyle name="Followed Hyperlink 4" xfId="27691" hidden="1" xr:uid="{00000000-0005-0000-0000-000072050000}"/>
    <cellStyle name="Followed Hyperlink 4" xfId="27677" hidden="1" xr:uid="{00000000-0005-0000-0000-000073050000}"/>
    <cellStyle name="Followed Hyperlink 4" xfId="26626" hidden="1" xr:uid="{00000000-0005-0000-0000-000074050000}"/>
    <cellStyle name="Followed Hyperlink 4" xfId="27801" hidden="1" xr:uid="{00000000-0005-0000-0000-000075050000}"/>
    <cellStyle name="Followed Hyperlink 4" xfId="27897" hidden="1" xr:uid="{00000000-0005-0000-0000-000076050000}"/>
    <cellStyle name="Followed Hyperlink 4" xfId="27883" hidden="1" xr:uid="{00000000-0005-0000-0000-000077050000}"/>
    <cellStyle name="Followed Hyperlink 4" xfId="28469" hidden="1" xr:uid="{00000000-0005-0000-0000-00005C050000}"/>
    <cellStyle name="Followed Hyperlink 4" xfId="28644" hidden="1" xr:uid="{00000000-0005-0000-0000-00005D050000}"/>
    <cellStyle name="Followed Hyperlink 4" xfId="28740" hidden="1" xr:uid="{00000000-0005-0000-0000-00005E050000}"/>
    <cellStyle name="Followed Hyperlink 4" xfId="28726" hidden="1" xr:uid="{00000000-0005-0000-0000-00005F050000}"/>
    <cellStyle name="Followed Hyperlink 4" xfId="28823" hidden="1" xr:uid="{00000000-0005-0000-0000-000060050000}"/>
    <cellStyle name="Followed Hyperlink 4" xfId="28957" hidden="1" xr:uid="{00000000-0005-0000-0000-000061050000}"/>
    <cellStyle name="Followed Hyperlink 4" xfId="29053" hidden="1" xr:uid="{00000000-0005-0000-0000-000062050000}"/>
    <cellStyle name="Followed Hyperlink 4" xfId="29039" hidden="1" xr:uid="{00000000-0005-0000-0000-000063050000}"/>
    <cellStyle name="Followed Hyperlink 4" xfId="28635" hidden="1" xr:uid="{00000000-0005-0000-0000-000064050000}"/>
    <cellStyle name="Followed Hyperlink 4" xfId="29178" hidden="1" xr:uid="{00000000-0005-0000-0000-000065050000}"/>
    <cellStyle name="Followed Hyperlink 4" xfId="29274" hidden="1" xr:uid="{00000000-0005-0000-0000-000066050000}"/>
    <cellStyle name="Followed Hyperlink 4" xfId="29260" hidden="1" xr:uid="{00000000-0005-0000-0000-000067050000}"/>
    <cellStyle name="Followed Hyperlink 4" xfId="28490" hidden="1" xr:uid="{00000000-0005-0000-0000-000068050000}"/>
    <cellStyle name="Followed Hyperlink 4" xfId="29394" hidden="1" xr:uid="{00000000-0005-0000-0000-000069050000}"/>
    <cellStyle name="Followed Hyperlink 4" xfId="29490" hidden="1" xr:uid="{00000000-0005-0000-0000-00006A050000}"/>
    <cellStyle name="Followed Hyperlink 4" xfId="29476" hidden="1" xr:uid="{00000000-0005-0000-0000-00006B050000}"/>
    <cellStyle name="Followed Hyperlink 4" xfId="29381" hidden="1" xr:uid="{00000000-0005-0000-0000-00006C050000}"/>
    <cellStyle name="Followed Hyperlink 4" xfId="29606" hidden="1" xr:uid="{00000000-0005-0000-0000-00006D050000}"/>
    <cellStyle name="Followed Hyperlink 4" xfId="29702" hidden="1" xr:uid="{00000000-0005-0000-0000-00006E050000}"/>
    <cellStyle name="Followed Hyperlink 4" xfId="29688" hidden="1" xr:uid="{00000000-0005-0000-0000-00006F050000}"/>
    <cellStyle name="Followed Hyperlink 4" xfId="28837" hidden="1" xr:uid="{00000000-0005-0000-0000-000070050000}"/>
    <cellStyle name="Followed Hyperlink 4" xfId="29817" hidden="1" xr:uid="{00000000-0005-0000-0000-000071050000}"/>
    <cellStyle name="Followed Hyperlink 4" xfId="29913" hidden="1" xr:uid="{00000000-0005-0000-0000-000072050000}"/>
    <cellStyle name="Followed Hyperlink 4" xfId="29899" hidden="1" xr:uid="{00000000-0005-0000-0000-000073050000}"/>
    <cellStyle name="Followed Hyperlink 4" xfId="28848" hidden="1" xr:uid="{00000000-0005-0000-0000-000074050000}"/>
    <cellStyle name="Followed Hyperlink 4" xfId="30023" hidden="1" xr:uid="{00000000-0005-0000-0000-000075050000}"/>
    <cellStyle name="Followed Hyperlink 4" xfId="30119" hidden="1" xr:uid="{00000000-0005-0000-0000-000076050000}"/>
    <cellStyle name="Followed Hyperlink 4" xfId="30105" hidden="1" xr:uid="{00000000-0005-0000-0000-000077050000}"/>
    <cellStyle name="Followed Hyperlink 4" xfId="26189" hidden="1" xr:uid="{00000000-0005-0000-0000-00005C050000}"/>
    <cellStyle name="Followed Hyperlink 4" xfId="28529" hidden="1" xr:uid="{00000000-0005-0000-0000-00005D050000}"/>
    <cellStyle name="Followed Hyperlink 4" xfId="30219" hidden="1" xr:uid="{00000000-0005-0000-0000-00005E050000}"/>
    <cellStyle name="Followed Hyperlink 4" xfId="28555" hidden="1" xr:uid="{00000000-0005-0000-0000-00005F050000}"/>
    <cellStyle name="Followed Hyperlink 4" xfId="30494" hidden="1" xr:uid="{00000000-0005-0000-0000-000060050000}"/>
    <cellStyle name="Followed Hyperlink 4" xfId="30628" hidden="1" xr:uid="{00000000-0005-0000-0000-000061050000}"/>
    <cellStyle name="Followed Hyperlink 4" xfId="30724" hidden="1" xr:uid="{00000000-0005-0000-0000-000062050000}"/>
    <cellStyle name="Followed Hyperlink 4" xfId="30710" hidden="1" xr:uid="{00000000-0005-0000-0000-000063050000}"/>
    <cellStyle name="Followed Hyperlink 4" xfId="28265" hidden="1" xr:uid="{00000000-0005-0000-0000-000064050000}"/>
    <cellStyle name="Followed Hyperlink 4" xfId="30849" hidden="1" xr:uid="{00000000-0005-0000-0000-000065050000}"/>
    <cellStyle name="Followed Hyperlink 4" xfId="30945" hidden="1" xr:uid="{00000000-0005-0000-0000-000066050000}"/>
    <cellStyle name="Followed Hyperlink 4" xfId="30931" hidden="1" xr:uid="{00000000-0005-0000-0000-000067050000}"/>
    <cellStyle name="Followed Hyperlink 4" xfId="30337" hidden="1" xr:uid="{00000000-0005-0000-0000-000068050000}"/>
    <cellStyle name="Followed Hyperlink 4" xfId="31065" hidden="1" xr:uid="{00000000-0005-0000-0000-000069050000}"/>
    <cellStyle name="Followed Hyperlink 4" xfId="31161" hidden="1" xr:uid="{00000000-0005-0000-0000-00006A050000}"/>
    <cellStyle name="Followed Hyperlink 4" xfId="31147" hidden="1" xr:uid="{00000000-0005-0000-0000-00006B050000}"/>
    <cellStyle name="Followed Hyperlink 4" xfId="31052" hidden="1" xr:uid="{00000000-0005-0000-0000-00006C050000}"/>
    <cellStyle name="Followed Hyperlink 4" xfId="31277" hidden="1" xr:uid="{00000000-0005-0000-0000-00006D050000}"/>
    <cellStyle name="Followed Hyperlink 4" xfId="31373" hidden="1" xr:uid="{00000000-0005-0000-0000-00006E050000}"/>
    <cellStyle name="Followed Hyperlink 4" xfId="31359" hidden="1" xr:uid="{00000000-0005-0000-0000-00006F050000}"/>
    <cellStyle name="Followed Hyperlink 4" xfId="30508" hidden="1" xr:uid="{00000000-0005-0000-0000-000070050000}"/>
    <cellStyle name="Followed Hyperlink 4" xfId="31488" hidden="1" xr:uid="{00000000-0005-0000-0000-000071050000}"/>
    <cellStyle name="Followed Hyperlink 4" xfId="31584" hidden="1" xr:uid="{00000000-0005-0000-0000-000072050000}"/>
    <cellStyle name="Followed Hyperlink 4" xfId="31570" hidden="1" xr:uid="{00000000-0005-0000-0000-000073050000}"/>
    <cellStyle name="Followed Hyperlink 4" xfId="30519" hidden="1" xr:uid="{00000000-0005-0000-0000-000074050000}"/>
    <cellStyle name="Followed Hyperlink 4" xfId="31694" hidden="1" xr:uid="{00000000-0005-0000-0000-000075050000}"/>
    <cellStyle name="Followed Hyperlink 4" xfId="31790" hidden="1" xr:uid="{00000000-0005-0000-0000-000076050000}"/>
    <cellStyle name="Followed Hyperlink 4" xfId="31776" hidden="1" xr:uid="{00000000-0005-0000-0000-000077050000}"/>
    <cellStyle name="Followed Hyperlink 4" xfId="30424" hidden="1" xr:uid="{00000000-0005-0000-0000-00005C050000}"/>
    <cellStyle name="Followed Hyperlink 4" xfId="28287" hidden="1" xr:uid="{00000000-0005-0000-0000-00005D050000}"/>
    <cellStyle name="Followed Hyperlink 4" xfId="31890" hidden="1" xr:uid="{00000000-0005-0000-0000-00005E050000}"/>
    <cellStyle name="Followed Hyperlink 4" xfId="30303" hidden="1" xr:uid="{00000000-0005-0000-0000-00005F050000}"/>
    <cellStyle name="Followed Hyperlink 4" xfId="32162" hidden="1" xr:uid="{00000000-0005-0000-0000-000060050000}"/>
    <cellStyle name="Followed Hyperlink 4" xfId="32296" hidden="1" xr:uid="{00000000-0005-0000-0000-000061050000}"/>
    <cellStyle name="Followed Hyperlink 4" xfId="32392" hidden="1" xr:uid="{00000000-0005-0000-0000-000062050000}"/>
    <cellStyle name="Followed Hyperlink 4" xfId="32378" hidden="1" xr:uid="{00000000-0005-0000-0000-000063050000}"/>
    <cellStyle name="Followed Hyperlink 4" xfId="28481" hidden="1" xr:uid="{00000000-0005-0000-0000-000064050000}"/>
    <cellStyle name="Followed Hyperlink 4" xfId="32517" hidden="1" xr:uid="{00000000-0005-0000-0000-000065050000}"/>
    <cellStyle name="Followed Hyperlink 4" xfId="32613" hidden="1" xr:uid="{00000000-0005-0000-0000-000066050000}"/>
    <cellStyle name="Followed Hyperlink 4" xfId="32599" hidden="1" xr:uid="{00000000-0005-0000-0000-000067050000}"/>
    <cellStyle name="Followed Hyperlink 4" xfId="32007" hidden="1" xr:uid="{00000000-0005-0000-0000-000068050000}"/>
    <cellStyle name="Followed Hyperlink 4" xfId="32733" hidden="1" xr:uid="{00000000-0005-0000-0000-000069050000}"/>
    <cellStyle name="Followed Hyperlink 4" xfId="32829" hidden="1" xr:uid="{00000000-0005-0000-0000-00006A050000}"/>
    <cellStyle name="Followed Hyperlink 4" xfId="32815" hidden="1" xr:uid="{00000000-0005-0000-0000-00006B050000}"/>
    <cellStyle name="Followed Hyperlink 4" xfId="32720" hidden="1" xr:uid="{00000000-0005-0000-0000-00006C050000}"/>
    <cellStyle name="Followed Hyperlink 4" xfId="32945" hidden="1" xr:uid="{00000000-0005-0000-0000-00006D050000}"/>
    <cellStyle name="Followed Hyperlink 4" xfId="33041" hidden="1" xr:uid="{00000000-0005-0000-0000-00006E050000}"/>
    <cellStyle name="Followed Hyperlink 4" xfId="33027" hidden="1" xr:uid="{00000000-0005-0000-0000-00006F050000}"/>
    <cellStyle name="Followed Hyperlink 4" xfId="32176" hidden="1" xr:uid="{00000000-0005-0000-0000-000070050000}"/>
    <cellStyle name="Followed Hyperlink 4" xfId="33156" hidden="1" xr:uid="{00000000-0005-0000-0000-000071050000}"/>
    <cellStyle name="Followed Hyperlink 4" xfId="33252" hidden="1" xr:uid="{00000000-0005-0000-0000-000072050000}"/>
    <cellStyle name="Followed Hyperlink 4" xfId="33238" hidden="1" xr:uid="{00000000-0005-0000-0000-000073050000}"/>
    <cellStyle name="Followed Hyperlink 4" xfId="32187" hidden="1" xr:uid="{00000000-0005-0000-0000-000074050000}"/>
    <cellStyle name="Followed Hyperlink 4" xfId="33362" hidden="1" xr:uid="{00000000-0005-0000-0000-000075050000}"/>
    <cellStyle name="Followed Hyperlink 4" xfId="33458" hidden="1" xr:uid="{00000000-0005-0000-0000-000076050000}"/>
    <cellStyle name="Followed Hyperlink 4" xfId="33444" hidden="1" xr:uid="{00000000-0005-0000-0000-000077050000}"/>
    <cellStyle name="Followed Hyperlink 4" xfId="32092" hidden="1" xr:uid="{00000000-0005-0000-0000-00005C050000}"/>
    <cellStyle name="Followed Hyperlink 4" xfId="30391" hidden="1" xr:uid="{00000000-0005-0000-0000-00005D050000}"/>
    <cellStyle name="Followed Hyperlink 4" xfId="33558" hidden="1" xr:uid="{00000000-0005-0000-0000-00005E050000}"/>
    <cellStyle name="Followed Hyperlink 4" xfId="31973" hidden="1" xr:uid="{00000000-0005-0000-0000-00005F050000}"/>
    <cellStyle name="Followed Hyperlink 4" xfId="33817" hidden="1" xr:uid="{00000000-0005-0000-0000-000060050000}"/>
    <cellStyle name="Followed Hyperlink 4" xfId="33951" hidden="1" xr:uid="{00000000-0005-0000-0000-000061050000}"/>
    <cellStyle name="Followed Hyperlink 4" xfId="34047" hidden="1" xr:uid="{00000000-0005-0000-0000-000062050000}"/>
    <cellStyle name="Followed Hyperlink 4" xfId="34033" hidden="1" xr:uid="{00000000-0005-0000-0000-000063050000}"/>
    <cellStyle name="Followed Hyperlink 4" xfId="26074" hidden="1" xr:uid="{00000000-0005-0000-0000-000064050000}"/>
    <cellStyle name="Followed Hyperlink 4" xfId="34172" hidden="1" xr:uid="{00000000-0005-0000-0000-000065050000}"/>
    <cellStyle name="Followed Hyperlink 4" xfId="34268" hidden="1" xr:uid="{00000000-0005-0000-0000-000066050000}"/>
    <cellStyle name="Followed Hyperlink 4" xfId="34254" hidden="1" xr:uid="{00000000-0005-0000-0000-000067050000}"/>
    <cellStyle name="Followed Hyperlink 4" xfId="33672" hidden="1" xr:uid="{00000000-0005-0000-0000-000068050000}"/>
    <cellStyle name="Followed Hyperlink 4" xfId="34388" hidden="1" xr:uid="{00000000-0005-0000-0000-000069050000}"/>
    <cellStyle name="Followed Hyperlink 4" xfId="34484" hidden="1" xr:uid="{00000000-0005-0000-0000-00006A050000}"/>
    <cellStyle name="Followed Hyperlink 4" xfId="34470" hidden="1" xr:uid="{00000000-0005-0000-0000-00006B050000}"/>
    <cellStyle name="Followed Hyperlink 4" xfId="34375" hidden="1" xr:uid="{00000000-0005-0000-0000-00006C050000}"/>
    <cellStyle name="Followed Hyperlink 4" xfId="34600" hidden="1" xr:uid="{00000000-0005-0000-0000-00006D050000}"/>
    <cellStyle name="Followed Hyperlink 4" xfId="34696" hidden="1" xr:uid="{00000000-0005-0000-0000-00006E050000}"/>
    <cellStyle name="Followed Hyperlink 4" xfId="34682" hidden="1" xr:uid="{00000000-0005-0000-0000-00006F050000}"/>
    <cellStyle name="Followed Hyperlink 4" xfId="33831" hidden="1" xr:uid="{00000000-0005-0000-0000-000070050000}"/>
    <cellStyle name="Followed Hyperlink 4" xfId="34811" hidden="1" xr:uid="{00000000-0005-0000-0000-000071050000}"/>
    <cellStyle name="Followed Hyperlink 4" xfId="34907" hidden="1" xr:uid="{00000000-0005-0000-0000-000072050000}"/>
    <cellStyle name="Followed Hyperlink 4" xfId="34893" hidden="1" xr:uid="{00000000-0005-0000-0000-000073050000}"/>
    <cellStyle name="Followed Hyperlink 4" xfId="33842" hidden="1" xr:uid="{00000000-0005-0000-0000-000074050000}"/>
    <cellStyle name="Followed Hyperlink 4" xfId="35017" hidden="1" xr:uid="{00000000-0005-0000-0000-000075050000}"/>
    <cellStyle name="Followed Hyperlink 4" xfId="35113" hidden="1" xr:uid="{00000000-0005-0000-0000-000076050000}"/>
    <cellStyle name="Followed Hyperlink 4" xfId="35099" hidden="1" xr:uid="{00000000-0005-0000-0000-000077050000}"/>
    <cellStyle name="Followed Hyperlink 4" xfId="33751" hidden="1" xr:uid="{00000000-0005-0000-0000-00005C050000}"/>
    <cellStyle name="Followed Hyperlink 4" xfId="32059" hidden="1" xr:uid="{00000000-0005-0000-0000-00005D050000}"/>
    <cellStyle name="Followed Hyperlink 4" xfId="35213" hidden="1" xr:uid="{00000000-0005-0000-0000-00005E050000}"/>
    <cellStyle name="Followed Hyperlink 4" xfId="33640" hidden="1" xr:uid="{00000000-0005-0000-0000-00005F050000}"/>
    <cellStyle name="Followed Hyperlink 4" xfId="35458" hidden="1" xr:uid="{00000000-0005-0000-0000-000060050000}"/>
    <cellStyle name="Followed Hyperlink 4" xfId="35592" hidden="1" xr:uid="{00000000-0005-0000-0000-000061050000}"/>
    <cellStyle name="Followed Hyperlink 4" xfId="35688" hidden="1" xr:uid="{00000000-0005-0000-0000-000062050000}"/>
    <cellStyle name="Followed Hyperlink 4" xfId="35674" hidden="1" xr:uid="{00000000-0005-0000-0000-000063050000}"/>
    <cellStyle name="Followed Hyperlink 4" xfId="28302" hidden="1" xr:uid="{00000000-0005-0000-0000-000064050000}"/>
    <cellStyle name="Followed Hyperlink 4" xfId="35813" hidden="1" xr:uid="{00000000-0005-0000-0000-000065050000}"/>
    <cellStyle name="Followed Hyperlink 4" xfId="35909" hidden="1" xr:uid="{00000000-0005-0000-0000-000066050000}"/>
    <cellStyle name="Followed Hyperlink 4" xfId="35895" hidden="1" xr:uid="{00000000-0005-0000-0000-000067050000}"/>
    <cellStyle name="Followed Hyperlink 4" xfId="35323" hidden="1" xr:uid="{00000000-0005-0000-0000-000068050000}"/>
    <cellStyle name="Followed Hyperlink 4" xfId="36029" hidden="1" xr:uid="{00000000-0005-0000-0000-000069050000}"/>
    <cellStyle name="Followed Hyperlink 4" xfId="36125" hidden="1" xr:uid="{00000000-0005-0000-0000-00006A050000}"/>
    <cellStyle name="Followed Hyperlink 4" xfId="36111" hidden="1" xr:uid="{00000000-0005-0000-0000-00006B050000}"/>
    <cellStyle name="Followed Hyperlink 4" xfId="36016" hidden="1" xr:uid="{00000000-0005-0000-0000-00006C050000}"/>
    <cellStyle name="Followed Hyperlink 4" xfId="36241" hidden="1" xr:uid="{00000000-0005-0000-0000-00006D050000}"/>
    <cellStyle name="Followed Hyperlink 4" xfId="36337" hidden="1" xr:uid="{00000000-0005-0000-0000-00006E050000}"/>
    <cellStyle name="Followed Hyperlink 4" xfId="36323" hidden="1" xr:uid="{00000000-0005-0000-0000-00006F050000}"/>
    <cellStyle name="Followed Hyperlink 4" xfId="35472" hidden="1" xr:uid="{00000000-0005-0000-0000-000070050000}"/>
    <cellStyle name="Followed Hyperlink 4" xfId="36452" hidden="1" xr:uid="{00000000-0005-0000-0000-000071050000}"/>
    <cellStyle name="Followed Hyperlink 4" xfId="36548" hidden="1" xr:uid="{00000000-0005-0000-0000-000072050000}"/>
    <cellStyle name="Followed Hyperlink 4" xfId="36534" hidden="1" xr:uid="{00000000-0005-0000-0000-000073050000}"/>
    <cellStyle name="Followed Hyperlink 4" xfId="35483" hidden="1" xr:uid="{00000000-0005-0000-0000-000074050000}"/>
    <cellStyle name="Followed Hyperlink 4" xfId="36658" hidden="1" xr:uid="{00000000-0005-0000-0000-000075050000}"/>
    <cellStyle name="Followed Hyperlink 4" xfId="36754" hidden="1" xr:uid="{00000000-0005-0000-0000-000076050000}"/>
    <cellStyle name="Followed Hyperlink 4" xfId="36740" hidden="1" xr:uid="{00000000-0005-0000-0000-000077050000}"/>
    <cellStyle name="Followed Hyperlink 4" xfId="35397" hidden="1" xr:uid="{00000000-0005-0000-0000-00005C050000}"/>
    <cellStyle name="Followed Hyperlink 4" xfId="33719" hidden="1" xr:uid="{00000000-0005-0000-0000-00005D050000}"/>
    <cellStyle name="Followed Hyperlink 4" xfId="36854" hidden="1" xr:uid="{00000000-0005-0000-0000-00005E050000}"/>
    <cellStyle name="Followed Hyperlink 4" xfId="35294" hidden="1" xr:uid="{00000000-0005-0000-0000-00005F050000}"/>
    <cellStyle name="Followed Hyperlink 4" xfId="37065" hidden="1" xr:uid="{00000000-0005-0000-0000-000060050000}"/>
    <cellStyle name="Followed Hyperlink 4" xfId="37199" hidden="1" xr:uid="{00000000-0005-0000-0000-000061050000}"/>
    <cellStyle name="Followed Hyperlink 4" xfId="37295" hidden="1" xr:uid="{00000000-0005-0000-0000-000062050000}"/>
    <cellStyle name="Followed Hyperlink 4" xfId="37281" hidden="1" xr:uid="{00000000-0005-0000-0000-000063050000}"/>
    <cellStyle name="Followed Hyperlink 4" xfId="28509" hidden="1" xr:uid="{00000000-0005-0000-0000-000064050000}"/>
    <cellStyle name="Followed Hyperlink 4" xfId="37420" hidden="1" xr:uid="{00000000-0005-0000-0000-000065050000}"/>
    <cellStyle name="Followed Hyperlink 4" xfId="37516" hidden="1" xr:uid="{00000000-0005-0000-0000-000066050000}"/>
    <cellStyle name="Followed Hyperlink 4" xfId="37502" hidden="1" xr:uid="{00000000-0005-0000-0000-000067050000}"/>
    <cellStyle name="Followed Hyperlink 4" xfId="36958" hidden="1" xr:uid="{00000000-0005-0000-0000-000068050000}"/>
    <cellStyle name="Followed Hyperlink 4" xfId="37636" hidden="1" xr:uid="{00000000-0005-0000-0000-000069050000}"/>
    <cellStyle name="Followed Hyperlink 4" xfId="37732" hidden="1" xr:uid="{00000000-0005-0000-0000-00006A050000}"/>
    <cellStyle name="Followed Hyperlink 4" xfId="37718" hidden="1" xr:uid="{00000000-0005-0000-0000-00006B050000}"/>
    <cellStyle name="Followed Hyperlink 4" xfId="37623" hidden="1" xr:uid="{00000000-0005-0000-0000-00006C050000}"/>
    <cellStyle name="Followed Hyperlink 4" xfId="37848" hidden="1" xr:uid="{00000000-0005-0000-0000-00006D050000}"/>
    <cellStyle name="Followed Hyperlink 4" xfId="37944" hidden="1" xr:uid="{00000000-0005-0000-0000-00006E050000}"/>
    <cellStyle name="Followed Hyperlink 4" xfId="37930" hidden="1" xr:uid="{00000000-0005-0000-0000-00006F050000}"/>
    <cellStyle name="Followed Hyperlink 4" xfId="37079" hidden="1" xr:uid="{00000000-0005-0000-0000-000070050000}"/>
    <cellStyle name="Followed Hyperlink 4" xfId="38059" hidden="1" xr:uid="{00000000-0005-0000-0000-000071050000}"/>
    <cellStyle name="Followed Hyperlink 4" xfId="38155" hidden="1" xr:uid="{00000000-0005-0000-0000-000072050000}"/>
    <cellStyle name="Followed Hyperlink 4" xfId="38141" hidden="1" xr:uid="{00000000-0005-0000-0000-000073050000}"/>
    <cellStyle name="Followed Hyperlink 4" xfId="37090" hidden="1" xr:uid="{00000000-0005-0000-0000-000074050000}"/>
    <cellStyle name="Followed Hyperlink 4" xfId="38265" hidden="1" xr:uid="{00000000-0005-0000-0000-000075050000}"/>
    <cellStyle name="Followed Hyperlink 4" xfId="38361" hidden="1" xr:uid="{00000000-0005-0000-0000-000076050000}"/>
    <cellStyle name="Followed Hyperlink 4" xfId="38347" hidden="1" xr:uid="{00000000-0005-0000-0000-000077050000}"/>
    <cellStyle name="Followed Hyperlink 4" xfId="37013" hidden="1" xr:uid="{00000000-0005-0000-0000-00005C050000}"/>
    <cellStyle name="Followed Hyperlink 4" xfId="35369" hidden="1" xr:uid="{00000000-0005-0000-0000-00005D050000}"/>
    <cellStyle name="Followed Hyperlink 4" xfId="38461" hidden="1" xr:uid="{00000000-0005-0000-0000-00005E050000}"/>
    <cellStyle name="Followed Hyperlink 4" xfId="36934" hidden="1" xr:uid="{00000000-0005-0000-0000-00005F050000}"/>
    <cellStyle name="Followed Hyperlink 4" xfId="38634" hidden="1" xr:uid="{00000000-0005-0000-0000-000060050000}"/>
    <cellStyle name="Followed Hyperlink 4" xfId="38768" hidden="1" xr:uid="{00000000-0005-0000-0000-000061050000}"/>
    <cellStyle name="Followed Hyperlink 4" xfId="38864" hidden="1" xr:uid="{00000000-0005-0000-0000-000062050000}"/>
    <cellStyle name="Followed Hyperlink 4" xfId="38850" hidden="1" xr:uid="{00000000-0005-0000-0000-000063050000}"/>
    <cellStyle name="Followed Hyperlink 4" xfId="30392" hidden="1" xr:uid="{00000000-0005-0000-0000-000064050000}"/>
    <cellStyle name="Followed Hyperlink 4" xfId="38989" hidden="1" xr:uid="{00000000-0005-0000-0000-000065050000}"/>
    <cellStyle name="Followed Hyperlink 4" xfId="39085" hidden="1" xr:uid="{00000000-0005-0000-0000-000066050000}"/>
    <cellStyle name="Followed Hyperlink 4" xfId="39071" hidden="1" xr:uid="{00000000-0005-0000-0000-000067050000}"/>
    <cellStyle name="Followed Hyperlink 4" xfId="38555" hidden="1" xr:uid="{00000000-0005-0000-0000-000068050000}"/>
    <cellStyle name="Followed Hyperlink 4" xfId="39205" hidden="1" xr:uid="{00000000-0005-0000-0000-000069050000}"/>
    <cellStyle name="Followed Hyperlink 4" xfId="39301" hidden="1" xr:uid="{00000000-0005-0000-0000-00006A050000}"/>
    <cellStyle name="Followed Hyperlink 4" xfId="39287" hidden="1" xr:uid="{00000000-0005-0000-0000-00006B050000}"/>
    <cellStyle name="Followed Hyperlink 4" xfId="39192" hidden="1" xr:uid="{00000000-0005-0000-0000-00006C050000}"/>
    <cellStyle name="Followed Hyperlink 4" xfId="39417" hidden="1" xr:uid="{00000000-0005-0000-0000-00006D050000}"/>
    <cellStyle name="Followed Hyperlink 4" xfId="39513" hidden="1" xr:uid="{00000000-0005-0000-0000-00006E050000}"/>
    <cellStyle name="Followed Hyperlink 4" xfId="39499" hidden="1" xr:uid="{00000000-0005-0000-0000-00006F050000}"/>
    <cellStyle name="Followed Hyperlink 4" xfId="38648" hidden="1" xr:uid="{00000000-0005-0000-0000-000070050000}"/>
    <cellStyle name="Followed Hyperlink 4" xfId="39628" hidden="1" xr:uid="{00000000-0005-0000-0000-000071050000}"/>
    <cellStyle name="Followed Hyperlink 4" xfId="39724" hidden="1" xr:uid="{00000000-0005-0000-0000-000072050000}"/>
    <cellStyle name="Followed Hyperlink 4" xfId="39710" hidden="1" xr:uid="{00000000-0005-0000-0000-000073050000}"/>
    <cellStyle name="Followed Hyperlink 4" xfId="38659" hidden="1" xr:uid="{00000000-0005-0000-0000-000074050000}"/>
    <cellStyle name="Followed Hyperlink 4" xfId="39834" hidden="1" xr:uid="{00000000-0005-0000-0000-000075050000}"/>
    <cellStyle name="Followed Hyperlink 4" xfId="39930" hidden="1" xr:uid="{00000000-0005-0000-0000-000076050000}"/>
    <cellStyle name="Followed Hyperlink 4" xfId="39916" hidden="1" xr:uid="{00000000-0005-0000-0000-000077050000}"/>
    <cellStyle name="Followed Hyperlink 4" xfId="38590" hidden="1" xr:uid="{00000000-0005-0000-0000-00005C050000}"/>
    <cellStyle name="Followed Hyperlink 4" xfId="36988" hidden="1" xr:uid="{00000000-0005-0000-0000-00005D050000}"/>
    <cellStyle name="Followed Hyperlink 4" xfId="40030" hidden="1" xr:uid="{00000000-0005-0000-0000-00005E050000}"/>
    <cellStyle name="Followed Hyperlink 4" xfId="38539" hidden="1" xr:uid="{00000000-0005-0000-0000-00005F050000}"/>
    <cellStyle name="Followed Hyperlink 4" xfId="40153" hidden="1" xr:uid="{00000000-0005-0000-0000-000060050000}"/>
    <cellStyle name="Followed Hyperlink 4" xfId="40287" hidden="1" xr:uid="{00000000-0005-0000-0000-000061050000}"/>
    <cellStyle name="Followed Hyperlink 4" xfId="40383" hidden="1" xr:uid="{00000000-0005-0000-0000-000062050000}"/>
    <cellStyle name="Followed Hyperlink 4" xfId="40369" hidden="1" xr:uid="{00000000-0005-0000-0000-000063050000}"/>
    <cellStyle name="Followed Hyperlink 4" xfId="32060" hidden="1" xr:uid="{00000000-0005-0000-0000-000064050000}"/>
    <cellStyle name="Followed Hyperlink 4" xfId="40508" hidden="1" xr:uid="{00000000-0005-0000-0000-000065050000}"/>
    <cellStyle name="Followed Hyperlink 4" xfId="40604" hidden="1" xr:uid="{00000000-0005-0000-0000-000066050000}"/>
    <cellStyle name="Followed Hyperlink 4" xfId="40590" hidden="1" xr:uid="{00000000-0005-0000-0000-000067050000}"/>
    <cellStyle name="Followed Hyperlink 4" xfId="40110" hidden="1" xr:uid="{00000000-0005-0000-0000-000068050000}"/>
    <cellStyle name="Followed Hyperlink 4" xfId="40724" hidden="1" xr:uid="{00000000-0005-0000-0000-000069050000}"/>
    <cellStyle name="Followed Hyperlink 4" xfId="40820" hidden="1" xr:uid="{00000000-0005-0000-0000-00006A050000}"/>
    <cellStyle name="Followed Hyperlink 4" xfId="40806" hidden="1" xr:uid="{00000000-0005-0000-0000-00006B050000}"/>
    <cellStyle name="Followed Hyperlink 4" xfId="40711" hidden="1" xr:uid="{00000000-0005-0000-0000-00006C050000}"/>
    <cellStyle name="Followed Hyperlink 4" xfId="40936" hidden="1" xr:uid="{00000000-0005-0000-0000-00006D050000}"/>
    <cellStyle name="Followed Hyperlink 4" xfId="41032" hidden="1" xr:uid="{00000000-0005-0000-0000-00006E050000}"/>
    <cellStyle name="Followed Hyperlink 4" xfId="41018" hidden="1" xr:uid="{00000000-0005-0000-0000-00006F050000}"/>
    <cellStyle name="Followed Hyperlink 4" xfId="40167" hidden="1" xr:uid="{00000000-0005-0000-0000-000070050000}"/>
    <cellStyle name="Followed Hyperlink 4" xfId="41147" hidden="1" xr:uid="{00000000-0005-0000-0000-000071050000}"/>
    <cellStyle name="Followed Hyperlink 4" xfId="41243" hidden="1" xr:uid="{00000000-0005-0000-0000-000072050000}"/>
    <cellStyle name="Followed Hyperlink 4" xfId="41229" hidden="1" xr:uid="{00000000-0005-0000-0000-000073050000}"/>
    <cellStyle name="Followed Hyperlink 4" xfId="40178" hidden="1" xr:uid="{00000000-0005-0000-0000-000074050000}"/>
    <cellStyle name="Followed Hyperlink 4" xfId="41353" hidden="1" xr:uid="{00000000-0005-0000-0000-000075050000}"/>
    <cellStyle name="Followed Hyperlink 4" xfId="41449" hidden="1" xr:uid="{00000000-0005-0000-0000-000076050000}"/>
    <cellStyle name="Followed Hyperlink 4" xfId="41435" hidden="1" xr:uid="{00000000-0005-0000-0000-000077050000}"/>
    <cellStyle name="Followed Hyperlink 4" xfId="41765" hidden="1" xr:uid="{00000000-0005-0000-0000-00005C050000}"/>
    <cellStyle name="Followed Hyperlink 4" xfId="41939" hidden="1" xr:uid="{00000000-0005-0000-0000-00005D050000}"/>
    <cellStyle name="Followed Hyperlink 4" xfId="42035" hidden="1" xr:uid="{00000000-0005-0000-0000-00005E050000}"/>
    <cellStyle name="Followed Hyperlink 4" xfId="42021" hidden="1" xr:uid="{00000000-0005-0000-0000-00005F050000}"/>
    <cellStyle name="Followed Hyperlink 4" xfId="42118" hidden="1" xr:uid="{00000000-0005-0000-0000-000060050000}"/>
    <cellStyle name="Followed Hyperlink 4" xfId="42252" hidden="1" xr:uid="{00000000-0005-0000-0000-000061050000}"/>
    <cellStyle name="Followed Hyperlink 4" xfId="42348" hidden="1" xr:uid="{00000000-0005-0000-0000-000062050000}"/>
    <cellStyle name="Followed Hyperlink 4" xfId="42334" hidden="1" xr:uid="{00000000-0005-0000-0000-000063050000}"/>
    <cellStyle name="Followed Hyperlink 4" xfId="41930" hidden="1" xr:uid="{00000000-0005-0000-0000-000064050000}"/>
    <cellStyle name="Followed Hyperlink 4" xfId="42473" hidden="1" xr:uid="{00000000-0005-0000-0000-000065050000}"/>
    <cellStyle name="Followed Hyperlink 4" xfId="42569" hidden="1" xr:uid="{00000000-0005-0000-0000-000066050000}"/>
    <cellStyle name="Followed Hyperlink 4" xfId="42555" hidden="1" xr:uid="{00000000-0005-0000-0000-000067050000}"/>
    <cellStyle name="Followed Hyperlink 4" xfId="41786" hidden="1" xr:uid="{00000000-0005-0000-0000-000068050000}"/>
    <cellStyle name="Followed Hyperlink 4" xfId="42689" hidden="1" xr:uid="{00000000-0005-0000-0000-000069050000}"/>
    <cellStyle name="Followed Hyperlink 4" xfId="42785" hidden="1" xr:uid="{00000000-0005-0000-0000-00006A050000}"/>
    <cellStyle name="Followed Hyperlink 4" xfId="42771" hidden="1" xr:uid="{00000000-0005-0000-0000-00006B050000}"/>
    <cellStyle name="Followed Hyperlink 4" xfId="42676" hidden="1" xr:uid="{00000000-0005-0000-0000-00006C050000}"/>
    <cellStyle name="Followed Hyperlink 4" xfId="42901" hidden="1" xr:uid="{00000000-0005-0000-0000-00006D050000}"/>
    <cellStyle name="Followed Hyperlink 4" xfId="42997" hidden="1" xr:uid="{00000000-0005-0000-0000-00006E050000}"/>
    <cellStyle name="Followed Hyperlink 4" xfId="42983" hidden="1" xr:uid="{00000000-0005-0000-0000-00006F050000}"/>
    <cellStyle name="Followed Hyperlink 4" xfId="42132" hidden="1" xr:uid="{00000000-0005-0000-0000-000070050000}"/>
    <cellStyle name="Followed Hyperlink 4" xfId="43112" hidden="1" xr:uid="{00000000-0005-0000-0000-000071050000}"/>
    <cellStyle name="Followed Hyperlink 4" xfId="43208" hidden="1" xr:uid="{00000000-0005-0000-0000-000072050000}"/>
    <cellStyle name="Followed Hyperlink 4" xfId="43194" hidden="1" xr:uid="{00000000-0005-0000-0000-000073050000}"/>
    <cellStyle name="Followed Hyperlink 4" xfId="42143" hidden="1" xr:uid="{00000000-0005-0000-0000-000074050000}"/>
    <cellStyle name="Followed Hyperlink 4" xfId="43318" hidden="1" xr:uid="{00000000-0005-0000-0000-000075050000}"/>
    <cellStyle name="Followed Hyperlink 4" xfId="43414" hidden="1" xr:uid="{00000000-0005-0000-0000-000076050000}"/>
    <cellStyle name="Followed Hyperlink 4" xfId="43400" hidden="1" xr:uid="{00000000-0005-0000-0000-000077050000}"/>
    <cellStyle name="Followed Hyperlink 4" xfId="43799" hidden="1" xr:uid="{00000000-0005-0000-0000-00005C050000}"/>
    <cellStyle name="Followed Hyperlink 4" xfId="43886" hidden="1" xr:uid="{00000000-0005-0000-0000-00005D050000}"/>
    <cellStyle name="Followed Hyperlink 4" xfId="43982" hidden="1" xr:uid="{00000000-0005-0000-0000-00005E050000}"/>
    <cellStyle name="Followed Hyperlink 4" xfId="43968" hidden="1" xr:uid="{00000000-0005-0000-0000-00005F050000}"/>
    <cellStyle name="Followed Hyperlink 4" xfId="44065" hidden="1" xr:uid="{00000000-0005-0000-0000-000060050000}"/>
    <cellStyle name="Followed Hyperlink 4" xfId="44199" hidden="1" xr:uid="{00000000-0005-0000-0000-000061050000}"/>
    <cellStyle name="Followed Hyperlink 4" xfId="44295" hidden="1" xr:uid="{00000000-0005-0000-0000-000062050000}"/>
    <cellStyle name="Followed Hyperlink 4" xfId="44281" hidden="1" xr:uid="{00000000-0005-0000-0000-000063050000}"/>
    <cellStyle name="Followed Hyperlink 4" xfId="43877" hidden="1" xr:uid="{00000000-0005-0000-0000-000064050000}"/>
    <cellStyle name="Followed Hyperlink 4" xfId="44420" hidden="1" xr:uid="{00000000-0005-0000-0000-000065050000}"/>
    <cellStyle name="Followed Hyperlink 4" xfId="44516" hidden="1" xr:uid="{00000000-0005-0000-0000-000066050000}"/>
    <cellStyle name="Followed Hyperlink 4" xfId="44502" hidden="1" xr:uid="{00000000-0005-0000-0000-000067050000}"/>
    <cellStyle name="Followed Hyperlink 4" xfId="43812" hidden="1" xr:uid="{00000000-0005-0000-0000-000068050000}"/>
    <cellStyle name="Followed Hyperlink 4" xfId="44636" hidden="1" xr:uid="{00000000-0005-0000-0000-000069050000}"/>
    <cellStyle name="Followed Hyperlink 4" xfId="44732" hidden="1" xr:uid="{00000000-0005-0000-0000-00006A050000}"/>
    <cellStyle name="Followed Hyperlink 4" xfId="44718" hidden="1" xr:uid="{00000000-0005-0000-0000-00006B050000}"/>
    <cellStyle name="Followed Hyperlink 4" xfId="44623" hidden="1" xr:uid="{00000000-0005-0000-0000-00006C050000}"/>
    <cellStyle name="Followed Hyperlink 4" xfId="44848" hidden="1" xr:uid="{00000000-0005-0000-0000-00006D050000}"/>
    <cellStyle name="Followed Hyperlink 4" xfId="44944" hidden="1" xr:uid="{00000000-0005-0000-0000-00006E050000}"/>
    <cellStyle name="Followed Hyperlink 4" xfId="44930" hidden="1" xr:uid="{00000000-0005-0000-0000-00006F050000}"/>
    <cellStyle name="Followed Hyperlink 4" xfId="44079" hidden="1" xr:uid="{00000000-0005-0000-0000-000070050000}"/>
    <cellStyle name="Followed Hyperlink 4" xfId="45059" hidden="1" xr:uid="{00000000-0005-0000-0000-000071050000}"/>
    <cellStyle name="Followed Hyperlink 4" xfId="45155" hidden="1" xr:uid="{00000000-0005-0000-0000-000072050000}"/>
    <cellStyle name="Followed Hyperlink 4" xfId="45141" hidden="1" xr:uid="{00000000-0005-0000-0000-000073050000}"/>
    <cellStyle name="Followed Hyperlink 4" xfId="44090" hidden="1" xr:uid="{00000000-0005-0000-0000-000074050000}"/>
    <cellStyle name="Followed Hyperlink 4" xfId="45265" hidden="1" xr:uid="{00000000-0005-0000-0000-000075050000}"/>
    <cellStyle name="Followed Hyperlink 4" xfId="45361" hidden="1" xr:uid="{00000000-0005-0000-0000-000076050000}"/>
    <cellStyle name="Followed Hyperlink 4" xfId="45347" hidden="1" xr:uid="{00000000-0005-0000-0000-000077050000}"/>
    <cellStyle name="Followed Hyperlink 40" xfId="488" hidden="1" xr:uid="{00000000-0005-0000-0000-000078050000}"/>
    <cellStyle name="Followed Hyperlink 40" xfId="655" hidden="1" xr:uid="{00000000-0005-0000-0000-000079050000}"/>
    <cellStyle name="Followed Hyperlink 40" xfId="716" hidden="1" xr:uid="{00000000-0005-0000-0000-00007A050000}"/>
    <cellStyle name="Followed Hyperlink 40" xfId="666" hidden="1" xr:uid="{00000000-0005-0000-0000-00007B050000}"/>
    <cellStyle name="Followed Hyperlink 40" xfId="830" hidden="1" xr:uid="{00000000-0005-0000-0000-00007C050000}"/>
    <cellStyle name="Followed Hyperlink 40" xfId="968" hidden="1" xr:uid="{00000000-0005-0000-0000-00007D050000}"/>
    <cellStyle name="Followed Hyperlink 40" xfId="1029" hidden="1" xr:uid="{00000000-0005-0000-0000-00007E050000}"/>
    <cellStyle name="Followed Hyperlink 40" xfId="979" hidden="1" xr:uid="{00000000-0005-0000-0000-00007F050000}"/>
    <cellStyle name="Followed Hyperlink 40" xfId="824" hidden="1" xr:uid="{00000000-0005-0000-0000-000080050000}"/>
    <cellStyle name="Followed Hyperlink 40" xfId="1189" hidden="1" xr:uid="{00000000-0005-0000-0000-000081050000}"/>
    <cellStyle name="Followed Hyperlink 40" xfId="1250" hidden="1" xr:uid="{00000000-0005-0000-0000-000082050000}"/>
    <cellStyle name="Followed Hyperlink 40" xfId="1200" hidden="1" xr:uid="{00000000-0005-0000-0000-000083050000}"/>
    <cellStyle name="Followed Hyperlink 40" xfId="797" hidden="1" xr:uid="{00000000-0005-0000-0000-000084050000}"/>
    <cellStyle name="Followed Hyperlink 40" xfId="1405" hidden="1" xr:uid="{00000000-0005-0000-0000-000085050000}"/>
    <cellStyle name="Followed Hyperlink 40" xfId="1466" hidden="1" xr:uid="{00000000-0005-0000-0000-000086050000}"/>
    <cellStyle name="Followed Hyperlink 40" xfId="1416" hidden="1" xr:uid="{00000000-0005-0000-0000-000087050000}"/>
    <cellStyle name="Followed Hyperlink 40" xfId="1345" hidden="1" xr:uid="{00000000-0005-0000-0000-000088050000}"/>
    <cellStyle name="Followed Hyperlink 40" xfId="1617" hidden="1" xr:uid="{00000000-0005-0000-0000-000089050000}"/>
    <cellStyle name="Followed Hyperlink 40" xfId="1678" hidden="1" xr:uid="{00000000-0005-0000-0000-00008A050000}"/>
    <cellStyle name="Followed Hyperlink 40" xfId="1628" hidden="1" xr:uid="{00000000-0005-0000-0000-00008B050000}"/>
    <cellStyle name="Followed Hyperlink 40" xfId="798" hidden="1" xr:uid="{00000000-0005-0000-0000-00008C050000}"/>
    <cellStyle name="Followed Hyperlink 40" xfId="1828" hidden="1" xr:uid="{00000000-0005-0000-0000-00008D050000}"/>
    <cellStyle name="Followed Hyperlink 40" xfId="1889" hidden="1" xr:uid="{00000000-0005-0000-0000-00008E050000}"/>
    <cellStyle name="Followed Hyperlink 40" xfId="1839" hidden="1" xr:uid="{00000000-0005-0000-0000-00008F050000}"/>
    <cellStyle name="Followed Hyperlink 40" xfId="902" hidden="1" xr:uid="{00000000-0005-0000-0000-000090050000}"/>
    <cellStyle name="Followed Hyperlink 40" xfId="2034" hidden="1" xr:uid="{00000000-0005-0000-0000-000091050000}"/>
    <cellStyle name="Followed Hyperlink 40" xfId="2095" hidden="1" xr:uid="{00000000-0005-0000-0000-000092050000}"/>
    <cellStyle name="Followed Hyperlink 40" xfId="2045" hidden="1" xr:uid="{00000000-0005-0000-0000-000093050000}"/>
    <cellStyle name="Followed Hyperlink 40" xfId="2789" hidden="1" xr:uid="{00000000-0005-0000-0000-000078050000}"/>
    <cellStyle name="Followed Hyperlink 40" xfId="2956" hidden="1" xr:uid="{00000000-0005-0000-0000-000079050000}"/>
    <cellStyle name="Followed Hyperlink 40" xfId="3017" hidden="1" xr:uid="{00000000-0005-0000-0000-00007A050000}"/>
    <cellStyle name="Followed Hyperlink 40" xfId="2967" hidden="1" xr:uid="{00000000-0005-0000-0000-00007B050000}"/>
    <cellStyle name="Followed Hyperlink 40" xfId="3131" hidden="1" xr:uid="{00000000-0005-0000-0000-00007C050000}"/>
    <cellStyle name="Followed Hyperlink 40" xfId="3269" hidden="1" xr:uid="{00000000-0005-0000-0000-00007D050000}"/>
    <cellStyle name="Followed Hyperlink 40" xfId="3330" hidden="1" xr:uid="{00000000-0005-0000-0000-00007E050000}"/>
    <cellStyle name="Followed Hyperlink 40" xfId="3280" hidden="1" xr:uid="{00000000-0005-0000-0000-00007F050000}"/>
    <cellStyle name="Followed Hyperlink 40" xfId="3125" hidden="1" xr:uid="{00000000-0005-0000-0000-000080050000}"/>
    <cellStyle name="Followed Hyperlink 40" xfId="3490" hidden="1" xr:uid="{00000000-0005-0000-0000-000081050000}"/>
    <cellStyle name="Followed Hyperlink 40" xfId="3551" hidden="1" xr:uid="{00000000-0005-0000-0000-000082050000}"/>
    <cellStyle name="Followed Hyperlink 40" xfId="3501" hidden="1" xr:uid="{00000000-0005-0000-0000-000083050000}"/>
    <cellStyle name="Followed Hyperlink 40" xfId="3098" hidden="1" xr:uid="{00000000-0005-0000-0000-000084050000}"/>
    <cellStyle name="Followed Hyperlink 40" xfId="3706" hidden="1" xr:uid="{00000000-0005-0000-0000-000085050000}"/>
    <cellStyle name="Followed Hyperlink 40" xfId="3767" hidden="1" xr:uid="{00000000-0005-0000-0000-000086050000}"/>
    <cellStyle name="Followed Hyperlink 40" xfId="3717" hidden="1" xr:uid="{00000000-0005-0000-0000-000087050000}"/>
    <cellStyle name="Followed Hyperlink 40" xfId="3646" hidden="1" xr:uid="{00000000-0005-0000-0000-000088050000}"/>
    <cellStyle name="Followed Hyperlink 40" xfId="3918" hidden="1" xr:uid="{00000000-0005-0000-0000-000089050000}"/>
    <cellStyle name="Followed Hyperlink 40" xfId="3979" hidden="1" xr:uid="{00000000-0005-0000-0000-00008A050000}"/>
    <cellStyle name="Followed Hyperlink 40" xfId="3929" hidden="1" xr:uid="{00000000-0005-0000-0000-00008B050000}"/>
    <cellStyle name="Followed Hyperlink 40" xfId="3099" hidden="1" xr:uid="{00000000-0005-0000-0000-00008C050000}"/>
    <cellStyle name="Followed Hyperlink 40" xfId="4129" hidden="1" xr:uid="{00000000-0005-0000-0000-00008D050000}"/>
    <cellStyle name="Followed Hyperlink 40" xfId="4190" hidden="1" xr:uid="{00000000-0005-0000-0000-00008E050000}"/>
    <cellStyle name="Followed Hyperlink 40" xfId="4140" hidden="1" xr:uid="{00000000-0005-0000-0000-00008F050000}"/>
    <cellStyle name="Followed Hyperlink 40" xfId="3203" hidden="1" xr:uid="{00000000-0005-0000-0000-000090050000}"/>
    <cellStyle name="Followed Hyperlink 40" xfId="4335" hidden="1" xr:uid="{00000000-0005-0000-0000-000091050000}"/>
    <cellStyle name="Followed Hyperlink 40" xfId="4396" hidden="1" xr:uid="{00000000-0005-0000-0000-000092050000}"/>
    <cellStyle name="Followed Hyperlink 40" xfId="4346" hidden="1" xr:uid="{00000000-0005-0000-0000-000093050000}"/>
    <cellStyle name="Followed Hyperlink 40" xfId="2822" hidden="1" xr:uid="{00000000-0005-0000-0000-000078050000}"/>
    <cellStyle name="Followed Hyperlink 40" xfId="4505" hidden="1" xr:uid="{00000000-0005-0000-0000-000079050000}"/>
    <cellStyle name="Followed Hyperlink 40" xfId="4472" hidden="1" xr:uid="{00000000-0005-0000-0000-00007A050000}"/>
    <cellStyle name="Followed Hyperlink 40" xfId="4496" hidden="1" xr:uid="{00000000-0005-0000-0000-00007B050000}"/>
    <cellStyle name="Followed Hyperlink 40" xfId="4810" hidden="1" xr:uid="{00000000-0005-0000-0000-00007C050000}"/>
    <cellStyle name="Followed Hyperlink 40" xfId="4948" hidden="1" xr:uid="{00000000-0005-0000-0000-00007D050000}"/>
    <cellStyle name="Followed Hyperlink 40" xfId="5009" hidden="1" xr:uid="{00000000-0005-0000-0000-00007E050000}"/>
    <cellStyle name="Followed Hyperlink 40" xfId="4959" hidden="1" xr:uid="{00000000-0005-0000-0000-00007F050000}"/>
    <cellStyle name="Followed Hyperlink 40" xfId="4804" hidden="1" xr:uid="{00000000-0005-0000-0000-000080050000}"/>
    <cellStyle name="Followed Hyperlink 40" xfId="5169" hidden="1" xr:uid="{00000000-0005-0000-0000-000081050000}"/>
    <cellStyle name="Followed Hyperlink 40" xfId="5230" hidden="1" xr:uid="{00000000-0005-0000-0000-000082050000}"/>
    <cellStyle name="Followed Hyperlink 40" xfId="5180" hidden="1" xr:uid="{00000000-0005-0000-0000-000083050000}"/>
    <cellStyle name="Followed Hyperlink 40" xfId="4777" hidden="1" xr:uid="{00000000-0005-0000-0000-000084050000}"/>
    <cellStyle name="Followed Hyperlink 40" xfId="5385" hidden="1" xr:uid="{00000000-0005-0000-0000-000085050000}"/>
    <cellStyle name="Followed Hyperlink 40" xfId="5446" hidden="1" xr:uid="{00000000-0005-0000-0000-000086050000}"/>
    <cellStyle name="Followed Hyperlink 40" xfId="5396" hidden="1" xr:uid="{00000000-0005-0000-0000-000087050000}"/>
    <cellStyle name="Followed Hyperlink 40" xfId="5325" hidden="1" xr:uid="{00000000-0005-0000-0000-000088050000}"/>
    <cellStyle name="Followed Hyperlink 40" xfId="5597" hidden="1" xr:uid="{00000000-0005-0000-0000-000089050000}"/>
    <cellStyle name="Followed Hyperlink 40" xfId="5658" hidden="1" xr:uid="{00000000-0005-0000-0000-00008A050000}"/>
    <cellStyle name="Followed Hyperlink 40" xfId="5608" hidden="1" xr:uid="{00000000-0005-0000-0000-00008B050000}"/>
    <cellStyle name="Followed Hyperlink 40" xfId="4778" hidden="1" xr:uid="{00000000-0005-0000-0000-00008C050000}"/>
    <cellStyle name="Followed Hyperlink 40" xfId="5808" hidden="1" xr:uid="{00000000-0005-0000-0000-00008D050000}"/>
    <cellStyle name="Followed Hyperlink 40" xfId="5869" hidden="1" xr:uid="{00000000-0005-0000-0000-00008E050000}"/>
    <cellStyle name="Followed Hyperlink 40" xfId="5819" hidden="1" xr:uid="{00000000-0005-0000-0000-00008F050000}"/>
    <cellStyle name="Followed Hyperlink 40" xfId="4882" hidden="1" xr:uid="{00000000-0005-0000-0000-000090050000}"/>
    <cellStyle name="Followed Hyperlink 40" xfId="6014" hidden="1" xr:uid="{00000000-0005-0000-0000-000091050000}"/>
    <cellStyle name="Followed Hyperlink 40" xfId="6075" hidden="1" xr:uid="{00000000-0005-0000-0000-000092050000}"/>
    <cellStyle name="Followed Hyperlink 40" xfId="6025" hidden="1" xr:uid="{00000000-0005-0000-0000-000093050000}"/>
    <cellStyle name="Followed Hyperlink 40" xfId="2805" hidden="1" xr:uid="{00000000-0005-0000-0000-000078050000}"/>
    <cellStyle name="Followed Hyperlink 40" xfId="6184" hidden="1" xr:uid="{00000000-0005-0000-0000-000079050000}"/>
    <cellStyle name="Followed Hyperlink 40" xfId="6151" hidden="1" xr:uid="{00000000-0005-0000-0000-00007A050000}"/>
    <cellStyle name="Followed Hyperlink 40" xfId="6175" hidden="1" xr:uid="{00000000-0005-0000-0000-00007B050000}"/>
    <cellStyle name="Followed Hyperlink 40" xfId="6490" hidden="1" xr:uid="{00000000-0005-0000-0000-00007C050000}"/>
    <cellStyle name="Followed Hyperlink 40" xfId="6628" hidden="1" xr:uid="{00000000-0005-0000-0000-00007D050000}"/>
    <cellStyle name="Followed Hyperlink 40" xfId="6689" hidden="1" xr:uid="{00000000-0005-0000-0000-00007E050000}"/>
    <cellStyle name="Followed Hyperlink 40" xfId="6639" hidden="1" xr:uid="{00000000-0005-0000-0000-00007F050000}"/>
    <cellStyle name="Followed Hyperlink 40" xfId="6484" hidden="1" xr:uid="{00000000-0005-0000-0000-000080050000}"/>
    <cellStyle name="Followed Hyperlink 40" xfId="6849" hidden="1" xr:uid="{00000000-0005-0000-0000-000081050000}"/>
    <cellStyle name="Followed Hyperlink 40" xfId="6910" hidden="1" xr:uid="{00000000-0005-0000-0000-000082050000}"/>
    <cellStyle name="Followed Hyperlink 40" xfId="6860" hidden="1" xr:uid="{00000000-0005-0000-0000-000083050000}"/>
    <cellStyle name="Followed Hyperlink 40" xfId="6457" hidden="1" xr:uid="{00000000-0005-0000-0000-000084050000}"/>
    <cellStyle name="Followed Hyperlink 40" xfId="7065" hidden="1" xr:uid="{00000000-0005-0000-0000-000085050000}"/>
    <cellStyle name="Followed Hyperlink 40" xfId="7126" hidden="1" xr:uid="{00000000-0005-0000-0000-000086050000}"/>
    <cellStyle name="Followed Hyperlink 40" xfId="7076" hidden="1" xr:uid="{00000000-0005-0000-0000-000087050000}"/>
    <cellStyle name="Followed Hyperlink 40" xfId="7005" hidden="1" xr:uid="{00000000-0005-0000-0000-000088050000}"/>
    <cellStyle name="Followed Hyperlink 40" xfId="7277" hidden="1" xr:uid="{00000000-0005-0000-0000-000089050000}"/>
    <cellStyle name="Followed Hyperlink 40" xfId="7338" hidden="1" xr:uid="{00000000-0005-0000-0000-00008A050000}"/>
    <cellStyle name="Followed Hyperlink 40" xfId="7288" hidden="1" xr:uid="{00000000-0005-0000-0000-00008B050000}"/>
    <cellStyle name="Followed Hyperlink 40" xfId="6458" hidden="1" xr:uid="{00000000-0005-0000-0000-00008C050000}"/>
    <cellStyle name="Followed Hyperlink 40" xfId="7488" hidden="1" xr:uid="{00000000-0005-0000-0000-00008D050000}"/>
    <cellStyle name="Followed Hyperlink 40" xfId="7549" hidden="1" xr:uid="{00000000-0005-0000-0000-00008E050000}"/>
    <cellStyle name="Followed Hyperlink 40" xfId="7499" hidden="1" xr:uid="{00000000-0005-0000-0000-00008F050000}"/>
    <cellStyle name="Followed Hyperlink 40" xfId="6562" hidden="1" xr:uid="{00000000-0005-0000-0000-000090050000}"/>
    <cellStyle name="Followed Hyperlink 40" xfId="7694" hidden="1" xr:uid="{00000000-0005-0000-0000-000091050000}"/>
    <cellStyle name="Followed Hyperlink 40" xfId="7755" hidden="1" xr:uid="{00000000-0005-0000-0000-000092050000}"/>
    <cellStyle name="Followed Hyperlink 40" xfId="7705" hidden="1" xr:uid="{00000000-0005-0000-0000-000093050000}"/>
    <cellStyle name="Followed Hyperlink 40" xfId="4576" hidden="1" xr:uid="{00000000-0005-0000-0000-000078050000}"/>
    <cellStyle name="Followed Hyperlink 40" xfId="7864" hidden="1" xr:uid="{00000000-0005-0000-0000-000079050000}"/>
    <cellStyle name="Followed Hyperlink 40" xfId="7831" hidden="1" xr:uid="{00000000-0005-0000-0000-00007A050000}"/>
    <cellStyle name="Followed Hyperlink 40" xfId="7855" hidden="1" xr:uid="{00000000-0005-0000-0000-00007B050000}"/>
    <cellStyle name="Followed Hyperlink 40" xfId="8170" hidden="1" xr:uid="{00000000-0005-0000-0000-00007C050000}"/>
    <cellStyle name="Followed Hyperlink 40" xfId="8308" hidden="1" xr:uid="{00000000-0005-0000-0000-00007D050000}"/>
    <cellStyle name="Followed Hyperlink 40" xfId="8369" hidden="1" xr:uid="{00000000-0005-0000-0000-00007E050000}"/>
    <cellStyle name="Followed Hyperlink 40" xfId="8319" hidden="1" xr:uid="{00000000-0005-0000-0000-00007F050000}"/>
    <cellStyle name="Followed Hyperlink 40" xfId="8164" hidden="1" xr:uid="{00000000-0005-0000-0000-000080050000}"/>
    <cellStyle name="Followed Hyperlink 40" xfId="8529" hidden="1" xr:uid="{00000000-0005-0000-0000-000081050000}"/>
    <cellStyle name="Followed Hyperlink 40" xfId="8590" hidden="1" xr:uid="{00000000-0005-0000-0000-000082050000}"/>
    <cellStyle name="Followed Hyperlink 40" xfId="8540" hidden="1" xr:uid="{00000000-0005-0000-0000-000083050000}"/>
    <cellStyle name="Followed Hyperlink 40" xfId="8137" hidden="1" xr:uid="{00000000-0005-0000-0000-000084050000}"/>
    <cellStyle name="Followed Hyperlink 40" xfId="8745" hidden="1" xr:uid="{00000000-0005-0000-0000-000085050000}"/>
    <cellStyle name="Followed Hyperlink 40" xfId="8806" hidden="1" xr:uid="{00000000-0005-0000-0000-000086050000}"/>
    <cellStyle name="Followed Hyperlink 40" xfId="8756" hidden="1" xr:uid="{00000000-0005-0000-0000-000087050000}"/>
    <cellStyle name="Followed Hyperlink 40" xfId="8685" hidden="1" xr:uid="{00000000-0005-0000-0000-000088050000}"/>
    <cellStyle name="Followed Hyperlink 40" xfId="8957" hidden="1" xr:uid="{00000000-0005-0000-0000-000089050000}"/>
    <cellStyle name="Followed Hyperlink 40" xfId="9018" hidden="1" xr:uid="{00000000-0005-0000-0000-00008A050000}"/>
    <cellStyle name="Followed Hyperlink 40" xfId="8968" hidden="1" xr:uid="{00000000-0005-0000-0000-00008B050000}"/>
    <cellStyle name="Followed Hyperlink 40" xfId="8138" hidden="1" xr:uid="{00000000-0005-0000-0000-00008C050000}"/>
    <cellStyle name="Followed Hyperlink 40" xfId="9168" hidden="1" xr:uid="{00000000-0005-0000-0000-00008D050000}"/>
    <cellStyle name="Followed Hyperlink 40" xfId="9229" hidden="1" xr:uid="{00000000-0005-0000-0000-00008E050000}"/>
    <cellStyle name="Followed Hyperlink 40" xfId="9179" hidden="1" xr:uid="{00000000-0005-0000-0000-00008F050000}"/>
    <cellStyle name="Followed Hyperlink 40" xfId="8242" hidden="1" xr:uid="{00000000-0005-0000-0000-000090050000}"/>
    <cellStyle name="Followed Hyperlink 40" xfId="9374" hidden="1" xr:uid="{00000000-0005-0000-0000-000091050000}"/>
    <cellStyle name="Followed Hyperlink 40" xfId="9435" hidden="1" xr:uid="{00000000-0005-0000-0000-000092050000}"/>
    <cellStyle name="Followed Hyperlink 40" xfId="9385" hidden="1" xr:uid="{00000000-0005-0000-0000-000093050000}"/>
    <cellStyle name="Followed Hyperlink 40" xfId="6255" hidden="1" xr:uid="{00000000-0005-0000-0000-000078050000}"/>
    <cellStyle name="Followed Hyperlink 40" xfId="9544" hidden="1" xr:uid="{00000000-0005-0000-0000-000079050000}"/>
    <cellStyle name="Followed Hyperlink 40" xfId="9511" hidden="1" xr:uid="{00000000-0005-0000-0000-00007A050000}"/>
    <cellStyle name="Followed Hyperlink 40" xfId="9535" hidden="1" xr:uid="{00000000-0005-0000-0000-00007B050000}"/>
    <cellStyle name="Followed Hyperlink 40" xfId="9848" hidden="1" xr:uid="{00000000-0005-0000-0000-00007C050000}"/>
    <cellStyle name="Followed Hyperlink 40" xfId="9986" hidden="1" xr:uid="{00000000-0005-0000-0000-00007D050000}"/>
    <cellStyle name="Followed Hyperlink 40" xfId="10047" hidden="1" xr:uid="{00000000-0005-0000-0000-00007E050000}"/>
    <cellStyle name="Followed Hyperlink 40" xfId="9997" hidden="1" xr:uid="{00000000-0005-0000-0000-00007F050000}"/>
    <cellStyle name="Followed Hyperlink 40" xfId="9842" hidden="1" xr:uid="{00000000-0005-0000-0000-000080050000}"/>
    <cellStyle name="Followed Hyperlink 40" xfId="10207" hidden="1" xr:uid="{00000000-0005-0000-0000-000081050000}"/>
    <cellStyle name="Followed Hyperlink 40" xfId="10268" hidden="1" xr:uid="{00000000-0005-0000-0000-000082050000}"/>
    <cellStyle name="Followed Hyperlink 40" xfId="10218" hidden="1" xr:uid="{00000000-0005-0000-0000-000083050000}"/>
    <cellStyle name="Followed Hyperlink 40" xfId="9815" hidden="1" xr:uid="{00000000-0005-0000-0000-000084050000}"/>
    <cellStyle name="Followed Hyperlink 40" xfId="10423" hidden="1" xr:uid="{00000000-0005-0000-0000-000085050000}"/>
    <cellStyle name="Followed Hyperlink 40" xfId="10484" hidden="1" xr:uid="{00000000-0005-0000-0000-000086050000}"/>
    <cellStyle name="Followed Hyperlink 40" xfId="10434" hidden="1" xr:uid="{00000000-0005-0000-0000-000087050000}"/>
    <cellStyle name="Followed Hyperlink 40" xfId="10363" hidden="1" xr:uid="{00000000-0005-0000-0000-000088050000}"/>
    <cellStyle name="Followed Hyperlink 40" xfId="10635" hidden="1" xr:uid="{00000000-0005-0000-0000-000089050000}"/>
    <cellStyle name="Followed Hyperlink 40" xfId="10696" hidden="1" xr:uid="{00000000-0005-0000-0000-00008A050000}"/>
    <cellStyle name="Followed Hyperlink 40" xfId="10646" hidden="1" xr:uid="{00000000-0005-0000-0000-00008B050000}"/>
    <cellStyle name="Followed Hyperlink 40" xfId="9816" hidden="1" xr:uid="{00000000-0005-0000-0000-00008C050000}"/>
    <cellStyle name="Followed Hyperlink 40" xfId="10846" hidden="1" xr:uid="{00000000-0005-0000-0000-00008D050000}"/>
    <cellStyle name="Followed Hyperlink 40" xfId="10907" hidden="1" xr:uid="{00000000-0005-0000-0000-00008E050000}"/>
    <cellStyle name="Followed Hyperlink 40" xfId="10857" hidden="1" xr:uid="{00000000-0005-0000-0000-00008F050000}"/>
    <cellStyle name="Followed Hyperlink 40" xfId="9920" hidden="1" xr:uid="{00000000-0005-0000-0000-000090050000}"/>
    <cellStyle name="Followed Hyperlink 40" xfId="11052" hidden="1" xr:uid="{00000000-0005-0000-0000-000091050000}"/>
    <cellStyle name="Followed Hyperlink 40" xfId="11113" hidden="1" xr:uid="{00000000-0005-0000-0000-000092050000}"/>
    <cellStyle name="Followed Hyperlink 40" xfId="11063" hidden="1" xr:uid="{00000000-0005-0000-0000-000093050000}"/>
    <cellStyle name="Followed Hyperlink 40" xfId="7935" hidden="1" xr:uid="{00000000-0005-0000-0000-000078050000}"/>
    <cellStyle name="Followed Hyperlink 40" xfId="11222" hidden="1" xr:uid="{00000000-0005-0000-0000-000079050000}"/>
    <cellStyle name="Followed Hyperlink 40" xfId="11189" hidden="1" xr:uid="{00000000-0005-0000-0000-00007A050000}"/>
    <cellStyle name="Followed Hyperlink 40" xfId="11213" hidden="1" xr:uid="{00000000-0005-0000-0000-00007B050000}"/>
    <cellStyle name="Followed Hyperlink 40" xfId="11523" hidden="1" xr:uid="{00000000-0005-0000-0000-00007C050000}"/>
    <cellStyle name="Followed Hyperlink 40" xfId="11661" hidden="1" xr:uid="{00000000-0005-0000-0000-00007D050000}"/>
    <cellStyle name="Followed Hyperlink 40" xfId="11722" hidden="1" xr:uid="{00000000-0005-0000-0000-00007E050000}"/>
    <cellStyle name="Followed Hyperlink 40" xfId="11672" hidden="1" xr:uid="{00000000-0005-0000-0000-00007F050000}"/>
    <cellStyle name="Followed Hyperlink 40" xfId="11517" hidden="1" xr:uid="{00000000-0005-0000-0000-000080050000}"/>
    <cellStyle name="Followed Hyperlink 40" xfId="11882" hidden="1" xr:uid="{00000000-0005-0000-0000-000081050000}"/>
    <cellStyle name="Followed Hyperlink 40" xfId="11943" hidden="1" xr:uid="{00000000-0005-0000-0000-000082050000}"/>
    <cellStyle name="Followed Hyperlink 40" xfId="11893" hidden="1" xr:uid="{00000000-0005-0000-0000-000083050000}"/>
    <cellStyle name="Followed Hyperlink 40" xfId="11490" hidden="1" xr:uid="{00000000-0005-0000-0000-000084050000}"/>
    <cellStyle name="Followed Hyperlink 40" xfId="12098" hidden="1" xr:uid="{00000000-0005-0000-0000-000085050000}"/>
    <cellStyle name="Followed Hyperlink 40" xfId="12159" hidden="1" xr:uid="{00000000-0005-0000-0000-000086050000}"/>
    <cellStyle name="Followed Hyperlink 40" xfId="12109" hidden="1" xr:uid="{00000000-0005-0000-0000-000087050000}"/>
    <cellStyle name="Followed Hyperlink 40" xfId="12038" hidden="1" xr:uid="{00000000-0005-0000-0000-000088050000}"/>
    <cellStyle name="Followed Hyperlink 40" xfId="12310" hidden="1" xr:uid="{00000000-0005-0000-0000-000089050000}"/>
    <cellStyle name="Followed Hyperlink 40" xfId="12371" hidden="1" xr:uid="{00000000-0005-0000-0000-00008A050000}"/>
    <cellStyle name="Followed Hyperlink 40" xfId="12321" hidden="1" xr:uid="{00000000-0005-0000-0000-00008B050000}"/>
    <cellStyle name="Followed Hyperlink 40" xfId="11491" hidden="1" xr:uid="{00000000-0005-0000-0000-00008C050000}"/>
    <cellStyle name="Followed Hyperlink 40" xfId="12521" hidden="1" xr:uid="{00000000-0005-0000-0000-00008D050000}"/>
    <cellStyle name="Followed Hyperlink 40" xfId="12582" hidden="1" xr:uid="{00000000-0005-0000-0000-00008E050000}"/>
    <cellStyle name="Followed Hyperlink 40" xfId="12532" hidden="1" xr:uid="{00000000-0005-0000-0000-00008F050000}"/>
    <cellStyle name="Followed Hyperlink 40" xfId="11595" hidden="1" xr:uid="{00000000-0005-0000-0000-000090050000}"/>
    <cellStyle name="Followed Hyperlink 40" xfId="12727" hidden="1" xr:uid="{00000000-0005-0000-0000-000091050000}"/>
    <cellStyle name="Followed Hyperlink 40" xfId="12788" hidden="1" xr:uid="{00000000-0005-0000-0000-000092050000}"/>
    <cellStyle name="Followed Hyperlink 40" xfId="12738" hidden="1" xr:uid="{00000000-0005-0000-0000-000093050000}"/>
    <cellStyle name="Followed Hyperlink 40" xfId="9615" hidden="1" xr:uid="{00000000-0005-0000-0000-000078050000}"/>
    <cellStyle name="Followed Hyperlink 40" xfId="12897" hidden="1" xr:uid="{00000000-0005-0000-0000-000079050000}"/>
    <cellStyle name="Followed Hyperlink 40" xfId="12864" hidden="1" xr:uid="{00000000-0005-0000-0000-00007A050000}"/>
    <cellStyle name="Followed Hyperlink 40" xfId="12888" hidden="1" xr:uid="{00000000-0005-0000-0000-00007B050000}"/>
    <cellStyle name="Followed Hyperlink 40" xfId="13197" hidden="1" xr:uid="{00000000-0005-0000-0000-00007C050000}"/>
    <cellStyle name="Followed Hyperlink 40" xfId="13335" hidden="1" xr:uid="{00000000-0005-0000-0000-00007D050000}"/>
    <cellStyle name="Followed Hyperlink 40" xfId="13396" hidden="1" xr:uid="{00000000-0005-0000-0000-00007E050000}"/>
    <cellStyle name="Followed Hyperlink 40" xfId="13346" hidden="1" xr:uid="{00000000-0005-0000-0000-00007F050000}"/>
    <cellStyle name="Followed Hyperlink 40" xfId="13191" hidden="1" xr:uid="{00000000-0005-0000-0000-000080050000}"/>
    <cellStyle name="Followed Hyperlink 40" xfId="13556" hidden="1" xr:uid="{00000000-0005-0000-0000-000081050000}"/>
    <cellStyle name="Followed Hyperlink 40" xfId="13617" hidden="1" xr:uid="{00000000-0005-0000-0000-000082050000}"/>
    <cellStyle name="Followed Hyperlink 40" xfId="13567" hidden="1" xr:uid="{00000000-0005-0000-0000-000083050000}"/>
    <cellStyle name="Followed Hyperlink 40" xfId="13164" hidden="1" xr:uid="{00000000-0005-0000-0000-000084050000}"/>
    <cellStyle name="Followed Hyperlink 40" xfId="13772" hidden="1" xr:uid="{00000000-0005-0000-0000-000085050000}"/>
    <cellStyle name="Followed Hyperlink 40" xfId="13833" hidden="1" xr:uid="{00000000-0005-0000-0000-000086050000}"/>
    <cellStyle name="Followed Hyperlink 40" xfId="13783" hidden="1" xr:uid="{00000000-0005-0000-0000-000087050000}"/>
    <cellStyle name="Followed Hyperlink 40" xfId="13712" hidden="1" xr:uid="{00000000-0005-0000-0000-000088050000}"/>
    <cellStyle name="Followed Hyperlink 40" xfId="13984" hidden="1" xr:uid="{00000000-0005-0000-0000-000089050000}"/>
    <cellStyle name="Followed Hyperlink 40" xfId="14045" hidden="1" xr:uid="{00000000-0005-0000-0000-00008A050000}"/>
    <cellStyle name="Followed Hyperlink 40" xfId="13995" hidden="1" xr:uid="{00000000-0005-0000-0000-00008B050000}"/>
    <cellStyle name="Followed Hyperlink 40" xfId="13165" hidden="1" xr:uid="{00000000-0005-0000-0000-00008C050000}"/>
    <cellStyle name="Followed Hyperlink 40" xfId="14195" hidden="1" xr:uid="{00000000-0005-0000-0000-00008D050000}"/>
    <cellStyle name="Followed Hyperlink 40" xfId="14256" hidden="1" xr:uid="{00000000-0005-0000-0000-00008E050000}"/>
    <cellStyle name="Followed Hyperlink 40" xfId="14206" hidden="1" xr:uid="{00000000-0005-0000-0000-00008F050000}"/>
    <cellStyle name="Followed Hyperlink 40" xfId="13269" hidden="1" xr:uid="{00000000-0005-0000-0000-000090050000}"/>
    <cellStyle name="Followed Hyperlink 40" xfId="14401" hidden="1" xr:uid="{00000000-0005-0000-0000-000091050000}"/>
    <cellStyle name="Followed Hyperlink 40" xfId="14462" hidden="1" xr:uid="{00000000-0005-0000-0000-000092050000}"/>
    <cellStyle name="Followed Hyperlink 40" xfId="14412" hidden="1" xr:uid="{00000000-0005-0000-0000-000093050000}"/>
    <cellStyle name="Followed Hyperlink 40" xfId="11293" hidden="1" xr:uid="{00000000-0005-0000-0000-000078050000}"/>
    <cellStyle name="Followed Hyperlink 40" xfId="14571" hidden="1" xr:uid="{00000000-0005-0000-0000-000079050000}"/>
    <cellStyle name="Followed Hyperlink 40" xfId="14538" hidden="1" xr:uid="{00000000-0005-0000-0000-00007A050000}"/>
    <cellStyle name="Followed Hyperlink 40" xfId="14562" hidden="1" xr:uid="{00000000-0005-0000-0000-00007B050000}"/>
    <cellStyle name="Followed Hyperlink 40" xfId="14865" hidden="1" xr:uid="{00000000-0005-0000-0000-00007C050000}"/>
    <cellStyle name="Followed Hyperlink 40" xfId="15003" hidden="1" xr:uid="{00000000-0005-0000-0000-00007D050000}"/>
    <cellStyle name="Followed Hyperlink 40" xfId="15064" hidden="1" xr:uid="{00000000-0005-0000-0000-00007E050000}"/>
    <cellStyle name="Followed Hyperlink 40" xfId="15014" hidden="1" xr:uid="{00000000-0005-0000-0000-00007F050000}"/>
    <cellStyle name="Followed Hyperlink 40" xfId="14859" hidden="1" xr:uid="{00000000-0005-0000-0000-000080050000}"/>
    <cellStyle name="Followed Hyperlink 40" xfId="15224" hidden="1" xr:uid="{00000000-0005-0000-0000-000081050000}"/>
    <cellStyle name="Followed Hyperlink 40" xfId="15285" hidden="1" xr:uid="{00000000-0005-0000-0000-000082050000}"/>
    <cellStyle name="Followed Hyperlink 40" xfId="15235" hidden="1" xr:uid="{00000000-0005-0000-0000-000083050000}"/>
    <cellStyle name="Followed Hyperlink 40" xfId="14832" hidden="1" xr:uid="{00000000-0005-0000-0000-000084050000}"/>
    <cellStyle name="Followed Hyperlink 40" xfId="15440" hidden="1" xr:uid="{00000000-0005-0000-0000-000085050000}"/>
    <cellStyle name="Followed Hyperlink 40" xfId="15501" hidden="1" xr:uid="{00000000-0005-0000-0000-000086050000}"/>
    <cellStyle name="Followed Hyperlink 40" xfId="15451" hidden="1" xr:uid="{00000000-0005-0000-0000-000087050000}"/>
    <cellStyle name="Followed Hyperlink 40" xfId="15380" hidden="1" xr:uid="{00000000-0005-0000-0000-000088050000}"/>
    <cellStyle name="Followed Hyperlink 40" xfId="15652" hidden="1" xr:uid="{00000000-0005-0000-0000-000089050000}"/>
    <cellStyle name="Followed Hyperlink 40" xfId="15713" hidden="1" xr:uid="{00000000-0005-0000-0000-00008A050000}"/>
    <cellStyle name="Followed Hyperlink 40" xfId="15663" hidden="1" xr:uid="{00000000-0005-0000-0000-00008B050000}"/>
    <cellStyle name="Followed Hyperlink 40" xfId="14833" hidden="1" xr:uid="{00000000-0005-0000-0000-00008C050000}"/>
    <cellStyle name="Followed Hyperlink 40" xfId="15863" hidden="1" xr:uid="{00000000-0005-0000-0000-00008D050000}"/>
    <cellStyle name="Followed Hyperlink 40" xfId="15924" hidden="1" xr:uid="{00000000-0005-0000-0000-00008E050000}"/>
    <cellStyle name="Followed Hyperlink 40" xfId="15874" hidden="1" xr:uid="{00000000-0005-0000-0000-00008F050000}"/>
    <cellStyle name="Followed Hyperlink 40" xfId="14937" hidden="1" xr:uid="{00000000-0005-0000-0000-000090050000}"/>
    <cellStyle name="Followed Hyperlink 40" xfId="16069" hidden="1" xr:uid="{00000000-0005-0000-0000-000091050000}"/>
    <cellStyle name="Followed Hyperlink 40" xfId="16130" hidden="1" xr:uid="{00000000-0005-0000-0000-000092050000}"/>
    <cellStyle name="Followed Hyperlink 40" xfId="16080" hidden="1" xr:uid="{00000000-0005-0000-0000-000093050000}"/>
    <cellStyle name="Followed Hyperlink 40" xfId="12967" hidden="1" xr:uid="{00000000-0005-0000-0000-000078050000}"/>
    <cellStyle name="Followed Hyperlink 40" xfId="16239" hidden="1" xr:uid="{00000000-0005-0000-0000-000079050000}"/>
    <cellStyle name="Followed Hyperlink 40" xfId="16206" hidden="1" xr:uid="{00000000-0005-0000-0000-00007A050000}"/>
    <cellStyle name="Followed Hyperlink 40" xfId="16230" hidden="1" xr:uid="{00000000-0005-0000-0000-00007B050000}"/>
    <cellStyle name="Followed Hyperlink 40" xfId="16524" hidden="1" xr:uid="{00000000-0005-0000-0000-00007C050000}"/>
    <cellStyle name="Followed Hyperlink 40" xfId="16662" hidden="1" xr:uid="{00000000-0005-0000-0000-00007D050000}"/>
    <cellStyle name="Followed Hyperlink 40" xfId="16723" hidden="1" xr:uid="{00000000-0005-0000-0000-00007E050000}"/>
    <cellStyle name="Followed Hyperlink 40" xfId="16673" hidden="1" xr:uid="{00000000-0005-0000-0000-00007F050000}"/>
    <cellStyle name="Followed Hyperlink 40" xfId="16518" hidden="1" xr:uid="{00000000-0005-0000-0000-000080050000}"/>
    <cellStyle name="Followed Hyperlink 40" xfId="16883" hidden="1" xr:uid="{00000000-0005-0000-0000-000081050000}"/>
    <cellStyle name="Followed Hyperlink 40" xfId="16944" hidden="1" xr:uid="{00000000-0005-0000-0000-000082050000}"/>
    <cellStyle name="Followed Hyperlink 40" xfId="16894" hidden="1" xr:uid="{00000000-0005-0000-0000-000083050000}"/>
    <cellStyle name="Followed Hyperlink 40" xfId="16491" hidden="1" xr:uid="{00000000-0005-0000-0000-000084050000}"/>
    <cellStyle name="Followed Hyperlink 40" xfId="17099" hidden="1" xr:uid="{00000000-0005-0000-0000-000085050000}"/>
    <cellStyle name="Followed Hyperlink 40" xfId="17160" hidden="1" xr:uid="{00000000-0005-0000-0000-000086050000}"/>
    <cellStyle name="Followed Hyperlink 40" xfId="17110" hidden="1" xr:uid="{00000000-0005-0000-0000-000087050000}"/>
    <cellStyle name="Followed Hyperlink 40" xfId="17039" hidden="1" xr:uid="{00000000-0005-0000-0000-000088050000}"/>
    <cellStyle name="Followed Hyperlink 40" xfId="17311" hidden="1" xr:uid="{00000000-0005-0000-0000-000089050000}"/>
    <cellStyle name="Followed Hyperlink 40" xfId="17372" hidden="1" xr:uid="{00000000-0005-0000-0000-00008A050000}"/>
    <cellStyle name="Followed Hyperlink 40" xfId="17322" hidden="1" xr:uid="{00000000-0005-0000-0000-00008B050000}"/>
    <cellStyle name="Followed Hyperlink 40" xfId="16492" hidden="1" xr:uid="{00000000-0005-0000-0000-00008C050000}"/>
    <cellStyle name="Followed Hyperlink 40" xfId="17522" hidden="1" xr:uid="{00000000-0005-0000-0000-00008D050000}"/>
    <cellStyle name="Followed Hyperlink 40" xfId="17583" hidden="1" xr:uid="{00000000-0005-0000-0000-00008E050000}"/>
    <cellStyle name="Followed Hyperlink 40" xfId="17533" hidden="1" xr:uid="{00000000-0005-0000-0000-00008F050000}"/>
    <cellStyle name="Followed Hyperlink 40" xfId="16596" hidden="1" xr:uid="{00000000-0005-0000-0000-000090050000}"/>
    <cellStyle name="Followed Hyperlink 40" xfId="17728" hidden="1" xr:uid="{00000000-0005-0000-0000-000091050000}"/>
    <cellStyle name="Followed Hyperlink 40" xfId="17789" hidden="1" xr:uid="{00000000-0005-0000-0000-000092050000}"/>
    <cellStyle name="Followed Hyperlink 40" xfId="17739" hidden="1" xr:uid="{00000000-0005-0000-0000-000093050000}"/>
    <cellStyle name="Followed Hyperlink 40" xfId="4559" hidden="1" xr:uid="{00000000-0005-0000-0000-000078050000}"/>
    <cellStyle name="Followed Hyperlink 40" xfId="9753" hidden="1" xr:uid="{00000000-0005-0000-0000-000079050000}"/>
    <cellStyle name="Followed Hyperlink 40" xfId="9649" hidden="1" xr:uid="{00000000-0005-0000-0000-00007A050000}"/>
    <cellStyle name="Followed Hyperlink 40" xfId="13087" hidden="1" xr:uid="{00000000-0005-0000-0000-00007B050000}"/>
    <cellStyle name="Followed Hyperlink 40" xfId="18190" hidden="1" xr:uid="{00000000-0005-0000-0000-00007C050000}"/>
    <cellStyle name="Followed Hyperlink 40" xfId="18328" hidden="1" xr:uid="{00000000-0005-0000-0000-00007D050000}"/>
    <cellStyle name="Followed Hyperlink 40" xfId="18389" hidden="1" xr:uid="{00000000-0005-0000-0000-00007E050000}"/>
    <cellStyle name="Followed Hyperlink 40" xfId="18339" hidden="1" xr:uid="{00000000-0005-0000-0000-00007F050000}"/>
    <cellStyle name="Followed Hyperlink 40" xfId="18184" hidden="1" xr:uid="{00000000-0005-0000-0000-000080050000}"/>
    <cellStyle name="Followed Hyperlink 40" xfId="18549" hidden="1" xr:uid="{00000000-0005-0000-0000-000081050000}"/>
    <cellStyle name="Followed Hyperlink 40" xfId="18610" hidden="1" xr:uid="{00000000-0005-0000-0000-000082050000}"/>
    <cellStyle name="Followed Hyperlink 40" xfId="18560" hidden="1" xr:uid="{00000000-0005-0000-0000-000083050000}"/>
    <cellStyle name="Followed Hyperlink 40" xfId="18157" hidden="1" xr:uid="{00000000-0005-0000-0000-000084050000}"/>
    <cellStyle name="Followed Hyperlink 40" xfId="18765" hidden="1" xr:uid="{00000000-0005-0000-0000-000085050000}"/>
    <cellStyle name="Followed Hyperlink 40" xfId="18826" hidden="1" xr:uid="{00000000-0005-0000-0000-000086050000}"/>
    <cellStyle name="Followed Hyperlink 40" xfId="18776" hidden="1" xr:uid="{00000000-0005-0000-0000-000087050000}"/>
    <cellStyle name="Followed Hyperlink 40" xfId="18705" hidden="1" xr:uid="{00000000-0005-0000-0000-000088050000}"/>
    <cellStyle name="Followed Hyperlink 40" xfId="18977" hidden="1" xr:uid="{00000000-0005-0000-0000-000089050000}"/>
    <cellStyle name="Followed Hyperlink 40" xfId="19038" hidden="1" xr:uid="{00000000-0005-0000-0000-00008A050000}"/>
    <cellStyle name="Followed Hyperlink 40" xfId="18988" hidden="1" xr:uid="{00000000-0005-0000-0000-00008B050000}"/>
    <cellStyle name="Followed Hyperlink 40" xfId="18158" hidden="1" xr:uid="{00000000-0005-0000-0000-00008C050000}"/>
    <cellStyle name="Followed Hyperlink 40" xfId="19188" hidden="1" xr:uid="{00000000-0005-0000-0000-00008D050000}"/>
    <cellStyle name="Followed Hyperlink 40" xfId="19249" hidden="1" xr:uid="{00000000-0005-0000-0000-00008E050000}"/>
    <cellStyle name="Followed Hyperlink 40" xfId="19199" hidden="1" xr:uid="{00000000-0005-0000-0000-00008F050000}"/>
    <cellStyle name="Followed Hyperlink 40" xfId="18262" hidden="1" xr:uid="{00000000-0005-0000-0000-000090050000}"/>
    <cellStyle name="Followed Hyperlink 40" xfId="19394" hidden="1" xr:uid="{00000000-0005-0000-0000-000091050000}"/>
    <cellStyle name="Followed Hyperlink 40" xfId="19455" hidden="1" xr:uid="{00000000-0005-0000-0000-000092050000}"/>
    <cellStyle name="Followed Hyperlink 40" xfId="19405" hidden="1" xr:uid="{00000000-0005-0000-0000-000093050000}"/>
    <cellStyle name="Followed Hyperlink 40" xfId="16337" hidden="1" xr:uid="{00000000-0005-0000-0000-000078050000}"/>
    <cellStyle name="Followed Hyperlink 40" xfId="19564" hidden="1" xr:uid="{00000000-0005-0000-0000-000079050000}"/>
    <cellStyle name="Followed Hyperlink 40" xfId="19531" hidden="1" xr:uid="{00000000-0005-0000-0000-00007A050000}"/>
    <cellStyle name="Followed Hyperlink 40" xfId="19555" hidden="1" xr:uid="{00000000-0005-0000-0000-00007B050000}"/>
    <cellStyle name="Followed Hyperlink 40" xfId="19831" hidden="1" xr:uid="{00000000-0005-0000-0000-00007C050000}"/>
    <cellStyle name="Followed Hyperlink 40" xfId="19969" hidden="1" xr:uid="{00000000-0005-0000-0000-00007D050000}"/>
    <cellStyle name="Followed Hyperlink 40" xfId="20030" hidden="1" xr:uid="{00000000-0005-0000-0000-00007E050000}"/>
    <cellStyle name="Followed Hyperlink 40" xfId="19980" hidden="1" xr:uid="{00000000-0005-0000-0000-00007F050000}"/>
    <cellStyle name="Followed Hyperlink 40" xfId="19825" hidden="1" xr:uid="{00000000-0005-0000-0000-000080050000}"/>
    <cellStyle name="Followed Hyperlink 40" xfId="20190" hidden="1" xr:uid="{00000000-0005-0000-0000-000081050000}"/>
    <cellStyle name="Followed Hyperlink 40" xfId="20251" hidden="1" xr:uid="{00000000-0005-0000-0000-000082050000}"/>
    <cellStyle name="Followed Hyperlink 40" xfId="20201" hidden="1" xr:uid="{00000000-0005-0000-0000-000083050000}"/>
    <cellStyle name="Followed Hyperlink 40" xfId="19798" hidden="1" xr:uid="{00000000-0005-0000-0000-000084050000}"/>
    <cellStyle name="Followed Hyperlink 40" xfId="20406" hidden="1" xr:uid="{00000000-0005-0000-0000-000085050000}"/>
    <cellStyle name="Followed Hyperlink 40" xfId="20467" hidden="1" xr:uid="{00000000-0005-0000-0000-000086050000}"/>
    <cellStyle name="Followed Hyperlink 40" xfId="20417" hidden="1" xr:uid="{00000000-0005-0000-0000-000087050000}"/>
    <cellStyle name="Followed Hyperlink 40" xfId="20346" hidden="1" xr:uid="{00000000-0005-0000-0000-000088050000}"/>
    <cellStyle name="Followed Hyperlink 40" xfId="20618" hidden="1" xr:uid="{00000000-0005-0000-0000-000089050000}"/>
    <cellStyle name="Followed Hyperlink 40" xfId="20679" hidden="1" xr:uid="{00000000-0005-0000-0000-00008A050000}"/>
    <cellStyle name="Followed Hyperlink 40" xfId="20629" hidden="1" xr:uid="{00000000-0005-0000-0000-00008B050000}"/>
    <cellStyle name="Followed Hyperlink 40" xfId="19799" hidden="1" xr:uid="{00000000-0005-0000-0000-00008C050000}"/>
    <cellStyle name="Followed Hyperlink 40" xfId="20829" hidden="1" xr:uid="{00000000-0005-0000-0000-00008D050000}"/>
    <cellStyle name="Followed Hyperlink 40" xfId="20890" hidden="1" xr:uid="{00000000-0005-0000-0000-00008E050000}"/>
    <cellStyle name="Followed Hyperlink 40" xfId="20840" hidden="1" xr:uid="{00000000-0005-0000-0000-00008F050000}"/>
    <cellStyle name="Followed Hyperlink 40" xfId="19903" hidden="1" xr:uid="{00000000-0005-0000-0000-000090050000}"/>
    <cellStyle name="Followed Hyperlink 40" xfId="21035" hidden="1" xr:uid="{00000000-0005-0000-0000-000091050000}"/>
    <cellStyle name="Followed Hyperlink 40" xfId="21096" hidden="1" xr:uid="{00000000-0005-0000-0000-000092050000}"/>
    <cellStyle name="Followed Hyperlink 40" xfId="21046" hidden="1" xr:uid="{00000000-0005-0000-0000-000093050000}"/>
    <cellStyle name="Followed Hyperlink 40" xfId="17966" hidden="1" xr:uid="{00000000-0005-0000-0000-000078050000}"/>
    <cellStyle name="Followed Hyperlink 40" xfId="21205" hidden="1" xr:uid="{00000000-0005-0000-0000-000079050000}"/>
    <cellStyle name="Followed Hyperlink 40" xfId="21172" hidden="1" xr:uid="{00000000-0005-0000-0000-00007A050000}"/>
    <cellStyle name="Followed Hyperlink 40" xfId="21196" hidden="1" xr:uid="{00000000-0005-0000-0000-00007B050000}"/>
    <cellStyle name="Followed Hyperlink 40" xfId="21438" hidden="1" xr:uid="{00000000-0005-0000-0000-00007C050000}"/>
    <cellStyle name="Followed Hyperlink 40" xfId="21576" hidden="1" xr:uid="{00000000-0005-0000-0000-00007D050000}"/>
    <cellStyle name="Followed Hyperlink 40" xfId="21637" hidden="1" xr:uid="{00000000-0005-0000-0000-00007E050000}"/>
    <cellStyle name="Followed Hyperlink 40" xfId="21587" hidden="1" xr:uid="{00000000-0005-0000-0000-00007F050000}"/>
    <cellStyle name="Followed Hyperlink 40" xfId="21432" hidden="1" xr:uid="{00000000-0005-0000-0000-000080050000}"/>
    <cellStyle name="Followed Hyperlink 40" xfId="21797" hidden="1" xr:uid="{00000000-0005-0000-0000-000081050000}"/>
    <cellStyle name="Followed Hyperlink 40" xfId="21858" hidden="1" xr:uid="{00000000-0005-0000-0000-000082050000}"/>
    <cellStyle name="Followed Hyperlink 40" xfId="21808" hidden="1" xr:uid="{00000000-0005-0000-0000-000083050000}"/>
    <cellStyle name="Followed Hyperlink 40" xfId="21405" hidden="1" xr:uid="{00000000-0005-0000-0000-000084050000}"/>
    <cellStyle name="Followed Hyperlink 40" xfId="22013" hidden="1" xr:uid="{00000000-0005-0000-0000-000085050000}"/>
    <cellStyle name="Followed Hyperlink 40" xfId="22074" hidden="1" xr:uid="{00000000-0005-0000-0000-000086050000}"/>
    <cellStyle name="Followed Hyperlink 40" xfId="22024" hidden="1" xr:uid="{00000000-0005-0000-0000-000087050000}"/>
    <cellStyle name="Followed Hyperlink 40" xfId="21953" hidden="1" xr:uid="{00000000-0005-0000-0000-000088050000}"/>
    <cellStyle name="Followed Hyperlink 40" xfId="22225" hidden="1" xr:uid="{00000000-0005-0000-0000-000089050000}"/>
    <cellStyle name="Followed Hyperlink 40" xfId="22286" hidden="1" xr:uid="{00000000-0005-0000-0000-00008A050000}"/>
    <cellStyle name="Followed Hyperlink 40" xfId="22236" hidden="1" xr:uid="{00000000-0005-0000-0000-00008B050000}"/>
    <cellStyle name="Followed Hyperlink 40" xfId="21406" hidden="1" xr:uid="{00000000-0005-0000-0000-00008C050000}"/>
    <cellStyle name="Followed Hyperlink 40" xfId="22436" hidden="1" xr:uid="{00000000-0005-0000-0000-00008D050000}"/>
    <cellStyle name="Followed Hyperlink 40" xfId="22497" hidden="1" xr:uid="{00000000-0005-0000-0000-00008E050000}"/>
    <cellStyle name="Followed Hyperlink 40" xfId="22447" hidden="1" xr:uid="{00000000-0005-0000-0000-00008F050000}"/>
    <cellStyle name="Followed Hyperlink 40" xfId="21510" hidden="1" xr:uid="{00000000-0005-0000-0000-000090050000}"/>
    <cellStyle name="Followed Hyperlink 40" xfId="22642" hidden="1" xr:uid="{00000000-0005-0000-0000-000091050000}"/>
    <cellStyle name="Followed Hyperlink 40" xfId="22703" hidden="1" xr:uid="{00000000-0005-0000-0000-000092050000}"/>
    <cellStyle name="Followed Hyperlink 40" xfId="22653" hidden="1" xr:uid="{00000000-0005-0000-0000-000093050000}"/>
    <cellStyle name="Followed Hyperlink 40" xfId="19629" hidden="1" xr:uid="{00000000-0005-0000-0000-000078050000}"/>
    <cellStyle name="Followed Hyperlink 40" xfId="22812" hidden="1" xr:uid="{00000000-0005-0000-0000-000079050000}"/>
    <cellStyle name="Followed Hyperlink 40" xfId="22779" hidden="1" xr:uid="{00000000-0005-0000-0000-00007A050000}"/>
    <cellStyle name="Followed Hyperlink 40" xfId="22803" hidden="1" xr:uid="{00000000-0005-0000-0000-00007B050000}"/>
    <cellStyle name="Followed Hyperlink 40" xfId="23007" hidden="1" xr:uid="{00000000-0005-0000-0000-00007C050000}"/>
    <cellStyle name="Followed Hyperlink 40" xfId="23145" hidden="1" xr:uid="{00000000-0005-0000-0000-00007D050000}"/>
    <cellStyle name="Followed Hyperlink 40" xfId="23206" hidden="1" xr:uid="{00000000-0005-0000-0000-00007E050000}"/>
    <cellStyle name="Followed Hyperlink 40" xfId="23156" hidden="1" xr:uid="{00000000-0005-0000-0000-00007F050000}"/>
    <cellStyle name="Followed Hyperlink 40" xfId="23001" hidden="1" xr:uid="{00000000-0005-0000-0000-000080050000}"/>
    <cellStyle name="Followed Hyperlink 40" xfId="23366" hidden="1" xr:uid="{00000000-0005-0000-0000-000081050000}"/>
    <cellStyle name="Followed Hyperlink 40" xfId="23427" hidden="1" xr:uid="{00000000-0005-0000-0000-000082050000}"/>
    <cellStyle name="Followed Hyperlink 40" xfId="23377" hidden="1" xr:uid="{00000000-0005-0000-0000-000083050000}"/>
    <cellStyle name="Followed Hyperlink 40" xfId="22974" hidden="1" xr:uid="{00000000-0005-0000-0000-000084050000}"/>
    <cellStyle name="Followed Hyperlink 40" xfId="23582" hidden="1" xr:uid="{00000000-0005-0000-0000-000085050000}"/>
    <cellStyle name="Followed Hyperlink 40" xfId="23643" hidden="1" xr:uid="{00000000-0005-0000-0000-000086050000}"/>
    <cellStyle name="Followed Hyperlink 40" xfId="23593" hidden="1" xr:uid="{00000000-0005-0000-0000-000087050000}"/>
    <cellStyle name="Followed Hyperlink 40" xfId="23522" hidden="1" xr:uid="{00000000-0005-0000-0000-000088050000}"/>
    <cellStyle name="Followed Hyperlink 40" xfId="23794" hidden="1" xr:uid="{00000000-0005-0000-0000-000089050000}"/>
    <cellStyle name="Followed Hyperlink 40" xfId="23855" hidden="1" xr:uid="{00000000-0005-0000-0000-00008A050000}"/>
    <cellStyle name="Followed Hyperlink 40" xfId="23805" hidden="1" xr:uid="{00000000-0005-0000-0000-00008B050000}"/>
    <cellStyle name="Followed Hyperlink 40" xfId="22975" hidden="1" xr:uid="{00000000-0005-0000-0000-00008C050000}"/>
    <cellStyle name="Followed Hyperlink 40" xfId="24005" hidden="1" xr:uid="{00000000-0005-0000-0000-00008D050000}"/>
    <cellStyle name="Followed Hyperlink 40" xfId="24066" hidden="1" xr:uid="{00000000-0005-0000-0000-00008E050000}"/>
    <cellStyle name="Followed Hyperlink 40" xfId="24016" hidden="1" xr:uid="{00000000-0005-0000-0000-00008F050000}"/>
    <cellStyle name="Followed Hyperlink 40" xfId="23079" hidden="1" xr:uid="{00000000-0005-0000-0000-000090050000}"/>
    <cellStyle name="Followed Hyperlink 40" xfId="24211" hidden="1" xr:uid="{00000000-0005-0000-0000-000091050000}"/>
    <cellStyle name="Followed Hyperlink 40" xfId="24272" hidden="1" xr:uid="{00000000-0005-0000-0000-000092050000}"/>
    <cellStyle name="Followed Hyperlink 40" xfId="24222" hidden="1" xr:uid="{00000000-0005-0000-0000-000093050000}"/>
    <cellStyle name="Followed Hyperlink 40" xfId="21268" hidden="1" xr:uid="{00000000-0005-0000-0000-000078050000}"/>
    <cellStyle name="Followed Hyperlink 40" xfId="24381" hidden="1" xr:uid="{00000000-0005-0000-0000-000079050000}"/>
    <cellStyle name="Followed Hyperlink 40" xfId="24348" hidden="1" xr:uid="{00000000-0005-0000-0000-00007A050000}"/>
    <cellStyle name="Followed Hyperlink 40" xfId="24372" hidden="1" xr:uid="{00000000-0005-0000-0000-00007B050000}"/>
    <cellStyle name="Followed Hyperlink 40" xfId="24526" hidden="1" xr:uid="{00000000-0005-0000-0000-00007C050000}"/>
    <cellStyle name="Followed Hyperlink 40" xfId="24664" hidden="1" xr:uid="{00000000-0005-0000-0000-00007D050000}"/>
    <cellStyle name="Followed Hyperlink 40" xfId="24725" hidden="1" xr:uid="{00000000-0005-0000-0000-00007E050000}"/>
    <cellStyle name="Followed Hyperlink 40" xfId="24675" hidden="1" xr:uid="{00000000-0005-0000-0000-00007F050000}"/>
    <cellStyle name="Followed Hyperlink 40" xfId="24520" hidden="1" xr:uid="{00000000-0005-0000-0000-000080050000}"/>
    <cellStyle name="Followed Hyperlink 40" xfId="24885" hidden="1" xr:uid="{00000000-0005-0000-0000-000081050000}"/>
    <cellStyle name="Followed Hyperlink 40" xfId="24946" hidden="1" xr:uid="{00000000-0005-0000-0000-000082050000}"/>
    <cellStyle name="Followed Hyperlink 40" xfId="24896" hidden="1" xr:uid="{00000000-0005-0000-0000-000083050000}"/>
    <cellStyle name="Followed Hyperlink 40" xfId="24493" hidden="1" xr:uid="{00000000-0005-0000-0000-000084050000}"/>
    <cellStyle name="Followed Hyperlink 40" xfId="25101" hidden="1" xr:uid="{00000000-0005-0000-0000-000085050000}"/>
    <cellStyle name="Followed Hyperlink 40" xfId="25162" hidden="1" xr:uid="{00000000-0005-0000-0000-000086050000}"/>
    <cellStyle name="Followed Hyperlink 40" xfId="25112" hidden="1" xr:uid="{00000000-0005-0000-0000-000087050000}"/>
    <cellStyle name="Followed Hyperlink 40" xfId="25041" hidden="1" xr:uid="{00000000-0005-0000-0000-000088050000}"/>
    <cellStyle name="Followed Hyperlink 40" xfId="25313" hidden="1" xr:uid="{00000000-0005-0000-0000-000089050000}"/>
    <cellStyle name="Followed Hyperlink 40" xfId="25374" hidden="1" xr:uid="{00000000-0005-0000-0000-00008A050000}"/>
    <cellStyle name="Followed Hyperlink 40" xfId="25324" hidden="1" xr:uid="{00000000-0005-0000-0000-00008B050000}"/>
    <cellStyle name="Followed Hyperlink 40" xfId="24494" hidden="1" xr:uid="{00000000-0005-0000-0000-00008C050000}"/>
    <cellStyle name="Followed Hyperlink 40" xfId="25524" hidden="1" xr:uid="{00000000-0005-0000-0000-00008D050000}"/>
    <cellStyle name="Followed Hyperlink 40" xfId="25585" hidden="1" xr:uid="{00000000-0005-0000-0000-00008E050000}"/>
    <cellStyle name="Followed Hyperlink 40" xfId="25535" hidden="1" xr:uid="{00000000-0005-0000-0000-00008F050000}"/>
    <cellStyle name="Followed Hyperlink 40" xfId="24598" hidden="1" xr:uid="{00000000-0005-0000-0000-000090050000}"/>
    <cellStyle name="Followed Hyperlink 40" xfId="25730" hidden="1" xr:uid="{00000000-0005-0000-0000-000091050000}"/>
    <cellStyle name="Followed Hyperlink 40" xfId="25791" hidden="1" xr:uid="{00000000-0005-0000-0000-000092050000}"/>
    <cellStyle name="Followed Hyperlink 40" xfId="25741" hidden="1" xr:uid="{00000000-0005-0000-0000-000093050000}"/>
    <cellStyle name="Followed Hyperlink 40" xfId="26304" hidden="1" xr:uid="{00000000-0005-0000-0000-000078050000}"/>
    <cellStyle name="Followed Hyperlink 40" xfId="26471" hidden="1" xr:uid="{00000000-0005-0000-0000-000079050000}"/>
    <cellStyle name="Followed Hyperlink 40" xfId="26532" hidden="1" xr:uid="{00000000-0005-0000-0000-00007A050000}"/>
    <cellStyle name="Followed Hyperlink 40" xfId="26482" hidden="1" xr:uid="{00000000-0005-0000-0000-00007B050000}"/>
    <cellStyle name="Followed Hyperlink 40" xfId="26646" hidden="1" xr:uid="{00000000-0005-0000-0000-00007C050000}"/>
    <cellStyle name="Followed Hyperlink 40" xfId="26784" hidden="1" xr:uid="{00000000-0005-0000-0000-00007D050000}"/>
    <cellStyle name="Followed Hyperlink 40" xfId="26845" hidden="1" xr:uid="{00000000-0005-0000-0000-00007E050000}"/>
    <cellStyle name="Followed Hyperlink 40" xfId="26795" hidden="1" xr:uid="{00000000-0005-0000-0000-00007F050000}"/>
    <cellStyle name="Followed Hyperlink 40" xfId="26640" hidden="1" xr:uid="{00000000-0005-0000-0000-000080050000}"/>
    <cellStyle name="Followed Hyperlink 40" xfId="27005" hidden="1" xr:uid="{00000000-0005-0000-0000-000081050000}"/>
    <cellStyle name="Followed Hyperlink 40" xfId="27066" hidden="1" xr:uid="{00000000-0005-0000-0000-000082050000}"/>
    <cellStyle name="Followed Hyperlink 40" xfId="27016" hidden="1" xr:uid="{00000000-0005-0000-0000-000083050000}"/>
    <cellStyle name="Followed Hyperlink 40" xfId="26613" hidden="1" xr:uid="{00000000-0005-0000-0000-000084050000}"/>
    <cellStyle name="Followed Hyperlink 40" xfId="27221" hidden="1" xr:uid="{00000000-0005-0000-0000-000085050000}"/>
    <cellStyle name="Followed Hyperlink 40" xfId="27282" hidden="1" xr:uid="{00000000-0005-0000-0000-000086050000}"/>
    <cellStyle name="Followed Hyperlink 40" xfId="27232" hidden="1" xr:uid="{00000000-0005-0000-0000-000087050000}"/>
    <cellStyle name="Followed Hyperlink 40" xfId="27161" hidden="1" xr:uid="{00000000-0005-0000-0000-000088050000}"/>
    <cellStyle name="Followed Hyperlink 40" xfId="27433" hidden="1" xr:uid="{00000000-0005-0000-0000-000089050000}"/>
    <cellStyle name="Followed Hyperlink 40" xfId="27494" hidden="1" xr:uid="{00000000-0005-0000-0000-00008A050000}"/>
    <cellStyle name="Followed Hyperlink 40" xfId="27444" hidden="1" xr:uid="{00000000-0005-0000-0000-00008B050000}"/>
    <cellStyle name="Followed Hyperlink 40" xfId="26614" hidden="1" xr:uid="{00000000-0005-0000-0000-00008C050000}"/>
    <cellStyle name="Followed Hyperlink 40" xfId="27644" hidden="1" xr:uid="{00000000-0005-0000-0000-00008D050000}"/>
    <cellStyle name="Followed Hyperlink 40" xfId="27705" hidden="1" xr:uid="{00000000-0005-0000-0000-00008E050000}"/>
    <cellStyle name="Followed Hyperlink 40" xfId="27655" hidden="1" xr:uid="{00000000-0005-0000-0000-00008F050000}"/>
    <cellStyle name="Followed Hyperlink 40" xfId="26718" hidden="1" xr:uid="{00000000-0005-0000-0000-000090050000}"/>
    <cellStyle name="Followed Hyperlink 40" xfId="27850" hidden="1" xr:uid="{00000000-0005-0000-0000-000091050000}"/>
    <cellStyle name="Followed Hyperlink 40" xfId="27911" hidden="1" xr:uid="{00000000-0005-0000-0000-000092050000}"/>
    <cellStyle name="Followed Hyperlink 40" xfId="27861" hidden="1" xr:uid="{00000000-0005-0000-0000-000093050000}"/>
    <cellStyle name="Followed Hyperlink 40" xfId="28528" hidden="1" xr:uid="{00000000-0005-0000-0000-000078050000}"/>
    <cellStyle name="Followed Hyperlink 40" xfId="28693" hidden="1" xr:uid="{00000000-0005-0000-0000-000079050000}"/>
    <cellStyle name="Followed Hyperlink 40" xfId="28754" hidden="1" xr:uid="{00000000-0005-0000-0000-00007A050000}"/>
    <cellStyle name="Followed Hyperlink 40" xfId="28704" hidden="1" xr:uid="{00000000-0005-0000-0000-00007B050000}"/>
    <cellStyle name="Followed Hyperlink 40" xfId="28868" hidden="1" xr:uid="{00000000-0005-0000-0000-00007C050000}"/>
    <cellStyle name="Followed Hyperlink 40" xfId="29006" hidden="1" xr:uid="{00000000-0005-0000-0000-00007D050000}"/>
    <cellStyle name="Followed Hyperlink 40" xfId="29067" hidden="1" xr:uid="{00000000-0005-0000-0000-00007E050000}"/>
    <cellStyle name="Followed Hyperlink 40" xfId="29017" hidden="1" xr:uid="{00000000-0005-0000-0000-00007F050000}"/>
    <cellStyle name="Followed Hyperlink 40" xfId="28862" hidden="1" xr:uid="{00000000-0005-0000-0000-000080050000}"/>
    <cellStyle name="Followed Hyperlink 40" xfId="29227" hidden="1" xr:uid="{00000000-0005-0000-0000-000081050000}"/>
    <cellStyle name="Followed Hyperlink 40" xfId="29288" hidden="1" xr:uid="{00000000-0005-0000-0000-000082050000}"/>
    <cellStyle name="Followed Hyperlink 40" xfId="29238" hidden="1" xr:uid="{00000000-0005-0000-0000-000083050000}"/>
    <cellStyle name="Followed Hyperlink 40" xfId="28835" hidden="1" xr:uid="{00000000-0005-0000-0000-000084050000}"/>
    <cellStyle name="Followed Hyperlink 40" xfId="29443" hidden="1" xr:uid="{00000000-0005-0000-0000-000085050000}"/>
    <cellStyle name="Followed Hyperlink 40" xfId="29504" hidden="1" xr:uid="{00000000-0005-0000-0000-000086050000}"/>
    <cellStyle name="Followed Hyperlink 40" xfId="29454" hidden="1" xr:uid="{00000000-0005-0000-0000-000087050000}"/>
    <cellStyle name="Followed Hyperlink 40" xfId="29383" hidden="1" xr:uid="{00000000-0005-0000-0000-000088050000}"/>
    <cellStyle name="Followed Hyperlink 40" xfId="29655" hidden="1" xr:uid="{00000000-0005-0000-0000-000089050000}"/>
    <cellStyle name="Followed Hyperlink 40" xfId="29716" hidden="1" xr:uid="{00000000-0005-0000-0000-00008A050000}"/>
    <cellStyle name="Followed Hyperlink 40" xfId="29666" hidden="1" xr:uid="{00000000-0005-0000-0000-00008B050000}"/>
    <cellStyle name="Followed Hyperlink 40" xfId="28836" hidden="1" xr:uid="{00000000-0005-0000-0000-00008C050000}"/>
    <cellStyle name="Followed Hyperlink 40" xfId="29866" hidden="1" xr:uid="{00000000-0005-0000-0000-00008D050000}"/>
    <cellStyle name="Followed Hyperlink 40" xfId="29927" hidden="1" xr:uid="{00000000-0005-0000-0000-00008E050000}"/>
    <cellStyle name="Followed Hyperlink 40" xfId="29877" hidden="1" xr:uid="{00000000-0005-0000-0000-00008F050000}"/>
    <cellStyle name="Followed Hyperlink 40" xfId="28940" hidden="1" xr:uid="{00000000-0005-0000-0000-000090050000}"/>
    <cellStyle name="Followed Hyperlink 40" xfId="30072" hidden="1" xr:uid="{00000000-0005-0000-0000-000091050000}"/>
    <cellStyle name="Followed Hyperlink 40" xfId="30133" hidden="1" xr:uid="{00000000-0005-0000-0000-000092050000}"/>
    <cellStyle name="Followed Hyperlink 40" xfId="30083" hidden="1" xr:uid="{00000000-0005-0000-0000-000093050000}"/>
    <cellStyle name="Followed Hyperlink 40" xfId="28560" hidden="1" xr:uid="{00000000-0005-0000-0000-000078050000}"/>
    <cellStyle name="Followed Hyperlink 40" xfId="30242" hidden="1" xr:uid="{00000000-0005-0000-0000-000079050000}"/>
    <cellStyle name="Followed Hyperlink 40" xfId="30209" hidden="1" xr:uid="{00000000-0005-0000-0000-00007A050000}"/>
    <cellStyle name="Followed Hyperlink 40" xfId="30233" hidden="1" xr:uid="{00000000-0005-0000-0000-00007B050000}"/>
    <cellStyle name="Followed Hyperlink 40" xfId="30539" hidden="1" xr:uid="{00000000-0005-0000-0000-00007C050000}"/>
    <cellStyle name="Followed Hyperlink 40" xfId="30677" hidden="1" xr:uid="{00000000-0005-0000-0000-00007D050000}"/>
    <cellStyle name="Followed Hyperlink 40" xfId="30738" hidden="1" xr:uid="{00000000-0005-0000-0000-00007E050000}"/>
    <cellStyle name="Followed Hyperlink 40" xfId="30688" hidden="1" xr:uid="{00000000-0005-0000-0000-00007F050000}"/>
    <cellStyle name="Followed Hyperlink 40" xfId="30533" hidden="1" xr:uid="{00000000-0005-0000-0000-000080050000}"/>
    <cellStyle name="Followed Hyperlink 40" xfId="30898" hidden="1" xr:uid="{00000000-0005-0000-0000-000081050000}"/>
    <cellStyle name="Followed Hyperlink 40" xfId="30959" hidden="1" xr:uid="{00000000-0005-0000-0000-000082050000}"/>
    <cellStyle name="Followed Hyperlink 40" xfId="30909" hidden="1" xr:uid="{00000000-0005-0000-0000-000083050000}"/>
    <cellStyle name="Followed Hyperlink 40" xfId="30506" hidden="1" xr:uid="{00000000-0005-0000-0000-000084050000}"/>
    <cellStyle name="Followed Hyperlink 40" xfId="31114" hidden="1" xr:uid="{00000000-0005-0000-0000-000085050000}"/>
    <cellStyle name="Followed Hyperlink 40" xfId="31175" hidden="1" xr:uid="{00000000-0005-0000-0000-000086050000}"/>
    <cellStyle name="Followed Hyperlink 40" xfId="31125" hidden="1" xr:uid="{00000000-0005-0000-0000-000087050000}"/>
    <cellStyle name="Followed Hyperlink 40" xfId="31054" hidden="1" xr:uid="{00000000-0005-0000-0000-000088050000}"/>
    <cellStyle name="Followed Hyperlink 40" xfId="31326" hidden="1" xr:uid="{00000000-0005-0000-0000-000089050000}"/>
    <cellStyle name="Followed Hyperlink 40" xfId="31387" hidden="1" xr:uid="{00000000-0005-0000-0000-00008A050000}"/>
    <cellStyle name="Followed Hyperlink 40" xfId="31337" hidden="1" xr:uid="{00000000-0005-0000-0000-00008B050000}"/>
    <cellStyle name="Followed Hyperlink 40" xfId="30507" hidden="1" xr:uid="{00000000-0005-0000-0000-00008C050000}"/>
    <cellStyle name="Followed Hyperlink 40" xfId="31537" hidden="1" xr:uid="{00000000-0005-0000-0000-00008D050000}"/>
    <cellStyle name="Followed Hyperlink 40" xfId="31598" hidden="1" xr:uid="{00000000-0005-0000-0000-00008E050000}"/>
    <cellStyle name="Followed Hyperlink 40" xfId="31548" hidden="1" xr:uid="{00000000-0005-0000-0000-00008F050000}"/>
    <cellStyle name="Followed Hyperlink 40" xfId="30611" hidden="1" xr:uid="{00000000-0005-0000-0000-000090050000}"/>
    <cellStyle name="Followed Hyperlink 40" xfId="31743" hidden="1" xr:uid="{00000000-0005-0000-0000-000091050000}"/>
    <cellStyle name="Followed Hyperlink 40" xfId="31804" hidden="1" xr:uid="{00000000-0005-0000-0000-000092050000}"/>
    <cellStyle name="Followed Hyperlink 40" xfId="31754" hidden="1" xr:uid="{00000000-0005-0000-0000-000093050000}"/>
    <cellStyle name="Followed Hyperlink 40" xfId="28543" hidden="1" xr:uid="{00000000-0005-0000-0000-000078050000}"/>
    <cellStyle name="Followed Hyperlink 40" xfId="31913" hidden="1" xr:uid="{00000000-0005-0000-0000-000079050000}"/>
    <cellStyle name="Followed Hyperlink 40" xfId="31880" hidden="1" xr:uid="{00000000-0005-0000-0000-00007A050000}"/>
    <cellStyle name="Followed Hyperlink 40" xfId="31904" hidden="1" xr:uid="{00000000-0005-0000-0000-00007B050000}"/>
    <cellStyle name="Followed Hyperlink 40" xfId="32207" hidden="1" xr:uid="{00000000-0005-0000-0000-00007C050000}"/>
    <cellStyle name="Followed Hyperlink 40" xfId="32345" hidden="1" xr:uid="{00000000-0005-0000-0000-00007D050000}"/>
    <cellStyle name="Followed Hyperlink 40" xfId="32406" hidden="1" xr:uid="{00000000-0005-0000-0000-00007E050000}"/>
    <cellStyle name="Followed Hyperlink 40" xfId="32356" hidden="1" xr:uid="{00000000-0005-0000-0000-00007F050000}"/>
    <cellStyle name="Followed Hyperlink 40" xfId="32201" hidden="1" xr:uid="{00000000-0005-0000-0000-000080050000}"/>
    <cellStyle name="Followed Hyperlink 40" xfId="32566" hidden="1" xr:uid="{00000000-0005-0000-0000-000081050000}"/>
    <cellStyle name="Followed Hyperlink 40" xfId="32627" hidden="1" xr:uid="{00000000-0005-0000-0000-000082050000}"/>
    <cellStyle name="Followed Hyperlink 40" xfId="32577" hidden="1" xr:uid="{00000000-0005-0000-0000-000083050000}"/>
    <cellStyle name="Followed Hyperlink 40" xfId="32174" hidden="1" xr:uid="{00000000-0005-0000-0000-000084050000}"/>
    <cellStyle name="Followed Hyperlink 40" xfId="32782" hidden="1" xr:uid="{00000000-0005-0000-0000-000085050000}"/>
    <cellStyle name="Followed Hyperlink 40" xfId="32843" hidden="1" xr:uid="{00000000-0005-0000-0000-000086050000}"/>
    <cellStyle name="Followed Hyperlink 40" xfId="32793" hidden="1" xr:uid="{00000000-0005-0000-0000-000087050000}"/>
    <cellStyle name="Followed Hyperlink 40" xfId="32722" hidden="1" xr:uid="{00000000-0005-0000-0000-000088050000}"/>
    <cellStyle name="Followed Hyperlink 40" xfId="32994" hidden="1" xr:uid="{00000000-0005-0000-0000-000089050000}"/>
    <cellStyle name="Followed Hyperlink 40" xfId="33055" hidden="1" xr:uid="{00000000-0005-0000-0000-00008A050000}"/>
    <cellStyle name="Followed Hyperlink 40" xfId="33005" hidden="1" xr:uid="{00000000-0005-0000-0000-00008B050000}"/>
    <cellStyle name="Followed Hyperlink 40" xfId="32175" hidden="1" xr:uid="{00000000-0005-0000-0000-00008C050000}"/>
    <cellStyle name="Followed Hyperlink 40" xfId="33205" hidden="1" xr:uid="{00000000-0005-0000-0000-00008D050000}"/>
    <cellStyle name="Followed Hyperlink 40" xfId="33266" hidden="1" xr:uid="{00000000-0005-0000-0000-00008E050000}"/>
    <cellStyle name="Followed Hyperlink 40" xfId="33216" hidden="1" xr:uid="{00000000-0005-0000-0000-00008F050000}"/>
    <cellStyle name="Followed Hyperlink 40" xfId="32279" hidden="1" xr:uid="{00000000-0005-0000-0000-000090050000}"/>
    <cellStyle name="Followed Hyperlink 40" xfId="33411" hidden="1" xr:uid="{00000000-0005-0000-0000-000091050000}"/>
    <cellStyle name="Followed Hyperlink 40" xfId="33472" hidden="1" xr:uid="{00000000-0005-0000-0000-000092050000}"/>
    <cellStyle name="Followed Hyperlink 40" xfId="33422" hidden="1" xr:uid="{00000000-0005-0000-0000-000093050000}"/>
    <cellStyle name="Followed Hyperlink 40" xfId="30311" hidden="1" xr:uid="{00000000-0005-0000-0000-000078050000}"/>
    <cellStyle name="Followed Hyperlink 40" xfId="33581" hidden="1" xr:uid="{00000000-0005-0000-0000-000079050000}"/>
    <cellStyle name="Followed Hyperlink 40" xfId="33548" hidden="1" xr:uid="{00000000-0005-0000-0000-00007A050000}"/>
    <cellStyle name="Followed Hyperlink 40" xfId="33572" hidden="1" xr:uid="{00000000-0005-0000-0000-00007B050000}"/>
    <cellStyle name="Followed Hyperlink 40" xfId="33862" hidden="1" xr:uid="{00000000-0005-0000-0000-00007C050000}"/>
    <cellStyle name="Followed Hyperlink 40" xfId="34000" hidden="1" xr:uid="{00000000-0005-0000-0000-00007D050000}"/>
    <cellStyle name="Followed Hyperlink 40" xfId="34061" hidden="1" xr:uid="{00000000-0005-0000-0000-00007E050000}"/>
    <cellStyle name="Followed Hyperlink 40" xfId="34011" hidden="1" xr:uid="{00000000-0005-0000-0000-00007F050000}"/>
    <cellStyle name="Followed Hyperlink 40" xfId="33856" hidden="1" xr:uid="{00000000-0005-0000-0000-000080050000}"/>
    <cellStyle name="Followed Hyperlink 40" xfId="34221" hidden="1" xr:uid="{00000000-0005-0000-0000-000081050000}"/>
    <cellStyle name="Followed Hyperlink 40" xfId="34282" hidden="1" xr:uid="{00000000-0005-0000-0000-000082050000}"/>
    <cellStyle name="Followed Hyperlink 40" xfId="34232" hidden="1" xr:uid="{00000000-0005-0000-0000-000083050000}"/>
    <cellStyle name="Followed Hyperlink 40" xfId="33829" hidden="1" xr:uid="{00000000-0005-0000-0000-000084050000}"/>
    <cellStyle name="Followed Hyperlink 40" xfId="34437" hidden="1" xr:uid="{00000000-0005-0000-0000-000085050000}"/>
    <cellStyle name="Followed Hyperlink 40" xfId="34498" hidden="1" xr:uid="{00000000-0005-0000-0000-000086050000}"/>
    <cellStyle name="Followed Hyperlink 40" xfId="34448" hidden="1" xr:uid="{00000000-0005-0000-0000-000087050000}"/>
    <cellStyle name="Followed Hyperlink 40" xfId="34377" hidden="1" xr:uid="{00000000-0005-0000-0000-000088050000}"/>
    <cellStyle name="Followed Hyperlink 40" xfId="34649" hidden="1" xr:uid="{00000000-0005-0000-0000-000089050000}"/>
    <cellStyle name="Followed Hyperlink 40" xfId="34710" hidden="1" xr:uid="{00000000-0005-0000-0000-00008A050000}"/>
    <cellStyle name="Followed Hyperlink 40" xfId="34660" hidden="1" xr:uid="{00000000-0005-0000-0000-00008B050000}"/>
    <cellStyle name="Followed Hyperlink 40" xfId="33830" hidden="1" xr:uid="{00000000-0005-0000-0000-00008C050000}"/>
    <cellStyle name="Followed Hyperlink 40" xfId="34860" hidden="1" xr:uid="{00000000-0005-0000-0000-00008D050000}"/>
    <cellStyle name="Followed Hyperlink 40" xfId="34921" hidden="1" xr:uid="{00000000-0005-0000-0000-00008E050000}"/>
    <cellStyle name="Followed Hyperlink 40" xfId="34871" hidden="1" xr:uid="{00000000-0005-0000-0000-00008F050000}"/>
    <cellStyle name="Followed Hyperlink 40" xfId="33934" hidden="1" xr:uid="{00000000-0005-0000-0000-000090050000}"/>
    <cellStyle name="Followed Hyperlink 40" xfId="35066" hidden="1" xr:uid="{00000000-0005-0000-0000-000091050000}"/>
    <cellStyle name="Followed Hyperlink 40" xfId="35127" hidden="1" xr:uid="{00000000-0005-0000-0000-000092050000}"/>
    <cellStyle name="Followed Hyperlink 40" xfId="35077" hidden="1" xr:uid="{00000000-0005-0000-0000-000093050000}"/>
    <cellStyle name="Followed Hyperlink 40" xfId="31981" hidden="1" xr:uid="{00000000-0005-0000-0000-000078050000}"/>
    <cellStyle name="Followed Hyperlink 40" xfId="35236" hidden="1" xr:uid="{00000000-0005-0000-0000-000079050000}"/>
    <cellStyle name="Followed Hyperlink 40" xfId="35203" hidden="1" xr:uid="{00000000-0005-0000-0000-00007A050000}"/>
    <cellStyle name="Followed Hyperlink 40" xfId="35227" hidden="1" xr:uid="{00000000-0005-0000-0000-00007B050000}"/>
    <cellStyle name="Followed Hyperlink 40" xfId="35503" hidden="1" xr:uid="{00000000-0005-0000-0000-00007C050000}"/>
    <cellStyle name="Followed Hyperlink 40" xfId="35641" hidden="1" xr:uid="{00000000-0005-0000-0000-00007D050000}"/>
    <cellStyle name="Followed Hyperlink 40" xfId="35702" hidden="1" xr:uid="{00000000-0005-0000-0000-00007E050000}"/>
    <cellStyle name="Followed Hyperlink 40" xfId="35652" hidden="1" xr:uid="{00000000-0005-0000-0000-00007F050000}"/>
    <cellStyle name="Followed Hyperlink 40" xfId="35497" hidden="1" xr:uid="{00000000-0005-0000-0000-000080050000}"/>
    <cellStyle name="Followed Hyperlink 40" xfId="35862" hidden="1" xr:uid="{00000000-0005-0000-0000-000081050000}"/>
    <cellStyle name="Followed Hyperlink 40" xfId="35923" hidden="1" xr:uid="{00000000-0005-0000-0000-000082050000}"/>
    <cellStyle name="Followed Hyperlink 40" xfId="35873" hidden="1" xr:uid="{00000000-0005-0000-0000-000083050000}"/>
    <cellStyle name="Followed Hyperlink 40" xfId="35470" hidden="1" xr:uid="{00000000-0005-0000-0000-000084050000}"/>
    <cellStyle name="Followed Hyperlink 40" xfId="36078" hidden="1" xr:uid="{00000000-0005-0000-0000-000085050000}"/>
    <cellStyle name="Followed Hyperlink 40" xfId="36139" hidden="1" xr:uid="{00000000-0005-0000-0000-000086050000}"/>
    <cellStyle name="Followed Hyperlink 40" xfId="36089" hidden="1" xr:uid="{00000000-0005-0000-0000-000087050000}"/>
    <cellStyle name="Followed Hyperlink 40" xfId="36018" hidden="1" xr:uid="{00000000-0005-0000-0000-000088050000}"/>
    <cellStyle name="Followed Hyperlink 40" xfId="36290" hidden="1" xr:uid="{00000000-0005-0000-0000-000089050000}"/>
    <cellStyle name="Followed Hyperlink 40" xfId="36351" hidden="1" xr:uid="{00000000-0005-0000-0000-00008A050000}"/>
    <cellStyle name="Followed Hyperlink 40" xfId="36301" hidden="1" xr:uid="{00000000-0005-0000-0000-00008B050000}"/>
    <cellStyle name="Followed Hyperlink 40" xfId="35471" hidden="1" xr:uid="{00000000-0005-0000-0000-00008C050000}"/>
    <cellStyle name="Followed Hyperlink 40" xfId="36501" hidden="1" xr:uid="{00000000-0005-0000-0000-00008D050000}"/>
    <cellStyle name="Followed Hyperlink 40" xfId="36562" hidden="1" xr:uid="{00000000-0005-0000-0000-00008E050000}"/>
    <cellStyle name="Followed Hyperlink 40" xfId="36512" hidden="1" xr:uid="{00000000-0005-0000-0000-00008F050000}"/>
    <cellStyle name="Followed Hyperlink 40" xfId="35575" hidden="1" xr:uid="{00000000-0005-0000-0000-000090050000}"/>
    <cellStyle name="Followed Hyperlink 40" xfId="36707" hidden="1" xr:uid="{00000000-0005-0000-0000-000091050000}"/>
    <cellStyle name="Followed Hyperlink 40" xfId="36768" hidden="1" xr:uid="{00000000-0005-0000-0000-000092050000}"/>
    <cellStyle name="Followed Hyperlink 40" xfId="36718" hidden="1" xr:uid="{00000000-0005-0000-0000-000093050000}"/>
    <cellStyle name="Followed Hyperlink 40" xfId="33647" hidden="1" xr:uid="{00000000-0005-0000-0000-000078050000}"/>
    <cellStyle name="Followed Hyperlink 40" xfId="36877" hidden="1" xr:uid="{00000000-0005-0000-0000-000079050000}"/>
    <cellStyle name="Followed Hyperlink 40" xfId="36844" hidden="1" xr:uid="{00000000-0005-0000-0000-00007A050000}"/>
    <cellStyle name="Followed Hyperlink 40" xfId="36868" hidden="1" xr:uid="{00000000-0005-0000-0000-00007B050000}"/>
    <cellStyle name="Followed Hyperlink 40" xfId="37110" hidden="1" xr:uid="{00000000-0005-0000-0000-00007C050000}"/>
    <cellStyle name="Followed Hyperlink 40" xfId="37248" hidden="1" xr:uid="{00000000-0005-0000-0000-00007D050000}"/>
    <cellStyle name="Followed Hyperlink 40" xfId="37309" hidden="1" xr:uid="{00000000-0005-0000-0000-00007E050000}"/>
    <cellStyle name="Followed Hyperlink 40" xfId="37259" hidden="1" xr:uid="{00000000-0005-0000-0000-00007F050000}"/>
    <cellStyle name="Followed Hyperlink 40" xfId="37104" hidden="1" xr:uid="{00000000-0005-0000-0000-000080050000}"/>
    <cellStyle name="Followed Hyperlink 40" xfId="37469" hidden="1" xr:uid="{00000000-0005-0000-0000-000081050000}"/>
    <cellStyle name="Followed Hyperlink 40" xfId="37530" hidden="1" xr:uid="{00000000-0005-0000-0000-000082050000}"/>
    <cellStyle name="Followed Hyperlink 40" xfId="37480" hidden="1" xr:uid="{00000000-0005-0000-0000-000083050000}"/>
    <cellStyle name="Followed Hyperlink 40" xfId="37077" hidden="1" xr:uid="{00000000-0005-0000-0000-000084050000}"/>
    <cellStyle name="Followed Hyperlink 40" xfId="37685" hidden="1" xr:uid="{00000000-0005-0000-0000-000085050000}"/>
    <cellStyle name="Followed Hyperlink 40" xfId="37746" hidden="1" xr:uid="{00000000-0005-0000-0000-000086050000}"/>
    <cellStyle name="Followed Hyperlink 40" xfId="37696" hidden="1" xr:uid="{00000000-0005-0000-0000-000087050000}"/>
    <cellStyle name="Followed Hyperlink 40" xfId="37625" hidden="1" xr:uid="{00000000-0005-0000-0000-000088050000}"/>
    <cellStyle name="Followed Hyperlink 40" xfId="37897" hidden="1" xr:uid="{00000000-0005-0000-0000-000089050000}"/>
    <cellStyle name="Followed Hyperlink 40" xfId="37958" hidden="1" xr:uid="{00000000-0005-0000-0000-00008A050000}"/>
    <cellStyle name="Followed Hyperlink 40" xfId="37908" hidden="1" xr:uid="{00000000-0005-0000-0000-00008B050000}"/>
    <cellStyle name="Followed Hyperlink 40" xfId="37078" hidden="1" xr:uid="{00000000-0005-0000-0000-00008C050000}"/>
    <cellStyle name="Followed Hyperlink 40" xfId="38108" hidden="1" xr:uid="{00000000-0005-0000-0000-00008D050000}"/>
    <cellStyle name="Followed Hyperlink 40" xfId="38169" hidden="1" xr:uid="{00000000-0005-0000-0000-00008E050000}"/>
    <cellStyle name="Followed Hyperlink 40" xfId="38119" hidden="1" xr:uid="{00000000-0005-0000-0000-00008F050000}"/>
    <cellStyle name="Followed Hyperlink 40" xfId="37182" hidden="1" xr:uid="{00000000-0005-0000-0000-000090050000}"/>
    <cellStyle name="Followed Hyperlink 40" xfId="38314" hidden="1" xr:uid="{00000000-0005-0000-0000-000091050000}"/>
    <cellStyle name="Followed Hyperlink 40" xfId="38375" hidden="1" xr:uid="{00000000-0005-0000-0000-000092050000}"/>
    <cellStyle name="Followed Hyperlink 40" xfId="38325" hidden="1" xr:uid="{00000000-0005-0000-0000-000093050000}"/>
    <cellStyle name="Followed Hyperlink 40" xfId="35301" hidden="1" xr:uid="{00000000-0005-0000-0000-000078050000}"/>
    <cellStyle name="Followed Hyperlink 40" xfId="38484" hidden="1" xr:uid="{00000000-0005-0000-0000-000079050000}"/>
    <cellStyle name="Followed Hyperlink 40" xfId="38451" hidden="1" xr:uid="{00000000-0005-0000-0000-00007A050000}"/>
    <cellStyle name="Followed Hyperlink 40" xfId="38475" hidden="1" xr:uid="{00000000-0005-0000-0000-00007B050000}"/>
    <cellStyle name="Followed Hyperlink 40" xfId="38679" hidden="1" xr:uid="{00000000-0005-0000-0000-00007C050000}"/>
    <cellStyle name="Followed Hyperlink 40" xfId="38817" hidden="1" xr:uid="{00000000-0005-0000-0000-00007D050000}"/>
    <cellStyle name="Followed Hyperlink 40" xfId="38878" hidden="1" xr:uid="{00000000-0005-0000-0000-00007E050000}"/>
    <cellStyle name="Followed Hyperlink 40" xfId="38828" hidden="1" xr:uid="{00000000-0005-0000-0000-00007F050000}"/>
    <cellStyle name="Followed Hyperlink 40" xfId="38673" hidden="1" xr:uid="{00000000-0005-0000-0000-000080050000}"/>
    <cellStyle name="Followed Hyperlink 40" xfId="39038" hidden="1" xr:uid="{00000000-0005-0000-0000-000081050000}"/>
    <cellStyle name="Followed Hyperlink 40" xfId="39099" hidden="1" xr:uid="{00000000-0005-0000-0000-000082050000}"/>
    <cellStyle name="Followed Hyperlink 40" xfId="39049" hidden="1" xr:uid="{00000000-0005-0000-0000-000083050000}"/>
    <cellStyle name="Followed Hyperlink 40" xfId="38646" hidden="1" xr:uid="{00000000-0005-0000-0000-000084050000}"/>
    <cellStyle name="Followed Hyperlink 40" xfId="39254" hidden="1" xr:uid="{00000000-0005-0000-0000-000085050000}"/>
    <cellStyle name="Followed Hyperlink 40" xfId="39315" hidden="1" xr:uid="{00000000-0005-0000-0000-000086050000}"/>
    <cellStyle name="Followed Hyperlink 40" xfId="39265" hidden="1" xr:uid="{00000000-0005-0000-0000-000087050000}"/>
    <cellStyle name="Followed Hyperlink 40" xfId="39194" hidden="1" xr:uid="{00000000-0005-0000-0000-000088050000}"/>
    <cellStyle name="Followed Hyperlink 40" xfId="39466" hidden="1" xr:uid="{00000000-0005-0000-0000-000089050000}"/>
    <cellStyle name="Followed Hyperlink 40" xfId="39527" hidden="1" xr:uid="{00000000-0005-0000-0000-00008A050000}"/>
    <cellStyle name="Followed Hyperlink 40" xfId="39477" hidden="1" xr:uid="{00000000-0005-0000-0000-00008B050000}"/>
    <cellStyle name="Followed Hyperlink 40" xfId="38647" hidden="1" xr:uid="{00000000-0005-0000-0000-00008C050000}"/>
    <cellStyle name="Followed Hyperlink 40" xfId="39677" hidden="1" xr:uid="{00000000-0005-0000-0000-00008D050000}"/>
    <cellStyle name="Followed Hyperlink 40" xfId="39738" hidden="1" xr:uid="{00000000-0005-0000-0000-00008E050000}"/>
    <cellStyle name="Followed Hyperlink 40" xfId="39688" hidden="1" xr:uid="{00000000-0005-0000-0000-00008F050000}"/>
    <cellStyle name="Followed Hyperlink 40" xfId="38751" hidden="1" xr:uid="{00000000-0005-0000-0000-000090050000}"/>
    <cellStyle name="Followed Hyperlink 40" xfId="39883" hidden="1" xr:uid="{00000000-0005-0000-0000-000091050000}"/>
    <cellStyle name="Followed Hyperlink 40" xfId="39944" hidden="1" xr:uid="{00000000-0005-0000-0000-000092050000}"/>
    <cellStyle name="Followed Hyperlink 40" xfId="39894" hidden="1" xr:uid="{00000000-0005-0000-0000-000093050000}"/>
    <cellStyle name="Followed Hyperlink 40" xfId="36940" hidden="1" xr:uid="{00000000-0005-0000-0000-000078050000}"/>
    <cellStyle name="Followed Hyperlink 40" xfId="40053" hidden="1" xr:uid="{00000000-0005-0000-0000-000079050000}"/>
    <cellStyle name="Followed Hyperlink 40" xfId="40020" hidden="1" xr:uid="{00000000-0005-0000-0000-00007A050000}"/>
    <cellStyle name="Followed Hyperlink 40" xfId="40044" hidden="1" xr:uid="{00000000-0005-0000-0000-00007B050000}"/>
    <cellStyle name="Followed Hyperlink 40" xfId="40198" hidden="1" xr:uid="{00000000-0005-0000-0000-00007C050000}"/>
    <cellStyle name="Followed Hyperlink 40" xfId="40336" hidden="1" xr:uid="{00000000-0005-0000-0000-00007D050000}"/>
    <cellStyle name="Followed Hyperlink 40" xfId="40397" hidden="1" xr:uid="{00000000-0005-0000-0000-00007E050000}"/>
    <cellStyle name="Followed Hyperlink 40" xfId="40347" hidden="1" xr:uid="{00000000-0005-0000-0000-00007F050000}"/>
    <cellStyle name="Followed Hyperlink 40" xfId="40192" hidden="1" xr:uid="{00000000-0005-0000-0000-000080050000}"/>
    <cellStyle name="Followed Hyperlink 40" xfId="40557" hidden="1" xr:uid="{00000000-0005-0000-0000-000081050000}"/>
    <cellStyle name="Followed Hyperlink 40" xfId="40618" hidden="1" xr:uid="{00000000-0005-0000-0000-000082050000}"/>
    <cellStyle name="Followed Hyperlink 40" xfId="40568" hidden="1" xr:uid="{00000000-0005-0000-0000-000083050000}"/>
    <cellStyle name="Followed Hyperlink 40" xfId="40165" hidden="1" xr:uid="{00000000-0005-0000-0000-000084050000}"/>
    <cellStyle name="Followed Hyperlink 40" xfId="40773" hidden="1" xr:uid="{00000000-0005-0000-0000-000085050000}"/>
    <cellStyle name="Followed Hyperlink 40" xfId="40834" hidden="1" xr:uid="{00000000-0005-0000-0000-000086050000}"/>
    <cellStyle name="Followed Hyperlink 40" xfId="40784" hidden="1" xr:uid="{00000000-0005-0000-0000-000087050000}"/>
    <cellStyle name="Followed Hyperlink 40" xfId="40713" hidden="1" xr:uid="{00000000-0005-0000-0000-000088050000}"/>
    <cellStyle name="Followed Hyperlink 40" xfId="40985" hidden="1" xr:uid="{00000000-0005-0000-0000-000089050000}"/>
    <cellStyle name="Followed Hyperlink 40" xfId="41046" hidden="1" xr:uid="{00000000-0005-0000-0000-00008A050000}"/>
    <cellStyle name="Followed Hyperlink 40" xfId="40996" hidden="1" xr:uid="{00000000-0005-0000-0000-00008B050000}"/>
    <cellStyle name="Followed Hyperlink 40" xfId="40166" hidden="1" xr:uid="{00000000-0005-0000-0000-00008C050000}"/>
    <cellStyle name="Followed Hyperlink 40" xfId="41196" hidden="1" xr:uid="{00000000-0005-0000-0000-00008D050000}"/>
    <cellStyle name="Followed Hyperlink 40" xfId="41257" hidden="1" xr:uid="{00000000-0005-0000-0000-00008E050000}"/>
    <cellStyle name="Followed Hyperlink 40" xfId="41207" hidden="1" xr:uid="{00000000-0005-0000-0000-00008F050000}"/>
    <cellStyle name="Followed Hyperlink 40" xfId="40270" hidden="1" xr:uid="{00000000-0005-0000-0000-000090050000}"/>
    <cellStyle name="Followed Hyperlink 40" xfId="41402" hidden="1" xr:uid="{00000000-0005-0000-0000-000091050000}"/>
    <cellStyle name="Followed Hyperlink 40" xfId="41463" hidden="1" xr:uid="{00000000-0005-0000-0000-000092050000}"/>
    <cellStyle name="Followed Hyperlink 40" xfId="41413" hidden="1" xr:uid="{00000000-0005-0000-0000-000093050000}"/>
    <cellStyle name="Followed Hyperlink 40" xfId="41821" hidden="1" xr:uid="{00000000-0005-0000-0000-000078050000}"/>
    <cellStyle name="Followed Hyperlink 40" xfId="41988" hidden="1" xr:uid="{00000000-0005-0000-0000-000079050000}"/>
    <cellStyle name="Followed Hyperlink 40" xfId="42049" hidden="1" xr:uid="{00000000-0005-0000-0000-00007A050000}"/>
    <cellStyle name="Followed Hyperlink 40" xfId="41999" hidden="1" xr:uid="{00000000-0005-0000-0000-00007B050000}"/>
    <cellStyle name="Followed Hyperlink 40" xfId="42163" hidden="1" xr:uid="{00000000-0005-0000-0000-00007C050000}"/>
    <cellStyle name="Followed Hyperlink 40" xfId="42301" hidden="1" xr:uid="{00000000-0005-0000-0000-00007D050000}"/>
    <cellStyle name="Followed Hyperlink 40" xfId="42362" hidden="1" xr:uid="{00000000-0005-0000-0000-00007E050000}"/>
    <cellStyle name="Followed Hyperlink 40" xfId="42312" hidden="1" xr:uid="{00000000-0005-0000-0000-00007F050000}"/>
    <cellStyle name="Followed Hyperlink 40" xfId="42157" hidden="1" xr:uid="{00000000-0005-0000-0000-000080050000}"/>
    <cellStyle name="Followed Hyperlink 40" xfId="42522" hidden="1" xr:uid="{00000000-0005-0000-0000-000081050000}"/>
    <cellStyle name="Followed Hyperlink 40" xfId="42583" hidden="1" xr:uid="{00000000-0005-0000-0000-000082050000}"/>
    <cellStyle name="Followed Hyperlink 40" xfId="42533" hidden="1" xr:uid="{00000000-0005-0000-0000-000083050000}"/>
    <cellStyle name="Followed Hyperlink 40" xfId="42130" hidden="1" xr:uid="{00000000-0005-0000-0000-000084050000}"/>
    <cellStyle name="Followed Hyperlink 40" xfId="42738" hidden="1" xr:uid="{00000000-0005-0000-0000-000085050000}"/>
    <cellStyle name="Followed Hyperlink 40" xfId="42799" hidden="1" xr:uid="{00000000-0005-0000-0000-000086050000}"/>
    <cellStyle name="Followed Hyperlink 40" xfId="42749" hidden="1" xr:uid="{00000000-0005-0000-0000-000087050000}"/>
    <cellStyle name="Followed Hyperlink 40" xfId="42678" hidden="1" xr:uid="{00000000-0005-0000-0000-000088050000}"/>
    <cellStyle name="Followed Hyperlink 40" xfId="42950" hidden="1" xr:uid="{00000000-0005-0000-0000-000089050000}"/>
    <cellStyle name="Followed Hyperlink 40" xfId="43011" hidden="1" xr:uid="{00000000-0005-0000-0000-00008A050000}"/>
    <cellStyle name="Followed Hyperlink 40" xfId="42961" hidden="1" xr:uid="{00000000-0005-0000-0000-00008B050000}"/>
    <cellStyle name="Followed Hyperlink 40" xfId="42131" hidden="1" xr:uid="{00000000-0005-0000-0000-00008C050000}"/>
    <cellStyle name="Followed Hyperlink 40" xfId="43161" hidden="1" xr:uid="{00000000-0005-0000-0000-00008D050000}"/>
    <cellStyle name="Followed Hyperlink 40" xfId="43222" hidden="1" xr:uid="{00000000-0005-0000-0000-00008E050000}"/>
    <cellStyle name="Followed Hyperlink 40" xfId="43172" hidden="1" xr:uid="{00000000-0005-0000-0000-00008F050000}"/>
    <cellStyle name="Followed Hyperlink 40" xfId="42235" hidden="1" xr:uid="{00000000-0005-0000-0000-000090050000}"/>
    <cellStyle name="Followed Hyperlink 40" xfId="43367" hidden="1" xr:uid="{00000000-0005-0000-0000-000091050000}"/>
    <cellStyle name="Followed Hyperlink 40" xfId="43428" hidden="1" xr:uid="{00000000-0005-0000-0000-000092050000}"/>
    <cellStyle name="Followed Hyperlink 40" xfId="43378" hidden="1" xr:uid="{00000000-0005-0000-0000-000093050000}"/>
    <cellStyle name="Followed Hyperlink 40" xfId="43822" hidden="1" xr:uid="{00000000-0005-0000-0000-000078050000}"/>
    <cellStyle name="Followed Hyperlink 40" xfId="43935" hidden="1" xr:uid="{00000000-0005-0000-0000-000079050000}"/>
    <cellStyle name="Followed Hyperlink 40" xfId="43996" hidden="1" xr:uid="{00000000-0005-0000-0000-00007A050000}"/>
    <cellStyle name="Followed Hyperlink 40" xfId="43946" hidden="1" xr:uid="{00000000-0005-0000-0000-00007B050000}"/>
    <cellStyle name="Followed Hyperlink 40" xfId="44110" hidden="1" xr:uid="{00000000-0005-0000-0000-00007C050000}"/>
    <cellStyle name="Followed Hyperlink 40" xfId="44248" hidden="1" xr:uid="{00000000-0005-0000-0000-00007D050000}"/>
    <cellStyle name="Followed Hyperlink 40" xfId="44309" hidden="1" xr:uid="{00000000-0005-0000-0000-00007E050000}"/>
    <cellStyle name="Followed Hyperlink 40" xfId="44259" hidden="1" xr:uid="{00000000-0005-0000-0000-00007F050000}"/>
    <cellStyle name="Followed Hyperlink 40" xfId="44104" hidden="1" xr:uid="{00000000-0005-0000-0000-000080050000}"/>
    <cellStyle name="Followed Hyperlink 40" xfId="44469" hidden="1" xr:uid="{00000000-0005-0000-0000-000081050000}"/>
    <cellStyle name="Followed Hyperlink 40" xfId="44530" hidden="1" xr:uid="{00000000-0005-0000-0000-000082050000}"/>
    <cellStyle name="Followed Hyperlink 40" xfId="44480" hidden="1" xr:uid="{00000000-0005-0000-0000-000083050000}"/>
    <cellStyle name="Followed Hyperlink 40" xfId="44077" hidden="1" xr:uid="{00000000-0005-0000-0000-000084050000}"/>
    <cellStyle name="Followed Hyperlink 40" xfId="44685" hidden="1" xr:uid="{00000000-0005-0000-0000-000085050000}"/>
    <cellStyle name="Followed Hyperlink 40" xfId="44746" hidden="1" xr:uid="{00000000-0005-0000-0000-000086050000}"/>
    <cellStyle name="Followed Hyperlink 40" xfId="44696" hidden="1" xr:uid="{00000000-0005-0000-0000-000087050000}"/>
    <cellStyle name="Followed Hyperlink 40" xfId="44625" hidden="1" xr:uid="{00000000-0005-0000-0000-000088050000}"/>
    <cellStyle name="Followed Hyperlink 40" xfId="44897" hidden="1" xr:uid="{00000000-0005-0000-0000-000089050000}"/>
    <cellStyle name="Followed Hyperlink 40" xfId="44958" hidden="1" xr:uid="{00000000-0005-0000-0000-00008A050000}"/>
    <cellStyle name="Followed Hyperlink 40" xfId="44908" hidden="1" xr:uid="{00000000-0005-0000-0000-00008B050000}"/>
    <cellStyle name="Followed Hyperlink 40" xfId="44078" hidden="1" xr:uid="{00000000-0005-0000-0000-00008C050000}"/>
    <cellStyle name="Followed Hyperlink 40" xfId="45108" hidden="1" xr:uid="{00000000-0005-0000-0000-00008D050000}"/>
    <cellStyle name="Followed Hyperlink 40" xfId="45169" hidden="1" xr:uid="{00000000-0005-0000-0000-00008E050000}"/>
    <cellStyle name="Followed Hyperlink 40" xfId="45119" hidden="1" xr:uid="{00000000-0005-0000-0000-00008F050000}"/>
    <cellStyle name="Followed Hyperlink 40" xfId="44182" hidden="1" xr:uid="{00000000-0005-0000-0000-000090050000}"/>
    <cellStyle name="Followed Hyperlink 40" xfId="45314" hidden="1" xr:uid="{00000000-0005-0000-0000-000091050000}"/>
    <cellStyle name="Followed Hyperlink 40" xfId="45375" hidden="1" xr:uid="{00000000-0005-0000-0000-000092050000}"/>
    <cellStyle name="Followed Hyperlink 40" xfId="45325" hidden="1" xr:uid="{00000000-0005-0000-0000-000093050000}"/>
    <cellStyle name="Followed Hyperlink 41" xfId="566" hidden="1" xr:uid="{00000000-0005-0000-0000-000094050000}"/>
    <cellStyle name="Followed Hyperlink 41" xfId="689" hidden="1" xr:uid="{00000000-0005-0000-0000-000095050000}"/>
    <cellStyle name="Followed Hyperlink 41" xfId="601" hidden="1" xr:uid="{00000000-0005-0000-0000-000096050000}"/>
    <cellStyle name="Followed Hyperlink 41" xfId="762" hidden="1" xr:uid="{00000000-0005-0000-0000-000097050000}"/>
    <cellStyle name="Followed Hyperlink 41" xfId="878" hidden="1" xr:uid="{00000000-0005-0000-0000-000098050000}"/>
    <cellStyle name="Followed Hyperlink 41" xfId="1002" hidden="1" xr:uid="{00000000-0005-0000-0000-000099050000}"/>
    <cellStyle name="Followed Hyperlink 41" xfId="914" hidden="1" xr:uid="{00000000-0005-0000-0000-00009A050000}"/>
    <cellStyle name="Followed Hyperlink 41" xfId="1075" hidden="1" xr:uid="{00000000-0005-0000-0000-00009B050000}"/>
    <cellStyle name="Followed Hyperlink 41" xfId="1105" hidden="1" xr:uid="{00000000-0005-0000-0000-00009C050000}"/>
    <cellStyle name="Followed Hyperlink 41" xfId="1223" hidden="1" xr:uid="{00000000-0005-0000-0000-00009D050000}"/>
    <cellStyle name="Followed Hyperlink 41" xfId="1135" hidden="1" xr:uid="{00000000-0005-0000-0000-00009E050000}"/>
    <cellStyle name="Followed Hyperlink 41" xfId="1296" hidden="1" xr:uid="{00000000-0005-0000-0000-00009F050000}"/>
    <cellStyle name="Followed Hyperlink 41" xfId="1324" hidden="1" xr:uid="{00000000-0005-0000-0000-0000A0050000}"/>
    <cellStyle name="Followed Hyperlink 41" xfId="1439" hidden="1" xr:uid="{00000000-0005-0000-0000-0000A1050000}"/>
    <cellStyle name="Followed Hyperlink 41" xfId="1351" hidden="1" xr:uid="{00000000-0005-0000-0000-0000A2050000}"/>
    <cellStyle name="Followed Hyperlink 41" xfId="1512" hidden="1" xr:uid="{00000000-0005-0000-0000-0000A3050000}"/>
    <cellStyle name="Followed Hyperlink 41" xfId="1539" hidden="1" xr:uid="{00000000-0005-0000-0000-0000A4050000}"/>
    <cellStyle name="Followed Hyperlink 41" xfId="1651" hidden="1" xr:uid="{00000000-0005-0000-0000-0000A5050000}"/>
    <cellStyle name="Followed Hyperlink 41" xfId="1563" hidden="1" xr:uid="{00000000-0005-0000-0000-0000A6050000}"/>
    <cellStyle name="Followed Hyperlink 41" xfId="1724" hidden="1" xr:uid="{00000000-0005-0000-0000-0000A7050000}"/>
    <cellStyle name="Followed Hyperlink 41" xfId="1751" hidden="1" xr:uid="{00000000-0005-0000-0000-0000A8050000}"/>
    <cellStyle name="Followed Hyperlink 41" xfId="1862" hidden="1" xr:uid="{00000000-0005-0000-0000-0000A9050000}"/>
    <cellStyle name="Followed Hyperlink 41" xfId="1774" hidden="1" xr:uid="{00000000-0005-0000-0000-0000AA050000}"/>
    <cellStyle name="Followed Hyperlink 41" xfId="1935" hidden="1" xr:uid="{00000000-0005-0000-0000-0000AB050000}"/>
    <cellStyle name="Followed Hyperlink 41" xfId="1962" hidden="1" xr:uid="{00000000-0005-0000-0000-0000AC050000}"/>
    <cellStyle name="Followed Hyperlink 41" xfId="2068" hidden="1" xr:uid="{00000000-0005-0000-0000-0000AD050000}"/>
    <cellStyle name="Followed Hyperlink 41" xfId="1980" hidden="1" xr:uid="{00000000-0005-0000-0000-0000AE050000}"/>
    <cellStyle name="Followed Hyperlink 41" xfId="2141" hidden="1" xr:uid="{00000000-0005-0000-0000-0000AF050000}"/>
    <cellStyle name="Followed Hyperlink 41" xfId="2867" hidden="1" xr:uid="{00000000-0005-0000-0000-000094050000}"/>
    <cellStyle name="Followed Hyperlink 41" xfId="2990" hidden="1" xr:uid="{00000000-0005-0000-0000-000095050000}"/>
    <cellStyle name="Followed Hyperlink 41" xfId="2902" hidden="1" xr:uid="{00000000-0005-0000-0000-000096050000}"/>
    <cellStyle name="Followed Hyperlink 41" xfId="3063" hidden="1" xr:uid="{00000000-0005-0000-0000-000097050000}"/>
    <cellStyle name="Followed Hyperlink 41" xfId="3179" hidden="1" xr:uid="{00000000-0005-0000-0000-000098050000}"/>
    <cellStyle name="Followed Hyperlink 41" xfId="3303" hidden="1" xr:uid="{00000000-0005-0000-0000-000099050000}"/>
    <cellStyle name="Followed Hyperlink 41" xfId="3215" hidden="1" xr:uid="{00000000-0005-0000-0000-00009A050000}"/>
    <cellStyle name="Followed Hyperlink 41" xfId="3376" hidden="1" xr:uid="{00000000-0005-0000-0000-00009B050000}"/>
    <cellStyle name="Followed Hyperlink 41" xfId="3406" hidden="1" xr:uid="{00000000-0005-0000-0000-00009C050000}"/>
    <cellStyle name="Followed Hyperlink 41" xfId="3524" hidden="1" xr:uid="{00000000-0005-0000-0000-00009D050000}"/>
    <cellStyle name="Followed Hyperlink 41" xfId="3436" hidden="1" xr:uid="{00000000-0005-0000-0000-00009E050000}"/>
    <cellStyle name="Followed Hyperlink 41" xfId="3597" hidden="1" xr:uid="{00000000-0005-0000-0000-00009F050000}"/>
    <cellStyle name="Followed Hyperlink 41" xfId="3625" hidden="1" xr:uid="{00000000-0005-0000-0000-0000A0050000}"/>
    <cellStyle name="Followed Hyperlink 41" xfId="3740" hidden="1" xr:uid="{00000000-0005-0000-0000-0000A1050000}"/>
    <cellStyle name="Followed Hyperlink 41" xfId="3652" hidden="1" xr:uid="{00000000-0005-0000-0000-0000A2050000}"/>
    <cellStyle name="Followed Hyperlink 41" xfId="3813" hidden="1" xr:uid="{00000000-0005-0000-0000-0000A3050000}"/>
    <cellStyle name="Followed Hyperlink 41" xfId="3840" hidden="1" xr:uid="{00000000-0005-0000-0000-0000A4050000}"/>
    <cellStyle name="Followed Hyperlink 41" xfId="3952" hidden="1" xr:uid="{00000000-0005-0000-0000-0000A5050000}"/>
    <cellStyle name="Followed Hyperlink 41" xfId="3864" hidden="1" xr:uid="{00000000-0005-0000-0000-0000A6050000}"/>
    <cellStyle name="Followed Hyperlink 41" xfId="4025" hidden="1" xr:uid="{00000000-0005-0000-0000-0000A7050000}"/>
    <cellStyle name="Followed Hyperlink 41" xfId="4052" hidden="1" xr:uid="{00000000-0005-0000-0000-0000A8050000}"/>
    <cellStyle name="Followed Hyperlink 41" xfId="4163" hidden="1" xr:uid="{00000000-0005-0000-0000-0000A9050000}"/>
    <cellStyle name="Followed Hyperlink 41" xfId="4075" hidden="1" xr:uid="{00000000-0005-0000-0000-0000AA050000}"/>
    <cellStyle name="Followed Hyperlink 41" xfId="4236" hidden="1" xr:uid="{00000000-0005-0000-0000-0000AB050000}"/>
    <cellStyle name="Followed Hyperlink 41" xfId="4263" hidden="1" xr:uid="{00000000-0005-0000-0000-0000AC050000}"/>
    <cellStyle name="Followed Hyperlink 41" xfId="4369" hidden="1" xr:uid="{00000000-0005-0000-0000-0000AD050000}"/>
    <cellStyle name="Followed Hyperlink 41" xfId="4281" hidden="1" xr:uid="{00000000-0005-0000-0000-0000AE050000}"/>
    <cellStyle name="Followed Hyperlink 41" xfId="4442" hidden="1" xr:uid="{00000000-0005-0000-0000-0000AF050000}"/>
    <cellStyle name="Followed Hyperlink 41" xfId="4544" hidden="1" xr:uid="{00000000-0005-0000-0000-000094050000}"/>
    <cellStyle name="Followed Hyperlink 41" xfId="2537" hidden="1" xr:uid="{00000000-0005-0000-0000-000095050000}"/>
    <cellStyle name="Followed Hyperlink 41" xfId="2693" hidden="1" xr:uid="{00000000-0005-0000-0000-000096050000}"/>
    <cellStyle name="Followed Hyperlink 41" xfId="4742" hidden="1" xr:uid="{00000000-0005-0000-0000-000097050000}"/>
    <cellStyle name="Followed Hyperlink 41" xfId="4858" hidden="1" xr:uid="{00000000-0005-0000-0000-000098050000}"/>
    <cellStyle name="Followed Hyperlink 41" xfId="4982" hidden="1" xr:uid="{00000000-0005-0000-0000-000099050000}"/>
    <cellStyle name="Followed Hyperlink 41" xfId="4894" hidden="1" xr:uid="{00000000-0005-0000-0000-00009A050000}"/>
    <cellStyle name="Followed Hyperlink 41" xfId="5055" hidden="1" xr:uid="{00000000-0005-0000-0000-00009B050000}"/>
    <cellStyle name="Followed Hyperlink 41" xfId="5085" hidden="1" xr:uid="{00000000-0005-0000-0000-00009C050000}"/>
    <cellStyle name="Followed Hyperlink 41" xfId="5203" hidden="1" xr:uid="{00000000-0005-0000-0000-00009D050000}"/>
    <cellStyle name="Followed Hyperlink 41" xfId="5115" hidden="1" xr:uid="{00000000-0005-0000-0000-00009E050000}"/>
    <cellStyle name="Followed Hyperlink 41" xfId="5276" hidden="1" xr:uid="{00000000-0005-0000-0000-00009F050000}"/>
    <cellStyle name="Followed Hyperlink 41" xfId="5304" hidden="1" xr:uid="{00000000-0005-0000-0000-0000A0050000}"/>
    <cellStyle name="Followed Hyperlink 41" xfId="5419" hidden="1" xr:uid="{00000000-0005-0000-0000-0000A1050000}"/>
    <cellStyle name="Followed Hyperlink 41" xfId="5331" hidden="1" xr:uid="{00000000-0005-0000-0000-0000A2050000}"/>
    <cellStyle name="Followed Hyperlink 41" xfId="5492" hidden="1" xr:uid="{00000000-0005-0000-0000-0000A3050000}"/>
    <cellStyle name="Followed Hyperlink 41" xfId="5519" hidden="1" xr:uid="{00000000-0005-0000-0000-0000A4050000}"/>
    <cellStyle name="Followed Hyperlink 41" xfId="5631" hidden="1" xr:uid="{00000000-0005-0000-0000-0000A5050000}"/>
    <cellStyle name="Followed Hyperlink 41" xfId="5543" hidden="1" xr:uid="{00000000-0005-0000-0000-0000A6050000}"/>
    <cellStyle name="Followed Hyperlink 41" xfId="5704" hidden="1" xr:uid="{00000000-0005-0000-0000-0000A7050000}"/>
    <cellStyle name="Followed Hyperlink 41" xfId="5731" hidden="1" xr:uid="{00000000-0005-0000-0000-0000A8050000}"/>
    <cellStyle name="Followed Hyperlink 41" xfId="5842" hidden="1" xr:uid="{00000000-0005-0000-0000-0000A9050000}"/>
    <cellStyle name="Followed Hyperlink 41" xfId="5754" hidden="1" xr:uid="{00000000-0005-0000-0000-0000AA050000}"/>
    <cellStyle name="Followed Hyperlink 41" xfId="5915" hidden="1" xr:uid="{00000000-0005-0000-0000-0000AB050000}"/>
    <cellStyle name="Followed Hyperlink 41" xfId="5942" hidden="1" xr:uid="{00000000-0005-0000-0000-0000AC050000}"/>
    <cellStyle name="Followed Hyperlink 41" xfId="6048" hidden="1" xr:uid="{00000000-0005-0000-0000-0000AD050000}"/>
    <cellStyle name="Followed Hyperlink 41" xfId="5960" hidden="1" xr:uid="{00000000-0005-0000-0000-0000AE050000}"/>
    <cellStyle name="Followed Hyperlink 41" xfId="6121" hidden="1" xr:uid="{00000000-0005-0000-0000-0000AF050000}"/>
    <cellStyle name="Followed Hyperlink 41" xfId="6223" hidden="1" xr:uid="{00000000-0005-0000-0000-000094050000}"/>
    <cellStyle name="Followed Hyperlink 41" xfId="2849" hidden="1" xr:uid="{00000000-0005-0000-0000-000095050000}"/>
    <cellStyle name="Followed Hyperlink 41" xfId="2793" hidden="1" xr:uid="{00000000-0005-0000-0000-000096050000}"/>
    <cellStyle name="Followed Hyperlink 41" xfId="6422" hidden="1" xr:uid="{00000000-0005-0000-0000-000097050000}"/>
    <cellStyle name="Followed Hyperlink 41" xfId="6538" hidden="1" xr:uid="{00000000-0005-0000-0000-000098050000}"/>
    <cellStyle name="Followed Hyperlink 41" xfId="6662" hidden="1" xr:uid="{00000000-0005-0000-0000-000099050000}"/>
    <cellStyle name="Followed Hyperlink 41" xfId="6574" hidden="1" xr:uid="{00000000-0005-0000-0000-00009A050000}"/>
    <cellStyle name="Followed Hyperlink 41" xfId="6735" hidden="1" xr:uid="{00000000-0005-0000-0000-00009B050000}"/>
    <cellStyle name="Followed Hyperlink 41" xfId="6765" hidden="1" xr:uid="{00000000-0005-0000-0000-00009C050000}"/>
    <cellStyle name="Followed Hyperlink 41" xfId="6883" hidden="1" xr:uid="{00000000-0005-0000-0000-00009D050000}"/>
    <cellStyle name="Followed Hyperlink 41" xfId="6795" hidden="1" xr:uid="{00000000-0005-0000-0000-00009E050000}"/>
    <cellStyle name="Followed Hyperlink 41" xfId="6956" hidden="1" xr:uid="{00000000-0005-0000-0000-00009F050000}"/>
    <cellStyle name="Followed Hyperlink 41" xfId="6984" hidden="1" xr:uid="{00000000-0005-0000-0000-0000A0050000}"/>
    <cellStyle name="Followed Hyperlink 41" xfId="7099" hidden="1" xr:uid="{00000000-0005-0000-0000-0000A1050000}"/>
    <cellStyle name="Followed Hyperlink 41" xfId="7011" hidden="1" xr:uid="{00000000-0005-0000-0000-0000A2050000}"/>
    <cellStyle name="Followed Hyperlink 41" xfId="7172" hidden="1" xr:uid="{00000000-0005-0000-0000-0000A3050000}"/>
    <cellStyle name="Followed Hyperlink 41" xfId="7199" hidden="1" xr:uid="{00000000-0005-0000-0000-0000A4050000}"/>
    <cellStyle name="Followed Hyperlink 41" xfId="7311" hidden="1" xr:uid="{00000000-0005-0000-0000-0000A5050000}"/>
    <cellStyle name="Followed Hyperlink 41" xfId="7223" hidden="1" xr:uid="{00000000-0005-0000-0000-0000A6050000}"/>
    <cellStyle name="Followed Hyperlink 41" xfId="7384" hidden="1" xr:uid="{00000000-0005-0000-0000-0000A7050000}"/>
    <cellStyle name="Followed Hyperlink 41" xfId="7411" hidden="1" xr:uid="{00000000-0005-0000-0000-0000A8050000}"/>
    <cellStyle name="Followed Hyperlink 41" xfId="7522" hidden="1" xr:uid="{00000000-0005-0000-0000-0000A9050000}"/>
    <cellStyle name="Followed Hyperlink 41" xfId="7434" hidden="1" xr:uid="{00000000-0005-0000-0000-0000AA050000}"/>
    <cellStyle name="Followed Hyperlink 41" xfId="7595" hidden="1" xr:uid="{00000000-0005-0000-0000-0000AB050000}"/>
    <cellStyle name="Followed Hyperlink 41" xfId="7622" hidden="1" xr:uid="{00000000-0005-0000-0000-0000AC050000}"/>
    <cellStyle name="Followed Hyperlink 41" xfId="7728" hidden="1" xr:uid="{00000000-0005-0000-0000-0000AD050000}"/>
    <cellStyle name="Followed Hyperlink 41" xfId="7640" hidden="1" xr:uid="{00000000-0005-0000-0000-0000AE050000}"/>
    <cellStyle name="Followed Hyperlink 41" xfId="7801" hidden="1" xr:uid="{00000000-0005-0000-0000-0000AF050000}"/>
    <cellStyle name="Followed Hyperlink 41" xfId="7903" hidden="1" xr:uid="{00000000-0005-0000-0000-000094050000}"/>
    <cellStyle name="Followed Hyperlink 41" xfId="161" hidden="1" xr:uid="{00000000-0005-0000-0000-000095050000}"/>
    <cellStyle name="Followed Hyperlink 41" xfId="4583" hidden="1" xr:uid="{00000000-0005-0000-0000-000096050000}"/>
    <cellStyle name="Followed Hyperlink 41" xfId="8102" hidden="1" xr:uid="{00000000-0005-0000-0000-000097050000}"/>
    <cellStyle name="Followed Hyperlink 41" xfId="8218" hidden="1" xr:uid="{00000000-0005-0000-0000-000098050000}"/>
    <cellStyle name="Followed Hyperlink 41" xfId="8342" hidden="1" xr:uid="{00000000-0005-0000-0000-000099050000}"/>
    <cellStyle name="Followed Hyperlink 41" xfId="8254" hidden="1" xr:uid="{00000000-0005-0000-0000-00009A050000}"/>
    <cellStyle name="Followed Hyperlink 41" xfId="8415" hidden="1" xr:uid="{00000000-0005-0000-0000-00009B050000}"/>
    <cellStyle name="Followed Hyperlink 41" xfId="8445" hidden="1" xr:uid="{00000000-0005-0000-0000-00009C050000}"/>
    <cellStyle name="Followed Hyperlink 41" xfId="8563" hidden="1" xr:uid="{00000000-0005-0000-0000-00009D050000}"/>
    <cellStyle name="Followed Hyperlink 41" xfId="8475" hidden="1" xr:uid="{00000000-0005-0000-0000-00009E050000}"/>
    <cellStyle name="Followed Hyperlink 41" xfId="8636" hidden="1" xr:uid="{00000000-0005-0000-0000-00009F050000}"/>
    <cellStyle name="Followed Hyperlink 41" xfId="8664" hidden="1" xr:uid="{00000000-0005-0000-0000-0000A0050000}"/>
    <cellStyle name="Followed Hyperlink 41" xfId="8779" hidden="1" xr:uid="{00000000-0005-0000-0000-0000A1050000}"/>
    <cellStyle name="Followed Hyperlink 41" xfId="8691" hidden="1" xr:uid="{00000000-0005-0000-0000-0000A2050000}"/>
    <cellStyle name="Followed Hyperlink 41" xfId="8852" hidden="1" xr:uid="{00000000-0005-0000-0000-0000A3050000}"/>
    <cellStyle name="Followed Hyperlink 41" xfId="8879" hidden="1" xr:uid="{00000000-0005-0000-0000-0000A4050000}"/>
    <cellStyle name="Followed Hyperlink 41" xfId="8991" hidden="1" xr:uid="{00000000-0005-0000-0000-0000A5050000}"/>
    <cellStyle name="Followed Hyperlink 41" xfId="8903" hidden="1" xr:uid="{00000000-0005-0000-0000-0000A6050000}"/>
    <cellStyle name="Followed Hyperlink 41" xfId="9064" hidden="1" xr:uid="{00000000-0005-0000-0000-0000A7050000}"/>
    <cellStyle name="Followed Hyperlink 41" xfId="9091" hidden="1" xr:uid="{00000000-0005-0000-0000-0000A8050000}"/>
    <cellStyle name="Followed Hyperlink 41" xfId="9202" hidden="1" xr:uid="{00000000-0005-0000-0000-0000A9050000}"/>
    <cellStyle name="Followed Hyperlink 41" xfId="9114" hidden="1" xr:uid="{00000000-0005-0000-0000-0000AA050000}"/>
    <cellStyle name="Followed Hyperlink 41" xfId="9275" hidden="1" xr:uid="{00000000-0005-0000-0000-0000AB050000}"/>
    <cellStyle name="Followed Hyperlink 41" xfId="9302" hidden="1" xr:uid="{00000000-0005-0000-0000-0000AC050000}"/>
    <cellStyle name="Followed Hyperlink 41" xfId="9408" hidden="1" xr:uid="{00000000-0005-0000-0000-0000AD050000}"/>
    <cellStyle name="Followed Hyperlink 41" xfId="9320" hidden="1" xr:uid="{00000000-0005-0000-0000-0000AE050000}"/>
    <cellStyle name="Followed Hyperlink 41" xfId="9481" hidden="1" xr:uid="{00000000-0005-0000-0000-0000AF050000}"/>
    <cellStyle name="Followed Hyperlink 41" xfId="9583" hidden="1" xr:uid="{00000000-0005-0000-0000-000094050000}"/>
    <cellStyle name="Followed Hyperlink 41" xfId="293" hidden="1" xr:uid="{00000000-0005-0000-0000-000095050000}"/>
    <cellStyle name="Followed Hyperlink 41" xfId="6262" hidden="1" xr:uid="{00000000-0005-0000-0000-000096050000}"/>
    <cellStyle name="Followed Hyperlink 41" xfId="9780" hidden="1" xr:uid="{00000000-0005-0000-0000-000097050000}"/>
    <cellStyle name="Followed Hyperlink 41" xfId="9896" hidden="1" xr:uid="{00000000-0005-0000-0000-000098050000}"/>
    <cellStyle name="Followed Hyperlink 41" xfId="10020" hidden="1" xr:uid="{00000000-0005-0000-0000-000099050000}"/>
    <cellStyle name="Followed Hyperlink 41" xfId="9932" hidden="1" xr:uid="{00000000-0005-0000-0000-00009A050000}"/>
    <cellStyle name="Followed Hyperlink 41" xfId="10093" hidden="1" xr:uid="{00000000-0005-0000-0000-00009B050000}"/>
    <cellStyle name="Followed Hyperlink 41" xfId="10123" hidden="1" xr:uid="{00000000-0005-0000-0000-00009C050000}"/>
    <cellStyle name="Followed Hyperlink 41" xfId="10241" hidden="1" xr:uid="{00000000-0005-0000-0000-00009D050000}"/>
    <cellStyle name="Followed Hyperlink 41" xfId="10153" hidden="1" xr:uid="{00000000-0005-0000-0000-00009E050000}"/>
    <cellStyle name="Followed Hyperlink 41" xfId="10314" hidden="1" xr:uid="{00000000-0005-0000-0000-00009F050000}"/>
    <cellStyle name="Followed Hyperlink 41" xfId="10342" hidden="1" xr:uid="{00000000-0005-0000-0000-0000A0050000}"/>
    <cellStyle name="Followed Hyperlink 41" xfId="10457" hidden="1" xr:uid="{00000000-0005-0000-0000-0000A1050000}"/>
    <cellStyle name="Followed Hyperlink 41" xfId="10369" hidden="1" xr:uid="{00000000-0005-0000-0000-0000A2050000}"/>
    <cellStyle name="Followed Hyperlink 41" xfId="10530" hidden="1" xr:uid="{00000000-0005-0000-0000-0000A3050000}"/>
    <cellStyle name="Followed Hyperlink 41" xfId="10557" hidden="1" xr:uid="{00000000-0005-0000-0000-0000A4050000}"/>
    <cellStyle name="Followed Hyperlink 41" xfId="10669" hidden="1" xr:uid="{00000000-0005-0000-0000-0000A5050000}"/>
    <cellStyle name="Followed Hyperlink 41" xfId="10581" hidden="1" xr:uid="{00000000-0005-0000-0000-0000A6050000}"/>
    <cellStyle name="Followed Hyperlink 41" xfId="10742" hidden="1" xr:uid="{00000000-0005-0000-0000-0000A7050000}"/>
    <cellStyle name="Followed Hyperlink 41" xfId="10769" hidden="1" xr:uid="{00000000-0005-0000-0000-0000A8050000}"/>
    <cellStyle name="Followed Hyperlink 41" xfId="10880" hidden="1" xr:uid="{00000000-0005-0000-0000-0000A9050000}"/>
    <cellStyle name="Followed Hyperlink 41" xfId="10792" hidden="1" xr:uid="{00000000-0005-0000-0000-0000AA050000}"/>
    <cellStyle name="Followed Hyperlink 41" xfId="10953" hidden="1" xr:uid="{00000000-0005-0000-0000-0000AB050000}"/>
    <cellStyle name="Followed Hyperlink 41" xfId="10980" hidden="1" xr:uid="{00000000-0005-0000-0000-0000AC050000}"/>
    <cellStyle name="Followed Hyperlink 41" xfId="11086" hidden="1" xr:uid="{00000000-0005-0000-0000-0000AD050000}"/>
    <cellStyle name="Followed Hyperlink 41" xfId="10998" hidden="1" xr:uid="{00000000-0005-0000-0000-0000AE050000}"/>
    <cellStyle name="Followed Hyperlink 41" xfId="11159" hidden="1" xr:uid="{00000000-0005-0000-0000-0000AF050000}"/>
    <cellStyle name="Followed Hyperlink 41" xfId="11261" hidden="1" xr:uid="{00000000-0005-0000-0000-000094050000}"/>
    <cellStyle name="Followed Hyperlink 41" xfId="2594" hidden="1" xr:uid="{00000000-0005-0000-0000-000095050000}"/>
    <cellStyle name="Followed Hyperlink 41" xfId="7942" hidden="1" xr:uid="{00000000-0005-0000-0000-000096050000}"/>
    <cellStyle name="Followed Hyperlink 41" xfId="11455" hidden="1" xr:uid="{00000000-0005-0000-0000-000097050000}"/>
    <cellStyle name="Followed Hyperlink 41" xfId="11571" hidden="1" xr:uid="{00000000-0005-0000-0000-000098050000}"/>
    <cellStyle name="Followed Hyperlink 41" xfId="11695" hidden="1" xr:uid="{00000000-0005-0000-0000-000099050000}"/>
    <cellStyle name="Followed Hyperlink 41" xfId="11607" hidden="1" xr:uid="{00000000-0005-0000-0000-00009A050000}"/>
    <cellStyle name="Followed Hyperlink 41" xfId="11768" hidden="1" xr:uid="{00000000-0005-0000-0000-00009B050000}"/>
    <cellStyle name="Followed Hyperlink 41" xfId="11798" hidden="1" xr:uid="{00000000-0005-0000-0000-00009C050000}"/>
    <cellStyle name="Followed Hyperlink 41" xfId="11916" hidden="1" xr:uid="{00000000-0005-0000-0000-00009D050000}"/>
    <cellStyle name="Followed Hyperlink 41" xfId="11828" hidden="1" xr:uid="{00000000-0005-0000-0000-00009E050000}"/>
    <cellStyle name="Followed Hyperlink 41" xfId="11989" hidden="1" xr:uid="{00000000-0005-0000-0000-00009F050000}"/>
    <cellStyle name="Followed Hyperlink 41" xfId="12017" hidden="1" xr:uid="{00000000-0005-0000-0000-0000A0050000}"/>
    <cellStyle name="Followed Hyperlink 41" xfId="12132" hidden="1" xr:uid="{00000000-0005-0000-0000-0000A1050000}"/>
    <cellStyle name="Followed Hyperlink 41" xfId="12044" hidden="1" xr:uid="{00000000-0005-0000-0000-0000A2050000}"/>
    <cellStyle name="Followed Hyperlink 41" xfId="12205" hidden="1" xr:uid="{00000000-0005-0000-0000-0000A3050000}"/>
    <cellStyle name="Followed Hyperlink 41" xfId="12232" hidden="1" xr:uid="{00000000-0005-0000-0000-0000A4050000}"/>
    <cellStyle name="Followed Hyperlink 41" xfId="12344" hidden="1" xr:uid="{00000000-0005-0000-0000-0000A5050000}"/>
    <cellStyle name="Followed Hyperlink 41" xfId="12256" hidden="1" xr:uid="{00000000-0005-0000-0000-0000A6050000}"/>
    <cellStyle name="Followed Hyperlink 41" xfId="12417" hidden="1" xr:uid="{00000000-0005-0000-0000-0000A7050000}"/>
    <cellStyle name="Followed Hyperlink 41" xfId="12444" hidden="1" xr:uid="{00000000-0005-0000-0000-0000A8050000}"/>
    <cellStyle name="Followed Hyperlink 41" xfId="12555" hidden="1" xr:uid="{00000000-0005-0000-0000-0000A9050000}"/>
    <cellStyle name="Followed Hyperlink 41" xfId="12467" hidden="1" xr:uid="{00000000-0005-0000-0000-0000AA050000}"/>
    <cellStyle name="Followed Hyperlink 41" xfId="12628" hidden="1" xr:uid="{00000000-0005-0000-0000-0000AB050000}"/>
    <cellStyle name="Followed Hyperlink 41" xfId="12655" hidden="1" xr:uid="{00000000-0005-0000-0000-0000AC050000}"/>
    <cellStyle name="Followed Hyperlink 41" xfId="12761" hidden="1" xr:uid="{00000000-0005-0000-0000-0000AD050000}"/>
    <cellStyle name="Followed Hyperlink 41" xfId="12673" hidden="1" xr:uid="{00000000-0005-0000-0000-0000AE050000}"/>
    <cellStyle name="Followed Hyperlink 41" xfId="12834" hidden="1" xr:uid="{00000000-0005-0000-0000-0000AF050000}"/>
    <cellStyle name="Followed Hyperlink 41" xfId="12936" hidden="1" xr:uid="{00000000-0005-0000-0000-000094050000}"/>
    <cellStyle name="Followed Hyperlink 41" xfId="4658" hidden="1" xr:uid="{00000000-0005-0000-0000-000095050000}"/>
    <cellStyle name="Followed Hyperlink 41" xfId="9622" hidden="1" xr:uid="{00000000-0005-0000-0000-000096050000}"/>
    <cellStyle name="Followed Hyperlink 41" xfId="13129" hidden="1" xr:uid="{00000000-0005-0000-0000-000097050000}"/>
    <cellStyle name="Followed Hyperlink 41" xfId="13245" hidden="1" xr:uid="{00000000-0005-0000-0000-000098050000}"/>
    <cellStyle name="Followed Hyperlink 41" xfId="13369" hidden="1" xr:uid="{00000000-0005-0000-0000-000099050000}"/>
    <cellStyle name="Followed Hyperlink 41" xfId="13281" hidden="1" xr:uid="{00000000-0005-0000-0000-00009A050000}"/>
    <cellStyle name="Followed Hyperlink 41" xfId="13442" hidden="1" xr:uid="{00000000-0005-0000-0000-00009B050000}"/>
    <cellStyle name="Followed Hyperlink 41" xfId="13472" hidden="1" xr:uid="{00000000-0005-0000-0000-00009C050000}"/>
    <cellStyle name="Followed Hyperlink 41" xfId="13590" hidden="1" xr:uid="{00000000-0005-0000-0000-00009D050000}"/>
    <cellStyle name="Followed Hyperlink 41" xfId="13502" hidden="1" xr:uid="{00000000-0005-0000-0000-00009E050000}"/>
    <cellStyle name="Followed Hyperlink 41" xfId="13663" hidden="1" xr:uid="{00000000-0005-0000-0000-00009F050000}"/>
    <cellStyle name="Followed Hyperlink 41" xfId="13691" hidden="1" xr:uid="{00000000-0005-0000-0000-0000A0050000}"/>
    <cellStyle name="Followed Hyperlink 41" xfId="13806" hidden="1" xr:uid="{00000000-0005-0000-0000-0000A1050000}"/>
    <cellStyle name="Followed Hyperlink 41" xfId="13718" hidden="1" xr:uid="{00000000-0005-0000-0000-0000A2050000}"/>
    <cellStyle name="Followed Hyperlink 41" xfId="13879" hidden="1" xr:uid="{00000000-0005-0000-0000-0000A3050000}"/>
    <cellStyle name="Followed Hyperlink 41" xfId="13906" hidden="1" xr:uid="{00000000-0005-0000-0000-0000A4050000}"/>
    <cellStyle name="Followed Hyperlink 41" xfId="14018" hidden="1" xr:uid="{00000000-0005-0000-0000-0000A5050000}"/>
    <cellStyle name="Followed Hyperlink 41" xfId="13930" hidden="1" xr:uid="{00000000-0005-0000-0000-0000A6050000}"/>
    <cellStyle name="Followed Hyperlink 41" xfId="14091" hidden="1" xr:uid="{00000000-0005-0000-0000-0000A7050000}"/>
    <cellStyle name="Followed Hyperlink 41" xfId="14118" hidden="1" xr:uid="{00000000-0005-0000-0000-0000A8050000}"/>
    <cellStyle name="Followed Hyperlink 41" xfId="14229" hidden="1" xr:uid="{00000000-0005-0000-0000-0000A9050000}"/>
    <cellStyle name="Followed Hyperlink 41" xfId="14141" hidden="1" xr:uid="{00000000-0005-0000-0000-0000AA050000}"/>
    <cellStyle name="Followed Hyperlink 41" xfId="14302" hidden="1" xr:uid="{00000000-0005-0000-0000-0000AB050000}"/>
    <cellStyle name="Followed Hyperlink 41" xfId="14329" hidden="1" xr:uid="{00000000-0005-0000-0000-0000AC050000}"/>
    <cellStyle name="Followed Hyperlink 41" xfId="14435" hidden="1" xr:uid="{00000000-0005-0000-0000-0000AD050000}"/>
    <cellStyle name="Followed Hyperlink 41" xfId="14347" hidden="1" xr:uid="{00000000-0005-0000-0000-0000AE050000}"/>
    <cellStyle name="Followed Hyperlink 41" xfId="14508" hidden="1" xr:uid="{00000000-0005-0000-0000-0000AF050000}"/>
    <cellStyle name="Followed Hyperlink 41" xfId="14610" hidden="1" xr:uid="{00000000-0005-0000-0000-000094050000}"/>
    <cellStyle name="Followed Hyperlink 41" xfId="6337" hidden="1" xr:uid="{00000000-0005-0000-0000-000095050000}"/>
    <cellStyle name="Followed Hyperlink 41" xfId="11300" hidden="1" xr:uid="{00000000-0005-0000-0000-000096050000}"/>
    <cellStyle name="Followed Hyperlink 41" xfId="14797" hidden="1" xr:uid="{00000000-0005-0000-0000-000097050000}"/>
    <cellStyle name="Followed Hyperlink 41" xfId="14913" hidden="1" xr:uid="{00000000-0005-0000-0000-000098050000}"/>
    <cellStyle name="Followed Hyperlink 41" xfId="15037" hidden="1" xr:uid="{00000000-0005-0000-0000-000099050000}"/>
    <cellStyle name="Followed Hyperlink 41" xfId="14949" hidden="1" xr:uid="{00000000-0005-0000-0000-00009A050000}"/>
    <cellStyle name="Followed Hyperlink 41" xfId="15110" hidden="1" xr:uid="{00000000-0005-0000-0000-00009B050000}"/>
    <cellStyle name="Followed Hyperlink 41" xfId="15140" hidden="1" xr:uid="{00000000-0005-0000-0000-00009C050000}"/>
    <cellStyle name="Followed Hyperlink 41" xfId="15258" hidden="1" xr:uid="{00000000-0005-0000-0000-00009D050000}"/>
    <cellStyle name="Followed Hyperlink 41" xfId="15170" hidden="1" xr:uid="{00000000-0005-0000-0000-00009E050000}"/>
    <cellStyle name="Followed Hyperlink 41" xfId="15331" hidden="1" xr:uid="{00000000-0005-0000-0000-00009F050000}"/>
    <cellStyle name="Followed Hyperlink 41" xfId="15359" hidden="1" xr:uid="{00000000-0005-0000-0000-0000A0050000}"/>
    <cellStyle name="Followed Hyperlink 41" xfId="15474" hidden="1" xr:uid="{00000000-0005-0000-0000-0000A1050000}"/>
    <cellStyle name="Followed Hyperlink 41" xfId="15386" hidden="1" xr:uid="{00000000-0005-0000-0000-0000A2050000}"/>
    <cellStyle name="Followed Hyperlink 41" xfId="15547" hidden="1" xr:uid="{00000000-0005-0000-0000-0000A3050000}"/>
    <cellStyle name="Followed Hyperlink 41" xfId="15574" hidden="1" xr:uid="{00000000-0005-0000-0000-0000A4050000}"/>
    <cellStyle name="Followed Hyperlink 41" xfId="15686" hidden="1" xr:uid="{00000000-0005-0000-0000-0000A5050000}"/>
    <cellStyle name="Followed Hyperlink 41" xfId="15598" hidden="1" xr:uid="{00000000-0005-0000-0000-0000A6050000}"/>
    <cellStyle name="Followed Hyperlink 41" xfId="15759" hidden="1" xr:uid="{00000000-0005-0000-0000-0000A7050000}"/>
    <cellStyle name="Followed Hyperlink 41" xfId="15786" hidden="1" xr:uid="{00000000-0005-0000-0000-0000A8050000}"/>
    <cellStyle name="Followed Hyperlink 41" xfId="15897" hidden="1" xr:uid="{00000000-0005-0000-0000-0000A9050000}"/>
    <cellStyle name="Followed Hyperlink 41" xfId="15809" hidden="1" xr:uid="{00000000-0005-0000-0000-0000AA050000}"/>
    <cellStyle name="Followed Hyperlink 41" xfId="15970" hidden="1" xr:uid="{00000000-0005-0000-0000-0000AB050000}"/>
    <cellStyle name="Followed Hyperlink 41" xfId="15997" hidden="1" xr:uid="{00000000-0005-0000-0000-0000AC050000}"/>
    <cellStyle name="Followed Hyperlink 41" xfId="16103" hidden="1" xr:uid="{00000000-0005-0000-0000-0000AD050000}"/>
    <cellStyle name="Followed Hyperlink 41" xfId="16015" hidden="1" xr:uid="{00000000-0005-0000-0000-0000AE050000}"/>
    <cellStyle name="Followed Hyperlink 41" xfId="16176" hidden="1" xr:uid="{00000000-0005-0000-0000-0000AF050000}"/>
    <cellStyle name="Followed Hyperlink 41" xfId="16278" hidden="1" xr:uid="{00000000-0005-0000-0000-000094050000}"/>
    <cellStyle name="Followed Hyperlink 41" xfId="8017" hidden="1" xr:uid="{00000000-0005-0000-0000-000095050000}"/>
    <cellStyle name="Followed Hyperlink 41" xfId="12974" hidden="1" xr:uid="{00000000-0005-0000-0000-000096050000}"/>
    <cellStyle name="Followed Hyperlink 41" xfId="16456" hidden="1" xr:uid="{00000000-0005-0000-0000-000097050000}"/>
    <cellStyle name="Followed Hyperlink 41" xfId="16572" hidden="1" xr:uid="{00000000-0005-0000-0000-000098050000}"/>
    <cellStyle name="Followed Hyperlink 41" xfId="16696" hidden="1" xr:uid="{00000000-0005-0000-0000-000099050000}"/>
    <cellStyle name="Followed Hyperlink 41" xfId="16608" hidden="1" xr:uid="{00000000-0005-0000-0000-00009A050000}"/>
    <cellStyle name="Followed Hyperlink 41" xfId="16769" hidden="1" xr:uid="{00000000-0005-0000-0000-00009B050000}"/>
    <cellStyle name="Followed Hyperlink 41" xfId="16799" hidden="1" xr:uid="{00000000-0005-0000-0000-00009C050000}"/>
    <cellStyle name="Followed Hyperlink 41" xfId="16917" hidden="1" xr:uid="{00000000-0005-0000-0000-00009D050000}"/>
    <cellStyle name="Followed Hyperlink 41" xfId="16829" hidden="1" xr:uid="{00000000-0005-0000-0000-00009E050000}"/>
    <cellStyle name="Followed Hyperlink 41" xfId="16990" hidden="1" xr:uid="{00000000-0005-0000-0000-00009F050000}"/>
    <cellStyle name="Followed Hyperlink 41" xfId="17018" hidden="1" xr:uid="{00000000-0005-0000-0000-0000A0050000}"/>
    <cellStyle name="Followed Hyperlink 41" xfId="17133" hidden="1" xr:uid="{00000000-0005-0000-0000-0000A1050000}"/>
    <cellStyle name="Followed Hyperlink 41" xfId="17045" hidden="1" xr:uid="{00000000-0005-0000-0000-0000A2050000}"/>
    <cellStyle name="Followed Hyperlink 41" xfId="17206" hidden="1" xr:uid="{00000000-0005-0000-0000-0000A3050000}"/>
    <cellStyle name="Followed Hyperlink 41" xfId="17233" hidden="1" xr:uid="{00000000-0005-0000-0000-0000A4050000}"/>
    <cellStyle name="Followed Hyperlink 41" xfId="17345" hidden="1" xr:uid="{00000000-0005-0000-0000-0000A5050000}"/>
    <cellStyle name="Followed Hyperlink 41" xfId="17257" hidden="1" xr:uid="{00000000-0005-0000-0000-0000A6050000}"/>
    <cellStyle name="Followed Hyperlink 41" xfId="17418" hidden="1" xr:uid="{00000000-0005-0000-0000-0000A7050000}"/>
    <cellStyle name="Followed Hyperlink 41" xfId="17445" hidden="1" xr:uid="{00000000-0005-0000-0000-0000A8050000}"/>
    <cellStyle name="Followed Hyperlink 41" xfId="17556" hidden="1" xr:uid="{00000000-0005-0000-0000-0000A9050000}"/>
    <cellStyle name="Followed Hyperlink 41" xfId="17468" hidden="1" xr:uid="{00000000-0005-0000-0000-0000AA050000}"/>
    <cellStyle name="Followed Hyperlink 41" xfId="17629" hidden="1" xr:uid="{00000000-0005-0000-0000-0000AB050000}"/>
    <cellStyle name="Followed Hyperlink 41" xfId="17656" hidden="1" xr:uid="{00000000-0005-0000-0000-0000AC050000}"/>
    <cellStyle name="Followed Hyperlink 41" xfId="17762" hidden="1" xr:uid="{00000000-0005-0000-0000-0000AD050000}"/>
    <cellStyle name="Followed Hyperlink 41" xfId="17674" hidden="1" xr:uid="{00000000-0005-0000-0000-0000AE050000}"/>
    <cellStyle name="Followed Hyperlink 41" xfId="17835" hidden="1" xr:uid="{00000000-0005-0000-0000-0000AF050000}"/>
    <cellStyle name="Followed Hyperlink 41" xfId="16312" hidden="1" xr:uid="{00000000-0005-0000-0000-000094050000}"/>
    <cellStyle name="Followed Hyperlink 41" xfId="17878" hidden="1" xr:uid="{00000000-0005-0000-0000-000095050000}"/>
    <cellStyle name="Followed Hyperlink 41" xfId="14719" hidden="1" xr:uid="{00000000-0005-0000-0000-000096050000}"/>
    <cellStyle name="Followed Hyperlink 41" xfId="18122" hidden="1" xr:uid="{00000000-0005-0000-0000-000097050000}"/>
    <cellStyle name="Followed Hyperlink 41" xfId="18238" hidden="1" xr:uid="{00000000-0005-0000-0000-000098050000}"/>
    <cellStyle name="Followed Hyperlink 41" xfId="18362" hidden="1" xr:uid="{00000000-0005-0000-0000-000099050000}"/>
    <cellStyle name="Followed Hyperlink 41" xfId="18274" hidden="1" xr:uid="{00000000-0005-0000-0000-00009A050000}"/>
    <cellStyle name="Followed Hyperlink 41" xfId="18435" hidden="1" xr:uid="{00000000-0005-0000-0000-00009B050000}"/>
    <cellStyle name="Followed Hyperlink 41" xfId="18465" hidden="1" xr:uid="{00000000-0005-0000-0000-00009C050000}"/>
    <cellStyle name="Followed Hyperlink 41" xfId="18583" hidden="1" xr:uid="{00000000-0005-0000-0000-00009D050000}"/>
    <cellStyle name="Followed Hyperlink 41" xfId="18495" hidden="1" xr:uid="{00000000-0005-0000-0000-00009E050000}"/>
    <cellStyle name="Followed Hyperlink 41" xfId="18656" hidden="1" xr:uid="{00000000-0005-0000-0000-00009F050000}"/>
    <cellStyle name="Followed Hyperlink 41" xfId="18684" hidden="1" xr:uid="{00000000-0005-0000-0000-0000A0050000}"/>
    <cellStyle name="Followed Hyperlink 41" xfId="18799" hidden="1" xr:uid="{00000000-0005-0000-0000-0000A1050000}"/>
    <cellStyle name="Followed Hyperlink 41" xfId="18711" hidden="1" xr:uid="{00000000-0005-0000-0000-0000A2050000}"/>
    <cellStyle name="Followed Hyperlink 41" xfId="18872" hidden="1" xr:uid="{00000000-0005-0000-0000-0000A3050000}"/>
    <cellStyle name="Followed Hyperlink 41" xfId="18899" hidden="1" xr:uid="{00000000-0005-0000-0000-0000A4050000}"/>
    <cellStyle name="Followed Hyperlink 41" xfId="19011" hidden="1" xr:uid="{00000000-0005-0000-0000-0000A5050000}"/>
    <cellStyle name="Followed Hyperlink 41" xfId="18923" hidden="1" xr:uid="{00000000-0005-0000-0000-0000A6050000}"/>
    <cellStyle name="Followed Hyperlink 41" xfId="19084" hidden="1" xr:uid="{00000000-0005-0000-0000-0000A7050000}"/>
    <cellStyle name="Followed Hyperlink 41" xfId="19111" hidden="1" xr:uid="{00000000-0005-0000-0000-0000A8050000}"/>
    <cellStyle name="Followed Hyperlink 41" xfId="19222" hidden="1" xr:uid="{00000000-0005-0000-0000-0000A9050000}"/>
    <cellStyle name="Followed Hyperlink 41" xfId="19134" hidden="1" xr:uid="{00000000-0005-0000-0000-0000AA050000}"/>
    <cellStyle name="Followed Hyperlink 41" xfId="19295" hidden="1" xr:uid="{00000000-0005-0000-0000-0000AB050000}"/>
    <cellStyle name="Followed Hyperlink 41" xfId="19322" hidden="1" xr:uid="{00000000-0005-0000-0000-0000AC050000}"/>
    <cellStyle name="Followed Hyperlink 41" xfId="19428" hidden="1" xr:uid="{00000000-0005-0000-0000-0000AD050000}"/>
    <cellStyle name="Followed Hyperlink 41" xfId="19340" hidden="1" xr:uid="{00000000-0005-0000-0000-0000AE050000}"/>
    <cellStyle name="Followed Hyperlink 41" xfId="19501" hidden="1" xr:uid="{00000000-0005-0000-0000-0000AF050000}"/>
    <cellStyle name="Followed Hyperlink 41" xfId="19603" hidden="1" xr:uid="{00000000-0005-0000-0000-000094050000}"/>
    <cellStyle name="Followed Hyperlink 41" xfId="18042" hidden="1" xr:uid="{00000000-0005-0000-0000-000095050000}"/>
    <cellStyle name="Followed Hyperlink 41" xfId="18001" hidden="1" xr:uid="{00000000-0005-0000-0000-000096050000}"/>
    <cellStyle name="Followed Hyperlink 41" xfId="19763" hidden="1" xr:uid="{00000000-0005-0000-0000-000097050000}"/>
    <cellStyle name="Followed Hyperlink 41" xfId="19879" hidden="1" xr:uid="{00000000-0005-0000-0000-000098050000}"/>
    <cellStyle name="Followed Hyperlink 41" xfId="20003" hidden="1" xr:uid="{00000000-0005-0000-0000-000099050000}"/>
    <cellStyle name="Followed Hyperlink 41" xfId="19915" hidden="1" xr:uid="{00000000-0005-0000-0000-00009A050000}"/>
    <cellStyle name="Followed Hyperlink 41" xfId="20076" hidden="1" xr:uid="{00000000-0005-0000-0000-00009B050000}"/>
    <cellStyle name="Followed Hyperlink 41" xfId="20106" hidden="1" xr:uid="{00000000-0005-0000-0000-00009C050000}"/>
    <cellStyle name="Followed Hyperlink 41" xfId="20224" hidden="1" xr:uid="{00000000-0005-0000-0000-00009D050000}"/>
    <cellStyle name="Followed Hyperlink 41" xfId="20136" hidden="1" xr:uid="{00000000-0005-0000-0000-00009E050000}"/>
    <cellStyle name="Followed Hyperlink 41" xfId="20297" hidden="1" xr:uid="{00000000-0005-0000-0000-00009F050000}"/>
    <cellStyle name="Followed Hyperlink 41" xfId="20325" hidden="1" xr:uid="{00000000-0005-0000-0000-0000A0050000}"/>
    <cellStyle name="Followed Hyperlink 41" xfId="20440" hidden="1" xr:uid="{00000000-0005-0000-0000-0000A1050000}"/>
    <cellStyle name="Followed Hyperlink 41" xfId="20352" hidden="1" xr:uid="{00000000-0005-0000-0000-0000A2050000}"/>
    <cellStyle name="Followed Hyperlink 41" xfId="20513" hidden="1" xr:uid="{00000000-0005-0000-0000-0000A3050000}"/>
    <cellStyle name="Followed Hyperlink 41" xfId="20540" hidden="1" xr:uid="{00000000-0005-0000-0000-0000A4050000}"/>
    <cellStyle name="Followed Hyperlink 41" xfId="20652" hidden="1" xr:uid="{00000000-0005-0000-0000-0000A5050000}"/>
    <cellStyle name="Followed Hyperlink 41" xfId="20564" hidden="1" xr:uid="{00000000-0005-0000-0000-0000A6050000}"/>
    <cellStyle name="Followed Hyperlink 41" xfId="20725" hidden="1" xr:uid="{00000000-0005-0000-0000-0000A7050000}"/>
    <cellStyle name="Followed Hyperlink 41" xfId="20752" hidden="1" xr:uid="{00000000-0005-0000-0000-0000A8050000}"/>
    <cellStyle name="Followed Hyperlink 41" xfId="20863" hidden="1" xr:uid="{00000000-0005-0000-0000-0000A9050000}"/>
    <cellStyle name="Followed Hyperlink 41" xfId="20775" hidden="1" xr:uid="{00000000-0005-0000-0000-0000AA050000}"/>
    <cellStyle name="Followed Hyperlink 41" xfId="20936" hidden="1" xr:uid="{00000000-0005-0000-0000-0000AB050000}"/>
    <cellStyle name="Followed Hyperlink 41" xfId="20963" hidden="1" xr:uid="{00000000-0005-0000-0000-0000AC050000}"/>
    <cellStyle name="Followed Hyperlink 41" xfId="21069" hidden="1" xr:uid="{00000000-0005-0000-0000-0000AD050000}"/>
    <cellStyle name="Followed Hyperlink 41" xfId="20981" hidden="1" xr:uid="{00000000-0005-0000-0000-0000AE050000}"/>
    <cellStyle name="Followed Hyperlink 41" xfId="21142" hidden="1" xr:uid="{00000000-0005-0000-0000-0000AF050000}"/>
    <cellStyle name="Followed Hyperlink 41" xfId="21244" hidden="1" xr:uid="{00000000-0005-0000-0000-000094050000}"/>
    <cellStyle name="Followed Hyperlink 41" xfId="13075" hidden="1" xr:uid="{00000000-0005-0000-0000-000095050000}"/>
    <cellStyle name="Followed Hyperlink 41" xfId="16390" hidden="1" xr:uid="{00000000-0005-0000-0000-000096050000}"/>
    <cellStyle name="Followed Hyperlink 41" xfId="21370" hidden="1" xr:uid="{00000000-0005-0000-0000-000097050000}"/>
    <cellStyle name="Followed Hyperlink 41" xfId="21486" hidden="1" xr:uid="{00000000-0005-0000-0000-000098050000}"/>
    <cellStyle name="Followed Hyperlink 41" xfId="21610" hidden="1" xr:uid="{00000000-0005-0000-0000-000099050000}"/>
    <cellStyle name="Followed Hyperlink 41" xfId="21522" hidden="1" xr:uid="{00000000-0005-0000-0000-00009A050000}"/>
    <cellStyle name="Followed Hyperlink 41" xfId="21683" hidden="1" xr:uid="{00000000-0005-0000-0000-00009B050000}"/>
    <cellStyle name="Followed Hyperlink 41" xfId="21713" hidden="1" xr:uid="{00000000-0005-0000-0000-00009C050000}"/>
    <cellStyle name="Followed Hyperlink 41" xfId="21831" hidden="1" xr:uid="{00000000-0005-0000-0000-00009D050000}"/>
    <cellStyle name="Followed Hyperlink 41" xfId="21743" hidden="1" xr:uid="{00000000-0005-0000-0000-00009E050000}"/>
    <cellStyle name="Followed Hyperlink 41" xfId="21904" hidden="1" xr:uid="{00000000-0005-0000-0000-00009F050000}"/>
    <cellStyle name="Followed Hyperlink 41" xfId="21932" hidden="1" xr:uid="{00000000-0005-0000-0000-0000A0050000}"/>
    <cellStyle name="Followed Hyperlink 41" xfId="22047" hidden="1" xr:uid="{00000000-0005-0000-0000-0000A1050000}"/>
    <cellStyle name="Followed Hyperlink 41" xfId="21959" hidden="1" xr:uid="{00000000-0005-0000-0000-0000A2050000}"/>
    <cellStyle name="Followed Hyperlink 41" xfId="22120" hidden="1" xr:uid="{00000000-0005-0000-0000-0000A3050000}"/>
    <cellStyle name="Followed Hyperlink 41" xfId="22147" hidden="1" xr:uid="{00000000-0005-0000-0000-0000A4050000}"/>
    <cellStyle name="Followed Hyperlink 41" xfId="22259" hidden="1" xr:uid="{00000000-0005-0000-0000-0000A5050000}"/>
    <cellStyle name="Followed Hyperlink 41" xfId="22171" hidden="1" xr:uid="{00000000-0005-0000-0000-0000A6050000}"/>
    <cellStyle name="Followed Hyperlink 41" xfId="22332" hidden="1" xr:uid="{00000000-0005-0000-0000-0000A7050000}"/>
    <cellStyle name="Followed Hyperlink 41" xfId="22359" hidden="1" xr:uid="{00000000-0005-0000-0000-0000A8050000}"/>
    <cellStyle name="Followed Hyperlink 41" xfId="22470" hidden="1" xr:uid="{00000000-0005-0000-0000-0000A9050000}"/>
    <cellStyle name="Followed Hyperlink 41" xfId="22382" hidden="1" xr:uid="{00000000-0005-0000-0000-0000AA050000}"/>
    <cellStyle name="Followed Hyperlink 41" xfId="22543" hidden="1" xr:uid="{00000000-0005-0000-0000-0000AB050000}"/>
    <cellStyle name="Followed Hyperlink 41" xfId="22570" hidden="1" xr:uid="{00000000-0005-0000-0000-0000AC050000}"/>
    <cellStyle name="Followed Hyperlink 41" xfId="22676" hidden="1" xr:uid="{00000000-0005-0000-0000-0000AD050000}"/>
    <cellStyle name="Followed Hyperlink 41" xfId="22588" hidden="1" xr:uid="{00000000-0005-0000-0000-0000AE050000}"/>
    <cellStyle name="Followed Hyperlink 41" xfId="22749" hidden="1" xr:uid="{00000000-0005-0000-0000-0000AF050000}"/>
    <cellStyle name="Followed Hyperlink 41" xfId="22851" hidden="1" xr:uid="{00000000-0005-0000-0000-000094050000}"/>
    <cellStyle name="Followed Hyperlink 41" xfId="18100" hidden="1" xr:uid="{00000000-0005-0000-0000-000095050000}"/>
    <cellStyle name="Followed Hyperlink 41" xfId="19634" hidden="1" xr:uid="{00000000-0005-0000-0000-000096050000}"/>
    <cellStyle name="Followed Hyperlink 41" xfId="22939" hidden="1" xr:uid="{00000000-0005-0000-0000-000097050000}"/>
    <cellStyle name="Followed Hyperlink 41" xfId="23055" hidden="1" xr:uid="{00000000-0005-0000-0000-000098050000}"/>
    <cellStyle name="Followed Hyperlink 41" xfId="23179" hidden="1" xr:uid="{00000000-0005-0000-0000-000099050000}"/>
    <cellStyle name="Followed Hyperlink 41" xfId="23091" hidden="1" xr:uid="{00000000-0005-0000-0000-00009A050000}"/>
    <cellStyle name="Followed Hyperlink 41" xfId="23252" hidden="1" xr:uid="{00000000-0005-0000-0000-00009B050000}"/>
    <cellStyle name="Followed Hyperlink 41" xfId="23282" hidden="1" xr:uid="{00000000-0005-0000-0000-00009C050000}"/>
    <cellStyle name="Followed Hyperlink 41" xfId="23400" hidden="1" xr:uid="{00000000-0005-0000-0000-00009D050000}"/>
    <cellStyle name="Followed Hyperlink 41" xfId="23312" hidden="1" xr:uid="{00000000-0005-0000-0000-00009E050000}"/>
    <cellStyle name="Followed Hyperlink 41" xfId="23473" hidden="1" xr:uid="{00000000-0005-0000-0000-00009F050000}"/>
    <cellStyle name="Followed Hyperlink 41" xfId="23501" hidden="1" xr:uid="{00000000-0005-0000-0000-0000A0050000}"/>
    <cellStyle name="Followed Hyperlink 41" xfId="23616" hidden="1" xr:uid="{00000000-0005-0000-0000-0000A1050000}"/>
    <cellStyle name="Followed Hyperlink 41" xfId="23528" hidden="1" xr:uid="{00000000-0005-0000-0000-0000A2050000}"/>
    <cellStyle name="Followed Hyperlink 41" xfId="23689" hidden="1" xr:uid="{00000000-0005-0000-0000-0000A3050000}"/>
    <cellStyle name="Followed Hyperlink 41" xfId="23716" hidden="1" xr:uid="{00000000-0005-0000-0000-0000A4050000}"/>
    <cellStyle name="Followed Hyperlink 41" xfId="23828" hidden="1" xr:uid="{00000000-0005-0000-0000-0000A5050000}"/>
    <cellStyle name="Followed Hyperlink 41" xfId="23740" hidden="1" xr:uid="{00000000-0005-0000-0000-0000A6050000}"/>
    <cellStyle name="Followed Hyperlink 41" xfId="23901" hidden="1" xr:uid="{00000000-0005-0000-0000-0000A7050000}"/>
    <cellStyle name="Followed Hyperlink 41" xfId="23928" hidden="1" xr:uid="{00000000-0005-0000-0000-0000A8050000}"/>
    <cellStyle name="Followed Hyperlink 41" xfId="24039" hidden="1" xr:uid="{00000000-0005-0000-0000-0000A9050000}"/>
    <cellStyle name="Followed Hyperlink 41" xfId="23951" hidden="1" xr:uid="{00000000-0005-0000-0000-0000AA050000}"/>
    <cellStyle name="Followed Hyperlink 41" xfId="24112" hidden="1" xr:uid="{00000000-0005-0000-0000-0000AB050000}"/>
    <cellStyle name="Followed Hyperlink 41" xfId="24139" hidden="1" xr:uid="{00000000-0005-0000-0000-0000AC050000}"/>
    <cellStyle name="Followed Hyperlink 41" xfId="24245" hidden="1" xr:uid="{00000000-0005-0000-0000-0000AD050000}"/>
    <cellStyle name="Followed Hyperlink 41" xfId="24157" hidden="1" xr:uid="{00000000-0005-0000-0000-0000AE050000}"/>
    <cellStyle name="Followed Hyperlink 41" xfId="24318" hidden="1" xr:uid="{00000000-0005-0000-0000-0000AF050000}"/>
    <cellStyle name="Followed Hyperlink 41" xfId="24420" hidden="1" xr:uid="{00000000-0005-0000-0000-000094050000}"/>
    <cellStyle name="Followed Hyperlink 41" xfId="16368" hidden="1" xr:uid="{00000000-0005-0000-0000-000095050000}"/>
    <cellStyle name="Followed Hyperlink 41" xfId="21271" hidden="1" xr:uid="{00000000-0005-0000-0000-000096050000}"/>
    <cellStyle name="Followed Hyperlink 41" xfId="24458" hidden="1" xr:uid="{00000000-0005-0000-0000-000097050000}"/>
    <cellStyle name="Followed Hyperlink 41" xfId="24574" hidden="1" xr:uid="{00000000-0005-0000-0000-000098050000}"/>
    <cellStyle name="Followed Hyperlink 41" xfId="24698" hidden="1" xr:uid="{00000000-0005-0000-0000-000099050000}"/>
    <cellStyle name="Followed Hyperlink 41" xfId="24610" hidden="1" xr:uid="{00000000-0005-0000-0000-00009A050000}"/>
    <cellStyle name="Followed Hyperlink 41" xfId="24771" hidden="1" xr:uid="{00000000-0005-0000-0000-00009B050000}"/>
    <cellStyle name="Followed Hyperlink 41" xfId="24801" hidden="1" xr:uid="{00000000-0005-0000-0000-00009C050000}"/>
    <cellStyle name="Followed Hyperlink 41" xfId="24919" hidden="1" xr:uid="{00000000-0005-0000-0000-00009D050000}"/>
    <cellStyle name="Followed Hyperlink 41" xfId="24831" hidden="1" xr:uid="{00000000-0005-0000-0000-00009E050000}"/>
    <cellStyle name="Followed Hyperlink 41" xfId="24992" hidden="1" xr:uid="{00000000-0005-0000-0000-00009F050000}"/>
    <cellStyle name="Followed Hyperlink 41" xfId="25020" hidden="1" xr:uid="{00000000-0005-0000-0000-0000A0050000}"/>
    <cellStyle name="Followed Hyperlink 41" xfId="25135" hidden="1" xr:uid="{00000000-0005-0000-0000-0000A1050000}"/>
    <cellStyle name="Followed Hyperlink 41" xfId="25047" hidden="1" xr:uid="{00000000-0005-0000-0000-0000A2050000}"/>
    <cellStyle name="Followed Hyperlink 41" xfId="25208" hidden="1" xr:uid="{00000000-0005-0000-0000-0000A3050000}"/>
    <cellStyle name="Followed Hyperlink 41" xfId="25235" hidden="1" xr:uid="{00000000-0005-0000-0000-0000A4050000}"/>
    <cellStyle name="Followed Hyperlink 41" xfId="25347" hidden="1" xr:uid="{00000000-0005-0000-0000-0000A5050000}"/>
    <cellStyle name="Followed Hyperlink 41" xfId="25259" hidden="1" xr:uid="{00000000-0005-0000-0000-0000A6050000}"/>
    <cellStyle name="Followed Hyperlink 41" xfId="25420" hidden="1" xr:uid="{00000000-0005-0000-0000-0000A7050000}"/>
    <cellStyle name="Followed Hyperlink 41" xfId="25447" hidden="1" xr:uid="{00000000-0005-0000-0000-0000A8050000}"/>
    <cellStyle name="Followed Hyperlink 41" xfId="25558" hidden="1" xr:uid="{00000000-0005-0000-0000-0000A9050000}"/>
    <cellStyle name="Followed Hyperlink 41" xfId="25470" hidden="1" xr:uid="{00000000-0005-0000-0000-0000AA050000}"/>
    <cellStyle name="Followed Hyperlink 41" xfId="25631" hidden="1" xr:uid="{00000000-0005-0000-0000-0000AB050000}"/>
    <cellStyle name="Followed Hyperlink 41" xfId="25658" hidden="1" xr:uid="{00000000-0005-0000-0000-0000AC050000}"/>
    <cellStyle name="Followed Hyperlink 41" xfId="25764" hidden="1" xr:uid="{00000000-0005-0000-0000-0000AD050000}"/>
    <cellStyle name="Followed Hyperlink 41" xfId="25676" hidden="1" xr:uid="{00000000-0005-0000-0000-0000AE050000}"/>
    <cellStyle name="Followed Hyperlink 41" xfId="25837" hidden="1" xr:uid="{00000000-0005-0000-0000-0000AF050000}"/>
    <cellStyle name="Followed Hyperlink 41" xfId="26382" hidden="1" xr:uid="{00000000-0005-0000-0000-000094050000}"/>
    <cellStyle name="Followed Hyperlink 41" xfId="26505" hidden="1" xr:uid="{00000000-0005-0000-0000-000095050000}"/>
    <cellStyle name="Followed Hyperlink 41" xfId="26417" hidden="1" xr:uid="{00000000-0005-0000-0000-000096050000}"/>
    <cellStyle name="Followed Hyperlink 41" xfId="26578" hidden="1" xr:uid="{00000000-0005-0000-0000-000097050000}"/>
    <cellStyle name="Followed Hyperlink 41" xfId="26694" hidden="1" xr:uid="{00000000-0005-0000-0000-000098050000}"/>
    <cellStyle name="Followed Hyperlink 41" xfId="26818" hidden="1" xr:uid="{00000000-0005-0000-0000-000099050000}"/>
    <cellStyle name="Followed Hyperlink 41" xfId="26730" hidden="1" xr:uid="{00000000-0005-0000-0000-00009A050000}"/>
    <cellStyle name="Followed Hyperlink 41" xfId="26891" hidden="1" xr:uid="{00000000-0005-0000-0000-00009B050000}"/>
    <cellStyle name="Followed Hyperlink 41" xfId="26921" hidden="1" xr:uid="{00000000-0005-0000-0000-00009C050000}"/>
    <cellStyle name="Followed Hyperlink 41" xfId="27039" hidden="1" xr:uid="{00000000-0005-0000-0000-00009D050000}"/>
    <cellStyle name="Followed Hyperlink 41" xfId="26951" hidden="1" xr:uid="{00000000-0005-0000-0000-00009E050000}"/>
    <cellStyle name="Followed Hyperlink 41" xfId="27112" hidden="1" xr:uid="{00000000-0005-0000-0000-00009F050000}"/>
    <cellStyle name="Followed Hyperlink 41" xfId="27140" hidden="1" xr:uid="{00000000-0005-0000-0000-0000A0050000}"/>
    <cellStyle name="Followed Hyperlink 41" xfId="27255" hidden="1" xr:uid="{00000000-0005-0000-0000-0000A1050000}"/>
    <cellStyle name="Followed Hyperlink 41" xfId="27167" hidden="1" xr:uid="{00000000-0005-0000-0000-0000A2050000}"/>
    <cellStyle name="Followed Hyperlink 41" xfId="27328" hidden="1" xr:uid="{00000000-0005-0000-0000-0000A3050000}"/>
    <cellStyle name="Followed Hyperlink 41" xfId="27355" hidden="1" xr:uid="{00000000-0005-0000-0000-0000A4050000}"/>
    <cellStyle name="Followed Hyperlink 41" xfId="27467" hidden="1" xr:uid="{00000000-0005-0000-0000-0000A5050000}"/>
    <cellStyle name="Followed Hyperlink 41" xfId="27379" hidden="1" xr:uid="{00000000-0005-0000-0000-0000A6050000}"/>
    <cellStyle name="Followed Hyperlink 41" xfId="27540" hidden="1" xr:uid="{00000000-0005-0000-0000-0000A7050000}"/>
    <cellStyle name="Followed Hyperlink 41" xfId="27567" hidden="1" xr:uid="{00000000-0005-0000-0000-0000A8050000}"/>
    <cellStyle name="Followed Hyperlink 41" xfId="27678" hidden="1" xr:uid="{00000000-0005-0000-0000-0000A9050000}"/>
    <cellStyle name="Followed Hyperlink 41" xfId="27590" hidden="1" xr:uid="{00000000-0005-0000-0000-0000AA050000}"/>
    <cellStyle name="Followed Hyperlink 41" xfId="27751" hidden="1" xr:uid="{00000000-0005-0000-0000-0000AB050000}"/>
    <cellStyle name="Followed Hyperlink 41" xfId="27778" hidden="1" xr:uid="{00000000-0005-0000-0000-0000AC050000}"/>
    <cellStyle name="Followed Hyperlink 41" xfId="27884" hidden="1" xr:uid="{00000000-0005-0000-0000-0000AD050000}"/>
    <cellStyle name="Followed Hyperlink 41" xfId="27796" hidden="1" xr:uid="{00000000-0005-0000-0000-0000AE050000}"/>
    <cellStyle name="Followed Hyperlink 41" xfId="27957" hidden="1" xr:uid="{00000000-0005-0000-0000-0000AF050000}"/>
    <cellStyle name="Followed Hyperlink 41" xfId="28604" hidden="1" xr:uid="{00000000-0005-0000-0000-000094050000}"/>
    <cellStyle name="Followed Hyperlink 41" xfId="28727" hidden="1" xr:uid="{00000000-0005-0000-0000-000095050000}"/>
    <cellStyle name="Followed Hyperlink 41" xfId="28639" hidden="1" xr:uid="{00000000-0005-0000-0000-000096050000}"/>
    <cellStyle name="Followed Hyperlink 41" xfId="28800" hidden="1" xr:uid="{00000000-0005-0000-0000-000097050000}"/>
    <cellStyle name="Followed Hyperlink 41" xfId="28916" hidden="1" xr:uid="{00000000-0005-0000-0000-000098050000}"/>
    <cellStyle name="Followed Hyperlink 41" xfId="29040" hidden="1" xr:uid="{00000000-0005-0000-0000-000099050000}"/>
    <cellStyle name="Followed Hyperlink 41" xfId="28952" hidden="1" xr:uid="{00000000-0005-0000-0000-00009A050000}"/>
    <cellStyle name="Followed Hyperlink 41" xfId="29113" hidden="1" xr:uid="{00000000-0005-0000-0000-00009B050000}"/>
    <cellStyle name="Followed Hyperlink 41" xfId="29143" hidden="1" xr:uid="{00000000-0005-0000-0000-00009C050000}"/>
    <cellStyle name="Followed Hyperlink 41" xfId="29261" hidden="1" xr:uid="{00000000-0005-0000-0000-00009D050000}"/>
    <cellStyle name="Followed Hyperlink 41" xfId="29173" hidden="1" xr:uid="{00000000-0005-0000-0000-00009E050000}"/>
    <cellStyle name="Followed Hyperlink 41" xfId="29334" hidden="1" xr:uid="{00000000-0005-0000-0000-00009F050000}"/>
    <cellStyle name="Followed Hyperlink 41" xfId="29362" hidden="1" xr:uid="{00000000-0005-0000-0000-0000A0050000}"/>
    <cellStyle name="Followed Hyperlink 41" xfId="29477" hidden="1" xr:uid="{00000000-0005-0000-0000-0000A1050000}"/>
    <cellStyle name="Followed Hyperlink 41" xfId="29389" hidden="1" xr:uid="{00000000-0005-0000-0000-0000A2050000}"/>
    <cellStyle name="Followed Hyperlink 41" xfId="29550" hidden="1" xr:uid="{00000000-0005-0000-0000-0000A3050000}"/>
    <cellStyle name="Followed Hyperlink 41" xfId="29577" hidden="1" xr:uid="{00000000-0005-0000-0000-0000A4050000}"/>
    <cellStyle name="Followed Hyperlink 41" xfId="29689" hidden="1" xr:uid="{00000000-0005-0000-0000-0000A5050000}"/>
    <cellStyle name="Followed Hyperlink 41" xfId="29601" hidden="1" xr:uid="{00000000-0005-0000-0000-0000A6050000}"/>
    <cellStyle name="Followed Hyperlink 41" xfId="29762" hidden="1" xr:uid="{00000000-0005-0000-0000-0000A7050000}"/>
    <cellStyle name="Followed Hyperlink 41" xfId="29789" hidden="1" xr:uid="{00000000-0005-0000-0000-0000A8050000}"/>
    <cellStyle name="Followed Hyperlink 41" xfId="29900" hidden="1" xr:uid="{00000000-0005-0000-0000-0000A9050000}"/>
    <cellStyle name="Followed Hyperlink 41" xfId="29812" hidden="1" xr:uid="{00000000-0005-0000-0000-0000AA050000}"/>
    <cellStyle name="Followed Hyperlink 41" xfId="29973" hidden="1" xr:uid="{00000000-0005-0000-0000-0000AB050000}"/>
    <cellStyle name="Followed Hyperlink 41" xfId="30000" hidden="1" xr:uid="{00000000-0005-0000-0000-0000AC050000}"/>
    <cellStyle name="Followed Hyperlink 41" xfId="30106" hidden="1" xr:uid="{00000000-0005-0000-0000-0000AD050000}"/>
    <cellStyle name="Followed Hyperlink 41" xfId="30018" hidden="1" xr:uid="{00000000-0005-0000-0000-0000AE050000}"/>
    <cellStyle name="Followed Hyperlink 41" xfId="30179" hidden="1" xr:uid="{00000000-0005-0000-0000-0000AF050000}"/>
    <cellStyle name="Followed Hyperlink 41" xfId="30281" hidden="1" xr:uid="{00000000-0005-0000-0000-000094050000}"/>
    <cellStyle name="Followed Hyperlink 41" xfId="28283" hidden="1" xr:uid="{00000000-0005-0000-0000-000095050000}"/>
    <cellStyle name="Followed Hyperlink 41" xfId="28436" hidden="1" xr:uid="{00000000-0005-0000-0000-000096050000}"/>
    <cellStyle name="Followed Hyperlink 41" xfId="30471" hidden="1" xr:uid="{00000000-0005-0000-0000-000097050000}"/>
    <cellStyle name="Followed Hyperlink 41" xfId="30587" hidden="1" xr:uid="{00000000-0005-0000-0000-000098050000}"/>
    <cellStyle name="Followed Hyperlink 41" xfId="30711" hidden="1" xr:uid="{00000000-0005-0000-0000-000099050000}"/>
    <cellStyle name="Followed Hyperlink 41" xfId="30623" hidden="1" xr:uid="{00000000-0005-0000-0000-00009A050000}"/>
    <cellStyle name="Followed Hyperlink 41" xfId="30784" hidden="1" xr:uid="{00000000-0005-0000-0000-00009B050000}"/>
    <cellStyle name="Followed Hyperlink 41" xfId="30814" hidden="1" xr:uid="{00000000-0005-0000-0000-00009C050000}"/>
    <cellStyle name="Followed Hyperlink 41" xfId="30932" hidden="1" xr:uid="{00000000-0005-0000-0000-00009D050000}"/>
    <cellStyle name="Followed Hyperlink 41" xfId="30844" hidden="1" xr:uid="{00000000-0005-0000-0000-00009E050000}"/>
    <cellStyle name="Followed Hyperlink 41" xfId="31005" hidden="1" xr:uid="{00000000-0005-0000-0000-00009F050000}"/>
    <cellStyle name="Followed Hyperlink 41" xfId="31033" hidden="1" xr:uid="{00000000-0005-0000-0000-0000A0050000}"/>
    <cellStyle name="Followed Hyperlink 41" xfId="31148" hidden="1" xr:uid="{00000000-0005-0000-0000-0000A1050000}"/>
    <cellStyle name="Followed Hyperlink 41" xfId="31060" hidden="1" xr:uid="{00000000-0005-0000-0000-0000A2050000}"/>
    <cellStyle name="Followed Hyperlink 41" xfId="31221" hidden="1" xr:uid="{00000000-0005-0000-0000-0000A3050000}"/>
    <cellStyle name="Followed Hyperlink 41" xfId="31248" hidden="1" xr:uid="{00000000-0005-0000-0000-0000A4050000}"/>
    <cellStyle name="Followed Hyperlink 41" xfId="31360" hidden="1" xr:uid="{00000000-0005-0000-0000-0000A5050000}"/>
    <cellStyle name="Followed Hyperlink 41" xfId="31272" hidden="1" xr:uid="{00000000-0005-0000-0000-0000A6050000}"/>
    <cellStyle name="Followed Hyperlink 41" xfId="31433" hidden="1" xr:uid="{00000000-0005-0000-0000-0000A7050000}"/>
    <cellStyle name="Followed Hyperlink 41" xfId="31460" hidden="1" xr:uid="{00000000-0005-0000-0000-0000A8050000}"/>
    <cellStyle name="Followed Hyperlink 41" xfId="31571" hidden="1" xr:uid="{00000000-0005-0000-0000-0000A9050000}"/>
    <cellStyle name="Followed Hyperlink 41" xfId="31483" hidden="1" xr:uid="{00000000-0005-0000-0000-0000AA050000}"/>
    <cellStyle name="Followed Hyperlink 41" xfId="31644" hidden="1" xr:uid="{00000000-0005-0000-0000-0000AB050000}"/>
    <cellStyle name="Followed Hyperlink 41" xfId="31671" hidden="1" xr:uid="{00000000-0005-0000-0000-0000AC050000}"/>
    <cellStyle name="Followed Hyperlink 41" xfId="31777" hidden="1" xr:uid="{00000000-0005-0000-0000-0000AD050000}"/>
    <cellStyle name="Followed Hyperlink 41" xfId="31689" hidden="1" xr:uid="{00000000-0005-0000-0000-0000AE050000}"/>
    <cellStyle name="Followed Hyperlink 41" xfId="31850" hidden="1" xr:uid="{00000000-0005-0000-0000-0000AF050000}"/>
    <cellStyle name="Followed Hyperlink 41" xfId="31952" hidden="1" xr:uid="{00000000-0005-0000-0000-000094050000}"/>
    <cellStyle name="Followed Hyperlink 41" xfId="28586" hidden="1" xr:uid="{00000000-0005-0000-0000-000095050000}"/>
    <cellStyle name="Followed Hyperlink 41" xfId="28532" hidden="1" xr:uid="{00000000-0005-0000-0000-000096050000}"/>
    <cellStyle name="Followed Hyperlink 41" xfId="32139" hidden="1" xr:uid="{00000000-0005-0000-0000-000097050000}"/>
    <cellStyle name="Followed Hyperlink 41" xfId="32255" hidden="1" xr:uid="{00000000-0005-0000-0000-000098050000}"/>
    <cellStyle name="Followed Hyperlink 41" xfId="32379" hidden="1" xr:uid="{00000000-0005-0000-0000-000099050000}"/>
    <cellStyle name="Followed Hyperlink 41" xfId="32291" hidden="1" xr:uid="{00000000-0005-0000-0000-00009A050000}"/>
    <cellStyle name="Followed Hyperlink 41" xfId="32452" hidden="1" xr:uid="{00000000-0005-0000-0000-00009B050000}"/>
    <cellStyle name="Followed Hyperlink 41" xfId="32482" hidden="1" xr:uid="{00000000-0005-0000-0000-00009C050000}"/>
    <cellStyle name="Followed Hyperlink 41" xfId="32600" hidden="1" xr:uid="{00000000-0005-0000-0000-00009D050000}"/>
    <cellStyle name="Followed Hyperlink 41" xfId="32512" hidden="1" xr:uid="{00000000-0005-0000-0000-00009E050000}"/>
    <cellStyle name="Followed Hyperlink 41" xfId="32673" hidden="1" xr:uid="{00000000-0005-0000-0000-00009F050000}"/>
    <cellStyle name="Followed Hyperlink 41" xfId="32701" hidden="1" xr:uid="{00000000-0005-0000-0000-0000A0050000}"/>
    <cellStyle name="Followed Hyperlink 41" xfId="32816" hidden="1" xr:uid="{00000000-0005-0000-0000-0000A1050000}"/>
    <cellStyle name="Followed Hyperlink 41" xfId="32728" hidden="1" xr:uid="{00000000-0005-0000-0000-0000A2050000}"/>
    <cellStyle name="Followed Hyperlink 41" xfId="32889" hidden="1" xr:uid="{00000000-0005-0000-0000-0000A3050000}"/>
    <cellStyle name="Followed Hyperlink 41" xfId="32916" hidden="1" xr:uid="{00000000-0005-0000-0000-0000A4050000}"/>
    <cellStyle name="Followed Hyperlink 41" xfId="33028" hidden="1" xr:uid="{00000000-0005-0000-0000-0000A5050000}"/>
    <cellStyle name="Followed Hyperlink 41" xfId="32940" hidden="1" xr:uid="{00000000-0005-0000-0000-0000A6050000}"/>
    <cellStyle name="Followed Hyperlink 41" xfId="33101" hidden="1" xr:uid="{00000000-0005-0000-0000-0000A7050000}"/>
    <cellStyle name="Followed Hyperlink 41" xfId="33128" hidden="1" xr:uid="{00000000-0005-0000-0000-0000A8050000}"/>
    <cellStyle name="Followed Hyperlink 41" xfId="33239" hidden="1" xr:uid="{00000000-0005-0000-0000-0000A9050000}"/>
    <cellStyle name="Followed Hyperlink 41" xfId="33151" hidden="1" xr:uid="{00000000-0005-0000-0000-0000AA050000}"/>
    <cellStyle name="Followed Hyperlink 41" xfId="33312" hidden="1" xr:uid="{00000000-0005-0000-0000-0000AB050000}"/>
    <cellStyle name="Followed Hyperlink 41" xfId="33339" hidden="1" xr:uid="{00000000-0005-0000-0000-0000AC050000}"/>
    <cellStyle name="Followed Hyperlink 41" xfId="33445" hidden="1" xr:uid="{00000000-0005-0000-0000-0000AD050000}"/>
    <cellStyle name="Followed Hyperlink 41" xfId="33357" hidden="1" xr:uid="{00000000-0005-0000-0000-0000AE050000}"/>
    <cellStyle name="Followed Hyperlink 41" xfId="33518" hidden="1" xr:uid="{00000000-0005-0000-0000-0000AF050000}"/>
    <cellStyle name="Followed Hyperlink 41" xfId="33620" hidden="1" xr:uid="{00000000-0005-0000-0000-000094050000}"/>
    <cellStyle name="Followed Hyperlink 41" xfId="25866" hidden="1" xr:uid="{00000000-0005-0000-0000-000095050000}"/>
    <cellStyle name="Followed Hyperlink 41" xfId="30317" hidden="1" xr:uid="{00000000-0005-0000-0000-000096050000}"/>
    <cellStyle name="Followed Hyperlink 41" xfId="33794" hidden="1" xr:uid="{00000000-0005-0000-0000-000097050000}"/>
    <cellStyle name="Followed Hyperlink 41" xfId="33910" hidden="1" xr:uid="{00000000-0005-0000-0000-000098050000}"/>
    <cellStyle name="Followed Hyperlink 41" xfId="34034" hidden="1" xr:uid="{00000000-0005-0000-0000-000099050000}"/>
    <cellStyle name="Followed Hyperlink 41" xfId="33946" hidden="1" xr:uid="{00000000-0005-0000-0000-00009A050000}"/>
    <cellStyle name="Followed Hyperlink 41" xfId="34107" hidden="1" xr:uid="{00000000-0005-0000-0000-00009B050000}"/>
    <cellStyle name="Followed Hyperlink 41" xfId="34137" hidden="1" xr:uid="{00000000-0005-0000-0000-00009C050000}"/>
    <cellStyle name="Followed Hyperlink 41" xfId="34255" hidden="1" xr:uid="{00000000-0005-0000-0000-00009D050000}"/>
    <cellStyle name="Followed Hyperlink 41" xfId="34167" hidden="1" xr:uid="{00000000-0005-0000-0000-00009E050000}"/>
    <cellStyle name="Followed Hyperlink 41" xfId="34328" hidden="1" xr:uid="{00000000-0005-0000-0000-00009F050000}"/>
    <cellStyle name="Followed Hyperlink 41" xfId="34356" hidden="1" xr:uid="{00000000-0005-0000-0000-0000A0050000}"/>
    <cellStyle name="Followed Hyperlink 41" xfId="34471" hidden="1" xr:uid="{00000000-0005-0000-0000-0000A1050000}"/>
    <cellStyle name="Followed Hyperlink 41" xfId="34383" hidden="1" xr:uid="{00000000-0005-0000-0000-0000A2050000}"/>
    <cellStyle name="Followed Hyperlink 41" xfId="34544" hidden="1" xr:uid="{00000000-0005-0000-0000-0000A3050000}"/>
    <cellStyle name="Followed Hyperlink 41" xfId="34571" hidden="1" xr:uid="{00000000-0005-0000-0000-0000A4050000}"/>
    <cellStyle name="Followed Hyperlink 41" xfId="34683" hidden="1" xr:uid="{00000000-0005-0000-0000-0000A5050000}"/>
    <cellStyle name="Followed Hyperlink 41" xfId="34595" hidden="1" xr:uid="{00000000-0005-0000-0000-0000A6050000}"/>
    <cellStyle name="Followed Hyperlink 41" xfId="34756" hidden="1" xr:uid="{00000000-0005-0000-0000-0000A7050000}"/>
    <cellStyle name="Followed Hyperlink 41" xfId="34783" hidden="1" xr:uid="{00000000-0005-0000-0000-0000A8050000}"/>
    <cellStyle name="Followed Hyperlink 41" xfId="34894" hidden="1" xr:uid="{00000000-0005-0000-0000-0000A9050000}"/>
    <cellStyle name="Followed Hyperlink 41" xfId="34806" hidden="1" xr:uid="{00000000-0005-0000-0000-0000AA050000}"/>
    <cellStyle name="Followed Hyperlink 41" xfId="34967" hidden="1" xr:uid="{00000000-0005-0000-0000-0000AB050000}"/>
    <cellStyle name="Followed Hyperlink 41" xfId="34994" hidden="1" xr:uid="{00000000-0005-0000-0000-0000AC050000}"/>
    <cellStyle name="Followed Hyperlink 41" xfId="35100" hidden="1" xr:uid="{00000000-0005-0000-0000-0000AD050000}"/>
    <cellStyle name="Followed Hyperlink 41" xfId="35012" hidden="1" xr:uid="{00000000-0005-0000-0000-0000AE050000}"/>
    <cellStyle name="Followed Hyperlink 41" xfId="35173" hidden="1" xr:uid="{00000000-0005-0000-0000-0000AF050000}"/>
    <cellStyle name="Followed Hyperlink 41" xfId="35275" hidden="1" xr:uid="{00000000-0005-0000-0000-000094050000}"/>
    <cellStyle name="Followed Hyperlink 41" xfId="26111" hidden="1" xr:uid="{00000000-0005-0000-0000-000095050000}"/>
    <cellStyle name="Followed Hyperlink 41" xfId="31987" hidden="1" xr:uid="{00000000-0005-0000-0000-000096050000}"/>
    <cellStyle name="Followed Hyperlink 41" xfId="35435" hidden="1" xr:uid="{00000000-0005-0000-0000-000097050000}"/>
    <cellStyle name="Followed Hyperlink 41" xfId="35551" hidden="1" xr:uid="{00000000-0005-0000-0000-000098050000}"/>
    <cellStyle name="Followed Hyperlink 41" xfId="35675" hidden="1" xr:uid="{00000000-0005-0000-0000-000099050000}"/>
    <cellStyle name="Followed Hyperlink 41" xfId="35587" hidden="1" xr:uid="{00000000-0005-0000-0000-00009A050000}"/>
    <cellStyle name="Followed Hyperlink 41" xfId="35748" hidden="1" xr:uid="{00000000-0005-0000-0000-00009B050000}"/>
    <cellStyle name="Followed Hyperlink 41" xfId="35778" hidden="1" xr:uid="{00000000-0005-0000-0000-00009C050000}"/>
    <cellStyle name="Followed Hyperlink 41" xfId="35896" hidden="1" xr:uid="{00000000-0005-0000-0000-00009D050000}"/>
    <cellStyle name="Followed Hyperlink 41" xfId="35808" hidden="1" xr:uid="{00000000-0005-0000-0000-00009E050000}"/>
    <cellStyle name="Followed Hyperlink 41" xfId="35969" hidden="1" xr:uid="{00000000-0005-0000-0000-00009F050000}"/>
    <cellStyle name="Followed Hyperlink 41" xfId="35997" hidden="1" xr:uid="{00000000-0005-0000-0000-0000A0050000}"/>
    <cellStyle name="Followed Hyperlink 41" xfId="36112" hidden="1" xr:uid="{00000000-0005-0000-0000-0000A1050000}"/>
    <cellStyle name="Followed Hyperlink 41" xfId="36024" hidden="1" xr:uid="{00000000-0005-0000-0000-0000A2050000}"/>
    <cellStyle name="Followed Hyperlink 41" xfId="36185" hidden="1" xr:uid="{00000000-0005-0000-0000-0000A3050000}"/>
    <cellStyle name="Followed Hyperlink 41" xfId="36212" hidden="1" xr:uid="{00000000-0005-0000-0000-0000A4050000}"/>
    <cellStyle name="Followed Hyperlink 41" xfId="36324" hidden="1" xr:uid="{00000000-0005-0000-0000-0000A5050000}"/>
    <cellStyle name="Followed Hyperlink 41" xfId="36236" hidden="1" xr:uid="{00000000-0005-0000-0000-0000A6050000}"/>
    <cellStyle name="Followed Hyperlink 41" xfId="36397" hidden="1" xr:uid="{00000000-0005-0000-0000-0000A7050000}"/>
    <cellStyle name="Followed Hyperlink 41" xfId="36424" hidden="1" xr:uid="{00000000-0005-0000-0000-0000A8050000}"/>
    <cellStyle name="Followed Hyperlink 41" xfId="36535" hidden="1" xr:uid="{00000000-0005-0000-0000-0000A9050000}"/>
    <cellStyle name="Followed Hyperlink 41" xfId="36447" hidden="1" xr:uid="{00000000-0005-0000-0000-0000AA050000}"/>
    <cellStyle name="Followed Hyperlink 41" xfId="36608" hidden="1" xr:uid="{00000000-0005-0000-0000-0000AB050000}"/>
    <cellStyle name="Followed Hyperlink 41" xfId="36635" hidden="1" xr:uid="{00000000-0005-0000-0000-0000AC050000}"/>
    <cellStyle name="Followed Hyperlink 41" xfId="36741" hidden="1" xr:uid="{00000000-0005-0000-0000-0000AD050000}"/>
    <cellStyle name="Followed Hyperlink 41" xfId="36653" hidden="1" xr:uid="{00000000-0005-0000-0000-0000AE050000}"/>
    <cellStyle name="Followed Hyperlink 41" xfId="36814" hidden="1" xr:uid="{00000000-0005-0000-0000-0000AF050000}"/>
    <cellStyle name="Followed Hyperlink 41" xfId="36916" hidden="1" xr:uid="{00000000-0005-0000-0000-000094050000}"/>
    <cellStyle name="Followed Hyperlink 41" xfId="28339" hidden="1" xr:uid="{00000000-0005-0000-0000-000095050000}"/>
    <cellStyle name="Followed Hyperlink 41" xfId="33653" hidden="1" xr:uid="{00000000-0005-0000-0000-000096050000}"/>
    <cellStyle name="Followed Hyperlink 41" xfId="37042" hidden="1" xr:uid="{00000000-0005-0000-0000-000097050000}"/>
    <cellStyle name="Followed Hyperlink 41" xfId="37158" hidden="1" xr:uid="{00000000-0005-0000-0000-000098050000}"/>
    <cellStyle name="Followed Hyperlink 41" xfId="37282" hidden="1" xr:uid="{00000000-0005-0000-0000-000099050000}"/>
    <cellStyle name="Followed Hyperlink 41" xfId="37194" hidden="1" xr:uid="{00000000-0005-0000-0000-00009A050000}"/>
    <cellStyle name="Followed Hyperlink 41" xfId="37355" hidden="1" xr:uid="{00000000-0005-0000-0000-00009B050000}"/>
    <cellStyle name="Followed Hyperlink 41" xfId="37385" hidden="1" xr:uid="{00000000-0005-0000-0000-00009C050000}"/>
    <cellStyle name="Followed Hyperlink 41" xfId="37503" hidden="1" xr:uid="{00000000-0005-0000-0000-00009D050000}"/>
    <cellStyle name="Followed Hyperlink 41" xfId="37415" hidden="1" xr:uid="{00000000-0005-0000-0000-00009E050000}"/>
    <cellStyle name="Followed Hyperlink 41" xfId="37576" hidden="1" xr:uid="{00000000-0005-0000-0000-00009F050000}"/>
    <cellStyle name="Followed Hyperlink 41" xfId="37604" hidden="1" xr:uid="{00000000-0005-0000-0000-0000A0050000}"/>
    <cellStyle name="Followed Hyperlink 41" xfId="37719" hidden="1" xr:uid="{00000000-0005-0000-0000-0000A1050000}"/>
    <cellStyle name="Followed Hyperlink 41" xfId="37631" hidden="1" xr:uid="{00000000-0005-0000-0000-0000A2050000}"/>
    <cellStyle name="Followed Hyperlink 41" xfId="37792" hidden="1" xr:uid="{00000000-0005-0000-0000-0000A3050000}"/>
    <cellStyle name="Followed Hyperlink 41" xfId="37819" hidden="1" xr:uid="{00000000-0005-0000-0000-0000A4050000}"/>
    <cellStyle name="Followed Hyperlink 41" xfId="37931" hidden="1" xr:uid="{00000000-0005-0000-0000-0000A5050000}"/>
    <cellStyle name="Followed Hyperlink 41" xfId="37843" hidden="1" xr:uid="{00000000-0005-0000-0000-0000A6050000}"/>
    <cellStyle name="Followed Hyperlink 41" xfId="38004" hidden="1" xr:uid="{00000000-0005-0000-0000-0000A7050000}"/>
    <cellStyle name="Followed Hyperlink 41" xfId="38031" hidden="1" xr:uid="{00000000-0005-0000-0000-0000A8050000}"/>
    <cellStyle name="Followed Hyperlink 41" xfId="38142" hidden="1" xr:uid="{00000000-0005-0000-0000-0000A9050000}"/>
    <cellStyle name="Followed Hyperlink 41" xfId="38054" hidden="1" xr:uid="{00000000-0005-0000-0000-0000AA050000}"/>
    <cellStyle name="Followed Hyperlink 41" xfId="38215" hidden="1" xr:uid="{00000000-0005-0000-0000-0000AB050000}"/>
    <cellStyle name="Followed Hyperlink 41" xfId="38242" hidden="1" xr:uid="{00000000-0005-0000-0000-0000AC050000}"/>
    <cellStyle name="Followed Hyperlink 41" xfId="38348" hidden="1" xr:uid="{00000000-0005-0000-0000-0000AD050000}"/>
    <cellStyle name="Followed Hyperlink 41" xfId="38260" hidden="1" xr:uid="{00000000-0005-0000-0000-0000AE050000}"/>
    <cellStyle name="Followed Hyperlink 41" xfId="38421" hidden="1" xr:uid="{00000000-0005-0000-0000-0000AF050000}"/>
    <cellStyle name="Followed Hyperlink 41" xfId="38523" hidden="1" xr:uid="{00000000-0005-0000-0000-000094050000}"/>
    <cellStyle name="Followed Hyperlink 41" xfId="30390" hidden="1" xr:uid="{00000000-0005-0000-0000-000095050000}"/>
    <cellStyle name="Followed Hyperlink 41" xfId="35306" hidden="1" xr:uid="{00000000-0005-0000-0000-000096050000}"/>
    <cellStyle name="Followed Hyperlink 41" xfId="38611" hidden="1" xr:uid="{00000000-0005-0000-0000-000097050000}"/>
    <cellStyle name="Followed Hyperlink 41" xfId="38727" hidden="1" xr:uid="{00000000-0005-0000-0000-000098050000}"/>
    <cellStyle name="Followed Hyperlink 41" xfId="38851" hidden="1" xr:uid="{00000000-0005-0000-0000-000099050000}"/>
    <cellStyle name="Followed Hyperlink 41" xfId="38763" hidden="1" xr:uid="{00000000-0005-0000-0000-00009A050000}"/>
    <cellStyle name="Followed Hyperlink 41" xfId="38924" hidden="1" xr:uid="{00000000-0005-0000-0000-00009B050000}"/>
    <cellStyle name="Followed Hyperlink 41" xfId="38954" hidden="1" xr:uid="{00000000-0005-0000-0000-00009C050000}"/>
    <cellStyle name="Followed Hyperlink 41" xfId="39072" hidden="1" xr:uid="{00000000-0005-0000-0000-00009D050000}"/>
    <cellStyle name="Followed Hyperlink 41" xfId="38984" hidden="1" xr:uid="{00000000-0005-0000-0000-00009E050000}"/>
    <cellStyle name="Followed Hyperlink 41" xfId="39145" hidden="1" xr:uid="{00000000-0005-0000-0000-00009F050000}"/>
    <cellStyle name="Followed Hyperlink 41" xfId="39173" hidden="1" xr:uid="{00000000-0005-0000-0000-0000A0050000}"/>
    <cellStyle name="Followed Hyperlink 41" xfId="39288" hidden="1" xr:uid="{00000000-0005-0000-0000-0000A1050000}"/>
    <cellStyle name="Followed Hyperlink 41" xfId="39200" hidden="1" xr:uid="{00000000-0005-0000-0000-0000A2050000}"/>
    <cellStyle name="Followed Hyperlink 41" xfId="39361" hidden="1" xr:uid="{00000000-0005-0000-0000-0000A3050000}"/>
    <cellStyle name="Followed Hyperlink 41" xfId="39388" hidden="1" xr:uid="{00000000-0005-0000-0000-0000A4050000}"/>
    <cellStyle name="Followed Hyperlink 41" xfId="39500" hidden="1" xr:uid="{00000000-0005-0000-0000-0000A5050000}"/>
    <cellStyle name="Followed Hyperlink 41" xfId="39412" hidden="1" xr:uid="{00000000-0005-0000-0000-0000A6050000}"/>
    <cellStyle name="Followed Hyperlink 41" xfId="39573" hidden="1" xr:uid="{00000000-0005-0000-0000-0000A7050000}"/>
    <cellStyle name="Followed Hyperlink 41" xfId="39600" hidden="1" xr:uid="{00000000-0005-0000-0000-0000A8050000}"/>
    <cellStyle name="Followed Hyperlink 41" xfId="39711" hidden="1" xr:uid="{00000000-0005-0000-0000-0000A9050000}"/>
    <cellStyle name="Followed Hyperlink 41" xfId="39623" hidden="1" xr:uid="{00000000-0005-0000-0000-0000AA050000}"/>
    <cellStyle name="Followed Hyperlink 41" xfId="39784" hidden="1" xr:uid="{00000000-0005-0000-0000-0000AB050000}"/>
    <cellStyle name="Followed Hyperlink 41" xfId="39811" hidden="1" xr:uid="{00000000-0005-0000-0000-0000AC050000}"/>
    <cellStyle name="Followed Hyperlink 41" xfId="39917" hidden="1" xr:uid="{00000000-0005-0000-0000-0000AD050000}"/>
    <cellStyle name="Followed Hyperlink 41" xfId="39829" hidden="1" xr:uid="{00000000-0005-0000-0000-0000AE050000}"/>
    <cellStyle name="Followed Hyperlink 41" xfId="39990" hidden="1" xr:uid="{00000000-0005-0000-0000-0000AF050000}"/>
    <cellStyle name="Followed Hyperlink 41" xfId="40092" hidden="1" xr:uid="{00000000-0005-0000-0000-000094050000}"/>
    <cellStyle name="Followed Hyperlink 41" xfId="32058" hidden="1" xr:uid="{00000000-0005-0000-0000-000095050000}"/>
    <cellStyle name="Followed Hyperlink 41" xfId="36943" hidden="1" xr:uid="{00000000-0005-0000-0000-000096050000}"/>
    <cellStyle name="Followed Hyperlink 41" xfId="40130" hidden="1" xr:uid="{00000000-0005-0000-0000-000097050000}"/>
    <cellStyle name="Followed Hyperlink 41" xfId="40246" hidden="1" xr:uid="{00000000-0005-0000-0000-000098050000}"/>
    <cellStyle name="Followed Hyperlink 41" xfId="40370" hidden="1" xr:uid="{00000000-0005-0000-0000-000099050000}"/>
    <cellStyle name="Followed Hyperlink 41" xfId="40282" hidden="1" xr:uid="{00000000-0005-0000-0000-00009A050000}"/>
    <cellStyle name="Followed Hyperlink 41" xfId="40443" hidden="1" xr:uid="{00000000-0005-0000-0000-00009B050000}"/>
    <cellStyle name="Followed Hyperlink 41" xfId="40473" hidden="1" xr:uid="{00000000-0005-0000-0000-00009C050000}"/>
    <cellStyle name="Followed Hyperlink 41" xfId="40591" hidden="1" xr:uid="{00000000-0005-0000-0000-00009D050000}"/>
    <cellStyle name="Followed Hyperlink 41" xfId="40503" hidden="1" xr:uid="{00000000-0005-0000-0000-00009E050000}"/>
    <cellStyle name="Followed Hyperlink 41" xfId="40664" hidden="1" xr:uid="{00000000-0005-0000-0000-00009F050000}"/>
    <cellStyle name="Followed Hyperlink 41" xfId="40692" hidden="1" xr:uid="{00000000-0005-0000-0000-0000A0050000}"/>
    <cellStyle name="Followed Hyperlink 41" xfId="40807" hidden="1" xr:uid="{00000000-0005-0000-0000-0000A1050000}"/>
    <cellStyle name="Followed Hyperlink 41" xfId="40719" hidden="1" xr:uid="{00000000-0005-0000-0000-0000A2050000}"/>
    <cellStyle name="Followed Hyperlink 41" xfId="40880" hidden="1" xr:uid="{00000000-0005-0000-0000-0000A3050000}"/>
    <cellStyle name="Followed Hyperlink 41" xfId="40907" hidden="1" xr:uid="{00000000-0005-0000-0000-0000A4050000}"/>
    <cellStyle name="Followed Hyperlink 41" xfId="41019" hidden="1" xr:uid="{00000000-0005-0000-0000-0000A5050000}"/>
    <cellStyle name="Followed Hyperlink 41" xfId="40931" hidden="1" xr:uid="{00000000-0005-0000-0000-0000A6050000}"/>
    <cellStyle name="Followed Hyperlink 41" xfId="41092" hidden="1" xr:uid="{00000000-0005-0000-0000-0000A7050000}"/>
    <cellStyle name="Followed Hyperlink 41" xfId="41119" hidden="1" xr:uid="{00000000-0005-0000-0000-0000A8050000}"/>
    <cellStyle name="Followed Hyperlink 41" xfId="41230" hidden="1" xr:uid="{00000000-0005-0000-0000-0000A9050000}"/>
    <cellStyle name="Followed Hyperlink 41" xfId="41142" hidden="1" xr:uid="{00000000-0005-0000-0000-0000AA050000}"/>
    <cellStyle name="Followed Hyperlink 41" xfId="41303" hidden="1" xr:uid="{00000000-0005-0000-0000-0000AB050000}"/>
    <cellStyle name="Followed Hyperlink 41" xfId="41330" hidden="1" xr:uid="{00000000-0005-0000-0000-0000AC050000}"/>
    <cellStyle name="Followed Hyperlink 41" xfId="41436" hidden="1" xr:uid="{00000000-0005-0000-0000-0000AD050000}"/>
    <cellStyle name="Followed Hyperlink 41" xfId="41348" hidden="1" xr:uid="{00000000-0005-0000-0000-0000AE050000}"/>
    <cellStyle name="Followed Hyperlink 41" xfId="41509" hidden="1" xr:uid="{00000000-0005-0000-0000-0000AF050000}"/>
    <cellStyle name="Followed Hyperlink 41" xfId="41899" hidden="1" xr:uid="{00000000-0005-0000-0000-000094050000}"/>
    <cellStyle name="Followed Hyperlink 41" xfId="42022" hidden="1" xr:uid="{00000000-0005-0000-0000-000095050000}"/>
    <cellStyle name="Followed Hyperlink 41" xfId="41934" hidden="1" xr:uid="{00000000-0005-0000-0000-000096050000}"/>
    <cellStyle name="Followed Hyperlink 41" xfId="42095" hidden="1" xr:uid="{00000000-0005-0000-0000-000097050000}"/>
    <cellStyle name="Followed Hyperlink 41" xfId="42211" hidden="1" xr:uid="{00000000-0005-0000-0000-000098050000}"/>
    <cellStyle name="Followed Hyperlink 41" xfId="42335" hidden="1" xr:uid="{00000000-0005-0000-0000-000099050000}"/>
    <cellStyle name="Followed Hyperlink 41" xfId="42247" hidden="1" xr:uid="{00000000-0005-0000-0000-00009A050000}"/>
    <cellStyle name="Followed Hyperlink 41" xfId="42408" hidden="1" xr:uid="{00000000-0005-0000-0000-00009B050000}"/>
    <cellStyle name="Followed Hyperlink 41" xfId="42438" hidden="1" xr:uid="{00000000-0005-0000-0000-00009C050000}"/>
    <cellStyle name="Followed Hyperlink 41" xfId="42556" hidden="1" xr:uid="{00000000-0005-0000-0000-00009D050000}"/>
    <cellStyle name="Followed Hyperlink 41" xfId="42468" hidden="1" xr:uid="{00000000-0005-0000-0000-00009E050000}"/>
    <cellStyle name="Followed Hyperlink 41" xfId="42629" hidden="1" xr:uid="{00000000-0005-0000-0000-00009F050000}"/>
    <cellStyle name="Followed Hyperlink 41" xfId="42657" hidden="1" xr:uid="{00000000-0005-0000-0000-0000A0050000}"/>
    <cellStyle name="Followed Hyperlink 41" xfId="42772" hidden="1" xr:uid="{00000000-0005-0000-0000-0000A1050000}"/>
    <cellStyle name="Followed Hyperlink 41" xfId="42684" hidden="1" xr:uid="{00000000-0005-0000-0000-0000A2050000}"/>
    <cellStyle name="Followed Hyperlink 41" xfId="42845" hidden="1" xr:uid="{00000000-0005-0000-0000-0000A3050000}"/>
    <cellStyle name="Followed Hyperlink 41" xfId="42872" hidden="1" xr:uid="{00000000-0005-0000-0000-0000A4050000}"/>
    <cellStyle name="Followed Hyperlink 41" xfId="42984" hidden="1" xr:uid="{00000000-0005-0000-0000-0000A5050000}"/>
    <cellStyle name="Followed Hyperlink 41" xfId="42896" hidden="1" xr:uid="{00000000-0005-0000-0000-0000A6050000}"/>
    <cellStyle name="Followed Hyperlink 41" xfId="43057" hidden="1" xr:uid="{00000000-0005-0000-0000-0000A7050000}"/>
    <cellStyle name="Followed Hyperlink 41" xfId="43084" hidden="1" xr:uid="{00000000-0005-0000-0000-0000A8050000}"/>
    <cellStyle name="Followed Hyperlink 41" xfId="43195" hidden="1" xr:uid="{00000000-0005-0000-0000-0000A9050000}"/>
    <cellStyle name="Followed Hyperlink 41" xfId="43107" hidden="1" xr:uid="{00000000-0005-0000-0000-0000AA050000}"/>
    <cellStyle name="Followed Hyperlink 41" xfId="43268" hidden="1" xr:uid="{00000000-0005-0000-0000-0000AB050000}"/>
    <cellStyle name="Followed Hyperlink 41" xfId="43295" hidden="1" xr:uid="{00000000-0005-0000-0000-0000AC050000}"/>
    <cellStyle name="Followed Hyperlink 41" xfId="43401" hidden="1" xr:uid="{00000000-0005-0000-0000-0000AD050000}"/>
    <cellStyle name="Followed Hyperlink 41" xfId="43313" hidden="1" xr:uid="{00000000-0005-0000-0000-0000AE050000}"/>
    <cellStyle name="Followed Hyperlink 41" xfId="43474" hidden="1" xr:uid="{00000000-0005-0000-0000-0000AF050000}"/>
    <cellStyle name="Followed Hyperlink 41" xfId="43846" hidden="1" xr:uid="{00000000-0005-0000-0000-000094050000}"/>
    <cellStyle name="Followed Hyperlink 41" xfId="43969" hidden="1" xr:uid="{00000000-0005-0000-0000-000095050000}"/>
    <cellStyle name="Followed Hyperlink 41" xfId="43881" hidden="1" xr:uid="{00000000-0005-0000-0000-000096050000}"/>
    <cellStyle name="Followed Hyperlink 41" xfId="44042" hidden="1" xr:uid="{00000000-0005-0000-0000-000097050000}"/>
    <cellStyle name="Followed Hyperlink 41" xfId="44158" hidden="1" xr:uid="{00000000-0005-0000-0000-000098050000}"/>
    <cellStyle name="Followed Hyperlink 41" xfId="44282" hidden="1" xr:uid="{00000000-0005-0000-0000-000099050000}"/>
    <cellStyle name="Followed Hyperlink 41" xfId="44194" hidden="1" xr:uid="{00000000-0005-0000-0000-00009A050000}"/>
    <cellStyle name="Followed Hyperlink 41" xfId="44355" hidden="1" xr:uid="{00000000-0005-0000-0000-00009B050000}"/>
    <cellStyle name="Followed Hyperlink 41" xfId="44385" hidden="1" xr:uid="{00000000-0005-0000-0000-00009C050000}"/>
    <cellStyle name="Followed Hyperlink 41" xfId="44503" hidden="1" xr:uid="{00000000-0005-0000-0000-00009D050000}"/>
    <cellStyle name="Followed Hyperlink 41" xfId="44415" hidden="1" xr:uid="{00000000-0005-0000-0000-00009E050000}"/>
    <cellStyle name="Followed Hyperlink 41" xfId="44576" hidden="1" xr:uid="{00000000-0005-0000-0000-00009F050000}"/>
    <cellStyle name="Followed Hyperlink 41" xfId="44604" hidden="1" xr:uid="{00000000-0005-0000-0000-0000A0050000}"/>
    <cellStyle name="Followed Hyperlink 41" xfId="44719" hidden="1" xr:uid="{00000000-0005-0000-0000-0000A1050000}"/>
    <cellStyle name="Followed Hyperlink 41" xfId="44631" hidden="1" xr:uid="{00000000-0005-0000-0000-0000A2050000}"/>
    <cellStyle name="Followed Hyperlink 41" xfId="44792" hidden="1" xr:uid="{00000000-0005-0000-0000-0000A3050000}"/>
    <cellStyle name="Followed Hyperlink 41" xfId="44819" hidden="1" xr:uid="{00000000-0005-0000-0000-0000A4050000}"/>
    <cellStyle name="Followed Hyperlink 41" xfId="44931" hidden="1" xr:uid="{00000000-0005-0000-0000-0000A5050000}"/>
    <cellStyle name="Followed Hyperlink 41" xfId="44843" hidden="1" xr:uid="{00000000-0005-0000-0000-0000A6050000}"/>
    <cellStyle name="Followed Hyperlink 41" xfId="45004" hidden="1" xr:uid="{00000000-0005-0000-0000-0000A7050000}"/>
    <cellStyle name="Followed Hyperlink 41" xfId="45031" hidden="1" xr:uid="{00000000-0005-0000-0000-0000A8050000}"/>
    <cellStyle name="Followed Hyperlink 41" xfId="45142" hidden="1" xr:uid="{00000000-0005-0000-0000-0000A9050000}"/>
    <cellStyle name="Followed Hyperlink 41" xfId="45054" hidden="1" xr:uid="{00000000-0005-0000-0000-0000AA050000}"/>
    <cellStyle name="Followed Hyperlink 41" xfId="45215" hidden="1" xr:uid="{00000000-0005-0000-0000-0000AB050000}"/>
    <cellStyle name="Followed Hyperlink 41" xfId="45242" hidden="1" xr:uid="{00000000-0005-0000-0000-0000AC050000}"/>
    <cellStyle name="Followed Hyperlink 41" xfId="45348" hidden="1" xr:uid="{00000000-0005-0000-0000-0000AD050000}"/>
    <cellStyle name="Followed Hyperlink 41" xfId="45260" hidden="1" xr:uid="{00000000-0005-0000-0000-0000AE050000}"/>
    <cellStyle name="Followed Hyperlink 41" xfId="45421" hidden="1" xr:uid="{00000000-0005-0000-0000-0000AF050000}"/>
    <cellStyle name="Followed Hyperlink 42" xfId="562" hidden="1" xr:uid="{00000000-0005-0000-0000-0000B0050000}"/>
    <cellStyle name="Followed Hyperlink 42" xfId="732" hidden="1" xr:uid="{00000000-0005-0000-0000-0000B1050000}"/>
    <cellStyle name="Followed Hyperlink 42" xfId="763" hidden="1" xr:uid="{00000000-0005-0000-0000-0000B2050000}"/>
    <cellStyle name="Followed Hyperlink 42" xfId="774" hidden="1" xr:uid="{00000000-0005-0000-0000-0000B3050000}"/>
    <cellStyle name="Followed Hyperlink 42" xfId="874" hidden="1" xr:uid="{00000000-0005-0000-0000-0000B4050000}"/>
    <cellStyle name="Followed Hyperlink 42" xfId="1045" hidden="1" xr:uid="{00000000-0005-0000-0000-0000B5050000}"/>
    <cellStyle name="Followed Hyperlink 42" xfId="1076" hidden="1" xr:uid="{00000000-0005-0000-0000-0000B6050000}"/>
    <cellStyle name="Followed Hyperlink 42" xfId="1087" hidden="1" xr:uid="{00000000-0005-0000-0000-0000B7050000}"/>
    <cellStyle name="Followed Hyperlink 42" xfId="1101" hidden="1" xr:uid="{00000000-0005-0000-0000-0000B8050000}"/>
    <cellStyle name="Followed Hyperlink 42" xfId="1266" hidden="1" xr:uid="{00000000-0005-0000-0000-0000B9050000}"/>
    <cellStyle name="Followed Hyperlink 42" xfId="1297" hidden="1" xr:uid="{00000000-0005-0000-0000-0000BA050000}"/>
    <cellStyle name="Followed Hyperlink 42" xfId="1308" hidden="1" xr:uid="{00000000-0005-0000-0000-0000BB050000}"/>
    <cellStyle name="Followed Hyperlink 42" xfId="1320" hidden="1" xr:uid="{00000000-0005-0000-0000-0000BC050000}"/>
    <cellStyle name="Followed Hyperlink 42" xfId="1482" hidden="1" xr:uid="{00000000-0005-0000-0000-0000BD050000}"/>
    <cellStyle name="Followed Hyperlink 42" xfId="1513" hidden="1" xr:uid="{00000000-0005-0000-0000-0000BE050000}"/>
    <cellStyle name="Followed Hyperlink 42" xfId="1524" hidden="1" xr:uid="{00000000-0005-0000-0000-0000BF050000}"/>
    <cellStyle name="Followed Hyperlink 42" xfId="1535" hidden="1" xr:uid="{00000000-0005-0000-0000-0000C0050000}"/>
    <cellStyle name="Followed Hyperlink 42" xfId="1694" hidden="1" xr:uid="{00000000-0005-0000-0000-0000C1050000}"/>
    <cellStyle name="Followed Hyperlink 42" xfId="1725" hidden="1" xr:uid="{00000000-0005-0000-0000-0000C2050000}"/>
    <cellStyle name="Followed Hyperlink 42" xfId="1736" hidden="1" xr:uid="{00000000-0005-0000-0000-0000C3050000}"/>
    <cellStyle name="Followed Hyperlink 42" xfId="1747" hidden="1" xr:uid="{00000000-0005-0000-0000-0000C4050000}"/>
    <cellStyle name="Followed Hyperlink 42" xfId="1905" hidden="1" xr:uid="{00000000-0005-0000-0000-0000C5050000}"/>
    <cellStyle name="Followed Hyperlink 42" xfId="1936" hidden="1" xr:uid="{00000000-0005-0000-0000-0000C6050000}"/>
    <cellStyle name="Followed Hyperlink 42" xfId="1947" hidden="1" xr:uid="{00000000-0005-0000-0000-0000C7050000}"/>
    <cellStyle name="Followed Hyperlink 42" xfId="1958" hidden="1" xr:uid="{00000000-0005-0000-0000-0000C8050000}"/>
    <cellStyle name="Followed Hyperlink 42" xfId="2111" hidden="1" xr:uid="{00000000-0005-0000-0000-0000C9050000}"/>
    <cellStyle name="Followed Hyperlink 42" xfId="2142" hidden="1" xr:uid="{00000000-0005-0000-0000-0000CA050000}"/>
    <cellStyle name="Followed Hyperlink 42" xfId="2153" hidden="1" xr:uid="{00000000-0005-0000-0000-0000CB050000}"/>
    <cellStyle name="Followed Hyperlink 42" xfId="2863" hidden="1" xr:uid="{00000000-0005-0000-0000-0000B0050000}"/>
    <cellStyle name="Followed Hyperlink 42" xfId="3033" hidden="1" xr:uid="{00000000-0005-0000-0000-0000B1050000}"/>
    <cellStyle name="Followed Hyperlink 42" xfId="3064" hidden="1" xr:uid="{00000000-0005-0000-0000-0000B2050000}"/>
    <cellStyle name="Followed Hyperlink 42" xfId="3075" hidden="1" xr:uid="{00000000-0005-0000-0000-0000B3050000}"/>
    <cellStyle name="Followed Hyperlink 42" xfId="3175" hidden="1" xr:uid="{00000000-0005-0000-0000-0000B4050000}"/>
    <cellStyle name="Followed Hyperlink 42" xfId="3346" hidden="1" xr:uid="{00000000-0005-0000-0000-0000B5050000}"/>
    <cellStyle name="Followed Hyperlink 42" xfId="3377" hidden="1" xr:uid="{00000000-0005-0000-0000-0000B6050000}"/>
    <cellStyle name="Followed Hyperlink 42" xfId="3388" hidden="1" xr:uid="{00000000-0005-0000-0000-0000B7050000}"/>
    <cellStyle name="Followed Hyperlink 42" xfId="3402" hidden="1" xr:uid="{00000000-0005-0000-0000-0000B8050000}"/>
    <cellStyle name="Followed Hyperlink 42" xfId="3567" hidden="1" xr:uid="{00000000-0005-0000-0000-0000B9050000}"/>
    <cellStyle name="Followed Hyperlink 42" xfId="3598" hidden="1" xr:uid="{00000000-0005-0000-0000-0000BA050000}"/>
    <cellStyle name="Followed Hyperlink 42" xfId="3609" hidden="1" xr:uid="{00000000-0005-0000-0000-0000BB050000}"/>
    <cellStyle name="Followed Hyperlink 42" xfId="3621" hidden="1" xr:uid="{00000000-0005-0000-0000-0000BC050000}"/>
    <cellStyle name="Followed Hyperlink 42" xfId="3783" hidden="1" xr:uid="{00000000-0005-0000-0000-0000BD050000}"/>
    <cellStyle name="Followed Hyperlink 42" xfId="3814" hidden="1" xr:uid="{00000000-0005-0000-0000-0000BE050000}"/>
    <cellStyle name="Followed Hyperlink 42" xfId="3825" hidden="1" xr:uid="{00000000-0005-0000-0000-0000BF050000}"/>
    <cellStyle name="Followed Hyperlink 42" xfId="3836" hidden="1" xr:uid="{00000000-0005-0000-0000-0000C0050000}"/>
    <cellStyle name="Followed Hyperlink 42" xfId="3995" hidden="1" xr:uid="{00000000-0005-0000-0000-0000C1050000}"/>
    <cellStyle name="Followed Hyperlink 42" xfId="4026" hidden="1" xr:uid="{00000000-0005-0000-0000-0000C2050000}"/>
    <cellStyle name="Followed Hyperlink 42" xfId="4037" hidden="1" xr:uid="{00000000-0005-0000-0000-0000C3050000}"/>
    <cellStyle name="Followed Hyperlink 42" xfId="4048" hidden="1" xr:uid="{00000000-0005-0000-0000-0000C4050000}"/>
    <cellStyle name="Followed Hyperlink 42" xfId="4206" hidden="1" xr:uid="{00000000-0005-0000-0000-0000C5050000}"/>
    <cellStyle name="Followed Hyperlink 42" xfId="4237" hidden="1" xr:uid="{00000000-0005-0000-0000-0000C6050000}"/>
    <cellStyle name="Followed Hyperlink 42" xfId="4248" hidden="1" xr:uid="{00000000-0005-0000-0000-0000C7050000}"/>
    <cellStyle name="Followed Hyperlink 42" xfId="4259" hidden="1" xr:uid="{00000000-0005-0000-0000-0000C8050000}"/>
    <cellStyle name="Followed Hyperlink 42" xfId="4412" hidden="1" xr:uid="{00000000-0005-0000-0000-0000C9050000}"/>
    <cellStyle name="Followed Hyperlink 42" xfId="4443" hidden="1" xr:uid="{00000000-0005-0000-0000-0000CA050000}"/>
    <cellStyle name="Followed Hyperlink 42" xfId="4454" hidden="1" xr:uid="{00000000-0005-0000-0000-0000CB050000}"/>
    <cellStyle name="Followed Hyperlink 42" xfId="4550" hidden="1" xr:uid="{00000000-0005-0000-0000-0000B0050000}"/>
    <cellStyle name="Followed Hyperlink 42" xfId="4465" hidden="1" xr:uid="{00000000-0005-0000-0000-0000B1050000}"/>
    <cellStyle name="Followed Hyperlink 42" xfId="4743" hidden="1" xr:uid="{00000000-0005-0000-0000-0000B2050000}"/>
    <cellStyle name="Followed Hyperlink 42" xfId="4754" hidden="1" xr:uid="{00000000-0005-0000-0000-0000B3050000}"/>
    <cellStyle name="Followed Hyperlink 42" xfId="4854" hidden="1" xr:uid="{00000000-0005-0000-0000-0000B4050000}"/>
    <cellStyle name="Followed Hyperlink 42" xfId="5025" hidden="1" xr:uid="{00000000-0005-0000-0000-0000B5050000}"/>
    <cellStyle name="Followed Hyperlink 42" xfId="5056" hidden="1" xr:uid="{00000000-0005-0000-0000-0000B6050000}"/>
    <cellStyle name="Followed Hyperlink 42" xfId="5067" hidden="1" xr:uid="{00000000-0005-0000-0000-0000B7050000}"/>
    <cellStyle name="Followed Hyperlink 42" xfId="5081" hidden="1" xr:uid="{00000000-0005-0000-0000-0000B8050000}"/>
    <cellStyle name="Followed Hyperlink 42" xfId="5246" hidden="1" xr:uid="{00000000-0005-0000-0000-0000B9050000}"/>
    <cellStyle name="Followed Hyperlink 42" xfId="5277" hidden="1" xr:uid="{00000000-0005-0000-0000-0000BA050000}"/>
    <cellStyle name="Followed Hyperlink 42" xfId="5288" hidden="1" xr:uid="{00000000-0005-0000-0000-0000BB050000}"/>
    <cellStyle name="Followed Hyperlink 42" xfId="5300" hidden="1" xr:uid="{00000000-0005-0000-0000-0000BC050000}"/>
    <cellStyle name="Followed Hyperlink 42" xfId="5462" hidden="1" xr:uid="{00000000-0005-0000-0000-0000BD050000}"/>
    <cellStyle name="Followed Hyperlink 42" xfId="5493" hidden="1" xr:uid="{00000000-0005-0000-0000-0000BE050000}"/>
    <cellStyle name="Followed Hyperlink 42" xfId="5504" hidden="1" xr:uid="{00000000-0005-0000-0000-0000BF050000}"/>
    <cellStyle name="Followed Hyperlink 42" xfId="5515" hidden="1" xr:uid="{00000000-0005-0000-0000-0000C0050000}"/>
    <cellStyle name="Followed Hyperlink 42" xfId="5674" hidden="1" xr:uid="{00000000-0005-0000-0000-0000C1050000}"/>
    <cellStyle name="Followed Hyperlink 42" xfId="5705" hidden="1" xr:uid="{00000000-0005-0000-0000-0000C2050000}"/>
    <cellStyle name="Followed Hyperlink 42" xfId="5716" hidden="1" xr:uid="{00000000-0005-0000-0000-0000C3050000}"/>
    <cellStyle name="Followed Hyperlink 42" xfId="5727" hidden="1" xr:uid="{00000000-0005-0000-0000-0000C4050000}"/>
    <cellStyle name="Followed Hyperlink 42" xfId="5885" hidden="1" xr:uid="{00000000-0005-0000-0000-0000C5050000}"/>
    <cellStyle name="Followed Hyperlink 42" xfId="5916" hidden="1" xr:uid="{00000000-0005-0000-0000-0000C6050000}"/>
    <cellStyle name="Followed Hyperlink 42" xfId="5927" hidden="1" xr:uid="{00000000-0005-0000-0000-0000C7050000}"/>
    <cellStyle name="Followed Hyperlink 42" xfId="5938" hidden="1" xr:uid="{00000000-0005-0000-0000-0000C8050000}"/>
    <cellStyle name="Followed Hyperlink 42" xfId="6091" hidden="1" xr:uid="{00000000-0005-0000-0000-0000C9050000}"/>
    <cellStyle name="Followed Hyperlink 42" xfId="6122" hidden="1" xr:uid="{00000000-0005-0000-0000-0000CA050000}"/>
    <cellStyle name="Followed Hyperlink 42" xfId="6133" hidden="1" xr:uid="{00000000-0005-0000-0000-0000CB050000}"/>
    <cellStyle name="Followed Hyperlink 42" xfId="6229" hidden="1" xr:uid="{00000000-0005-0000-0000-0000B0050000}"/>
    <cellStyle name="Followed Hyperlink 42" xfId="6144" hidden="1" xr:uid="{00000000-0005-0000-0000-0000B1050000}"/>
    <cellStyle name="Followed Hyperlink 42" xfId="6423" hidden="1" xr:uid="{00000000-0005-0000-0000-0000B2050000}"/>
    <cellStyle name="Followed Hyperlink 42" xfId="6434" hidden="1" xr:uid="{00000000-0005-0000-0000-0000B3050000}"/>
    <cellStyle name="Followed Hyperlink 42" xfId="6534" hidden="1" xr:uid="{00000000-0005-0000-0000-0000B4050000}"/>
    <cellStyle name="Followed Hyperlink 42" xfId="6705" hidden="1" xr:uid="{00000000-0005-0000-0000-0000B5050000}"/>
    <cellStyle name="Followed Hyperlink 42" xfId="6736" hidden="1" xr:uid="{00000000-0005-0000-0000-0000B6050000}"/>
    <cellStyle name="Followed Hyperlink 42" xfId="6747" hidden="1" xr:uid="{00000000-0005-0000-0000-0000B7050000}"/>
    <cellStyle name="Followed Hyperlink 42" xfId="6761" hidden="1" xr:uid="{00000000-0005-0000-0000-0000B8050000}"/>
    <cellStyle name="Followed Hyperlink 42" xfId="6926" hidden="1" xr:uid="{00000000-0005-0000-0000-0000B9050000}"/>
    <cellStyle name="Followed Hyperlink 42" xfId="6957" hidden="1" xr:uid="{00000000-0005-0000-0000-0000BA050000}"/>
    <cellStyle name="Followed Hyperlink 42" xfId="6968" hidden="1" xr:uid="{00000000-0005-0000-0000-0000BB050000}"/>
    <cellStyle name="Followed Hyperlink 42" xfId="6980" hidden="1" xr:uid="{00000000-0005-0000-0000-0000BC050000}"/>
    <cellStyle name="Followed Hyperlink 42" xfId="7142" hidden="1" xr:uid="{00000000-0005-0000-0000-0000BD050000}"/>
    <cellStyle name="Followed Hyperlink 42" xfId="7173" hidden="1" xr:uid="{00000000-0005-0000-0000-0000BE050000}"/>
    <cellStyle name="Followed Hyperlink 42" xfId="7184" hidden="1" xr:uid="{00000000-0005-0000-0000-0000BF050000}"/>
    <cellStyle name="Followed Hyperlink 42" xfId="7195" hidden="1" xr:uid="{00000000-0005-0000-0000-0000C0050000}"/>
    <cellStyle name="Followed Hyperlink 42" xfId="7354" hidden="1" xr:uid="{00000000-0005-0000-0000-0000C1050000}"/>
    <cellStyle name="Followed Hyperlink 42" xfId="7385" hidden="1" xr:uid="{00000000-0005-0000-0000-0000C2050000}"/>
    <cellStyle name="Followed Hyperlink 42" xfId="7396" hidden="1" xr:uid="{00000000-0005-0000-0000-0000C3050000}"/>
    <cellStyle name="Followed Hyperlink 42" xfId="7407" hidden="1" xr:uid="{00000000-0005-0000-0000-0000C4050000}"/>
    <cellStyle name="Followed Hyperlink 42" xfId="7565" hidden="1" xr:uid="{00000000-0005-0000-0000-0000C5050000}"/>
    <cellStyle name="Followed Hyperlink 42" xfId="7596" hidden="1" xr:uid="{00000000-0005-0000-0000-0000C6050000}"/>
    <cellStyle name="Followed Hyperlink 42" xfId="7607" hidden="1" xr:uid="{00000000-0005-0000-0000-0000C7050000}"/>
    <cellStyle name="Followed Hyperlink 42" xfId="7618" hidden="1" xr:uid="{00000000-0005-0000-0000-0000C8050000}"/>
    <cellStyle name="Followed Hyperlink 42" xfId="7771" hidden="1" xr:uid="{00000000-0005-0000-0000-0000C9050000}"/>
    <cellStyle name="Followed Hyperlink 42" xfId="7802" hidden="1" xr:uid="{00000000-0005-0000-0000-0000CA050000}"/>
    <cellStyle name="Followed Hyperlink 42" xfId="7813" hidden="1" xr:uid="{00000000-0005-0000-0000-0000CB050000}"/>
    <cellStyle name="Followed Hyperlink 42" xfId="7909" hidden="1" xr:uid="{00000000-0005-0000-0000-0000B0050000}"/>
    <cellStyle name="Followed Hyperlink 42" xfId="7824" hidden="1" xr:uid="{00000000-0005-0000-0000-0000B1050000}"/>
    <cellStyle name="Followed Hyperlink 42" xfId="8103" hidden="1" xr:uid="{00000000-0005-0000-0000-0000B2050000}"/>
    <cellStyle name="Followed Hyperlink 42" xfId="8114" hidden="1" xr:uid="{00000000-0005-0000-0000-0000B3050000}"/>
    <cellStyle name="Followed Hyperlink 42" xfId="8214" hidden="1" xr:uid="{00000000-0005-0000-0000-0000B4050000}"/>
    <cellStyle name="Followed Hyperlink 42" xfId="8385" hidden="1" xr:uid="{00000000-0005-0000-0000-0000B5050000}"/>
    <cellStyle name="Followed Hyperlink 42" xfId="8416" hidden="1" xr:uid="{00000000-0005-0000-0000-0000B6050000}"/>
    <cellStyle name="Followed Hyperlink 42" xfId="8427" hidden="1" xr:uid="{00000000-0005-0000-0000-0000B7050000}"/>
    <cellStyle name="Followed Hyperlink 42" xfId="8441" hidden="1" xr:uid="{00000000-0005-0000-0000-0000B8050000}"/>
    <cellStyle name="Followed Hyperlink 42" xfId="8606" hidden="1" xr:uid="{00000000-0005-0000-0000-0000B9050000}"/>
    <cellStyle name="Followed Hyperlink 42" xfId="8637" hidden="1" xr:uid="{00000000-0005-0000-0000-0000BA050000}"/>
    <cellStyle name="Followed Hyperlink 42" xfId="8648" hidden="1" xr:uid="{00000000-0005-0000-0000-0000BB050000}"/>
    <cellStyle name="Followed Hyperlink 42" xfId="8660" hidden="1" xr:uid="{00000000-0005-0000-0000-0000BC050000}"/>
    <cellStyle name="Followed Hyperlink 42" xfId="8822" hidden="1" xr:uid="{00000000-0005-0000-0000-0000BD050000}"/>
    <cellStyle name="Followed Hyperlink 42" xfId="8853" hidden="1" xr:uid="{00000000-0005-0000-0000-0000BE050000}"/>
    <cellStyle name="Followed Hyperlink 42" xfId="8864" hidden="1" xr:uid="{00000000-0005-0000-0000-0000BF050000}"/>
    <cellStyle name="Followed Hyperlink 42" xfId="8875" hidden="1" xr:uid="{00000000-0005-0000-0000-0000C0050000}"/>
    <cellStyle name="Followed Hyperlink 42" xfId="9034" hidden="1" xr:uid="{00000000-0005-0000-0000-0000C1050000}"/>
    <cellStyle name="Followed Hyperlink 42" xfId="9065" hidden="1" xr:uid="{00000000-0005-0000-0000-0000C2050000}"/>
    <cellStyle name="Followed Hyperlink 42" xfId="9076" hidden="1" xr:uid="{00000000-0005-0000-0000-0000C3050000}"/>
    <cellStyle name="Followed Hyperlink 42" xfId="9087" hidden="1" xr:uid="{00000000-0005-0000-0000-0000C4050000}"/>
    <cellStyle name="Followed Hyperlink 42" xfId="9245" hidden="1" xr:uid="{00000000-0005-0000-0000-0000C5050000}"/>
    <cellStyle name="Followed Hyperlink 42" xfId="9276" hidden="1" xr:uid="{00000000-0005-0000-0000-0000C6050000}"/>
    <cellStyle name="Followed Hyperlink 42" xfId="9287" hidden="1" xr:uid="{00000000-0005-0000-0000-0000C7050000}"/>
    <cellStyle name="Followed Hyperlink 42" xfId="9298" hidden="1" xr:uid="{00000000-0005-0000-0000-0000C8050000}"/>
    <cellStyle name="Followed Hyperlink 42" xfId="9451" hidden="1" xr:uid="{00000000-0005-0000-0000-0000C9050000}"/>
    <cellStyle name="Followed Hyperlink 42" xfId="9482" hidden="1" xr:uid="{00000000-0005-0000-0000-0000CA050000}"/>
    <cellStyle name="Followed Hyperlink 42" xfId="9493" hidden="1" xr:uid="{00000000-0005-0000-0000-0000CB050000}"/>
    <cellStyle name="Followed Hyperlink 42" xfId="9589" hidden="1" xr:uid="{00000000-0005-0000-0000-0000B0050000}"/>
    <cellStyle name="Followed Hyperlink 42" xfId="9504" hidden="1" xr:uid="{00000000-0005-0000-0000-0000B1050000}"/>
    <cellStyle name="Followed Hyperlink 42" xfId="9781" hidden="1" xr:uid="{00000000-0005-0000-0000-0000B2050000}"/>
    <cellStyle name="Followed Hyperlink 42" xfId="9792" hidden="1" xr:uid="{00000000-0005-0000-0000-0000B3050000}"/>
    <cellStyle name="Followed Hyperlink 42" xfId="9892" hidden="1" xr:uid="{00000000-0005-0000-0000-0000B4050000}"/>
    <cellStyle name="Followed Hyperlink 42" xfId="10063" hidden="1" xr:uid="{00000000-0005-0000-0000-0000B5050000}"/>
    <cellStyle name="Followed Hyperlink 42" xfId="10094" hidden="1" xr:uid="{00000000-0005-0000-0000-0000B6050000}"/>
    <cellStyle name="Followed Hyperlink 42" xfId="10105" hidden="1" xr:uid="{00000000-0005-0000-0000-0000B7050000}"/>
    <cellStyle name="Followed Hyperlink 42" xfId="10119" hidden="1" xr:uid="{00000000-0005-0000-0000-0000B8050000}"/>
    <cellStyle name="Followed Hyperlink 42" xfId="10284" hidden="1" xr:uid="{00000000-0005-0000-0000-0000B9050000}"/>
    <cellStyle name="Followed Hyperlink 42" xfId="10315" hidden="1" xr:uid="{00000000-0005-0000-0000-0000BA050000}"/>
    <cellStyle name="Followed Hyperlink 42" xfId="10326" hidden="1" xr:uid="{00000000-0005-0000-0000-0000BB050000}"/>
    <cellStyle name="Followed Hyperlink 42" xfId="10338" hidden="1" xr:uid="{00000000-0005-0000-0000-0000BC050000}"/>
    <cellStyle name="Followed Hyperlink 42" xfId="10500" hidden="1" xr:uid="{00000000-0005-0000-0000-0000BD050000}"/>
    <cellStyle name="Followed Hyperlink 42" xfId="10531" hidden="1" xr:uid="{00000000-0005-0000-0000-0000BE050000}"/>
    <cellStyle name="Followed Hyperlink 42" xfId="10542" hidden="1" xr:uid="{00000000-0005-0000-0000-0000BF050000}"/>
    <cellStyle name="Followed Hyperlink 42" xfId="10553" hidden="1" xr:uid="{00000000-0005-0000-0000-0000C0050000}"/>
    <cellStyle name="Followed Hyperlink 42" xfId="10712" hidden="1" xr:uid="{00000000-0005-0000-0000-0000C1050000}"/>
    <cellStyle name="Followed Hyperlink 42" xfId="10743" hidden="1" xr:uid="{00000000-0005-0000-0000-0000C2050000}"/>
    <cellStyle name="Followed Hyperlink 42" xfId="10754" hidden="1" xr:uid="{00000000-0005-0000-0000-0000C3050000}"/>
    <cellStyle name="Followed Hyperlink 42" xfId="10765" hidden="1" xr:uid="{00000000-0005-0000-0000-0000C4050000}"/>
    <cellStyle name="Followed Hyperlink 42" xfId="10923" hidden="1" xr:uid="{00000000-0005-0000-0000-0000C5050000}"/>
    <cellStyle name="Followed Hyperlink 42" xfId="10954" hidden="1" xr:uid="{00000000-0005-0000-0000-0000C6050000}"/>
    <cellStyle name="Followed Hyperlink 42" xfId="10965" hidden="1" xr:uid="{00000000-0005-0000-0000-0000C7050000}"/>
    <cellStyle name="Followed Hyperlink 42" xfId="10976" hidden="1" xr:uid="{00000000-0005-0000-0000-0000C8050000}"/>
    <cellStyle name="Followed Hyperlink 42" xfId="11129" hidden="1" xr:uid="{00000000-0005-0000-0000-0000C9050000}"/>
    <cellStyle name="Followed Hyperlink 42" xfId="11160" hidden="1" xr:uid="{00000000-0005-0000-0000-0000CA050000}"/>
    <cellStyle name="Followed Hyperlink 42" xfId="11171" hidden="1" xr:uid="{00000000-0005-0000-0000-0000CB050000}"/>
    <cellStyle name="Followed Hyperlink 42" xfId="11267" hidden="1" xr:uid="{00000000-0005-0000-0000-0000B0050000}"/>
    <cellStyle name="Followed Hyperlink 42" xfId="11182" hidden="1" xr:uid="{00000000-0005-0000-0000-0000B1050000}"/>
    <cellStyle name="Followed Hyperlink 42" xfId="11456" hidden="1" xr:uid="{00000000-0005-0000-0000-0000B2050000}"/>
    <cellStyle name="Followed Hyperlink 42" xfId="11467" hidden="1" xr:uid="{00000000-0005-0000-0000-0000B3050000}"/>
    <cellStyle name="Followed Hyperlink 42" xfId="11567" hidden="1" xr:uid="{00000000-0005-0000-0000-0000B4050000}"/>
    <cellStyle name="Followed Hyperlink 42" xfId="11738" hidden="1" xr:uid="{00000000-0005-0000-0000-0000B5050000}"/>
    <cellStyle name="Followed Hyperlink 42" xfId="11769" hidden="1" xr:uid="{00000000-0005-0000-0000-0000B6050000}"/>
    <cellStyle name="Followed Hyperlink 42" xfId="11780" hidden="1" xr:uid="{00000000-0005-0000-0000-0000B7050000}"/>
    <cellStyle name="Followed Hyperlink 42" xfId="11794" hidden="1" xr:uid="{00000000-0005-0000-0000-0000B8050000}"/>
    <cellStyle name="Followed Hyperlink 42" xfId="11959" hidden="1" xr:uid="{00000000-0005-0000-0000-0000B9050000}"/>
    <cellStyle name="Followed Hyperlink 42" xfId="11990" hidden="1" xr:uid="{00000000-0005-0000-0000-0000BA050000}"/>
    <cellStyle name="Followed Hyperlink 42" xfId="12001" hidden="1" xr:uid="{00000000-0005-0000-0000-0000BB050000}"/>
    <cellStyle name="Followed Hyperlink 42" xfId="12013" hidden="1" xr:uid="{00000000-0005-0000-0000-0000BC050000}"/>
    <cellStyle name="Followed Hyperlink 42" xfId="12175" hidden="1" xr:uid="{00000000-0005-0000-0000-0000BD050000}"/>
    <cellStyle name="Followed Hyperlink 42" xfId="12206" hidden="1" xr:uid="{00000000-0005-0000-0000-0000BE050000}"/>
    <cellStyle name="Followed Hyperlink 42" xfId="12217" hidden="1" xr:uid="{00000000-0005-0000-0000-0000BF050000}"/>
    <cellStyle name="Followed Hyperlink 42" xfId="12228" hidden="1" xr:uid="{00000000-0005-0000-0000-0000C0050000}"/>
    <cellStyle name="Followed Hyperlink 42" xfId="12387" hidden="1" xr:uid="{00000000-0005-0000-0000-0000C1050000}"/>
    <cellStyle name="Followed Hyperlink 42" xfId="12418" hidden="1" xr:uid="{00000000-0005-0000-0000-0000C2050000}"/>
    <cellStyle name="Followed Hyperlink 42" xfId="12429" hidden="1" xr:uid="{00000000-0005-0000-0000-0000C3050000}"/>
    <cellStyle name="Followed Hyperlink 42" xfId="12440" hidden="1" xr:uid="{00000000-0005-0000-0000-0000C4050000}"/>
    <cellStyle name="Followed Hyperlink 42" xfId="12598" hidden="1" xr:uid="{00000000-0005-0000-0000-0000C5050000}"/>
    <cellStyle name="Followed Hyperlink 42" xfId="12629" hidden="1" xr:uid="{00000000-0005-0000-0000-0000C6050000}"/>
    <cellStyle name="Followed Hyperlink 42" xfId="12640" hidden="1" xr:uid="{00000000-0005-0000-0000-0000C7050000}"/>
    <cellStyle name="Followed Hyperlink 42" xfId="12651" hidden="1" xr:uid="{00000000-0005-0000-0000-0000C8050000}"/>
    <cellStyle name="Followed Hyperlink 42" xfId="12804" hidden="1" xr:uid="{00000000-0005-0000-0000-0000C9050000}"/>
    <cellStyle name="Followed Hyperlink 42" xfId="12835" hidden="1" xr:uid="{00000000-0005-0000-0000-0000CA050000}"/>
    <cellStyle name="Followed Hyperlink 42" xfId="12846" hidden="1" xr:uid="{00000000-0005-0000-0000-0000CB050000}"/>
    <cellStyle name="Followed Hyperlink 42" xfId="12942" hidden="1" xr:uid="{00000000-0005-0000-0000-0000B0050000}"/>
    <cellStyle name="Followed Hyperlink 42" xfId="12857" hidden="1" xr:uid="{00000000-0005-0000-0000-0000B1050000}"/>
    <cellStyle name="Followed Hyperlink 42" xfId="13130" hidden="1" xr:uid="{00000000-0005-0000-0000-0000B2050000}"/>
    <cellStyle name="Followed Hyperlink 42" xfId="13141" hidden="1" xr:uid="{00000000-0005-0000-0000-0000B3050000}"/>
    <cellStyle name="Followed Hyperlink 42" xfId="13241" hidden="1" xr:uid="{00000000-0005-0000-0000-0000B4050000}"/>
    <cellStyle name="Followed Hyperlink 42" xfId="13412" hidden="1" xr:uid="{00000000-0005-0000-0000-0000B5050000}"/>
    <cellStyle name="Followed Hyperlink 42" xfId="13443" hidden="1" xr:uid="{00000000-0005-0000-0000-0000B6050000}"/>
    <cellStyle name="Followed Hyperlink 42" xfId="13454" hidden="1" xr:uid="{00000000-0005-0000-0000-0000B7050000}"/>
    <cellStyle name="Followed Hyperlink 42" xfId="13468" hidden="1" xr:uid="{00000000-0005-0000-0000-0000B8050000}"/>
    <cellStyle name="Followed Hyperlink 42" xfId="13633" hidden="1" xr:uid="{00000000-0005-0000-0000-0000B9050000}"/>
    <cellStyle name="Followed Hyperlink 42" xfId="13664" hidden="1" xr:uid="{00000000-0005-0000-0000-0000BA050000}"/>
    <cellStyle name="Followed Hyperlink 42" xfId="13675" hidden="1" xr:uid="{00000000-0005-0000-0000-0000BB050000}"/>
    <cellStyle name="Followed Hyperlink 42" xfId="13687" hidden="1" xr:uid="{00000000-0005-0000-0000-0000BC050000}"/>
    <cellStyle name="Followed Hyperlink 42" xfId="13849" hidden="1" xr:uid="{00000000-0005-0000-0000-0000BD050000}"/>
    <cellStyle name="Followed Hyperlink 42" xfId="13880" hidden="1" xr:uid="{00000000-0005-0000-0000-0000BE050000}"/>
    <cellStyle name="Followed Hyperlink 42" xfId="13891" hidden="1" xr:uid="{00000000-0005-0000-0000-0000BF050000}"/>
    <cellStyle name="Followed Hyperlink 42" xfId="13902" hidden="1" xr:uid="{00000000-0005-0000-0000-0000C0050000}"/>
    <cellStyle name="Followed Hyperlink 42" xfId="14061" hidden="1" xr:uid="{00000000-0005-0000-0000-0000C1050000}"/>
    <cellStyle name="Followed Hyperlink 42" xfId="14092" hidden="1" xr:uid="{00000000-0005-0000-0000-0000C2050000}"/>
    <cellStyle name="Followed Hyperlink 42" xfId="14103" hidden="1" xr:uid="{00000000-0005-0000-0000-0000C3050000}"/>
    <cellStyle name="Followed Hyperlink 42" xfId="14114" hidden="1" xr:uid="{00000000-0005-0000-0000-0000C4050000}"/>
    <cellStyle name="Followed Hyperlink 42" xfId="14272" hidden="1" xr:uid="{00000000-0005-0000-0000-0000C5050000}"/>
    <cellStyle name="Followed Hyperlink 42" xfId="14303" hidden="1" xr:uid="{00000000-0005-0000-0000-0000C6050000}"/>
    <cellStyle name="Followed Hyperlink 42" xfId="14314" hidden="1" xr:uid="{00000000-0005-0000-0000-0000C7050000}"/>
    <cellStyle name="Followed Hyperlink 42" xfId="14325" hidden="1" xr:uid="{00000000-0005-0000-0000-0000C8050000}"/>
    <cellStyle name="Followed Hyperlink 42" xfId="14478" hidden="1" xr:uid="{00000000-0005-0000-0000-0000C9050000}"/>
    <cellStyle name="Followed Hyperlink 42" xfId="14509" hidden="1" xr:uid="{00000000-0005-0000-0000-0000CA050000}"/>
    <cellStyle name="Followed Hyperlink 42" xfId="14520" hidden="1" xr:uid="{00000000-0005-0000-0000-0000CB050000}"/>
    <cellStyle name="Followed Hyperlink 42" xfId="14616" hidden="1" xr:uid="{00000000-0005-0000-0000-0000B0050000}"/>
    <cellStyle name="Followed Hyperlink 42" xfId="14531" hidden="1" xr:uid="{00000000-0005-0000-0000-0000B1050000}"/>
    <cellStyle name="Followed Hyperlink 42" xfId="14798" hidden="1" xr:uid="{00000000-0005-0000-0000-0000B2050000}"/>
    <cellStyle name="Followed Hyperlink 42" xfId="14809" hidden="1" xr:uid="{00000000-0005-0000-0000-0000B3050000}"/>
    <cellStyle name="Followed Hyperlink 42" xfId="14909" hidden="1" xr:uid="{00000000-0005-0000-0000-0000B4050000}"/>
    <cellStyle name="Followed Hyperlink 42" xfId="15080" hidden="1" xr:uid="{00000000-0005-0000-0000-0000B5050000}"/>
    <cellStyle name="Followed Hyperlink 42" xfId="15111" hidden="1" xr:uid="{00000000-0005-0000-0000-0000B6050000}"/>
    <cellStyle name="Followed Hyperlink 42" xfId="15122" hidden="1" xr:uid="{00000000-0005-0000-0000-0000B7050000}"/>
    <cellStyle name="Followed Hyperlink 42" xfId="15136" hidden="1" xr:uid="{00000000-0005-0000-0000-0000B8050000}"/>
    <cellStyle name="Followed Hyperlink 42" xfId="15301" hidden="1" xr:uid="{00000000-0005-0000-0000-0000B9050000}"/>
    <cellStyle name="Followed Hyperlink 42" xfId="15332" hidden="1" xr:uid="{00000000-0005-0000-0000-0000BA050000}"/>
    <cellStyle name="Followed Hyperlink 42" xfId="15343" hidden="1" xr:uid="{00000000-0005-0000-0000-0000BB050000}"/>
    <cellStyle name="Followed Hyperlink 42" xfId="15355" hidden="1" xr:uid="{00000000-0005-0000-0000-0000BC050000}"/>
    <cellStyle name="Followed Hyperlink 42" xfId="15517" hidden="1" xr:uid="{00000000-0005-0000-0000-0000BD050000}"/>
    <cellStyle name="Followed Hyperlink 42" xfId="15548" hidden="1" xr:uid="{00000000-0005-0000-0000-0000BE050000}"/>
    <cellStyle name="Followed Hyperlink 42" xfId="15559" hidden="1" xr:uid="{00000000-0005-0000-0000-0000BF050000}"/>
    <cellStyle name="Followed Hyperlink 42" xfId="15570" hidden="1" xr:uid="{00000000-0005-0000-0000-0000C0050000}"/>
    <cellStyle name="Followed Hyperlink 42" xfId="15729" hidden="1" xr:uid="{00000000-0005-0000-0000-0000C1050000}"/>
    <cellStyle name="Followed Hyperlink 42" xfId="15760" hidden="1" xr:uid="{00000000-0005-0000-0000-0000C2050000}"/>
    <cellStyle name="Followed Hyperlink 42" xfId="15771" hidden="1" xr:uid="{00000000-0005-0000-0000-0000C3050000}"/>
    <cellStyle name="Followed Hyperlink 42" xfId="15782" hidden="1" xr:uid="{00000000-0005-0000-0000-0000C4050000}"/>
    <cellStyle name="Followed Hyperlink 42" xfId="15940" hidden="1" xr:uid="{00000000-0005-0000-0000-0000C5050000}"/>
    <cellStyle name="Followed Hyperlink 42" xfId="15971" hidden="1" xr:uid="{00000000-0005-0000-0000-0000C6050000}"/>
    <cellStyle name="Followed Hyperlink 42" xfId="15982" hidden="1" xr:uid="{00000000-0005-0000-0000-0000C7050000}"/>
    <cellStyle name="Followed Hyperlink 42" xfId="15993" hidden="1" xr:uid="{00000000-0005-0000-0000-0000C8050000}"/>
    <cellStyle name="Followed Hyperlink 42" xfId="16146" hidden="1" xr:uid="{00000000-0005-0000-0000-0000C9050000}"/>
    <cellStyle name="Followed Hyperlink 42" xfId="16177" hidden="1" xr:uid="{00000000-0005-0000-0000-0000CA050000}"/>
    <cellStyle name="Followed Hyperlink 42" xfId="16188" hidden="1" xr:uid="{00000000-0005-0000-0000-0000CB050000}"/>
    <cellStyle name="Followed Hyperlink 42" xfId="16284" hidden="1" xr:uid="{00000000-0005-0000-0000-0000B0050000}"/>
    <cellStyle name="Followed Hyperlink 42" xfId="16199" hidden="1" xr:uid="{00000000-0005-0000-0000-0000B1050000}"/>
    <cellStyle name="Followed Hyperlink 42" xfId="16457" hidden="1" xr:uid="{00000000-0005-0000-0000-0000B2050000}"/>
    <cellStyle name="Followed Hyperlink 42" xfId="16468" hidden="1" xr:uid="{00000000-0005-0000-0000-0000B3050000}"/>
    <cellStyle name="Followed Hyperlink 42" xfId="16568" hidden="1" xr:uid="{00000000-0005-0000-0000-0000B4050000}"/>
    <cellStyle name="Followed Hyperlink 42" xfId="16739" hidden="1" xr:uid="{00000000-0005-0000-0000-0000B5050000}"/>
    <cellStyle name="Followed Hyperlink 42" xfId="16770" hidden="1" xr:uid="{00000000-0005-0000-0000-0000B6050000}"/>
    <cellStyle name="Followed Hyperlink 42" xfId="16781" hidden="1" xr:uid="{00000000-0005-0000-0000-0000B7050000}"/>
    <cellStyle name="Followed Hyperlink 42" xfId="16795" hidden="1" xr:uid="{00000000-0005-0000-0000-0000B8050000}"/>
    <cellStyle name="Followed Hyperlink 42" xfId="16960" hidden="1" xr:uid="{00000000-0005-0000-0000-0000B9050000}"/>
    <cellStyle name="Followed Hyperlink 42" xfId="16991" hidden="1" xr:uid="{00000000-0005-0000-0000-0000BA050000}"/>
    <cellStyle name="Followed Hyperlink 42" xfId="17002" hidden="1" xr:uid="{00000000-0005-0000-0000-0000BB050000}"/>
    <cellStyle name="Followed Hyperlink 42" xfId="17014" hidden="1" xr:uid="{00000000-0005-0000-0000-0000BC050000}"/>
    <cellStyle name="Followed Hyperlink 42" xfId="17176" hidden="1" xr:uid="{00000000-0005-0000-0000-0000BD050000}"/>
    <cellStyle name="Followed Hyperlink 42" xfId="17207" hidden="1" xr:uid="{00000000-0005-0000-0000-0000BE050000}"/>
    <cellStyle name="Followed Hyperlink 42" xfId="17218" hidden="1" xr:uid="{00000000-0005-0000-0000-0000BF050000}"/>
    <cellStyle name="Followed Hyperlink 42" xfId="17229" hidden="1" xr:uid="{00000000-0005-0000-0000-0000C0050000}"/>
    <cellStyle name="Followed Hyperlink 42" xfId="17388" hidden="1" xr:uid="{00000000-0005-0000-0000-0000C1050000}"/>
    <cellStyle name="Followed Hyperlink 42" xfId="17419" hidden="1" xr:uid="{00000000-0005-0000-0000-0000C2050000}"/>
    <cellStyle name="Followed Hyperlink 42" xfId="17430" hidden="1" xr:uid="{00000000-0005-0000-0000-0000C3050000}"/>
    <cellStyle name="Followed Hyperlink 42" xfId="17441" hidden="1" xr:uid="{00000000-0005-0000-0000-0000C4050000}"/>
    <cellStyle name="Followed Hyperlink 42" xfId="17599" hidden="1" xr:uid="{00000000-0005-0000-0000-0000C5050000}"/>
    <cellStyle name="Followed Hyperlink 42" xfId="17630" hidden="1" xr:uid="{00000000-0005-0000-0000-0000C6050000}"/>
    <cellStyle name="Followed Hyperlink 42" xfId="17641" hidden="1" xr:uid="{00000000-0005-0000-0000-0000C7050000}"/>
    <cellStyle name="Followed Hyperlink 42" xfId="17652" hidden="1" xr:uid="{00000000-0005-0000-0000-0000C8050000}"/>
    <cellStyle name="Followed Hyperlink 42" xfId="17805" hidden="1" xr:uid="{00000000-0005-0000-0000-0000C9050000}"/>
    <cellStyle name="Followed Hyperlink 42" xfId="17836" hidden="1" xr:uid="{00000000-0005-0000-0000-0000CA050000}"/>
    <cellStyle name="Followed Hyperlink 42" xfId="17847" hidden="1" xr:uid="{00000000-0005-0000-0000-0000CB050000}"/>
    <cellStyle name="Followed Hyperlink 42" xfId="17940" hidden="1" xr:uid="{00000000-0005-0000-0000-0000B0050000}"/>
    <cellStyle name="Followed Hyperlink 42" xfId="16307" hidden="1" xr:uid="{00000000-0005-0000-0000-0000B1050000}"/>
    <cellStyle name="Followed Hyperlink 42" xfId="18123" hidden="1" xr:uid="{00000000-0005-0000-0000-0000B2050000}"/>
    <cellStyle name="Followed Hyperlink 42" xfId="18134" hidden="1" xr:uid="{00000000-0005-0000-0000-0000B3050000}"/>
    <cellStyle name="Followed Hyperlink 42" xfId="18234" hidden="1" xr:uid="{00000000-0005-0000-0000-0000B4050000}"/>
    <cellStyle name="Followed Hyperlink 42" xfId="18405" hidden="1" xr:uid="{00000000-0005-0000-0000-0000B5050000}"/>
    <cellStyle name="Followed Hyperlink 42" xfId="18436" hidden="1" xr:uid="{00000000-0005-0000-0000-0000B6050000}"/>
    <cellStyle name="Followed Hyperlink 42" xfId="18447" hidden="1" xr:uid="{00000000-0005-0000-0000-0000B7050000}"/>
    <cellStyle name="Followed Hyperlink 42" xfId="18461" hidden="1" xr:uid="{00000000-0005-0000-0000-0000B8050000}"/>
    <cellStyle name="Followed Hyperlink 42" xfId="18626" hidden="1" xr:uid="{00000000-0005-0000-0000-0000B9050000}"/>
    <cellStyle name="Followed Hyperlink 42" xfId="18657" hidden="1" xr:uid="{00000000-0005-0000-0000-0000BA050000}"/>
    <cellStyle name="Followed Hyperlink 42" xfId="18668" hidden="1" xr:uid="{00000000-0005-0000-0000-0000BB050000}"/>
    <cellStyle name="Followed Hyperlink 42" xfId="18680" hidden="1" xr:uid="{00000000-0005-0000-0000-0000BC050000}"/>
    <cellStyle name="Followed Hyperlink 42" xfId="18842" hidden="1" xr:uid="{00000000-0005-0000-0000-0000BD050000}"/>
    <cellStyle name="Followed Hyperlink 42" xfId="18873" hidden="1" xr:uid="{00000000-0005-0000-0000-0000BE050000}"/>
    <cellStyle name="Followed Hyperlink 42" xfId="18884" hidden="1" xr:uid="{00000000-0005-0000-0000-0000BF050000}"/>
    <cellStyle name="Followed Hyperlink 42" xfId="18895" hidden="1" xr:uid="{00000000-0005-0000-0000-0000C0050000}"/>
    <cellStyle name="Followed Hyperlink 42" xfId="19054" hidden="1" xr:uid="{00000000-0005-0000-0000-0000C1050000}"/>
    <cellStyle name="Followed Hyperlink 42" xfId="19085" hidden="1" xr:uid="{00000000-0005-0000-0000-0000C2050000}"/>
    <cellStyle name="Followed Hyperlink 42" xfId="19096" hidden="1" xr:uid="{00000000-0005-0000-0000-0000C3050000}"/>
    <cellStyle name="Followed Hyperlink 42" xfId="19107" hidden="1" xr:uid="{00000000-0005-0000-0000-0000C4050000}"/>
    <cellStyle name="Followed Hyperlink 42" xfId="19265" hidden="1" xr:uid="{00000000-0005-0000-0000-0000C5050000}"/>
    <cellStyle name="Followed Hyperlink 42" xfId="19296" hidden="1" xr:uid="{00000000-0005-0000-0000-0000C6050000}"/>
    <cellStyle name="Followed Hyperlink 42" xfId="19307" hidden="1" xr:uid="{00000000-0005-0000-0000-0000C7050000}"/>
    <cellStyle name="Followed Hyperlink 42" xfId="19318" hidden="1" xr:uid="{00000000-0005-0000-0000-0000C8050000}"/>
    <cellStyle name="Followed Hyperlink 42" xfId="19471" hidden="1" xr:uid="{00000000-0005-0000-0000-0000C9050000}"/>
    <cellStyle name="Followed Hyperlink 42" xfId="19502" hidden="1" xr:uid="{00000000-0005-0000-0000-0000CA050000}"/>
    <cellStyle name="Followed Hyperlink 42" xfId="19513" hidden="1" xr:uid="{00000000-0005-0000-0000-0000CB050000}"/>
    <cellStyle name="Followed Hyperlink 42" xfId="19609" hidden="1" xr:uid="{00000000-0005-0000-0000-0000B0050000}"/>
    <cellStyle name="Followed Hyperlink 42" xfId="19524" hidden="1" xr:uid="{00000000-0005-0000-0000-0000B1050000}"/>
    <cellStyle name="Followed Hyperlink 42" xfId="19764" hidden="1" xr:uid="{00000000-0005-0000-0000-0000B2050000}"/>
    <cellStyle name="Followed Hyperlink 42" xfId="19775" hidden="1" xr:uid="{00000000-0005-0000-0000-0000B3050000}"/>
    <cellStyle name="Followed Hyperlink 42" xfId="19875" hidden="1" xr:uid="{00000000-0005-0000-0000-0000B4050000}"/>
    <cellStyle name="Followed Hyperlink 42" xfId="20046" hidden="1" xr:uid="{00000000-0005-0000-0000-0000B5050000}"/>
    <cellStyle name="Followed Hyperlink 42" xfId="20077" hidden="1" xr:uid="{00000000-0005-0000-0000-0000B6050000}"/>
    <cellStyle name="Followed Hyperlink 42" xfId="20088" hidden="1" xr:uid="{00000000-0005-0000-0000-0000B7050000}"/>
    <cellStyle name="Followed Hyperlink 42" xfId="20102" hidden="1" xr:uid="{00000000-0005-0000-0000-0000B8050000}"/>
    <cellStyle name="Followed Hyperlink 42" xfId="20267" hidden="1" xr:uid="{00000000-0005-0000-0000-0000B9050000}"/>
    <cellStyle name="Followed Hyperlink 42" xfId="20298" hidden="1" xr:uid="{00000000-0005-0000-0000-0000BA050000}"/>
    <cellStyle name="Followed Hyperlink 42" xfId="20309" hidden="1" xr:uid="{00000000-0005-0000-0000-0000BB050000}"/>
    <cellStyle name="Followed Hyperlink 42" xfId="20321" hidden="1" xr:uid="{00000000-0005-0000-0000-0000BC050000}"/>
    <cellStyle name="Followed Hyperlink 42" xfId="20483" hidden="1" xr:uid="{00000000-0005-0000-0000-0000BD050000}"/>
    <cellStyle name="Followed Hyperlink 42" xfId="20514" hidden="1" xr:uid="{00000000-0005-0000-0000-0000BE050000}"/>
    <cellStyle name="Followed Hyperlink 42" xfId="20525" hidden="1" xr:uid="{00000000-0005-0000-0000-0000BF050000}"/>
    <cellStyle name="Followed Hyperlink 42" xfId="20536" hidden="1" xr:uid="{00000000-0005-0000-0000-0000C0050000}"/>
    <cellStyle name="Followed Hyperlink 42" xfId="20695" hidden="1" xr:uid="{00000000-0005-0000-0000-0000C1050000}"/>
    <cellStyle name="Followed Hyperlink 42" xfId="20726" hidden="1" xr:uid="{00000000-0005-0000-0000-0000C2050000}"/>
    <cellStyle name="Followed Hyperlink 42" xfId="20737" hidden="1" xr:uid="{00000000-0005-0000-0000-0000C3050000}"/>
    <cellStyle name="Followed Hyperlink 42" xfId="20748" hidden="1" xr:uid="{00000000-0005-0000-0000-0000C4050000}"/>
    <cellStyle name="Followed Hyperlink 42" xfId="20906" hidden="1" xr:uid="{00000000-0005-0000-0000-0000C5050000}"/>
    <cellStyle name="Followed Hyperlink 42" xfId="20937" hidden="1" xr:uid="{00000000-0005-0000-0000-0000C6050000}"/>
    <cellStyle name="Followed Hyperlink 42" xfId="20948" hidden="1" xr:uid="{00000000-0005-0000-0000-0000C7050000}"/>
    <cellStyle name="Followed Hyperlink 42" xfId="20959" hidden="1" xr:uid="{00000000-0005-0000-0000-0000C8050000}"/>
    <cellStyle name="Followed Hyperlink 42" xfId="21112" hidden="1" xr:uid="{00000000-0005-0000-0000-0000C9050000}"/>
    <cellStyle name="Followed Hyperlink 42" xfId="21143" hidden="1" xr:uid="{00000000-0005-0000-0000-0000CA050000}"/>
    <cellStyle name="Followed Hyperlink 42" xfId="21154" hidden="1" xr:uid="{00000000-0005-0000-0000-0000CB050000}"/>
    <cellStyle name="Followed Hyperlink 42" xfId="21250" hidden="1" xr:uid="{00000000-0005-0000-0000-0000B0050000}"/>
    <cellStyle name="Followed Hyperlink 42" xfId="21165" hidden="1" xr:uid="{00000000-0005-0000-0000-0000B1050000}"/>
    <cellStyle name="Followed Hyperlink 42" xfId="21371" hidden="1" xr:uid="{00000000-0005-0000-0000-0000B2050000}"/>
    <cellStyle name="Followed Hyperlink 42" xfId="21382" hidden="1" xr:uid="{00000000-0005-0000-0000-0000B3050000}"/>
    <cellStyle name="Followed Hyperlink 42" xfId="21482" hidden="1" xr:uid="{00000000-0005-0000-0000-0000B4050000}"/>
    <cellStyle name="Followed Hyperlink 42" xfId="21653" hidden="1" xr:uid="{00000000-0005-0000-0000-0000B5050000}"/>
    <cellStyle name="Followed Hyperlink 42" xfId="21684" hidden="1" xr:uid="{00000000-0005-0000-0000-0000B6050000}"/>
    <cellStyle name="Followed Hyperlink 42" xfId="21695" hidden="1" xr:uid="{00000000-0005-0000-0000-0000B7050000}"/>
    <cellStyle name="Followed Hyperlink 42" xfId="21709" hidden="1" xr:uid="{00000000-0005-0000-0000-0000B8050000}"/>
    <cellStyle name="Followed Hyperlink 42" xfId="21874" hidden="1" xr:uid="{00000000-0005-0000-0000-0000B9050000}"/>
    <cellStyle name="Followed Hyperlink 42" xfId="21905" hidden="1" xr:uid="{00000000-0005-0000-0000-0000BA050000}"/>
    <cellStyle name="Followed Hyperlink 42" xfId="21916" hidden="1" xr:uid="{00000000-0005-0000-0000-0000BB050000}"/>
    <cellStyle name="Followed Hyperlink 42" xfId="21928" hidden="1" xr:uid="{00000000-0005-0000-0000-0000BC050000}"/>
    <cellStyle name="Followed Hyperlink 42" xfId="22090" hidden="1" xr:uid="{00000000-0005-0000-0000-0000BD050000}"/>
    <cellStyle name="Followed Hyperlink 42" xfId="22121" hidden="1" xr:uid="{00000000-0005-0000-0000-0000BE050000}"/>
    <cellStyle name="Followed Hyperlink 42" xfId="22132" hidden="1" xr:uid="{00000000-0005-0000-0000-0000BF050000}"/>
    <cellStyle name="Followed Hyperlink 42" xfId="22143" hidden="1" xr:uid="{00000000-0005-0000-0000-0000C0050000}"/>
    <cellStyle name="Followed Hyperlink 42" xfId="22302" hidden="1" xr:uid="{00000000-0005-0000-0000-0000C1050000}"/>
    <cellStyle name="Followed Hyperlink 42" xfId="22333" hidden="1" xr:uid="{00000000-0005-0000-0000-0000C2050000}"/>
    <cellStyle name="Followed Hyperlink 42" xfId="22344" hidden="1" xr:uid="{00000000-0005-0000-0000-0000C3050000}"/>
    <cellStyle name="Followed Hyperlink 42" xfId="22355" hidden="1" xr:uid="{00000000-0005-0000-0000-0000C4050000}"/>
    <cellStyle name="Followed Hyperlink 42" xfId="22513" hidden="1" xr:uid="{00000000-0005-0000-0000-0000C5050000}"/>
    <cellStyle name="Followed Hyperlink 42" xfId="22544" hidden="1" xr:uid="{00000000-0005-0000-0000-0000C6050000}"/>
    <cellStyle name="Followed Hyperlink 42" xfId="22555" hidden="1" xr:uid="{00000000-0005-0000-0000-0000C7050000}"/>
    <cellStyle name="Followed Hyperlink 42" xfId="22566" hidden="1" xr:uid="{00000000-0005-0000-0000-0000C8050000}"/>
    <cellStyle name="Followed Hyperlink 42" xfId="22719" hidden="1" xr:uid="{00000000-0005-0000-0000-0000C9050000}"/>
    <cellStyle name="Followed Hyperlink 42" xfId="22750" hidden="1" xr:uid="{00000000-0005-0000-0000-0000CA050000}"/>
    <cellStyle name="Followed Hyperlink 42" xfId="22761" hidden="1" xr:uid="{00000000-0005-0000-0000-0000CB050000}"/>
    <cellStyle name="Followed Hyperlink 42" xfId="22856" hidden="1" xr:uid="{00000000-0005-0000-0000-0000B0050000}"/>
    <cellStyle name="Followed Hyperlink 42" xfId="22772" hidden="1" xr:uid="{00000000-0005-0000-0000-0000B1050000}"/>
    <cellStyle name="Followed Hyperlink 42" xfId="22940" hidden="1" xr:uid="{00000000-0005-0000-0000-0000B2050000}"/>
    <cellStyle name="Followed Hyperlink 42" xfId="22951" hidden="1" xr:uid="{00000000-0005-0000-0000-0000B3050000}"/>
    <cellStyle name="Followed Hyperlink 42" xfId="23051" hidden="1" xr:uid="{00000000-0005-0000-0000-0000B4050000}"/>
    <cellStyle name="Followed Hyperlink 42" xfId="23222" hidden="1" xr:uid="{00000000-0005-0000-0000-0000B5050000}"/>
    <cellStyle name="Followed Hyperlink 42" xfId="23253" hidden="1" xr:uid="{00000000-0005-0000-0000-0000B6050000}"/>
    <cellStyle name="Followed Hyperlink 42" xfId="23264" hidden="1" xr:uid="{00000000-0005-0000-0000-0000B7050000}"/>
    <cellStyle name="Followed Hyperlink 42" xfId="23278" hidden="1" xr:uid="{00000000-0005-0000-0000-0000B8050000}"/>
    <cellStyle name="Followed Hyperlink 42" xfId="23443" hidden="1" xr:uid="{00000000-0005-0000-0000-0000B9050000}"/>
    <cellStyle name="Followed Hyperlink 42" xfId="23474" hidden="1" xr:uid="{00000000-0005-0000-0000-0000BA050000}"/>
    <cellStyle name="Followed Hyperlink 42" xfId="23485" hidden="1" xr:uid="{00000000-0005-0000-0000-0000BB050000}"/>
    <cellStyle name="Followed Hyperlink 42" xfId="23497" hidden="1" xr:uid="{00000000-0005-0000-0000-0000BC050000}"/>
    <cellStyle name="Followed Hyperlink 42" xfId="23659" hidden="1" xr:uid="{00000000-0005-0000-0000-0000BD050000}"/>
    <cellStyle name="Followed Hyperlink 42" xfId="23690" hidden="1" xr:uid="{00000000-0005-0000-0000-0000BE050000}"/>
    <cellStyle name="Followed Hyperlink 42" xfId="23701" hidden="1" xr:uid="{00000000-0005-0000-0000-0000BF050000}"/>
    <cellStyle name="Followed Hyperlink 42" xfId="23712" hidden="1" xr:uid="{00000000-0005-0000-0000-0000C0050000}"/>
    <cellStyle name="Followed Hyperlink 42" xfId="23871" hidden="1" xr:uid="{00000000-0005-0000-0000-0000C1050000}"/>
    <cellStyle name="Followed Hyperlink 42" xfId="23902" hidden="1" xr:uid="{00000000-0005-0000-0000-0000C2050000}"/>
    <cellStyle name="Followed Hyperlink 42" xfId="23913" hidden="1" xr:uid="{00000000-0005-0000-0000-0000C3050000}"/>
    <cellStyle name="Followed Hyperlink 42" xfId="23924" hidden="1" xr:uid="{00000000-0005-0000-0000-0000C4050000}"/>
    <cellStyle name="Followed Hyperlink 42" xfId="24082" hidden="1" xr:uid="{00000000-0005-0000-0000-0000C5050000}"/>
    <cellStyle name="Followed Hyperlink 42" xfId="24113" hidden="1" xr:uid="{00000000-0005-0000-0000-0000C6050000}"/>
    <cellStyle name="Followed Hyperlink 42" xfId="24124" hidden="1" xr:uid="{00000000-0005-0000-0000-0000C7050000}"/>
    <cellStyle name="Followed Hyperlink 42" xfId="24135" hidden="1" xr:uid="{00000000-0005-0000-0000-0000C8050000}"/>
    <cellStyle name="Followed Hyperlink 42" xfId="24288" hidden="1" xr:uid="{00000000-0005-0000-0000-0000C9050000}"/>
    <cellStyle name="Followed Hyperlink 42" xfId="24319" hidden="1" xr:uid="{00000000-0005-0000-0000-0000CA050000}"/>
    <cellStyle name="Followed Hyperlink 42" xfId="24330" hidden="1" xr:uid="{00000000-0005-0000-0000-0000CB050000}"/>
    <cellStyle name="Followed Hyperlink 42" xfId="24425" hidden="1" xr:uid="{00000000-0005-0000-0000-0000B0050000}"/>
    <cellStyle name="Followed Hyperlink 42" xfId="24341" hidden="1" xr:uid="{00000000-0005-0000-0000-0000B1050000}"/>
    <cellStyle name="Followed Hyperlink 42" xfId="24459" hidden="1" xr:uid="{00000000-0005-0000-0000-0000B2050000}"/>
    <cellStyle name="Followed Hyperlink 42" xfId="24470" hidden="1" xr:uid="{00000000-0005-0000-0000-0000B3050000}"/>
    <cellStyle name="Followed Hyperlink 42" xfId="24570" hidden="1" xr:uid="{00000000-0005-0000-0000-0000B4050000}"/>
    <cellStyle name="Followed Hyperlink 42" xfId="24741" hidden="1" xr:uid="{00000000-0005-0000-0000-0000B5050000}"/>
    <cellStyle name="Followed Hyperlink 42" xfId="24772" hidden="1" xr:uid="{00000000-0005-0000-0000-0000B6050000}"/>
    <cellStyle name="Followed Hyperlink 42" xfId="24783" hidden="1" xr:uid="{00000000-0005-0000-0000-0000B7050000}"/>
    <cellStyle name="Followed Hyperlink 42" xfId="24797" hidden="1" xr:uid="{00000000-0005-0000-0000-0000B8050000}"/>
    <cellStyle name="Followed Hyperlink 42" xfId="24962" hidden="1" xr:uid="{00000000-0005-0000-0000-0000B9050000}"/>
    <cellStyle name="Followed Hyperlink 42" xfId="24993" hidden="1" xr:uid="{00000000-0005-0000-0000-0000BA050000}"/>
    <cellStyle name="Followed Hyperlink 42" xfId="25004" hidden="1" xr:uid="{00000000-0005-0000-0000-0000BB050000}"/>
    <cellStyle name="Followed Hyperlink 42" xfId="25016" hidden="1" xr:uid="{00000000-0005-0000-0000-0000BC050000}"/>
    <cellStyle name="Followed Hyperlink 42" xfId="25178" hidden="1" xr:uid="{00000000-0005-0000-0000-0000BD050000}"/>
    <cellStyle name="Followed Hyperlink 42" xfId="25209" hidden="1" xr:uid="{00000000-0005-0000-0000-0000BE050000}"/>
    <cellStyle name="Followed Hyperlink 42" xfId="25220" hidden="1" xr:uid="{00000000-0005-0000-0000-0000BF050000}"/>
    <cellStyle name="Followed Hyperlink 42" xfId="25231" hidden="1" xr:uid="{00000000-0005-0000-0000-0000C0050000}"/>
    <cellStyle name="Followed Hyperlink 42" xfId="25390" hidden="1" xr:uid="{00000000-0005-0000-0000-0000C1050000}"/>
    <cellStyle name="Followed Hyperlink 42" xfId="25421" hidden="1" xr:uid="{00000000-0005-0000-0000-0000C2050000}"/>
    <cellStyle name="Followed Hyperlink 42" xfId="25432" hidden="1" xr:uid="{00000000-0005-0000-0000-0000C3050000}"/>
    <cellStyle name="Followed Hyperlink 42" xfId="25443" hidden="1" xr:uid="{00000000-0005-0000-0000-0000C4050000}"/>
    <cellStyle name="Followed Hyperlink 42" xfId="25601" hidden="1" xr:uid="{00000000-0005-0000-0000-0000C5050000}"/>
    <cellStyle name="Followed Hyperlink 42" xfId="25632" hidden="1" xr:uid="{00000000-0005-0000-0000-0000C6050000}"/>
    <cellStyle name="Followed Hyperlink 42" xfId="25643" hidden="1" xr:uid="{00000000-0005-0000-0000-0000C7050000}"/>
    <cellStyle name="Followed Hyperlink 42" xfId="25654" hidden="1" xr:uid="{00000000-0005-0000-0000-0000C8050000}"/>
    <cellStyle name="Followed Hyperlink 42" xfId="25807" hidden="1" xr:uid="{00000000-0005-0000-0000-0000C9050000}"/>
    <cellStyle name="Followed Hyperlink 42" xfId="25838" hidden="1" xr:uid="{00000000-0005-0000-0000-0000CA050000}"/>
    <cellStyle name="Followed Hyperlink 42" xfId="25849" hidden="1" xr:uid="{00000000-0005-0000-0000-0000CB050000}"/>
    <cellStyle name="Followed Hyperlink 42" xfId="26378" hidden="1" xr:uid="{00000000-0005-0000-0000-0000B0050000}"/>
    <cellStyle name="Followed Hyperlink 42" xfId="26548" hidden="1" xr:uid="{00000000-0005-0000-0000-0000B1050000}"/>
    <cellStyle name="Followed Hyperlink 42" xfId="26579" hidden="1" xr:uid="{00000000-0005-0000-0000-0000B2050000}"/>
    <cellStyle name="Followed Hyperlink 42" xfId="26590" hidden="1" xr:uid="{00000000-0005-0000-0000-0000B3050000}"/>
    <cellStyle name="Followed Hyperlink 42" xfId="26690" hidden="1" xr:uid="{00000000-0005-0000-0000-0000B4050000}"/>
    <cellStyle name="Followed Hyperlink 42" xfId="26861" hidden="1" xr:uid="{00000000-0005-0000-0000-0000B5050000}"/>
    <cellStyle name="Followed Hyperlink 42" xfId="26892" hidden="1" xr:uid="{00000000-0005-0000-0000-0000B6050000}"/>
    <cellStyle name="Followed Hyperlink 42" xfId="26903" hidden="1" xr:uid="{00000000-0005-0000-0000-0000B7050000}"/>
    <cellStyle name="Followed Hyperlink 42" xfId="26917" hidden="1" xr:uid="{00000000-0005-0000-0000-0000B8050000}"/>
    <cellStyle name="Followed Hyperlink 42" xfId="27082" hidden="1" xr:uid="{00000000-0005-0000-0000-0000B9050000}"/>
    <cellStyle name="Followed Hyperlink 42" xfId="27113" hidden="1" xr:uid="{00000000-0005-0000-0000-0000BA050000}"/>
    <cellStyle name="Followed Hyperlink 42" xfId="27124" hidden="1" xr:uid="{00000000-0005-0000-0000-0000BB050000}"/>
    <cellStyle name="Followed Hyperlink 42" xfId="27136" hidden="1" xr:uid="{00000000-0005-0000-0000-0000BC050000}"/>
    <cellStyle name="Followed Hyperlink 42" xfId="27298" hidden="1" xr:uid="{00000000-0005-0000-0000-0000BD050000}"/>
    <cellStyle name="Followed Hyperlink 42" xfId="27329" hidden="1" xr:uid="{00000000-0005-0000-0000-0000BE050000}"/>
    <cellStyle name="Followed Hyperlink 42" xfId="27340" hidden="1" xr:uid="{00000000-0005-0000-0000-0000BF050000}"/>
    <cellStyle name="Followed Hyperlink 42" xfId="27351" hidden="1" xr:uid="{00000000-0005-0000-0000-0000C0050000}"/>
    <cellStyle name="Followed Hyperlink 42" xfId="27510" hidden="1" xr:uid="{00000000-0005-0000-0000-0000C1050000}"/>
    <cellStyle name="Followed Hyperlink 42" xfId="27541" hidden="1" xr:uid="{00000000-0005-0000-0000-0000C2050000}"/>
    <cellStyle name="Followed Hyperlink 42" xfId="27552" hidden="1" xr:uid="{00000000-0005-0000-0000-0000C3050000}"/>
    <cellStyle name="Followed Hyperlink 42" xfId="27563" hidden="1" xr:uid="{00000000-0005-0000-0000-0000C4050000}"/>
    <cellStyle name="Followed Hyperlink 42" xfId="27721" hidden="1" xr:uid="{00000000-0005-0000-0000-0000C5050000}"/>
    <cellStyle name="Followed Hyperlink 42" xfId="27752" hidden="1" xr:uid="{00000000-0005-0000-0000-0000C6050000}"/>
    <cellStyle name="Followed Hyperlink 42" xfId="27763" hidden="1" xr:uid="{00000000-0005-0000-0000-0000C7050000}"/>
    <cellStyle name="Followed Hyperlink 42" xfId="27774" hidden="1" xr:uid="{00000000-0005-0000-0000-0000C8050000}"/>
    <cellStyle name="Followed Hyperlink 42" xfId="27927" hidden="1" xr:uid="{00000000-0005-0000-0000-0000C9050000}"/>
    <cellStyle name="Followed Hyperlink 42" xfId="27958" hidden="1" xr:uid="{00000000-0005-0000-0000-0000CA050000}"/>
    <cellStyle name="Followed Hyperlink 42" xfId="27969" hidden="1" xr:uid="{00000000-0005-0000-0000-0000CB050000}"/>
    <cellStyle name="Followed Hyperlink 42" xfId="28600" hidden="1" xr:uid="{00000000-0005-0000-0000-0000B0050000}"/>
    <cellStyle name="Followed Hyperlink 42" xfId="28770" hidden="1" xr:uid="{00000000-0005-0000-0000-0000B1050000}"/>
    <cellStyle name="Followed Hyperlink 42" xfId="28801" hidden="1" xr:uid="{00000000-0005-0000-0000-0000B2050000}"/>
    <cellStyle name="Followed Hyperlink 42" xfId="28812" hidden="1" xr:uid="{00000000-0005-0000-0000-0000B3050000}"/>
    <cellStyle name="Followed Hyperlink 42" xfId="28912" hidden="1" xr:uid="{00000000-0005-0000-0000-0000B4050000}"/>
    <cellStyle name="Followed Hyperlink 42" xfId="29083" hidden="1" xr:uid="{00000000-0005-0000-0000-0000B5050000}"/>
    <cellStyle name="Followed Hyperlink 42" xfId="29114" hidden="1" xr:uid="{00000000-0005-0000-0000-0000B6050000}"/>
    <cellStyle name="Followed Hyperlink 42" xfId="29125" hidden="1" xr:uid="{00000000-0005-0000-0000-0000B7050000}"/>
    <cellStyle name="Followed Hyperlink 42" xfId="29139" hidden="1" xr:uid="{00000000-0005-0000-0000-0000B8050000}"/>
    <cellStyle name="Followed Hyperlink 42" xfId="29304" hidden="1" xr:uid="{00000000-0005-0000-0000-0000B9050000}"/>
    <cellStyle name="Followed Hyperlink 42" xfId="29335" hidden="1" xr:uid="{00000000-0005-0000-0000-0000BA050000}"/>
    <cellStyle name="Followed Hyperlink 42" xfId="29346" hidden="1" xr:uid="{00000000-0005-0000-0000-0000BB050000}"/>
    <cellStyle name="Followed Hyperlink 42" xfId="29358" hidden="1" xr:uid="{00000000-0005-0000-0000-0000BC050000}"/>
    <cellStyle name="Followed Hyperlink 42" xfId="29520" hidden="1" xr:uid="{00000000-0005-0000-0000-0000BD050000}"/>
    <cellStyle name="Followed Hyperlink 42" xfId="29551" hidden="1" xr:uid="{00000000-0005-0000-0000-0000BE050000}"/>
    <cellStyle name="Followed Hyperlink 42" xfId="29562" hidden="1" xr:uid="{00000000-0005-0000-0000-0000BF050000}"/>
    <cellStyle name="Followed Hyperlink 42" xfId="29573" hidden="1" xr:uid="{00000000-0005-0000-0000-0000C0050000}"/>
    <cellStyle name="Followed Hyperlink 42" xfId="29732" hidden="1" xr:uid="{00000000-0005-0000-0000-0000C1050000}"/>
    <cellStyle name="Followed Hyperlink 42" xfId="29763" hidden="1" xr:uid="{00000000-0005-0000-0000-0000C2050000}"/>
    <cellStyle name="Followed Hyperlink 42" xfId="29774" hidden="1" xr:uid="{00000000-0005-0000-0000-0000C3050000}"/>
    <cellStyle name="Followed Hyperlink 42" xfId="29785" hidden="1" xr:uid="{00000000-0005-0000-0000-0000C4050000}"/>
    <cellStyle name="Followed Hyperlink 42" xfId="29943" hidden="1" xr:uid="{00000000-0005-0000-0000-0000C5050000}"/>
    <cellStyle name="Followed Hyperlink 42" xfId="29974" hidden="1" xr:uid="{00000000-0005-0000-0000-0000C6050000}"/>
    <cellStyle name="Followed Hyperlink 42" xfId="29985" hidden="1" xr:uid="{00000000-0005-0000-0000-0000C7050000}"/>
    <cellStyle name="Followed Hyperlink 42" xfId="29996" hidden="1" xr:uid="{00000000-0005-0000-0000-0000C8050000}"/>
    <cellStyle name="Followed Hyperlink 42" xfId="30149" hidden="1" xr:uid="{00000000-0005-0000-0000-0000C9050000}"/>
    <cellStyle name="Followed Hyperlink 42" xfId="30180" hidden="1" xr:uid="{00000000-0005-0000-0000-0000CA050000}"/>
    <cellStyle name="Followed Hyperlink 42" xfId="30191" hidden="1" xr:uid="{00000000-0005-0000-0000-0000CB050000}"/>
    <cellStyle name="Followed Hyperlink 42" xfId="30287" hidden="1" xr:uid="{00000000-0005-0000-0000-0000B0050000}"/>
    <cellStyle name="Followed Hyperlink 42" xfId="30202" hidden="1" xr:uid="{00000000-0005-0000-0000-0000B1050000}"/>
    <cellStyle name="Followed Hyperlink 42" xfId="30472" hidden="1" xr:uid="{00000000-0005-0000-0000-0000B2050000}"/>
    <cellStyle name="Followed Hyperlink 42" xfId="30483" hidden="1" xr:uid="{00000000-0005-0000-0000-0000B3050000}"/>
    <cellStyle name="Followed Hyperlink 42" xfId="30583" hidden="1" xr:uid="{00000000-0005-0000-0000-0000B4050000}"/>
    <cellStyle name="Followed Hyperlink 42" xfId="30754" hidden="1" xr:uid="{00000000-0005-0000-0000-0000B5050000}"/>
    <cellStyle name="Followed Hyperlink 42" xfId="30785" hidden="1" xr:uid="{00000000-0005-0000-0000-0000B6050000}"/>
    <cellStyle name="Followed Hyperlink 42" xfId="30796" hidden="1" xr:uid="{00000000-0005-0000-0000-0000B7050000}"/>
    <cellStyle name="Followed Hyperlink 42" xfId="30810" hidden="1" xr:uid="{00000000-0005-0000-0000-0000B8050000}"/>
    <cellStyle name="Followed Hyperlink 42" xfId="30975" hidden="1" xr:uid="{00000000-0005-0000-0000-0000B9050000}"/>
    <cellStyle name="Followed Hyperlink 42" xfId="31006" hidden="1" xr:uid="{00000000-0005-0000-0000-0000BA050000}"/>
    <cellStyle name="Followed Hyperlink 42" xfId="31017" hidden="1" xr:uid="{00000000-0005-0000-0000-0000BB050000}"/>
    <cellStyle name="Followed Hyperlink 42" xfId="31029" hidden="1" xr:uid="{00000000-0005-0000-0000-0000BC050000}"/>
    <cellStyle name="Followed Hyperlink 42" xfId="31191" hidden="1" xr:uid="{00000000-0005-0000-0000-0000BD050000}"/>
    <cellStyle name="Followed Hyperlink 42" xfId="31222" hidden="1" xr:uid="{00000000-0005-0000-0000-0000BE050000}"/>
    <cellStyle name="Followed Hyperlink 42" xfId="31233" hidden="1" xr:uid="{00000000-0005-0000-0000-0000BF050000}"/>
    <cellStyle name="Followed Hyperlink 42" xfId="31244" hidden="1" xr:uid="{00000000-0005-0000-0000-0000C0050000}"/>
    <cellStyle name="Followed Hyperlink 42" xfId="31403" hidden="1" xr:uid="{00000000-0005-0000-0000-0000C1050000}"/>
    <cellStyle name="Followed Hyperlink 42" xfId="31434" hidden="1" xr:uid="{00000000-0005-0000-0000-0000C2050000}"/>
    <cellStyle name="Followed Hyperlink 42" xfId="31445" hidden="1" xr:uid="{00000000-0005-0000-0000-0000C3050000}"/>
    <cellStyle name="Followed Hyperlink 42" xfId="31456" hidden="1" xr:uid="{00000000-0005-0000-0000-0000C4050000}"/>
    <cellStyle name="Followed Hyperlink 42" xfId="31614" hidden="1" xr:uid="{00000000-0005-0000-0000-0000C5050000}"/>
    <cellStyle name="Followed Hyperlink 42" xfId="31645" hidden="1" xr:uid="{00000000-0005-0000-0000-0000C6050000}"/>
    <cellStyle name="Followed Hyperlink 42" xfId="31656" hidden="1" xr:uid="{00000000-0005-0000-0000-0000C7050000}"/>
    <cellStyle name="Followed Hyperlink 42" xfId="31667" hidden="1" xr:uid="{00000000-0005-0000-0000-0000C8050000}"/>
    <cellStyle name="Followed Hyperlink 42" xfId="31820" hidden="1" xr:uid="{00000000-0005-0000-0000-0000C9050000}"/>
    <cellStyle name="Followed Hyperlink 42" xfId="31851" hidden="1" xr:uid="{00000000-0005-0000-0000-0000CA050000}"/>
    <cellStyle name="Followed Hyperlink 42" xfId="31862" hidden="1" xr:uid="{00000000-0005-0000-0000-0000CB050000}"/>
    <cellStyle name="Followed Hyperlink 42" xfId="31958" hidden="1" xr:uid="{00000000-0005-0000-0000-0000B0050000}"/>
    <cellStyle name="Followed Hyperlink 42" xfId="31873" hidden="1" xr:uid="{00000000-0005-0000-0000-0000B1050000}"/>
    <cellStyle name="Followed Hyperlink 42" xfId="32140" hidden="1" xr:uid="{00000000-0005-0000-0000-0000B2050000}"/>
    <cellStyle name="Followed Hyperlink 42" xfId="32151" hidden="1" xr:uid="{00000000-0005-0000-0000-0000B3050000}"/>
    <cellStyle name="Followed Hyperlink 42" xfId="32251" hidden="1" xr:uid="{00000000-0005-0000-0000-0000B4050000}"/>
    <cellStyle name="Followed Hyperlink 42" xfId="32422" hidden="1" xr:uid="{00000000-0005-0000-0000-0000B5050000}"/>
    <cellStyle name="Followed Hyperlink 42" xfId="32453" hidden="1" xr:uid="{00000000-0005-0000-0000-0000B6050000}"/>
    <cellStyle name="Followed Hyperlink 42" xfId="32464" hidden="1" xr:uid="{00000000-0005-0000-0000-0000B7050000}"/>
    <cellStyle name="Followed Hyperlink 42" xfId="32478" hidden="1" xr:uid="{00000000-0005-0000-0000-0000B8050000}"/>
    <cellStyle name="Followed Hyperlink 42" xfId="32643" hidden="1" xr:uid="{00000000-0005-0000-0000-0000B9050000}"/>
    <cellStyle name="Followed Hyperlink 42" xfId="32674" hidden="1" xr:uid="{00000000-0005-0000-0000-0000BA050000}"/>
    <cellStyle name="Followed Hyperlink 42" xfId="32685" hidden="1" xr:uid="{00000000-0005-0000-0000-0000BB050000}"/>
    <cellStyle name="Followed Hyperlink 42" xfId="32697" hidden="1" xr:uid="{00000000-0005-0000-0000-0000BC050000}"/>
    <cellStyle name="Followed Hyperlink 42" xfId="32859" hidden="1" xr:uid="{00000000-0005-0000-0000-0000BD050000}"/>
    <cellStyle name="Followed Hyperlink 42" xfId="32890" hidden="1" xr:uid="{00000000-0005-0000-0000-0000BE050000}"/>
    <cellStyle name="Followed Hyperlink 42" xfId="32901" hidden="1" xr:uid="{00000000-0005-0000-0000-0000BF050000}"/>
    <cellStyle name="Followed Hyperlink 42" xfId="32912" hidden="1" xr:uid="{00000000-0005-0000-0000-0000C0050000}"/>
    <cellStyle name="Followed Hyperlink 42" xfId="33071" hidden="1" xr:uid="{00000000-0005-0000-0000-0000C1050000}"/>
    <cellStyle name="Followed Hyperlink 42" xfId="33102" hidden="1" xr:uid="{00000000-0005-0000-0000-0000C2050000}"/>
    <cellStyle name="Followed Hyperlink 42" xfId="33113" hidden="1" xr:uid="{00000000-0005-0000-0000-0000C3050000}"/>
    <cellStyle name="Followed Hyperlink 42" xfId="33124" hidden="1" xr:uid="{00000000-0005-0000-0000-0000C4050000}"/>
    <cellStyle name="Followed Hyperlink 42" xfId="33282" hidden="1" xr:uid="{00000000-0005-0000-0000-0000C5050000}"/>
    <cellStyle name="Followed Hyperlink 42" xfId="33313" hidden="1" xr:uid="{00000000-0005-0000-0000-0000C6050000}"/>
    <cellStyle name="Followed Hyperlink 42" xfId="33324" hidden="1" xr:uid="{00000000-0005-0000-0000-0000C7050000}"/>
    <cellStyle name="Followed Hyperlink 42" xfId="33335" hidden="1" xr:uid="{00000000-0005-0000-0000-0000C8050000}"/>
    <cellStyle name="Followed Hyperlink 42" xfId="33488" hidden="1" xr:uid="{00000000-0005-0000-0000-0000C9050000}"/>
    <cellStyle name="Followed Hyperlink 42" xfId="33519" hidden="1" xr:uid="{00000000-0005-0000-0000-0000CA050000}"/>
    <cellStyle name="Followed Hyperlink 42" xfId="33530" hidden="1" xr:uid="{00000000-0005-0000-0000-0000CB050000}"/>
    <cellStyle name="Followed Hyperlink 42" xfId="33626" hidden="1" xr:uid="{00000000-0005-0000-0000-0000B0050000}"/>
    <cellStyle name="Followed Hyperlink 42" xfId="33541" hidden="1" xr:uid="{00000000-0005-0000-0000-0000B1050000}"/>
    <cellStyle name="Followed Hyperlink 42" xfId="33795" hidden="1" xr:uid="{00000000-0005-0000-0000-0000B2050000}"/>
    <cellStyle name="Followed Hyperlink 42" xfId="33806" hidden="1" xr:uid="{00000000-0005-0000-0000-0000B3050000}"/>
    <cellStyle name="Followed Hyperlink 42" xfId="33906" hidden="1" xr:uid="{00000000-0005-0000-0000-0000B4050000}"/>
    <cellStyle name="Followed Hyperlink 42" xfId="34077" hidden="1" xr:uid="{00000000-0005-0000-0000-0000B5050000}"/>
    <cellStyle name="Followed Hyperlink 42" xfId="34108" hidden="1" xr:uid="{00000000-0005-0000-0000-0000B6050000}"/>
    <cellStyle name="Followed Hyperlink 42" xfId="34119" hidden="1" xr:uid="{00000000-0005-0000-0000-0000B7050000}"/>
    <cellStyle name="Followed Hyperlink 42" xfId="34133" hidden="1" xr:uid="{00000000-0005-0000-0000-0000B8050000}"/>
    <cellStyle name="Followed Hyperlink 42" xfId="34298" hidden="1" xr:uid="{00000000-0005-0000-0000-0000B9050000}"/>
    <cellStyle name="Followed Hyperlink 42" xfId="34329" hidden="1" xr:uid="{00000000-0005-0000-0000-0000BA050000}"/>
    <cellStyle name="Followed Hyperlink 42" xfId="34340" hidden="1" xr:uid="{00000000-0005-0000-0000-0000BB050000}"/>
    <cellStyle name="Followed Hyperlink 42" xfId="34352" hidden="1" xr:uid="{00000000-0005-0000-0000-0000BC050000}"/>
    <cellStyle name="Followed Hyperlink 42" xfId="34514" hidden="1" xr:uid="{00000000-0005-0000-0000-0000BD050000}"/>
    <cellStyle name="Followed Hyperlink 42" xfId="34545" hidden="1" xr:uid="{00000000-0005-0000-0000-0000BE050000}"/>
    <cellStyle name="Followed Hyperlink 42" xfId="34556" hidden="1" xr:uid="{00000000-0005-0000-0000-0000BF050000}"/>
    <cellStyle name="Followed Hyperlink 42" xfId="34567" hidden="1" xr:uid="{00000000-0005-0000-0000-0000C0050000}"/>
    <cellStyle name="Followed Hyperlink 42" xfId="34726" hidden="1" xr:uid="{00000000-0005-0000-0000-0000C1050000}"/>
    <cellStyle name="Followed Hyperlink 42" xfId="34757" hidden="1" xr:uid="{00000000-0005-0000-0000-0000C2050000}"/>
    <cellStyle name="Followed Hyperlink 42" xfId="34768" hidden="1" xr:uid="{00000000-0005-0000-0000-0000C3050000}"/>
    <cellStyle name="Followed Hyperlink 42" xfId="34779" hidden="1" xr:uid="{00000000-0005-0000-0000-0000C4050000}"/>
    <cellStyle name="Followed Hyperlink 42" xfId="34937" hidden="1" xr:uid="{00000000-0005-0000-0000-0000C5050000}"/>
    <cellStyle name="Followed Hyperlink 42" xfId="34968" hidden="1" xr:uid="{00000000-0005-0000-0000-0000C6050000}"/>
    <cellStyle name="Followed Hyperlink 42" xfId="34979" hidden="1" xr:uid="{00000000-0005-0000-0000-0000C7050000}"/>
    <cellStyle name="Followed Hyperlink 42" xfId="34990" hidden="1" xr:uid="{00000000-0005-0000-0000-0000C8050000}"/>
    <cellStyle name="Followed Hyperlink 42" xfId="35143" hidden="1" xr:uid="{00000000-0005-0000-0000-0000C9050000}"/>
    <cellStyle name="Followed Hyperlink 42" xfId="35174" hidden="1" xr:uid="{00000000-0005-0000-0000-0000CA050000}"/>
    <cellStyle name="Followed Hyperlink 42" xfId="35185" hidden="1" xr:uid="{00000000-0005-0000-0000-0000CB050000}"/>
    <cellStyle name="Followed Hyperlink 42" xfId="35281" hidden="1" xr:uid="{00000000-0005-0000-0000-0000B0050000}"/>
    <cellStyle name="Followed Hyperlink 42" xfId="35196" hidden="1" xr:uid="{00000000-0005-0000-0000-0000B1050000}"/>
    <cellStyle name="Followed Hyperlink 42" xfId="35436" hidden="1" xr:uid="{00000000-0005-0000-0000-0000B2050000}"/>
    <cellStyle name="Followed Hyperlink 42" xfId="35447" hidden="1" xr:uid="{00000000-0005-0000-0000-0000B3050000}"/>
    <cellStyle name="Followed Hyperlink 42" xfId="35547" hidden="1" xr:uid="{00000000-0005-0000-0000-0000B4050000}"/>
    <cellStyle name="Followed Hyperlink 42" xfId="35718" hidden="1" xr:uid="{00000000-0005-0000-0000-0000B5050000}"/>
    <cellStyle name="Followed Hyperlink 42" xfId="35749" hidden="1" xr:uid="{00000000-0005-0000-0000-0000B6050000}"/>
    <cellStyle name="Followed Hyperlink 42" xfId="35760" hidden="1" xr:uid="{00000000-0005-0000-0000-0000B7050000}"/>
    <cellStyle name="Followed Hyperlink 42" xfId="35774" hidden="1" xr:uid="{00000000-0005-0000-0000-0000B8050000}"/>
    <cellStyle name="Followed Hyperlink 42" xfId="35939" hidden="1" xr:uid="{00000000-0005-0000-0000-0000B9050000}"/>
    <cellStyle name="Followed Hyperlink 42" xfId="35970" hidden="1" xr:uid="{00000000-0005-0000-0000-0000BA050000}"/>
    <cellStyle name="Followed Hyperlink 42" xfId="35981" hidden="1" xr:uid="{00000000-0005-0000-0000-0000BB050000}"/>
    <cellStyle name="Followed Hyperlink 42" xfId="35993" hidden="1" xr:uid="{00000000-0005-0000-0000-0000BC050000}"/>
    <cellStyle name="Followed Hyperlink 42" xfId="36155" hidden="1" xr:uid="{00000000-0005-0000-0000-0000BD050000}"/>
    <cellStyle name="Followed Hyperlink 42" xfId="36186" hidden="1" xr:uid="{00000000-0005-0000-0000-0000BE050000}"/>
    <cellStyle name="Followed Hyperlink 42" xfId="36197" hidden="1" xr:uid="{00000000-0005-0000-0000-0000BF050000}"/>
    <cellStyle name="Followed Hyperlink 42" xfId="36208" hidden="1" xr:uid="{00000000-0005-0000-0000-0000C0050000}"/>
    <cellStyle name="Followed Hyperlink 42" xfId="36367" hidden="1" xr:uid="{00000000-0005-0000-0000-0000C1050000}"/>
    <cellStyle name="Followed Hyperlink 42" xfId="36398" hidden="1" xr:uid="{00000000-0005-0000-0000-0000C2050000}"/>
    <cellStyle name="Followed Hyperlink 42" xfId="36409" hidden="1" xr:uid="{00000000-0005-0000-0000-0000C3050000}"/>
    <cellStyle name="Followed Hyperlink 42" xfId="36420" hidden="1" xr:uid="{00000000-0005-0000-0000-0000C4050000}"/>
    <cellStyle name="Followed Hyperlink 42" xfId="36578" hidden="1" xr:uid="{00000000-0005-0000-0000-0000C5050000}"/>
    <cellStyle name="Followed Hyperlink 42" xfId="36609" hidden="1" xr:uid="{00000000-0005-0000-0000-0000C6050000}"/>
    <cellStyle name="Followed Hyperlink 42" xfId="36620" hidden="1" xr:uid="{00000000-0005-0000-0000-0000C7050000}"/>
    <cellStyle name="Followed Hyperlink 42" xfId="36631" hidden="1" xr:uid="{00000000-0005-0000-0000-0000C8050000}"/>
    <cellStyle name="Followed Hyperlink 42" xfId="36784" hidden="1" xr:uid="{00000000-0005-0000-0000-0000C9050000}"/>
    <cellStyle name="Followed Hyperlink 42" xfId="36815" hidden="1" xr:uid="{00000000-0005-0000-0000-0000CA050000}"/>
    <cellStyle name="Followed Hyperlink 42" xfId="36826" hidden="1" xr:uid="{00000000-0005-0000-0000-0000CB050000}"/>
    <cellStyle name="Followed Hyperlink 42" xfId="36922" hidden="1" xr:uid="{00000000-0005-0000-0000-0000B0050000}"/>
    <cellStyle name="Followed Hyperlink 42" xfId="36837" hidden="1" xr:uid="{00000000-0005-0000-0000-0000B1050000}"/>
    <cellStyle name="Followed Hyperlink 42" xfId="37043" hidden="1" xr:uid="{00000000-0005-0000-0000-0000B2050000}"/>
    <cellStyle name="Followed Hyperlink 42" xfId="37054" hidden="1" xr:uid="{00000000-0005-0000-0000-0000B3050000}"/>
    <cellStyle name="Followed Hyperlink 42" xfId="37154" hidden="1" xr:uid="{00000000-0005-0000-0000-0000B4050000}"/>
    <cellStyle name="Followed Hyperlink 42" xfId="37325" hidden="1" xr:uid="{00000000-0005-0000-0000-0000B5050000}"/>
    <cellStyle name="Followed Hyperlink 42" xfId="37356" hidden="1" xr:uid="{00000000-0005-0000-0000-0000B6050000}"/>
    <cellStyle name="Followed Hyperlink 42" xfId="37367" hidden="1" xr:uid="{00000000-0005-0000-0000-0000B7050000}"/>
    <cellStyle name="Followed Hyperlink 42" xfId="37381" hidden="1" xr:uid="{00000000-0005-0000-0000-0000B8050000}"/>
    <cellStyle name="Followed Hyperlink 42" xfId="37546" hidden="1" xr:uid="{00000000-0005-0000-0000-0000B9050000}"/>
    <cellStyle name="Followed Hyperlink 42" xfId="37577" hidden="1" xr:uid="{00000000-0005-0000-0000-0000BA050000}"/>
    <cellStyle name="Followed Hyperlink 42" xfId="37588" hidden="1" xr:uid="{00000000-0005-0000-0000-0000BB050000}"/>
    <cellStyle name="Followed Hyperlink 42" xfId="37600" hidden="1" xr:uid="{00000000-0005-0000-0000-0000BC050000}"/>
    <cellStyle name="Followed Hyperlink 42" xfId="37762" hidden="1" xr:uid="{00000000-0005-0000-0000-0000BD050000}"/>
    <cellStyle name="Followed Hyperlink 42" xfId="37793" hidden="1" xr:uid="{00000000-0005-0000-0000-0000BE050000}"/>
    <cellStyle name="Followed Hyperlink 42" xfId="37804" hidden="1" xr:uid="{00000000-0005-0000-0000-0000BF050000}"/>
    <cellStyle name="Followed Hyperlink 42" xfId="37815" hidden="1" xr:uid="{00000000-0005-0000-0000-0000C0050000}"/>
    <cellStyle name="Followed Hyperlink 42" xfId="37974" hidden="1" xr:uid="{00000000-0005-0000-0000-0000C1050000}"/>
    <cellStyle name="Followed Hyperlink 42" xfId="38005" hidden="1" xr:uid="{00000000-0005-0000-0000-0000C2050000}"/>
    <cellStyle name="Followed Hyperlink 42" xfId="38016" hidden="1" xr:uid="{00000000-0005-0000-0000-0000C3050000}"/>
    <cellStyle name="Followed Hyperlink 42" xfId="38027" hidden="1" xr:uid="{00000000-0005-0000-0000-0000C4050000}"/>
    <cellStyle name="Followed Hyperlink 42" xfId="38185" hidden="1" xr:uid="{00000000-0005-0000-0000-0000C5050000}"/>
    <cellStyle name="Followed Hyperlink 42" xfId="38216" hidden="1" xr:uid="{00000000-0005-0000-0000-0000C6050000}"/>
    <cellStyle name="Followed Hyperlink 42" xfId="38227" hidden="1" xr:uid="{00000000-0005-0000-0000-0000C7050000}"/>
    <cellStyle name="Followed Hyperlink 42" xfId="38238" hidden="1" xr:uid="{00000000-0005-0000-0000-0000C8050000}"/>
    <cellStyle name="Followed Hyperlink 42" xfId="38391" hidden="1" xr:uid="{00000000-0005-0000-0000-0000C9050000}"/>
    <cellStyle name="Followed Hyperlink 42" xfId="38422" hidden="1" xr:uid="{00000000-0005-0000-0000-0000CA050000}"/>
    <cellStyle name="Followed Hyperlink 42" xfId="38433" hidden="1" xr:uid="{00000000-0005-0000-0000-0000CB050000}"/>
    <cellStyle name="Followed Hyperlink 42" xfId="38528" hidden="1" xr:uid="{00000000-0005-0000-0000-0000B0050000}"/>
    <cellStyle name="Followed Hyperlink 42" xfId="38444" hidden="1" xr:uid="{00000000-0005-0000-0000-0000B1050000}"/>
    <cellStyle name="Followed Hyperlink 42" xfId="38612" hidden="1" xr:uid="{00000000-0005-0000-0000-0000B2050000}"/>
    <cellStyle name="Followed Hyperlink 42" xfId="38623" hidden="1" xr:uid="{00000000-0005-0000-0000-0000B3050000}"/>
    <cellStyle name="Followed Hyperlink 42" xfId="38723" hidden="1" xr:uid="{00000000-0005-0000-0000-0000B4050000}"/>
    <cellStyle name="Followed Hyperlink 42" xfId="38894" hidden="1" xr:uid="{00000000-0005-0000-0000-0000B5050000}"/>
    <cellStyle name="Followed Hyperlink 42" xfId="38925" hidden="1" xr:uid="{00000000-0005-0000-0000-0000B6050000}"/>
    <cellStyle name="Followed Hyperlink 42" xfId="38936" hidden="1" xr:uid="{00000000-0005-0000-0000-0000B7050000}"/>
    <cellStyle name="Followed Hyperlink 42" xfId="38950" hidden="1" xr:uid="{00000000-0005-0000-0000-0000B8050000}"/>
    <cellStyle name="Followed Hyperlink 42" xfId="39115" hidden="1" xr:uid="{00000000-0005-0000-0000-0000B9050000}"/>
    <cellStyle name="Followed Hyperlink 42" xfId="39146" hidden="1" xr:uid="{00000000-0005-0000-0000-0000BA050000}"/>
    <cellStyle name="Followed Hyperlink 42" xfId="39157" hidden="1" xr:uid="{00000000-0005-0000-0000-0000BB050000}"/>
    <cellStyle name="Followed Hyperlink 42" xfId="39169" hidden="1" xr:uid="{00000000-0005-0000-0000-0000BC050000}"/>
    <cellStyle name="Followed Hyperlink 42" xfId="39331" hidden="1" xr:uid="{00000000-0005-0000-0000-0000BD050000}"/>
    <cellStyle name="Followed Hyperlink 42" xfId="39362" hidden="1" xr:uid="{00000000-0005-0000-0000-0000BE050000}"/>
    <cellStyle name="Followed Hyperlink 42" xfId="39373" hidden="1" xr:uid="{00000000-0005-0000-0000-0000BF050000}"/>
    <cellStyle name="Followed Hyperlink 42" xfId="39384" hidden="1" xr:uid="{00000000-0005-0000-0000-0000C0050000}"/>
    <cellStyle name="Followed Hyperlink 42" xfId="39543" hidden="1" xr:uid="{00000000-0005-0000-0000-0000C1050000}"/>
    <cellStyle name="Followed Hyperlink 42" xfId="39574" hidden="1" xr:uid="{00000000-0005-0000-0000-0000C2050000}"/>
    <cellStyle name="Followed Hyperlink 42" xfId="39585" hidden="1" xr:uid="{00000000-0005-0000-0000-0000C3050000}"/>
    <cellStyle name="Followed Hyperlink 42" xfId="39596" hidden="1" xr:uid="{00000000-0005-0000-0000-0000C4050000}"/>
    <cellStyle name="Followed Hyperlink 42" xfId="39754" hidden="1" xr:uid="{00000000-0005-0000-0000-0000C5050000}"/>
    <cellStyle name="Followed Hyperlink 42" xfId="39785" hidden="1" xr:uid="{00000000-0005-0000-0000-0000C6050000}"/>
    <cellStyle name="Followed Hyperlink 42" xfId="39796" hidden="1" xr:uid="{00000000-0005-0000-0000-0000C7050000}"/>
    <cellStyle name="Followed Hyperlink 42" xfId="39807" hidden="1" xr:uid="{00000000-0005-0000-0000-0000C8050000}"/>
    <cellStyle name="Followed Hyperlink 42" xfId="39960" hidden="1" xr:uid="{00000000-0005-0000-0000-0000C9050000}"/>
    <cellStyle name="Followed Hyperlink 42" xfId="39991" hidden="1" xr:uid="{00000000-0005-0000-0000-0000CA050000}"/>
    <cellStyle name="Followed Hyperlink 42" xfId="40002" hidden="1" xr:uid="{00000000-0005-0000-0000-0000CB050000}"/>
    <cellStyle name="Followed Hyperlink 42" xfId="40097" hidden="1" xr:uid="{00000000-0005-0000-0000-0000B0050000}"/>
    <cellStyle name="Followed Hyperlink 42" xfId="40013" hidden="1" xr:uid="{00000000-0005-0000-0000-0000B1050000}"/>
    <cellStyle name="Followed Hyperlink 42" xfId="40131" hidden="1" xr:uid="{00000000-0005-0000-0000-0000B2050000}"/>
    <cellStyle name="Followed Hyperlink 42" xfId="40142" hidden="1" xr:uid="{00000000-0005-0000-0000-0000B3050000}"/>
    <cellStyle name="Followed Hyperlink 42" xfId="40242" hidden="1" xr:uid="{00000000-0005-0000-0000-0000B4050000}"/>
    <cellStyle name="Followed Hyperlink 42" xfId="40413" hidden="1" xr:uid="{00000000-0005-0000-0000-0000B5050000}"/>
    <cellStyle name="Followed Hyperlink 42" xfId="40444" hidden="1" xr:uid="{00000000-0005-0000-0000-0000B6050000}"/>
    <cellStyle name="Followed Hyperlink 42" xfId="40455" hidden="1" xr:uid="{00000000-0005-0000-0000-0000B7050000}"/>
    <cellStyle name="Followed Hyperlink 42" xfId="40469" hidden="1" xr:uid="{00000000-0005-0000-0000-0000B8050000}"/>
    <cellStyle name="Followed Hyperlink 42" xfId="40634" hidden="1" xr:uid="{00000000-0005-0000-0000-0000B9050000}"/>
    <cellStyle name="Followed Hyperlink 42" xfId="40665" hidden="1" xr:uid="{00000000-0005-0000-0000-0000BA050000}"/>
    <cellStyle name="Followed Hyperlink 42" xfId="40676" hidden="1" xr:uid="{00000000-0005-0000-0000-0000BB050000}"/>
    <cellStyle name="Followed Hyperlink 42" xfId="40688" hidden="1" xr:uid="{00000000-0005-0000-0000-0000BC050000}"/>
    <cellStyle name="Followed Hyperlink 42" xfId="40850" hidden="1" xr:uid="{00000000-0005-0000-0000-0000BD050000}"/>
    <cellStyle name="Followed Hyperlink 42" xfId="40881" hidden="1" xr:uid="{00000000-0005-0000-0000-0000BE050000}"/>
    <cellStyle name="Followed Hyperlink 42" xfId="40892" hidden="1" xr:uid="{00000000-0005-0000-0000-0000BF050000}"/>
    <cellStyle name="Followed Hyperlink 42" xfId="40903" hidden="1" xr:uid="{00000000-0005-0000-0000-0000C0050000}"/>
    <cellStyle name="Followed Hyperlink 42" xfId="41062" hidden="1" xr:uid="{00000000-0005-0000-0000-0000C1050000}"/>
    <cellStyle name="Followed Hyperlink 42" xfId="41093" hidden="1" xr:uid="{00000000-0005-0000-0000-0000C2050000}"/>
    <cellStyle name="Followed Hyperlink 42" xfId="41104" hidden="1" xr:uid="{00000000-0005-0000-0000-0000C3050000}"/>
    <cellStyle name="Followed Hyperlink 42" xfId="41115" hidden="1" xr:uid="{00000000-0005-0000-0000-0000C4050000}"/>
    <cellStyle name="Followed Hyperlink 42" xfId="41273" hidden="1" xr:uid="{00000000-0005-0000-0000-0000C5050000}"/>
    <cellStyle name="Followed Hyperlink 42" xfId="41304" hidden="1" xr:uid="{00000000-0005-0000-0000-0000C6050000}"/>
    <cellStyle name="Followed Hyperlink 42" xfId="41315" hidden="1" xr:uid="{00000000-0005-0000-0000-0000C7050000}"/>
    <cellStyle name="Followed Hyperlink 42" xfId="41326" hidden="1" xr:uid="{00000000-0005-0000-0000-0000C8050000}"/>
    <cellStyle name="Followed Hyperlink 42" xfId="41479" hidden="1" xr:uid="{00000000-0005-0000-0000-0000C9050000}"/>
    <cellStyle name="Followed Hyperlink 42" xfId="41510" hidden="1" xr:uid="{00000000-0005-0000-0000-0000CA050000}"/>
    <cellStyle name="Followed Hyperlink 42" xfId="41521" hidden="1" xr:uid="{00000000-0005-0000-0000-0000CB050000}"/>
    <cellStyle name="Followed Hyperlink 42" xfId="41895" hidden="1" xr:uid="{00000000-0005-0000-0000-0000B0050000}"/>
    <cellStyle name="Followed Hyperlink 42" xfId="42065" hidden="1" xr:uid="{00000000-0005-0000-0000-0000B1050000}"/>
    <cellStyle name="Followed Hyperlink 42" xfId="42096" hidden="1" xr:uid="{00000000-0005-0000-0000-0000B2050000}"/>
    <cellStyle name="Followed Hyperlink 42" xfId="42107" hidden="1" xr:uid="{00000000-0005-0000-0000-0000B3050000}"/>
    <cellStyle name="Followed Hyperlink 42" xfId="42207" hidden="1" xr:uid="{00000000-0005-0000-0000-0000B4050000}"/>
    <cellStyle name="Followed Hyperlink 42" xfId="42378" hidden="1" xr:uid="{00000000-0005-0000-0000-0000B5050000}"/>
    <cellStyle name="Followed Hyperlink 42" xfId="42409" hidden="1" xr:uid="{00000000-0005-0000-0000-0000B6050000}"/>
    <cellStyle name="Followed Hyperlink 42" xfId="42420" hidden="1" xr:uid="{00000000-0005-0000-0000-0000B7050000}"/>
    <cellStyle name="Followed Hyperlink 42" xfId="42434" hidden="1" xr:uid="{00000000-0005-0000-0000-0000B8050000}"/>
    <cellStyle name="Followed Hyperlink 42" xfId="42599" hidden="1" xr:uid="{00000000-0005-0000-0000-0000B9050000}"/>
    <cellStyle name="Followed Hyperlink 42" xfId="42630" hidden="1" xr:uid="{00000000-0005-0000-0000-0000BA050000}"/>
    <cellStyle name="Followed Hyperlink 42" xfId="42641" hidden="1" xr:uid="{00000000-0005-0000-0000-0000BB050000}"/>
    <cellStyle name="Followed Hyperlink 42" xfId="42653" hidden="1" xr:uid="{00000000-0005-0000-0000-0000BC050000}"/>
    <cellStyle name="Followed Hyperlink 42" xfId="42815" hidden="1" xr:uid="{00000000-0005-0000-0000-0000BD050000}"/>
    <cellStyle name="Followed Hyperlink 42" xfId="42846" hidden="1" xr:uid="{00000000-0005-0000-0000-0000BE050000}"/>
    <cellStyle name="Followed Hyperlink 42" xfId="42857" hidden="1" xr:uid="{00000000-0005-0000-0000-0000BF050000}"/>
    <cellStyle name="Followed Hyperlink 42" xfId="42868" hidden="1" xr:uid="{00000000-0005-0000-0000-0000C0050000}"/>
    <cellStyle name="Followed Hyperlink 42" xfId="43027" hidden="1" xr:uid="{00000000-0005-0000-0000-0000C1050000}"/>
    <cellStyle name="Followed Hyperlink 42" xfId="43058" hidden="1" xr:uid="{00000000-0005-0000-0000-0000C2050000}"/>
    <cellStyle name="Followed Hyperlink 42" xfId="43069" hidden="1" xr:uid="{00000000-0005-0000-0000-0000C3050000}"/>
    <cellStyle name="Followed Hyperlink 42" xfId="43080" hidden="1" xr:uid="{00000000-0005-0000-0000-0000C4050000}"/>
    <cellStyle name="Followed Hyperlink 42" xfId="43238" hidden="1" xr:uid="{00000000-0005-0000-0000-0000C5050000}"/>
    <cellStyle name="Followed Hyperlink 42" xfId="43269" hidden="1" xr:uid="{00000000-0005-0000-0000-0000C6050000}"/>
    <cellStyle name="Followed Hyperlink 42" xfId="43280" hidden="1" xr:uid="{00000000-0005-0000-0000-0000C7050000}"/>
    <cellStyle name="Followed Hyperlink 42" xfId="43291" hidden="1" xr:uid="{00000000-0005-0000-0000-0000C8050000}"/>
    <cellStyle name="Followed Hyperlink 42" xfId="43444" hidden="1" xr:uid="{00000000-0005-0000-0000-0000C9050000}"/>
    <cellStyle name="Followed Hyperlink 42" xfId="43475" hidden="1" xr:uid="{00000000-0005-0000-0000-0000CA050000}"/>
    <cellStyle name="Followed Hyperlink 42" xfId="43486" hidden="1" xr:uid="{00000000-0005-0000-0000-0000CB050000}"/>
    <cellStyle name="Followed Hyperlink 42" xfId="43842" hidden="1" xr:uid="{00000000-0005-0000-0000-0000B0050000}"/>
    <cellStyle name="Followed Hyperlink 42" xfId="44012" hidden="1" xr:uid="{00000000-0005-0000-0000-0000B1050000}"/>
    <cellStyle name="Followed Hyperlink 42" xfId="44043" hidden="1" xr:uid="{00000000-0005-0000-0000-0000B2050000}"/>
    <cellStyle name="Followed Hyperlink 42" xfId="44054" hidden="1" xr:uid="{00000000-0005-0000-0000-0000B3050000}"/>
    <cellStyle name="Followed Hyperlink 42" xfId="44154" hidden="1" xr:uid="{00000000-0005-0000-0000-0000B4050000}"/>
    <cellStyle name="Followed Hyperlink 42" xfId="44325" hidden="1" xr:uid="{00000000-0005-0000-0000-0000B5050000}"/>
    <cellStyle name="Followed Hyperlink 42" xfId="44356" hidden="1" xr:uid="{00000000-0005-0000-0000-0000B6050000}"/>
    <cellStyle name="Followed Hyperlink 42" xfId="44367" hidden="1" xr:uid="{00000000-0005-0000-0000-0000B7050000}"/>
    <cellStyle name="Followed Hyperlink 42" xfId="44381" hidden="1" xr:uid="{00000000-0005-0000-0000-0000B8050000}"/>
    <cellStyle name="Followed Hyperlink 42" xfId="44546" hidden="1" xr:uid="{00000000-0005-0000-0000-0000B9050000}"/>
    <cellStyle name="Followed Hyperlink 42" xfId="44577" hidden="1" xr:uid="{00000000-0005-0000-0000-0000BA050000}"/>
    <cellStyle name="Followed Hyperlink 42" xfId="44588" hidden="1" xr:uid="{00000000-0005-0000-0000-0000BB050000}"/>
    <cellStyle name="Followed Hyperlink 42" xfId="44600" hidden="1" xr:uid="{00000000-0005-0000-0000-0000BC050000}"/>
    <cellStyle name="Followed Hyperlink 42" xfId="44762" hidden="1" xr:uid="{00000000-0005-0000-0000-0000BD050000}"/>
    <cellStyle name="Followed Hyperlink 42" xfId="44793" hidden="1" xr:uid="{00000000-0005-0000-0000-0000BE050000}"/>
    <cellStyle name="Followed Hyperlink 42" xfId="44804" hidden="1" xr:uid="{00000000-0005-0000-0000-0000BF050000}"/>
    <cellStyle name="Followed Hyperlink 42" xfId="44815" hidden="1" xr:uid="{00000000-0005-0000-0000-0000C0050000}"/>
    <cellStyle name="Followed Hyperlink 42" xfId="44974" hidden="1" xr:uid="{00000000-0005-0000-0000-0000C1050000}"/>
    <cellStyle name="Followed Hyperlink 42" xfId="45005" hidden="1" xr:uid="{00000000-0005-0000-0000-0000C2050000}"/>
    <cellStyle name="Followed Hyperlink 42" xfId="45016" hidden="1" xr:uid="{00000000-0005-0000-0000-0000C3050000}"/>
    <cellStyle name="Followed Hyperlink 42" xfId="45027" hidden="1" xr:uid="{00000000-0005-0000-0000-0000C4050000}"/>
    <cellStyle name="Followed Hyperlink 42" xfId="45185" hidden="1" xr:uid="{00000000-0005-0000-0000-0000C5050000}"/>
    <cellStyle name="Followed Hyperlink 42" xfId="45216" hidden="1" xr:uid="{00000000-0005-0000-0000-0000C6050000}"/>
    <cellStyle name="Followed Hyperlink 42" xfId="45227" hidden="1" xr:uid="{00000000-0005-0000-0000-0000C7050000}"/>
    <cellStyle name="Followed Hyperlink 42" xfId="45238" hidden="1" xr:uid="{00000000-0005-0000-0000-0000C8050000}"/>
    <cellStyle name="Followed Hyperlink 42" xfId="45391" hidden="1" xr:uid="{00000000-0005-0000-0000-0000C9050000}"/>
    <cellStyle name="Followed Hyperlink 42" xfId="45422" hidden="1" xr:uid="{00000000-0005-0000-0000-0000CA050000}"/>
    <cellStyle name="Followed Hyperlink 42" xfId="45433" hidden="1" xr:uid="{00000000-0005-0000-0000-0000CB050000}"/>
    <cellStyle name="Followed Hyperlink 43" xfId="481" hidden="1" xr:uid="{00000000-0005-0000-0000-0000CC050000}"/>
    <cellStyle name="Followed Hyperlink 43" xfId="667" hidden="1" xr:uid="{00000000-0005-0000-0000-0000CD050000}"/>
    <cellStyle name="Followed Hyperlink 43" xfId="619" hidden="1" xr:uid="{00000000-0005-0000-0000-0000CE050000}"/>
    <cellStyle name="Followed Hyperlink 43" xfId="748" hidden="1" xr:uid="{00000000-0005-0000-0000-0000CF050000}"/>
    <cellStyle name="Followed Hyperlink 43" xfId="825" hidden="1" xr:uid="{00000000-0005-0000-0000-0000D0050000}"/>
    <cellStyle name="Followed Hyperlink 43" xfId="980" hidden="1" xr:uid="{00000000-0005-0000-0000-0000D1050000}"/>
    <cellStyle name="Followed Hyperlink 43" xfId="932" hidden="1" xr:uid="{00000000-0005-0000-0000-0000D2050000}"/>
    <cellStyle name="Followed Hyperlink 43" xfId="1061" hidden="1" xr:uid="{00000000-0005-0000-0000-0000D3050000}"/>
    <cellStyle name="Followed Hyperlink 43" xfId="843" hidden="1" xr:uid="{00000000-0005-0000-0000-0000D4050000}"/>
    <cellStyle name="Followed Hyperlink 43" xfId="1201" hidden="1" xr:uid="{00000000-0005-0000-0000-0000D5050000}"/>
    <cellStyle name="Followed Hyperlink 43" xfId="1153" hidden="1" xr:uid="{00000000-0005-0000-0000-0000D6050000}"/>
    <cellStyle name="Followed Hyperlink 43" xfId="1282" hidden="1" xr:uid="{00000000-0005-0000-0000-0000D7050000}"/>
    <cellStyle name="Followed Hyperlink 43" xfId="1127" hidden="1" xr:uid="{00000000-0005-0000-0000-0000D8050000}"/>
    <cellStyle name="Followed Hyperlink 43" xfId="1417" hidden="1" xr:uid="{00000000-0005-0000-0000-0000D9050000}"/>
    <cellStyle name="Followed Hyperlink 43" xfId="1369" hidden="1" xr:uid="{00000000-0005-0000-0000-0000DA050000}"/>
    <cellStyle name="Followed Hyperlink 43" xfId="1498" hidden="1" xr:uid="{00000000-0005-0000-0000-0000DB050000}"/>
    <cellStyle name="Followed Hyperlink 43" xfId="367" hidden="1" xr:uid="{00000000-0005-0000-0000-0000DC050000}"/>
    <cellStyle name="Followed Hyperlink 43" xfId="1629" hidden="1" xr:uid="{00000000-0005-0000-0000-0000DD050000}"/>
    <cellStyle name="Followed Hyperlink 43" xfId="1581" hidden="1" xr:uid="{00000000-0005-0000-0000-0000DE050000}"/>
    <cellStyle name="Followed Hyperlink 43" xfId="1710" hidden="1" xr:uid="{00000000-0005-0000-0000-0000DF050000}"/>
    <cellStyle name="Followed Hyperlink 43" xfId="1559" hidden="1" xr:uid="{00000000-0005-0000-0000-0000E0050000}"/>
    <cellStyle name="Followed Hyperlink 43" xfId="1840" hidden="1" xr:uid="{00000000-0005-0000-0000-0000E1050000}"/>
    <cellStyle name="Followed Hyperlink 43" xfId="1792" hidden="1" xr:uid="{00000000-0005-0000-0000-0000E2050000}"/>
    <cellStyle name="Followed Hyperlink 43" xfId="1921" hidden="1" xr:uid="{00000000-0005-0000-0000-0000E3050000}"/>
    <cellStyle name="Followed Hyperlink 43" xfId="1771" hidden="1" xr:uid="{00000000-0005-0000-0000-0000E4050000}"/>
    <cellStyle name="Followed Hyperlink 43" xfId="2046" hidden="1" xr:uid="{00000000-0005-0000-0000-0000E5050000}"/>
    <cellStyle name="Followed Hyperlink 43" xfId="1998" hidden="1" xr:uid="{00000000-0005-0000-0000-0000E6050000}"/>
    <cellStyle name="Followed Hyperlink 43" xfId="2127" hidden="1" xr:uid="{00000000-0005-0000-0000-0000E7050000}"/>
    <cellStyle name="Followed Hyperlink 43" xfId="2782" hidden="1" xr:uid="{00000000-0005-0000-0000-0000CC050000}"/>
    <cellStyle name="Followed Hyperlink 43" xfId="2968" hidden="1" xr:uid="{00000000-0005-0000-0000-0000CD050000}"/>
    <cellStyle name="Followed Hyperlink 43" xfId="2920" hidden="1" xr:uid="{00000000-0005-0000-0000-0000CE050000}"/>
    <cellStyle name="Followed Hyperlink 43" xfId="3049" hidden="1" xr:uid="{00000000-0005-0000-0000-0000CF050000}"/>
    <cellStyle name="Followed Hyperlink 43" xfId="3126" hidden="1" xr:uid="{00000000-0005-0000-0000-0000D0050000}"/>
    <cellStyle name="Followed Hyperlink 43" xfId="3281" hidden="1" xr:uid="{00000000-0005-0000-0000-0000D1050000}"/>
    <cellStyle name="Followed Hyperlink 43" xfId="3233" hidden="1" xr:uid="{00000000-0005-0000-0000-0000D2050000}"/>
    <cellStyle name="Followed Hyperlink 43" xfId="3362" hidden="1" xr:uid="{00000000-0005-0000-0000-0000D3050000}"/>
    <cellStyle name="Followed Hyperlink 43" xfId="3144" hidden="1" xr:uid="{00000000-0005-0000-0000-0000D4050000}"/>
    <cellStyle name="Followed Hyperlink 43" xfId="3502" hidden="1" xr:uid="{00000000-0005-0000-0000-0000D5050000}"/>
    <cellStyle name="Followed Hyperlink 43" xfId="3454" hidden="1" xr:uid="{00000000-0005-0000-0000-0000D6050000}"/>
    <cellStyle name="Followed Hyperlink 43" xfId="3583" hidden="1" xr:uid="{00000000-0005-0000-0000-0000D7050000}"/>
    <cellStyle name="Followed Hyperlink 43" xfId="3428" hidden="1" xr:uid="{00000000-0005-0000-0000-0000D8050000}"/>
    <cellStyle name="Followed Hyperlink 43" xfId="3718" hidden="1" xr:uid="{00000000-0005-0000-0000-0000D9050000}"/>
    <cellStyle name="Followed Hyperlink 43" xfId="3670" hidden="1" xr:uid="{00000000-0005-0000-0000-0000DA050000}"/>
    <cellStyle name="Followed Hyperlink 43" xfId="3799" hidden="1" xr:uid="{00000000-0005-0000-0000-0000DB050000}"/>
    <cellStyle name="Followed Hyperlink 43" xfId="2668" hidden="1" xr:uid="{00000000-0005-0000-0000-0000DC050000}"/>
    <cellStyle name="Followed Hyperlink 43" xfId="3930" hidden="1" xr:uid="{00000000-0005-0000-0000-0000DD050000}"/>
    <cellStyle name="Followed Hyperlink 43" xfId="3882" hidden="1" xr:uid="{00000000-0005-0000-0000-0000DE050000}"/>
    <cellStyle name="Followed Hyperlink 43" xfId="4011" hidden="1" xr:uid="{00000000-0005-0000-0000-0000DF050000}"/>
    <cellStyle name="Followed Hyperlink 43" xfId="3860" hidden="1" xr:uid="{00000000-0005-0000-0000-0000E0050000}"/>
    <cellStyle name="Followed Hyperlink 43" xfId="4141" hidden="1" xr:uid="{00000000-0005-0000-0000-0000E1050000}"/>
    <cellStyle name="Followed Hyperlink 43" xfId="4093" hidden="1" xr:uid="{00000000-0005-0000-0000-0000E2050000}"/>
    <cellStyle name="Followed Hyperlink 43" xfId="4222" hidden="1" xr:uid="{00000000-0005-0000-0000-0000E3050000}"/>
    <cellStyle name="Followed Hyperlink 43" xfId="4072" hidden="1" xr:uid="{00000000-0005-0000-0000-0000E4050000}"/>
    <cellStyle name="Followed Hyperlink 43" xfId="4347" hidden="1" xr:uid="{00000000-0005-0000-0000-0000E5050000}"/>
    <cellStyle name="Followed Hyperlink 43" xfId="4299" hidden="1" xr:uid="{00000000-0005-0000-0000-0000E6050000}"/>
    <cellStyle name="Followed Hyperlink 43" xfId="4428" hidden="1" xr:uid="{00000000-0005-0000-0000-0000E7050000}"/>
    <cellStyle name="Followed Hyperlink 43" xfId="2788" hidden="1" xr:uid="{00000000-0005-0000-0000-0000CC050000}"/>
    <cellStyle name="Followed Hyperlink 43" xfId="4499" hidden="1" xr:uid="{00000000-0005-0000-0000-0000CD050000}"/>
    <cellStyle name="Followed Hyperlink 43" xfId="4521" hidden="1" xr:uid="{00000000-0005-0000-0000-0000CE050000}"/>
    <cellStyle name="Followed Hyperlink 43" xfId="2518" hidden="1" xr:uid="{00000000-0005-0000-0000-0000CF050000}"/>
    <cellStyle name="Followed Hyperlink 43" xfId="4805" hidden="1" xr:uid="{00000000-0005-0000-0000-0000D0050000}"/>
    <cellStyle name="Followed Hyperlink 43" xfId="4960" hidden="1" xr:uid="{00000000-0005-0000-0000-0000D1050000}"/>
    <cellStyle name="Followed Hyperlink 43" xfId="4912" hidden="1" xr:uid="{00000000-0005-0000-0000-0000D2050000}"/>
    <cellStyle name="Followed Hyperlink 43" xfId="5041" hidden="1" xr:uid="{00000000-0005-0000-0000-0000D3050000}"/>
    <cellStyle name="Followed Hyperlink 43" xfId="4823" hidden="1" xr:uid="{00000000-0005-0000-0000-0000D4050000}"/>
    <cellStyle name="Followed Hyperlink 43" xfId="5181" hidden="1" xr:uid="{00000000-0005-0000-0000-0000D5050000}"/>
    <cellStyle name="Followed Hyperlink 43" xfId="5133" hidden="1" xr:uid="{00000000-0005-0000-0000-0000D6050000}"/>
    <cellStyle name="Followed Hyperlink 43" xfId="5262" hidden="1" xr:uid="{00000000-0005-0000-0000-0000D7050000}"/>
    <cellStyle name="Followed Hyperlink 43" xfId="5107" hidden="1" xr:uid="{00000000-0005-0000-0000-0000D8050000}"/>
    <cellStyle name="Followed Hyperlink 43" xfId="5397" hidden="1" xr:uid="{00000000-0005-0000-0000-0000D9050000}"/>
    <cellStyle name="Followed Hyperlink 43" xfId="5349" hidden="1" xr:uid="{00000000-0005-0000-0000-0000DA050000}"/>
    <cellStyle name="Followed Hyperlink 43" xfId="5478" hidden="1" xr:uid="{00000000-0005-0000-0000-0000DB050000}"/>
    <cellStyle name="Followed Hyperlink 43" xfId="4624" hidden="1" xr:uid="{00000000-0005-0000-0000-0000DC050000}"/>
    <cellStyle name="Followed Hyperlink 43" xfId="5609" hidden="1" xr:uid="{00000000-0005-0000-0000-0000DD050000}"/>
    <cellStyle name="Followed Hyperlink 43" xfId="5561" hidden="1" xr:uid="{00000000-0005-0000-0000-0000DE050000}"/>
    <cellStyle name="Followed Hyperlink 43" xfId="5690" hidden="1" xr:uid="{00000000-0005-0000-0000-0000DF050000}"/>
    <cellStyle name="Followed Hyperlink 43" xfId="5539" hidden="1" xr:uid="{00000000-0005-0000-0000-0000E0050000}"/>
    <cellStyle name="Followed Hyperlink 43" xfId="5820" hidden="1" xr:uid="{00000000-0005-0000-0000-0000E1050000}"/>
    <cellStyle name="Followed Hyperlink 43" xfId="5772" hidden="1" xr:uid="{00000000-0005-0000-0000-0000E2050000}"/>
    <cellStyle name="Followed Hyperlink 43" xfId="5901" hidden="1" xr:uid="{00000000-0005-0000-0000-0000E3050000}"/>
    <cellStyle name="Followed Hyperlink 43" xfId="5751" hidden="1" xr:uid="{00000000-0005-0000-0000-0000E4050000}"/>
    <cellStyle name="Followed Hyperlink 43" xfId="6026" hidden="1" xr:uid="{00000000-0005-0000-0000-0000E5050000}"/>
    <cellStyle name="Followed Hyperlink 43" xfId="5978" hidden="1" xr:uid="{00000000-0005-0000-0000-0000E6050000}"/>
    <cellStyle name="Followed Hyperlink 43" xfId="6107" hidden="1" xr:uid="{00000000-0005-0000-0000-0000E7050000}"/>
    <cellStyle name="Followed Hyperlink 43" xfId="4586" hidden="1" xr:uid="{00000000-0005-0000-0000-0000CC050000}"/>
    <cellStyle name="Followed Hyperlink 43" xfId="6178" hidden="1" xr:uid="{00000000-0005-0000-0000-0000CD050000}"/>
    <cellStyle name="Followed Hyperlink 43" xfId="6200" hidden="1" xr:uid="{00000000-0005-0000-0000-0000CE050000}"/>
    <cellStyle name="Followed Hyperlink 43" xfId="4671" hidden="1" xr:uid="{00000000-0005-0000-0000-0000CF050000}"/>
    <cellStyle name="Followed Hyperlink 43" xfId="6485" hidden="1" xr:uid="{00000000-0005-0000-0000-0000D0050000}"/>
    <cellStyle name="Followed Hyperlink 43" xfId="6640" hidden="1" xr:uid="{00000000-0005-0000-0000-0000D1050000}"/>
    <cellStyle name="Followed Hyperlink 43" xfId="6592" hidden="1" xr:uid="{00000000-0005-0000-0000-0000D2050000}"/>
    <cellStyle name="Followed Hyperlink 43" xfId="6721" hidden="1" xr:uid="{00000000-0005-0000-0000-0000D3050000}"/>
    <cellStyle name="Followed Hyperlink 43" xfId="6503" hidden="1" xr:uid="{00000000-0005-0000-0000-0000D4050000}"/>
    <cellStyle name="Followed Hyperlink 43" xfId="6861" hidden="1" xr:uid="{00000000-0005-0000-0000-0000D5050000}"/>
    <cellStyle name="Followed Hyperlink 43" xfId="6813" hidden="1" xr:uid="{00000000-0005-0000-0000-0000D6050000}"/>
    <cellStyle name="Followed Hyperlink 43" xfId="6942" hidden="1" xr:uid="{00000000-0005-0000-0000-0000D7050000}"/>
    <cellStyle name="Followed Hyperlink 43" xfId="6787" hidden="1" xr:uid="{00000000-0005-0000-0000-0000D8050000}"/>
    <cellStyle name="Followed Hyperlink 43" xfId="7077" hidden="1" xr:uid="{00000000-0005-0000-0000-0000D9050000}"/>
    <cellStyle name="Followed Hyperlink 43" xfId="7029" hidden="1" xr:uid="{00000000-0005-0000-0000-0000DA050000}"/>
    <cellStyle name="Followed Hyperlink 43" xfId="7158" hidden="1" xr:uid="{00000000-0005-0000-0000-0000DB050000}"/>
    <cellStyle name="Followed Hyperlink 43" xfId="6303" hidden="1" xr:uid="{00000000-0005-0000-0000-0000DC050000}"/>
    <cellStyle name="Followed Hyperlink 43" xfId="7289" hidden="1" xr:uid="{00000000-0005-0000-0000-0000DD050000}"/>
    <cellStyle name="Followed Hyperlink 43" xfId="7241" hidden="1" xr:uid="{00000000-0005-0000-0000-0000DE050000}"/>
    <cellStyle name="Followed Hyperlink 43" xfId="7370" hidden="1" xr:uid="{00000000-0005-0000-0000-0000DF050000}"/>
    <cellStyle name="Followed Hyperlink 43" xfId="7219" hidden="1" xr:uid="{00000000-0005-0000-0000-0000E0050000}"/>
    <cellStyle name="Followed Hyperlink 43" xfId="7500" hidden="1" xr:uid="{00000000-0005-0000-0000-0000E1050000}"/>
    <cellStyle name="Followed Hyperlink 43" xfId="7452" hidden="1" xr:uid="{00000000-0005-0000-0000-0000E2050000}"/>
    <cellStyle name="Followed Hyperlink 43" xfId="7581" hidden="1" xr:uid="{00000000-0005-0000-0000-0000E3050000}"/>
    <cellStyle name="Followed Hyperlink 43" xfId="7431" hidden="1" xr:uid="{00000000-0005-0000-0000-0000E4050000}"/>
    <cellStyle name="Followed Hyperlink 43" xfId="7706" hidden="1" xr:uid="{00000000-0005-0000-0000-0000E5050000}"/>
    <cellStyle name="Followed Hyperlink 43" xfId="7658" hidden="1" xr:uid="{00000000-0005-0000-0000-0000E6050000}"/>
    <cellStyle name="Followed Hyperlink 43" xfId="7787" hidden="1" xr:uid="{00000000-0005-0000-0000-0000E7050000}"/>
    <cellStyle name="Followed Hyperlink 43" xfId="6265" hidden="1" xr:uid="{00000000-0005-0000-0000-0000CC050000}"/>
    <cellStyle name="Followed Hyperlink 43" xfId="7858" hidden="1" xr:uid="{00000000-0005-0000-0000-0000CD050000}"/>
    <cellStyle name="Followed Hyperlink 43" xfId="7880" hidden="1" xr:uid="{00000000-0005-0000-0000-0000CE050000}"/>
    <cellStyle name="Followed Hyperlink 43" xfId="6350" hidden="1" xr:uid="{00000000-0005-0000-0000-0000CF050000}"/>
    <cellStyle name="Followed Hyperlink 43" xfId="8165" hidden="1" xr:uid="{00000000-0005-0000-0000-0000D0050000}"/>
    <cellStyle name="Followed Hyperlink 43" xfId="8320" hidden="1" xr:uid="{00000000-0005-0000-0000-0000D1050000}"/>
    <cellStyle name="Followed Hyperlink 43" xfId="8272" hidden="1" xr:uid="{00000000-0005-0000-0000-0000D2050000}"/>
    <cellStyle name="Followed Hyperlink 43" xfId="8401" hidden="1" xr:uid="{00000000-0005-0000-0000-0000D3050000}"/>
    <cellStyle name="Followed Hyperlink 43" xfId="8183" hidden="1" xr:uid="{00000000-0005-0000-0000-0000D4050000}"/>
    <cellStyle name="Followed Hyperlink 43" xfId="8541" hidden="1" xr:uid="{00000000-0005-0000-0000-0000D5050000}"/>
    <cellStyle name="Followed Hyperlink 43" xfId="8493" hidden="1" xr:uid="{00000000-0005-0000-0000-0000D6050000}"/>
    <cellStyle name="Followed Hyperlink 43" xfId="8622" hidden="1" xr:uid="{00000000-0005-0000-0000-0000D7050000}"/>
    <cellStyle name="Followed Hyperlink 43" xfId="8467" hidden="1" xr:uid="{00000000-0005-0000-0000-0000D8050000}"/>
    <cellStyle name="Followed Hyperlink 43" xfId="8757" hidden="1" xr:uid="{00000000-0005-0000-0000-0000D9050000}"/>
    <cellStyle name="Followed Hyperlink 43" xfId="8709" hidden="1" xr:uid="{00000000-0005-0000-0000-0000DA050000}"/>
    <cellStyle name="Followed Hyperlink 43" xfId="8838" hidden="1" xr:uid="{00000000-0005-0000-0000-0000DB050000}"/>
    <cellStyle name="Followed Hyperlink 43" xfId="7983" hidden="1" xr:uid="{00000000-0005-0000-0000-0000DC050000}"/>
    <cellStyle name="Followed Hyperlink 43" xfId="8969" hidden="1" xr:uid="{00000000-0005-0000-0000-0000DD050000}"/>
    <cellStyle name="Followed Hyperlink 43" xfId="8921" hidden="1" xr:uid="{00000000-0005-0000-0000-0000DE050000}"/>
    <cellStyle name="Followed Hyperlink 43" xfId="9050" hidden="1" xr:uid="{00000000-0005-0000-0000-0000DF050000}"/>
    <cellStyle name="Followed Hyperlink 43" xfId="8899" hidden="1" xr:uid="{00000000-0005-0000-0000-0000E0050000}"/>
    <cellStyle name="Followed Hyperlink 43" xfId="9180" hidden="1" xr:uid="{00000000-0005-0000-0000-0000E1050000}"/>
    <cellStyle name="Followed Hyperlink 43" xfId="9132" hidden="1" xr:uid="{00000000-0005-0000-0000-0000E2050000}"/>
    <cellStyle name="Followed Hyperlink 43" xfId="9261" hidden="1" xr:uid="{00000000-0005-0000-0000-0000E3050000}"/>
    <cellStyle name="Followed Hyperlink 43" xfId="9111" hidden="1" xr:uid="{00000000-0005-0000-0000-0000E4050000}"/>
    <cellStyle name="Followed Hyperlink 43" xfId="9386" hidden="1" xr:uid="{00000000-0005-0000-0000-0000E5050000}"/>
    <cellStyle name="Followed Hyperlink 43" xfId="9338" hidden="1" xr:uid="{00000000-0005-0000-0000-0000E6050000}"/>
    <cellStyle name="Followed Hyperlink 43" xfId="9467" hidden="1" xr:uid="{00000000-0005-0000-0000-0000E7050000}"/>
    <cellStyle name="Followed Hyperlink 43" xfId="7945" hidden="1" xr:uid="{00000000-0005-0000-0000-0000CC050000}"/>
    <cellStyle name="Followed Hyperlink 43" xfId="9538" hidden="1" xr:uid="{00000000-0005-0000-0000-0000CD050000}"/>
    <cellStyle name="Followed Hyperlink 43" xfId="9560" hidden="1" xr:uid="{00000000-0005-0000-0000-0000CE050000}"/>
    <cellStyle name="Followed Hyperlink 43" xfId="8030" hidden="1" xr:uid="{00000000-0005-0000-0000-0000CF050000}"/>
    <cellStyle name="Followed Hyperlink 43" xfId="9843" hidden="1" xr:uid="{00000000-0005-0000-0000-0000D0050000}"/>
    <cellStyle name="Followed Hyperlink 43" xfId="9998" hidden="1" xr:uid="{00000000-0005-0000-0000-0000D1050000}"/>
    <cellStyle name="Followed Hyperlink 43" xfId="9950" hidden="1" xr:uid="{00000000-0005-0000-0000-0000D2050000}"/>
    <cellStyle name="Followed Hyperlink 43" xfId="10079" hidden="1" xr:uid="{00000000-0005-0000-0000-0000D3050000}"/>
    <cellStyle name="Followed Hyperlink 43" xfId="9861" hidden="1" xr:uid="{00000000-0005-0000-0000-0000D4050000}"/>
    <cellStyle name="Followed Hyperlink 43" xfId="10219" hidden="1" xr:uid="{00000000-0005-0000-0000-0000D5050000}"/>
    <cellStyle name="Followed Hyperlink 43" xfId="10171" hidden="1" xr:uid="{00000000-0005-0000-0000-0000D6050000}"/>
    <cellStyle name="Followed Hyperlink 43" xfId="10300" hidden="1" xr:uid="{00000000-0005-0000-0000-0000D7050000}"/>
    <cellStyle name="Followed Hyperlink 43" xfId="10145" hidden="1" xr:uid="{00000000-0005-0000-0000-0000D8050000}"/>
    <cellStyle name="Followed Hyperlink 43" xfId="10435" hidden="1" xr:uid="{00000000-0005-0000-0000-0000D9050000}"/>
    <cellStyle name="Followed Hyperlink 43" xfId="10387" hidden="1" xr:uid="{00000000-0005-0000-0000-0000DA050000}"/>
    <cellStyle name="Followed Hyperlink 43" xfId="10516" hidden="1" xr:uid="{00000000-0005-0000-0000-0000DB050000}"/>
    <cellStyle name="Followed Hyperlink 43" xfId="9663" hidden="1" xr:uid="{00000000-0005-0000-0000-0000DC050000}"/>
    <cellStyle name="Followed Hyperlink 43" xfId="10647" hidden="1" xr:uid="{00000000-0005-0000-0000-0000DD050000}"/>
    <cellStyle name="Followed Hyperlink 43" xfId="10599" hidden="1" xr:uid="{00000000-0005-0000-0000-0000DE050000}"/>
    <cellStyle name="Followed Hyperlink 43" xfId="10728" hidden="1" xr:uid="{00000000-0005-0000-0000-0000DF050000}"/>
    <cellStyle name="Followed Hyperlink 43" xfId="10577" hidden="1" xr:uid="{00000000-0005-0000-0000-0000E0050000}"/>
    <cellStyle name="Followed Hyperlink 43" xfId="10858" hidden="1" xr:uid="{00000000-0005-0000-0000-0000E1050000}"/>
    <cellStyle name="Followed Hyperlink 43" xfId="10810" hidden="1" xr:uid="{00000000-0005-0000-0000-0000E2050000}"/>
    <cellStyle name="Followed Hyperlink 43" xfId="10939" hidden="1" xr:uid="{00000000-0005-0000-0000-0000E3050000}"/>
    <cellStyle name="Followed Hyperlink 43" xfId="10789" hidden="1" xr:uid="{00000000-0005-0000-0000-0000E4050000}"/>
    <cellStyle name="Followed Hyperlink 43" xfId="11064" hidden="1" xr:uid="{00000000-0005-0000-0000-0000E5050000}"/>
    <cellStyle name="Followed Hyperlink 43" xfId="11016" hidden="1" xr:uid="{00000000-0005-0000-0000-0000E6050000}"/>
    <cellStyle name="Followed Hyperlink 43" xfId="11145" hidden="1" xr:uid="{00000000-0005-0000-0000-0000E7050000}"/>
    <cellStyle name="Followed Hyperlink 43" xfId="9625" hidden="1" xr:uid="{00000000-0005-0000-0000-0000CC050000}"/>
    <cellStyle name="Followed Hyperlink 43" xfId="11216" hidden="1" xr:uid="{00000000-0005-0000-0000-0000CD050000}"/>
    <cellStyle name="Followed Hyperlink 43" xfId="11238" hidden="1" xr:uid="{00000000-0005-0000-0000-0000CE050000}"/>
    <cellStyle name="Followed Hyperlink 43" xfId="9709" hidden="1" xr:uid="{00000000-0005-0000-0000-0000CF050000}"/>
    <cellStyle name="Followed Hyperlink 43" xfId="11518" hidden="1" xr:uid="{00000000-0005-0000-0000-0000D0050000}"/>
    <cellStyle name="Followed Hyperlink 43" xfId="11673" hidden="1" xr:uid="{00000000-0005-0000-0000-0000D1050000}"/>
    <cellStyle name="Followed Hyperlink 43" xfId="11625" hidden="1" xr:uid="{00000000-0005-0000-0000-0000D2050000}"/>
    <cellStyle name="Followed Hyperlink 43" xfId="11754" hidden="1" xr:uid="{00000000-0005-0000-0000-0000D3050000}"/>
    <cellStyle name="Followed Hyperlink 43" xfId="11536" hidden="1" xr:uid="{00000000-0005-0000-0000-0000D4050000}"/>
    <cellStyle name="Followed Hyperlink 43" xfId="11894" hidden="1" xr:uid="{00000000-0005-0000-0000-0000D5050000}"/>
    <cellStyle name="Followed Hyperlink 43" xfId="11846" hidden="1" xr:uid="{00000000-0005-0000-0000-0000D6050000}"/>
    <cellStyle name="Followed Hyperlink 43" xfId="11975" hidden="1" xr:uid="{00000000-0005-0000-0000-0000D7050000}"/>
    <cellStyle name="Followed Hyperlink 43" xfId="11820" hidden="1" xr:uid="{00000000-0005-0000-0000-0000D8050000}"/>
    <cellStyle name="Followed Hyperlink 43" xfId="12110" hidden="1" xr:uid="{00000000-0005-0000-0000-0000D9050000}"/>
    <cellStyle name="Followed Hyperlink 43" xfId="12062" hidden="1" xr:uid="{00000000-0005-0000-0000-0000DA050000}"/>
    <cellStyle name="Followed Hyperlink 43" xfId="12191" hidden="1" xr:uid="{00000000-0005-0000-0000-0000DB050000}"/>
    <cellStyle name="Followed Hyperlink 43" xfId="11340" hidden="1" xr:uid="{00000000-0005-0000-0000-0000DC050000}"/>
    <cellStyle name="Followed Hyperlink 43" xfId="12322" hidden="1" xr:uid="{00000000-0005-0000-0000-0000DD050000}"/>
    <cellStyle name="Followed Hyperlink 43" xfId="12274" hidden="1" xr:uid="{00000000-0005-0000-0000-0000DE050000}"/>
    <cellStyle name="Followed Hyperlink 43" xfId="12403" hidden="1" xr:uid="{00000000-0005-0000-0000-0000DF050000}"/>
    <cellStyle name="Followed Hyperlink 43" xfId="12252" hidden="1" xr:uid="{00000000-0005-0000-0000-0000E0050000}"/>
    <cellStyle name="Followed Hyperlink 43" xfId="12533" hidden="1" xr:uid="{00000000-0005-0000-0000-0000E1050000}"/>
    <cellStyle name="Followed Hyperlink 43" xfId="12485" hidden="1" xr:uid="{00000000-0005-0000-0000-0000E2050000}"/>
    <cellStyle name="Followed Hyperlink 43" xfId="12614" hidden="1" xr:uid="{00000000-0005-0000-0000-0000E3050000}"/>
    <cellStyle name="Followed Hyperlink 43" xfId="12464" hidden="1" xr:uid="{00000000-0005-0000-0000-0000E4050000}"/>
    <cellStyle name="Followed Hyperlink 43" xfId="12739" hidden="1" xr:uid="{00000000-0005-0000-0000-0000E5050000}"/>
    <cellStyle name="Followed Hyperlink 43" xfId="12691" hidden="1" xr:uid="{00000000-0005-0000-0000-0000E6050000}"/>
    <cellStyle name="Followed Hyperlink 43" xfId="12820" hidden="1" xr:uid="{00000000-0005-0000-0000-0000E7050000}"/>
    <cellStyle name="Followed Hyperlink 43" xfId="11303" hidden="1" xr:uid="{00000000-0005-0000-0000-0000CC050000}"/>
    <cellStyle name="Followed Hyperlink 43" xfId="12891" hidden="1" xr:uid="{00000000-0005-0000-0000-0000CD050000}"/>
    <cellStyle name="Followed Hyperlink 43" xfId="12913" hidden="1" xr:uid="{00000000-0005-0000-0000-0000CE050000}"/>
    <cellStyle name="Followed Hyperlink 43" xfId="11384" hidden="1" xr:uid="{00000000-0005-0000-0000-0000CF050000}"/>
    <cellStyle name="Followed Hyperlink 43" xfId="13192" hidden="1" xr:uid="{00000000-0005-0000-0000-0000D0050000}"/>
    <cellStyle name="Followed Hyperlink 43" xfId="13347" hidden="1" xr:uid="{00000000-0005-0000-0000-0000D1050000}"/>
    <cellStyle name="Followed Hyperlink 43" xfId="13299" hidden="1" xr:uid="{00000000-0005-0000-0000-0000D2050000}"/>
    <cellStyle name="Followed Hyperlink 43" xfId="13428" hidden="1" xr:uid="{00000000-0005-0000-0000-0000D3050000}"/>
    <cellStyle name="Followed Hyperlink 43" xfId="13210" hidden="1" xr:uid="{00000000-0005-0000-0000-0000D4050000}"/>
    <cellStyle name="Followed Hyperlink 43" xfId="13568" hidden="1" xr:uid="{00000000-0005-0000-0000-0000D5050000}"/>
    <cellStyle name="Followed Hyperlink 43" xfId="13520" hidden="1" xr:uid="{00000000-0005-0000-0000-0000D6050000}"/>
    <cellStyle name="Followed Hyperlink 43" xfId="13649" hidden="1" xr:uid="{00000000-0005-0000-0000-0000D7050000}"/>
    <cellStyle name="Followed Hyperlink 43" xfId="13494" hidden="1" xr:uid="{00000000-0005-0000-0000-0000D8050000}"/>
    <cellStyle name="Followed Hyperlink 43" xfId="13784" hidden="1" xr:uid="{00000000-0005-0000-0000-0000D9050000}"/>
    <cellStyle name="Followed Hyperlink 43" xfId="13736" hidden="1" xr:uid="{00000000-0005-0000-0000-0000DA050000}"/>
    <cellStyle name="Followed Hyperlink 43" xfId="13865" hidden="1" xr:uid="{00000000-0005-0000-0000-0000DB050000}"/>
    <cellStyle name="Followed Hyperlink 43" xfId="13014" hidden="1" xr:uid="{00000000-0005-0000-0000-0000DC050000}"/>
    <cellStyle name="Followed Hyperlink 43" xfId="13996" hidden="1" xr:uid="{00000000-0005-0000-0000-0000DD050000}"/>
    <cellStyle name="Followed Hyperlink 43" xfId="13948" hidden="1" xr:uid="{00000000-0005-0000-0000-0000DE050000}"/>
    <cellStyle name="Followed Hyperlink 43" xfId="14077" hidden="1" xr:uid="{00000000-0005-0000-0000-0000DF050000}"/>
    <cellStyle name="Followed Hyperlink 43" xfId="13926" hidden="1" xr:uid="{00000000-0005-0000-0000-0000E0050000}"/>
    <cellStyle name="Followed Hyperlink 43" xfId="14207" hidden="1" xr:uid="{00000000-0005-0000-0000-0000E1050000}"/>
    <cellStyle name="Followed Hyperlink 43" xfId="14159" hidden="1" xr:uid="{00000000-0005-0000-0000-0000E2050000}"/>
    <cellStyle name="Followed Hyperlink 43" xfId="14288" hidden="1" xr:uid="{00000000-0005-0000-0000-0000E3050000}"/>
    <cellStyle name="Followed Hyperlink 43" xfId="14138" hidden="1" xr:uid="{00000000-0005-0000-0000-0000E4050000}"/>
    <cellStyle name="Followed Hyperlink 43" xfId="14413" hidden="1" xr:uid="{00000000-0005-0000-0000-0000E5050000}"/>
    <cellStyle name="Followed Hyperlink 43" xfId="14365" hidden="1" xr:uid="{00000000-0005-0000-0000-0000E6050000}"/>
    <cellStyle name="Followed Hyperlink 43" xfId="14494" hidden="1" xr:uid="{00000000-0005-0000-0000-0000E7050000}"/>
    <cellStyle name="Followed Hyperlink 43" xfId="12977" hidden="1" xr:uid="{00000000-0005-0000-0000-0000CC050000}"/>
    <cellStyle name="Followed Hyperlink 43" xfId="14565" hidden="1" xr:uid="{00000000-0005-0000-0000-0000CD050000}"/>
    <cellStyle name="Followed Hyperlink 43" xfId="14587" hidden="1" xr:uid="{00000000-0005-0000-0000-0000CE050000}"/>
    <cellStyle name="Followed Hyperlink 43" xfId="13058" hidden="1" xr:uid="{00000000-0005-0000-0000-0000CF050000}"/>
    <cellStyle name="Followed Hyperlink 43" xfId="14860" hidden="1" xr:uid="{00000000-0005-0000-0000-0000D0050000}"/>
    <cellStyle name="Followed Hyperlink 43" xfId="15015" hidden="1" xr:uid="{00000000-0005-0000-0000-0000D1050000}"/>
    <cellStyle name="Followed Hyperlink 43" xfId="14967" hidden="1" xr:uid="{00000000-0005-0000-0000-0000D2050000}"/>
    <cellStyle name="Followed Hyperlink 43" xfId="15096" hidden="1" xr:uid="{00000000-0005-0000-0000-0000D3050000}"/>
    <cellStyle name="Followed Hyperlink 43" xfId="14878" hidden="1" xr:uid="{00000000-0005-0000-0000-0000D4050000}"/>
    <cellStyle name="Followed Hyperlink 43" xfId="15236" hidden="1" xr:uid="{00000000-0005-0000-0000-0000D5050000}"/>
    <cellStyle name="Followed Hyperlink 43" xfId="15188" hidden="1" xr:uid="{00000000-0005-0000-0000-0000D6050000}"/>
    <cellStyle name="Followed Hyperlink 43" xfId="15317" hidden="1" xr:uid="{00000000-0005-0000-0000-0000D7050000}"/>
    <cellStyle name="Followed Hyperlink 43" xfId="15162" hidden="1" xr:uid="{00000000-0005-0000-0000-0000D8050000}"/>
    <cellStyle name="Followed Hyperlink 43" xfId="15452" hidden="1" xr:uid="{00000000-0005-0000-0000-0000D9050000}"/>
    <cellStyle name="Followed Hyperlink 43" xfId="15404" hidden="1" xr:uid="{00000000-0005-0000-0000-0000DA050000}"/>
    <cellStyle name="Followed Hyperlink 43" xfId="15533" hidden="1" xr:uid="{00000000-0005-0000-0000-0000DB050000}"/>
    <cellStyle name="Followed Hyperlink 43" xfId="14685" hidden="1" xr:uid="{00000000-0005-0000-0000-0000DC050000}"/>
    <cellStyle name="Followed Hyperlink 43" xfId="15664" hidden="1" xr:uid="{00000000-0005-0000-0000-0000DD050000}"/>
    <cellStyle name="Followed Hyperlink 43" xfId="15616" hidden="1" xr:uid="{00000000-0005-0000-0000-0000DE050000}"/>
    <cellStyle name="Followed Hyperlink 43" xfId="15745" hidden="1" xr:uid="{00000000-0005-0000-0000-0000DF050000}"/>
    <cellStyle name="Followed Hyperlink 43" xfId="15594" hidden="1" xr:uid="{00000000-0005-0000-0000-0000E0050000}"/>
    <cellStyle name="Followed Hyperlink 43" xfId="15875" hidden="1" xr:uid="{00000000-0005-0000-0000-0000E1050000}"/>
    <cellStyle name="Followed Hyperlink 43" xfId="15827" hidden="1" xr:uid="{00000000-0005-0000-0000-0000E2050000}"/>
    <cellStyle name="Followed Hyperlink 43" xfId="15956" hidden="1" xr:uid="{00000000-0005-0000-0000-0000E3050000}"/>
    <cellStyle name="Followed Hyperlink 43" xfId="15806" hidden="1" xr:uid="{00000000-0005-0000-0000-0000E4050000}"/>
    <cellStyle name="Followed Hyperlink 43" xfId="16081" hidden="1" xr:uid="{00000000-0005-0000-0000-0000E5050000}"/>
    <cellStyle name="Followed Hyperlink 43" xfId="16033" hidden="1" xr:uid="{00000000-0005-0000-0000-0000E6050000}"/>
    <cellStyle name="Followed Hyperlink 43" xfId="16162" hidden="1" xr:uid="{00000000-0005-0000-0000-0000E7050000}"/>
    <cellStyle name="Followed Hyperlink 43" xfId="14649" hidden="1" xr:uid="{00000000-0005-0000-0000-0000CC050000}"/>
    <cellStyle name="Followed Hyperlink 43" xfId="16233" hidden="1" xr:uid="{00000000-0005-0000-0000-0000CD050000}"/>
    <cellStyle name="Followed Hyperlink 43" xfId="16255" hidden="1" xr:uid="{00000000-0005-0000-0000-0000CE050000}"/>
    <cellStyle name="Followed Hyperlink 43" xfId="14730" hidden="1" xr:uid="{00000000-0005-0000-0000-0000CF050000}"/>
    <cellStyle name="Followed Hyperlink 43" xfId="16519" hidden="1" xr:uid="{00000000-0005-0000-0000-0000D0050000}"/>
    <cellStyle name="Followed Hyperlink 43" xfId="16674" hidden="1" xr:uid="{00000000-0005-0000-0000-0000D1050000}"/>
    <cellStyle name="Followed Hyperlink 43" xfId="16626" hidden="1" xr:uid="{00000000-0005-0000-0000-0000D2050000}"/>
    <cellStyle name="Followed Hyperlink 43" xfId="16755" hidden="1" xr:uid="{00000000-0005-0000-0000-0000D3050000}"/>
    <cellStyle name="Followed Hyperlink 43" xfId="16537" hidden="1" xr:uid="{00000000-0005-0000-0000-0000D4050000}"/>
    <cellStyle name="Followed Hyperlink 43" xfId="16895" hidden="1" xr:uid="{00000000-0005-0000-0000-0000D5050000}"/>
    <cellStyle name="Followed Hyperlink 43" xfId="16847" hidden="1" xr:uid="{00000000-0005-0000-0000-0000D6050000}"/>
    <cellStyle name="Followed Hyperlink 43" xfId="16976" hidden="1" xr:uid="{00000000-0005-0000-0000-0000D7050000}"/>
    <cellStyle name="Followed Hyperlink 43" xfId="16821" hidden="1" xr:uid="{00000000-0005-0000-0000-0000D8050000}"/>
    <cellStyle name="Followed Hyperlink 43" xfId="17111" hidden="1" xr:uid="{00000000-0005-0000-0000-0000D9050000}"/>
    <cellStyle name="Followed Hyperlink 43" xfId="17063" hidden="1" xr:uid="{00000000-0005-0000-0000-0000DA050000}"/>
    <cellStyle name="Followed Hyperlink 43" xfId="17192" hidden="1" xr:uid="{00000000-0005-0000-0000-0000DB050000}"/>
    <cellStyle name="Followed Hyperlink 43" xfId="16351" hidden="1" xr:uid="{00000000-0005-0000-0000-0000DC050000}"/>
    <cellStyle name="Followed Hyperlink 43" xfId="17323" hidden="1" xr:uid="{00000000-0005-0000-0000-0000DD050000}"/>
    <cellStyle name="Followed Hyperlink 43" xfId="17275" hidden="1" xr:uid="{00000000-0005-0000-0000-0000DE050000}"/>
    <cellStyle name="Followed Hyperlink 43" xfId="17404" hidden="1" xr:uid="{00000000-0005-0000-0000-0000DF050000}"/>
    <cellStyle name="Followed Hyperlink 43" xfId="17253" hidden="1" xr:uid="{00000000-0005-0000-0000-0000E0050000}"/>
    <cellStyle name="Followed Hyperlink 43" xfId="17534" hidden="1" xr:uid="{00000000-0005-0000-0000-0000E1050000}"/>
    <cellStyle name="Followed Hyperlink 43" xfId="17486" hidden="1" xr:uid="{00000000-0005-0000-0000-0000E2050000}"/>
    <cellStyle name="Followed Hyperlink 43" xfId="17615" hidden="1" xr:uid="{00000000-0005-0000-0000-0000E3050000}"/>
    <cellStyle name="Followed Hyperlink 43" xfId="17465" hidden="1" xr:uid="{00000000-0005-0000-0000-0000E4050000}"/>
    <cellStyle name="Followed Hyperlink 43" xfId="17740" hidden="1" xr:uid="{00000000-0005-0000-0000-0000E5050000}"/>
    <cellStyle name="Followed Hyperlink 43" xfId="17692" hidden="1" xr:uid="{00000000-0005-0000-0000-0000E6050000}"/>
    <cellStyle name="Followed Hyperlink 43" xfId="17821" hidden="1" xr:uid="{00000000-0005-0000-0000-0000E7050000}"/>
    <cellStyle name="Followed Hyperlink 43" xfId="17976" hidden="1" xr:uid="{00000000-0005-0000-0000-0000CC050000}"/>
    <cellStyle name="Followed Hyperlink 43" xfId="16389" hidden="1" xr:uid="{00000000-0005-0000-0000-0000CD050000}"/>
    <cellStyle name="Followed Hyperlink 43" xfId="9741" hidden="1" xr:uid="{00000000-0005-0000-0000-0000CE050000}"/>
    <cellStyle name="Followed Hyperlink 43" xfId="18108" hidden="1" xr:uid="{00000000-0005-0000-0000-0000CF050000}"/>
    <cellStyle name="Followed Hyperlink 43" xfId="18185" hidden="1" xr:uid="{00000000-0005-0000-0000-0000D0050000}"/>
    <cellStyle name="Followed Hyperlink 43" xfId="18340" hidden="1" xr:uid="{00000000-0005-0000-0000-0000D1050000}"/>
    <cellStyle name="Followed Hyperlink 43" xfId="18292" hidden="1" xr:uid="{00000000-0005-0000-0000-0000D2050000}"/>
    <cellStyle name="Followed Hyperlink 43" xfId="18421" hidden="1" xr:uid="{00000000-0005-0000-0000-0000D3050000}"/>
    <cellStyle name="Followed Hyperlink 43" xfId="18203" hidden="1" xr:uid="{00000000-0005-0000-0000-0000D4050000}"/>
    <cellStyle name="Followed Hyperlink 43" xfId="18561" hidden="1" xr:uid="{00000000-0005-0000-0000-0000D5050000}"/>
    <cellStyle name="Followed Hyperlink 43" xfId="18513" hidden="1" xr:uid="{00000000-0005-0000-0000-0000D6050000}"/>
    <cellStyle name="Followed Hyperlink 43" xfId="18642" hidden="1" xr:uid="{00000000-0005-0000-0000-0000D7050000}"/>
    <cellStyle name="Followed Hyperlink 43" xfId="18487" hidden="1" xr:uid="{00000000-0005-0000-0000-0000D8050000}"/>
    <cellStyle name="Followed Hyperlink 43" xfId="18777" hidden="1" xr:uid="{00000000-0005-0000-0000-0000D9050000}"/>
    <cellStyle name="Followed Hyperlink 43" xfId="18729" hidden="1" xr:uid="{00000000-0005-0000-0000-0000DA050000}"/>
    <cellStyle name="Followed Hyperlink 43" xfId="18858" hidden="1" xr:uid="{00000000-0005-0000-0000-0000DB050000}"/>
    <cellStyle name="Followed Hyperlink 43" xfId="11314" hidden="1" xr:uid="{00000000-0005-0000-0000-0000DC050000}"/>
    <cellStyle name="Followed Hyperlink 43" xfId="18989" hidden="1" xr:uid="{00000000-0005-0000-0000-0000DD050000}"/>
    <cellStyle name="Followed Hyperlink 43" xfId="18941" hidden="1" xr:uid="{00000000-0005-0000-0000-0000DE050000}"/>
    <cellStyle name="Followed Hyperlink 43" xfId="19070" hidden="1" xr:uid="{00000000-0005-0000-0000-0000DF050000}"/>
    <cellStyle name="Followed Hyperlink 43" xfId="18919" hidden="1" xr:uid="{00000000-0005-0000-0000-0000E0050000}"/>
    <cellStyle name="Followed Hyperlink 43" xfId="19200" hidden="1" xr:uid="{00000000-0005-0000-0000-0000E1050000}"/>
    <cellStyle name="Followed Hyperlink 43" xfId="19152" hidden="1" xr:uid="{00000000-0005-0000-0000-0000E2050000}"/>
    <cellStyle name="Followed Hyperlink 43" xfId="19281" hidden="1" xr:uid="{00000000-0005-0000-0000-0000E3050000}"/>
    <cellStyle name="Followed Hyperlink 43" xfId="19131" hidden="1" xr:uid="{00000000-0005-0000-0000-0000E4050000}"/>
    <cellStyle name="Followed Hyperlink 43" xfId="19406" hidden="1" xr:uid="{00000000-0005-0000-0000-0000E5050000}"/>
    <cellStyle name="Followed Hyperlink 43" xfId="19358" hidden="1" xr:uid="{00000000-0005-0000-0000-0000E6050000}"/>
    <cellStyle name="Followed Hyperlink 43" xfId="19487" hidden="1" xr:uid="{00000000-0005-0000-0000-0000E7050000}"/>
    <cellStyle name="Followed Hyperlink 43" xfId="17974" hidden="1" xr:uid="{00000000-0005-0000-0000-0000CC050000}"/>
    <cellStyle name="Followed Hyperlink 43" xfId="19558" hidden="1" xr:uid="{00000000-0005-0000-0000-0000CD050000}"/>
    <cellStyle name="Followed Hyperlink 43" xfId="19580" hidden="1" xr:uid="{00000000-0005-0000-0000-0000CE050000}"/>
    <cellStyle name="Followed Hyperlink 43" xfId="16375" hidden="1" xr:uid="{00000000-0005-0000-0000-0000CF050000}"/>
    <cellStyle name="Followed Hyperlink 43" xfId="19826" hidden="1" xr:uid="{00000000-0005-0000-0000-0000D0050000}"/>
    <cellStyle name="Followed Hyperlink 43" xfId="19981" hidden="1" xr:uid="{00000000-0005-0000-0000-0000D1050000}"/>
    <cellStyle name="Followed Hyperlink 43" xfId="19933" hidden="1" xr:uid="{00000000-0005-0000-0000-0000D2050000}"/>
    <cellStyle name="Followed Hyperlink 43" xfId="20062" hidden="1" xr:uid="{00000000-0005-0000-0000-0000D3050000}"/>
    <cellStyle name="Followed Hyperlink 43" xfId="19844" hidden="1" xr:uid="{00000000-0005-0000-0000-0000D4050000}"/>
    <cellStyle name="Followed Hyperlink 43" xfId="20202" hidden="1" xr:uid="{00000000-0005-0000-0000-0000D5050000}"/>
    <cellStyle name="Followed Hyperlink 43" xfId="20154" hidden="1" xr:uid="{00000000-0005-0000-0000-0000D6050000}"/>
    <cellStyle name="Followed Hyperlink 43" xfId="20283" hidden="1" xr:uid="{00000000-0005-0000-0000-0000D7050000}"/>
    <cellStyle name="Followed Hyperlink 43" xfId="20128" hidden="1" xr:uid="{00000000-0005-0000-0000-0000D8050000}"/>
    <cellStyle name="Followed Hyperlink 43" xfId="20418" hidden="1" xr:uid="{00000000-0005-0000-0000-0000D9050000}"/>
    <cellStyle name="Followed Hyperlink 43" xfId="20370" hidden="1" xr:uid="{00000000-0005-0000-0000-0000DA050000}"/>
    <cellStyle name="Followed Hyperlink 43" xfId="20499" hidden="1" xr:uid="{00000000-0005-0000-0000-0000DB050000}"/>
    <cellStyle name="Followed Hyperlink 43" xfId="19668" hidden="1" xr:uid="{00000000-0005-0000-0000-0000DC050000}"/>
    <cellStyle name="Followed Hyperlink 43" xfId="20630" hidden="1" xr:uid="{00000000-0005-0000-0000-0000DD050000}"/>
    <cellStyle name="Followed Hyperlink 43" xfId="20582" hidden="1" xr:uid="{00000000-0005-0000-0000-0000DE050000}"/>
    <cellStyle name="Followed Hyperlink 43" xfId="20711" hidden="1" xr:uid="{00000000-0005-0000-0000-0000DF050000}"/>
    <cellStyle name="Followed Hyperlink 43" xfId="20560" hidden="1" xr:uid="{00000000-0005-0000-0000-0000E0050000}"/>
    <cellStyle name="Followed Hyperlink 43" xfId="20841" hidden="1" xr:uid="{00000000-0005-0000-0000-0000E1050000}"/>
    <cellStyle name="Followed Hyperlink 43" xfId="20793" hidden="1" xr:uid="{00000000-0005-0000-0000-0000E2050000}"/>
    <cellStyle name="Followed Hyperlink 43" xfId="20922" hidden="1" xr:uid="{00000000-0005-0000-0000-0000E3050000}"/>
    <cellStyle name="Followed Hyperlink 43" xfId="20772" hidden="1" xr:uid="{00000000-0005-0000-0000-0000E4050000}"/>
    <cellStyle name="Followed Hyperlink 43" xfId="21047" hidden="1" xr:uid="{00000000-0005-0000-0000-0000E5050000}"/>
    <cellStyle name="Followed Hyperlink 43" xfId="20999" hidden="1" xr:uid="{00000000-0005-0000-0000-0000E6050000}"/>
    <cellStyle name="Followed Hyperlink 43" xfId="21128" hidden="1" xr:uid="{00000000-0005-0000-0000-0000E7050000}"/>
    <cellStyle name="Followed Hyperlink 43" xfId="19637" hidden="1" xr:uid="{00000000-0005-0000-0000-0000CC050000}"/>
    <cellStyle name="Followed Hyperlink 43" xfId="21199" hidden="1" xr:uid="{00000000-0005-0000-0000-0000CD050000}"/>
    <cellStyle name="Followed Hyperlink 43" xfId="21221" hidden="1" xr:uid="{00000000-0005-0000-0000-0000CE050000}"/>
    <cellStyle name="Followed Hyperlink 43" xfId="19707" hidden="1" xr:uid="{00000000-0005-0000-0000-0000CF050000}"/>
    <cellStyle name="Followed Hyperlink 43" xfId="21433" hidden="1" xr:uid="{00000000-0005-0000-0000-0000D0050000}"/>
    <cellStyle name="Followed Hyperlink 43" xfId="21588" hidden="1" xr:uid="{00000000-0005-0000-0000-0000D1050000}"/>
    <cellStyle name="Followed Hyperlink 43" xfId="21540" hidden="1" xr:uid="{00000000-0005-0000-0000-0000D2050000}"/>
    <cellStyle name="Followed Hyperlink 43" xfId="21669" hidden="1" xr:uid="{00000000-0005-0000-0000-0000D3050000}"/>
    <cellStyle name="Followed Hyperlink 43" xfId="21451" hidden="1" xr:uid="{00000000-0005-0000-0000-0000D4050000}"/>
    <cellStyle name="Followed Hyperlink 43" xfId="21809" hidden="1" xr:uid="{00000000-0005-0000-0000-0000D5050000}"/>
    <cellStyle name="Followed Hyperlink 43" xfId="21761" hidden="1" xr:uid="{00000000-0005-0000-0000-0000D6050000}"/>
    <cellStyle name="Followed Hyperlink 43" xfId="21890" hidden="1" xr:uid="{00000000-0005-0000-0000-0000D7050000}"/>
    <cellStyle name="Followed Hyperlink 43" xfId="21735" hidden="1" xr:uid="{00000000-0005-0000-0000-0000D8050000}"/>
    <cellStyle name="Followed Hyperlink 43" xfId="22025" hidden="1" xr:uid="{00000000-0005-0000-0000-0000D9050000}"/>
    <cellStyle name="Followed Hyperlink 43" xfId="21977" hidden="1" xr:uid="{00000000-0005-0000-0000-0000DA050000}"/>
    <cellStyle name="Followed Hyperlink 43" xfId="22106" hidden="1" xr:uid="{00000000-0005-0000-0000-0000DB050000}"/>
    <cellStyle name="Followed Hyperlink 43" xfId="21299" hidden="1" xr:uid="{00000000-0005-0000-0000-0000DC050000}"/>
    <cellStyle name="Followed Hyperlink 43" xfId="22237" hidden="1" xr:uid="{00000000-0005-0000-0000-0000DD050000}"/>
    <cellStyle name="Followed Hyperlink 43" xfId="22189" hidden="1" xr:uid="{00000000-0005-0000-0000-0000DE050000}"/>
    <cellStyle name="Followed Hyperlink 43" xfId="22318" hidden="1" xr:uid="{00000000-0005-0000-0000-0000DF050000}"/>
    <cellStyle name="Followed Hyperlink 43" xfId="22167" hidden="1" xr:uid="{00000000-0005-0000-0000-0000E0050000}"/>
    <cellStyle name="Followed Hyperlink 43" xfId="22448" hidden="1" xr:uid="{00000000-0005-0000-0000-0000E1050000}"/>
    <cellStyle name="Followed Hyperlink 43" xfId="22400" hidden="1" xr:uid="{00000000-0005-0000-0000-0000E2050000}"/>
    <cellStyle name="Followed Hyperlink 43" xfId="22529" hidden="1" xr:uid="{00000000-0005-0000-0000-0000E3050000}"/>
    <cellStyle name="Followed Hyperlink 43" xfId="22379" hidden="1" xr:uid="{00000000-0005-0000-0000-0000E4050000}"/>
    <cellStyle name="Followed Hyperlink 43" xfId="22654" hidden="1" xr:uid="{00000000-0005-0000-0000-0000E5050000}"/>
    <cellStyle name="Followed Hyperlink 43" xfId="22606" hidden="1" xr:uid="{00000000-0005-0000-0000-0000E6050000}"/>
    <cellStyle name="Followed Hyperlink 43" xfId="22735" hidden="1" xr:uid="{00000000-0005-0000-0000-0000E7050000}"/>
    <cellStyle name="Followed Hyperlink 43" xfId="21274" hidden="1" xr:uid="{00000000-0005-0000-0000-0000CC050000}"/>
    <cellStyle name="Followed Hyperlink 43" xfId="22806" hidden="1" xr:uid="{00000000-0005-0000-0000-0000CD050000}"/>
    <cellStyle name="Followed Hyperlink 43" xfId="22828" hidden="1" xr:uid="{00000000-0005-0000-0000-0000CE050000}"/>
    <cellStyle name="Followed Hyperlink 43" xfId="21326" hidden="1" xr:uid="{00000000-0005-0000-0000-0000CF050000}"/>
    <cellStyle name="Followed Hyperlink 43" xfId="23002" hidden="1" xr:uid="{00000000-0005-0000-0000-0000D0050000}"/>
    <cellStyle name="Followed Hyperlink 43" xfId="23157" hidden="1" xr:uid="{00000000-0005-0000-0000-0000D1050000}"/>
    <cellStyle name="Followed Hyperlink 43" xfId="23109" hidden="1" xr:uid="{00000000-0005-0000-0000-0000D2050000}"/>
    <cellStyle name="Followed Hyperlink 43" xfId="23238" hidden="1" xr:uid="{00000000-0005-0000-0000-0000D3050000}"/>
    <cellStyle name="Followed Hyperlink 43" xfId="23020" hidden="1" xr:uid="{00000000-0005-0000-0000-0000D4050000}"/>
    <cellStyle name="Followed Hyperlink 43" xfId="23378" hidden="1" xr:uid="{00000000-0005-0000-0000-0000D5050000}"/>
    <cellStyle name="Followed Hyperlink 43" xfId="23330" hidden="1" xr:uid="{00000000-0005-0000-0000-0000D6050000}"/>
    <cellStyle name="Followed Hyperlink 43" xfId="23459" hidden="1" xr:uid="{00000000-0005-0000-0000-0000D7050000}"/>
    <cellStyle name="Followed Hyperlink 43" xfId="23304" hidden="1" xr:uid="{00000000-0005-0000-0000-0000D8050000}"/>
    <cellStyle name="Followed Hyperlink 43" xfId="23594" hidden="1" xr:uid="{00000000-0005-0000-0000-0000D9050000}"/>
    <cellStyle name="Followed Hyperlink 43" xfId="23546" hidden="1" xr:uid="{00000000-0005-0000-0000-0000DA050000}"/>
    <cellStyle name="Followed Hyperlink 43" xfId="23675" hidden="1" xr:uid="{00000000-0005-0000-0000-0000DB050000}"/>
    <cellStyle name="Followed Hyperlink 43" xfId="22894" hidden="1" xr:uid="{00000000-0005-0000-0000-0000DC050000}"/>
    <cellStyle name="Followed Hyperlink 43" xfId="23806" hidden="1" xr:uid="{00000000-0005-0000-0000-0000DD050000}"/>
    <cellStyle name="Followed Hyperlink 43" xfId="23758" hidden="1" xr:uid="{00000000-0005-0000-0000-0000DE050000}"/>
    <cellStyle name="Followed Hyperlink 43" xfId="23887" hidden="1" xr:uid="{00000000-0005-0000-0000-0000DF050000}"/>
    <cellStyle name="Followed Hyperlink 43" xfId="23736" hidden="1" xr:uid="{00000000-0005-0000-0000-0000E0050000}"/>
    <cellStyle name="Followed Hyperlink 43" xfId="24017" hidden="1" xr:uid="{00000000-0005-0000-0000-0000E1050000}"/>
    <cellStyle name="Followed Hyperlink 43" xfId="23969" hidden="1" xr:uid="{00000000-0005-0000-0000-0000E2050000}"/>
    <cellStyle name="Followed Hyperlink 43" xfId="24098" hidden="1" xr:uid="{00000000-0005-0000-0000-0000E3050000}"/>
    <cellStyle name="Followed Hyperlink 43" xfId="23948" hidden="1" xr:uid="{00000000-0005-0000-0000-0000E4050000}"/>
    <cellStyle name="Followed Hyperlink 43" xfId="24223" hidden="1" xr:uid="{00000000-0005-0000-0000-0000E5050000}"/>
    <cellStyle name="Followed Hyperlink 43" xfId="24175" hidden="1" xr:uid="{00000000-0005-0000-0000-0000E6050000}"/>
    <cellStyle name="Followed Hyperlink 43" xfId="24304" hidden="1" xr:uid="{00000000-0005-0000-0000-0000E7050000}"/>
    <cellStyle name="Followed Hyperlink 43" xfId="22875" hidden="1" xr:uid="{00000000-0005-0000-0000-0000CC050000}"/>
    <cellStyle name="Followed Hyperlink 43" xfId="24375" hidden="1" xr:uid="{00000000-0005-0000-0000-0000CD050000}"/>
    <cellStyle name="Followed Hyperlink 43" xfId="24397" hidden="1" xr:uid="{00000000-0005-0000-0000-0000CE050000}"/>
    <cellStyle name="Followed Hyperlink 43" xfId="22908" hidden="1" xr:uid="{00000000-0005-0000-0000-0000CF050000}"/>
    <cellStyle name="Followed Hyperlink 43" xfId="24521" hidden="1" xr:uid="{00000000-0005-0000-0000-0000D0050000}"/>
    <cellStyle name="Followed Hyperlink 43" xfId="24676" hidden="1" xr:uid="{00000000-0005-0000-0000-0000D1050000}"/>
    <cellStyle name="Followed Hyperlink 43" xfId="24628" hidden="1" xr:uid="{00000000-0005-0000-0000-0000D2050000}"/>
    <cellStyle name="Followed Hyperlink 43" xfId="24757" hidden="1" xr:uid="{00000000-0005-0000-0000-0000D3050000}"/>
    <cellStyle name="Followed Hyperlink 43" xfId="24539" hidden="1" xr:uid="{00000000-0005-0000-0000-0000D4050000}"/>
    <cellStyle name="Followed Hyperlink 43" xfId="24897" hidden="1" xr:uid="{00000000-0005-0000-0000-0000D5050000}"/>
    <cellStyle name="Followed Hyperlink 43" xfId="24849" hidden="1" xr:uid="{00000000-0005-0000-0000-0000D6050000}"/>
    <cellStyle name="Followed Hyperlink 43" xfId="24978" hidden="1" xr:uid="{00000000-0005-0000-0000-0000D7050000}"/>
    <cellStyle name="Followed Hyperlink 43" xfId="24823" hidden="1" xr:uid="{00000000-0005-0000-0000-0000D8050000}"/>
    <cellStyle name="Followed Hyperlink 43" xfId="25113" hidden="1" xr:uid="{00000000-0005-0000-0000-0000D9050000}"/>
    <cellStyle name="Followed Hyperlink 43" xfId="25065" hidden="1" xr:uid="{00000000-0005-0000-0000-0000DA050000}"/>
    <cellStyle name="Followed Hyperlink 43" xfId="25194" hidden="1" xr:uid="{00000000-0005-0000-0000-0000DB050000}"/>
    <cellStyle name="Followed Hyperlink 43" xfId="24443" hidden="1" xr:uid="{00000000-0005-0000-0000-0000DC050000}"/>
    <cellStyle name="Followed Hyperlink 43" xfId="25325" hidden="1" xr:uid="{00000000-0005-0000-0000-0000DD050000}"/>
    <cellStyle name="Followed Hyperlink 43" xfId="25277" hidden="1" xr:uid="{00000000-0005-0000-0000-0000DE050000}"/>
    <cellStyle name="Followed Hyperlink 43" xfId="25406" hidden="1" xr:uid="{00000000-0005-0000-0000-0000DF050000}"/>
    <cellStyle name="Followed Hyperlink 43" xfId="25255" hidden="1" xr:uid="{00000000-0005-0000-0000-0000E0050000}"/>
    <cellStyle name="Followed Hyperlink 43" xfId="25536" hidden="1" xr:uid="{00000000-0005-0000-0000-0000E1050000}"/>
    <cellStyle name="Followed Hyperlink 43" xfId="25488" hidden="1" xr:uid="{00000000-0005-0000-0000-0000E2050000}"/>
    <cellStyle name="Followed Hyperlink 43" xfId="25617" hidden="1" xr:uid="{00000000-0005-0000-0000-0000E3050000}"/>
    <cellStyle name="Followed Hyperlink 43" xfId="25467" hidden="1" xr:uid="{00000000-0005-0000-0000-0000E4050000}"/>
    <cellStyle name="Followed Hyperlink 43" xfId="25742" hidden="1" xr:uid="{00000000-0005-0000-0000-0000E5050000}"/>
    <cellStyle name="Followed Hyperlink 43" xfId="25694" hidden="1" xr:uid="{00000000-0005-0000-0000-0000E6050000}"/>
    <cellStyle name="Followed Hyperlink 43" xfId="25823" hidden="1" xr:uid="{00000000-0005-0000-0000-0000E7050000}"/>
    <cellStyle name="Followed Hyperlink 43" xfId="26297" hidden="1" xr:uid="{00000000-0005-0000-0000-0000CC050000}"/>
    <cellStyle name="Followed Hyperlink 43" xfId="26483" hidden="1" xr:uid="{00000000-0005-0000-0000-0000CD050000}"/>
    <cellStyle name="Followed Hyperlink 43" xfId="26435" hidden="1" xr:uid="{00000000-0005-0000-0000-0000CE050000}"/>
    <cellStyle name="Followed Hyperlink 43" xfId="26564" hidden="1" xr:uid="{00000000-0005-0000-0000-0000CF050000}"/>
    <cellStyle name="Followed Hyperlink 43" xfId="26641" hidden="1" xr:uid="{00000000-0005-0000-0000-0000D0050000}"/>
    <cellStyle name="Followed Hyperlink 43" xfId="26796" hidden="1" xr:uid="{00000000-0005-0000-0000-0000D1050000}"/>
    <cellStyle name="Followed Hyperlink 43" xfId="26748" hidden="1" xr:uid="{00000000-0005-0000-0000-0000D2050000}"/>
    <cellStyle name="Followed Hyperlink 43" xfId="26877" hidden="1" xr:uid="{00000000-0005-0000-0000-0000D3050000}"/>
    <cellStyle name="Followed Hyperlink 43" xfId="26659" hidden="1" xr:uid="{00000000-0005-0000-0000-0000D4050000}"/>
    <cellStyle name="Followed Hyperlink 43" xfId="27017" hidden="1" xr:uid="{00000000-0005-0000-0000-0000D5050000}"/>
    <cellStyle name="Followed Hyperlink 43" xfId="26969" hidden="1" xr:uid="{00000000-0005-0000-0000-0000D6050000}"/>
    <cellStyle name="Followed Hyperlink 43" xfId="27098" hidden="1" xr:uid="{00000000-0005-0000-0000-0000D7050000}"/>
    <cellStyle name="Followed Hyperlink 43" xfId="26943" hidden="1" xr:uid="{00000000-0005-0000-0000-0000D8050000}"/>
    <cellStyle name="Followed Hyperlink 43" xfId="27233" hidden="1" xr:uid="{00000000-0005-0000-0000-0000D9050000}"/>
    <cellStyle name="Followed Hyperlink 43" xfId="27185" hidden="1" xr:uid="{00000000-0005-0000-0000-0000DA050000}"/>
    <cellStyle name="Followed Hyperlink 43" xfId="27314" hidden="1" xr:uid="{00000000-0005-0000-0000-0000DB050000}"/>
    <cellStyle name="Followed Hyperlink 43" xfId="26183" hidden="1" xr:uid="{00000000-0005-0000-0000-0000DC050000}"/>
    <cellStyle name="Followed Hyperlink 43" xfId="27445" hidden="1" xr:uid="{00000000-0005-0000-0000-0000DD050000}"/>
    <cellStyle name="Followed Hyperlink 43" xfId="27397" hidden="1" xr:uid="{00000000-0005-0000-0000-0000DE050000}"/>
    <cellStyle name="Followed Hyperlink 43" xfId="27526" hidden="1" xr:uid="{00000000-0005-0000-0000-0000DF050000}"/>
    <cellStyle name="Followed Hyperlink 43" xfId="27375" hidden="1" xr:uid="{00000000-0005-0000-0000-0000E0050000}"/>
    <cellStyle name="Followed Hyperlink 43" xfId="27656" hidden="1" xr:uid="{00000000-0005-0000-0000-0000E1050000}"/>
    <cellStyle name="Followed Hyperlink 43" xfId="27608" hidden="1" xr:uid="{00000000-0005-0000-0000-0000E2050000}"/>
    <cellStyle name="Followed Hyperlink 43" xfId="27737" hidden="1" xr:uid="{00000000-0005-0000-0000-0000E3050000}"/>
    <cellStyle name="Followed Hyperlink 43" xfId="27587" hidden="1" xr:uid="{00000000-0005-0000-0000-0000E4050000}"/>
    <cellStyle name="Followed Hyperlink 43" xfId="27862" hidden="1" xr:uid="{00000000-0005-0000-0000-0000E5050000}"/>
    <cellStyle name="Followed Hyperlink 43" xfId="27814" hidden="1" xr:uid="{00000000-0005-0000-0000-0000E6050000}"/>
    <cellStyle name="Followed Hyperlink 43" xfId="27943" hidden="1" xr:uid="{00000000-0005-0000-0000-0000E7050000}"/>
    <cellStyle name="Followed Hyperlink 43" xfId="28521" hidden="1" xr:uid="{00000000-0005-0000-0000-0000CC050000}"/>
    <cellStyle name="Followed Hyperlink 43" xfId="28705" hidden="1" xr:uid="{00000000-0005-0000-0000-0000CD050000}"/>
    <cellStyle name="Followed Hyperlink 43" xfId="28657" hidden="1" xr:uid="{00000000-0005-0000-0000-0000CE050000}"/>
    <cellStyle name="Followed Hyperlink 43" xfId="28786" hidden="1" xr:uid="{00000000-0005-0000-0000-0000CF050000}"/>
    <cellStyle name="Followed Hyperlink 43" xfId="28863" hidden="1" xr:uid="{00000000-0005-0000-0000-0000D0050000}"/>
    <cellStyle name="Followed Hyperlink 43" xfId="29018" hidden="1" xr:uid="{00000000-0005-0000-0000-0000D1050000}"/>
    <cellStyle name="Followed Hyperlink 43" xfId="28970" hidden="1" xr:uid="{00000000-0005-0000-0000-0000D2050000}"/>
    <cellStyle name="Followed Hyperlink 43" xfId="29099" hidden="1" xr:uid="{00000000-0005-0000-0000-0000D3050000}"/>
    <cellStyle name="Followed Hyperlink 43" xfId="28881" hidden="1" xr:uid="{00000000-0005-0000-0000-0000D4050000}"/>
    <cellStyle name="Followed Hyperlink 43" xfId="29239" hidden="1" xr:uid="{00000000-0005-0000-0000-0000D5050000}"/>
    <cellStyle name="Followed Hyperlink 43" xfId="29191" hidden="1" xr:uid="{00000000-0005-0000-0000-0000D6050000}"/>
    <cellStyle name="Followed Hyperlink 43" xfId="29320" hidden="1" xr:uid="{00000000-0005-0000-0000-0000D7050000}"/>
    <cellStyle name="Followed Hyperlink 43" xfId="29165" hidden="1" xr:uid="{00000000-0005-0000-0000-0000D8050000}"/>
    <cellStyle name="Followed Hyperlink 43" xfId="29455" hidden="1" xr:uid="{00000000-0005-0000-0000-0000D9050000}"/>
    <cellStyle name="Followed Hyperlink 43" xfId="29407" hidden="1" xr:uid="{00000000-0005-0000-0000-0000DA050000}"/>
    <cellStyle name="Followed Hyperlink 43" xfId="29536" hidden="1" xr:uid="{00000000-0005-0000-0000-0000DB050000}"/>
    <cellStyle name="Followed Hyperlink 43" xfId="28411" hidden="1" xr:uid="{00000000-0005-0000-0000-0000DC050000}"/>
    <cellStyle name="Followed Hyperlink 43" xfId="29667" hidden="1" xr:uid="{00000000-0005-0000-0000-0000DD050000}"/>
    <cellStyle name="Followed Hyperlink 43" xfId="29619" hidden="1" xr:uid="{00000000-0005-0000-0000-0000DE050000}"/>
    <cellStyle name="Followed Hyperlink 43" xfId="29748" hidden="1" xr:uid="{00000000-0005-0000-0000-0000DF050000}"/>
    <cellStyle name="Followed Hyperlink 43" xfId="29597" hidden="1" xr:uid="{00000000-0005-0000-0000-0000E0050000}"/>
    <cellStyle name="Followed Hyperlink 43" xfId="29878" hidden="1" xr:uid="{00000000-0005-0000-0000-0000E1050000}"/>
    <cellStyle name="Followed Hyperlink 43" xfId="29830" hidden="1" xr:uid="{00000000-0005-0000-0000-0000E2050000}"/>
    <cellStyle name="Followed Hyperlink 43" xfId="29959" hidden="1" xr:uid="{00000000-0005-0000-0000-0000E3050000}"/>
    <cellStyle name="Followed Hyperlink 43" xfId="29809" hidden="1" xr:uid="{00000000-0005-0000-0000-0000E4050000}"/>
    <cellStyle name="Followed Hyperlink 43" xfId="30084" hidden="1" xr:uid="{00000000-0005-0000-0000-0000E5050000}"/>
    <cellStyle name="Followed Hyperlink 43" xfId="30036" hidden="1" xr:uid="{00000000-0005-0000-0000-0000E6050000}"/>
    <cellStyle name="Followed Hyperlink 43" xfId="30165" hidden="1" xr:uid="{00000000-0005-0000-0000-0000E7050000}"/>
    <cellStyle name="Followed Hyperlink 43" xfId="28527" hidden="1" xr:uid="{00000000-0005-0000-0000-0000CC050000}"/>
    <cellStyle name="Followed Hyperlink 43" xfId="30236" hidden="1" xr:uid="{00000000-0005-0000-0000-0000CD050000}"/>
    <cellStyle name="Followed Hyperlink 43" xfId="30258" hidden="1" xr:uid="{00000000-0005-0000-0000-0000CE050000}"/>
    <cellStyle name="Followed Hyperlink 43" xfId="28264" hidden="1" xr:uid="{00000000-0005-0000-0000-0000CF050000}"/>
    <cellStyle name="Followed Hyperlink 43" xfId="30534" hidden="1" xr:uid="{00000000-0005-0000-0000-0000D0050000}"/>
    <cellStyle name="Followed Hyperlink 43" xfId="30689" hidden="1" xr:uid="{00000000-0005-0000-0000-0000D1050000}"/>
    <cellStyle name="Followed Hyperlink 43" xfId="30641" hidden="1" xr:uid="{00000000-0005-0000-0000-0000D2050000}"/>
    <cellStyle name="Followed Hyperlink 43" xfId="30770" hidden="1" xr:uid="{00000000-0005-0000-0000-0000D3050000}"/>
    <cellStyle name="Followed Hyperlink 43" xfId="30552" hidden="1" xr:uid="{00000000-0005-0000-0000-0000D4050000}"/>
    <cellStyle name="Followed Hyperlink 43" xfId="30910" hidden="1" xr:uid="{00000000-0005-0000-0000-0000D5050000}"/>
    <cellStyle name="Followed Hyperlink 43" xfId="30862" hidden="1" xr:uid="{00000000-0005-0000-0000-0000D6050000}"/>
    <cellStyle name="Followed Hyperlink 43" xfId="30991" hidden="1" xr:uid="{00000000-0005-0000-0000-0000D7050000}"/>
    <cellStyle name="Followed Hyperlink 43" xfId="30836" hidden="1" xr:uid="{00000000-0005-0000-0000-0000D8050000}"/>
    <cellStyle name="Followed Hyperlink 43" xfId="31126" hidden="1" xr:uid="{00000000-0005-0000-0000-0000D9050000}"/>
    <cellStyle name="Followed Hyperlink 43" xfId="31078" hidden="1" xr:uid="{00000000-0005-0000-0000-0000DA050000}"/>
    <cellStyle name="Followed Hyperlink 43" xfId="31207" hidden="1" xr:uid="{00000000-0005-0000-0000-0000DB050000}"/>
    <cellStyle name="Followed Hyperlink 43" xfId="30356" hidden="1" xr:uid="{00000000-0005-0000-0000-0000DC050000}"/>
    <cellStyle name="Followed Hyperlink 43" xfId="31338" hidden="1" xr:uid="{00000000-0005-0000-0000-0000DD050000}"/>
    <cellStyle name="Followed Hyperlink 43" xfId="31290" hidden="1" xr:uid="{00000000-0005-0000-0000-0000DE050000}"/>
    <cellStyle name="Followed Hyperlink 43" xfId="31419" hidden="1" xr:uid="{00000000-0005-0000-0000-0000DF050000}"/>
    <cellStyle name="Followed Hyperlink 43" xfId="31268" hidden="1" xr:uid="{00000000-0005-0000-0000-0000E0050000}"/>
    <cellStyle name="Followed Hyperlink 43" xfId="31549" hidden="1" xr:uid="{00000000-0005-0000-0000-0000E1050000}"/>
    <cellStyle name="Followed Hyperlink 43" xfId="31501" hidden="1" xr:uid="{00000000-0005-0000-0000-0000E2050000}"/>
    <cellStyle name="Followed Hyperlink 43" xfId="31630" hidden="1" xr:uid="{00000000-0005-0000-0000-0000E3050000}"/>
    <cellStyle name="Followed Hyperlink 43" xfId="31480" hidden="1" xr:uid="{00000000-0005-0000-0000-0000E4050000}"/>
    <cellStyle name="Followed Hyperlink 43" xfId="31755" hidden="1" xr:uid="{00000000-0005-0000-0000-0000E5050000}"/>
    <cellStyle name="Followed Hyperlink 43" xfId="31707" hidden="1" xr:uid="{00000000-0005-0000-0000-0000E6050000}"/>
    <cellStyle name="Followed Hyperlink 43" xfId="31836" hidden="1" xr:uid="{00000000-0005-0000-0000-0000E7050000}"/>
    <cellStyle name="Followed Hyperlink 43" xfId="30320" hidden="1" xr:uid="{00000000-0005-0000-0000-0000CC050000}"/>
    <cellStyle name="Followed Hyperlink 43" xfId="31907" hidden="1" xr:uid="{00000000-0005-0000-0000-0000CD050000}"/>
    <cellStyle name="Followed Hyperlink 43" xfId="31929" hidden="1" xr:uid="{00000000-0005-0000-0000-0000CE050000}"/>
    <cellStyle name="Followed Hyperlink 43" xfId="30402" hidden="1" xr:uid="{00000000-0005-0000-0000-0000CF050000}"/>
    <cellStyle name="Followed Hyperlink 43" xfId="32202" hidden="1" xr:uid="{00000000-0005-0000-0000-0000D0050000}"/>
    <cellStyle name="Followed Hyperlink 43" xfId="32357" hidden="1" xr:uid="{00000000-0005-0000-0000-0000D1050000}"/>
    <cellStyle name="Followed Hyperlink 43" xfId="32309" hidden="1" xr:uid="{00000000-0005-0000-0000-0000D2050000}"/>
    <cellStyle name="Followed Hyperlink 43" xfId="32438" hidden="1" xr:uid="{00000000-0005-0000-0000-0000D3050000}"/>
    <cellStyle name="Followed Hyperlink 43" xfId="32220" hidden="1" xr:uid="{00000000-0005-0000-0000-0000D4050000}"/>
    <cellStyle name="Followed Hyperlink 43" xfId="32578" hidden="1" xr:uid="{00000000-0005-0000-0000-0000D5050000}"/>
    <cellStyle name="Followed Hyperlink 43" xfId="32530" hidden="1" xr:uid="{00000000-0005-0000-0000-0000D6050000}"/>
    <cellStyle name="Followed Hyperlink 43" xfId="32659" hidden="1" xr:uid="{00000000-0005-0000-0000-0000D7050000}"/>
    <cellStyle name="Followed Hyperlink 43" xfId="32504" hidden="1" xr:uid="{00000000-0005-0000-0000-0000D8050000}"/>
    <cellStyle name="Followed Hyperlink 43" xfId="32794" hidden="1" xr:uid="{00000000-0005-0000-0000-0000D9050000}"/>
    <cellStyle name="Followed Hyperlink 43" xfId="32746" hidden="1" xr:uid="{00000000-0005-0000-0000-0000DA050000}"/>
    <cellStyle name="Followed Hyperlink 43" xfId="32875" hidden="1" xr:uid="{00000000-0005-0000-0000-0000DB050000}"/>
    <cellStyle name="Followed Hyperlink 43" xfId="32025" hidden="1" xr:uid="{00000000-0005-0000-0000-0000DC050000}"/>
    <cellStyle name="Followed Hyperlink 43" xfId="33006" hidden="1" xr:uid="{00000000-0005-0000-0000-0000DD050000}"/>
    <cellStyle name="Followed Hyperlink 43" xfId="32958" hidden="1" xr:uid="{00000000-0005-0000-0000-0000DE050000}"/>
    <cellStyle name="Followed Hyperlink 43" xfId="33087" hidden="1" xr:uid="{00000000-0005-0000-0000-0000DF050000}"/>
    <cellStyle name="Followed Hyperlink 43" xfId="32936" hidden="1" xr:uid="{00000000-0005-0000-0000-0000E0050000}"/>
    <cellStyle name="Followed Hyperlink 43" xfId="33217" hidden="1" xr:uid="{00000000-0005-0000-0000-0000E1050000}"/>
    <cellStyle name="Followed Hyperlink 43" xfId="33169" hidden="1" xr:uid="{00000000-0005-0000-0000-0000E2050000}"/>
    <cellStyle name="Followed Hyperlink 43" xfId="33298" hidden="1" xr:uid="{00000000-0005-0000-0000-0000E3050000}"/>
    <cellStyle name="Followed Hyperlink 43" xfId="33148" hidden="1" xr:uid="{00000000-0005-0000-0000-0000E4050000}"/>
    <cellStyle name="Followed Hyperlink 43" xfId="33423" hidden="1" xr:uid="{00000000-0005-0000-0000-0000E5050000}"/>
    <cellStyle name="Followed Hyperlink 43" xfId="33375" hidden="1" xr:uid="{00000000-0005-0000-0000-0000E6050000}"/>
    <cellStyle name="Followed Hyperlink 43" xfId="33504" hidden="1" xr:uid="{00000000-0005-0000-0000-0000E7050000}"/>
    <cellStyle name="Followed Hyperlink 43" xfId="31990" hidden="1" xr:uid="{00000000-0005-0000-0000-0000CC050000}"/>
    <cellStyle name="Followed Hyperlink 43" xfId="33575" hidden="1" xr:uid="{00000000-0005-0000-0000-0000CD050000}"/>
    <cellStyle name="Followed Hyperlink 43" xfId="33597" hidden="1" xr:uid="{00000000-0005-0000-0000-0000CE050000}"/>
    <cellStyle name="Followed Hyperlink 43" xfId="32070" hidden="1" xr:uid="{00000000-0005-0000-0000-0000CF050000}"/>
    <cellStyle name="Followed Hyperlink 43" xfId="33857" hidden="1" xr:uid="{00000000-0005-0000-0000-0000D0050000}"/>
    <cellStyle name="Followed Hyperlink 43" xfId="34012" hidden="1" xr:uid="{00000000-0005-0000-0000-0000D1050000}"/>
    <cellStyle name="Followed Hyperlink 43" xfId="33964" hidden="1" xr:uid="{00000000-0005-0000-0000-0000D2050000}"/>
    <cellStyle name="Followed Hyperlink 43" xfId="34093" hidden="1" xr:uid="{00000000-0005-0000-0000-0000D3050000}"/>
    <cellStyle name="Followed Hyperlink 43" xfId="33875" hidden="1" xr:uid="{00000000-0005-0000-0000-0000D4050000}"/>
    <cellStyle name="Followed Hyperlink 43" xfId="34233" hidden="1" xr:uid="{00000000-0005-0000-0000-0000D5050000}"/>
    <cellStyle name="Followed Hyperlink 43" xfId="34185" hidden="1" xr:uid="{00000000-0005-0000-0000-0000D6050000}"/>
    <cellStyle name="Followed Hyperlink 43" xfId="34314" hidden="1" xr:uid="{00000000-0005-0000-0000-0000D7050000}"/>
    <cellStyle name="Followed Hyperlink 43" xfId="34159" hidden="1" xr:uid="{00000000-0005-0000-0000-0000D8050000}"/>
    <cellStyle name="Followed Hyperlink 43" xfId="34449" hidden="1" xr:uid="{00000000-0005-0000-0000-0000D9050000}"/>
    <cellStyle name="Followed Hyperlink 43" xfId="34401" hidden="1" xr:uid="{00000000-0005-0000-0000-0000DA050000}"/>
    <cellStyle name="Followed Hyperlink 43" xfId="34530" hidden="1" xr:uid="{00000000-0005-0000-0000-0000DB050000}"/>
    <cellStyle name="Followed Hyperlink 43" xfId="33689" hidden="1" xr:uid="{00000000-0005-0000-0000-0000DC050000}"/>
    <cellStyle name="Followed Hyperlink 43" xfId="34661" hidden="1" xr:uid="{00000000-0005-0000-0000-0000DD050000}"/>
    <cellStyle name="Followed Hyperlink 43" xfId="34613" hidden="1" xr:uid="{00000000-0005-0000-0000-0000DE050000}"/>
    <cellStyle name="Followed Hyperlink 43" xfId="34742" hidden="1" xr:uid="{00000000-0005-0000-0000-0000DF050000}"/>
    <cellStyle name="Followed Hyperlink 43" xfId="34591" hidden="1" xr:uid="{00000000-0005-0000-0000-0000E0050000}"/>
    <cellStyle name="Followed Hyperlink 43" xfId="34872" hidden="1" xr:uid="{00000000-0005-0000-0000-0000E1050000}"/>
    <cellStyle name="Followed Hyperlink 43" xfId="34824" hidden="1" xr:uid="{00000000-0005-0000-0000-0000E2050000}"/>
    <cellStyle name="Followed Hyperlink 43" xfId="34953" hidden="1" xr:uid="{00000000-0005-0000-0000-0000E3050000}"/>
    <cellStyle name="Followed Hyperlink 43" xfId="34803" hidden="1" xr:uid="{00000000-0005-0000-0000-0000E4050000}"/>
    <cellStyle name="Followed Hyperlink 43" xfId="35078" hidden="1" xr:uid="{00000000-0005-0000-0000-0000E5050000}"/>
    <cellStyle name="Followed Hyperlink 43" xfId="35030" hidden="1" xr:uid="{00000000-0005-0000-0000-0000E6050000}"/>
    <cellStyle name="Followed Hyperlink 43" xfId="35159" hidden="1" xr:uid="{00000000-0005-0000-0000-0000E7050000}"/>
    <cellStyle name="Followed Hyperlink 43" xfId="33656" hidden="1" xr:uid="{00000000-0005-0000-0000-0000CC050000}"/>
    <cellStyle name="Followed Hyperlink 43" xfId="35230" hidden="1" xr:uid="{00000000-0005-0000-0000-0000CD050000}"/>
    <cellStyle name="Followed Hyperlink 43" xfId="35252" hidden="1" xr:uid="{00000000-0005-0000-0000-0000CE050000}"/>
    <cellStyle name="Followed Hyperlink 43" xfId="33729" hidden="1" xr:uid="{00000000-0005-0000-0000-0000CF050000}"/>
    <cellStyle name="Followed Hyperlink 43" xfId="35498" hidden="1" xr:uid="{00000000-0005-0000-0000-0000D0050000}"/>
    <cellStyle name="Followed Hyperlink 43" xfId="35653" hidden="1" xr:uid="{00000000-0005-0000-0000-0000D1050000}"/>
    <cellStyle name="Followed Hyperlink 43" xfId="35605" hidden="1" xr:uid="{00000000-0005-0000-0000-0000D2050000}"/>
    <cellStyle name="Followed Hyperlink 43" xfId="35734" hidden="1" xr:uid="{00000000-0005-0000-0000-0000D3050000}"/>
    <cellStyle name="Followed Hyperlink 43" xfId="35516" hidden="1" xr:uid="{00000000-0005-0000-0000-0000D4050000}"/>
    <cellStyle name="Followed Hyperlink 43" xfId="35874" hidden="1" xr:uid="{00000000-0005-0000-0000-0000D5050000}"/>
    <cellStyle name="Followed Hyperlink 43" xfId="35826" hidden="1" xr:uid="{00000000-0005-0000-0000-0000D6050000}"/>
    <cellStyle name="Followed Hyperlink 43" xfId="35955" hidden="1" xr:uid="{00000000-0005-0000-0000-0000D7050000}"/>
    <cellStyle name="Followed Hyperlink 43" xfId="35800" hidden="1" xr:uid="{00000000-0005-0000-0000-0000D8050000}"/>
    <cellStyle name="Followed Hyperlink 43" xfId="36090" hidden="1" xr:uid="{00000000-0005-0000-0000-0000D9050000}"/>
    <cellStyle name="Followed Hyperlink 43" xfId="36042" hidden="1" xr:uid="{00000000-0005-0000-0000-0000DA050000}"/>
    <cellStyle name="Followed Hyperlink 43" xfId="36171" hidden="1" xr:uid="{00000000-0005-0000-0000-0000DB050000}"/>
    <cellStyle name="Followed Hyperlink 43" xfId="35340" hidden="1" xr:uid="{00000000-0005-0000-0000-0000DC050000}"/>
    <cellStyle name="Followed Hyperlink 43" xfId="36302" hidden="1" xr:uid="{00000000-0005-0000-0000-0000DD050000}"/>
    <cellStyle name="Followed Hyperlink 43" xfId="36254" hidden="1" xr:uid="{00000000-0005-0000-0000-0000DE050000}"/>
    <cellStyle name="Followed Hyperlink 43" xfId="36383" hidden="1" xr:uid="{00000000-0005-0000-0000-0000DF050000}"/>
    <cellStyle name="Followed Hyperlink 43" xfId="36232" hidden="1" xr:uid="{00000000-0005-0000-0000-0000E0050000}"/>
    <cellStyle name="Followed Hyperlink 43" xfId="36513" hidden="1" xr:uid="{00000000-0005-0000-0000-0000E1050000}"/>
    <cellStyle name="Followed Hyperlink 43" xfId="36465" hidden="1" xr:uid="{00000000-0005-0000-0000-0000E2050000}"/>
    <cellStyle name="Followed Hyperlink 43" xfId="36594" hidden="1" xr:uid="{00000000-0005-0000-0000-0000E3050000}"/>
    <cellStyle name="Followed Hyperlink 43" xfId="36444" hidden="1" xr:uid="{00000000-0005-0000-0000-0000E4050000}"/>
    <cellStyle name="Followed Hyperlink 43" xfId="36719" hidden="1" xr:uid="{00000000-0005-0000-0000-0000E5050000}"/>
    <cellStyle name="Followed Hyperlink 43" xfId="36671" hidden="1" xr:uid="{00000000-0005-0000-0000-0000E6050000}"/>
    <cellStyle name="Followed Hyperlink 43" xfId="36800" hidden="1" xr:uid="{00000000-0005-0000-0000-0000E7050000}"/>
    <cellStyle name="Followed Hyperlink 43" xfId="35309" hidden="1" xr:uid="{00000000-0005-0000-0000-0000CC050000}"/>
    <cellStyle name="Followed Hyperlink 43" xfId="36871" hidden="1" xr:uid="{00000000-0005-0000-0000-0000CD050000}"/>
    <cellStyle name="Followed Hyperlink 43" xfId="36893" hidden="1" xr:uid="{00000000-0005-0000-0000-0000CE050000}"/>
    <cellStyle name="Followed Hyperlink 43" xfId="35379" hidden="1" xr:uid="{00000000-0005-0000-0000-0000CF050000}"/>
    <cellStyle name="Followed Hyperlink 43" xfId="37105" hidden="1" xr:uid="{00000000-0005-0000-0000-0000D0050000}"/>
    <cellStyle name="Followed Hyperlink 43" xfId="37260" hidden="1" xr:uid="{00000000-0005-0000-0000-0000D1050000}"/>
    <cellStyle name="Followed Hyperlink 43" xfId="37212" hidden="1" xr:uid="{00000000-0005-0000-0000-0000D2050000}"/>
    <cellStyle name="Followed Hyperlink 43" xfId="37341" hidden="1" xr:uid="{00000000-0005-0000-0000-0000D3050000}"/>
    <cellStyle name="Followed Hyperlink 43" xfId="37123" hidden="1" xr:uid="{00000000-0005-0000-0000-0000D4050000}"/>
    <cellStyle name="Followed Hyperlink 43" xfId="37481" hidden="1" xr:uid="{00000000-0005-0000-0000-0000D5050000}"/>
    <cellStyle name="Followed Hyperlink 43" xfId="37433" hidden="1" xr:uid="{00000000-0005-0000-0000-0000D6050000}"/>
    <cellStyle name="Followed Hyperlink 43" xfId="37562" hidden="1" xr:uid="{00000000-0005-0000-0000-0000D7050000}"/>
    <cellStyle name="Followed Hyperlink 43" xfId="37407" hidden="1" xr:uid="{00000000-0005-0000-0000-0000D8050000}"/>
    <cellStyle name="Followed Hyperlink 43" xfId="37697" hidden="1" xr:uid="{00000000-0005-0000-0000-0000D9050000}"/>
    <cellStyle name="Followed Hyperlink 43" xfId="37649" hidden="1" xr:uid="{00000000-0005-0000-0000-0000DA050000}"/>
    <cellStyle name="Followed Hyperlink 43" xfId="37778" hidden="1" xr:uid="{00000000-0005-0000-0000-0000DB050000}"/>
    <cellStyle name="Followed Hyperlink 43" xfId="36971" hidden="1" xr:uid="{00000000-0005-0000-0000-0000DC050000}"/>
    <cellStyle name="Followed Hyperlink 43" xfId="37909" hidden="1" xr:uid="{00000000-0005-0000-0000-0000DD050000}"/>
    <cellStyle name="Followed Hyperlink 43" xfId="37861" hidden="1" xr:uid="{00000000-0005-0000-0000-0000DE050000}"/>
    <cellStyle name="Followed Hyperlink 43" xfId="37990" hidden="1" xr:uid="{00000000-0005-0000-0000-0000DF050000}"/>
    <cellStyle name="Followed Hyperlink 43" xfId="37839" hidden="1" xr:uid="{00000000-0005-0000-0000-0000E0050000}"/>
    <cellStyle name="Followed Hyperlink 43" xfId="38120" hidden="1" xr:uid="{00000000-0005-0000-0000-0000E1050000}"/>
    <cellStyle name="Followed Hyperlink 43" xfId="38072" hidden="1" xr:uid="{00000000-0005-0000-0000-0000E2050000}"/>
    <cellStyle name="Followed Hyperlink 43" xfId="38201" hidden="1" xr:uid="{00000000-0005-0000-0000-0000E3050000}"/>
    <cellStyle name="Followed Hyperlink 43" xfId="38051" hidden="1" xr:uid="{00000000-0005-0000-0000-0000E4050000}"/>
    <cellStyle name="Followed Hyperlink 43" xfId="38326" hidden="1" xr:uid="{00000000-0005-0000-0000-0000E5050000}"/>
    <cellStyle name="Followed Hyperlink 43" xfId="38278" hidden="1" xr:uid="{00000000-0005-0000-0000-0000E6050000}"/>
    <cellStyle name="Followed Hyperlink 43" xfId="38407" hidden="1" xr:uid="{00000000-0005-0000-0000-0000E7050000}"/>
    <cellStyle name="Followed Hyperlink 43" xfId="36946" hidden="1" xr:uid="{00000000-0005-0000-0000-0000CC050000}"/>
    <cellStyle name="Followed Hyperlink 43" xfId="38478" hidden="1" xr:uid="{00000000-0005-0000-0000-0000CD050000}"/>
    <cellStyle name="Followed Hyperlink 43" xfId="38500" hidden="1" xr:uid="{00000000-0005-0000-0000-0000CE050000}"/>
    <cellStyle name="Followed Hyperlink 43" xfId="36998" hidden="1" xr:uid="{00000000-0005-0000-0000-0000CF050000}"/>
    <cellStyle name="Followed Hyperlink 43" xfId="38674" hidden="1" xr:uid="{00000000-0005-0000-0000-0000D0050000}"/>
    <cellStyle name="Followed Hyperlink 43" xfId="38829" hidden="1" xr:uid="{00000000-0005-0000-0000-0000D1050000}"/>
    <cellStyle name="Followed Hyperlink 43" xfId="38781" hidden="1" xr:uid="{00000000-0005-0000-0000-0000D2050000}"/>
    <cellStyle name="Followed Hyperlink 43" xfId="38910" hidden="1" xr:uid="{00000000-0005-0000-0000-0000D3050000}"/>
    <cellStyle name="Followed Hyperlink 43" xfId="38692" hidden="1" xr:uid="{00000000-0005-0000-0000-0000D4050000}"/>
    <cellStyle name="Followed Hyperlink 43" xfId="39050" hidden="1" xr:uid="{00000000-0005-0000-0000-0000D5050000}"/>
    <cellStyle name="Followed Hyperlink 43" xfId="39002" hidden="1" xr:uid="{00000000-0005-0000-0000-0000D6050000}"/>
    <cellStyle name="Followed Hyperlink 43" xfId="39131" hidden="1" xr:uid="{00000000-0005-0000-0000-0000D7050000}"/>
    <cellStyle name="Followed Hyperlink 43" xfId="38976" hidden="1" xr:uid="{00000000-0005-0000-0000-0000D8050000}"/>
    <cellStyle name="Followed Hyperlink 43" xfId="39266" hidden="1" xr:uid="{00000000-0005-0000-0000-0000D9050000}"/>
    <cellStyle name="Followed Hyperlink 43" xfId="39218" hidden="1" xr:uid="{00000000-0005-0000-0000-0000DA050000}"/>
    <cellStyle name="Followed Hyperlink 43" xfId="39347" hidden="1" xr:uid="{00000000-0005-0000-0000-0000DB050000}"/>
    <cellStyle name="Followed Hyperlink 43" xfId="38566" hidden="1" xr:uid="{00000000-0005-0000-0000-0000DC050000}"/>
    <cellStyle name="Followed Hyperlink 43" xfId="39478" hidden="1" xr:uid="{00000000-0005-0000-0000-0000DD050000}"/>
    <cellStyle name="Followed Hyperlink 43" xfId="39430" hidden="1" xr:uid="{00000000-0005-0000-0000-0000DE050000}"/>
    <cellStyle name="Followed Hyperlink 43" xfId="39559" hidden="1" xr:uid="{00000000-0005-0000-0000-0000DF050000}"/>
    <cellStyle name="Followed Hyperlink 43" xfId="39408" hidden="1" xr:uid="{00000000-0005-0000-0000-0000E0050000}"/>
    <cellStyle name="Followed Hyperlink 43" xfId="39689" hidden="1" xr:uid="{00000000-0005-0000-0000-0000E1050000}"/>
    <cellStyle name="Followed Hyperlink 43" xfId="39641" hidden="1" xr:uid="{00000000-0005-0000-0000-0000E2050000}"/>
    <cellStyle name="Followed Hyperlink 43" xfId="39770" hidden="1" xr:uid="{00000000-0005-0000-0000-0000E3050000}"/>
    <cellStyle name="Followed Hyperlink 43" xfId="39620" hidden="1" xr:uid="{00000000-0005-0000-0000-0000E4050000}"/>
    <cellStyle name="Followed Hyperlink 43" xfId="39895" hidden="1" xr:uid="{00000000-0005-0000-0000-0000E5050000}"/>
    <cellStyle name="Followed Hyperlink 43" xfId="39847" hidden="1" xr:uid="{00000000-0005-0000-0000-0000E6050000}"/>
    <cellStyle name="Followed Hyperlink 43" xfId="39976" hidden="1" xr:uid="{00000000-0005-0000-0000-0000E7050000}"/>
    <cellStyle name="Followed Hyperlink 43" xfId="38547" hidden="1" xr:uid="{00000000-0005-0000-0000-0000CC050000}"/>
    <cellStyle name="Followed Hyperlink 43" xfId="40047" hidden="1" xr:uid="{00000000-0005-0000-0000-0000CD050000}"/>
    <cellStyle name="Followed Hyperlink 43" xfId="40069" hidden="1" xr:uid="{00000000-0005-0000-0000-0000CE050000}"/>
    <cellStyle name="Followed Hyperlink 43" xfId="38580" hidden="1" xr:uid="{00000000-0005-0000-0000-0000CF050000}"/>
    <cellStyle name="Followed Hyperlink 43" xfId="40193" hidden="1" xr:uid="{00000000-0005-0000-0000-0000D0050000}"/>
    <cellStyle name="Followed Hyperlink 43" xfId="40348" hidden="1" xr:uid="{00000000-0005-0000-0000-0000D1050000}"/>
    <cellStyle name="Followed Hyperlink 43" xfId="40300" hidden="1" xr:uid="{00000000-0005-0000-0000-0000D2050000}"/>
    <cellStyle name="Followed Hyperlink 43" xfId="40429" hidden="1" xr:uid="{00000000-0005-0000-0000-0000D3050000}"/>
    <cellStyle name="Followed Hyperlink 43" xfId="40211" hidden="1" xr:uid="{00000000-0005-0000-0000-0000D4050000}"/>
    <cellStyle name="Followed Hyperlink 43" xfId="40569" hidden="1" xr:uid="{00000000-0005-0000-0000-0000D5050000}"/>
    <cellStyle name="Followed Hyperlink 43" xfId="40521" hidden="1" xr:uid="{00000000-0005-0000-0000-0000D6050000}"/>
    <cellStyle name="Followed Hyperlink 43" xfId="40650" hidden="1" xr:uid="{00000000-0005-0000-0000-0000D7050000}"/>
    <cellStyle name="Followed Hyperlink 43" xfId="40495" hidden="1" xr:uid="{00000000-0005-0000-0000-0000D8050000}"/>
    <cellStyle name="Followed Hyperlink 43" xfId="40785" hidden="1" xr:uid="{00000000-0005-0000-0000-0000D9050000}"/>
    <cellStyle name="Followed Hyperlink 43" xfId="40737" hidden="1" xr:uid="{00000000-0005-0000-0000-0000DA050000}"/>
    <cellStyle name="Followed Hyperlink 43" xfId="40866" hidden="1" xr:uid="{00000000-0005-0000-0000-0000DB050000}"/>
    <cellStyle name="Followed Hyperlink 43" xfId="40115" hidden="1" xr:uid="{00000000-0005-0000-0000-0000DC050000}"/>
    <cellStyle name="Followed Hyperlink 43" xfId="40997" hidden="1" xr:uid="{00000000-0005-0000-0000-0000DD050000}"/>
    <cellStyle name="Followed Hyperlink 43" xfId="40949" hidden="1" xr:uid="{00000000-0005-0000-0000-0000DE050000}"/>
    <cellStyle name="Followed Hyperlink 43" xfId="41078" hidden="1" xr:uid="{00000000-0005-0000-0000-0000DF050000}"/>
    <cellStyle name="Followed Hyperlink 43" xfId="40927" hidden="1" xr:uid="{00000000-0005-0000-0000-0000E0050000}"/>
    <cellStyle name="Followed Hyperlink 43" xfId="41208" hidden="1" xr:uid="{00000000-0005-0000-0000-0000E1050000}"/>
    <cellStyle name="Followed Hyperlink 43" xfId="41160" hidden="1" xr:uid="{00000000-0005-0000-0000-0000E2050000}"/>
    <cellStyle name="Followed Hyperlink 43" xfId="41289" hidden="1" xr:uid="{00000000-0005-0000-0000-0000E3050000}"/>
    <cellStyle name="Followed Hyperlink 43" xfId="41139" hidden="1" xr:uid="{00000000-0005-0000-0000-0000E4050000}"/>
    <cellStyle name="Followed Hyperlink 43" xfId="41414" hidden="1" xr:uid="{00000000-0005-0000-0000-0000E5050000}"/>
    <cellStyle name="Followed Hyperlink 43" xfId="41366" hidden="1" xr:uid="{00000000-0005-0000-0000-0000E6050000}"/>
    <cellStyle name="Followed Hyperlink 43" xfId="41495" hidden="1" xr:uid="{00000000-0005-0000-0000-0000E7050000}"/>
    <cellStyle name="Followed Hyperlink 43" xfId="41814" hidden="1" xr:uid="{00000000-0005-0000-0000-0000CC050000}"/>
    <cellStyle name="Followed Hyperlink 43" xfId="42000" hidden="1" xr:uid="{00000000-0005-0000-0000-0000CD050000}"/>
    <cellStyle name="Followed Hyperlink 43" xfId="41952" hidden="1" xr:uid="{00000000-0005-0000-0000-0000CE050000}"/>
    <cellStyle name="Followed Hyperlink 43" xfId="42081" hidden="1" xr:uid="{00000000-0005-0000-0000-0000CF050000}"/>
    <cellStyle name="Followed Hyperlink 43" xfId="42158" hidden="1" xr:uid="{00000000-0005-0000-0000-0000D0050000}"/>
    <cellStyle name="Followed Hyperlink 43" xfId="42313" hidden="1" xr:uid="{00000000-0005-0000-0000-0000D1050000}"/>
    <cellStyle name="Followed Hyperlink 43" xfId="42265" hidden="1" xr:uid="{00000000-0005-0000-0000-0000D2050000}"/>
    <cellStyle name="Followed Hyperlink 43" xfId="42394" hidden="1" xr:uid="{00000000-0005-0000-0000-0000D3050000}"/>
    <cellStyle name="Followed Hyperlink 43" xfId="42176" hidden="1" xr:uid="{00000000-0005-0000-0000-0000D4050000}"/>
    <cellStyle name="Followed Hyperlink 43" xfId="42534" hidden="1" xr:uid="{00000000-0005-0000-0000-0000D5050000}"/>
    <cellStyle name="Followed Hyperlink 43" xfId="42486" hidden="1" xr:uid="{00000000-0005-0000-0000-0000D6050000}"/>
    <cellStyle name="Followed Hyperlink 43" xfId="42615" hidden="1" xr:uid="{00000000-0005-0000-0000-0000D7050000}"/>
    <cellStyle name="Followed Hyperlink 43" xfId="42460" hidden="1" xr:uid="{00000000-0005-0000-0000-0000D8050000}"/>
    <cellStyle name="Followed Hyperlink 43" xfId="42750" hidden="1" xr:uid="{00000000-0005-0000-0000-0000D9050000}"/>
    <cellStyle name="Followed Hyperlink 43" xfId="42702" hidden="1" xr:uid="{00000000-0005-0000-0000-0000DA050000}"/>
    <cellStyle name="Followed Hyperlink 43" xfId="42831" hidden="1" xr:uid="{00000000-0005-0000-0000-0000DB050000}"/>
    <cellStyle name="Followed Hyperlink 43" xfId="41712" hidden="1" xr:uid="{00000000-0005-0000-0000-0000DC050000}"/>
    <cellStyle name="Followed Hyperlink 43" xfId="42962" hidden="1" xr:uid="{00000000-0005-0000-0000-0000DD050000}"/>
    <cellStyle name="Followed Hyperlink 43" xfId="42914" hidden="1" xr:uid="{00000000-0005-0000-0000-0000DE050000}"/>
    <cellStyle name="Followed Hyperlink 43" xfId="43043" hidden="1" xr:uid="{00000000-0005-0000-0000-0000DF050000}"/>
    <cellStyle name="Followed Hyperlink 43" xfId="42892" hidden="1" xr:uid="{00000000-0005-0000-0000-0000E0050000}"/>
    <cellStyle name="Followed Hyperlink 43" xfId="43173" hidden="1" xr:uid="{00000000-0005-0000-0000-0000E1050000}"/>
    <cellStyle name="Followed Hyperlink 43" xfId="43125" hidden="1" xr:uid="{00000000-0005-0000-0000-0000E2050000}"/>
    <cellStyle name="Followed Hyperlink 43" xfId="43254" hidden="1" xr:uid="{00000000-0005-0000-0000-0000E3050000}"/>
    <cellStyle name="Followed Hyperlink 43" xfId="43104" hidden="1" xr:uid="{00000000-0005-0000-0000-0000E4050000}"/>
    <cellStyle name="Followed Hyperlink 43" xfId="43379" hidden="1" xr:uid="{00000000-0005-0000-0000-0000E5050000}"/>
    <cellStyle name="Followed Hyperlink 43" xfId="43331" hidden="1" xr:uid="{00000000-0005-0000-0000-0000E6050000}"/>
    <cellStyle name="Followed Hyperlink 43" xfId="43460" hidden="1" xr:uid="{00000000-0005-0000-0000-0000E7050000}"/>
    <cellStyle name="Followed Hyperlink 43" xfId="43821" hidden="1" xr:uid="{00000000-0005-0000-0000-0000CC050000}"/>
    <cellStyle name="Followed Hyperlink 43" xfId="43947" hidden="1" xr:uid="{00000000-0005-0000-0000-0000CD050000}"/>
    <cellStyle name="Followed Hyperlink 43" xfId="43899" hidden="1" xr:uid="{00000000-0005-0000-0000-0000CE050000}"/>
    <cellStyle name="Followed Hyperlink 43" xfId="44028" hidden="1" xr:uid="{00000000-0005-0000-0000-0000CF050000}"/>
    <cellStyle name="Followed Hyperlink 43" xfId="44105" hidden="1" xr:uid="{00000000-0005-0000-0000-0000D0050000}"/>
    <cellStyle name="Followed Hyperlink 43" xfId="44260" hidden="1" xr:uid="{00000000-0005-0000-0000-0000D1050000}"/>
    <cellStyle name="Followed Hyperlink 43" xfId="44212" hidden="1" xr:uid="{00000000-0005-0000-0000-0000D2050000}"/>
    <cellStyle name="Followed Hyperlink 43" xfId="44341" hidden="1" xr:uid="{00000000-0005-0000-0000-0000D3050000}"/>
    <cellStyle name="Followed Hyperlink 43" xfId="44123" hidden="1" xr:uid="{00000000-0005-0000-0000-0000D4050000}"/>
    <cellStyle name="Followed Hyperlink 43" xfId="44481" hidden="1" xr:uid="{00000000-0005-0000-0000-0000D5050000}"/>
    <cellStyle name="Followed Hyperlink 43" xfId="44433" hidden="1" xr:uid="{00000000-0005-0000-0000-0000D6050000}"/>
    <cellStyle name="Followed Hyperlink 43" xfId="44562" hidden="1" xr:uid="{00000000-0005-0000-0000-0000D7050000}"/>
    <cellStyle name="Followed Hyperlink 43" xfId="44407" hidden="1" xr:uid="{00000000-0005-0000-0000-0000D8050000}"/>
    <cellStyle name="Followed Hyperlink 43" xfId="44697" hidden="1" xr:uid="{00000000-0005-0000-0000-0000D9050000}"/>
    <cellStyle name="Followed Hyperlink 43" xfId="44649" hidden="1" xr:uid="{00000000-0005-0000-0000-0000DA050000}"/>
    <cellStyle name="Followed Hyperlink 43" xfId="44778" hidden="1" xr:uid="{00000000-0005-0000-0000-0000DB050000}"/>
    <cellStyle name="Followed Hyperlink 43" xfId="43791" hidden="1" xr:uid="{00000000-0005-0000-0000-0000DC050000}"/>
    <cellStyle name="Followed Hyperlink 43" xfId="44909" hidden="1" xr:uid="{00000000-0005-0000-0000-0000DD050000}"/>
    <cellStyle name="Followed Hyperlink 43" xfId="44861" hidden="1" xr:uid="{00000000-0005-0000-0000-0000DE050000}"/>
    <cellStyle name="Followed Hyperlink 43" xfId="44990" hidden="1" xr:uid="{00000000-0005-0000-0000-0000DF050000}"/>
    <cellStyle name="Followed Hyperlink 43" xfId="44839" hidden="1" xr:uid="{00000000-0005-0000-0000-0000E0050000}"/>
    <cellStyle name="Followed Hyperlink 43" xfId="45120" hidden="1" xr:uid="{00000000-0005-0000-0000-0000E1050000}"/>
    <cellStyle name="Followed Hyperlink 43" xfId="45072" hidden="1" xr:uid="{00000000-0005-0000-0000-0000E2050000}"/>
    <cellStyle name="Followed Hyperlink 43" xfId="45201" hidden="1" xr:uid="{00000000-0005-0000-0000-0000E3050000}"/>
    <cellStyle name="Followed Hyperlink 43" xfId="45051" hidden="1" xr:uid="{00000000-0005-0000-0000-0000E4050000}"/>
    <cellStyle name="Followed Hyperlink 43" xfId="45326" hidden="1" xr:uid="{00000000-0005-0000-0000-0000E5050000}"/>
    <cellStyle name="Followed Hyperlink 43" xfId="45278" hidden="1" xr:uid="{00000000-0005-0000-0000-0000E6050000}"/>
    <cellStyle name="Followed Hyperlink 43" xfId="45407" hidden="1" xr:uid="{00000000-0005-0000-0000-0000E7050000}"/>
    <cellStyle name="Followed Hyperlink 44" xfId="565" hidden="1" xr:uid="{00000000-0005-0000-0000-0000E8050000}"/>
    <cellStyle name="Followed Hyperlink 44" xfId="636" hidden="1" xr:uid="{00000000-0005-0000-0000-0000E9050000}"/>
    <cellStyle name="Followed Hyperlink 44" xfId="675" hidden="1" xr:uid="{00000000-0005-0000-0000-0000EA050000}"/>
    <cellStyle name="Followed Hyperlink 44" xfId="746" hidden="1" xr:uid="{00000000-0005-0000-0000-0000EB050000}"/>
    <cellStyle name="Followed Hyperlink 44" xfId="877" hidden="1" xr:uid="{00000000-0005-0000-0000-0000EC050000}"/>
    <cellStyle name="Followed Hyperlink 44" xfId="949" hidden="1" xr:uid="{00000000-0005-0000-0000-0000ED050000}"/>
    <cellStyle name="Followed Hyperlink 44" xfId="988" hidden="1" xr:uid="{00000000-0005-0000-0000-0000EE050000}"/>
    <cellStyle name="Followed Hyperlink 44" xfId="1059" hidden="1" xr:uid="{00000000-0005-0000-0000-0000EF050000}"/>
    <cellStyle name="Followed Hyperlink 44" xfId="1104" hidden="1" xr:uid="{00000000-0005-0000-0000-0000F0050000}"/>
    <cellStyle name="Followed Hyperlink 44" xfId="1170" hidden="1" xr:uid="{00000000-0005-0000-0000-0000F1050000}"/>
    <cellStyle name="Followed Hyperlink 44" xfId="1209" hidden="1" xr:uid="{00000000-0005-0000-0000-0000F2050000}"/>
    <cellStyle name="Followed Hyperlink 44" xfId="1280" hidden="1" xr:uid="{00000000-0005-0000-0000-0000F3050000}"/>
    <cellStyle name="Followed Hyperlink 44" xfId="1323" hidden="1" xr:uid="{00000000-0005-0000-0000-0000F4050000}"/>
    <cellStyle name="Followed Hyperlink 44" xfId="1386" hidden="1" xr:uid="{00000000-0005-0000-0000-0000F5050000}"/>
    <cellStyle name="Followed Hyperlink 44" xfId="1425" hidden="1" xr:uid="{00000000-0005-0000-0000-0000F6050000}"/>
    <cellStyle name="Followed Hyperlink 44" xfId="1496" hidden="1" xr:uid="{00000000-0005-0000-0000-0000F7050000}"/>
    <cellStyle name="Followed Hyperlink 44" xfId="1538" hidden="1" xr:uid="{00000000-0005-0000-0000-0000F8050000}"/>
    <cellStyle name="Followed Hyperlink 44" xfId="1598" hidden="1" xr:uid="{00000000-0005-0000-0000-0000F9050000}"/>
    <cellStyle name="Followed Hyperlink 44" xfId="1637" hidden="1" xr:uid="{00000000-0005-0000-0000-0000FA050000}"/>
    <cellStyle name="Followed Hyperlink 44" xfId="1708" hidden="1" xr:uid="{00000000-0005-0000-0000-0000FB050000}"/>
    <cellStyle name="Followed Hyperlink 44" xfId="1750" hidden="1" xr:uid="{00000000-0005-0000-0000-0000FC050000}"/>
    <cellStyle name="Followed Hyperlink 44" xfId="1809" hidden="1" xr:uid="{00000000-0005-0000-0000-0000FD050000}"/>
    <cellStyle name="Followed Hyperlink 44" xfId="1848" hidden="1" xr:uid="{00000000-0005-0000-0000-0000FE050000}"/>
    <cellStyle name="Followed Hyperlink 44" xfId="1919" hidden="1" xr:uid="{00000000-0005-0000-0000-0000FF050000}"/>
    <cellStyle name="Followed Hyperlink 44" xfId="1961" hidden="1" xr:uid="{00000000-0005-0000-0000-000000060000}"/>
    <cellStyle name="Followed Hyperlink 44" xfId="2015" hidden="1" xr:uid="{00000000-0005-0000-0000-000001060000}"/>
    <cellStyle name="Followed Hyperlink 44" xfId="2054" hidden="1" xr:uid="{00000000-0005-0000-0000-000002060000}"/>
    <cellStyle name="Followed Hyperlink 44" xfId="2125" hidden="1" xr:uid="{00000000-0005-0000-0000-000003060000}"/>
    <cellStyle name="Followed Hyperlink 44" xfId="2866" hidden="1" xr:uid="{00000000-0005-0000-0000-0000E8050000}"/>
    <cellStyle name="Followed Hyperlink 44" xfId="2937" hidden="1" xr:uid="{00000000-0005-0000-0000-0000E9050000}"/>
    <cellStyle name="Followed Hyperlink 44" xfId="2976" hidden="1" xr:uid="{00000000-0005-0000-0000-0000EA050000}"/>
    <cellStyle name="Followed Hyperlink 44" xfId="3047" hidden="1" xr:uid="{00000000-0005-0000-0000-0000EB050000}"/>
    <cellStyle name="Followed Hyperlink 44" xfId="3178" hidden="1" xr:uid="{00000000-0005-0000-0000-0000EC050000}"/>
    <cellStyle name="Followed Hyperlink 44" xfId="3250" hidden="1" xr:uid="{00000000-0005-0000-0000-0000ED050000}"/>
    <cellStyle name="Followed Hyperlink 44" xfId="3289" hidden="1" xr:uid="{00000000-0005-0000-0000-0000EE050000}"/>
    <cellStyle name="Followed Hyperlink 44" xfId="3360" hidden="1" xr:uid="{00000000-0005-0000-0000-0000EF050000}"/>
    <cellStyle name="Followed Hyperlink 44" xfId="3405" hidden="1" xr:uid="{00000000-0005-0000-0000-0000F0050000}"/>
    <cellStyle name="Followed Hyperlink 44" xfId="3471" hidden="1" xr:uid="{00000000-0005-0000-0000-0000F1050000}"/>
    <cellStyle name="Followed Hyperlink 44" xfId="3510" hidden="1" xr:uid="{00000000-0005-0000-0000-0000F2050000}"/>
    <cellStyle name="Followed Hyperlink 44" xfId="3581" hidden="1" xr:uid="{00000000-0005-0000-0000-0000F3050000}"/>
    <cellStyle name="Followed Hyperlink 44" xfId="3624" hidden="1" xr:uid="{00000000-0005-0000-0000-0000F4050000}"/>
    <cellStyle name="Followed Hyperlink 44" xfId="3687" hidden="1" xr:uid="{00000000-0005-0000-0000-0000F5050000}"/>
    <cellStyle name="Followed Hyperlink 44" xfId="3726" hidden="1" xr:uid="{00000000-0005-0000-0000-0000F6050000}"/>
    <cellStyle name="Followed Hyperlink 44" xfId="3797" hidden="1" xr:uid="{00000000-0005-0000-0000-0000F7050000}"/>
    <cellStyle name="Followed Hyperlink 44" xfId="3839" hidden="1" xr:uid="{00000000-0005-0000-0000-0000F8050000}"/>
    <cellStyle name="Followed Hyperlink 44" xfId="3899" hidden="1" xr:uid="{00000000-0005-0000-0000-0000F9050000}"/>
    <cellStyle name="Followed Hyperlink 44" xfId="3938" hidden="1" xr:uid="{00000000-0005-0000-0000-0000FA050000}"/>
    <cellStyle name="Followed Hyperlink 44" xfId="4009" hidden="1" xr:uid="{00000000-0005-0000-0000-0000FB050000}"/>
    <cellStyle name="Followed Hyperlink 44" xfId="4051" hidden="1" xr:uid="{00000000-0005-0000-0000-0000FC050000}"/>
    <cellStyle name="Followed Hyperlink 44" xfId="4110" hidden="1" xr:uid="{00000000-0005-0000-0000-0000FD050000}"/>
    <cellStyle name="Followed Hyperlink 44" xfId="4149" hidden="1" xr:uid="{00000000-0005-0000-0000-0000FE050000}"/>
    <cellStyle name="Followed Hyperlink 44" xfId="4220" hidden="1" xr:uid="{00000000-0005-0000-0000-0000FF050000}"/>
    <cellStyle name="Followed Hyperlink 44" xfId="4262" hidden="1" xr:uid="{00000000-0005-0000-0000-000000060000}"/>
    <cellStyle name="Followed Hyperlink 44" xfId="4316" hidden="1" xr:uid="{00000000-0005-0000-0000-000001060000}"/>
    <cellStyle name="Followed Hyperlink 44" xfId="4355" hidden="1" xr:uid="{00000000-0005-0000-0000-000002060000}"/>
    <cellStyle name="Followed Hyperlink 44" xfId="4426" hidden="1" xr:uid="{00000000-0005-0000-0000-000003060000}"/>
    <cellStyle name="Followed Hyperlink 44" xfId="57" hidden="1" xr:uid="{00000000-0005-0000-0000-0000E8050000}"/>
    <cellStyle name="Followed Hyperlink 44" xfId="4513" hidden="1" xr:uid="{00000000-0005-0000-0000-0000E9050000}"/>
    <cellStyle name="Followed Hyperlink 44" xfId="4495" hidden="1" xr:uid="{00000000-0005-0000-0000-0000EA050000}"/>
    <cellStyle name="Followed Hyperlink 44" xfId="4462" hidden="1" xr:uid="{00000000-0005-0000-0000-0000EB050000}"/>
    <cellStyle name="Followed Hyperlink 44" xfId="4857" hidden="1" xr:uid="{00000000-0005-0000-0000-0000EC050000}"/>
    <cellStyle name="Followed Hyperlink 44" xfId="4929" hidden="1" xr:uid="{00000000-0005-0000-0000-0000ED050000}"/>
    <cellStyle name="Followed Hyperlink 44" xfId="4968" hidden="1" xr:uid="{00000000-0005-0000-0000-0000EE050000}"/>
    <cellStyle name="Followed Hyperlink 44" xfId="5039" hidden="1" xr:uid="{00000000-0005-0000-0000-0000EF050000}"/>
    <cellStyle name="Followed Hyperlink 44" xfId="5084" hidden="1" xr:uid="{00000000-0005-0000-0000-0000F0050000}"/>
    <cellStyle name="Followed Hyperlink 44" xfId="5150" hidden="1" xr:uid="{00000000-0005-0000-0000-0000F1050000}"/>
    <cellStyle name="Followed Hyperlink 44" xfId="5189" hidden="1" xr:uid="{00000000-0005-0000-0000-0000F2050000}"/>
    <cellStyle name="Followed Hyperlink 44" xfId="5260" hidden="1" xr:uid="{00000000-0005-0000-0000-0000F3050000}"/>
    <cellStyle name="Followed Hyperlink 44" xfId="5303" hidden="1" xr:uid="{00000000-0005-0000-0000-0000F4050000}"/>
    <cellStyle name="Followed Hyperlink 44" xfId="5366" hidden="1" xr:uid="{00000000-0005-0000-0000-0000F5050000}"/>
    <cellStyle name="Followed Hyperlink 44" xfId="5405" hidden="1" xr:uid="{00000000-0005-0000-0000-0000F6050000}"/>
    <cellStyle name="Followed Hyperlink 44" xfId="5476" hidden="1" xr:uid="{00000000-0005-0000-0000-0000F7050000}"/>
    <cellStyle name="Followed Hyperlink 44" xfId="5518" hidden="1" xr:uid="{00000000-0005-0000-0000-0000F8050000}"/>
    <cellStyle name="Followed Hyperlink 44" xfId="5578" hidden="1" xr:uid="{00000000-0005-0000-0000-0000F9050000}"/>
    <cellStyle name="Followed Hyperlink 44" xfId="5617" hidden="1" xr:uid="{00000000-0005-0000-0000-0000FA050000}"/>
    <cellStyle name="Followed Hyperlink 44" xfId="5688" hidden="1" xr:uid="{00000000-0005-0000-0000-0000FB050000}"/>
    <cellStyle name="Followed Hyperlink 44" xfId="5730" hidden="1" xr:uid="{00000000-0005-0000-0000-0000FC050000}"/>
    <cellStyle name="Followed Hyperlink 44" xfId="5789" hidden="1" xr:uid="{00000000-0005-0000-0000-0000FD050000}"/>
    <cellStyle name="Followed Hyperlink 44" xfId="5828" hidden="1" xr:uid="{00000000-0005-0000-0000-0000FE050000}"/>
    <cellStyle name="Followed Hyperlink 44" xfId="5899" hidden="1" xr:uid="{00000000-0005-0000-0000-0000FF050000}"/>
    <cellStyle name="Followed Hyperlink 44" xfId="5941" hidden="1" xr:uid="{00000000-0005-0000-0000-000000060000}"/>
    <cellStyle name="Followed Hyperlink 44" xfId="5995" hidden="1" xr:uid="{00000000-0005-0000-0000-000001060000}"/>
    <cellStyle name="Followed Hyperlink 44" xfId="6034" hidden="1" xr:uid="{00000000-0005-0000-0000-000002060000}"/>
    <cellStyle name="Followed Hyperlink 44" xfId="6105" hidden="1" xr:uid="{00000000-0005-0000-0000-000003060000}"/>
    <cellStyle name="Followed Hyperlink 44" xfId="4719" hidden="1" xr:uid="{00000000-0005-0000-0000-0000E8050000}"/>
    <cellStyle name="Followed Hyperlink 44" xfId="6192" hidden="1" xr:uid="{00000000-0005-0000-0000-0000E9050000}"/>
    <cellStyle name="Followed Hyperlink 44" xfId="6174" hidden="1" xr:uid="{00000000-0005-0000-0000-0000EA050000}"/>
    <cellStyle name="Followed Hyperlink 44" xfId="6141" hidden="1" xr:uid="{00000000-0005-0000-0000-0000EB050000}"/>
    <cellStyle name="Followed Hyperlink 44" xfId="6537" hidden="1" xr:uid="{00000000-0005-0000-0000-0000EC050000}"/>
    <cellStyle name="Followed Hyperlink 44" xfId="6609" hidden="1" xr:uid="{00000000-0005-0000-0000-0000ED050000}"/>
    <cellStyle name="Followed Hyperlink 44" xfId="6648" hidden="1" xr:uid="{00000000-0005-0000-0000-0000EE050000}"/>
    <cellStyle name="Followed Hyperlink 44" xfId="6719" hidden="1" xr:uid="{00000000-0005-0000-0000-0000EF050000}"/>
    <cellStyle name="Followed Hyperlink 44" xfId="6764" hidden="1" xr:uid="{00000000-0005-0000-0000-0000F0050000}"/>
    <cellStyle name="Followed Hyperlink 44" xfId="6830" hidden="1" xr:uid="{00000000-0005-0000-0000-0000F1050000}"/>
    <cellStyle name="Followed Hyperlink 44" xfId="6869" hidden="1" xr:uid="{00000000-0005-0000-0000-0000F2050000}"/>
    <cellStyle name="Followed Hyperlink 44" xfId="6940" hidden="1" xr:uid="{00000000-0005-0000-0000-0000F3050000}"/>
    <cellStyle name="Followed Hyperlink 44" xfId="6983" hidden="1" xr:uid="{00000000-0005-0000-0000-0000F4050000}"/>
    <cellStyle name="Followed Hyperlink 44" xfId="7046" hidden="1" xr:uid="{00000000-0005-0000-0000-0000F5050000}"/>
    <cellStyle name="Followed Hyperlink 44" xfId="7085" hidden="1" xr:uid="{00000000-0005-0000-0000-0000F6050000}"/>
    <cellStyle name="Followed Hyperlink 44" xfId="7156" hidden="1" xr:uid="{00000000-0005-0000-0000-0000F7050000}"/>
    <cellStyle name="Followed Hyperlink 44" xfId="7198" hidden="1" xr:uid="{00000000-0005-0000-0000-0000F8050000}"/>
    <cellStyle name="Followed Hyperlink 44" xfId="7258" hidden="1" xr:uid="{00000000-0005-0000-0000-0000F9050000}"/>
    <cellStyle name="Followed Hyperlink 44" xfId="7297" hidden="1" xr:uid="{00000000-0005-0000-0000-0000FA050000}"/>
    <cellStyle name="Followed Hyperlink 44" xfId="7368" hidden="1" xr:uid="{00000000-0005-0000-0000-0000FB050000}"/>
    <cellStyle name="Followed Hyperlink 44" xfId="7410" hidden="1" xr:uid="{00000000-0005-0000-0000-0000FC050000}"/>
    <cellStyle name="Followed Hyperlink 44" xfId="7469" hidden="1" xr:uid="{00000000-0005-0000-0000-0000FD050000}"/>
    <cellStyle name="Followed Hyperlink 44" xfId="7508" hidden="1" xr:uid="{00000000-0005-0000-0000-0000FE050000}"/>
    <cellStyle name="Followed Hyperlink 44" xfId="7579" hidden="1" xr:uid="{00000000-0005-0000-0000-0000FF050000}"/>
    <cellStyle name="Followed Hyperlink 44" xfId="7621" hidden="1" xr:uid="{00000000-0005-0000-0000-000000060000}"/>
    <cellStyle name="Followed Hyperlink 44" xfId="7675" hidden="1" xr:uid="{00000000-0005-0000-0000-000001060000}"/>
    <cellStyle name="Followed Hyperlink 44" xfId="7714" hidden="1" xr:uid="{00000000-0005-0000-0000-000002060000}"/>
    <cellStyle name="Followed Hyperlink 44" xfId="7785" hidden="1" xr:uid="{00000000-0005-0000-0000-000003060000}"/>
    <cellStyle name="Followed Hyperlink 44" xfId="6399" hidden="1" xr:uid="{00000000-0005-0000-0000-0000E8050000}"/>
    <cellStyle name="Followed Hyperlink 44" xfId="7872" hidden="1" xr:uid="{00000000-0005-0000-0000-0000E9050000}"/>
    <cellStyle name="Followed Hyperlink 44" xfId="7854" hidden="1" xr:uid="{00000000-0005-0000-0000-0000EA050000}"/>
    <cellStyle name="Followed Hyperlink 44" xfId="7821" hidden="1" xr:uid="{00000000-0005-0000-0000-0000EB050000}"/>
    <cellStyle name="Followed Hyperlink 44" xfId="8217" hidden="1" xr:uid="{00000000-0005-0000-0000-0000EC050000}"/>
    <cellStyle name="Followed Hyperlink 44" xfId="8289" hidden="1" xr:uid="{00000000-0005-0000-0000-0000ED050000}"/>
    <cellStyle name="Followed Hyperlink 44" xfId="8328" hidden="1" xr:uid="{00000000-0005-0000-0000-0000EE050000}"/>
    <cellStyle name="Followed Hyperlink 44" xfId="8399" hidden="1" xr:uid="{00000000-0005-0000-0000-0000EF050000}"/>
    <cellStyle name="Followed Hyperlink 44" xfId="8444" hidden="1" xr:uid="{00000000-0005-0000-0000-0000F0050000}"/>
    <cellStyle name="Followed Hyperlink 44" xfId="8510" hidden="1" xr:uid="{00000000-0005-0000-0000-0000F1050000}"/>
    <cellStyle name="Followed Hyperlink 44" xfId="8549" hidden="1" xr:uid="{00000000-0005-0000-0000-0000F2050000}"/>
    <cellStyle name="Followed Hyperlink 44" xfId="8620" hidden="1" xr:uid="{00000000-0005-0000-0000-0000F3050000}"/>
    <cellStyle name="Followed Hyperlink 44" xfId="8663" hidden="1" xr:uid="{00000000-0005-0000-0000-0000F4050000}"/>
    <cellStyle name="Followed Hyperlink 44" xfId="8726" hidden="1" xr:uid="{00000000-0005-0000-0000-0000F5050000}"/>
    <cellStyle name="Followed Hyperlink 44" xfId="8765" hidden="1" xr:uid="{00000000-0005-0000-0000-0000F6050000}"/>
    <cellStyle name="Followed Hyperlink 44" xfId="8836" hidden="1" xr:uid="{00000000-0005-0000-0000-0000F7050000}"/>
    <cellStyle name="Followed Hyperlink 44" xfId="8878" hidden="1" xr:uid="{00000000-0005-0000-0000-0000F8050000}"/>
    <cellStyle name="Followed Hyperlink 44" xfId="8938" hidden="1" xr:uid="{00000000-0005-0000-0000-0000F9050000}"/>
    <cellStyle name="Followed Hyperlink 44" xfId="8977" hidden="1" xr:uid="{00000000-0005-0000-0000-0000FA050000}"/>
    <cellStyle name="Followed Hyperlink 44" xfId="9048" hidden="1" xr:uid="{00000000-0005-0000-0000-0000FB050000}"/>
    <cellStyle name="Followed Hyperlink 44" xfId="9090" hidden="1" xr:uid="{00000000-0005-0000-0000-0000FC050000}"/>
    <cellStyle name="Followed Hyperlink 44" xfId="9149" hidden="1" xr:uid="{00000000-0005-0000-0000-0000FD050000}"/>
    <cellStyle name="Followed Hyperlink 44" xfId="9188" hidden="1" xr:uid="{00000000-0005-0000-0000-0000FE050000}"/>
    <cellStyle name="Followed Hyperlink 44" xfId="9259" hidden="1" xr:uid="{00000000-0005-0000-0000-0000FF050000}"/>
    <cellStyle name="Followed Hyperlink 44" xfId="9301" hidden="1" xr:uid="{00000000-0005-0000-0000-000000060000}"/>
    <cellStyle name="Followed Hyperlink 44" xfId="9355" hidden="1" xr:uid="{00000000-0005-0000-0000-000001060000}"/>
    <cellStyle name="Followed Hyperlink 44" xfId="9394" hidden="1" xr:uid="{00000000-0005-0000-0000-000002060000}"/>
    <cellStyle name="Followed Hyperlink 44" xfId="9465" hidden="1" xr:uid="{00000000-0005-0000-0000-000003060000}"/>
    <cellStyle name="Followed Hyperlink 44" xfId="8079" hidden="1" xr:uid="{00000000-0005-0000-0000-0000E8050000}"/>
    <cellStyle name="Followed Hyperlink 44" xfId="9552" hidden="1" xr:uid="{00000000-0005-0000-0000-0000E9050000}"/>
    <cellStyle name="Followed Hyperlink 44" xfId="9534" hidden="1" xr:uid="{00000000-0005-0000-0000-0000EA050000}"/>
    <cellStyle name="Followed Hyperlink 44" xfId="9501" hidden="1" xr:uid="{00000000-0005-0000-0000-0000EB050000}"/>
    <cellStyle name="Followed Hyperlink 44" xfId="9895" hidden="1" xr:uid="{00000000-0005-0000-0000-0000EC050000}"/>
    <cellStyle name="Followed Hyperlink 44" xfId="9967" hidden="1" xr:uid="{00000000-0005-0000-0000-0000ED050000}"/>
    <cellStyle name="Followed Hyperlink 44" xfId="10006" hidden="1" xr:uid="{00000000-0005-0000-0000-0000EE050000}"/>
    <cellStyle name="Followed Hyperlink 44" xfId="10077" hidden="1" xr:uid="{00000000-0005-0000-0000-0000EF050000}"/>
    <cellStyle name="Followed Hyperlink 44" xfId="10122" hidden="1" xr:uid="{00000000-0005-0000-0000-0000F0050000}"/>
    <cellStyle name="Followed Hyperlink 44" xfId="10188" hidden="1" xr:uid="{00000000-0005-0000-0000-0000F1050000}"/>
    <cellStyle name="Followed Hyperlink 44" xfId="10227" hidden="1" xr:uid="{00000000-0005-0000-0000-0000F2050000}"/>
    <cellStyle name="Followed Hyperlink 44" xfId="10298" hidden="1" xr:uid="{00000000-0005-0000-0000-0000F3050000}"/>
    <cellStyle name="Followed Hyperlink 44" xfId="10341" hidden="1" xr:uid="{00000000-0005-0000-0000-0000F4050000}"/>
    <cellStyle name="Followed Hyperlink 44" xfId="10404" hidden="1" xr:uid="{00000000-0005-0000-0000-0000F5050000}"/>
    <cellStyle name="Followed Hyperlink 44" xfId="10443" hidden="1" xr:uid="{00000000-0005-0000-0000-0000F6050000}"/>
    <cellStyle name="Followed Hyperlink 44" xfId="10514" hidden="1" xr:uid="{00000000-0005-0000-0000-0000F7050000}"/>
    <cellStyle name="Followed Hyperlink 44" xfId="10556" hidden="1" xr:uid="{00000000-0005-0000-0000-0000F8050000}"/>
    <cellStyle name="Followed Hyperlink 44" xfId="10616" hidden="1" xr:uid="{00000000-0005-0000-0000-0000F9050000}"/>
    <cellStyle name="Followed Hyperlink 44" xfId="10655" hidden="1" xr:uid="{00000000-0005-0000-0000-0000FA050000}"/>
    <cellStyle name="Followed Hyperlink 44" xfId="10726" hidden="1" xr:uid="{00000000-0005-0000-0000-0000FB050000}"/>
    <cellStyle name="Followed Hyperlink 44" xfId="10768" hidden="1" xr:uid="{00000000-0005-0000-0000-0000FC050000}"/>
    <cellStyle name="Followed Hyperlink 44" xfId="10827" hidden="1" xr:uid="{00000000-0005-0000-0000-0000FD050000}"/>
    <cellStyle name="Followed Hyperlink 44" xfId="10866" hidden="1" xr:uid="{00000000-0005-0000-0000-0000FE050000}"/>
    <cellStyle name="Followed Hyperlink 44" xfId="10937" hidden="1" xr:uid="{00000000-0005-0000-0000-0000FF050000}"/>
    <cellStyle name="Followed Hyperlink 44" xfId="10979" hidden="1" xr:uid="{00000000-0005-0000-0000-000000060000}"/>
    <cellStyle name="Followed Hyperlink 44" xfId="11033" hidden="1" xr:uid="{00000000-0005-0000-0000-000001060000}"/>
    <cellStyle name="Followed Hyperlink 44" xfId="11072" hidden="1" xr:uid="{00000000-0005-0000-0000-000002060000}"/>
    <cellStyle name="Followed Hyperlink 44" xfId="11143" hidden="1" xr:uid="{00000000-0005-0000-0000-000003060000}"/>
    <cellStyle name="Followed Hyperlink 44" xfId="9757" hidden="1" xr:uid="{00000000-0005-0000-0000-0000E8050000}"/>
    <cellStyle name="Followed Hyperlink 44" xfId="11230" hidden="1" xr:uid="{00000000-0005-0000-0000-0000E9050000}"/>
    <cellStyle name="Followed Hyperlink 44" xfId="11212" hidden="1" xr:uid="{00000000-0005-0000-0000-0000EA050000}"/>
    <cellStyle name="Followed Hyperlink 44" xfId="11179" hidden="1" xr:uid="{00000000-0005-0000-0000-0000EB050000}"/>
    <cellStyle name="Followed Hyperlink 44" xfId="11570" hidden="1" xr:uid="{00000000-0005-0000-0000-0000EC050000}"/>
    <cellStyle name="Followed Hyperlink 44" xfId="11642" hidden="1" xr:uid="{00000000-0005-0000-0000-0000ED050000}"/>
    <cellStyle name="Followed Hyperlink 44" xfId="11681" hidden="1" xr:uid="{00000000-0005-0000-0000-0000EE050000}"/>
    <cellStyle name="Followed Hyperlink 44" xfId="11752" hidden="1" xr:uid="{00000000-0005-0000-0000-0000EF050000}"/>
    <cellStyle name="Followed Hyperlink 44" xfId="11797" hidden="1" xr:uid="{00000000-0005-0000-0000-0000F0050000}"/>
    <cellStyle name="Followed Hyperlink 44" xfId="11863" hidden="1" xr:uid="{00000000-0005-0000-0000-0000F1050000}"/>
    <cellStyle name="Followed Hyperlink 44" xfId="11902" hidden="1" xr:uid="{00000000-0005-0000-0000-0000F2050000}"/>
    <cellStyle name="Followed Hyperlink 44" xfId="11973" hidden="1" xr:uid="{00000000-0005-0000-0000-0000F3050000}"/>
    <cellStyle name="Followed Hyperlink 44" xfId="12016" hidden="1" xr:uid="{00000000-0005-0000-0000-0000F4050000}"/>
    <cellStyle name="Followed Hyperlink 44" xfId="12079" hidden="1" xr:uid="{00000000-0005-0000-0000-0000F5050000}"/>
    <cellStyle name="Followed Hyperlink 44" xfId="12118" hidden="1" xr:uid="{00000000-0005-0000-0000-0000F6050000}"/>
    <cellStyle name="Followed Hyperlink 44" xfId="12189" hidden="1" xr:uid="{00000000-0005-0000-0000-0000F7050000}"/>
    <cellStyle name="Followed Hyperlink 44" xfId="12231" hidden="1" xr:uid="{00000000-0005-0000-0000-0000F8050000}"/>
    <cellStyle name="Followed Hyperlink 44" xfId="12291" hidden="1" xr:uid="{00000000-0005-0000-0000-0000F9050000}"/>
    <cellStyle name="Followed Hyperlink 44" xfId="12330" hidden="1" xr:uid="{00000000-0005-0000-0000-0000FA050000}"/>
    <cellStyle name="Followed Hyperlink 44" xfId="12401" hidden="1" xr:uid="{00000000-0005-0000-0000-0000FB050000}"/>
    <cellStyle name="Followed Hyperlink 44" xfId="12443" hidden="1" xr:uid="{00000000-0005-0000-0000-0000FC050000}"/>
    <cellStyle name="Followed Hyperlink 44" xfId="12502" hidden="1" xr:uid="{00000000-0005-0000-0000-0000FD050000}"/>
    <cellStyle name="Followed Hyperlink 44" xfId="12541" hidden="1" xr:uid="{00000000-0005-0000-0000-0000FE050000}"/>
    <cellStyle name="Followed Hyperlink 44" xfId="12612" hidden="1" xr:uid="{00000000-0005-0000-0000-0000FF050000}"/>
    <cellStyle name="Followed Hyperlink 44" xfId="12654" hidden="1" xr:uid="{00000000-0005-0000-0000-000000060000}"/>
    <cellStyle name="Followed Hyperlink 44" xfId="12708" hidden="1" xr:uid="{00000000-0005-0000-0000-000001060000}"/>
    <cellStyle name="Followed Hyperlink 44" xfId="12747" hidden="1" xr:uid="{00000000-0005-0000-0000-000002060000}"/>
    <cellStyle name="Followed Hyperlink 44" xfId="12818" hidden="1" xr:uid="{00000000-0005-0000-0000-000003060000}"/>
    <cellStyle name="Followed Hyperlink 44" xfId="11433" hidden="1" xr:uid="{00000000-0005-0000-0000-0000E8050000}"/>
    <cellStyle name="Followed Hyperlink 44" xfId="12905" hidden="1" xr:uid="{00000000-0005-0000-0000-0000E9050000}"/>
    <cellStyle name="Followed Hyperlink 44" xfId="12887" hidden="1" xr:uid="{00000000-0005-0000-0000-0000EA050000}"/>
    <cellStyle name="Followed Hyperlink 44" xfId="12854" hidden="1" xr:uid="{00000000-0005-0000-0000-0000EB050000}"/>
    <cellStyle name="Followed Hyperlink 44" xfId="13244" hidden="1" xr:uid="{00000000-0005-0000-0000-0000EC050000}"/>
    <cellStyle name="Followed Hyperlink 44" xfId="13316" hidden="1" xr:uid="{00000000-0005-0000-0000-0000ED050000}"/>
    <cellStyle name="Followed Hyperlink 44" xfId="13355" hidden="1" xr:uid="{00000000-0005-0000-0000-0000EE050000}"/>
    <cellStyle name="Followed Hyperlink 44" xfId="13426" hidden="1" xr:uid="{00000000-0005-0000-0000-0000EF050000}"/>
    <cellStyle name="Followed Hyperlink 44" xfId="13471" hidden="1" xr:uid="{00000000-0005-0000-0000-0000F0050000}"/>
    <cellStyle name="Followed Hyperlink 44" xfId="13537" hidden="1" xr:uid="{00000000-0005-0000-0000-0000F1050000}"/>
    <cellStyle name="Followed Hyperlink 44" xfId="13576" hidden="1" xr:uid="{00000000-0005-0000-0000-0000F2050000}"/>
    <cellStyle name="Followed Hyperlink 44" xfId="13647" hidden="1" xr:uid="{00000000-0005-0000-0000-0000F3050000}"/>
    <cellStyle name="Followed Hyperlink 44" xfId="13690" hidden="1" xr:uid="{00000000-0005-0000-0000-0000F4050000}"/>
    <cellStyle name="Followed Hyperlink 44" xfId="13753" hidden="1" xr:uid="{00000000-0005-0000-0000-0000F5050000}"/>
    <cellStyle name="Followed Hyperlink 44" xfId="13792" hidden="1" xr:uid="{00000000-0005-0000-0000-0000F6050000}"/>
    <cellStyle name="Followed Hyperlink 44" xfId="13863" hidden="1" xr:uid="{00000000-0005-0000-0000-0000F7050000}"/>
    <cellStyle name="Followed Hyperlink 44" xfId="13905" hidden="1" xr:uid="{00000000-0005-0000-0000-0000F8050000}"/>
    <cellStyle name="Followed Hyperlink 44" xfId="13965" hidden="1" xr:uid="{00000000-0005-0000-0000-0000F9050000}"/>
    <cellStyle name="Followed Hyperlink 44" xfId="14004" hidden="1" xr:uid="{00000000-0005-0000-0000-0000FA050000}"/>
    <cellStyle name="Followed Hyperlink 44" xfId="14075" hidden="1" xr:uid="{00000000-0005-0000-0000-0000FB050000}"/>
    <cellStyle name="Followed Hyperlink 44" xfId="14117" hidden="1" xr:uid="{00000000-0005-0000-0000-0000FC050000}"/>
    <cellStyle name="Followed Hyperlink 44" xfId="14176" hidden="1" xr:uid="{00000000-0005-0000-0000-0000FD050000}"/>
    <cellStyle name="Followed Hyperlink 44" xfId="14215" hidden="1" xr:uid="{00000000-0005-0000-0000-0000FE050000}"/>
    <cellStyle name="Followed Hyperlink 44" xfId="14286" hidden="1" xr:uid="{00000000-0005-0000-0000-0000FF050000}"/>
    <cellStyle name="Followed Hyperlink 44" xfId="14328" hidden="1" xr:uid="{00000000-0005-0000-0000-000000060000}"/>
    <cellStyle name="Followed Hyperlink 44" xfId="14382" hidden="1" xr:uid="{00000000-0005-0000-0000-000001060000}"/>
    <cellStyle name="Followed Hyperlink 44" xfId="14421" hidden="1" xr:uid="{00000000-0005-0000-0000-000002060000}"/>
    <cellStyle name="Followed Hyperlink 44" xfId="14492" hidden="1" xr:uid="{00000000-0005-0000-0000-000003060000}"/>
    <cellStyle name="Followed Hyperlink 44" xfId="13106" hidden="1" xr:uid="{00000000-0005-0000-0000-0000E8050000}"/>
    <cellStyle name="Followed Hyperlink 44" xfId="14579" hidden="1" xr:uid="{00000000-0005-0000-0000-0000E9050000}"/>
    <cellStyle name="Followed Hyperlink 44" xfId="14561" hidden="1" xr:uid="{00000000-0005-0000-0000-0000EA050000}"/>
    <cellStyle name="Followed Hyperlink 44" xfId="14528" hidden="1" xr:uid="{00000000-0005-0000-0000-0000EB050000}"/>
    <cellStyle name="Followed Hyperlink 44" xfId="14912" hidden="1" xr:uid="{00000000-0005-0000-0000-0000EC050000}"/>
    <cellStyle name="Followed Hyperlink 44" xfId="14984" hidden="1" xr:uid="{00000000-0005-0000-0000-0000ED050000}"/>
    <cellStyle name="Followed Hyperlink 44" xfId="15023" hidden="1" xr:uid="{00000000-0005-0000-0000-0000EE050000}"/>
    <cellStyle name="Followed Hyperlink 44" xfId="15094" hidden="1" xr:uid="{00000000-0005-0000-0000-0000EF050000}"/>
    <cellStyle name="Followed Hyperlink 44" xfId="15139" hidden="1" xr:uid="{00000000-0005-0000-0000-0000F0050000}"/>
    <cellStyle name="Followed Hyperlink 44" xfId="15205" hidden="1" xr:uid="{00000000-0005-0000-0000-0000F1050000}"/>
    <cellStyle name="Followed Hyperlink 44" xfId="15244" hidden="1" xr:uid="{00000000-0005-0000-0000-0000F2050000}"/>
    <cellStyle name="Followed Hyperlink 44" xfId="15315" hidden="1" xr:uid="{00000000-0005-0000-0000-0000F3050000}"/>
    <cellStyle name="Followed Hyperlink 44" xfId="15358" hidden="1" xr:uid="{00000000-0005-0000-0000-0000F4050000}"/>
    <cellStyle name="Followed Hyperlink 44" xfId="15421" hidden="1" xr:uid="{00000000-0005-0000-0000-0000F5050000}"/>
    <cellStyle name="Followed Hyperlink 44" xfId="15460" hidden="1" xr:uid="{00000000-0005-0000-0000-0000F6050000}"/>
    <cellStyle name="Followed Hyperlink 44" xfId="15531" hidden="1" xr:uid="{00000000-0005-0000-0000-0000F7050000}"/>
    <cellStyle name="Followed Hyperlink 44" xfId="15573" hidden="1" xr:uid="{00000000-0005-0000-0000-0000F8050000}"/>
    <cellStyle name="Followed Hyperlink 44" xfId="15633" hidden="1" xr:uid="{00000000-0005-0000-0000-0000F9050000}"/>
    <cellStyle name="Followed Hyperlink 44" xfId="15672" hidden="1" xr:uid="{00000000-0005-0000-0000-0000FA050000}"/>
    <cellStyle name="Followed Hyperlink 44" xfId="15743" hidden="1" xr:uid="{00000000-0005-0000-0000-0000FB050000}"/>
    <cellStyle name="Followed Hyperlink 44" xfId="15785" hidden="1" xr:uid="{00000000-0005-0000-0000-0000FC050000}"/>
    <cellStyle name="Followed Hyperlink 44" xfId="15844" hidden="1" xr:uid="{00000000-0005-0000-0000-0000FD050000}"/>
    <cellStyle name="Followed Hyperlink 44" xfId="15883" hidden="1" xr:uid="{00000000-0005-0000-0000-0000FE050000}"/>
    <cellStyle name="Followed Hyperlink 44" xfId="15954" hidden="1" xr:uid="{00000000-0005-0000-0000-0000FF050000}"/>
    <cellStyle name="Followed Hyperlink 44" xfId="15996" hidden="1" xr:uid="{00000000-0005-0000-0000-000000060000}"/>
    <cellStyle name="Followed Hyperlink 44" xfId="16050" hidden="1" xr:uid="{00000000-0005-0000-0000-000001060000}"/>
    <cellStyle name="Followed Hyperlink 44" xfId="16089" hidden="1" xr:uid="{00000000-0005-0000-0000-000002060000}"/>
    <cellStyle name="Followed Hyperlink 44" xfId="16160" hidden="1" xr:uid="{00000000-0005-0000-0000-000003060000}"/>
    <cellStyle name="Followed Hyperlink 44" xfId="14774" hidden="1" xr:uid="{00000000-0005-0000-0000-0000E8050000}"/>
    <cellStyle name="Followed Hyperlink 44" xfId="16247" hidden="1" xr:uid="{00000000-0005-0000-0000-0000E9050000}"/>
    <cellStyle name="Followed Hyperlink 44" xfId="16229" hidden="1" xr:uid="{00000000-0005-0000-0000-0000EA050000}"/>
    <cellStyle name="Followed Hyperlink 44" xfId="16196" hidden="1" xr:uid="{00000000-0005-0000-0000-0000EB050000}"/>
    <cellStyle name="Followed Hyperlink 44" xfId="16571" hidden="1" xr:uid="{00000000-0005-0000-0000-0000EC050000}"/>
    <cellStyle name="Followed Hyperlink 44" xfId="16643" hidden="1" xr:uid="{00000000-0005-0000-0000-0000ED050000}"/>
    <cellStyle name="Followed Hyperlink 44" xfId="16682" hidden="1" xr:uid="{00000000-0005-0000-0000-0000EE050000}"/>
    <cellStyle name="Followed Hyperlink 44" xfId="16753" hidden="1" xr:uid="{00000000-0005-0000-0000-0000EF050000}"/>
    <cellStyle name="Followed Hyperlink 44" xfId="16798" hidden="1" xr:uid="{00000000-0005-0000-0000-0000F0050000}"/>
    <cellStyle name="Followed Hyperlink 44" xfId="16864" hidden="1" xr:uid="{00000000-0005-0000-0000-0000F1050000}"/>
    <cellStyle name="Followed Hyperlink 44" xfId="16903" hidden="1" xr:uid="{00000000-0005-0000-0000-0000F2050000}"/>
    <cellStyle name="Followed Hyperlink 44" xfId="16974" hidden="1" xr:uid="{00000000-0005-0000-0000-0000F3050000}"/>
    <cellStyle name="Followed Hyperlink 44" xfId="17017" hidden="1" xr:uid="{00000000-0005-0000-0000-0000F4050000}"/>
    <cellStyle name="Followed Hyperlink 44" xfId="17080" hidden="1" xr:uid="{00000000-0005-0000-0000-0000F5050000}"/>
    <cellStyle name="Followed Hyperlink 44" xfId="17119" hidden="1" xr:uid="{00000000-0005-0000-0000-0000F6050000}"/>
    <cellStyle name="Followed Hyperlink 44" xfId="17190" hidden="1" xr:uid="{00000000-0005-0000-0000-0000F7050000}"/>
    <cellStyle name="Followed Hyperlink 44" xfId="17232" hidden="1" xr:uid="{00000000-0005-0000-0000-0000F8050000}"/>
    <cellStyle name="Followed Hyperlink 44" xfId="17292" hidden="1" xr:uid="{00000000-0005-0000-0000-0000F9050000}"/>
    <cellStyle name="Followed Hyperlink 44" xfId="17331" hidden="1" xr:uid="{00000000-0005-0000-0000-0000FA050000}"/>
    <cellStyle name="Followed Hyperlink 44" xfId="17402" hidden="1" xr:uid="{00000000-0005-0000-0000-0000FB050000}"/>
    <cellStyle name="Followed Hyperlink 44" xfId="17444" hidden="1" xr:uid="{00000000-0005-0000-0000-0000FC050000}"/>
    <cellStyle name="Followed Hyperlink 44" xfId="17503" hidden="1" xr:uid="{00000000-0005-0000-0000-0000FD050000}"/>
    <cellStyle name="Followed Hyperlink 44" xfId="17542" hidden="1" xr:uid="{00000000-0005-0000-0000-0000FE050000}"/>
    <cellStyle name="Followed Hyperlink 44" xfId="17613" hidden="1" xr:uid="{00000000-0005-0000-0000-0000FF050000}"/>
    <cellStyle name="Followed Hyperlink 44" xfId="17655" hidden="1" xr:uid="{00000000-0005-0000-0000-000000060000}"/>
    <cellStyle name="Followed Hyperlink 44" xfId="17709" hidden="1" xr:uid="{00000000-0005-0000-0000-000001060000}"/>
    <cellStyle name="Followed Hyperlink 44" xfId="17748" hidden="1" xr:uid="{00000000-0005-0000-0000-000002060000}"/>
    <cellStyle name="Followed Hyperlink 44" xfId="17819" hidden="1" xr:uid="{00000000-0005-0000-0000-000003060000}"/>
    <cellStyle name="Followed Hyperlink 44" xfId="17939" hidden="1" xr:uid="{00000000-0005-0000-0000-0000E8050000}"/>
    <cellStyle name="Followed Hyperlink 44" xfId="17901" hidden="1" xr:uid="{00000000-0005-0000-0000-0000E9050000}"/>
    <cellStyle name="Followed Hyperlink 44" xfId="17886" hidden="1" xr:uid="{00000000-0005-0000-0000-0000EA050000}"/>
    <cellStyle name="Followed Hyperlink 44" xfId="18106" hidden="1" xr:uid="{00000000-0005-0000-0000-0000EB050000}"/>
    <cellStyle name="Followed Hyperlink 44" xfId="18237" hidden="1" xr:uid="{00000000-0005-0000-0000-0000EC050000}"/>
    <cellStyle name="Followed Hyperlink 44" xfId="18309" hidden="1" xr:uid="{00000000-0005-0000-0000-0000ED050000}"/>
    <cellStyle name="Followed Hyperlink 44" xfId="18348" hidden="1" xr:uid="{00000000-0005-0000-0000-0000EE050000}"/>
    <cellStyle name="Followed Hyperlink 44" xfId="18419" hidden="1" xr:uid="{00000000-0005-0000-0000-0000EF050000}"/>
    <cellStyle name="Followed Hyperlink 44" xfId="18464" hidden="1" xr:uid="{00000000-0005-0000-0000-0000F0050000}"/>
    <cellStyle name="Followed Hyperlink 44" xfId="18530" hidden="1" xr:uid="{00000000-0005-0000-0000-0000F1050000}"/>
    <cellStyle name="Followed Hyperlink 44" xfId="18569" hidden="1" xr:uid="{00000000-0005-0000-0000-0000F2050000}"/>
    <cellStyle name="Followed Hyperlink 44" xfId="18640" hidden="1" xr:uid="{00000000-0005-0000-0000-0000F3050000}"/>
    <cellStyle name="Followed Hyperlink 44" xfId="18683" hidden="1" xr:uid="{00000000-0005-0000-0000-0000F4050000}"/>
    <cellStyle name="Followed Hyperlink 44" xfId="18746" hidden="1" xr:uid="{00000000-0005-0000-0000-0000F5050000}"/>
    <cellStyle name="Followed Hyperlink 44" xfId="18785" hidden="1" xr:uid="{00000000-0005-0000-0000-0000F6050000}"/>
    <cellStyle name="Followed Hyperlink 44" xfId="18856" hidden="1" xr:uid="{00000000-0005-0000-0000-0000F7050000}"/>
    <cellStyle name="Followed Hyperlink 44" xfId="18898" hidden="1" xr:uid="{00000000-0005-0000-0000-0000F8050000}"/>
    <cellStyle name="Followed Hyperlink 44" xfId="18958" hidden="1" xr:uid="{00000000-0005-0000-0000-0000F9050000}"/>
    <cellStyle name="Followed Hyperlink 44" xfId="18997" hidden="1" xr:uid="{00000000-0005-0000-0000-0000FA050000}"/>
    <cellStyle name="Followed Hyperlink 44" xfId="19068" hidden="1" xr:uid="{00000000-0005-0000-0000-0000FB050000}"/>
    <cellStyle name="Followed Hyperlink 44" xfId="19110" hidden="1" xr:uid="{00000000-0005-0000-0000-0000FC050000}"/>
    <cellStyle name="Followed Hyperlink 44" xfId="19169" hidden="1" xr:uid="{00000000-0005-0000-0000-0000FD050000}"/>
    <cellStyle name="Followed Hyperlink 44" xfId="19208" hidden="1" xr:uid="{00000000-0005-0000-0000-0000FE050000}"/>
    <cellStyle name="Followed Hyperlink 44" xfId="19279" hidden="1" xr:uid="{00000000-0005-0000-0000-0000FF050000}"/>
    <cellStyle name="Followed Hyperlink 44" xfId="19321" hidden="1" xr:uid="{00000000-0005-0000-0000-000000060000}"/>
    <cellStyle name="Followed Hyperlink 44" xfId="19375" hidden="1" xr:uid="{00000000-0005-0000-0000-000001060000}"/>
    <cellStyle name="Followed Hyperlink 44" xfId="19414" hidden="1" xr:uid="{00000000-0005-0000-0000-000002060000}"/>
    <cellStyle name="Followed Hyperlink 44" xfId="19485" hidden="1" xr:uid="{00000000-0005-0000-0000-000003060000}"/>
    <cellStyle name="Followed Hyperlink 44" xfId="16306" hidden="1" xr:uid="{00000000-0005-0000-0000-0000E8050000}"/>
    <cellStyle name="Followed Hyperlink 44" xfId="19572" hidden="1" xr:uid="{00000000-0005-0000-0000-0000E9050000}"/>
    <cellStyle name="Followed Hyperlink 44" xfId="19554" hidden="1" xr:uid="{00000000-0005-0000-0000-0000EA050000}"/>
    <cellStyle name="Followed Hyperlink 44" xfId="19521" hidden="1" xr:uid="{00000000-0005-0000-0000-0000EB050000}"/>
    <cellStyle name="Followed Hyperlink 44" xfId="19878" hidden="1" xr:uid="{00000000-0005-0000-0000-0000EC050000}"/>
    <cellStyle name="Followed Hyperlink 44" xfId="19950" hidden="1" xr:uid="{00000000-0005-0000-0000-0000ED050000}"/>
    <cellStyle name="Followed Hyperlink 44" xfId="19989" hidden="1" xr:uid="{00000000-0005-0000-0000-0000EE050000}"/>
    <cellStyle name="Followed Hyperlink 44" xfId="20060" hidden="1" xr:uid="{00000000-0005-0000-0000-0000EF050000}"/>
    <cellStyle name="Followed Hyperlink 44" xfId="20105" hidden="1" xr:uid="{00000000-0005-0000-0000-0000F0050000}"/>
    <cellStyle name="Followed Hyperlink 44" xfId="20171" hidden="1" xr:uid="{00000000-0005-0000-0000-0000F1050000}"/>
    <cellStyle name="Followed Hyperlink 44" xfId="20210" hidden="1" xr:uid="{00000000-0005-0000-0000-0000F2050000}"/>
    <cellStyle name="Followed Hyperlink 44" xfId="20281" hidden="1" xr:uid="{00000000-0005-0000-0000-0000F3050000}"/>
    <cellStyle name="Followed Hyperlink 44" xfId="20324" hidden="1" xr:uid="{00000000-0005-0000-0000-0000F4050000}"/>
    <cellStyle name="Followed Hyperlink 44" xfId="20387" hidden="1" xr:uid="{00000000-0005-0000-0000-0000F5050000}"/>
    <cellStyle name="Followed Hyperlink 44" xfId="20426" hidden="1" xr:uid="{00000000-0005-0000-0000-0000F6050000}"/>
    <cellStyle name="Followed Hyperlink 44" xfId="20497" hidden="1" xr:uid="{00000000-0005-0000-0000-0000F7050000}"/>
    <cellStyle name="Followed Hyperlink 44" xfId="20539" hidden="1" xr:uid="{00000000-0005-0000-0000-0000F8050000}"/>
    <cellStyle name="Followed Hyperlink 44" xfId="20599" hidden="1" xr:uid="{00000000-0005-0000-0000-0000F9050000}"/>
    <cellStyle name="Followed Hyperlink 44" xfId="20638" hidden="1" xr:uid="{00000000-0005-0000-0000-0000FA050000}"/>
    <cellStyle name="Followed Hyperlink 44" xfId="20709" hidden="1" xr:uid="{00000000-0005-0000-0000-0000FB050000}"/>
    <cellStyle name="Followed Hyperlink 44" xfId="20751" hidden="1" xr:uid="{00000000-0005-0000-0000-0000FC050000}"/>
    <cellStyle name="Followed Hyperlink 44" xfId="20810" hidden="1" xr:uid="{00000000-0005-0000-0000-0000FD050000}"/>
    <cellStyle name="Followed Hyperlink 44" xfId="20849" hidden="1" xr:uid="{00000000-0005-0000-0000-0000FE050000}"/>
    <cellStyle name="Followed Hyperlink 44" xfId="20920" hidden="1" xr:uid="{00000000-0005-0000-0000-0000FF050000}"/>
    <cellStyle name="Followed Hyperlink 44" xfId="20962" hidden="1" xr:uid="{00000000-0005-0000-0000-000000060000}"/>
    <cellStyle name="Followed Hyperlink 44" xfId="21016" hidden="1" xr:uid="{00000000-0005-0000-0000-000001060000}"/>
    <cellStyle name="Followed Hyperlink 44" xfId="21055" hidden="1" xr:uid="{00000000-0005-0000-0000-000002060000}"/>
    <cellStyle name="Followed Hyperlink 44" xfId="21126" hidden="1" xr:uid="{00000000-0005-0000-0000-000003060000}"/>
    <cellStyle name="Followed Hyperlink 44" xfId="19741" hidden="1" xr:uid="{00000000-0005-0000-0000-0000E8050000}"/>
    <cellStyle name="Followed Hyperlink 44" xfId="21213" hidden="1" xr:uid="{00000000-0005-0000-0000-0000E9050000}"/>
    <cellStyle name="Followed Hyperlink 44" xfId="21195" hidden="1" xr:uid="{00000000-0005-0000-0000-0000EA050000}"/>
    <cellStyle name="Followed Hyperlink 44" xfId="21162" hidden="1" xr:uid="{00000000-0005-0000-0000-0000EB050000}"/>
    <cellStyle name="Followed Hyperlink 44" xfId="21485" hidden="1" xr:uid="{00000000-0005-0000-0000-0000EC050000}"/>
    <cellStyle name="Followed Hyperlink 44" xfId="21557" hidden="1" xr:uid="{00000000-0005-0000-0000-0000ED050000}"/>
    <cellStyle name="Followed Hyperlink 44" xfId="21596" hidden="1" xr:uid="{00000000-0005-0000-0000-0000EE050000}"/>
    <cellStyle name="Followed Hyperlink 44" xfId="21667" hidden="1" xr:uid="{00000000-0005-0000-0000-0000EF050000}"/>
    <cellStyle name="Followed Hyperlink 44" xfId="21712" hidden="1" xr:uid="{00000000-0005-0000-0000-0000F0050000}"/>
    <cellStyle name="Followed Hyperlink 44" xfId="21778" hidden="1" xr:uid="{00000000-0005-0000-0000-0000F1050000}"/>
    <cellStyle name="Followed Hyperlink 44" xfId="21817" hidden="1" xr:uid="{00000000-0005-0000-0000-0000F2050000}"/>
    <cellStyle name="Followed Hyperlink 44" xfId="21888" hidden="1" xr:uid="{00000000-0005-0000-0000-0000F3050000}"/>
    <cellStyle name="Followed Hyperlink 44" xfId="21931" hidden="1" xr:uid="{00000000-0005-0000-0000-0000F4050000}"/>
    <cellStyle name="Followed Hyperlink 44" xfId="21994" hidden="1" xr:uid="{00000000-0005-0000-0000-0000F5050000}"/>
    <cellStyle name="Followed Hyperlink 44" xfId="22033" hidden="1" xr:uid="{00000000-0005-0000-0000-0000F6050000}"/>
    <cellStyle name="Followed Hyperlink 44" xfId="22104" hidden="1" xr:uid="{00000000-0005-0000-0000-0000F7050000}"/>
    <cellStyle name="Followed Hyperlink 44" xfId="22146" hidden="1" xr:uid="{00000000-0005-0000-0000-0000F8050000}"/>
    <cellStyle name="Followed Hyperlink 44" xfId="22206" hidden="1" xr:uid="{00000000-0005-0000-0000-0000F9050000}"/>
    <cellStyle name="Followed Hyperlink 44" xfId="22245" hidden="1" xr:uid="{00000000-0005-0000-0000-0000FA050000}"/>
    <cellStyle name="Followed Hyperlink 44" xfId="22316" hidden="1" xr:uid="{00000000-0005-0000-0000-0000FB050000}"/>
    <cellStyle name="Followed Hyperlink 44" xfId="22358" hidden="1" xr:uid="{00000000-0005-0000-0000-0000FC050000}"/>
    <cellStyle name="Followed Hyperlink 44" xfId="22417" hidden="1" xr:uid="{00000000-0005-0000-0000-0000FD050000}"/>
    <cellStyle name="Followed Hyperlink 44" xfId="22456" hidden="1" xr:uid="{00000000-0005-0000-0000-0000FE050000}"/>
    <cellStyle name="Followed Hyperlink 44" xfId="22527" hidden="1" xr:uid="{00000000-0005-0000-0000-0000FF050000}"/>
    <cellStyle name="Followed Hyperlink 44" xfId="22569" hidden="1" xr:uid="{00000000-0005-0000-0000-000000060000}"/>
    <cellStyle name="Followed Hyperlink 44" xfId="22623" hidden="1" xr:uid="{00000000-0005-0000-0000-000001060000}"/>
    <cellStyle name="Followed Hyperlink 44" xfId="22662" hidden="1" xr:uid="{00000000-0005-0000-0000-000002060000}"/>
    <cellStyle name="Followed Hyperlink 44" xfId="22733" hidden="1" xr:uid="{00000000-0005-0000-0000-000003060000}"/>
    <cellStyle name="Followed Hyperlink 44" xfId="21350" hidden="1" xr:uid="{00000000-0005-0000-0000-0000E8050000}"/>
    <cellStyle name="Followed Hyperlink 44" xfId="22820" hidden="1" xr:uid="{00000000-0005-0000-0000-0000E9050000}"/>
    <cellStyle name="Followed Hyperlink 44" xfId="22802" hidden="1" xr:uid="{00000000-0005-0000-0000-0000EA050000}"/>
    <cellStyle name="Followed Hyperlink 44" xfId="22769" hidden="1" xr:uid="{00000000-0005-0000-0000-0000EB050000}"/>
    <cellStyle name="Followed Hyperlink 44" xfId="23054" hidden="1" xr:uid="{00000000-0005-0000-0000-0000EC050000}"/>
    <cellStyle name="Followed Hyperlink 44" xfId="23126" hidden="1" xr:uid="{00000000-0005-0000-0000-0000ED050000}"/>
    <cellStyle name="Followed Hyperlink 44" xfId="23165" hidden="1" xr:uid="{00000000-0005-0000-0000-0000EE050000}"/>
    <cellStyle name="Followed Hyperlink 44" xfId="23236" hidden="1" xr:uid="{00000000-0005-0000-0000-0000EF050000}"/>
    <cellStyle name="Followed Hyperlink 44" xfId="23281" hidden="1" xr:uid="{00000000-0005-0000-0000-0000F0050000}"/>
    <cellStyle name="Followed Hyperlink 44" xfId="23347" hidden="1" xr:uid="{00000000-0005-0000-0000-0000F1050000}"/>
    <cellStyle name="Followed Hyperlink 44" xfId="23386" hidden="1" xr:uid="{00000000-0005-0000-0000-0000F2050000}"/>
    <cellStyle name="Followed Hyperlink 44" xfId="23457" hidden="1" xr:uid="{00000000-0005-0000-0000-0000F3050000}"/>
    <cellStyle name="Followed Hyperlink 44" xfId="23500" hidden="1" xr:uid="{00000000-0005-0000-0000-0000F4050000}"/>
    <cellStyle name="Followed Hyperlink 44" xfId="23563" hidden="1" xr:uid="{00000000-0005-0000-0000-0000F5050000}"/>
    <cellStyle name="Followed Hyperlink 44" xfId="23602" hidden="1" xr:uid="{00000000-0005-0000-0000-0000F6050000}"/>
    <cellStyle name="Followed Hyperlink 44" xfId="23673" hidden="1" xr:uid="{00000000-0005-0000-0000-0000F7050000}"/>
    <cellStyle name="Followed Hyperlink 44" xfId="23715" hidden="1" xr:uid="{00000000-0005-0000-0000-0000F8050000}"/>
    <cellStyle name="Followed Hyperlink 44" xfId="23775" hidden="1" xr:uid="{00000000-0005-0000-0000-0000F9050000}"/>
    <cellStyle name="Followed Hyperlink 44" xfId="23814" hidden="1" xr:uid="{00000000-0005-0000-0000-0000FA050000}"/>
    <cellStyle name="Followed Hyperlink 44" xfId="23885" hidden="1" xr:uid="{00000000-0005-0000-0000-0000FB050000}"/>
    <cellStyle name="Followed Hyperlink 44" xfId="23927" hidden="1" xr:uid="{00000000-0005-0000-0000-0000FC050000}"/>
    <cellStyle name="Followed Hyperlink 44" xfId="23986" hidden="1" xr:uid="{00000000-0005-0000-0000-0000FD050000}"/>
    <cellStyle name="Followed Hyperlink 44" xfId="24025" hidden="1" xr:uid="{00000000-0005-0000-0000-0000FE050000}"/>
    <cellStyle name="Followed Hyperlink 44" xfId="24096" hidden="1" xr:uid="{00000000-0005-0000-0000-0000FF050000}"/>
    <cellStyle name="Followed Hyperlink 44" xfId="24138" hidden="1" xr:uid="{00000000-0005-0000-0000-000000060000}"/>
    <cellStyle name="Followed Hyperlink 44" xfId="24192" hidden="1" xr:uid="{00000000-0005-0000-0000-000001060000}"/>
    <cellStyle name="Followed Hyperlink 44" xfId="24231" hidden="1" xr:uid="{00000000-0005-0000-0000-000002060000}"/>
    <cellStyle name="Followed Hyperlink 44" xfId="24302" hidden="1" xr:uid="{00000000-0005-0000-0000-000003060000}"/>
    <cellStyle name="Followed Hyperlink 44" xfId="22921" hidden="1" xr:uid="{00000000-0005-0000-0000-0000E8050000}"/>
    <cellStyle name="Followed Hyperlink 44" xfId="24389" hidden="1" xr:uid="{00000000-0005-0000-0000-0000E9050000}"/>
    <cellStyle name="Followed Hyperlink 44" xfId="24371" hidden="1" xr:uid="{00000000-0005-0000-0000-0000EA050000}"/>
    <cellStyle name="Followed Hyperlink 44" xfId="24338" hidden="1" xr:uid="{00000000-0005-0000-0000-0000EB050000}"/>
    <cellStyle name="Followed Hyperlink 44" xfId="24573" hidden="1" xr:uid="{00000000-0005-0000-0000-0000EC050000}"/>
    <cellStyle name="Followed Hyperlink 44" xfId="24645" hidden="1" xr:uid="{00000000-0005-0000-0000-0000ED050000}"/>
    <cellStyle name="Followed Hyperlink 44" xfId="24684" hidden="1" xr:uid="{00000000-0005-0000-0000-0000EE050000}"/>
    <cellStyle name="Followed Hyperlink 44" xfId="24755" hidden="1" xr:uid="{00000000-0005-0000-0000-0000EF050000}"/>
    <cellStyle name="Followed Hyperlink 44" xfId="24800" hidden="1" xr:uid="{00000000-0005-0000-0000-0000F0050000}"/>
    <cellStyle name="Followed Hyperlink 44" xfId="24866" hidden="1" xr:uid="{00000000-0005-0000-0000-0000F1050000}"/>
    <cellStyle name="Followed Hyperlink 44" xfId="24905" hidden="1" xr:uid="{00000000-0005-0000-0000-0000F2050000}"/>
    <cellStyle name="Followed Hyperlink 44" xfId="24976" hidden="1" xr:uid="{00000000-0005-0000-0000-0000F3050000}"/>
    <cellStyle name="Followed Hyperlink 44" xfId="25019" hidden="1" xr:uid="{00000000-0005-0000-0000-0000F4050000}"/>
    <cellStyle name="Followed Hyperlink 44" xfId="25082" hidden="1" xr:uid="{00000000-0005-0000-0000-0000F5050000}"/>
    <cellStyle name="Followed Hyperlink 44" xfId="25121" hidden="1" xr:uid="{00000000-0005-0000-0000-0000F6050000}"/>
    <cellStyle name="Followed Hyperlink 44" xfId="25192" hidden="1" xr:uid="{00000000-0005-0000-0000-0000F7050000}"/>
    <cellStyle name="Followed Hyperlink 44" xfId="25234" hidden="1" xr:uid="{00000000-0005-0000-0000-0000F8050000}"/>
    <cellStyle name="Followed Hyperlink 44" xfId="25294" hidden="1" xr:uid="{00000000-0005-0000-0000-0000F9050000}"/>
    <cellStyle name="Followed Hyperlink 44" xfId="25333" hidden="1" xr:uid="{00000000-0005-0000-0000-0000FA050000}"/>
    <cellStyle name="Followed Hyperlink 44" xfId="25404" hidden="1" xr:uid="{00000000-0005-0000-0000-0000FB050000}"/>
    <cellStyle name="Followed Hyperlink 44" xfId="25446" hidden="1" xr:uid="{00000000-0005-0000-0000-0000FC050000}"/>
    <cellStyle name="Followed Hyperlink 44" xfId="25505" hidden="1" xr:uid="{00000000-0005-0000-0000-0000FD050000}"/>
    <cellStyle name="Followed Hyperlink 44" xfId="25544" hidden="1" xr:uid="{00000000-0005-0000-0000-0000FE050000}"/>
    <cellStyle name="Followed Hyperlink 44" xfId="25615" hidden="1" xr:uid="{00000000-0005-0000-0000-0000FF050000}"/>
    <cellStyle name="Followed Hyperlink 44" xfId="25657" hidden="1" xr:uid="{00000000-0005-0000-0000-000000060000}"/>
    <cellStyle name="Followed Hyperlink 44" xfId="25711" hidden="1" xr:uid="{00000000-0005-0000-0000-000001060000}"/>
    <cellStyle name="Followed Hyperlink 44" xfId="25750" hidden="1" xr:uid="{00000000-0005-0000-0000-000002060000}"/>
    <cellStyle name="Followed Hyperlink 44" xfId="25821" hidden="1" xr:uid="{00000000-0005-0000-0000-000003060000}"/>
    <cellStyle name="Followed Hyperlink 44" xfId="26381" hidden="1" xr:uid="{00000000-0005-0000-0000-0000E8050000}"/>
    <cellStyle name="Followed Hyperlink 44" xfId="26452" hidden="1" xr:uid="{00000000-0005-0000-0000-0000E9050000}"/>
    <cellStyle name="Followed Hyperlink 44" xfId="26491" hidden="1" xr:uid="{00000000-0005-0000-0000-0000EA050000}"/>
    <cellStyle name="Followed Hyperlink 44" xfId="26562" hidden="1" xr:uid="{00000000-0005-0000-0000-0000EB050000}"/>
    <cellStyle name="Followed Hyperlink 44" xfId="26693" hidden="1" xr:uid="{00000000-0005-0000-0000-0000EC050000}"/>
    <cellStyle name="Followed Hyperlink 44" xfId="26765" hidden="1" xr:uid="{00000000-0005-0000-0000-0000ED050000}"/>
    <cellStyle name="Followed Hyperlink 44" xfId="26804" hidden="1" xr:uid="{00000000-0005-0000-0000-0000EE050000}"/>
    <cellStyle name="Followed Hyperlink 44" xfId="26875" hidden="1" xr:uid="{00000000-0005-0000-0000-0000EF050000}"/>
    <cellStyle name="Followed Hyperlink 44" xfId="26920" hidden="1" xr:uid="{00000000-0005-0000-0000-0000F0050000}"/>
    <cellStyle name="Followed Hyperlink 44" xfId="26986" hidden="1" xr:uid="{00000000-0005-0000-0000-0000F1050000}"/>
    <cellStyle name="Followed Hyperlink 44" xfId="27025" hidden="1" xr:uid="{00000000-0005-0000-0000-0000F2050000}"/>
    <cellStyle name="Followed Hyperlink 44" xfId="27096" hidden="1" xr:uid="{00000000-0005-0000-0000-0000F3050000}"/>
    <cellStyle name="Followed Hyperlink 44" xfId="27139" hidden="1" xr:uid="{00000000-0005-0000-0000-0000F4050000}"/>
    <cellStyle name="Followed Hyperlink 44" xfId="27202" hidden="1" xr:uid="{00000000-0005-0000-0000-0000F5050000}"/>
    <cellStyle name="Followed Hyperlink 44" xfId="27241" hidden="1" xr:uid="{00000000-0005-0000-0000-0000F6050000}"/>
    <cellStyle name="Followed Hyperlink 44" xfId="27312" hidden="1" xr:uid="{00000000-0005-0000-0000-0000F7050000}"/>
    <cellStyle name="Followed Hyperlink 44" xfId="27354" hidden="1" xr:uid="{00000000-0005-0000-0000-0000F8050000}"/>
    <cellStyle name="Followed Hyperlink 44" xfId="27414" hidden="1" xr:uid="{00000000-0005-0000-0000-0000F9050000}"/>
    <cellStyle name="Followed Hyperlink 44" xfId="27453" hidden="1" xr:uid="{00000000-0005-0000-0000-0000FA050000}"/>
    <cellStyle name="Followed Hyperlink 44" xfId="27524" hidden="1" xr:uid="{00000000-0005-0000-0000-0000FB050000}"/>
    <cellStyle name="Followed Hyperlink 44" xfId="27566" hidden="1" xr:uid="{00000000-0005-0000-0000-0000FC050000}"/>
    <cellStyle name="Followed Hyperlink 44" xfId="27625" hidden="1" xr:uid="{00000000-0005-0000-0000-0000FD050000}"/>
    <cellStyle name="Followed Hyperlink 44" xfId="27664" hidden="1" xr:uid="{00000000-0005-0000-0000-0000FE050000}"/>
    <cellStyle name="Followed Hyperlink 44" xfId="27735" hidden="1" xr:uid="{00000000-0005-0000-0000-0000FF050000}"/>
    <cellStyle name="Followed Hyperlink 44" xfId="27777" hidden="1" xr:uid="{00000000-0005-0000-0000-000000060000}"/>
    <cellStyle name="Followed Hyperlink 44" xfId="27831" hidden="1" xr:uid="{00000000-0005-0000-0000-000001060000}"/>
    <cellStyle name="Followed Hyperlink 44" xfId="27870" hidden="1" xr:uid="{00000000-0005-0000-0000-000002060000}"/>
    <cellStyle name="Followed Hyperlink 44" xfId="27941" hidden="1" xr:uid="{00000000-0005-0000-0000-000003060000}"/>
    <cellStyle name="Followed Hyperlink 44" xfId="28603" hidden="1" xr:uid="{00000000-0005-0000-0000-0000E8050000}"/>
    <cellStyle name="Followed Hyperlink 44" xfId="28674" hidden="1" xr:uid="{00000000-0005-0000-0000-0000E9050000}"/>
    <cellStyle name="Followed Hyperlink 44" xfId="28713" hidden="1" xr:uid="{00000000-0005-0000-0000-0000EA050000}"/>
    <cellStyle name="Followed Hyperlink 44" xfId="28784" hidden="1" xr:uid="{00000000-0005-0000-0000-0000EB050000}"/>
    <cellStyle name="Followed Hyperlink 44" xfId="28915" hidden="1" xr:uid="{00000000-0005-0000-0000-0000EC050000}"/>
    <cellStyle name="Followed Hyperlink 44" xfId="28987" hidden="1" xr:uid="{00000000-0005-0000-0000-0000ED050000}"/>
    <cellStyle name="Followed Hyperlink 44" xfId="29026" hidden="1" xr:uid="{00000000-0005-0000-0000-0000EE050000}"/>
    <cellStyle name="Followed Hyperlink 44" xfId="29097" hidden="1" xr:uid="{00000000-0005-0000-0000-0000EF050000}"/>
    <cellStyle name="Followed Hyperlink 44" xfId="29142" hidden="1" xr:uid="{00000000-0005-0000-0000-0000F0050000}"/>
    <cellStyle name="Followed Hyperlink 44" xfId="29208" hidden="1" xr:uid="{00000000-0005-0000-0000-0000F1050000}"/>
    <cellStyle name="Followed Hyperlink 44" xfId="29247" hidden="1" xr:uid="{00000000-0005-0000-0000-0000F2050000}"/>
    <cellStyle name="Followed Hyperlink 44" xfId="29318" hidden="1" xr:uid="{00000000-0005-0000-0000-0000F3050000}"/>
    <cellStyle name="Followed Hyperlink 44" xfId="29361" hidden="1" xr:uid="{00000000-0005-0000-0000-0000F4050000}"/>
    <cellStyle name="Followed Hyperlink 44" xfId="29424" hidden="1" xr:uid="{00000000-0005-0000-0000-0000F5050000}"/>
    <cellStyle name="Followed Hyperlink 44" xfId="29463" hidden="1" xr:uid="{00000000-0005-0000-0000-0000F6050000}"/>
    <cellStyle name="Followed Hyperlink 44" xfId="29534" hidden="1" xr:uid="{00000000-0005-0000-0000-0000F7050000}"/>
    <cellStyle name="Followed Hyperlink 44" xfId="29576" hidden="1" xr:uid="{00000000-0005-0000-0000-0000F8050000}"/>
    <cellStyle name="Followed Hyperlink 44" xfId="29636" hidden="1" xr:uid="{00000000-0005-0000-0000-0000F9050000}"/>
    <cellStyle name="Followed Hyperlink 44" xfId="29675" hidden="1" xr:uid="{00000000-0005-0000-0000-0000FA050000}"/>
    <cellStyle name="Followed Hyperlink 44" xfId="29746" hidden="1" xr:uid="{00000000-0005-0000-0000-0000FB050000}"/>
    <cellStyle name="Followed Hyperlink 44" xfId="29788" hidden="1" xr:uid="{00000000-0005-0000-0000-0000FC050000}"/>
    <cellStyle name="Followed Hyperlink 44" xfId="29847" hidden="1" xr:uid="{00000000-0005-0000-0000-0000FD050000}"/>
    <cellStyle name="Followed Hyperlink 44" xfId="29886" hidden="1" xr:uid="{00000000-0005-0000-0000-0000FE050000}"/>
    <cellStyle name="Followed Hyperlink 44" xfId="29957" hidden="1" xr:uid="{00000000-0005-0000-0000-0000FF050000}"/>
    <cellStyle name="Followed Hyperlink 44" xfId="29999" hidden="1" xr:uid="{00000000-0005-0000-0000-000000060000}"/>
    <cellStyle name="Followed Hyperlink 44" xfId="30053" hidden="1" xr:uid="{00000000-0005-0000-0000-000001060000}"/>
    <cellStyle name="Followed Hyperlink 44" xfId="30092" hidden="1" xr:uid="{00000000-0005-0000-0000-000002060000}"/>
    <cellStyle name="Followed Hyperlink 44" xfId="30163" hidden="1" xr:uid="{00000000-0005-0000-0000-000003060000}"/>
    <cellStyle name="Followed Hyperlink 44" xfId="26190" hidden="1" xr:uid="{00000000-0005-0000-0000-0000E8050000}"/>
    <cellStyle name="Followed Hyperlink 44" xfId="30250" hidden="1" xr:uid="{00000000-0005-0000-0000-0000E9050000}"/>
    <cellStyle name="Followed Hyperlink 44" xfId="30232" hidden="1" xr:uid="{00000000-0005-0000-0000-0000EA050000}"/>
    <cellStyle name="Followed Hyperlink 44" xfId="30199" hidden="1" xr:uid="{00000000-0005-0000-0000-0000EB050000}"/>
    <cellStyle name="Followed Hyperlink 44" xfId="30586" hidden="1" xr:uid="{00000000-0005-0000-0000-0000EC050000}"/>
    <cellStyle name="Followed Hyperlink 44" xfId="30658" hidden="1" xr:uid="{00000000-0005-0000-0000-0000ED050000}"/>
    <cellStyle name="Followed Hyperlink 44" xfId="30697" hidden="1" xr:uid="{00000000-0005-0000-0000-0000EE050000}"/>
    <cellStyle name="Followed Hyperlink 44" xfId="30768" hidden="1" xr:uid="{00000000-0005-0000-0000-0000EF050000}"/>
    <cellStyle name="Followed Hyperlink 44" xfId="30813" hidden="1" xr:uid="{00000000-0005-0000-0000-0000F0050000}"/>
    <cellStyle name="Followed Hyperlink 44" xfId="30879" hidden="1" xr:uid="{00000000-0005-0000-0000-0000F1050000}"/>
    <cellStyle name="Followed Hyperlink 44" xfId="30918" hidden="1" xr:uid="{00000000-0005-0000-0000-0000F2050000}"/>
    <cellStyle name="Followed Hyperlink 44" xfId="30989" hidden="1" xr:uid="{00000000-0005-0000-0000-0000F3050000}"/>
    <cellStyle name="Followed Hyperlink 44" xfId="31032" hidden="1" xr:uid="{00000000-0005-0000-0000-0000F4050000}"/>
    <cellStyle name="Followed Hyperlink 44" xfId="31095" hidden="1" xr:uid="{00000000-0005-0000-0000-0000F5050000}"/>
    <cellStyle name="Followed Hyperlink 44" xfId="31134" hidden="1" xr:uid="{00000000-0005-0000-0000-0000F6050000}"/>
    <cellStyle name="Followed Hyperlink 44" xfId="31205" hidden="1" xr:uid="{00000000-0005-0000-0000-0000F7050000}"/>
    <cellStyle name="Followed Hyperlink 44" xfId="31247" hidden="1" xr:uid="{00000000-0005-0000-0000-0000F8050000}"/>
    <cellStyle name="Followed Hyperlink 44" xfId="31307" hidden="1" xr:uid="{00000000-0005-0000-0000-0000F9050000}"/>
    <cellStyle name="Followed Hyperlink 44" xfId="31346" hidden="1" xr:uid="{00000000-0005-0000-0000-0000FA050000}"/>
    <cellStyle name="Followed Hyperlink 44" xfId="31417" hidden="1" xr:uid="{00000000-0005-0000-0000-0000FB050000}"/>
    <cellStyle name="Followed Hyperlink 44" xfId="31459" hidden="1" xr:uid="{00000000-0005-0000-0000-0000FC050000}"/>
    <cellStyle name="Followed Hyperlink 44" xfId="31518" hidden="1" xr:uid="{00000000-0005-0000-0000-0000FD050000}"/>
    <cellStyle name="Followed Hyperlink 44" xfId="31557" hidden="1" xr:uid="{00000000-0005-0000-0000-0000FE050000}"/>
    <cellStyle name="Followed Hyperlink 44" xfId="31628" hidden="1" xr:uid="{00000000-0005-0000-0000-0000FF050000}"/>
    <cellStyle name="Followed Hyperlink 44" xfId="31670" hidden="1" xr:uid="{00000000-0005-0000-0000-000000060000}"/>
    <cellStyle name="Followed Hyperlink 44" xfId="31724" hidden="1" xr:uid="{00000000-0005-0000-0000-000001060000}"/>
    <cellStyle name="Followed Hyperlink 44" xfId="31763" hidden="1" xr:uid="{00000000-0005-0000-0000-000002060000}"/>
    <cellStyle name="Followed Hyperlink 44" xfId="31834" hidden="1" xr:uid="{00000000-0005-0000-0000-000003060000}"/>
    <cellStyle name="Followed Hyperlink 44" xfId="30448" hidden="1" xr:uid="{00000000-0005-0000-0000-0000E8050000}"/>
    <cellStyle name="Followed Hyperlink 44" xfId="31921" hidden="1" xr:uid="{00000000-0005-0000-0000-0000E9050000}"/>
    <cellStyle name="Followed Hyperlink 44" xfId="31903" hidden="1" xr:uid="{00000000-0005-0000-0000-0000EA050000}"/>
    <cellStyle name="Followed Hyperlink 44" xfId="31870" hidden="1" xr:uid="{00000000-0005-0000-0000-0000EB050000}"/>
    <cellStyle name="Followed Hyperlink 44" xfId="32254" hidden="1" xr:uid="{00000000-0005-0000-0000-0000EC050000}"/>
    <cellStyle name="Followed Hyperlink 44" xfId="32326" hidden="1" xr:uid="{00000000-0005-0000-0000-0000ED050000}"/>
    <cellStyle name="Followed Hyperlink 44" xfId="32365" hidden="1" xr:uid="{00000000-0005-0000-0000-0000EE050000}"/>
    <cellStyle name="Followed Hyperlink 44" xfId="32436" hidden="1" xr:uid="{00000000-0005-0000-0000-0000EF050000}"/>
    <cellStyle name="Followed Hyperlink 44" xfId="32481" hidden="1" xr:uid="{00000000-0005-0000-0000-0000F0050000}"/>
    <cellStyle name="Followed Hyperlink 44" xfId="32547" hidden="1" xr:uid="{00000000-0005-0000-0000-0000F1050000}"/>
    <cellStyle name="Followed Hyperlink 44" xfId="32586" hidden="1" xr:uid="{00000000-0005-0000-0000-0000F2050000}"/>
    <cellStyle name="Followed Hyperlink 44" xfId="32657" hidden="1" xr:uid="{00000000-0005-0000-0000-0000F3050000}"/>
    <cellStyle name="Followed Hyperlink 44" xfId="32700" hidden="1" xr:uid="{00000000-0005-0000-0000-0000F4050000}"/>
    <cellStyle name="Followed Hyperlink 44" xfId="32763" hidden="1" xr:uid="{00000000-0005-0000-0000-0000F5050000}"/>
    <cellStyle name="Followed Hyperlink 44" xfId="32802" hidden="1" xr:uid="{00000000-0005-0000-0000-0000F6050000}"/>
    <cellStyle name="Followed Hyperlink 44" xfId="32873" hidden="1" xr:uid="{00000000-0005-0000-0000-0000F7050000}"/>
    <cellStyle name="Followed Hyperlink 44" xfId="32915" hidden="1" xr:uid="{00000000-0005-0000-0000-0000F8050000}"/>
    <cellStyle name="Followed Hyperlink 44" xfId="32975" hidden="1" xr:uid="{00000000-0005-0000-0000-0000F9050000}"/>
    <cellStyle name="Followed Hyperlink 44" xfId="33014" hidden="1" xr:uid="{00000000-0005-0000-0000-0000FA050000}"/>
    <cellStyle name="Followed Hyperlink 44" xfId="33085" hidden="1" xr:uid="{00000000-0005-0000-0000-0000FB050000}"/>
    <cellStyle name="Followed Hyperlink 44" xfId="33127" hidden="1" xr:uid="{00000000-0005-0000-0000-0000FC050000}"/>
    <cellStyle name="Followed Hyperlink 44" xfId="33186" hidden="1" xr:uid="{00000000-0005-0000-0000-0000FD050000}"/>
    <cellStyle name="Followed Hyperlink 44" xfId="33225" hidden="1" xr:uid="{00000000-0005-0000-0000-0000FE050000}"/>
    <cellStyle name="Followed Hyperlink 44" xfId="33296" hidden="1" xr:uid="{00000000-0005-0000-0000-0000FF050000}"/>
    <cellStyle name="Followed Hyperlink 44" xfId="33338" hidden="1" xr:uid="{00000000-0005-0000-0000-000000060000}"/>
    <cellStyle name="Followed Hyperlink 44" xfId="33392" hidden="1" xr:uid="{00000000-0005-0000-0000-000001060000}"/>
    <cellStyle name="Followed Hyperlink 44" xfId="33431" hidden="1" xr:uid="{00000000-0005-0000-0000-000002060000}"/>
    <cellStyle name="Followed Hyperlink 44" xfId="33502" hidden="1" xr:uid="{00000000-0005-0000-0000-000003060000}"/>
    <cellStyle name="Followed Hyperlink 44" xfId="32116" hidden="1" xr:uid="{00000000-0005-0000-0000-0000E8050000}"/>
    <cellStyle name="Followed Hyperlink 44" xfId="33589" hidden="1" xr:uid="{00000000-0005-0000-0000-0000E9050000}"/>
    <cellStyle name="Followed Hyperlink 44" xfId="33571" hidden="1" xr:uid="{00000000-0005-0000-0000-0000EA050000}"/>
    <cellStyle name="Followed Hyperlink 44" xfId="33538" hidden="1" xr:uid="{00000000-0005-0000-0000-0000EB050000}"/>
    <cellStyle name="Followed Hyperlink 44" xfId="33909" hidden="1" xr:uid="{00000000-0005-0000-0000-0000EC050000}"/>
    <cellStyle name="Followed Hyperlink 44" xfId="33981" hidden="1" xr:uid="{00000000-0005-0000-0000-0000ED050000}"/>
    <cellStyle name="Followed Hyperlink 44" xfId="34020" hidden="1" xr:uid="{00000000-0005-0000-0000-0000EE050000}"/>
    <cellStyle name="Followed Hyperlink 44" xfId="34091" hidden="1" xr:uid="{00000000-0005-0000-0000-0000EF050000}"/>
    <cellStyle name="Followed Hyperlink 44" xfId="34136" hidden="1" xr:uid="{00000000-0005-0000-0000-0000F0050000}"/>
    <cellStyle name="Followed Hyperlink 44" xfId="34202" hidden="1" xr:uid="{00000000-0005-0000-0000-0000F1050000}"/>
    <cellStyle name="Followed Hyperlink 44" xfId="34241" hidden="1" xr:uid="{00000000-0005-0000-0000-0000F2050000}"/>
    <cellStyle name="Followed Hyperlink 44" xfId="34312" hidden="1" xr:uid="{00000000-0005-0000-0000-0000F3050000}"/>
    <cellStyle name="Followed Hyperlink 44" xfId="34355" hidden="1" xr:uid="{00000000-0005-0000-0000-0000F4050000}"/>
    <cellStyle name="Followed Hyperlink 44" xfId="34418" hidden="1" xr:uid="{00000000-0005-0000-0000-0000F5050000}"/>
    <cellStyle name="Followed Hyperlink 44" xfId="34457" hidden="1" xr:uid="{00000000-0005-0000-0000-0000F6050000}"/>
    <cellStyle name="Followed Hyperlink 44" xfId="34528" hidden="1" xr:uid="{00000000-0005-0000-0000-0000F7050000}"/>
    <cellStyle name="Followed Hyperlink 44" xfId="34570" hidden="1" xr:uid="{00000000-0005-0000-0000-0000F8050000}"/>
    <cellStyle name="Followed Hyperlink 44" xfId="34630" hidden="1" xr:uid="{00000000-0005-0000-0000-0000F9050000}"/>
    <cellStyle name="Followed Hyperlink 44" xfId="34669" hidden="1" xr:uid="{00000000-0005-0000-0000-0000FA050000}"/>
    <cellStyle name="Followed Hyperlink 44" xfId="34740" hidden="1" xr:uid="{00000000-0005-0000-0000-0000FB050000}"/>
    <cellStyle name="Followed Hyperlink 44" xfId="34782" hidden="1" xr:uid="{00000000-0005-0000-0000-0000FC050000}"/>
    <cellStyle name="Followed Hyperlink 44" xfId="34841" hidden="1" xr:uid="{00000000-0005-0000-0000-0000FD050000}"/>
    <cellStyle name="Followed Hyperlink 44" xfId="34880" hidden="1" xr:uid="{00000000-0005-0000-0000-0000FE050000}"/>
    <cellStyle name="Followed Hyperlink 44" xfId="34951" hidden="1" xr:uid="{00000000-0005-0000-0000-0000FF050000}"/>
    <cellStyle name="Followed Hyperlink 44" xfId="34993" hidden="1" xr:uid="{00000000-0005-0000-0000-000000060000}"/>
    <cellStyle name="Followed Hyperlink 44" xfId="35047" hidden="1" xr:uid="{00000000-0005-0000-0000-000001060000}"/>
    <cellStyle name="Followed Hyperlink 44" xfId="35086" hidden="1" xr:uid="{00000000-0005-0000-0000-000002060000}"/>
    <cellStyle name="Followed Hyperlink 44" xfId="35157" hidden="1" xr:uid="{00000000-0005-0000-0000-000003060000}"/>
    <cellStyle name="Followed Hyperlink 44" xfId="33772" hidden="1" xr:uid="{00000000-0005-0000-0000-0000E8050000}"/>
    <cellStyle name="Followed Hyperlink 44" xfId="35244" hidden="1" xr:uid="{00000000-0005-0000-0000-0000E9050000}"/>
    <cellStyle name="Followed Hyperlink 44" xfId="35226" hidden="1" xr:uid="{00000000-0005-0000-0000-0000EA050000}"/>
    <cellStyle name="Followed Hyperlink 44" xfId="35193" hidden="1" xr:uid="{00000000-0005-0000-0000-0000EB050000}"/>
    <cellStyle name="Followed Hyperlink 44" xfId="35550" hidden="1" xr:uid="{00000000-0005-0000-0000-0000EC050000}"/>
    <cellStyle name="Followed Hyperlink 44" xfId="35622" hidden="1" xr:uid="{00000000-0005-0000-0000-0000ED050000}"/>
    <cellStyle name="Followed Hyperlink 44" xfId="35661" hidden="1" xr:uid="{00000000-0005-0000-0000-0000EE050000}"/>
    <cellStyle name="Followed Hyperlink 44" xfId="35732" hidden="1" xr:uid="{00000000-0005-0000-0000-0000EF050000}"/>
    <cellStyle name="Followed Hyperlink 44" xfId="35777" hidden="1" xr:uid="{00000000-0005-0000-0000-0000F0050000}"/>
    <cellStyle name="Followed Hyperlink 44" xfId="35843" hidden="1" xr:uid="{00000000-0005-0000-0000-0000F1050000}"/>
    <cellStyle name="Followed Hyperlink 44" xfId="35882" hidden="1" xr:uid="{00000000-0005-0000-0000-0000F2050000}"/>
    <cellStyle name="Followed Hyperlink 44" xfId="35953" hidden="1" xr:uid="{00000000-0005-0000-0000-0000F3050000}"/>
    <cellStyle name="Followed Hyperlink 44" xfId="35996" hidden="1" xr:uid="{00000000-0005-0000-0000-0000F4050000}"/>
    <cellStyle name="Followed Hyperlink 44" xfId="36059" hidden="1" xr:uid="{00000000-0005-0000-0000-0000F5050000}"/>
    <cellStyle name="Followed Hyperlink 44" xfId="36098" hidden="1" xr:uid="{00000000-0005-0000-0000-0000F6050000}"/>
    <cellStyle name="Followed Hyperlink 44" xfId="36169" hidden="1" xr:uid="{00000000-0005-0000-0000-0000F7050000}"/>
    <cellStyle name="Followed Hyperlink 44" xfId="36211" hidden="1" xr:uid="{00000000-0005-0000-0000-0000F8050000}"/>
    <cellStyle name="Followed Hyperlink 44" xfId="36271" hidden="1" xr:uid="{00000000-0005-0000-0000-0000F9050000}"/>
    <cellStyle name="Followed Hyperlink 44" xfId="36310" hidden="1" xr:uid="{00000000-0005-0000-0000-0000FA050000}"/>
    <cellStyle name="Followed Hyperlink 44" xfId="36381" hidden="1" xr:uid="{00000000-0005-0000-0000-0000FB050000}"/>
    <cellStyle name="Followed Hyperlink 44" xfId="36423" hidden="1" xr:uid="{00000000-0005-0000-0000-0000FC050000}"/>
    <cellStyle name="Followed Hyperlink 44" xfId="36482" hidden="1" xr:uid="{00000000-0005-0000-0000-0000FD050000}"/>
    <cellStyle name="Followed Hyperlink 44" xfId="36521" hidden="1" xr:uid="{00000000-0005-0000-0000-0000FE050000}"/>
    <cellStyle name="Followed Hyperlink 44" xfId="36592" hidden="1" xr:uid="{00000000-0005-0000-0000-0000FF050000}"/>
    <cellStyle name="Followed Hyperlink 44" xfId="36634" hidden="1" xr:uid="{00000000-0005-0000-0000-000000060000}"/>
    <cellStyle name="Followed Hyperlink 44" xfId="36688" hidden="1" xr:uid="{00000000-0005-0000-0000-000001060000}"/>
    <cellStyle name="Followed Hyperlink 44" xfId="36727" hidden="1" xr:uid="{00000000-0005-0000-0000-000002060000}"/>
    <cellStyle name="Followed Hyperlink 44" xfId="36798" hidden="1" xr:uid="{00000000-0005-0000-0000-000003060000}"/>
    <cellStyle name="Followed Hyperlink 44" xfId="35413" hidden="1" xr:uid="{00000000-0005-0000-0000-0000E8050000}"/>
    <cellStyle name="Followed Hyperlink 44" xfId="36885" hidden="1" xr:uid="{00000000-0005-0000-0000-0000E9050000}"/>
    <cellStyle name="Followed Hyperlink 44" xfId="36867" hidden="1" xr:uid="{00000000-0005-0000-0000-0000EA050000}"/>
    <cellStyle name="Followed Hyperlink 44" xfId="36834" hidden="1" xr:uid="{00000000-0005-0000-0000-0000EB050000}"/>
    <cellStyle name="Followed Hyperlink 44" xfId="37157" hidden="1" xr:uid="{00000000-0005-0000-0000-0000EC050000}"/>
    <cellStyle name="Followed Hyperlink 44" xfId="37229" hidden="1" xr:uid="{00000000-0005-0000-0000-0000ED050000}"/>
    <cellStyle name="Followed Hyperlink 44" xfId="37268" hidden="1" xr:uid="{00000000-0005-0000-0000-0000EE050000}"/>
    <cellStyle name="Followed Hyperlink 44" xfId="37339" hidden="1" xr:uid="{00000000-0005-0000-0000-0000EF050000}"/>
    <cellStyle name="Followed Hyperlink 44" xfId="37384" hidden="1" xr:uid="{00000000-0005-0000-0000-0000F0050000}"/>
    <cellStyle name="Followed Hyperlink 44" xfId="37450" hidden="1" xr:uid="{00000000-0005-0000-0000-0000F1050000}"/>
    <cellStyle name="Followed Hyperlink 44" xfId="37489" hidden="1" xr:uid="{00000000-0005-0000-0000-0000F2050000}"/>
    <cellStyle name="Followed Hyperlink 44" xfId="37560" hidden="1" xr:uid="{00000000-0005-0000-0000-0000F3050000}"/>
    <cellStyle name="Followed Hyperlink 44" xfId="37603" hidden="1" xr:uid="{00000000-0005-0000-0000-0000F4050000}"/>
    <cellStyle name="Followed Hyperlink 44" xfId="37666" hidden="1" xr:uid="{00000000-0005-0000-0000-0000F5050000}"/>
    <cellStyle name="Followed Hyperlink 44" xfId="37705" hidden="1" xr:uid="{00000000-0005-0000-0000-0000F6050000}"/>
    <cellStyle name="Followed Hyperlink 44" xfId="37776" hidden="1" xr:uid="{00000000-0005-0000-0000-0000F7050000}"/>
    <cellStyle name="Followed Hyperlink 44" xfId="37818" hidden="1" xr:uid="{00000000-0005-0000-0000-0000F8050000}"/>
    <cellStyle name="Followed Hyperlink 44" xfId="37878" hidden="1" xr:uid="{00000000-0005-0000-0000-0000F9050000}"/>
    <cellStyle name="Followed Hyperlink 44" xfId="37917" hidden="1" xr:uid="{00000000-0005-0000-0000-0000FA050000}"/>
    <cellStyle name="Followed Hyperlink 44" xfId="37988" hidden="1" xr:uid="{00000000-0005-0000-0000-0000FB050000}"/>
    <cellStyle name="Followed Hyperlink 44" xfId="38030" hidden="1" xr:uid="{00000000-0005-0000-0000-0000FC050000}"/>
    <cellStyle name="Followed Hyperlink 44" xfId="38089" hidden="1" xr:uid="{00000000-0005-0000-0000-0000FD050000}"/>
    <cellStyle name="Followed Hyperlink 44" xfId="38128" hidden="1" xr:uid="{00000000-0005-0000-0000-0000FE050000}"/>
    <cellStyle name="Followed Hyperlink 44" xfId="38199" hidden="1" xr:uid="{00000000-0005-0000-0000-0000FF050000}"/>
    <cellStyle name="Followed Hyperlink 44" xfId="38241" hidden="1" xr:uid="{00000000-0005-0000-0000-000000060000}"/>
    <cellStyle name="Followed Hyperlink 44" xfId="38295" hidden="1" xr:uid="{00000000-0005-0000-0000-000001060000}"/>
    <cellStyle name="Followed Hyperlink 44" xfId="38334" hidden="1" xr:uid="{00000000-0005-0000-0000-000002060000}"/>
    <cellStyle name="Followed Hyperlink 44" xfId="38405" hidden="1" xr:uid="{00000000-0005-0000-0000-000003060000}"/>
    <cellStyle name="Followed Hyperlink 44" xfId="37022" hidden="1" xr:uid="{00000000-0005-0000-0000-0000E8050000}"/>
    <cellStyle name="Followed Hyperlink 44" xfId="38492" hidden="1" xr:uid="{00000000-0005-0000-0000-0000E9050000}"/>
    <cellStyle name="Followed Hyperlink 44" xfId="38474" hidden="1" xr:uid="{00000000-0005-0000-0000-0000EA050000}"/>
    <cellStyle name="Followed Hyperlink 44" xfId="38441" hidden="1" xr:uid="{00000000-0005-0000-0000-0000EB050000}"/>
    <cellStyle name="Followed Hyperlink 44" xfId="38726" hidden="1" xr:uid="{00000000-0005-0000-0000-0000EC050000}"/>
    <cellStyle name="Followed Hyperlink 44" xfId="38798" hidden="1" xr:uid="{00000000-0005-0000-0000-0000ED050000}"/>
    <cellStyle name="Followed Hyperlink 44" xfId="38837" hidden="1" xr:uid="{00000000-0005-0000-0000-0000EE050000}"/>
    <cellStyle name="Followed Hyperlink 44" xfId="38908" hidden="1" xr:uid="{00000000-0005-0000-0000-0000EF050000}"/>
    <cellStyle name="Followed Hyperlink 44" xfId="38953" hidden="1" xr:uid="{00000000-0005-0000-0000-0000F0050000}"/>
    <cellStyle name="Followed Hyperlink 44" xfId="39019" hidden="1" xr:uid="{00000000-0005-0000-0000-0000F1050000}"/>
    <cellStyle name="Followed Hyperlink 44" xfId="39058" hidden="1" xr:uid="{00000000-0005-0000-0000-0000F2050000}"/>
    <cellStyle name="Followed Hyperlink 44" xfId="39129" hidden="1" xr:uid="{00000000-0005-0000-0000-0000F3050000}"/>
    <cellStyle name="Followed Hyperlink 44" xfId="39172" hidden="1" xr:uid="{00000000-0005-0000-0000-0000F4050000}"/>
    <cellStyle name="Followed Hyperlink 44" xfId="39235" hidden="1" xr:uid="{00000000-0005-0000-0000-0000F5050000}"/>
    <cellStyle name="Followed Hyperlink 44" xfId="39274" hidden="1" xr:uid="{00000000-0005-0000-0000-0000F6050000}"/>
    <cellStyle name="Followed Hyperlink 44" xfId="39345" hidden="1" xr:uid="{00000000-0005-0000-0000-0000F7050000}"/>
    <cellStyle name="Followed Hyperlink 44" xfId="39387" hidden="1" xr:uid="{00000000-0005-0000-0000-0000F8050000}"/>
    <cellStyle name="Followed Hyperlink 44" xfId="39447" hidden="1" xr:uid="{00000000-0005-0000-0000-0000F9050000}"/>
    <cellStyle name="Followed Hyperlink 44" xfId="39486" hidden="1" xr:uid="{00000000-0005-0000-0000-0000FA050000}"/>
    <cellStyle name="Followed Hyperlink 44" xfId="39557" hidden="1" xr:uid="{00000000-0005-0000-0000-0000FB050000}"/>
    <cellStyle name="Followed Hyperlink 44" xfId="39599" hidden="1" xr:uid="{00000000-0005-0000-0000-0000FC050000}"/>
    <cellStyle name="Followed Hyperlink 44" xfId="39658" hidden="1" xr:uid="{00000000-0005-0000-0000-0000FD050000}"/>
    <cellStyle name="Followed Hyperlink 44" xfId="39697" hidden="1" xr:uid="{00000000-0005-0000-0000-0000FE050000}"/>
    <cellStyle name="Followed Hyperlink 44" xfId="39768" hidden="1" xr:uid="{00000000-0005-0000-0000-0000FF050000}"/>
    <cellStyle name="Followed Hyperlink 44" xfId="39810" hidden="1" xr:uid="{00000000-0005-0000-0000-000000060000}"/>
    <cellStyle name="Followed Hyperlink 44" xfId="39864" hidden="1" xr:uid="{00000000-0005-0000-0000-000001060000}"/>
    <cellStyle name="Followed Hyperlink 44" xfId="39903" hidden="1" xr:uid="{00000000-0005-0000-0000-000002060000}"/>
    <cellStyle name="Followed Hyperlink 44" xfId="39974" hidden="1" xr:uid="{00000000-0005-0000-0000-000003060000}"/>
    <cellStyle name="Followed Hyperlink 44" xfId="38593" hidden="1" xr:uid="{00000000-0005-0000-0000-0000E8050000}"/>
    <cellStyle name="Followed Hyperlink 44" xfId="40061" hidden="1" xr:uid="{00000000-0005-0000-0000-0000E9050000}"/>
    <cellStyle name="Followed Hyperlink 44" xfId="40043" hidden="1" xr:uid="{00000000-0005-0000-0000-0000EA050000}"/>
    <cellStyle name="Followed Hyperlink 44" xfId="40010" hidden="1" xr:uid="{00000000-0005-0000-0000-0000EB050000}"/>
    <cellStyle name="Followed Hyperlink 44" xfId="40245" hidden="1" xr:uid="{00000000-0005-0000-0000-0000EC050000}"/>
    <cellStyle name="Followed Hyperlink 44" xfId="40317" hidden="1" xr:uid="{00000000-0005-0000-0000-0000ED050000}"/>
    <cellStyle name="Followed Hyperlink 44" xfId="40356" hidden="1" xr:uid="{00000000-0005-0000-0000-0000EE050000}"/>
    <cellStyle name="Followed Hyperlink 44" xfId="40427" hidden="1" xr:uid="{00000000-0005-0000-0000-0000EF050000}"/>
    <cellStyle name="Followed Hyperlink 44" xfId="40472" hidden="1" xr:uid="{00000000-0005-0000-0000-0000F0050000}"/>
    <cellStyle name="Followed Hyperlink 44" xfId="40538" hidden="1" xr:uid="{00000000-0005-0000-0000-0000F1050000}"/>
    <cellStyle name="Followed Hyperlink 44" xfId="40577" hidden="1" xr:uid="{00000000-0005-0000-0000-0000F2050000}"/>
    <cellStyle name="Followed Hyperlink 44" xfId="40648" hidden="1" xr:uid="{00000000-0005-0000-0000-0000F3050000}"/>
    <cellStyle name="Followed Hyperlink 44" xfId="40691" hidden="1" xr:uid="{00000000-0005-0000-0000-0000F4050000}"/>
    <cellStyle name="Followed Hyperlink 44" xfId="40754" hidden="1" xr:uid="{00000000-0005-0000-0000-0000F5050000}"/>
    <cellStyle name="Followed Hyperlink 44" xfId="40793" hidden="1" xr:uid="{00000000-0005-0000-0000-0000F6050000}"/>
    <cellStyle name="Followed Hyperlink 44" xfId="40864" hidden="1" xr:uid="{00000000-0005-0000-0000-0000F7050000}"/>
    <cellStyle name="Followed Hyperlink 44" xfId="40906" hidden="1" xr:uid="{00000000-0005-0000-0000-0000F8050000}"/>
    <cellStyle name="Followed Hyperlink 44" xfId="40966" hidden="1" xr:uid="{00000000-0005-0000-0000-0000F9050000}"/>
    <cellStyle name="Followed Hyperlink 44" xfId="41005" hidden="1" xr:uid="{00000000-0005-0000-0000-0000FA050000}"/>
    <cellStyle name="Followed Hyperlink 44" xfId="41076" hidden="1" xr:uid="{00000000-0005-0000-0000-0000FB050000}"/>
    <cellStyle name="Followed Hyperlink 44" xfId="41118" hidden="1" xr:uid="{00000000-0005-0000-0000-0000FC050000}"/>
    <cellStyle name="Followed Hyperlink 44" xfId="41177" hidden="1" xr:uid="{00000000-0005-0000-0000-0000FD050000}"/>
    <cellStyle name="Followed Hyperlink 44" xfId="41216" hidden="1" xr:uid="{00000000-0005-0000-0000-0000FE050000}"/>
    <cellStyle name="Followed Hyperlink 44" xfId="41287" hidden="1" xr:uid="{00000000-0005-0000-0000-0000FF050000}"/>
    <cellStyle name="Followed Hyperlink 44" xfId="41329" hidden="1" xr:uid="{00000000-0005-0000-0000-000000060000}"/>
    <cellStyle name="Followed Hyperlink 44" xfId="41383" hidden="1" xr:uid="{00000000-0005-0000-0000-000001060000}"/>
    <cellStyle name="Followed Hyperlink 44" xfId="41422" hidden="1" xr:uid="{00000000-0005-0000-0000-000002060000}"/>
    <cellStyle name="Followed Hyperlink 44" xfId="41493" hidden="1" xr:uid="{00000000-0005-0000-0000-000003060000}"/>
    <cellStyle name="Followed Hyperlink 44" xfId="41898" hidden="1" xr:uid="{00000000-0005-0000-0000-0000E8050000}"/>
    <cellStyle name="Followed Hyperlink 44" xfId="41969" hidden="1" xr:uid="{00000000-0005-0000-0000-0000E9050000}"/>
    <cellStyle name="Followed Hyperlink 44" xfId="42008" hidden="1" xr:uid="{00000000-0005-0000-0000-0000EA050000}"/>
    <cellStyle name="Followed Hyperlink 44" xfId="42079" hidden="1" xr:uid="{00000000-0005-0000-0000-0000EB050000}"/>
    <cellStyle name="Followed Hyperlink 44" xfId="42210" hidden="1" xr:uid="{00000000-0005-0000-0000-0000EC050000}"/>
    <cellStyle name="Followed Hyperlink 44" xfId="42282" hidden="1" xr:uid="{00000000-0005-0000-0000-0000ED050000}"/>
    <cellStyle name="Followed Hyperlink 44" xfId="42321" hidden="1" xr:uid="{00000000-0005-0000-0000-0000EE050000}"/>
    <cellStyle name="Followed Hyperlink 44" xfId="42392" hidden="1" xr:uid="{00000000-0005-0000-0000-0000EF050000}"/>
    <cellStyle name="Followed Hyperlink 44" xfId="42437" hidden="1" xr:uid="{00000000-0005-0000-0000-0000F0050000}"/>
    <cellStyle name="Followed Hyperlink 44" xfId="42503" hidden="1" xr:uid="{00000000-0005-0000-0000-0000F1050000}"/>
    <cellStyle name="Followed Hyperlink 44" xfId="42542" hidden="1" xr:uid="{00000000-0005-0000-0000-0000F2050000}"/>
    <cellStyle name="Followed Hyperlink 44" xfId="42613" hidden="1" xr:uid="{00000000-0005-0000-0000-0000F3050000}"/>
    <cellStyle name="Followed Hyperlink 44" xfId="42656" hidden="1" xr:uid="{00000000-0005-0000-0000-0000F4050000}"/>
    <cellStyle name="Followed Hyperlink 44" xfId="42719" hidden="1" xr:uid="{00000000-0005-0000-0000-0000F5050000}"/>
    <cellStyle name="Followed Hyperlink 44" xfId="42758" hidden="1" xr:uid="{00000000-0005-0000-0000-0000F6050000}"/>
    <cellStyle name="Followed Hyperlink 44" xfId="42829" hidden="1" xr:uid="{00000000-0005-0000-0000-0000F7050000}"/>
    <cellStyle name="Followed Hyperlink 44" xfId="42871" hidden="1" xr:uid="{00000000-0005-0000-0000-0000F8050000}"/>
    <cellStyle name="Followed Hyperlink 44" xfId="42931" hidden="1" xr:uid="{00000000-0005-0000-0000-0000F9050000}"/>
    <cellStyle name="Followed Hyperlink 44" xfId="42970" hidden="1" xr:uid="{00000000-0005-0000-0000-0000FA050000}"/>
    <cellStyle name="Followed Hyperlink 44" xfId="43041" hidden="1" xr:uid="{00000000-0005-0000-0000-0000FB050000}"/>
    <cellStyle name="Followed Hyperlink 44" xfId="43083" hidden="1" xr:uid="{00000000-0005-0000-0000-0000FC050000}"/>
    <cellStyle name="Followed Hyperlink 44" xfId="43142" hidden="1" xr:uid="{00000000-0005-0000-0000-0000FD050000}"/>
    <cellStyle name="Followed Hyperlink 44" xfId="43181" hidden="1" xr:uid="{00000000-0005-0000-0000-0000FE050000}"/>
    <cellStyle name="Followed Hyperlink 44" xfId="43252" hidden="1" xr:uid="{00000000-0005-0000-0000-0000FF050000}"/>
    <cellStyle name="Followed Hyperlink 44" xfId="43294" hidden="1" xr:uid="{00000000-0005-0000-0000-000000060000}"/>
    <cellStyle name="Followed Hyperlink 44" xfId="43348" hidden="1" xr:uid="{00000000-0005-0000-0000-000001060000}"/>
    <cellStyle name="Followed Hyperlink 44" xfId="43387" hidden="1" xr:uid="{00000000-0005-0000-0000-000002060000}"/>
    <cellStyle name="Followed Hyperlink 44" xfId="43458" hidden="1" xr:uid="{00000000-0005-0000-0000-000003060000}"/>
    <cellStyle name="Followed Hyperlink 44" xfId="43845" hidden="1" xr:uid="{00000000-0005-0000-0000-0000E8050000}"/>
    <cellStyle name="Followed Hyperlink 44" xfId="43916" hidden="1" xr:uid="{00000000-0005-0000-0000-0000E9050000}"/>
    <cellStyle name="Followed Hyperlink 44" xfId="43955" hidden="1" xr:uid="{00000000-0005-0000-0000-0000EA050000}"/>
    <cellStyle name="Followed Hyperlink 44" xfId="44026" hidden="1" xr:uid="{00000000-0005-0000-0000-0000EB050000}"/>
    <cellStyle name="Followed Hyperlink 44" xfId="44157" hidden="1" xr:uid="{00000000-0005-0000-0000-0000EC050000}"/>
    <cellStyle name="Followed Hyperlink 44" xfId="44229" hidden="1" xr:uid="{00000000-0005-0000-0000-0000ED050000}"/>
    <cellStyle name="Followed Hyperlink 44" xfId="44268" hidden="1" xr:uid="{00000000-0005-0000-0000-0000EE050000}"/>
    <cellStyle name="Followed Hyperlink 44" xfId="44339" hidden="1" xr:uid="{00000000-0005-0000-0000-0000EF050000}"/>
    <cellStyle name="Followed Hyperlink 44" xfId="44384" hidden="1" xr:uid="{00000000-0005-0000-0000-0000F0050000}"/>
    <cellStyle name="Followed Hyperlink 44" xfId="44450" hidden="1" xr:uid="{00000000-0005-0000-0000-0000F1050000}"/>
    <cellStyle name="Followed Hyperlink 44" xfId="44489" hidden="1" xr:uid="{00000000-0005-0000-0000-0000F2050000}"/>
    <cellStyle name="Followed Hyperlink 44" xfId="44560" hidden="1" xr:uid="{00000000-0005-0000-0000-0000F3050000}"/>
    <cellStyle name="Followed Hyperlink 44" xfId="44603" hidden="1" xr:uid="{00000000-0005-0000-0000-0000F4050000}"/>
    <cellStyle name="Followed Hyperlink 44" xfId="44666" hidden="1" xr:uid="{00000000-0005-0000-0000-0000F5050000}"/>
    <cellStyle name="Followed Hyperlink 44" xfId="44705" hidden="1" xr:uid="{00000000-0005-0000-0000-0000F6050000}"/>
    <cellStyle name="Followed Hyperlink 44" xfId="44776" hidden="1" xr:uid="{00000000-0005-0000-0000-0000F7050000}"/>
    <cellStyle name="Followed Hyperlink 44" xfId="44818" hidden="1" xr:uid="{00000000-0005-0000-0000-0000F8050000}"/>
    <cellStyle name="Followed Hyperlink 44" xfId="44878" hidden="1" xr:uid="{00000000-0005-0000-0000-0000F9050000}"/>
    <cellStyle name="Followed Hyperlink 44" xfId="44917" hidden="1" xr:uid="{00000000-0005-0000-0000-0000FA050000}"/>
    <cellStyle name="Followed Hyperlink 44" xfId="44988" hidden="1" xr:uid="{00000000-0005-0000-0000-0000FB050000}"/>
    <cellStyle name="Followed Hyperlink 44" xfId="45030" hidden="1" xr:uid="{00000000-0005-0000-0000-0000FC050000}"/>
    <cellStyle name="Followed Hyperlink 44" xfId="45089" hidden="1" xr:uid="{00000000-0005-0000-0000-0000FD050000}"/>
    <cellStyle name="Followed Hyperlink 44" xfId="45128" hidden="1" xr:uid="{00000000-0005-0000-0000-0000FE050000}"/>
    <cellStyle name="Followed Hyperlink 44" xfId="45199" hidden="1" xr:uid="{00000000-0005-0000-0000-0000FF050000}"/>
    <cellStyle name="Followed Hyperlink 44" xfId="45241" hidden="1" xr:uid="{00000000-0005-0000-0000-000000060000}"/>
    <cellStyle name="Followed Hyperlink 44" xfId="45295" hidden="1" xr:uid="{00000000-0005-0000-0000-000001060000}"/>
    <cellStyle name="Followed Hyperlink 44" xfId="45334" hidden="1" xr:uid="{00000000-0005-0000-0000-000002060000}"/>
    <cellStyle name="Followed Hyperlink 44" xfId="45405" hidden="1" xr:uid="{00000000-0005-0000-0000-000003060000}"/>
    <cellStyle name="Followed Hyperlink 45" xfId="561" hidden="1" xr:uid="{00000000-0005-0000-0000-000004060000}"/>
    <cellStyle name="Followed Hyperlink 45" xfId="615" hidden="1" xr:uid="{00000000-0005-0000-0000-000005060000}"/>
    <cellStyle name="Followed Hyperlink 45" xfId="643" hidden="1" xr:uid="{00000000-0005-0000-0000-000006060000}"/>
    <cellStyle name="Followed Hyperlink 45" xfId="719" hidden="1" xr:uid="{00000000-0005-0000-0000-000007060000}"/>
    <cellStyle name="Followed Hyperlink 45" xfId="873" hidden="1" xr:uid="{00000000-0005-0000-0000-000008060000}"/>
    <cellStyle name="Followed Hyperlink 45" xfId="928" hidden="1" xr:uid="{00000000-0005-0000-0000-000009060000}"/>
    <cellStyle name="Followed Hyperlink 45" xfId="956" hidden="1" xr:uid="{00000000-0005-0000-0000-00000A060000}"/>
    <cellStyle name="Followed Hyperlink 45" xfId="1032" hidden="1" xr:uid="{00000000-0005-0000-0000-00000B060000}"/>
    <cellStyle name="Followed Hyperlink 45" xfId="1100" hidden="1" xr:uid="{00000000-0005-0000-0000-00000C060000}"/>
    <cellStyle name="Followed Hyperlink 45" xfId="1149" hidden="1" xr:uid="{00000000-0005-0000-0000-00000D060000}"/>
    <cellStyle name="Followed Hyperlink 45" xfId="1177" hidden="1" xr:uid="{00000000-0005-0000-0000-00000E060000}"/>
    <cellStyle name="Followed Hyperlink 45" xfId="1253" hidden="1" xr:uid="{00000000-0005-0000-0000-00000F060000}"/>
    <cellStyle name="Followed Hyperlink 45" xfId="1319" hidden="1" xr:uid="{00000000-0005-0000-0000-000010060000}"/>
    <cellStyle name="Followed Hyperlink 45" xfId="1365" hidden="1" xr:uid="{00000000-0005-0000-0000-000011060000}"/>
    <cellStyle name="Followed Hyperlink 45" xfId="1393" hidden="1" xr:uid="{00000000-0005-0000-0000-000012060000}"/>
    <cellStyle name="Followed Hyperlink 45" xfId="1469" hidden="1" xr:uid="{00000000-0005-0000-0000-000013060000}"/>
    <cellStyle name="Followed Hyperlink 45" xfId="1534" hidden="1" xr:uid="{00000000-0005-0000-0000-000014060000}"/>
    <cellStyle name="Followed Hyperlink 45" xfId="1577" hidden="1" xr:uid="{00000000-0005-0000-0000-000015060000}"/>
    <cellStyle name="Followed Hyperlink 45" xfId="1605" hidden="1" xr:uid="{00000000-0005-0000-0000-000016060000}"/>
    <cellStyle name="Followed Hyperlink 45" xfId="1681" hidden="1" xr:uid="{00000000-0005-0000-0000-000017060000}"/>
    <cellStyle name="Followed Hyperlink 45" xfId="1746" hidden="1" xr:uid="{00000000-0005-0000-0000-000018060000}"/>
    <cellStyle name="Followed Hyperlink 45" xfId="1788" hidden="1" xr:uid="{00000000-0005-0000-0000-000019060000}"/>
    <cellStyle name="Followed Hyperlink 45" xfId="1816" hidden="1" xr:uid="{00000000-0005-0000-0000-00001A060000}"/>
    <cellStyle name="Followed Hyperlink 45" xfId="1892" hidden="1" xr:uid="{00000000-0005-0000-0000-00001B060000}"/>
    <cellStyle name="Followed Hyperlink 45" xfId="1957" hidden="1" xr:uid="{00000000-0005-0000-0000-00001C060000}"/>
    <cellStyle name="Followed Hyperlink 45" xfId="1994" hidden="1" xr:uid="{00000000-0005-0000-0000-00001D060000}"/>
    <cellStyle name="Followed Hyperlink 45" xfId="2022" hidden="1" xr:uid="{00000000-0005-0000-0000-00001E060000}"/>
    <cellStyle name="Followed Hyperlink 45" xfId="2098" hidden="1" xr:uid="{00000000-0005-0000-0000-00001F060000}"/>
    <cellStyle name="Followed Hyperlink 45" xfId="2862" hidden="1" xr:uid="{00000000-0005-0000-0000-000004060000}"/>
    <cellStyle name="Followed Hyperlink 45" xfId="2916" hidden="1" xr:uid="{00000000-0005-0000-0000-000005060000}"/>
    <cellStyle name="Followed Hyperlink 45" xfId="2944" hidden="1" xr:uid="{00000000-0005-0000-0000-000006060000}"/>
    <cellStyle name="Followed Hyperlink 45" xfId="3020" hidden="1" xr:uid="{00000000-0005-0000-0000-000007060000}"/>
    <cellStyle name="Followed Hyperlink 45" xfId="3174" hidden="1" xr:uid="{00000000-0005-0000-0000-000008060000}"/>
    <cellStyle name="Followed Hyperlink 45" xfId="3229" hidden="1" xr:uid="{00000000-0005-0000-0000-000009060000}"/>
    <cellStyle name="Followed Hyperlink 45" xfId="3257" hidden="1" xr:uid="{00000000-0005-0000-0000-00000A060000}"/>
    <cellStyle name="Followed Hyperlink 45" xfId="3333" hidden="1" xr:uid="{00000000-0005-0000-0000-00000B060000}"/>
    <cellStyle name="Followed Hyperlink 45" xfId="3401" hidden="1" xr:uid="{00000000-0005-0000-0000-00000C060000}"/>
    <cellStyle name="Followed Hyperlink 45" xfId="3450" hidden="1" xr:uid="{00000000-0005-0000-0000-00000D060000}"/>
    <cellStyle name="Followed Hyperlink 45" xfId="3478" hidden="1" xr:uid="{00000000-0005-0000-0000-00000E060000}"/>
    <cellStyle name="Followed Hyperlink 45" xfId="3554" hidden="1" xr:uid="{00000000-0005-0000-0000-00000F060000}"/>
    <cellStyle name="Followed Hyperlink 45" xfId="3620" hidden="1" xr:uid="{00000000-0005-0000-0000-000010060000}"/>
    <cellStyle name="Followed Hyperlink 45" xfId="3666" hidden="1" xr:uid="{00000000-0005-0000-0000-000011060000}"/>
    <cellStyle name="Followed Hyperlink 45" xfId="3694" hidden="1" xr:uid="{00000000-0005-0000-0000-000012060000}"/>
    <cellStyle name="Followed Hyperlink 45" xfId="3770" hidden="1" xr:uid="{00000000-0005-0000-0000-000013060000}"/>
    <cellStyle name="Followed Hyperlink 45" xfId="3835" hidden="1" xr:uid="{00000000-0005-0000-0000-000014060000}"/>
    <cellStyle name="Followed Hyperlink 45" xfId="3878" hidden="1" xr:uid="{00000000-0005-0000-0000-000015060000}"/>
    <cellStyle name="Followed Hyperlink 45" xfId="3906" hidden="1" xr:uid="{00000000-0005-0000-0000-000016060000}"/>
    <cellStyle name="Followed Hyperlink 45" xfId="3982" hidden="1" xr:uid="{00000000-0005-0000-0000-000017060000}"/>
    <cellStyle name="Followed Hyperlink 45" xfId="4047" hidden="1" xr:uid="{00000000-0005-0000-0000-000018060000}"/>
    <cellStyle name="Followed Hyperlink 45" xfId="4089" hidden="1" xr:uid="{00000000-0005-0000-0000-000019060000}"/>
    <cellStyle name="Followed Hyperlink 45" xfId="4117" hidden="1" xr:uid="{00000000-0005-0000-0000-00001A060000}"/>
    <cellStyle name="Followed Hyperlink 45" xfId="4193" hidden="1" xr:uid="{00000000-0005-0000-0000-00001B060000}"/>
    <cellStyle name="Followed Hyperlink 45" xfId="4258" hidden="1" xr:uid="{00000000-0005-0000-0000-00001C060000}"/>
    <cellStyle name="Followed Hyperlink 45" xfId="4295" hidden="1" xr:uid="{00000000-0005-0000-0000-00001D060000}"/>
    <cellStyle name="Followed Hyperlink 45" xfId="4323" hidden="1" xr:uid="{00000000-0005-0000-0000-00001E060000}"/>
    <cellStyle name="Followed Hyperlink 45" xfId="4399" hidden="1" xr:uid="{00000000-0005-0000-0000-00001F060000}"/>
    <cellStyle name="Followed Hyperlink 45" xfId="4549" hidden="1" xr:uid="{00000000-0005-0000-0000-000004060000}"/>
    <cellStyle name="Followed Hyperlink 45" xfId="65" hidden="1" xr:uid="{00000000-0005-0000-0000-000005060000}"/>
    <cellStyle name="Followed Hyperlink 45" xfId="2709" hidden="1" xr:uid="{00000000-0005-0000-0000-000006060000}"/>
    <cellStyle name="Followed Hyperlink 45" xfId="4473" hidden="1" xr:uid="{00000000-0005-0000-0000-000007060000}"/>
    <cellStyle name="Followed Hyperlink 45" xfId="4853" hidden="1" xr:uid="{00000000-0005-0000-0000-000008060000}"/>
    <cellStyle name="Followed Hyperlink 45" xfId="4908" hidden="1" xr:uid="{00000000-0005-0000-0000-000009060000}"/>
    <cellStyle name="Followed Hyperlink 45" xfId="4936" hidden="1" xr:uid="{00000000-0005-0000-0000-00000A060000}"/>
    <cellStyle name="Followed Hyperlink 45" xfId="5012" hidden="1" xr:uid="{00000000-0005-0000-0000-00000B060000}"/>
    <cellStyle name="Followed Hyperlink 45" xfId="5080" hidden="1" xr:uid="{00000000-0005-0000-0000-00000C060000}"/>
    <cellStyle name="Followed Hyperlink 45" xfId="5129" hidden="1" xr:uid="{00000000-0005-0000-0000-00000D060000}"/>
    <cellStyle name="Followed Hyperlink 45" xfId="5157" hidden="1" xr:uid="{00000000-0005-0000-0000-00000E060000}"/>
    <cellStyle name="Followed Hyperlink 45" xfId="5233" hidden="1" xr:uid="{00000000-0005-0000-0000-00000F060000}"/>
    <cellStyle name="Followed Hyperlink 45" xfId="5299" hidden="1" xr:uid="{00000000-0005-0000-0000-000010060000}"/>
    <cellStyle name="Followed Hyperlink 45" xfId="5345" hidden="1" xr:uid="{00000000-0005-0000-0000-000011060000}"/>
    <cellStyle name="Followed Hyperlink 45" xfId="5373" hidden="1" xr:uid="{00000000-0005-0000-0000-000012060000}"/>
    <cellStyle name="Followed Hyperlink 45" xfId="5449" hidden="1" xr:uid="{00000000-0005-0000-0000-000013060000}"/>
    <cellStyle name="Followed Hyperlink 45" xfId="5514" hidden="1" xr:uid="{00000000-0005-0000-0000-000014060000}"/>
    <cellStyle name="Followed Hyperlink 45" xfId="5557" hidden="1" xr:uid="{00000000-0005-0000-0000-000015060000}"/>
    <cellStyle name="Followed Hyperlink 45" xfId="5585" hidden="1" xr:uid="{00000000-0005-0000-0000-000016060000}"/>
    <cellStyle name="Followed Hyperlink 45" xfId="5661" hidden="1" xr:uid="{00000000-0005-0000-0000-000017060000}"/>
    <cellStyle name="Followed Hyperlink 45" xfId="5726" hidden="1" xr:uid="{00000000-0005-0000-0000-000018060000}"/>
    <cellStyle name="Followed Hyperlink 45" xfId="5768" hidden="1" xr:uid="{00000000-0005-0000-0000-000019060000}"/>
    <cellStyle name="Followed Hyperlink 45" xfId="5796" hidden="1" xr:uid="{00000000-0005-0000-0000-00001A060000}"/>
    <cellStyle name="Followed Hyperlink 45" xfId="5872" hidden="1" xr:uid="{00000000-0005-0000-0000-00001B060000}"/>
    <cellStyle name="Followed Hyperlink 45" xfId="5937" hidden="1" xr:uid="{00000000-0005-0000-0000-00001C060000}"/>
    <cellStyle name="Followed Hyperlink 45" xfId="5974" hidden="1" xr:uid="{00000000-0005-0000-0000-00001D060000}"/>
    <cellStyle name="Followed Hyperlink 45" xfId="6002" hidden="1" xr:uid="{00000000-0005-0000-0000-00001E060000}"/>
    <cellStyle name="Followed Hyperlink 45" xfId="6078" hidden="1" xr:uid="{00000000-0005-0000-0000-00001F060000}"/>
    <cellStyle name="Followed Hyperlink 45" xfId="6228" hidden="1" xr:uid="{00000000-0005-0000-0000-000004060000}"/>
    <cellStyle name="Followed Hyperlink 45" xfId="50" hidden="1" xr:uid="{00000000-0005-0000-0000-000005060000}"/>
    <cellStyle name="Followed Hyperlink 45" xfId="2477" hidden="1" xr:uid="{00000000-0005-0000-0000-000006060000}"/>
    <cellStyle name="Followed Hyperlink 45" xfId="6152" hidden="1" xr:uid="{00000000-0005-0000-0000-000007060000}"/>
    <cellStyle name="Followed Hyperlink 45" xfId="6533" hidden="1" xr:uid="{00000000-0005-0000-0000-000008060000}"/>
    <cellStyle name="Followed Hyperlink 45" xfId="6588" hidden="1" xr:uid="{00000000-0005-0000-0000-000009060000}"/>
    <cellStyle name="Followed Hyperlink 45" xfId="6616" hidden="1" xr:uid="{00000000-0005-0000-0000-00000A060000}"/>
    <cellStyle name="Followed Hyperlink 45" xfId="6692" hidden="1" xr:uid="{00000000-0005-0000-0000-00000B060000}"/>
    <cellStyle name="Followed Hyperlink 45" xfId="6760" hidden="1" xr:uid="{00000000-0005-0000-0000-00000C060000}"/>
    <cellStyle name="Followed Hyperlink 45" xfId="6809" hidden="1" xr:uid="{00000000-0005-0000-0000-00000D060000}"/>
    <cellStyle name="Followed Hyperlink 45" xfId="6837" hidden="1" xr:uid="{00000000-0005-0000-0000-00000E060000}"/>
    <cellStyle name="Followed Hyperlink 45" xfId="6913" hidden="1" xr:uid="{00000000-0005-0000-0000-00000F060000}"/>
    <cellStyle name="Followed Hyperlink 45" xfId="6979" hidden="1" xr:uid="{00000000-0005-0000-0000-000010060000}"/>
    <cellStyle name="Followed Hyperlink 45" xfId="7025" hidden="1" xr:uid="{00000000-0005-0000-0000-000011060000}"/>
    <cellStyle name="Followed Hyperlink 45" xfId="7053" hidden="1" xr:uid="{00000000-0005-0000-0000-000012060000}"/>
    <cellStyle name="Followed Hyperlink 45" xfId="7129" hidden="1" xr:uid="{00000000-0005-0000-0000-000013060000}"/>
    <cellStyle name="Followed Hyperlink 45" xfId="7194" hidden="1" xr:uid="{00000000-0005-0000-0000-000014060000}"/>
    <cellStyle name="Followed Hyperlink 45" xfId="7237" hidden="1" xr:uid="{00000000-0005-0000-0000-000015060000}"/>
    <cellStyle name="Followed Hyperlink 45" xfId="7265" hidden="1" xr:uid="{00000000-0005-0000-0000-000016060000}"/>
    <cellStyle name="Followed Hyperlink 45" xfId="7341" hidden="1" xr:uid="{00000000-0005-0000-0000-000017060000}"/>
    <cellStyle name="Followed Hyperlink 45" xfId="7406" hidden="1" xr:uid="{00000000-0005-0000-0000-000018060000}"/>
    <cellStyle name="Followed Hyperlink 45" xfId="7448" hidden="1" xr:uid="{00000000-0005-0000-0000-000019060000}"/>
    <cellStyle name="Followed Hyperlink 45" xfId="7476" hidden="1" xr:uid="{00000000-0005-0000-0000-00001A060000}"/>
    <cellStyle name="Followed Hyperlink 45" xfId="7552" hidden="1" xr:uid="{00000000-0005-0000-0000-00001B060000}"/>
    <cellStyle name="Followed Hyperlink 45" xfId="7617" hidden="1" xr:uid="{00000000-0005-0000-0000-00001C060000}"/>
    <cellStyle name="Followed Hyperlink 45" xfId="7654" hidden="1" xr:uid="{00000000-0005-0000-0000-00001D060000}"/>
    <cellStyle name="Followed Hyperlink 45" xfId="7682" hidden="1" xr:uid="{00000000-0005-0000-0000-00001E060000}"/>
    <cellStyle name="Followed Hyperlink 45" xfId="7758" hidden="1" xr:uid="{00000000-0005-0000-0000-00001F060000}"/>
    <cellStyle name="Followed Hyperlink 45" xfId="7908" hidden="1" xr:uid="{00000000-0005-0000-0000-000004060000}"/>
    <cellStyle name="Followed Hyperlink 45" xfId="2490" hidden="1" xr:uid="{00000000-0005-0000-0000-000005060000}"/>
    <cellStyle name="Followed Hyperlink 45" xfId="2466" hidden="1" xr:uid="{00000000-0005-0000-0000-000006060000}"/>
    <cellStyle name="Followed Hyperlink 45" xfId="7832" hidden="1" xr:uid="{00000000-0005-0000-0000-000007060000}"/>
    <cellStyle name="Followed Hyperlink 45" xfId="8213" hidden="1" xr:uid="{00000000-0005-0000-0000-000008060000}"/>
    <cellStyle name="Followed Hyperlink 45" xfId="8268" hidden="1" xr:uid="{00000000-0005-0000-0000-000009060000}"/>
    <cellStyle name="Followed Hyperlink 45" xfId="8296" hidden="1" xr:uid="{00000000-0005-0000-0000-00000A060000}"/>
    <cellStyle name="Followed Hyperlink 45" xfId="8372" hidden="1" xr:uid="{00000000-0005-0000-0000-00000B060000}"/>
    <cellStyle name="Followed Hyperlink 45" xfId="8440" hidden="1" xr:uid="{00000000-0005-0000-0000-00000C060000}"/>
    <cellStyle name="Followed Hyperlink 45" xfId="8489" hidden="1" xr:uid="{00000000-0005-0000-0000-00000D060000}"/>
    <cellStyle name="Followed Hyperlink 45" xfId="8517" hidden="1" xr:uid="{00000000-0005-0000-0000-00000E060000}"/>
    <cellStyle name="Followed Hyperlink 45" xfId="8593" hidden="1" xr:uid="{00000000-0005-0000-0000-00000F060000}"/>
    <cellStyle name="Followed Hyperlink 45" xfId="8659" hidden="1" xr:uid="{00000000-0005-0000-0000-000010060000}"/>
    <cellStyle name="Followed Hyperlink 45" xfId="8705" hidden="1" xr:uid="{00000000-0005-0000-0000-000011060000}"/>
    <cellStyle name="Followed Hyperlink 45" xfId="8733" hidden="1" xr:uid="{00000000-0005-0000-0000-000012060000}"/>
    <cellStyle name="Followed Hyperlink 45" xfId="8809" hidden="1" xr:uid="{00000000-0005-0000-0000-000013060000}"/>
    <cellStyle name="Followed Hyperlink 45" xfId="8874" hidden="1" xr:uid="{00000000-0005-0000-0000-000014060000}"/>
    <cellStyle name="Followed Hyperlink 45" xfId="8917" hidden="1" xr:uid="{00000000-0005-0000-0000-000015060000}"/>
    <cellStyle name="Followed Hyperlink 45" xfId="8945" hidden="1" xr:uid="{00000000-0005-0000-0000-000016060000}"/>
    <cellStyle name="Followed Hyperlink 45" xfId="9021" hidden="1" xr:uid="{00000000-0005-0000-0000-000017060000}"/>
    <cellStyle name="Followed Hyperlink 45" xfId="9086" hidden="1" xr:uid="{00000000-0005-0000-0000-000018060000}"/>
    <cellStyle name="Followed Hyperlink 45" xfId="9128" hidden="1" xr:uid="{00000000-0005-0000-0000-000019060000}"/>
    <cellStyle name="Followed Hyperlink 45" xfId="9156" hidden="1" xr:uid="{00000000-0005-0000-0000-00001A060000}"/>
    <cellStyle name="Followed Hyperlink 45" xfId="9232" hidden="1" xr:uid="{00000000-0005-0000-0000-00001B060000}"/>
    <cellStyle name="Followed Hyperlink 45" xfId="9297" hidden="1" xr:uid="{00000000-0005-0000-0000-00001C060000}"/>
    <cellStyle name="Followed Hyperlink 45" xfId="9334" hidden="1" xr:uid="{00000000-0005-0000-0000-00001D060000}"/>
    <cellStyle name="Followed Hyperlink 45" xfId="9362" hidden="1" xr:uid="{00000000-0005-0000-0000-00001E060000}"/>
    <cellStyle name="Followed Hyperlink 45" xfId="9438" hidden="1" xr:uid="{00000000-0005-0000-0000-00001F060000}"/>
    <cellStyle name="Followed Hyperlink 45" xfId="9588" hidden="1" xr:uid="{00000000-0005-0000-0000-000004060000}"/>
    <cellStyle name="Followed Hyperlink 45" xfId="4685" hidden="1" xr:uid="{00000000-0005-0000-0000-000005060000}"/>
    <cellStyle name="Followed Hyperlink 45" xfId="4696" hidden="1" xr:uid="{00000000-0005-0000-0000-000006060000}"/>
    <cellStyle name="Followed Hyperlink 45" xfId="9512" hidden="1" xr:uid="{00000000-0005-0000-0000-000007060000}"/>
    <cellStyle name="Followed Hyperlink 45" xfId="9891" hidden="1" xr:uid="{00000000-0005-0000-0000-000008060000}"/>
    <cellStyle name="Followed Hyperlink 45" xfId="9946" hidden="1" xr:uid="{00000000-0005-0000-0000-000009060000}"/>
    <cellStyle name="Followed Hyperlink 45" xfId="9974" hidden="1" xr:uid="{00000000-0005-0000-0000-00000A060000}"/>
    <cellStyle name="Followed Hyperlink 45" xfId="10050" hidden="1" xr:uid="{00000000-0005-0000-0000-00000B060000}"/>
    <cellStyle name="Followed Hyperlink 45" xfId="10118" hidden="1" xr:uid="{00000000-0005-0000-0000-00000C060000}"/>
    <cellStyle name="Followed Hyperlink 45" xfId="10167" hidden="1" xr:uid="{00000000-0005-0000-0000-00000D060000}"/>
    <cellStyle name="Followed Hyperlink 45" xfId="10195" hidden="1" xr:uid="{00000000-0005-0000-0000-00000E060000}"/>
    <cellStyle name="Followed Hyperlink 45" xfId="10271" hidden="1" xr:uid="{00000000-0005-0000-0000-00000F060000}"/>
    <cellStyle name="Followed Hyperlink 45" xfId="10337" hidden="1" xr:uid="{00000000-0005-0000-0000-000010060000}"/>
    <cellStyle name="Followed Hyperlink 45" xfId="10383" hidden="1" xr:uid="{00000000-0005-0000-0000-000011060000}"/>
    <cellStyle name="Followed Hyperlink 45" xfId="10411" hidden="1" xr:uid="{00000000-0005-0000-0000-000012060000}"/>
    <cellStyle name="Followed Hyperlink 45" xfId="10487" hidden="1" xr:uid="{00000000-0005-0000-0000-000013060000}"/>
    <cellStyle name="Followed Hyperlink 45" xfId="10552" hidden="1" xr:uid="{00000000-0005-0000-0000-000014060000}"/>
    <cellStyle name="Followed Hyperlink 45" xfId="10595" hidden="1" xr:uid="{00000000-0005-0000-0000-000015060000}"/>
    <cellStyle name="Followed Hyperlink 45" xfId="10623" hidden="1" xr:uid="{00000000-0005-0000-0000-000016060000}"/>
    <cellStyle name="Followed Hyperlink 45" xfId="10699" hidden="1" xr:uid="{00000000-0005-0000-0000-000017060000}"/>
    <cellStyle name="Followed Hyperlink 45" xfId="10764" hidden="1" xr:uid="{00000000-0005-0000-0000-000018060000}"/>
    <cellStyle name="Followed Hyperlink 45" xfId="10806" hidden="1" xr:uid="{00000000-0005-0000-0000-000019060000}"/>
    <cellStyle name="Followed Hyperlink 45" xfId="10834" hidden="1" xr:uid="{00000000-0005-0000-0000-00001A060000}"/>
    <cellStyle name="Followed Hyperlink 45" xfId="10910" hidden="1" xr:uid="{00000000-0005-0000-0000-00001B060000}"/>
    <cellStyle name="Followed Hyperlink 45" xfId="10975" hidden="1" xr:uid="{00000000-0005-0000-0000-00001C060000}"/>
    <cellStyle name="Followed Hyperlink 45" xfId="11012" hidden="1" xr:uid="{00000000-0005-0000-0000-00001D060000}"/>
    <cellStyle name="Followed Hyperlink 45" xfId="11040" hidden="1" xr:uid="{00000000-0005-0000-0000-00001E060000}"/>
    <cellStyle name="Followed Hyperlink 45" xfId="11116" hidden="1" xr:uid="{00000000-0005-0000-0000-00001F060000}"/>
    <cellStyle name="Followed Hyperlink 45" xfId="11266" hidden="1" xr:uid="{00000000-0005-0000-0000-000004060000}"/>
    <cellStyle name="Followed Hyperlink 45" xfId="6364" hidden="1" xr:uid="{00000000-0005-0000-0000-000005060000}"/>
    <cellStyle name="Followed Hyperlink 45" xfId="6375" hidden="1" xr:uid="{00000000-0005-0000-0000-000006060000}"/>
    <cellStyle name="Followed Hyperlink 45" xfId="11190" hidden="1" xr:uid="{00000000-0005-0000-0000-000007060000}"/>
    <cellStyle name="Followed Hyperlink 45" xfId="11566" hidden="1" xr:uid="{00000000-0005-0000-0000-000008060000}"/>
    <cellStyle name="Followed Hyperlink 45" xfId="11621" hidden="1" xr:uid="{00000000-0005-0000-0000-000009060000}"/>
    <cellStyle name="Followed Hyperlink 45" xfId="11649" hidden="1" xr:uid="{00000000-0005-0000-0000-00000A060000}"/>
    <cellStyle name="Followed Hyperlink 45" xfId="11725" hidden="1" xr:uid="{00000000-0005-0000-0000-00000B060000}"/>
    <cellStyle name="Followed Hyperlink 45" xfId="11793" hidden="1" xr:uid="{00000000-0005-0000-0000-00000C060000}"/>
    <cellStyle name="Followed Hyperlink 45" xfId="11842" hidden="1" xr:uid="{00000000-0005-0000-0000-00000D060000}"/>
    <cellStyle name="Followed Hyperlink 45" xfId="11870" hidden="1" xr:uid="{00000000-0005-0000-0000-00000E060000}"/>
    <cellStyle name="Followed Hyperlink 45" xfId="11946" hidden="1" xr:uid="{00000000-0005-0000-0000-00000F060000}"/>
    <cellStyle name="Followed Hyperlink 45" xfId="12012" hidden="1" xr:uid="{00000000-0005-0000-0000-000010060000}"/>
    <cellStyle name="Followed Hyperlink 45" xfId="12058" hidden="1" xr:uid="{00000000-0005-0000-0000-000011060000}"/>
    <cellStyle name="Followed Hyperlink 45" xfId="12086" hidden="1" xr:uid="{00000000-0005-0000-0000-000012060000}"/>
    <cellStyle name="Followed Hyperlink 45" xfId="12162" hidden="1" xr:uid="{00000000-0005-0000-0000-000013060000}"/>
    <cellStyle name="Followed Hyperlink 45" xfId="12227" hidden="1" xr:uid="{00000000-0005-0000-0000-000014060000}"/>
    <cellStyle name="Followed Hyperlink 45" xfId="12270" hidden="1" xr:uid="{00000000-0005-0000-0000-000015060000}"/>
    <cellStyle name="Followed Hyperlink 45" xfId="12298" hidden="1" xr:uid="{00000000-0005-0000-0000-000016060000}"/>
    <cellStyle name="Followed Hyperlink 45" xfId="12374" hidden="1" xr:uid="{00000000-0005-0000-0000-000017060000}"/>
    <cellStyle name="Followed Hyperlink 45" xfId="12439" hidden="1" xr:uid="{00000000-0005-0000-0000-000018060000}"/>
    <cellStyle name="Followed Hyperlink 45" xfId="12481" hidden="1" xr:uid="{00000000-0005-0000-0000-000019060000}"/>
    <cellStyle name="Followed Hyperlink 45" xfId="12509" hidden="1" xr:uid="{00000000-0005-0000-0000-00001A060000}"/>
    <cellStyle name="Followed Hyperlink 45" xfId="12585" hidden="1" xr:uid="{00000000-0005-0000-0000-00001B060000}"/>
    <cellStyle name="Followed Hyperlink 45" xfId="12650" hidden="1" xr:uid="{00000000-0005-0000-0000-00001C060000}"/>
    <cellStyle name="Followed Hyperlink 45" xfId="12687" hidden="1" xr:uid="{00000000-0005-0000-0000-00001D060000}"/>
    <cellStyle name="Followed Hyperlink 45" xfId="12715" hidden="1" xr:uid="{00000000-0005-0000-0000-00001E060000}"/>
    <cellStyle name="Followed Hyperlink 45" xfId="12791" hidden="1" xr:uid="{00000000-0005-0000-0000-00001F060000}"/>
    <cellStyle name="Followed Hyperlink 45" xfId="12941" hidden="1" xr:uid="{00000000-0005-0000-0000-000004060000}"/>
    <cellStyle name="Followed Hyperlink 45" xfId="8044" hidden="1" xr:uid="{00000000-0005-0000-0000-000005060000}"/>
    <cellStyle name="Followed Hyperlink 45" xfId="8055" hidden="1" xr:uid="{00000000-0005-0000-0000-000006060000}"/>
    <cellStyle name="Followed Hyperlink 45" xfId="12865" hidden="1" xr:uid="{00000000-0005-0000-0000-000007060000}"/>
    <cellStyle name="Followed Hyperlink 45" xfId="13240" hidden="1" xr:uid="{00000000-0005-0000-0000-000008060000}"/>
    <cellStyle name="Followed Hyperlink 45" xfId="13295" hidden="1" xr:uid="{00000000-0005-0000-0000-000009060000}"/>
    <cellStyle name="Followed Hyperlink 45" xfId="13323" hidden="1" xr:uid="{00000000-0005-0000-0000-00000A060000}"/>
    <cellStyle name="Followed Hyperlink 45" xfId="13399" hidden="1" xr:uid="{00000000-0005-0000-0000-00000B060000}"/>
    <cellStyle name="Followed Hyperlink 45" xfId="13467" hidden="1" xr:uid="{00000000-0005-0000-0000-00000C060000}"/>
    <cellStyle name="Followed Hyperlink 45" xfId="13516" hidden="1" xr:uid="{00000000-0005-0000-0000-00000D060000}"/>
    <cellStyle name="Followed Hyperlink 45" xfId="13544" hidden="1" xr:uid="{00000000-0005-0000-0000-00000E060000}"/>
    <cellStyle name="Followed Hyperlink 45" xfId="13620" hidden="1" xr:uid="{00000000-0005-0000-0000-00000F060000}"/>
    <cellStyle name="Followed Hyperlink 45" xfId="13686" hidden="1" xr:uid="{00000000-0005-0000-0000-000010060000}"/>
    <cellStyle name="Followed Hyperlink 45" xfId="13732" hidden="1" xr:uid="{00000000-0005-0000-0000-000011060000}"/>
    <cellStyle name="Followed Hyperlink 45" xfId="13760" hidden="1" xr:uid="{00000000-0005-0000-0000-000012060000}"/>
    <cellStyle name="Followed Hyperlink 45" xfId="13836" hidden="1" xr:uid="{00000000-0005-0000-0000-000013060000}"/>
    <cellStyle name="Followed Hyperlink 45" xfId="13901" hidden="1" xr:uid="{00000000-0005-0000-0000-000014060000}"/>
    <cellStyle name="Followed Hyperlink 45" xfId="13944" hidden="1" xr:uid="{00000000-0005-0000-0000-000015060000}"/>
    <cellStyle name="Followed Hyperlink 45" xfId="13972" hidden="1" xr:uid="{00000000-0005-0000-0000-000016060000}"/>
    <cellStyle name="Followed Hyperlink 45" xfId="14048" hidden="1" xr:uid="{00000000-0005-0000-0000-000017060000}"/>
    <cellStyle name="Followed Hyperlink 45" xfId="14113" hidden="1" xr:uid="{00000000-0005-0000-0000-000018060000}"/>
    <cellStyle name="Followed Hyperlink 45" xfId="14155" hidden="1" xr:uid="{00000000-0005-0000-0000-000019060000}"/>
    <cellStyle name="Followed Hyperlink 45" xfId="14183" hidden="1" xr:uid="{00000000-0005-0000-0000-00001A060000}"/>
    <cellStyle name="Followed Hyperlink 45" xfId="14259" hidden="1" xr:uid="{00000000-0005-0000-0000-00001B060000}"/>
    <cellStyle name="Followed Hyperlink 45" xfId="14324" hidden="1" xr:uid="{00000000-0005-0000-0000-00001C060000}"/>
    <cellStyle name="Followed Hyperlink 45" xfId="14361" hidden="1" xr:uid="{00000000-0005-0000-0000-00001D060000}"/>
    <cellStyle name="Followed Hyperlink 45" xfId="14389" hidden="1" xr:uid="{00000000-0005-0000-0000-00001E060000}"/>
    <cellStyle name="Followed Hyperlink 45" xfId="14465" hidden="1" xr:uid="{00000000-0005-0000-0000-00001F060000}"/>
    <cellStyle name="Followed Hyperlink 45" xfId="14615" hidden="1" xr:uid="{00000000-0005-0000-0000-000004060000}"/>
    <cellStyle name="Followed Hyperlink 45" xfId="9722" hidden="1" xr:uid="{00000000-0005-0000-0000-000005060000}"/>
    <cellStyle name="Followed Hyperlink 45" xfId="9733" hidden="1" xr:uid="{00000000-0005-0000-0000-000006060000}"/>
    <cellStyle name="Followed Hyperlink 45" xfId="14539" hidden="1" xr:uid="{00000000-0005-0000-0000-000007060000}"/>
    <cellStyle name="Followed Hyperlink 45" xfId="14908" hidden="1" xr:uid="{00000000-0005-0000-0000-000008060000}"/>
    <cellStyle name="Followed Hyperlink 45" xfId="14963" hidden="1" xr:uid="{00000000-0005-0000-0000-000009060000}"/>
    <cellStyle name="Followed Hyperlink 45" xfId="14991" hidden="1" xr:uid="{00000000-0005-0000-0000-00000A060000}"/>
    <cellStyle name="Followed Hyperlink 45" xfId="15067" hidden="1" xr:uid="{00000000-0005-0000-0000-00000B060000}"/>
    <cellStyle name="Followed Hyperlink 45" xfId="15135" hidden="1" xr:uid="{00000000-0005-0000-0000-00000C060000}"/>
    <cellStyle name="Followed Hyperlink 45" xfId="15184" hidden="1" xr:uid="{00000000-0005-0000-0000-00000D060000}"/>
    <cellStyle name="Followed Hyperlink 45" xfId="15212" hidden="1" xr:uid="{00000000-0005-0000-0000-00000E060000}"/>
    <cellStyle name="Followed Hyperlink 45" xfId="15288" hidden="1" xr:uid="{00000000-0005-0000-0000-00000F060000}"/>
    <cellStyle name="Followed Hyperlink 45" xfId="15354" hidden="1" xr:uid="{00000000-0005-0000-0000-000010060000}"/>
    <cellStyle name="Followed Hyperlink 45" xfId="15400" hidden="1" xr:uid="{00000000-0005-0000-0000-000011060000}"/>
    <cellStyle name="Followed Hyperlink 45" xfId="15428" hidden="1" xr:uid="{00000000-0005-0000-0000-000012060000}"/>
    <cellStyle name="Followed Hyperlink 45" xfId="15504" hidden="1" xr:uid="{00000000-0005-0000-0000-000013060000}"/>
    <cellStyle name="Followed Hyperlink 45" xfId="15569" hidden="1" xr:uid="{00000000-0005-0000-0000-000014060000}"/>
    <cellStyle name="Followed Hyperlink 45" xfId="15612" hidden="1" xr:uid="{00000000-0005-0000-0000-000015060000}"/>
    <cellStyle name="Followed Hyperlink 45" xfId="15640" hidden="1" xr:uid="{00000000-0005-0000-0000-000016060000}"/>
    <cellStyle name="Followed Hyperlink 45" xfId="15716" hidden="1" xr:uid="{00000000-0005-0000-0000-000017060000}"/>
    <cellStyle name="Followed Hyperlink 45" xfId="15781" hidden="1" xr:uid="{00000000-0005-0000-0000-000018060000}"/>
    <cellStyle name="Followed Hyperlink 45" xfId="15823" hidden="1" xr:uid="{00000000-0005-0000-0000-000019060000}"/>
    <cellStyle name="Followed Hyperlink 45" xfId="15851" hidden="1" xr:uid="{00000000-0005-0000-0000-00001A060000}"/>
    <cellStyle name="Followed Hyperlink 45" xfId="15927" hidden="1" xr:uid="{00000000-0005-0000-0000-00001B060000}"/>
    <cellStyle name="Followed Hyperlink 45" xfId="15992" hidden="1" xr:uid="{00000000-0005-0000-0000-00001C060000}"/>
    <cellStyle name="Followed Hyperlink 45" xfId="16029" hidden="1" xr:uid="{00000000-0005-0000-0000-00001D060000}"/>
    <cellStyle name="Followed Hyperlink 45" xfId="16057" hidden="1" xr:uid="{00000000-0005-0000-0000-00001E060000}"/>
    <cellStyle name="Followed Hyperlink 45" xfId="16133" hidden="1" xr:uid="{00000000-0005-0000-0000-00001F060000}"/>
    <cellStyle name="Followed Hyperlink 45" xfId="16283" hidden="1" xr:uid="{00000000-0005-0000-0000-000004060000}"/>
    <cellStyle name="Followed Hyperlink 45" xfId="11398" hidden="1" xr:uid="{00000000-0005-0000-0000-000005060000}"/>
    <cellStyle name="Followed Hyperlink 45" xfId="11409" hidden="1" xr:uid="{00000000-0005-0000-0000-000006060000}"/>
    <cellStyle name="Followed Hyperlink 45" xfId="16207" hidden="1" xr:uid="{00000000-0005-0000-0000-000007060000}"/>
    <cellStyle name="Followed Hyperlink 45" xfId="16567" hidden="1" xr:uid="{00000000-0005-0000-0000-000008060000}"/>
    <cellStyle name="Followed Hyperlink 45" xfId="16622" hidden="1" xr:uid="{00000000-0005-0000-0000-000009060000}"/>
    <cellStyle name="Followed Hyperlink 45" xfId="16650" hidden="1" xr:uid="{00000000-0005-0000-0000-00000A060000}"/>
    <cellStyle name="Followed Hyperlink 45" xfId="16726" hidden="1" xr:uid="{00000000-0005-0000-0000-00000B060000}"/>
    <cellStyle name="Followed Hyperlink 45" xfId="16794" hidden="1" xr:uid="{00000000-0005-0000-0000-00000C060000}"/>
    <cellStyle name="Followed Hyperlink 45" xfId="16843" hidden="1" xr:uid="{00000000-0005-0000-0000-00000D060000}"/>
    <cellStyle name="Followed Hyperlink 45" xfId="16871" hidden="1" xr:uid="{00000000-0005-0000-0000-00000E060000}"/>
    <cellStyle name="Followed Hyperlink 45" xfId="16947" hidden="1" xr:uid="{00000000-0005-0000-0000-00000F060000}"/>
    <cellStyle name="Followed Hyperlink 45" xfId="17013" hidden="1" xr:uid="{00000000-0005-0000-0000-000010060000}"/>
    <cellStyle name="Followed Hyperlink 45" xfId="17059" hidden="1" xr:uid="{00000000-0005-0000-0000-000011060000}"/>
    <cellStyle name="Followed Hyperlink 45" xfId="17087" hidden="1" xr:uid="{00000000-0005-0000-0000-000012060000}"/>
    <cellStyle name="Followed Hyperlink 45" xfId="17163" hidden="1" xr:uid="{00000000-0005-0000-0000-000013060000}"/>
    <cellStyle name="Followed Hyperlink 45" xfId="17228" hidden="1" xr:uid="{00000000-0005-0000-0000-000014060000}"/>
    <cellStyle name="Followed Hyperlink 45" xfId="17271" hidden="1" xr:uid="{00000000-0005-0000-0000-000015060000}"/>
    <cellStyle name="Followed Hyperlink 45" xfId="17299" hidden="1" xr:uid="{00000000-0005-0000-0000-000016060000}"/>
    <cellStyle name="Followed Hyperlink 45" xfId="17375" hidden="1" xr:uid="{00000000-0005-0000-0000-000017060000}"/>
    <cellStyle name="Followed Hyperlink 45" xfId="17440" hidden="1" xr:uid="{00000000-0005-0000-0000-000018060000}"/>
    <cellStyle name="Followed Hyperlink 45" xfId="17482" hidden="1" xr:uid="{00000000-0005-0000-0000-000019060000}"/>
    <cellStyle name="Followed Hyperlink 45" xfId="17510" hidden="1" xr:uid="{00000000-0005-0000-0000-00001A060000}"/>
    <cellStyle name="Followed Hyperlink 45" xfId="17586" hidden="1" xr:uid="{00000000-0005-0000-0000-00001B060000}"/>
    <cellStyle name="Followed Hyperlink 45" xfId="17651" hidden="1" xr:uid="{00000000-0005-0000-0000-00001C060000}"/>
    <cellStyle name="Followed Hyperlink 45" xfId="17688" hidden="1" xr:uid="{00000000-0005-0000-0000-00001D060000}"/>
    <cellStyle name="Followed Hyperlink 45" xfId="17716" hidden="1" xr:uid="{00000000-0005-0000-0000-00001E060000}"/>
    <cellStyle name="Followed Hyperlink 45" xfId="17792" hidden="1" xr:uid="{00000000-0005-0000-0000-00001F060000}"/>
    <cellStyle name="Followed Hyperlink 45" xfId="17937" hidden="1" xr:uid="{00000000-0005-0000-0000-000004060000}"/>
    <cellStyle name="Followed Hyperlink 45" xfId="17915" hidden="1" xr:uid="{00000000-0005-0000-0000-000005060000}"/>
    <cellStyle name="Followed Hyperlink 45" xfId="8008" hidden="1" xr:uid="{00000000-0005-0000-0000-000006060000}"/>
    <cellStyle name="Followed Hyperlink 45" xfId="13016" hidden="1" xr:uid="{00000000-0005-0000-0000-000007060000}"/>
    <cellStyle name="Followed Hyperlink 45" xfId="18233" hidden="1" xr:uid="{00000000-0005-0000-0000-000008060000}"/>
    <cellStyle name="Followed Hyperlink 45" xfId="18288" hidden="1" xr:uid="{00000000-0005-0000-0000-000009060000}"/>
    <cellStyle name="Followed Hyperlink 45" xfId="18316" hidden="1" xr:uid="{00000000-0005-0000-0000-00000A060000}"/>
    <cellStyle name="Followed Hyperlink 45" xfId="18392" hidden="1" xr:uid="{00000000-0005-0000-0000-00000B060000}"/>
    <cellStyle name="Followed Hyperlink 45" xfId="18460" hidden="1" xr:uid="{00000000-0005-0000-0000-00000C060000}"/>
    <cellStyle name="Followed Hyperlink 45" xfId="18509" hidden="1" xr:uid="{00000000-0005-0000-0000-00000D060000}"/>
    <cellStyle name="Followed Hyperlink 45" xfId="18537" hidden="1" xr:uid="{00000000-0005-0000-0000-00000E060000}"/>
    <cellStyle name="Followed Hyperlink 45" xfId="18613" hidden="1" xr:uid="{00000000-0005-0000-0000-00000F060000}"/>
    <cellStyle name="Followed Hyperlink 45" xfId="18679" hidden="1" xr:uid="{00000000-0005-0000-0000-000010060000}"/>
    <cellStyle name="Followed Hyperlink 45" xfId="18725" hidden="1" xr:uid="{00000000-0005-0000-0000-000011060000}"/>
    <cellStyle name="Followed Hyperlink 45" xfId="18753" hidden="1" xr:uid="{00000000-0005-0000-0000-000012060000}"/>
    <cellStyle name="Followed Hyperlink 45" xfId="18829" hidden="1" xr:uid="{00000000-0005-0000-0000-000013060000}"/>
    <cellStyle name="Followed Hyperlink 45" xfId="18894" hidden="1" xr:uid="{00000000-0005-0000-0000-000014060000}"/>
    <cellStyle name="Followed Hyperlink 45" xfId="18937" hidden="1" xr:uid="{00000000-0005-0000-0000-000015060000}"/>
    <cellStyle name="Followed Hyperlink 45" xfId="18965" hidden="1" xr:uid="{00000000-0005-0000-0000-000016060000}"/>
    <cellStyle name="Followed Hyperlink 45" xfId="19041" hidden="1" xr:uid="{00000000-0005-0000-0000-000017060000}"/>
    <cellStyle name="Followed Hyperlink 45" xfId="19106" hidden="1" xr:uid="{00000000-0005-0000-0000-000018060000}"/>
    <cellStyle name="Followed Hyperlink 45" xfId="19148" hidden="1" xr:uid="{00000000-0005-0000-0000-000019060000}"/>
    <cellStyle name="Followed Hyperlink 45" xfId="19176" hidden="1" xr:uid="{00000000-0005-0000-0000-00001A060000}"/>
    <cellStyle name="Followed Hyperlink 45" xfId="19252" hidden="1" xr:uid="{00000000-0005-0000-0000-00001B060000}"/>
    <cellStyle name="Followed Hyperlink 45" xfId="19317" hidden="1" xr:uid="{00000000-0005-0000-0000-00001C060000}"/>
    <cellStyle name="Followed Hyperlink 45" xfId="19354" hidden="1" xr:uid="{00000000-0005-0000-0000-00001D060000}"/>
    <cellStyle name="Followed Hyperlink 45" xfId="19382" hidden="1" xr:uid="{00000000-0005-0000-0000-00001E060000}"/>
    <cellStyle name="Followed Hyperlink 45" xfId="19458" hidden="1" xr:uid="{00000000-0005-0000-0000-00001F060000}"/>
    <cellStyle name="Followed Hyperlink 45" xfId="19608" hidden="1" xr:uid="{00000000-0005-0000-0000-000004060000}"/>
    <cellStyle name="Followed Hyperlink 45" xfId="18092" hidden="1" xr:uid="{00000000-0005-0000-0000-000005060000}"/>
    <cellStyle name="Followed Hyperlink 45" xfId="14764" hidden="1" xr:uid="{00000000-0005-0000-0000-000006060000}"/>
    <cellStyle name="Followed Hyperlink 45" xfId="19532" hidden="1" xr:uid="{00000000-0005-0000-0000-000007060000}"/>
    <cellStyle name="Followed Hyperlink 45" xfId="19874" hidden="1" xr:uid="{00000000-0005-0000-0000-000008060000}"/>
    <cellStyle name="Followed Hyperlink 45" xfId="19929" hidden="1" xr:uid="{00000000-0005-0000-0000-000009060000}"/>
    <cellStyle name="Followed Hyperlink 45" xfId="19957" hidden="1" xr:uid="{00000000-0005-0000-0000-00000A060000}"/>
    <cellStyle name="Followed Hyperlink 45" xfId="20033" hidden="1" xr:uid="{00000000-0005-0000-0000-00000B060000}"/>
    <cellStyle name="Followed Hyperlink 45" xfId="20101" hidden="1" xr:uid="{00000000-0005-0000-0000-00000C060000}"/>
    <cellStyle name="Followed Hyperlink 45" xfId="20150" hidden="1" xr:uid="{00000000-0005-0000-0000-00000D060000}"/>
    <cellStyle name="Followed Hyperlink 45" xfId="20178" hidden="1" xr:uid="{00000000-0005-0000-0000-00000E060000}"/>
    <cellStyle name="Followed Hyperlink 45" xfId="20254" hidden="1" xr:uid="{00000000-0005-0000-0000-00000F060000}"/>
    <cellStyle name="Followed Hyperlink 45" xfId="20320" hidden="1" xr:uid="{00000000-0005-0000-0000-000010060000}"/>
    <cellStyle name="Followed Hyperlink 45" xfId="20366" hidden="1" xr:uid="{00000000-0005-0000-0000-000011060000}"/>
    <cellStyle name="Followed Hyperlink 45" xfId="20394" hidden="1" xr:uid="{00000000-0005-0000-0000-000012060000}"/>
    <cellStyle name="Followed Hyperlink 45" xfId="20470" hidden="1" xr:uid="{00000000-0005-0000-0000-000013060000}"/>
    <cellStyle name="Followed Hyperlink 45" xfId="20535" hidden="1" xr:uid="{00000000-0005-0000-0000-000014060000}"/>
    <cellStyle name="Followed Hyperlink 45" xfId="20578" hidden="1" xr:uid="{00000000-0005-0000-0000-000015060000}"/>
    <cellStyle name="Followed Hyperlink 45" xfId="20606" hidden="1" xr:uid="{00000000-0005-0000-0000-000016060000}"/>
    <cellStyle name="Followed Hyperlink 45" xfId="20682" hidden="1" xr:uid="{00000000-0005-0000-0000-000017060000}"/>
    <cellStyle name="Followed Hyperlink 45" xfId="20747" hidden="1" xr:uid="{00000000-0005-0000-0000-000018060000}"/>
    <cellStyle name="Followed Hyperlink 45" xfId="20789" hidden="1" xr:uid="{00000000-0005-0000-0000-000019060000}"/>
    <cellStyle name="Followed Hyperlink 45" xfId="20817" hidden="1" xr:uid="{00000000-0005-0000-0000-00001A060000}"/>
    <cellStyle name="Followed Hyperlink 45" xfId="20893" hidden="1" xr:uid="{00000000-0005-0000-0000-00001B060000}"/>
    <cellStyle name="Followed Hyperlink 45" xfId="20958" hidden="1" xr:uid="{00000000-0005-0000-0000-00001C060000}"/>
    <cellStyle name="Followed Hyperlink 45" xfId="20995" hidden="1" xr:uid="{00000000-0005-0000-0000-00001D060000}"/>
    <cellStyle name="Followed Hyperlink 45" xfId="21023" hidden="1" xr:uid="{00000000-0005-0000-0000-00001E060000}"/>
    <cellStyle name="Followed Hyperlink 45" xfId="21099" hidden="1" xr:uid="{00000000-0005-0000-0000-00001F060000}"/>
    <cellStyle name="Followed Hyperlink 45" xfId="21249" hidden="1" xr:uid="{00000000-0005-0000-0000-000004060000}"/>
    <cellStyle name="Followed Hyperlink 45" xfId="18097" hidden="1" xr:uid="{00000000-0005-0000-0000-000005060000}"/>
    <cellStyle name="Followed Hyperlink 45" xfId="18069" hidden="1" xr:uid="{00000000-0005-0000-0000-000006060000}"/>
    <cellStyle name="Followed Hyperlink 45" xfId="21173" hidden="1" xr:uid="{00000000-0005-0000-0000-000007060000}"/>
    <cellStyle name="Followed Hyperlink 45" xfId="21481" hidden="1" xr:uid="{00000000-0005-0000-0000-000008060000}"/>
    <cellStyle name="Followed Hyperlink 45" xfId="21536" hidden="1" xr:uid="{00000000-0005-0000-0000-000009060000}"/>
    <cellStyle name="Followed Hyperlink 45" xfId="21564" hidden="1" xr:uid="{00000000-0005-0000-0000-00000A060000}"/>
    <cellStyle name="Followed Hyperlink 45" xfId="21640" hidden="1" xr:uid="{00000000-0005-0000-0000-00000B060000}"/>
    <cellStyle name="Followed Hyperlink 45" xfId="21708" hidden="1" xr:uid="{00000000-0005-0000-0000-00000C060000}"/>
    <cellStyle name="Followed Hyperlink 45" xfId="21757" hidden="1" xr:uid="{00000000-0005-0000-0000-00000D060000}"/>
    <cellStyle name="Followed Hyperlink 45" xfId="21785" hidden="1" xr:uid="{00000000-0005-0000-0000-00000E060000}"/>
    <cellStyle name="Followed Hyperlink 45" xfId="21861" hidden="1" xr:uid="{00000000-0005-0000-0000-00000F060000}"/>
    <cellStyle name="Followed Hyperlink 45" xfId="21927" hidden="1" xr:uid="{00000000-0005-0000-0000-000010060000}"/>
    <cellStyle name="Followed Hyperlink 45" xfId="21973" hidden="1" xr:uid="{00000000-0005-0000-0000-000011060000}"/>
    <cellStyle name="Followed Hyperlink 45" xfId="22001" hidden="1" xr:uid="{00000000-0005-0000-0000-000012060000}"/>
    <cellStyle name="Followed Hyperlink 45" xfId="22077" hidden="1" xr:uid="{00000000-0005-0000-0000-000013060000}"/>
    <cellStyle name="Followed Hyperlink 45" xfId="22142" hidden="1" xr:uid="{00000000-0005-0000-0000-000014060000}"/>
    <cellStyle name="Followed Hyperlink 45" xfId="22185" hidden="1" xr:uid="{00000000-0005-0000-0000-000015060000}"/>
    <cellStyle name="Followed Hyperlink 45" xfId="22213" hidden="1" xr:uid="{00000000-0005-0000-0000-000016060000}"/>
    <cellStyle name="Followed Hyperlink 45" xfId="22289" hidden="1" xr:uid="{00000000-0005-0000-0000-000017060000}"/>
    <cellStyle name="Followed Hyperlink 45" xfId="22354" hidden="1" xr:uid="{00000000-0005-0000-0000-000018060000}"/>
    <cellStyle name="Followed Hyperlink 45" xfId="22396" hidden="1" xr:uid="{00000000-0005-0000-0000-000019060000}"/>
    <cellStyle name="Followed Hyperlink 45" xfId="22424" hidden="1" xr:uid="{00000000-0005-0000-0000-00001A060000}"/>
    <cellStyle name="Followed Hyperlink 45" xfId="22500" hidden="1" xr:uid="{00000000-0005-0000-0000-00001B060000}"/>
    <cellStyle name="Followed Hyperlink 45" xfId="22565" hidden="1" xr:uid="{00000000-0005-0000-0000-00001C060000}"/>
    <cellStyle name="Followed Hyperlink 45" xfId="22602" hidden="1" xr:uid="{00000000-0005-0000-0000-00001D060000}"/>
    <cellStyle name="Followed Hyperlink 45" xfId="22630" hidden="1" xr:uid="{00000000-0005-0000-0000-00001E060000}"/>
    <cellStyle name="Followed Hyperlink 45" xfId="22706" hidden="1" xr:uid="{00000000-0005-0000-0000-00001F060000}"/>
    <cellStyle name="Followed Hyperlink 45" xfId="22855" hidden="1" xr:uid="{00000000-0005-0000-0000-000004060000}"/>
    <cellStyle name="Followed Hyperlink 45" xfId="11374" hidden="1" xr:uid="{00000000-0005-0000-0000-000005060000}"/>
    <cellStyle name="Followed Hyperlink 45" xfId="18074" hidden="1" xr:uid="{00000000-0005-0000-0000-000006060000}"/>
    <cellStyle name="Followed Hyperlink 45" xfId="22780" hidden="1" xr:uid="{00000000-0005-0000-0000-000007060000}"/>
    <cellStyle name="Followed Hyperlink 45" xfId="23050" hidden="1" xr:uid="{00000000-0005-0000-0000-000008060000}"/>
    <cellStyle name="Followed Hyperlink 45" xfId="23105" hidden="1" xr:uid="{00000000-0005-0000-0000-000009060000}"/>
    <cellStyle name="Followed Hyperlink 45" xfId="23133" hidden="1" xr:uid="{00000000-0005-0000-0000-00000A060000}"/>
    <cellStyle name="Followed Hyperlink 45" xfId="23209" hidden="1" xr:uid="{00000000-0005-0000-0000-00000B060000}"/>
    <cellStyle name="Followed Hyperlink 45" xfId="23277" hidden="1" xr:uid="{00000000-0005-0000-0000-00000C060000}"/>
    <cellStyle name="Followed Hyperlink 45" xfId="23326" hidden="1" xr:uid="{00000000-0005-0000-0000-00000D060000}"/>
    <cellStyle name="Followed Hyperlink 45" xfId="23354" hidden="1" xr:uid="{00000000-0005-0000-0000-00000E060000}"/>
    <cellStyle name="Followed Hyperlink 45" xfId="23430" hidden="1" xr:uid="{00000000-0005-0000-0000-00000F060000}"/>
    <cellStyle name="Followed Hyperlink 45" xfId="23496" hidden="1" xr:uid="{00000000-0005-0000-0000-000010060000}"/>
    <cellStyle name="Followed Hyperlink 45" xfId="23542" hidden="1" xr:uid="{00000000-0005-0000-0000-000011060000}"/>
    <cellStyle name="Followed Hyperlink 45" xfId="23570" hidden="1" xr:uid="{00000000-0005-0000-0000-000012060000}"/>
    <cellStyle name="Followed Hyperlink 45" xfId="23646" hidden="1" xr:uid="{00000000-0005-0000-0000-000013060000}"/>
    <cellStyle name="Followed Hyperlink 45" xfId="23711" hidden="1" xr:uid="{00000000-0005-0000-0000-000014060000}"/>
    <cellStyle name="Followed Hyperlink 45" xfId="23754" hidden="1" xr:uid="{00000000-0005-0000-0000-000015060000}"/>
    <cellStyle name="Followed Hyperlink 45" xfId="23782" hidden="1" xr:uid="{00000000-0005-0000-0000-000016060000}"/>
    <cellStyle name="Followed Hyperlink 45" xfId="23858" hidden="1" xr:uid="{00000000-0005-0000-0000-000017060000}"/>
    <cellStyle name="Followed Hyperlink 45" xfId="23923" hidden="1" xr:uid="{00000000-0005-0000-0000-000018060000}"/>
    <cellStyle name="Followed Hyperlink 45" xfId="23965" hidden="1" xr:uid="{00000000-0005-0000-0000-000019060000}"/>
    <cellStyle name="Followed Hyperlink 45" xfId="23993" hidden="1" xr:uid="{00000000-0005-0000-0000-00001A060000}"/>
    <cellStyle name="Followed Hyperlink 45" xfId="24069" hidden="1" xr:uid="{00000000-0005-0000-0000-00001B060000}"/>
    <cellStyle name="Followed Hyperlink 45" xfId="24134" hidden="1" xr:uid="{00000000-0005-0000-0000-00001C060000}"/>
    <cellStyle name="Followed Hyperlink 45" xfId="24171" hidden="1" xr:uid="{00000000-0005-0000-0000-00001D060000}"/>
    <cellStyle name="Followed Hyperlink 45" xfId="24199" hidden="1" xr:uid="{00000000-0005-0000-0000-00001E060000}"/>
    <cellStyle name="Followed Hyperlink 45" xfId="24275" hidden="1" xr:uid="{00000000-0005-0000-0000-00001F060000}"/>
    <cellStyle name="Followed Hyperlink 45" xfId="24424" hidden="1" xr:uid="{00000000-0005-0000-0000-000004060000}"/>
    <cellStyle name="Followed Hyperlink 45" xfId="19716" hidden="1" xr:uid="{00000000-0005-0000-0000-000005060000}"/>
    <cellStyle name="Followed Hyperlink 45" xfId="19726" hidden="1" xr:uid="{00000000-0005-0000-0000-000006060000}"/>
    <cellStyle name="Followed Hyperlink 45" xfId="24349" hidden="1" xr:uid="{00000000-0005-0000-0000-000007060000}"/>
    <cellStyle name="Followed Hyperlink 45" xfId="24569" hidden="1" xr:uid="{00000000-0005-0000-0000-000008060000}"/>
    <cellStyle name="Followed Hyperlink 45" xfId="24624" hidden="1" xr:uid="{00000000-0005-0000-0000-000009060000}"/>
    <cellStyle name="Followed Hyperlink 45" xfId="24652" hidden="1" xr:uid="{00000000-0005-0000-0000-00000A060000}"/>
    <cellStyle name="Followed Hyperlink 45" xfId="24728" hidden="1" xr:uid="{00000000-0005-0000-0000-00000B060000}"/>
    <cellStyle name="Followed Hyperlink 45" xfId="24796" hidden="1" xr:uid="{00000000-0005-0000-0000-00000C060000}"/>
    <cellStyle name="Followed Hyperlink 45" xfId="24845" hidden="1" xr:uid="{00000000-0005-0000-0000-00000D060000}"/>
    <cellStyle name="Followed Hyperlink 45" xfId="24873" hidden="1" xr:uid="{00000000-0005-0000-0000-00000E060000}"/>
    <cellStyle name="Followed Hyperlink 45" xfId="24949" hidden="1" xr:uid="{00000000-0005-0000-0000-00000F060000}"/>
    <cellStyle name="Followed Hyperlink 45" xfId="25015" hidden="1" xr:uid="{00000000-0005-0000-0000-000010060000}"/>
    <cellStyle name="Followed Hyperlink 45" xfId="25061" hidden="1" xr:uid="{00000000-0005-0000-0000-000011060000}"/>
    <cellStyle name="Followed Hyperlink 45" xfId="25089" hidden="1" xr:uid="{00000000-0005-0000-0000-000012060000}"/>
    <cellStyle name="Followed Hyperlink 45" xfId="25165" hidden="1" xr:uid="{00000000-0005-0000-0000-000013060000}"/>
    <cellStyle name="Followed Hyperlink 45" xfId="25230" hidden="1" xr:uid="{00000000-0005-0000-0000-000014060000}"/>
    <cellStyle name="Followed Hyperlink 45" xfId="25273" hidden="1" xr:uid="{00000000-0005-0000-0000-000015060000}"/>
    <cellStyle name="Followed Hyperlink 45" xfId="25301" hidden="1" xr:uid="{00000000-0005-0000-0000-000016060000}"/>
    <cellStyle name="Followed Hyperlink 45" xfId="25377" hidden="1" xr:uid="{00000000-0005-0000-0000-000017060000}"/>
    <cellStyle name="Followed Hyperlink 45" xfId="25442" hidden="1" xr:uid="{00000000-0005-0000-0000-000018060000}"/>
    <cellStyle name="Followed Hyperlink 45" xfId="25484" hidden="1" xr:uid="{00000000-0005-0000-0000-000019060000}"/>
    <cellStyle name="Followed Hyperlink 45" xfId="25512" hidden="1" xr:uid="{00000000-0005-0000-0000-00001A060000}"/>
    <cellStyle name="Followed Hyperlink 45" xfId="25588" hidden="1" xr:uid="{00000000-0005-0000-0000-00001B060000}"/>
    <cellStyle name="Followed Hyperlink 45" xfId="25653" hidden="1" xr:uid="{00000000-0005-0000-0000-00001C060000}"/>
    <cellStyle name="Followed Hyperlink 45" xfId="25690" hidden="1" xr:uid="{00000000-0005-0000-0000-00001D060000}"/>
    <cellStyle name="Followed Hyperlink 45" xfId="25718" hidden="1" xr:uid="{00000000-0005-0000-0000-00001E060000}"/>
    <cellStyle name="Followed Hyperlink 45" xfId="25794" hidden="1" xr:uid="{00000000-0005-0000-0000-00001F060000}"/>
    <cellStyle name="Followed Hyperlink 45" xfId="26377" hidden="1" xr:uid="{00000000-0005-0000-0000-000004060000}"/>
    <cellStyle name="Followed Hyperlink 45" xfId="26431" hidden="1" xr:uid="{00000000-0005-0000-0000-000005060000}"/>
    <cellStyle name="Followed Hyperlink 45" xfId="26459" hidden="1" xr:uid="{00000000-0005-0000-0000-000006060000}"/>
    <cellStyle name="Followed Hyperlink 45" xfId="26535" hidden="1" xr:uid="{00000000-0005-0000-0000-000007060000}"/>
    <cellStyle name="Followed Hyperlink 45" xfId="26689" hidden="1" xr:uid="{00000000-0005-0000-0000-000008060000}"/>
    <cellStyle name="Followed Hyperlink 45" xfId="26744" hidden="1" xr:uid="{00000000-0005-0000-0000-000009060000}"/>
    <cellStyle name="Followed Hyperlink 45" xfId="26772" hidden="1" xr:uid="{00000000-0005-0000-0000-00000A060000}"/>
    <cellStyle name="Followed Hyperlink 45" xfId="26848" hidden="1" xr:uid="{00000000-0005-0000-0000-00000B060000}"/>
    <cellStyle name="Followed Hyperlink 45" xfId="26916" hidden="1" xr:uid="{00000000-0005-0000-0000-00000C060000}"/>
    <cellStyle name="Followed Hyperlink 45" xfId="26965" hidden="1" xr:uid="{00000000-0005-0000-0000-00000D060000}"/>
    <cellStyle name="Followed Hyperlink 45" xfId="26993" hidden="1" xr:uid="{00000000-0005-0000-0000-00000E060000}"/>
    <cellStyle name="Followed Hyperlink 45" xfId="27069" hidden="1" xr:uid="{00000000-0005-0000-0000-00000F060000}"/>
    <cellStyle name="Followed Hyperlink 45" xfId="27135" hidden="1" xr:uid="{00000000-0005-0000-0000-000010060000}"/>
    <cellStyle name="Followed Hyperlink 45" xfId="27181" hidden="1" xr:uid="{00000000-0005-0000-0000-000011060000}"/>
    <cellStyle name="Followed Hyperlink 45" xfId="27209" hidden="1" xr:uid="{00000000-0005-0000-0000-000012060000}"/>
    <cellStyle name="Followed Hyperlink 45" xfId="27285" hidden="1" xr:uid="{00000000-0005-0000-0000-000013060000}"/>
    <cellStyle name="Followed Hyperlink 45" xfId="27350" hidden="1" xr:uid="{00000000-0005-0000-0000-000014060000}"/>
    <cellStyle name="Followed Hyperlink 45" xfId="27393" hidden="1" xr:uid="{00000000-0005-0000-0000-000015060000}"/>
    <cellStyle name="Followed Hyperlink 45" xfId="27421" hidden="1" xr:uid="{00000000-0005-0000-0000-000016060000}"/>
    <cellStyle name="Followed Hyperlink 45" xfId="27497" hidden="1" xr:uid="{00000000-0005-0000-0000-000017060000}"/>
    <cellStyle name="Followed Hyperlink 45" xfId="27562" hidden="1" xr:uid="{00000000-0005-0000-0000-000018060000}"/>
    <cellStyle name="Followed Hyperlink 45" xfId="27604" hidden="1" xr:uid="{00000000-0005-0000-0000-000019060000}"/>
    <cellStyle name="Followed Hyperlink 45" xfId="27632" hidden="1" xr:uid="{00000000-0005-0000-0000-00001A060000}"/>
    <cellStyle name="Followed Hyperlink 45" xfId="27708" hidden="1" xr:uid="{00000000-0005-0000-0000-00001B060000}"/>
    <cellStyle name="Followed Hyperlink 45" xfId="27773" hidden="1" xr:uid="{00000000-0005-0000-0000-00001C060000}"/>
    <cellStyle name="Followed Hyperlink 45" xfId="27810" hidden="1" xr:uid="{00000000-0005-0000-0000-00001D060000}"/>
    <cellStyle name="Followed Hyperlink 45" xfId="27838" hidden="1" xr:uid="{00000000-0005-0000-0000-00001E060000}"/>
    <cellStyle name="Followed Hyperlink 45" xfId="27914" hidden="1" xr:uid="{00000000-0005-0000-0000-00001F060000}"/>
    <cellStyle name="Followed Hyperlink 45" xfId="28599" hidden="1" xr:uid="{00000000-0005-0000-0000-000004060000}"/>
    <cellStyle name="Followed Hyperlink 45" xfId="28653" hidden="1" xr:uid="{00000000-0005-0000-0000-000005060000}"/>
    <cellStyle name="Followed Hyperlink 45" xfId="28681" hidden="1" xr:uid="{00000000-0005-0000-0000-000006060000}"/>
    <cellStyle name="Followed Hyperlink 45" xfId="28757" hidden="1" xr:uid="{00000000-0005-0000-0000-000007060000}"/>
    <cellStyle name="Followed Hyperlink 45" xfId="28911" hidden="1" xr:uid="{00000000-0005-0000-0000-000008060000}"/>
    <cellStyle name="Followed Hyperlink 45" xfId="28966" hidden="1" xr:uid="{00000000-0005-0000-0000-000009060000}"/>
    <cellStyle name="Followed Hyperlink 45" xfId="28994" hidden="1" xr:uid="{00000000-0005-0000-0000-00000A060000}"/>
    <cellStyle name="Followed Hyperlink 45" xfId="29070" hidden="1" xr:uid="{00000000-0005-0000-0000-00000B060000}"/>
    <cellStyle name="Followed Hyperlink 45" xfId="29138" hidden="1" xr:uid="{00000000-0005-0000-0000-00000C060000}"/>
    <cellStyle name="Followed Hyperlink 45" xfId="29187" hidden="1" xr:uid="{00000000-0005-0000-0000-00000D060000}"/>
    <cellStyle name="Followed Hyperlink 45" xfId="29215" hidden="1" xr:uid="{00000000-0005-0000-0000-00000E060000}"/>
    <cellStyle name="Followed Hyperlink 45" xfId="29291" hidden="1" xr:uid="{00000000-0005-0000-0000-00000F060000}"/>
    <cellStyle name="Followed Hyperlink 45" xfId="29357" hidden="1" xr:uid="{00000000-0005-0000-0000-000010060000}"/>
    <cellStyle name="Followed Hyperlink 45" xfId="29403" hidden="1" xr:uid="{00000000-0005-0000-0000-000011060000}"/>
    <cellStyle name="Followed Hyperlink 45" xfId="29431" hidden="1" xr:uid="{00000000-0005-0000-0000-000012060000}"/>
    <cellStyle name="Followed Hyperlink 45" xfId="29507" hidden="1" xr:uid="{00000000-0005-0000-0000-000013060000}"/>
    <cellStyle name="Followed Hyperlink 45" xfId="29572" hidden="1" xr:uid="{00000000-0005-0000-0000-000014060000}"/>
    <cellStyle name="Followed Hyperlink 45" xfId="29615" hidden="1" xr:uid="{00000000-0005-0000-0000-000015060000}"/>
    <cellStyle name="Followed Hyperlink 45" xfId="29643" hidden="1" xr:uid="{00000000-0005-0000-0000-000016060000}"/>
    <cellStyle name="Followed Hyperlink 45" xfId="29719" hidden="1" xr:uid="{00000000-0005-0000-0000-000017060000}"/>
    <cellStyle name="Followed Hyperlink 45" xfId="29784" hidden="1" xr:uid="{00000000-0005-0000-0000-000018060000}"/>
    <cellStyle name="Followed Hyperlink 45" xfId="29826" hidden="1" xr:uid="{00000000-0005-0000-0000-000019060000}"/>
    <cellStyle name="Followed Hyperlink 45" xfId="29854" hidden="1" xr:uid="{00000000-0005-0000-0000-00001A060000}"/>
    <cellStyle name="Followed Hyperlink 45" xfId="29930" hidden="1" xr:uid="{00000000-0005-0000-0000-00001B060000}"/>
    <cellStyle name="Followed Hyperlink 45" xfId="29995" hidden="1" xr:uid="{00000000-0005-0000-0000-00001C060000}"/>
    <cellStyle name="Followed Hyperlink 45" xfId="30032" hidden="1" xr:uid="{00000000-0005-0000-0000-00001D060000}"/>
    <cellStyle name="Followed Hyperlink 45" xfId="30060" hidden="1" xr:uid="{00000000-0005-0000-0000-00001E060000}"/>
    <cellStyle name="Followed Hyperlink 45" xfId="30136" hidden="1" xr:uid="{00000000-0005-0000-0000-00001F060000}"/>
    <cellStyle name="Followed Hyperlink 45" xfId="30286" hidden="1" xr:uid="{00000000-0005-0000-0000-000004060000}"/>
    <cellStyle name="Followed Hyperlink 45" xfId="25864" hidden="1" xr:uid="{00000000-0005-0000-0000-000005060000}"/>
    <cellStyle name="Followed Hyperlink 45" xfId="28451" hidden="1" xr:uid="{00000000-0005-0000-0000-000006060000}"/>
    <cellStyle name="Followed Hyperlink 45" xfId="30210" hidden="1" xr:uid="{00000000-0005-0000-0000-000007060000}"/>
    <cellStyle name="Followed Hyperlink 45" xfId="30582" hidden="1" xr:uid="{00000000-0005-0000-0000-000008060000}"/>
    <cellStyle name="Followed Hyperlink 45" xfId="30637" hidden="1" xr:uid="{00000000-0005-0000-0000-000009060000}"/>
    <cellStyle name="Followed Hyperlink 45" xfId="30665" hidden="1" xr:uid="{00000000-0005-0000-0000-00000A060000}"/>
    <cellStyle name="Followed Hyperlink 45" xfId="30741" hidden="1" xr:uid="{00000000-0005-0000-0000-00000B060000}"/>
    <cellStyle name="Followed Hyperlink 45" xfId="30809" hidden="1" xr:uid="{00000000-0005-0000-0000-00000C060000}"/>
    <cellStyle name="Followed Hyperlink 45" xfId="30858" hidden="1" xr:uid="{00000000-0005-0000-0000-00000D060000}"/>
    <cellStyle name="Followed Hyperlink 45" xfId="30886" hidden="1" xr:uid="{00000000-0005-0000-0000-00000E060000}"/>
    <cellStyle name="Followed Hyperlink 45" xfId="30962" hidden="1" xr:uid="{00000000-0005-0000-0000-00000F060000}"/>
    <cellStyle name="Followed Hyperlink 45" xfId="31028" hidden="1" xr:uid="{00000000-0005-0000-0000-000010060000}"/>
    <cellStyle name="Followed Hyperlink 45" xfId="31074" hidden="1" xr:uid="{00000000-0005-0000-0000-000011060000}"/>
    <cellStyle name="Followed Hyperlink 45" xfId="31102" hidden="1" xr:uid="{00000000-0005-0000-0000-000012060000}"/>
    <cellStyle name="Followed Hyperlink 45" xfId="31178" hidden="1" xr:uid="{00000000-0005-0000-0000-000013060000}"/>
    <cellStyle name="Followed Hyperlink 45" xfId="31243" hidden="1" xr:uid="{00000000-0005-0000-0000-000014060000}"/>
    <cellStyle name="Followed Hyperlink 45" xfId="31286" hidden="1" xr:uid="{00000000-0005-0000-0000-000015060000}"/>
    <cellStyle name="Followed Hyperlink 45" xfId="31314" hidden="1" xr:uid="{00000000-0005-0000-0000-000016060000}"/>
    <cellStyle name="Followed Hyperlink 45" xfId="31390" hidden="1" xr:uid="{00000000-0005-0000-0000-000017060000}"/>
    <cellStyle name="Followed Hyperlink 45" xfId="31455" hidden="1" xr:uid="{00000000-0005-0000-0000-000018060000}"/>
    <cellStyle name="Followed Hyperlink 45" xfId="31497" hidden="1" xr:uid="{00000000-0005-0000-0000-000019060000}"/>
    <cellStyle name="Followed Hyperlink 45" xfId="31525" hidden="1" xr:uid="{00000000-0005-0000-0000-00001A060000}"/>
    <cellStyle name="Followed Hyperlink 45" xfId="31601" hidden="1" xr:uid="{00000000-0005-0000-0000-00001B060000}"/>
    <cellStyle name="Followed Hyperlink 45" xfId="31666" hidden="1" xr:uid="{00000000-0005-0000-0000-00001C060000}"/>
    <cellStyle name="Followed Hyperlink 45" xfId="31703" hidden="1" xr:uid="{00000000-0005-0000-0000-00001D060000}"/>
    <cellStyle name="Followed Hyperlink 45" xfId="31731" hidden="1" xr:uid="{00000000-0005-0000-0000-00001E060000}"/>
    <cellStyle name="Followed Hyperlink 45" xfId="31807" hidden="1" xr:uid="{00000000-0005-0000-0000-00001F060000}"/>
    <cellStyle name="Followed Hyperlink 45" xfId="31957" hidden="1" xr:uid="{00000000-0005-0000-0000-000004060000}"/>
    <cellStyle name="Followed Hyperlink 45" xfId="25951" hidden="1" xr:uid="{00000000-0005-0000-0000-000005060000}"/>
    <cellStyle name="Followed Hyperlink 45" xfId="26121" hidden="1" xr:uid="{00000000-0005-0000-0000-000006060000}"/>
    <cellStyle name="Followed Hyperlink 45" xfId="31881" hidden="1" xr:uid="{00000000-0005-0000-0000-000007060000}"/>
    <cellStyle name="Followed Hyperlink 45" xfId="32250" hidden="1" xr:uid="{00000000-0005-0000-0000-000008060000}"/>
    <cellStyle name="Followed Hyperlink 45" xfId="32305" hidden="1" xr:uid="{00000000-0005-0000-0000-000009060000}"/>
    <cellStyle name="Followed Hyperlink 45" xfId="32333" hidden="1" xr:uid="{00000000-0005-0000-0000-00000A060000}"/>
    <cellStyle name="Followed Hyperlink 45" xfId="32409" hidden="1" xr:uid="{00000000-0005-0000-0000-00000B060000}"/>
    <cellStyle name="Followed Hyperlink 45" xfId="32477" hidden="1" xr:uid="{00000000-0005-0000-0000-00000C060000}"/>
    <cellStyle name="Followed Hyperlink 45" xfId="32526" hidden="1" xr:uid="{00000000-0005-0000-0000-00000D060000}"/>
    <cellStyle name="Followed Hyperlink 45" xfId="32554" hidden="1" xr:uid="{00000000-0005-0000-0000-00000E060000}"/>
    <cellStyle name="Followed Hyperlink 45" xfId="32630" hidden="1" xr:uid="{00000000-0005-0000-0000-00000F060000}"/>
    <cellStyle name="Followed Hyperlink 45" xfId="32696" hidden="1" xr:uid="{00000000-0005-0000-0000-000010060000}"/>
    <cellStyle name="Followed Hyperlink 45" xfId="32742" hidden="1" xr:uid="{00000000-0005-0000-0000-000011060000}"/>
    <cellStyle name="Followed Hyperlink 45" xfId="32770" hidden="1" xr:uid="{00000000-0005-0000-0000-000012060000}"/>
    <cellStyle name="Followed Hyperlink 45" xfId="32846" hidden="1" xr:uid="{00000000-0005-0000-0000-000013060000}"/>
    <cellStyle name="Followed Hyperlink 45" xfId="32911" hidden="1" xr:uid="{00000000-0005-0000-0000-000014060000}"/>
    <cellStyle name="Followed Hyperlink 45" xfId="32954" hidden="1" xr:uid="{00000000-0005-0000-0000-000015060000}"/>
    <cellStyle name="Followed Hyperlink 45" xfId="32982" hidden="1" xr:uid="{00000000-0005-0000-0000-000016060000}"/>
    <cellStyle name="Followed Hyperlink 45" xfId="33058" hidden="1" xr:uid="{00000000-0005-0000-0000-000017060000}"/>
    <cellStyle name="Followed Hyperlink 45" xfId="33123" hidden="1" xr:uid="{00000000-0005-0000-0000-000018060000}"/>
    <cellStyle name="Followed Hyperlink 45" xfId="33165" hidden="1" xr:uid="{00000000-0005-0000-0000-000019060000}"/>
    <cellStyle name="Followed Hyperlink 45" xfId="33193" hidden="1" xr:uid="{00000000-0005-0000-0000-00001A060000}"/>
    <cellStyle name="Followed Hyperlink 45" xfId="33269" hidden="1" xr:uid="{00000000-0005-0000-0000-00001B060000}"/>
    <cellStyle name="Followed Hyperlink 45" xfId="33334" hidden="1" xr:uid="{00000000-0005-0000-0000-00001C060000}"/>
    <cellStyle name="Followed Hyperlink 45" xfId="33371" hidden="1" xr:uid="{00000000-0005-0000-0000-00001D060000}"/>
    <cellStyle name="Followed Hyperlink 45" xfId="33399" hidden="1" xr:uid="{00000000-0005-0000-0000-00001E060000}"/>
    <cellStyle name="Followed Hyperlink 45" xfId="33475" hidden="1" xr:uid="{00000000-0005-0000-0000-00001F060000}"/>
    <cellStyle name="Followed Hyperlink 45" xfId="33625" hidden="1" xr:uid="{00000000-0005-0000-0000-000004060000}"/>
    <cellStyle name="Followed Hyperlink 45" xfId="25882" hidden="1" xr:uid="{00000000-0005-0000-0000-000005060000}"/>
    <cellStyle name="Followed Hyperlink 45" xfId="26282" hidden="1" xr:uid="{00000000-0005-0000-0000-000006060000}"/>
    <cellStyle name="Followed Hyperlink 45" xfId="33549" hidden="1" xr:uid="{00000000-0005-0000-0000-000007060000}"/>
    <cellStyle name="Followed Hyperlink 45" xfId="33905" hidden="1" xr:uid="{00000000-0005-0000-0000-000008060000}"/>
    <cellStyle name="Followed Hyperlink 45" xfId="33960" hidden="1" xr:uid="{00000000-0005-0000-0000-000009060000}"/>
    <cellStyle name="Followed Hyperlink 45" xfId="33988" hidden="1" xr:uid="{00000000-0005-0000-0000-00000A060000}"/>
    <cellStyle name="Followed Hyperlink 45" xfId="34064" hidden="1" xr:uid="{00000000-0005-0000-0000-00000B060000}"/>
    <cellStyle name="Followed Hyperlink 45" xfId="34132" hidden="1" xr:uid="{00000000-0005-0000-0000-00000C060000}"/>
    <cellStyle name="Followed Hyperlink 45" xfId="34181" hidden="1" xr:uid="{00000000-0005-0000-0000-00000D060000}"/>
    <cellStyle name="Followed Hyperlink 45" xfId="34209" hidden="1" xr:uid="{00000000-0005-0000-0000-00000E060000}"/>
    <cellStyle name="Followed Hyperlink 45" xfId="34285" hidden="1" xr:uid="{00000000-0005-0000-0000-00000F060000}"/>
    <cellStyle name="Followed Hyperlink 45" xfId="34351" hidden="1" xr:uid="{00000000-0005-0000-0000-000010060000}"/>
    <cellStyle name="Followed Hyperlink 45" xfId="34397" hidden="1" xr:uid="{00000000-0005-0000-0000-000011060000}"/>
    <cellStyle name="Followed Hyperlink 45" xfId="34425" hidden="1" xr:uid="{00000000-0005-0000-0000-000012060000}"/>
    <cellStyle name="Followed Hyperlink 45" xfId="34501" hidden="1" xr:uid="{00000000-0005-0000-0000-000013060000}"/>
    <cellStyle name="Followed Hyperlink 45" xfId="34566" hidden="1" xr:uid="{00000000-0005-0000-0000-000014060000}"/>
    <cellStyle name="Followed Hyperlink 45" xfId="34609" hidden="1" xr:uid="{00000000-0005-0000-0000-000015060000}"/>
    <cellStyle name="Followed Hyperlink 45" xfId="34637" hidden="1" xr:uid="{00000000-0005-0000-0000-000016060000}"/>
    <cellStyle name="Followed Hyperlink 45" xfId="34713" hidden="1" xr:uid="{00000000-0005-0000-0000-000017060000}"/>
    <cellStyle name="Followed Hyperlink 45" xfId="34778" hidden="1" xr:uid="{00000000-0005-0000-0000-000018060000}"/>
    <cellStyle name="Followed Hyperlink 45" xfId="34820" hidden="1" xr:uid="{00000000-0005-0000-0000-000019060000}"/>
    <cellStyle name="Followed Hyperlink 45" xfId="34848" hidden="1" xr:uid="{00000000-0005-0000-0000-00001A060000}"/>
    <cellStyle name="Followed Hyperlink 45" xfId="34924" hidden="1" xr:uid="{00000000-0005-0000-0000-00001B060000}"/>
    <cellStyle name="Followed Hyperlink 45" xfId="34989" hidden="1" xr:uid="{00000000-0005-0000-0000-00001C060000}"/>
    <cellStyle name="Followed Hyperlink 45" xfId="35026" hidden="1" xr:uid="{00000000-0005-0000-0000-00001D060000}"/>
    <cellStyle name="Followed Hyperlink 45" xfId="35054" hidden="1" xr:uid="{00000000-0005-0000-0000-00001E060000}"/>
    <cellStyle name="Followed Hyperlink 45" xfId="35130" hidden="1" xr:uid="{00000000-0005-0000-0000-00001F060000}"/>
    <cellStyle name="Followed Hyperlink 45" xfId="35280" hidden="1" xr:uid="{00000000-0005-0000-0000-000004060000}"/>
    <cellStyle name="Followed Hyperlink 45" xfId="30414" hidden="1" xr:uid="{00000000-0005-0000-0000-000005060000}"/>
    <cellStyle name="Followed Hyperlink 45" xfId="30425" hidden="1" xr:uid="{00000000-0005-0000-0000-000006060000}"/>
    <cellStyle name="Followed Hyperlink 45" xfId="35204" hidden="1" xr:uid="{00000000-0005-0000-0000-000007060000}"/>
    <cellStyle name="Followed Hyperlink 45" xfId="35546" hidden="1" xr:uid="{00000000-0005-0000-0000-000008060000}"/>
    <cellStyle name="Followed Hyperlink 45" xfId="35601" hidden="1" xr:uid="{00000000-0005-0000-0000-000009060000}"/>
    <cellStyle name="Followed Hyperlink 45" xfId="35629" hidden="1" xr:uid="{00000000-0005-0000-0000-00000A060000}"/>
    <cellStyle name="Followed Hyperlink 45" xfId="35705" hidden="1" xr:uid="{00000000-0005-0000-0000-00000B060000}"/>
    <cellStyle name="Followed Hyperlink 45" xfId="35773" hidden="1" xr:uid="{00000000-0005-0000-0000-00000C060000}"/>
    <cellStyle name="Followed Hyperlink 45" xfId="35822" hidden="1" xr:uid="{00000000-0005-0000-0000-00000D060000}"/>
    <cellStyle name="Followed Hyperlink 45" xfId="35850" hidden="1" xr:uid="{00000000-0005-0000-0000-00000E060000}"/>
    <cellStyle name="Followed Hyperlink 45" xfId="35926" hidden="1" xr:uid="{00000000-0005-0000-0000-00000F060000}"/>
    <cellStyle name="Followed Hyperlink 45" xfId="35992" hidden="1" xr:uid="{00000000-0005-0000-0000-000010060000}"/>
    <cellStyle name="Followed Hyperlink 45" xfId="36038" hidden="1" xr:uid="{00000000-0005-0000-0000-000011060000}"/>
    <cellStyle name="Followed Hyperlink 45" xfId="36066" hidden="1" xr:uid="{00000000-0005-0000-0000-000012060000}"/>
    <cellStyle name="Followed Hyperlink 45" xfId="36142" hidden="1" xr:uid="{00000000-0005-0000-0000-000013060000}"/>
    <cellStyle name="Followed Hyperlink 45" xfId="36207" hidden="1" xr:uid="{00000000-0005-0000-0000-000014060000}"/>
    <cellStyle name="Followed Hyperlink 45" xfId="36250" hidden="1" xr:uid="{00000000-0005-0000-0000-000015060000}"/>
    <cellStyle name="Followed Hyperlink 45" xfId="36278" hidden="1" xr:uid="{00000000-0005-0000-0000-000016060000}"/>
    <cellStyle name="Followed Hyperlink 45" xfId="36354" hidden="1" xr:uid="{00000000-0005-0000-0000-000017060000}"/>
    <cellStyle name="Followed Hyperlink 45" xfId="36419" hidden="1" xr:uid="{00000000-0005-0000-0000-000018060000}"/>
    <cellStyle name="Followed Hyperlink 45" xfId="36461" hidden="1" xr:uid="{00000000-0005-0000-0000-000019060000}"/>
    <cellStyle name="Followed Hyperlink 45" xfId="36489" hidden="1" xr:uid="{00000000-0005-0000-0000-00001A060000}"/>
    <cellStyle name="Followed Hyperlink 45" xfId="36565" hidden="1" xr:uid="{00000000-0005-0000-0000-00001B060000}"/>
    <cellStyle name="Followed Hyperlink 45" xfId="36630" hidden="1" xr:uid="{00000000-0005-0000-0000-00001C060000}"/>
    <cellStyle name="Followed Hyperlink 45" xfId="36667" hidden="1" xr:uid="{00000000-0005-0000-0000-00001D060000}"/>
    <cellStyle name="Followed Hyperlink 45" xfId="36695" hidden="1" xr:uid="{00000000-0005-0000-0000-00001E060000}"/>
    <cellStyle name="Followed Hyperlink 45" xfId="36771" hidden="1" xr:uid="{00000000-0005-0000-0000-00001F060000}"/>
    <cellStyle name="Followed Hyperlink 45" xfId="36921" hidden="1" xr:uid="{00000000-0005-0000-0000-000004060000}"/>
    <cellStyle name="Followed Hyperlink 45" xfId="32082" hidden="1" xr:uid="{00000000-0005-0000-0000-000005060000}"/>
    <cellStyle name="Followed Hyperlink 45" xfId="32093" hidden="1" xr:uid="{00000000-0005-0000-0000-000006060000}"/>
    <cellStyle name="Followed Hyperlink 45" xfId="36845" hidden="1" xr:uid="{00000000-0005-0000-0000-000007060000}"/>
    <cellStyle name="Followed Hyperlink 45" xfId="37153" hidden="1" xr:uid="{00000000-0005-0000-0000-000008060000}"/>
    <cellStyle name="Followed Hyperlink 45" xfId="37208" hidden="1" xr:uid="{00000000-0005-0000-0000-000009060000}"/>
    <cellStyle name="Followed Hyperlink 45" xfId="37236" hidden="1" xr:uid="{00000000-0005-0000-0000-00000A060000}"/>
    <cellStyle name="Followed Hyperlink 45" xfId="37312" hidden="1" xr:uid="{00000000-0005-0000-0000-00000B060000}"/>
    <cellStyle name="Followed Hyperlink 45" xfId="37380" hidden="1" xr:uid="{00000000-0005-0000-0000-00000C060000}"/>
    <cellStyle name="Followed Hyperlink 45" xfId="37429" hidden="1" xr:uid="{00000000-0005-0000-0000-00000D060000}"/>
    <cellStyle name="Followed Hyperlink 45" xfId="37457" hidden="1" xr:uid="{00000000-0005-0000-0000-00000E060000}"/>
    <cellStyle name="Followed Hyperlink 45" xfId="37533" hidden="1" xr:uid="{00000000-0005-0000-0000-00000F060000}"/>
    <cellStyle name="Followed Hyperlink 45" xfId="37599" hidden="1" xr:uid="{00000000-0005-0000-0000-000010060000}"/>
    <cellStyle name="Followed Hyperlink 45" xfId="37645" hidden="1" xr:uid="{00000000-0005-0000-0000-000011060000}"/>
    <cellStyle name="Followed Hyperlink 45" xfId="37673" hidden="1" xr:uid="{00000000-0005-0000-0000-000012060000}"/>
    <cellStyle name="Followed Hyperlink 45" xfId="37749" hidden="1" xr:uid="{00000000-0005-0000-0000-000013060000}"/>
    <cellStyle name="Followed Hyperlink 45" xfId="37814" hidden="1" xr:uid="{00000000-0005-0000-0000-000014060000}"/>
    <cellStyle name="Followed Hyperlink 45" xfId="37857" hidden="1" xr:uid="{00000000-0005-0000-0000-000015060000}"/>
    <cellStyle name="Followed Hyperlink 45" xfId="37885" hidden="1" xr:uid="{00000000-0005-0000-0000-000016060000}"/>
    <cellStyle name="Followed Hyperlink 45" xfId="37961" hidden="1" xr:uid="{00000000-0005-0000-0000-000017060000}"/>
    <cellStyle name="Followed Hyperlink 45" xfId="38026" hidden="1" xr:uid="{00000000-0005-0000-0000-000018060000}"/>
    <cellStyle name="Followed Hyperlink 45" xfId="38068" hidden="1" xr:uid="{00000000-0005-0000-0000-000019060000}"/>
    <cellStyle name="Followed Hyperlink 45" xfId="38096" hidden="1" xr:uid="{00000000-0005-0000-0000-00001A060000}"/>
    <cellStyle name="Followed Hyperlink 45" xfId="38172" hidden="1" xr:uid="{00000000-0005-0000-0000-00001B060000}"/>
    <cellStyle name="Followed Hyperlink 45" xfId="38237" hidden="1" xr:uid="{00000000-0005-0000-0000-00001C060000}"/>
    <cellStyle name="Followed Hyperlink 45" xfId="38274" hidden="1" xr:uid="{00000000-0005-0000-0000-00001D060000}"/>
    <cellStyle name="Followed Hyperlink 45" xfId="38302" hidden="1" xr:uid="{00000000-0005-0000-0000-00001E060000}"/>
    <cellStyle name="Followed Hyperlink 45" xfId="38378" hidden="1" xr:uid="{00000000-0005-0000-0000-00001F060000}"/>
    <cellStyle name="Followed Hyperlink 45" xfId="38527" hidden="1" xr:uid="{00000000-0005-0000-0000-000004060000}"/>
    <cellStyle name="Followed Hyperlink 45" xfId="33741" hidden="1" xr:uid="{00000000-0005-0000-0000-000005060000}"/>
    <cellStyle name="Followed Hyperlink 45" xfId="33752" hidden="1" xr:uid="{00000000-0005-0000-0000-000006060000}"/>
    <cellStyle name="Followed Hyperlink 45" xfId="38452" hidden="1" xr:uid="{00000000-0005-0000-0000-000007060000}"/>
    <cellStyle name="Followed Hyperlink 45" xfId="38722" hidden="1" xr:uid="{00000000-0005-0000-0000-000008060000}"/>
    <cellStyle name="Followed Hyperlink 45" xfId="38777" hidden="1" xr:uid="{00000000-0005-0000-0000-000009060000}"/>
    <cellStyle name="Followed Hyperlink 45" xfId="38805" hidden="1" xr:uid="{00000000-0005-0000-0000-00000A060000}"/>
    <cellStyle name="Followed Hyperlink 45" xfId="38881" hidden="1" xr:uid="{00000000-0005-0000-0000-00000B060000}"/>
    <cellStyle name="Followed Hyperlink 45" xfId="38949" hidden="1" xr:uid="{00000000-0005-0000-0000-00000C060000}"/>
    <cellStyle name="Followed Hyperlink 45" xfId="38998" hidden="1" xr:uid="{00000000-0005-0000-0000-00000D060000}"/>
    <cellStyle name="Followed Hyperlink 45" xfId="39026" hidden="1" xr:uid="{00000000-0005-0000-0000-00000E060000}"/>
    <cellStyle name="Followed Hyperlink 45" xfId="39102" hidden="1" xr:uid="{00000000-0005-0000-0000-00000F060000}"/>
    <cellStyle name="Followed Hyperlink 45" xfId="39168" hidden="1" xr:uid="{00000000-0005-0000-0000-000010060000}"/>
    <cellStyle name="Followed Hyperlink 45" xfId="39214" hidden="1" xr:uid="{00000000-0005-0000-0000-000011060000}"/>
    <cellStyle name="Followed Hyperlink 45" xfId="39242" hidden="1" xr:uid="{00000000-0005-0000-0000-000012060000}"/>
    <cellStyle name="Followed Hyperlink 45" xfId="39318" hidden="1" xr:uid="{00000000-0005-0000-0000-000013060000}"/>
    <cellStyle name="Followed Hyperlink 45" xfId="39383" hidden="1" xr:uid="{00000000-0005-0000-0000-000014060000}"/>
    <cellStyle name="Followed Hyperlink 45" xfId="39426" hidden="1" xr:uid="{00000000-0005-0000-0000-000015060000}"/>
    <cellStyle name="Followed Hyperlink 45" xfId="39454" hidden="1" xr:uid="{00000000-0005-0000-0000-000016060000}"/>
    <cellStyle name="Followed Hyperlink 45" xfId="39530" hidden="1" xr:uid="{00000000-0005-0000-0000-000017060000}"/>
    <cellStyle name="Followed Hyperlink 45" xfId="39595" hidden="1" xr:uid="{00000000-0005-0000-0000-000018060000}"/>
    <cellStyle name="Followed Hyperlink 45" xfId="39637" hidden="1" xr:uid="{00000000-0005-0000-0000-000019060000}"/>
    <cellStyle name="Followed Hyperlink 45" xfId="39665" hidden="1" xr:uid="{00000000-0005-0000-0000-00001A060000}"/>
    <cellStyle name="Followed Hyperlink 45" xfId="39741" hidden="1" xr:uid="{00000000-0005-0000-0000-00001B060000}"/>
    <cellStyle name="Followed Hyperlink 45" xfId="39806" hidden="1" xr:uid="{00000000-0005-0000-0000-00001C060000}"/>
    <cellStyle name="Followed Hyperlink 45" xfId="39843" hidden="1" xr:uid="{00000000-0005-0000-0000-00001D060000}"/>
    <cellStyle name="Followed Hyperlink 45" xfId="39871" hidden="1" xr:uid="{00000000-0005-0000-0000-00001E060000}"/>
    <cellStyle name="Followed Hyperlink 45" xfId="39947" hidden="1" xr:uid="{00000000-0005-0000-0000-00001F060000}"/>
    <cellStyle name="Followed Hyperlink 45" xfId="40096" hidden="1" xr:uid="{00000000-0005-0000-0000-000004060000}"/>
    <cellStyle name="Followed Hyperlink 45" xfId="35388" hidden="1" xr:uid="{00000000-0005-0000-0000-000005060000}"/>
    <cellStyle name="Followed Hyperlink 45" xfId="35398" hidden="1" xr:uid="{00000000-0005-0000-0000-000006060000}"/>
    <cellStyle name="Followed Hyperlink 45" xfId="40021" hidden="1" xr:uid="{00000000-0005-0000-0000-000007060000}"/>
    <cellStyle name="Followed Hyperlink 45" xfId="40241" hidden="1" xr:uid="{00000000-0005-0000-0000-000008060000}"/>
    <cellStyle name="Followed Hyperlink 45" xfId="40296" hidden="1" xr:uid="{00000000-0005-0000-0000-000009060000}"/>
    <cellStyle name="Followed Hyperlink 45" xfId="40324" hidden="1" xr:uid="{00000000-0005-0000-0000-00000A060000}"/>
    <cellStyle name="Followed Hyperlink 45" xfId="40400" hidden="1" xr:uid="{00000000-0005-0000-0000-00000B060000}"/>
    <cellStyle name="Followed Hyperlink 45" xfId="40468" hidden="1" xr:uid="{00000000-0005-0000-0000-00000C060000}"/>
    <cellStyle name="Followed Hyperlink 45" xfId="40517" hidden="1" xr:uid="{00000000-0005-0000-0000-00000D060000}"/>
    <cellStyle name="Followed Hyperlink 45" xfId="40545" hidden="1" xr:uid="{00000000-0005-0000-0000-00000E060000}"/>
    <cellStyle name="Followed Hyperlink 45" xfId="40621" hidden="1" xr:uid="{00000000-0005-0000-0000-00000F060000}"/>
    <cellStyle name="Followed Hyperlink 45" xfId="40687" hidden="1" xr:uid="{00000000-0005-0000-0000-000010060000}"/>
    <cellStyle name="Followed Hyperlink 45" xfId="40733" hidden="1" xr:uid="{00000000-0005-0000-0000-000011060000}"/>
    <cellStyle name="Followed Hyperlink 45" xfId="40761" hidden="1" xr:uid="{00000000-0005-0000-0000-000012060000}"/>
    <cellStyle name="Followed Hyperlink 45" xfId="40837" hidden="1" xr:uid="{00000000-0005-0000-0000-000013060000}"/>
    <cellStyle name="Followed Hyperlink 45" xfId="40902" hidden="1" xr:uid="{00000000-0005-0000-0000-000014060000}"/>
    <cellStyle name="Followed Hyperlink 45" xfId="40945" hidden="1" xr:uid="{00000000-0005-0000-0000-000015060000}"/>
    <cellStyle name="Followed Hyperlink 45" xfId="40973" hidden="1" xr:uid="{00000000-0005-0000-0000-000016060000}"/>
    <cellStyle name="Followed Hyperlink 45" xfId="41049" hidden="1" xr:uid="{00000000-0005-0000-0000-000017060000}"/>
    <cellStyle name="Followed Hyperlink 45" xfId="41114" hidden="1" xr:uid="{00000000-0005-0000-0000-000018060000}"/>
    <cellStyle name="Followed Hyperlink 45" xfId="41156" hidden="1" xr:uid="{00000000-0005-0000-0000-000019060000}"/>
    <cellStyle name="Followed Hyperlink 45" xfId="41184" hidden="1" xr:uid="{00000000-0005-0000-0000-00001A060000}"/>
    <cellStyle name="Followed Hyperlink 45" xfId="41260" hidden="1" xr:uid="{00000000-0005-0000-0000-00001B060000}"/>
    <cellStyle name="Followed Hyperlink 45" xfId="41325" hidden="1" xr:uid="{00000000-0005-0000-0000-00001C060000}"/>
    <cellStyle name="Followed Hyperlink 45" xfId="41362" hidden="1" xr:uid="{00000000-0005-0000-0000-00001D060000}"/>
    <cellStyle name="Followed Hyperlink 45" xfId="41390" hidden="1" xr:uid="{00000000-0005-0000-0000-00001E060000}"/>
    <cellStyle name="Followed Hyperlink 45" xfId="41466" hidden="1" xr:uid="{00000000-0005-0000-0000-00001F060000}"/>
    <cellStyle name="Followed Hyperlink 45" xfId="41894" hidden="1" xr:uid="{00000000-0005-0000-0000-000004060000}"/>
    <cellStyle name="Followed Hyperlink 45" xfId="41948" hidden="1" xr:uid="{00000000-0005-0000-0000-000005060000}"/>
    <cellStyle name="Followed Hyperlink 45" xfId="41976" hidden="1" xr:uid="{00000000-0005-0000-0000-000006060000}"/>
    <cellStyle name="Followed Hyperlink 45" xfId="42052" hidden="1" xr:uid="{00000000-0005-0000-0000-000007060000}"/>
    <cellStyle name="Followed Hyperlink 45" xfId="42206" hidden="1" xr:uid="{00000000-0005-0000-0000-000008060000}"/>
    <cellStyle name="Followed Hyperlink 45" xfId="42261" hidden="1" xr:uid="{00000000-0005-0000-0000-000009060000}"/>
    <cellStyle name="Followed Hyperlink 45" xfId="42289" hidden="1" xr:uid="{00000000-0005-0000-0000-00000A060000}"/>
    <cellStyle name="Followed Hyperlink 45" xfId="42365" hidden="1" xr:uid="{00000000-0005-0000-0000-00000B060000}"/>
    <cellStyle name="Followed Hyperlink 45" xfId="42433" hidden="1" xr:uid="{00000000-0005-0000-0000-00000C060000}"/>
    <cellStyle name="Followed Hyperlink 45" xfId="42482" hidden="1" xr:uid="{00000000-0005-0000-0000-00000D060000}"/>
    <cellStyle name="Followed Hyperlink 45" xfId="42510" hidden="1" xr:uid="{00000000-0005-0000-0000-00000E060000}"/>
    <cellStyle name="Followed Hyperlink 45" xfId="42586" hidden="1" xr:uid="{00000000-0005-0000-0000-00000F060000}"/>
    <cellStyle name="Followed Hyperlink 45" xfId="42652" hidden="1" xr:uid="{00000000-0005-0000-0000-000010060000}"/>
    <cellStyle name="Followed Hyperlink 45" xfId="42698" hidden="1" xr:uid="{00000000-0005-0000-0000-000011060000}"/>
    <cellStyle name="Followed Hyperlink 45" xfId="42726" hidden="1" xr:uid="{00000000-0005-0000-0000-000012060000}"/>
    <cellStyle name="Followed Hyperlink 45" xfId="42802" hidden="1" xr:uid="{00000000-0005-0000-0000-000013060000}"/>
    <cellStyle name="Followed Hyperlink 45" xfId="42867" hidden="1" xr:uid="{00000000-0005-0000-0000-000014060000}"/>
    <cellStyle name="Followed Hyperlink 45" xfId="42910" hidden="1" xr:uid="{00000000-0005-0000-0000-000015060000}"/>
    <cellStyle name="Followed Hyperlink 45" xfId="42938" hidden="1" xr:uid="{00000000-0005-0000-0000-000016060000}"/>
    <cellStyle name="Followed Hyperlink 45" xfId="43014" hidden="1" xr:uid="{00000000-0005-0000-0000-000017060000}"/>
    <cellStyle name="Followed Hyperlink 45" xfId="43079" hidden="1" xr:uid="{00000000-0005-0000-0000-000018060000}"/>
    <cellStyle name="Followed Hyperlink 45" xfId="43121" hidden="1" xr:uid="{00000000-0005-0000-0000-000019060000}"/>
    <cellStyle name="Followed Hyperlink 45" xfId="43149" hidden="1" xr:uid="{00000000-0005-0000-0000-00001A060000}"/>
    <cellStyle name="Followed Hyperlink 45" xfId="43225" hidden="1" xr:uid="{00000000-0005-0000-0000-00001B060000}"/>
    <cellStyle name="Followed Hyperlink 45" xfId="43290" hidden="1" xr:uid="{00000000-0005-0000-0000-00001C060000}"/>
    <cellStyle name="Followed Hyperlink 45" xfId="43327" hidden="1" xr:uid="{00000000-0005-0000-0000-00001D060000}"/>
    <cellStyle name="Followed Hyperlink 45" xfId="43355" hidden="1" xr:uid="{00000000-0005-0000-0000-00001E060000}"/>
    <cellStyle name="Followed Hyperlink 45" xfId="43431" hidden="1" xr:uid="{00000000-0005-0000-0000-00001F060000}"/>
    <cellStyle name="Followed Hyperlink 45" xfId="43841" hidden="1" xr:uid="{00000000-0005-0000-0000-000004060000}"/>
    <cellStyle name="Followed Hyperlink 45" xfId="43895" hidden="1" xr:uid="{00000000-0005-0000-0000-000005060000}"/>
    <cellStyle name="Followed Hyperlink 45" xfId="43923" hidden="1" xr:uid="{00000000-0005-0000-0000-000006060000}"/>
    <cellStyle name="Followed Hyperlink 45" xfId="43999" hidden="1" xr:uid="{00000000-0005-0000-0000-000007060000}"/>
    <cellStyle name="Followed Hyperlink 45" xfId="44153" hidden="1" xr:uid="{00000000-0005-0000-0000-000008060000}"/>
    <cellStyle name="Followed Hyperlink 45" xfId="44208" hidden="1" xr:uid="{00000000-0005-0000-0000-000009060000}"/>
    <cellStyle name="Followed Hyperlink 45" xfId="44236" hidden="1" xr:uid="{00000000-0005-0000-0000-00000A060000}"/>
    <cellStyle name="Followed Hyperlink 45" xfId="44312" hidden="1" xr:uid="{00000000-0005-0000-0000-00000B060000}"/>
    <cellStyle name="Followed Hyperlink 45" xfId="44380" hidden="1" xr:uid="{00000000-0005-0000-0000-00000C060000}"/>
    <cellStyle name="Followed Hyperlink 45" xfId="44429" hidden="1" xr:uid="{00000000-0005-0000-0000-00000D060000}"/>
    <cellStyle name="Followed Hyperlink 45" xfId="44457" hidden="1" xr:uid="{00000000-0005-0000-0000-00000E060000}"/>
    <cellStyle name="Followed Hyperlink 45" xfId="44533" hidden="1" xr:uid="{00000000-0005-0000-0000-00000F060000}"/>
    <cellStyle name="Followed Hyperlink 45" xfId="44599" hidden="1" xr:uid="{00000000-0005-0000-0000-000010060000}"/>
    <cellStyle name="Followed Hyperlink 45" xfId="44645" hidden="1" xr:uid="{00000000-0005-0000-0000-000011060000}"/>
    <cellStyle name="Followed Hyperlink 45" xfId="44673" hidden="1" xr:uid="{00000000-0005-0000-0000-000012060000}"/>
    <cellStyle name="Followed Hyperlink 45" xfId="44749" hidden="1" xr:uid="{00000000-0005-0000-0000-000013060000}"/>
    <cellStyle name="Followed Hyperlink 45" xfId="44814" hidden="1" xr:uid="{00000000-0005-0000-0000-000014060000}"/>
    <cellStyle name="Followed Hyperlink 45" xfId="44857" hidden="1" xr:uid="{00000000-0005-0000-0000-000015060000}"/>
    <cellStyle name="Followed Hyperlink 45" xfId="44885" hidden="1" xr:uid="{00000000-0005-0000-0000-000016060000}"/>
    <cellStyle name="Followed Hyperlink 45" xfId="44961" hidden="1" xr:uid="{00000000-0005-0000-0000-000017060000}"/>
    <cellStyle name="Followed Hyperlink 45" xfId="45026" hidden="1" xr:uid="{00000000-0005-0000-0000-000018060000}"/>
    <cellStyle name="Followed Hyperlink 45" xfId="45068" hidden="1" xr:uid="{00000000-0005-0000-0000-000019060000}"/>
    <cellStyle name="Followed Hyperlink 45" xfId="45096" hidden="1" xr:uid="{00000000-0005-0000-0000-00001A060000}"/>
    <cellStyle name="Followed Hyperlink 45" xfId="45172" hidden="1" xr:uid="{00000000-0005-0000-0000-00001B060000}"/>
    <cellStyle name="Followed Hyperlink 45" xfId="45237" hidden="1" xr:uid="{00000000-0005-0000-0000-00001C060000}"/>
    <cellStyle name="Followed Hyperlink 45" xfId="45274" hidden="1" xr:uid="{00000000-0005-0000-0000-00001D060000}"/>
    <cellStyle name="Followed Hyperlink 45" xfId="45302" hidden="1" xr:uid="{00000000-0005-0000-0000-00001E060000}"/>
    <cellStyle name="Followed Hyperlink 45" xfId="45378" hidden="1" xr:uid="{00000000-0005-0000-0000-00001F060000}"/>
    <cellStyle name="Followed Hyperlink 46" xfId="473" hidden="1" xr:uid="{00000000-0005-0000-0000-000020060000}"/>
    <cellStyle name="Followed Hyperlink 46" xfId="647" hidden="1" xr:uid="{00000000-0005-0000-0000-000021060000}"/>
    <cellStyle name="Followed Hyperlink 46" xfId="721" hidden="1" xr:uid="{00000000-0005-0000-0000-000022060000}"/>
    <cellStyle name="Followed Hyperlink 46" xfId="659" hidden="1" xr:uid="{00000000-0005-0000-0000-000023060000}"/>
    <cellStyle name="Followed Hyperlink 46" xfId="818" hidden="1" xr:uid="{00000000-0005-0000-0000-000024060000}"/>
    <cellStyle name="Followed Hyperlink 46" xfId="960" hidden="1" xr:uid="{00000000-0005-0000-0000-000025060000}"/>
    <cellStyle name="Followed Hyperlink 46" xfId="1034" hidden="1" xr:uid="{00000000-0005-0000-0000-000026060000}"/>
    <cellStyle name="Followed Hyperlink 46" xfId="972" hidden="1" xr:uid="{00000000-0005-0000-0000-000027060000}"/>
    <cellStyle name="Followed Hyperlink 46" xfId="844" hidden="1" xr:uid="{00000000-0005-0000-0000-000028060000}"/>
    <cellStyle name="Followed Hyperlink 46" xfId="1181" hidden="1" xr:uid="{00000000-0005-0000-0000-000029060000}"/>
    <cellStyle name="Followed Hyperlink 46" xfId="1255" hidden="1" xr:uid="{00000000-0005-0000-0000-00002A060000}"/>
    <cellStyle name="Followed Hyperlink 46" xfId="1193" hidden="1" xr:uid="{00000000-0005-0000-0000-00002B060000}"/>
    <cellStyle name="Followed Hyperlink 46" xfId="1128" hidden="1" xr:uid="{00000000-0005-0000-0000-00002C060000}"/>
    <cellStyle name="Followed Hyperlink 46" xfId="1397" hidden="1" xr:uid="{00000000-0005-0000-0000-00002D060000}"/>
    <cellStyle name="Followed Hyperlink 46" xfId="1471" hidden="1" xr:uid="{00000000-0005-0000-0000-00002E060000}"/>
    <cellStyle name="Followed Hyperlink 46" xfId="1409" hidden="1" xr:uid="{00000000-0005-0000-0000-00002F060000}"/>
    <cellStyle name="Followed Hyperlink 46" xfId="318" hidden="1" xr:uid="{00000000-0005-0000-0000-000030060000}"/>
    <cellStyle name="Followed Hyperlink 46" xfId="1609" hidden="1" xr:uid="{00000000-0005-0000-0000-000031060000}"/>
    <cellStyle name="Followed Hyperlink 46" xfId="1683" hidden="1" xr:uid="{00000000-0005-0000-0000-000032060000}"/>
    <cellStyle name="Followed Hyperlink 46" xfId="1621" hidden="1" xr:uid="{00000000-0005-0000-0000-000033060000}"/>
    <cellStyle name="Followed Hyperlink 46" xfId="1560" hidden="1" xr:uid="{00000000-0005-0000-0000-000034060000}"/>
    <cellStyle name="Followed Hyperlink 46" xfId="1820" hidden="1" xr:uid="{00000000-0005-0000-0000-000035060000}"/>
    <cellStyle name="Followed Hyperlink 46" xfId="1894" hidden="1" xr:uid="{00000000-0005-0000-0000-000036060000}"/>
    <cellStyle name="Followed Hyperlink 46" xfId="1832" hidden="1" xr:uid="{00000000-0005-0000-0000-000037060000}"/>
    <cellStyle name="Followed Hyperlink 46" xfId="1772" hidden="1" xr:uid="{00000000-0005-0000-0000-000038060000}"/>
    <cellStyle name="Followed Hyperlink 46" xfId="2026" hidden="1" xr:uid="{00000000-0005-0000-0000-000039060000}"/>
    <cellStyle name="Followed Hyperlink 46" xfId="2100" hidden="1" xr:uid="{00000000-0005-0000-0000-00003A060000}"/>
    <cellStyle name="Followed Hyperlink 46" xfId="2038" hidden="1" xr:uid="{00000000-0005-0000-0000-00003B060000}"/>
    <cellStyle name="Followed Hyperlink 46" xfId="2774" hidden="1" xr:uid="{00000000-0005-0000-0000-000020060000}"/>
    <cellStyle name="Followed Hyperlink 46" xfId="2948" hidden="1" xr:uid="{00000000-0005-0000-0000-000021060000}"/>
    <cellStyle name="Followed Hyperlink 46" xfId="3022" hidden="1" xr:uid="{00000000-0005-0000-0000-000022060000}"/>
    <cellStyle name="Followed Hyperlink 46" xfId="2960" hidden="1" xr:uid="{00000000-0005-0000-0000-000023060000}"/>
    <cellStyle name="Followed Hyperlink 46" xfId="3119" hidden="1" xr:uid="{00000000-0005-0000-0000-000024060000}"/>
    <cellStyle name="Followed Hyperlink 46" xfId="3261" hidden="1" xr:uid="{00000000-0005-0000-0000-000025060000}"/>
    <cellStyle name="Followed Hyperlink 46" xfId="3335" hidden="1" xr:uid="{00000000-0005-0000-0000-000026060000}"/>
    <cellStyle name="Followed Hyperlink 46" xfId="3273" hidden="1" xr:uid="{00000000-0005-0000-0000-000027060000}"/>
    <cellStyle name="Followed Hyperlink 46" xfId="3145" hidden="1" xr:uid="{00000000-0005-0000-0000-000028060000}"/>
    <cellStyle name="Followed Hyperlink 46" xfId="3482" hidden="1" xr:uid="{00000000-0005-0000-0000-000029060000}"/>
    <cellStyle name="Followed Hyperlink 46" xfId="3556" hidden="1" xr:uid="{00000000-0005-0000-0000-00002A060000}"/>
    <cellStyle name="Followed Hyperlink 46" xfId="3494" hidden="1" xr:uid="{00000000-0005-0000-0000-00002B060000}"/>
    <cellStyle name="Followed Hyperlink 46" xfId="3429" hidden="1" xr:uid="{00000000-0005-0000-0000-00002C060000}"/>
    <cellStyle name="Followed Hyperlink 46" xfId="3698" hidden="1" xr:uid="{00000000-0005-0000-0000-00002D060000}"/>
    <cellStyle name="Followed Hyperlink 46" xfId="3772" hidden="1" xr:uid="{00000000-0005-0000-0000-00002E060000}"/>
    <cellStyle name="Followed Hyperlink 46" xfId="3710" hidden="1" xr:uid="{00000000-0005-0000-0000-00002F060000}"/>
    <cellStyle name="Followed Hyperlink 46" xfId="2619" hidden="1" xr:uid="{00000000-0005-0000-0000-000030060000}"/>
    <cellStyle name="Followed Hyperlink 46" xfId="3910" hidden="1" xr:uid="{00000000-0005-0000-0000-000031060000}"/>
    <cellStyle name="Followed Hyperlink 46" xfId="3984" hidden="1" xr:uid="{00000000-0005-0000-0000-000032060000}"/>
    <cellStyle name="Followed Hyperlink 46" xfId="3922" hidden="1" xr:uid="{00000000-0005-0000-0000-000033060000}"/>
    <cellStyle name="Followed Hyperlink 46" xfId="3861" hidden="1" xr:uid="{00000000-0005-0000-0000-000034060000}"/>
    <cellStyle name="Followed Hyperlink 46" xfId="4121" hidden="1" xr:uid="{00000000-0005-0000-0000-000035060000}"/>
    <cellStyle name="Followed Hyperlink 46" xfId="4195" hidden="1" xr:uid="{00000000-0005-0000-0000-000036060000}"/>
    <cellStyle name="Followed Hyperlink 46" xfId="4133" hidden="1" xr:uid="{00000000-0005-0000-0000-000037060000}"/>
    <cellStyle name="Followed Hyperlink 46" xfId="4073" hidden="1" xr:uid="{00000000-0005-0000-0000-000038060000}"/>
    <cellStyle name="Followed Hyperlink 46" xfId="4327" hidden="1" xr:uid="{00000000-0005-0000-0000-000039060000}"/>
    <cellStyle name="Followed Hyperlink 46" xfId="4401" hidden="1" xr:uid="{00000000-0005-0000-0000-00003A060000}"/>
    <cellStyle name="Followed Hyperlink 46" xfId="4339" hidden="1" xr:uid="{00000000-0005-0000-0000-00003B060000}"/>
    <cellStyle name="Followed Hyperlink 46" xfId="48" hidden="1" xr:uid="{00000000-0005-0000-0000-000020060000}"/>
    <cellStyle name="Followed Hyperlink 46" xfId="2526" hidden="1" xr:uid="{00000000-0005-0000-0000-000021060000}"/>
    <cellStyle name="Followed Hyperlink 46" xfId="2800" hidden="1" xr:uid="{00000000-0005-0000-0000-000022060000}"/>
    <cellStyle name="Followed Hyperlink 46" xfId="4503" hidden="1" xr:uid="{00000000-0005-0000-0000-000023060000}"/>
    <cellStyle name="Followed Hyperlink 46" xfId="4798" hidden="1" xr:uid="{00000000-0005-0000-0000-000024060000}"/>
    <cellStyle name="Followed Hyperlink 46" xfId="4940" hidden="1" xr:uid="{00000000-0005-0000-0000-000025060000}"/>
    <cellStyle name="Followed Hyperlink 46" xfId="5014" hidden="1" xr:uid="{00000000-0005-0000-0000-000026060000}"/>
    <cellStyle name="Followed Hyperlink 46" xfId="4952" hidden="1" xr:uid="{00000000-0005-0000-0000-000027060000}"/>
    <cellStyle name="Followed Hyperlink 46" xfId="4824" hidden="1" xr:uid="{00000000-0005-0000-0000-000028060000}"/>
    <cellStyle name="Followed Hyperlink 46" xfId="5161" hidden="1" xr:uid="{00000000-0005-0000-0000-000029060000}"/>
    <cellStyle name="Followed Hyperlink 46" xfId="5235" hidden="1" xr:uid="{00000000-0005-0000-0000-00002A060000}"/>
    <cellStyle name="Followed Hyperlink 46" xfId="5173" hidden="1" xr:uid="{00000000-0005-0000-0000-00002B060000}"/>
    <cellStyle name="Followed Hyperlink 46" xfId="5108" hidden="1" xr:uid="{00000000-0005-0000-0000-00002C060000}"/>
    <cellStyle name="Followed Hyperlink 46" xfId="5377" hidden="1" xr:uid="{00000000-0005-0000-0000-00002D060000}"/>
    <cellStyle name="Followed Hyperlink 46" xfId="5451" hidden="1" xr:uid="{00000000-0005-0000-0000-00002E060000}"/>
    <cellStyle name="Followed Hyperlink 46" xfId="5389" hidden="1" xr:uid="{00000000-0005-0000-0000-00002F060000}"/>
    <cellStyle name="Followed Hyperlink 46" xfId="2447" hidden="1" xr:uid="{00000000-0005-0000-0000-000030060000}"/>
    <cellStyle name="Followed Hyperlink 46" xfId="5589" hidden="1" xr:uid="{00000000-0005-0000-0000-000031060000}"/>
    <cellStyle name="Followed Hyperlink 46" xfId="5663" hidden="1" xr:uid="{00000000-0005-0000-0000-000032060000}"/>
    <cellStyle name="Followed Hyperlink 46" xfId="5601" hidden="1" xr:uid="{00000000-0005-0000-0000-000033060000}"/>
    <cellStyle name="Followed Hyperlink 46" xfId="5540" hidden="1" xr:uid="{00000000-0005-0000-0000-000034060000}"/>
    <cellStyle name="Followed Hyperlink 46" xfId="5800" hidden="1" xr:uid="{00000000-0005-0000-0000-000035060000}"/>
    <cellStyle name="Followed Hyperlink 46" xfId="5874" hidden="1" xr:uid="{00000000-0005-0000-0000-000036060000}"/>
    <cellStyle name="Followed Hyperlink 46" xfId="5812" hidden="1" xr:uid="{00000000-0005-0000-0000-000037060000}"/>
    <cellStyle name="Followed Hyperlink 46" xfId="5752" hidden="1" xr:uid="{00000000-0005-0000-0000-000038060000}"/>
    <cellStyle name="Followed Hyperlink 46" xfId="6006" hidden="1" xr:uid="{00000000-0005-0000-0000-000039060000}"/>
    <cellStyle name="Followed Hyperlink 46" xfId="6080" hidden="1" xr:uid="{00000000-0005-0000-0000-00003A060000}"/>
    <cellStyle name="Followed Hyperlink 46" xfId="6018" hidden="1" xr:uid="{00000000-0005-0000-0000-00003B060000}"/>
    <cellStyle name="Followed Hyperlink 46" xfId="2771" hidden="1" xr:uid="{00000000-0005-0000-0000-000020060000}"/>
    <cellStyle name="Followed Hyperlink 46" xfId="2763" hidden="1" xr:uid="{00000000-0005-0000-0000-000021060000}"/>
    <cellStyle name="Followed Hyperlink 46" xfId="193" hidden="1" xr:uid="{00000000-0005-0000-0000-000022060000}"/>
    <cellStyle name="Followed Hyperlink 46" xfId="6182" hidden="1" xr:uid="{00000000-0005-0000-0000-000023060000}"/>
    <cellStyle name="Followed Hyperlink 46" xfId="6478" hidden="1" xr:uid="{00000000-0005-0000-0000-000024060000}"/>
    <cellStyle name="Followed Hyperlink 46" xfId="6620" hidden="1" xr:uid="{00000000-0005-0000-0000-000025060000}"/>
    <cellStyle name="Followed Hyperlink 46" xfId="6694" hidden="1" xr:uid="{00000000-0005-0000-0000-000026060000}"/>
    <cellStyle name="Followed Hyperlink 46" xfId="6632" hidden="1" xr:uid="{00000000-0005-0000-0000-000027060000}"/>
    <cellStyle name="Followed Hyperlink 46" xfId="6504" hidden="1" xr:uid="{00000000-0005-0000-0000-000028060000}"/>
    <cellStyle name="Followed Hyperlink 46" xfId="6841" hidden="1" xr:uid="{00000000-0005-0000-0000-000029060000}"/>
    <cellStyle name="Followed Hyperlink 46" xfId="6915" hidden="1" xr:uid="{00000000-0005-0000-0000-00002A060000}"/>
    <cellStyle name="Followed Hyperlink 46" xfId="6853" hidden="1" xr:uid="{00000000-0005-0000-0000-00002B060000}"/>
    <cellStyle name="Followed Hyperlink 46" xfId="6788" hidden="1" xr:uid="{00000000-0005-0000-0000-00002C060000}"/>
    <cellStyle name="Followed Hyperlink 46" xfId="7057" hidden="1" xr:uid="{00000000-0005-0000-0000-00002D060000}"/>
    <cellStyle name="Followed Hyperlink 46" xfId="7131" hidden="1" xr:uid="{00000000-0005-0000-0000-00002E060000}"/>
    <cellStyle name="Followed Hyperlink 46" xfId="7069" hidden="1" xr:uid="{00000000-0005-0000-0000-00002F060000}"/>
    <cellStyle name="Followed Hyperlink 46" xfId="2433" hidden="1" xr:uid="{00000000-0005-0000-0000-000030060000}"/>
    <cellStyle name="Followed Hyperlink 46" xfId="7269" hidden="1" xr:uid="{00000000-0005-0000-0000-000031060000}"/>
    <cellStyle name="Followed Hyperlink 46" xfId="7343" hidden="1" xr:uid="{00000000-0005-0000-0000-000032060000}"/>
    <cellStyle name="Followed Hyperlink 46" xfId="7281" hidden="1" xr:uid="{00000000-0005-0000-0000-000033060000}"/>
    <cellStyle name="Followed Hyperlink 46" xfId="7220" hidden="1" xr:uid="{00000000-0005-0000-0000-000034060000}"/>
    <cellStyle name="Followed Hyperlink 46" xfId="7480" hidden="1" xr:uid="{00000000-0005-0000-0000-000035060000}"/>
    <cellStyle name="Followed Hyperlink 46" xfId="7554" hidden="1" xr:uid="{00000000-0005-0000-0000-000036060000}"/>
    <cellStyle name="Followed Hyperlink 46" xfId="7492" hidden="1" xr:uid="{00000000-0005-0000-0000-000037060000}"/>
    <cellStyle name="Followed Hyperlink 46" xfId="7432" hidden="1" xr:uid="{00000000-0005-0000-0000-000038060000}"/>
    <cellStyle name="Followed Hyperlink 46" xfId="7686" hidden="1" xr:uid="{00000000-0005-0000-0000-000039060000}"/>
    <cellStyle name="Followed Hyperlink 46" xfId="7760" hidden="1" xr:uid="{00000000-0005-0000-0000-00003A060000}"/>
    <cellStyle name="Followed Hyperlink 46" xfId="7698" hidden="1" xr:uid="{00000000-0005-0000-0000-00003B060000}"/>
    <cellStyle name="Followed Hyperlink 46" xfId="4594" hidden="1" xr:uid="{00000000-0005-0000-0000-000020060000}"/>
    <cellStyle name="Followed Hyperlink 46" xfId="4598" hidden="1" xr:uid="{00000000-0005-0000-0000-000021060000}"/>
    <cellStyle name="Followed Hyperlink 46" xfId="2494" hidden="1" xr:uid="{00000000-0005-0000-0000-000022060000}"/>
    <cellStyle name="Followed Hyperlink 46" xfId="7862" hidden="1" xr:uid="{00000000-0005-0000-0000-000023060000}"/>
    <cellStyle name="Followed Hyperlink 46" xfId="8158" hidden="1" xr:uid="{00000000-0005-0000-0000-000024060000}"/>
    <cellStyle name="Followed Hyperlink 46" xfId="8300" hidden="1" xr:uid="{00000000-0005-0000-0000-000025060000}"/>
    <cellStyle name="Followed Hyperlink 46" xfId="8374" hidden="1" xr:uid="{00000000-0005-0000-0000-000026060000}"/>
    <cellStyle name="Followed Hyperlink 46" xfId="8312" hidden="1" xr:uid="{00000000-0005-0000-0000-000027060000}"/>
    <cellStyle name="Followed Hyperlink 46" xfId="8184" hidden="1" xr:uid="{00000000-0005-0000-0000-000028060000}"/>
    <cellStyle name="Followed Hyperlink 46" xfId="8521" hidden="1" xr:uid="{00000000-0005-0000-0000-000029060000}"/>
    <cellStyle name="Followed Hyperlink 46" xfId="8595" hidden="1" xr:uid="{00000000-0005-0000-0000-00002A060000}"/>
    <cellStyle name="Followed Hyperlink 46" xfId="8533" hidden="1" xr:uid="{00000000-0005-0000-0000-00002B060000}"/>
    <cellStyle name="Followed Hyperlink 46" xfId="8468" hidden="1" xr:uid="{00000000-0005-0000-0000-00002C060000}"/>
    <cellStyle name="Followed Hyperlink 46" xfId="8737" hidden="1" xr:uid="{00000000-0005-0000-0000-00002D060000}"/>
    <cellStyle name="Followed Hyperlink 46" xfId="8811" hidden="1" xr:uid="{00000000-0005-0000-0000-00002E060000}"/>
    <cellStyle name="Followed Hyperlink 46" xfId="8749" hidden="1" xr:uid="{00000000-0005-0000-0000-00002F060000}"/>
    <cellStyle name="Followed Hyperlink 46" xfId="2794" hidden="1" xr:uid="{00000000-0005-0000-0000-000030060000}"/>
    <cellStyle name="Followed Hyperlink 46" xfId="8949" hidden="1" xr:uid="{00000000-0005-0000-0000-000031060000}"/>
    <cellStyle name="Followed Hyperlink 46" xfId="9023" hidden="1" xr:uid="{00000000-0005-0000-0000-000032060000}"/>
    <cellStyle name="Followed Hyperlink 46" xfId="8961" hidden="1" xr:uid="{00000000-0005-0000-0000-000033060000}"/>
    <cellStyle name="Followed Hyperlink 46" xfId="8900" hidden="1" xr:uid="{00000000-0005-0000-0000-000034060000}"/>
    <cellStyle name="Followed Hyperlink 46" xfId="9160" hidden="1" xr:uid="{00000000-0005-0000-0000-000035060000}"/>
    <cellStyle name="Followed Hyperlink 46" xfId="9234" hidden="1" xr:uid="{00000000-0005-0000-0000-000036060000}"/>
    <cellStyle name="Followed Hyperlink 46" xfId="9172" hidden="1" xr:uid="{00000000-0005-0000-0000-000037060000}"/>
    <cellStyle name="Followed Hyperlink 46" xfId="9112" hidden="1" xr:uid="{00000000-0005-0000-0000-000038060000}"/>
    <cellStyle name="Followed Hyperlink 46" xfId="9366" hidden="1" xr:uid="{00000000-0005-0000-0000-000039060000}"/>
    <cellStyle name="Followed Hyperlink 46" xfId="9440" hidden="1" xr:uid="{00000000-0005-0000-0000-00003A060000}"/>
    <cellStyle name="Followed Hyperlink 46" xfId="9378" hidden="1" xr:uid="{00000000-0005-0000-0000-00003B060000}"/>
    <cellStyle name="Followed Hyperlink 46" xfId="6273" hidden="1" xr:uid="{00000000-0005-0000-0000-000020060000}"/>
    <cellStyle name="Followed Hyperlink 46" xfId="6277" hidden="1" xr:uid="{00000000-0005-0000-0000-000021060000}"/>
    <cellStyle name="Followed Hyperlink 46" xfId="2575" hidden="1" xr:uid="{00000000-0005-0000-0000-000022060000}"/>
    <cellStyle name="Followed Hyperlink 46" xfId="9542" hidden="1" xr:uid="{00000000-0005-0000-0000-000023060000}"/>
    <cellStyle name="Followed Hyperlink 46" xfId="9836" hidden="1" xr:uid="{00000000-0005-0000-0000-000024060000}"/>
    <cellStyle name="Followed Hyperlink 46" xfId="9978" hidden="1" xr:uid="{00000000-0005-0000-0000-000025060000}"/>
    <cellStyle name="Followed Hyperlink 46" xfId="10052" hidden="1" xr:uid="{00000000-0005-0000-0000-000026060000}"/>
    <cellStyle name="Followed Hyperlink 46" xfId="9990" hidden="1" xr:uid="{00000000-0005-0000-0000-000027060000}"/>
    <cellStyle name="Followed Hyperlink 46" xfId="9862" hidden="1" xr:uid="{00000000-0005-0000-0000-000028060000}"/>
    <cellStyle name="Followed Hyperlink 46" xfId="10199" hidden="1" xr:uid="{00000000-0005-0000-0000-000029060000}"/>
    <cellStyle name="Followed Hyperlink 46" xfId="10273" hidden="1" xr:uid="{00000000-0005-0000-0000-00002A060000}"/>
    <cellStyle name="Followed Hyperlink 46" xfId="10211" hidden="1" xr:uid="{00000000-0005-0000-0000-00002B060000}"/>
    <cellStyle name="Followed Hyperlink 46" xfId="10146" hidden="1" xr:uid="{00000000-0005-0000-0000-00002C060000}"/>
    <cellStyle name="Followed Hyperlink 46" xfId="10415" hidden="1" xr:uid="{00000000-0005-0000-0000-00002D060000}"/>
    <cellStyle name="Followed Hyperlink 46" xfId="10489" hidden="1" xr:uid="{00000000-0005-0000-0000-00002E060000}"/>
    <cellStyle name="Followed Hyperlink 46" xfId="10427" hidden="1" xr:uid="{00000000-0005-0000-0000-00002F060000}"/>
    <cellStyle name="Followed Hyperlink 46" xfId="2710" hidden="1" xr:uid="{00000000-0005-0000-0000-000030060000}"/>
    <cellStyle name="Followed Hyperlink 46" xfId="10627" hidden="1" xr:uid="{00000000-0005-0000-0000-000031060000}"/>
    <cellStyle name="Followed Hyperlink 46" xfId="10701" hidden="1" xr:uid="{00000000-0005-0000-0000-000032060000}"/>
    <cellStyle name="Followed Hyperlink 46" xfId="10639" hidden="1" xr:uid="{00000000-0005-0000-0000-000033060000}"/>
    <cellStyle name="Followed Hyperlink 46" xfId="10578" hidden="1" xr:uid="{00000000-0005-0000-0000-000034060000}"/>
    <cellStyle name="Followed Hyperlink 46" xfId="10838" hidden="1" xr:uid="{00000000-0005-0000-0000-000035060000}"/>
    <cellStyle name="Followed Hyperlink 46" xfId="10912" hidden="1" xr:uid="{00000000-0005-0000-0000-000036060000}"/>
    <cellStyle name="Followed Hyperlink 46" xfId="10850" hidden="1" xr:uid="{00000000-0005-0000-0000-000037060000}"/>
    <cellStyle name="Followed Hyperlink 46" xfId="10790" hidden="1" xr:uid="{00000000-0005-0000-0000-000038060000}"/>
    <cellStyle name="Followed Hyperlink 46" xfId="11044" hidden="1" xr:uid="{00000000-0005-0000-0000-000039060000}"/>
    <cellStyle name="Followed Hyperlink 46" xfId="11118" hidden="1" xr:uid="{00000000-0005-0000-0000-00003A060000}"/>
    <cellStyle name="Followed Hyperlink 46" xfId="11056" hidden="1" xr:uid="{00000000-0005-0000-0000-00003B060000}"/>
    <cellStyle name="Followed Hyperlink 46" xfId="7953" hidden="1" xr:uid="{00000000-0005-0000-0000-000020060000}"/>
    <cellStyle name="Followed Hyperlink 46" xfId="7957" hidden="1" xr:uid="{00000000-0005-0000-0000-000021060000}"/>
    <cellStyle name="Followed Hyperlink 46" xfId="2599" hidden="1" xr:uid="{00000000-0005-0000-0000-000022060000}"/>
    <cellStyle name="Followed Hyperlink 46" xfId="11220" hidden="1" xr:uid="{00000000-0005-0000-0000-000023060000}"/>
    <cellStyle name="Followed Hyperlink 46" xfId="11511" hidden="1" xr:uid="{00000000-0005-0000-0000-000024060000}"/>
    <cellStyle name="Followed Hyperlink 46" xfId="11653" hidden="1" xr:uid="{00000000-0005-0000-0000-000025060000}"/>
    <cellStyle name="Followed Hyperlink 46" xfId="11727" hidden="1" xr:uid="{00000000-0005-0000-0000-000026060000}"/>
    <cellStyle name="Followed Hyperlink 46" xfId="11665" hidden="1" xr:uid="{00000000-0005-0000-0000-000027060000}"/>
    <cellStyle name="Followed Hyperlink 46" xfId="11537" hidden="1" xr:uid="{00000000-0005-0000-0000-000028060000}"/>
    <cellStyle name="Followed Hyperlink 46" xfId="11874" hidden="1" xr:uid="{00000000-0005-0000-0000-000029060000}"/>
    <cellStyle name="Followed Hyperlink 46" xfId="11948" hidden="1" xr:uid="{00000000-0005-0000-0000-00002A060000}"/>
    <cellStyle name="Followed Hyperlink 46" xfId="11886" hidden="1" xr:uid="{00000000-0005-0000-0000-00002B060000}"/>
    <cellStyle name="Followed Hyperlink 46" xfId="11821" hidden="1" xr:uid="{00000000-0005-0000-0000-00002C060000}"/>
    <cellStyle name="Followed Hyperlink 46" xfId="12090" hidden="1" xr:uid="{00000000-0005-0000-0000-00002D060000}"/>
    <cellStyle name="Followed Hyperlink 46" xfId="12164" hidden="1" xr:uid="{00000000-0005-0000-0000-00002E060000}"/>
    <cellStyle name="Followed Hyperlink 46" xfId="12102" hidden="1" xr:uid="{00000000-0005-0000-0000-00002F060000}"/>
    <cellStyle name="Followed Hyperlink 46" xfId="2476" hidden="1" xr:uid="{00000000-0005-0000-0000-000030060000}"/>
    <cellStyle name="Followed Hyperlink 46" xfId="12302" hidden="1" xr:uid="{00000000-0005-0000-0000-000031060000}"/>
    <cellStyle name="Followed Hyperlink 46" xfId="12376" hidden="1" xr:uid="{00000000-0005-0000-0000-000032060000}"/>
    <cellStyle name="Followed Hyperlink 46" xfId="12314" hidden="1" xr:uid="{00000000-0005-0000-0000-000033060000}"/>
    <cellStyle name="Followed Hyperlink 46" xfId="12253" hidden="1" xr:uid="{00000000-0005-0000-0000-000034060000}"/>
    <cellStyle name="Followed Hyperlink 46" xfId="12513" hidden="1" xr:uid="{00000000-0005-0000-0000-000035060000}"/>
    <cellStyle name="Followed Hyperlink 46" xfId="12587" hidden="1" xr:uid="{00000000-0005-0000-0000-000036060000}"/>
    <cellStyle name="Followed Hyperlink 46" xfId="12525" hidden="1" xr:uid="{00000000-0005-0000-0000-000037060000}"/>
    <cellStyle name="Followed Hyperlink 46" xfId="12465" hidden="1" xr:uid="{00000000-0005-0000-0000-000038060000}"/>
    <cellStyle name="Followed Hyperlink 46" xfId="12719" hidden="1" xr:uid="{00000000-0005-0000-0000-000039060000}"/>
    <cellStyle name="Followed Hyperlink 46" xfId="12793" hidden="1" xr:uid="{00000000-0005-0000-0000-00003A060000}"/>
    <cellStyle name="Followed Hyperlink 46" xfId="12731" hidden="1" xr:uid="{00000000-0005-0000-0000-00003B060000}"/>
    <cellStyle name="Followed Hyperlink 46" xfId="9633" hidden="1" xr:uid="{00000000-0005-0000-0000-000020060000}"/>
    <cellStyle name="Followed Hyperlink 46" xfId="9637" hidden="1" xr:uid="{00000000-0005-0000-0000-000021060000}"/>
    <cellStyle name="Followed Hyperlink 46" xfId="4610" hidden="1" xr:uid="{00000000-0005-0000-0000-000022060000}"/>
    <cellStyle name="Followed Hyperlink 46" xfId="12895" hidden="1" xr:uid="{00000000-0005-0000-0000-000023060000}"/>
    <cellStyle name="Followed Hyperlink 46" xfId="13185" hidden="1" xr:uid="{00000000-0005-0000-0000-000024060000}"/>
    <cellStyle name="Followed Hyperlink 46" xfId="13327" hidden="1" xr:uid="{00000000-0005-0000-0000-000025060000}"/>
    <cellStyle name="Followed Hyperlink 46" xfId="13401" hidden="1" xr:uid="{00000000-0005-0000-0000-000026060000}"/>
    <cellStyle name="Followed Hyperlink 46" xfId="13339" hidden="1" xr:uid="{00000000-0005-0000-0000-000027060000}"/>
    <cellStyle name="Followed Hyperlink 46" xfId="13211" hidden="1" xr:uid="{00000000-0005-0000-0000-000028060000}"/>
    <cellStyle name="Followed Hyperlink 46" xfId="13548" hidden="1" xr:uid="{00000000-0005-0000-0000-000029060000}"/>
    <cellStyle name="Followed Hyperlink 46" xfId="13622" hidden="1" xr:uid="{00000000-0005-0000-0000-00002A060000}"/>
    <cellStyle name="Followed Hyperlink 46" xfId="13560" hidden="1" xr:uid="{00000000-0005-0000-0000-00002B060000}"/>
    <cellStyle name="Followed Hyperlink 46" xfId="13495" hidden="1" xr:uid="{00000000-0005-0000-0000-00002C060000}"/>
    <cellStyle name="Followed Hyperlink 46" xfId="13764" hidden="1" xr:uid="{00000000-0005-0000-0000-00002D060000}"/>
    <cellStyle name="Followed Hyperlink 46" xfId="13838" hidden="1" xr:uid="{00000000-0005-0000-0000-00002E060000}"/>
    <cellStyle name="Followed Hyperlink 46" xfId="13776" hidden="1" xr:uid="{00000000-0005-0000-0000-00002F060000}"/>
    <cellStyle name="Followed Hyperlink 46" xfId="2582" hidden="1" xr:uid="{00000000-0005-0000-0000-000030060000}"/>
    <cellStyle name="Followed Hyperlink 46" xfId="13976" hidden="1" xr:uid="{00000000-0005-0000-0000-000031060000}"/>
    <cellStyle name="Followed Hyperlink 46" xfId="14050" hidden="1" xr:uid="{00000000-0005-0000-0000-000032060000}"/>
    <cellStyle name="Followed Hyperlink 46" xfId="13988" hidden="1" xr:uid="{00000000-0005-0000-0000-000033060000}"/>
    <cellStyle name="Followed Hyperlink 46" xfId="13927" hidden="1" xr:uid="{00000000-0005-0000-0000-000034060000}"/>
    <cellStyle name="Followed Hyperlink 46" xfId="14187" hidden="1" xr:uid="{00000000-0005-0000-0000-000035060000}"/>
    <cellStyle name="Followed Hyperlink 46" xfId="14261" hidden="1" xr:uid="{00000000-0005-0000-0000-000036060000}"/>
    <cellStyle name="Followed Hyperlink 46" xfId="14199" hidden="1" xr:uid="{00000000-0005-0000-0000-000037060000}"/>
    <cellStyle name="Followed Hyperlink 46" xfId="14139" hidden="1" xr:uid="{00000000-0005-0000-0000-000038060000}"/>
    <cellStyle name="Followed Hyperlink 46" xfId="14393" hidden="1" xr:uid="{00000000-0005-0000-0000-000039060000}"/>
    <cellStyle name="Followed Hyperlink 46" xfId="14467" hidden="1" xr:uid="{00000000-0005-0000-0000-00003A060000}"/>
    <cellStyle name="Followed Hyperlink 46" xfId="14405" hidden="1" xr:uid="{00000000-0005-0000-0000-00003B060000}"/>
    <cellStyle name="Followed Hyperlink 46" xfId="11311" hidden="1" xr:uid="{00000000-0005-0000-0000-000020060000}"/>
    <cellStyle name="Followed Hyperlink 46" xfId="11315" hidden="1" xr:uid="{00000000-0005-0000-0000-000021060000}"/>
    <cellStyle name="Followed Hyperlink 46" xfId="6289" hidden="1" xr:uid="{00000000-0005-0000-0000-000022060000}"/>
    <cellStyle name="Followed Hyperlink 46" xfId="14569" hidden="1" xr:uid="{00000000-0005-0000-0000-000023060000}"/>
    <cellStyle name="Followed Hyperlink 46" xfId="14853" hidden="1" xr:uid="{00000000-0005-0000-0000-000024060000}"/>
    <cellStyle name="Followed Hyperlink 46" xfId="14995" hidden="1" xr:uid="{00000000-0005-0000-0000-000025060000}"/>
    <cellStyle name="Followed Hyperlink 46" xfId="15069" hidden="1" xr:uid="{00000000-0005-0000-0000-000026060000}"/>
    <cellStyle name="Followed Hyperlink 46" xfId="15007" hidden="1" xr:uid="{00000000-0005-0000-0000-000027060000}"/>
    <cellStyle name="Followed Hyperlink 46" xfId="14879" hidden="1" xr:uid="{00000000-0005-0000-0000-000028060000}"/>
    <cellStyle name="Followed Hyperlink 46" xfId="15216" hidden="1" xr:uid="{00000000-0005-0000-0000-000029060000}"/>
    <cellStyle name="Followed Hyperlink 46" xfId="15290" hidden="1" xr:uid="{00000000-0005-0000-0000-00002A060000}"/>
    <cellStyle name="Followed Hyperlink 46" xfId="15228" hidden="1" xr:uid="{00000000-0005-0000-0000-00002B060000}"/>
    <cellStyle name="Followed Hyperlink 46" xfId="15163" hidden="1" xr:uid="{00000000-0005-0000-0000-00002C060000}"/>
    <cellStyle name="Followed Hyperlink 46" xfId="15432" hidden="1" xr:uid="{00000000-0005-0000-0000-00002D060000}"/>
    <cellStyle name="Followed Hyperlink 46" xfId="15506" hidden="1" xr:uid="{00000000-0005-0000-0000-00002E060000}"/>
    <cellStyle name="Followed Hyperlink 46" xfId="15444" hidden="1" xr:uid="{00000000-0005-0000-0000-00002F060000}"/>
    <cellStyle name="Followed Hyperlink 46" xfId="126" hidden="1" xr:uid="{00000000-0005-0000-0000-000030060000}"/>
    <cellStyle name="Followed Hyperlink 46" xfId="15644" hidden="1" xr:uid="{00000000-0005-0000-0000-000031060000}"/>
    <cellStyle name="Followed Hyperlink 46" xfId="15718" hidden="1" xr:uid="{00000000-0005-0000-0000-000032060000}"/>
    <cellStyle name="Followed Hyperlink 46" xfId="15656" hidden="1" xr:uid="{00000000-0005-0000-0000-000033060000}"/>
    <cellStyle name="Followed Hyperlink 46" xfId="15595" hidden="1" xr:uid="{00000000-0005-0000-0000-000034060000}"/>
    <cellStyle name="Followed Hyperlink 46" xfId="15855" hidden="1" xr:uid="{00000000-0005-0000-0000-000035060000}"/>
    <cellStyle name="Followed Hyperlink 46" xfId="15929" hidden="1" xr:uid="{00000000-0005-0000-0000-000036060000}"/>
    <cellStyle name="Followed Hyperlink 46" xfId="15867" hidden="1" xr:uid="{00000000-0005-0000-0000-000037060000}"/>
    <cellStyle name="Followed Hyperlink 46" xfId="15807" hidden="1" xr:uid="{00000000-0005-0000-0000-000038060000}"/>
    <cellStyle name="Followed Hyperlink 46" xfId="16061" hidden="1" xr:uid="{00000000-0005-0000-0000-000039060000}"/>
    <cellStyle name="Followed Hyperlink 46" xfId="16135" hidden="1" xr:uid="{00000000-0005-0000-0000-00003A060000}"/>
    <cellStyle name="Followed Hyperlink 46" xfId="16073" hidden="1" xr:uid="{00000000-0005-0000-0000-00003B060000}"/>
    <cellStyle name="Followed Hyperlink 46" xfId="12984" hidden="1" xr:uid="{00000000-0005-0000-0000-000020060000}"/>
    <cellStyle name="Followed Hyperlink 46" xfId="12988" hidden="1" xr:uid="{00000000-0005-0000-0000-000021060000}"/>
    <cellStyle name="Followed Hyperlink 46" xfId="7969" hidden="1" xr:uid="{00000000-0005-0000-0000-000022060000}"/>
    <cellStyle name="Followed Hyperlink 46" xfId="16237" hidden="1" xr:uid="{00000000-0005-0000-0000-000023060000}"/>
    <cellStyle name="Followed Hyperlink 46" xfId="16512" hidden="1" xr:uid="{00000000-0005-0000-0000-000024060000}"/>
    <cellStyle name="Followed Hyperlink 46" xfId="16654" hidden="1" xr:uid="{00000000-0005-0000-0000-000025060000}"/>
    <cellStyle name="Followed Hyperlink 46" xfId="16728" hidden="1" xr:uid="{00000000-0005-0000-0000-000026060000}"/>
    <cellStyle name="Followed Hyperlink 46" xfId="16666" hidden="1" xr:uid="{00000000-0005-0000-0000-000027060000}"/>
    <cellStyle name="Followed Hyperlink 46" xfId="16538" hidden="1" xr:uid="{00000000-0005-0000-0000-000028060000}"/>
    <cellStyle name="Followed Hyperlink 46" xfId="16875" hidden="1" xr:uid="{00000000-0005-0000-0000-000029060000}"/>
    <cellStyle name="Followed Hyperlink 46" xfId="16949" hidden="1" xr:uid="{00000000-0005-0000-0000-00002A060000}"/>
    <cellStyle name="Followed Hyperlink 46" xfId="16887" hidden="1" xr:uid="{00000000-0005-0000-0000-00002B060000}"/>
    <cellStyle name="Followed Hyperlink 46" xfId="16822" hidden="1" xr:uid="{00000000-0005-0000-0000-00002C060000}"/>
    <cellStyle name="Followed Hyperlink 46" xfId="17091" hidden="1" xr:uid="{00000000-0005-0000-0000-00002D060000}"/>
    <cellStyle name="Followed Hyperlink 46" xfId="17165" hidden="1" xr:uid="{00000000-0005-0000-0000-00002E060000}"/>
    <cellStyle name="Followed Hyperlink 46" xfId="17103" hidden="1" xr:uid="{00000000-0005-0000-0000-00002F060000}"/>
    <cellStyle name="Followed Hyperlink 46" xfId="78" hidden="1" xr:uid="{00000000-0005-0000-0000-000030060000}"/>
    <cellStyle name="Followed Hyperlink 46" xfId="17303" hidden="1" xr:uid="{00000000-0005-0000-0000-000031060000}"/>
    <cellStyle name="Followed Hyperlink 46" xfId="17377" hidden="1" xr:uid="{00000000-0005-0000-0000-000032060000}"/>
    <cellStyle name="Followed Hyperlink 46" xfId="17315" hidden="1" xr:uid="{00000000-0005-0000-0000-000033060000}"/>
    <cellStyle name="Followed Hyperlink 46" xfId="17254" hidden="1" xr:uid="{00000000-0005-0000-0000-000034060000}"/>
    <cellStyle name="Followed Hyperlink 46" xfId="17514" hidden="1" xr:uid="{00000000-0005-0000-0000-000035060000}"/>
    <cellStyle name="Followed Hyperlink 46" xfId="17588" hidden="1" xr:uid="{00000000-0005-0000-0000-000036060000}"/>
    <cellStyle name="Followed Hyperlink 46" xfId="17526" hidden="1" xr:uid="{00000000-0005-0000-0000-000037060000}"/>
    <cellStyle name="Followed Hyperlink 46" xfId="17466" hidden="1" xr:uid="{00000000-0005-0000-0000-000038060000}"/>
    <cellStyle name="Followed Hyperlink 46" xfId="17720" hidden="1" xr:uid="{00000000-0005-0000-0000-000039060000}"/>
    <cellStyle name="Followed Hyperlink 46" xfId="17794" hidden="1" xr:uid="{00000000-0005-0000-0000-00003A060000}"/>
    <cellStyle name="Followed Hyperlink 46" xfId="17732" hidden="1" xr:uid="{00000000-0005-0000-0000-00003B060000}"/>
    <cellStyle name="Followed Hyperlink 46" xfId="16359" hidden="1" xr:uid="{00000000-0005-0000-0000-000020060000}"/>
    <cellStyle name="Followed Hyperlink 46" xfId="17899" hidden="1" xr:uid="{00000000-0005-0000-0000-000021060000}"/>
    <cellStyle name="Followed Hyperlink 46" xfId="16345" hidden="1" xr:uid="{00000000-0005-0000-0000-000022060000}"/>
    <cellStyle name="Followed Hyperlink 46" xfId="7921" hidden="1" xr:uid="{00000000-0005-0000-0000-000023060000}"/>
    <cellStyle name="Followed Hyperlink 46" xfId="18178" hidden="1" xr:uid="{00000000-0005-0000-0000-000024060000}"/>
    <cellStyle name="Followed Hyperlink 46" xfId="18320" hidden="1" xr:uid="{00000000-0005-0000-0000-000025060000}"/>
    <cellStyle name="Followed Hyperlink 46" xfId="18394" hidden="1" xr:uid="{00000000-0005-0000-0000-000026060000}"/>
    <cellStyle name="Followed Hyperlink 46" xfId="18332" hidden="1" xr:uid="{00000000-0005-0000-0000-000027060000}"/>
    <cellStyle name="Followed Hyperlink 46" xfId="18204" hidden="1" xr:uid="{00000000-0005-0000-0000-000028060000}"/>
    <cellStyle name="Followed Hyperlink 46" xfId="18541" hidden="1" xr:uid="{00000000-0005-0000-0000-000029060000}"/>
    <cellStyle name="Followed Hyperlink 46" xfId="18615" hidden="1" xr:uid="{00000000-0005-0000-0000-00002A060000}"/>
    <cellStyle name="Followed Hyperlink 46" xfId="18553" hidden="1" xr:uid="{00000000-0005-0000-0000-00002B060000}"/>
    <cellStyle name="Followed Hyperlink 46" xfId="18488" hidden="1" xr:uid="{00000000-0005-0000-0000-00002C060000}"/>
    <cellStyle name="Followed Hyperlink 46" xfId="18757" hidden="1" xr:uid="{00000000-0005-0000-0000-00002D060000}"/>
    <cellStyle name="Followed Hyperlink 46" xfId="18831" hidden="1" xr:uid="{00000000-0005-0000-0000-00002E060000}"/>
    <cellStyle name="Followed Hyperlink 46" xfId="18769" hidden="1" xr:uid="{00000000-0005-0000-0000-00002F060000}"/>
    <cellStyle name="Followed Hyperlink 46" xfId="14695" hidden="1" xr:uid="{00000000-0005-0000-0000-000030060000}"/>
    <cellStyle name="Followed Hyperlink 46" xfId="18969" hidden="1" xr:uid="{00000000-0005-0000-0000-000031060000}"/>
    <cellStyle name="Followed Hyperlink 46" xfId="19043" hidden="1" xr:uid="{00000000-0005-0000-0000-000032060000}"/>
    <cellStyle name="Followed Hyperlink 46" xfId="18981" hidden="1" xr:uid="{00000000-0005-0000-0000-000033060000}"/>
    <cellStyle name="Followed Hyperlink 46" xfId="18920" hidden="1" xr:uid="{00000000-0005-0000-0000-000034060000}"/>
    <cellStyle name="Followed Hyperlink 46" xfId="19180" hidden="1" xr:uid="{00000000-0005-0000-0000-000035060000}"/>
    <cellStyle name="Followed Hyperlink 46" xfId="19254" hidden="1" xr:uid="{00000000-0005-0000-0000-000036060000}"/>
    <cellStyle name="Followed Hyperlink 46" xfId="19192" hidden="1" xr:uid="{00000000-0005-0000-0000-000037060000}"/>
    <cellStyle name="Followed Hyperlink 46" xfId="19132" hidden="1" xr:uid="{00000000-0005-0000-0000-000038060000}"/>
    <cellStyle name="Followed Hyperlink 46" xfId="19386" hidden="1" xr:uid="{00000000-0005-0000-0000-000039060000}"/>
    <cellStyle name="Followed Hyperlink 46" xfId="19460" hidden="1" xr:uid="{00000000-0005-0000-0000-00003A060000}"/>
    <cellStyle name="Followed Hyperlink 46" xfId="19398" hidden="1" xr:uid="{00000000-0005-0000-0000-00003B060000}"/>
    <cellStyle name="Followed Hyperlink 46" xfId="4680" hidden="1" xr:uid="{00000000-0005-0000-0000-000020060000}"/>
    <cellStyle name="Followed Hyperlink 46" xfId="16417" hidden="1" xr:uid="{00000000-0005-0000-0000-000021060000}"/>
    <cellStyle name="Followed Hyperlink 46" xfId="17967" hidden="1" xr:uid="{00000000-0005-0000-0000-000022060000}"/>
    <cellStyle name="Followed Hyperlink 46" xfId="19562" hidden="1" xr:uid="{00000000-0005-0000-0000-000023060000}"/>
    <cellStyle name="Followed Hyperlink 46" xfId="19819" hidden="1" xr:uid="{00000000-0005-0000-0000-000024060000}"/>
    <cellStyle name="Followed Hyperlink 46" xfId="19961" hidden="1" xr:uid="{00000000-0005-0000-0000-000025060000}"/>
    <cellStyle name="Followed Hyperlink 46" xfId="20035" hidden="1" xr:uid="{00000000-0005-0000-0000-000026060000}"/>
    <cellStyle name="Followed Hyperlink 46" xfId="19973" hidden="1" xr:uid="{00000000-0005-0000-0000-000027060000}"/>
    <cellStyle name="Followed Hyperlink 46" xfId="19845" hidden="1" xr:uid="{00000000-0005-0000-0000-000028060000}"/>
    <cellStyle name="Followed Hyperlink 46" xfId="20182" hidden="1" xr:uid="{00000000-0005-0000-0000-000029060000}"/>
    <cellStyle name="Followed Hyperlink 46" xfId="20256" hidden="1" xr:uid="{00000000-0005-0000-0000-00002A060000}"/>
    <cellStyle name="Followed Hyperlink 46" xfId="20194" hidden="1" xr:uid="{00000000-0005-0000-0000-00002B060000}"/>
    <cellStyle name="Followed Hyperlink 46" xfId="20129" hidden="1" xr:uid="{00000000-0005-0000-0000-00002C060000}"/>
    <cellStyle name="Followed Hyperlink 46" xfId="20398" hidden="1" xr:uid="{00000000-0005-0000-0000-00002D060000}"/>
    <cellStyle name="Followed Hyperlink 46" xfId="20472" hidden="1" xr:uid="{00000000-0005-0000-0000-00002E060000}"/>
    <cellStyle name="Followed Hyperlink 46" xfId="20410" hidden="1" xr:uid="{00000000-0005-0000-0000-00002F060000}"/>
    <cellStyle name="Followed Hyperlink 46" xfId="16308" hidden="1" xr:uid="{00000000-0005-0000-0000-000030060000}"/>
    <cellStyle name="Followed Hyperlink 46" xfId="20610" hidden="1" xr:uid="{00000000-0005-0000-0000-000031060000}"/>
    <cellStyle name="Followed Hyperlink 46" xfId="20684" hidden="1" xr:uid="{00000000-0005-0000-0000-000032060000}"/>
    <cellStyle name="Followed Hyperlink 46" xfId="20622" hidden="1" xr:uid="{00000000-0005-0000-0000-000033060000}"/>
    <cellStyle name="Followed Hyperlink 46" xfId="20561" hidden="1" xr:uid="{00000000-0005-0000-0000-000034060000}"/>
    <cellStyle name="Followed Hyperlink 46" xfId="20821" hidden="1" xr:uid="{00000000-0005-0000-0000-000035060000}"/>
    <cellStyle name="Followed Hyperlink 46" xfId="20895" hidden="1" xr:uid="{00000000-0005-0000-0000-000036060000}"/>
    <cellStyle name="Followed Hyperlink 46" xfId="20833" hidden="1" xr:uid="{00000000-0005-0000-0000-000037060000}"/>
    <cellStyle name="Followed Hyperlink 46" xfId="20773" hidden="1" xr:uid="{00000000-0005-0000-0000-000038060000}"/>
    <cellStyle name="Followed Hyperlink 46" xfId="21027" hidden="1" xr:uid="{00000000-0005-0000-0000-000039060000}"/>
    <cellStyle name="Followed Hyperlink 46" xfId="21101" hidden="1" xr:uid="{00000000-0005-0000-0000-00003A060000}"/>
    <cellStyle name="Followed Hyperlink 46" xfId="21039" hidden="1" xr:uid="{00000000-0005-0000-0000-00003B060000}"/>
    <cellStyle name="Followed Hyperlink 46" xfId="17982" hidden="1" xr:uid="{00000000-0005-0000-0000-000020060000}"/>
    <cellStyle name="Followed Hyperlink 46" xfId="17986" hidden="1" xr:uid="{00000000-0005-0000-0000-000021060000}"/>
    <cellStyle name="Followed Hyperlink 46" xfId="11292" hidden="1" xr:uid="{00000000-0005-0000-0000-000022060000}"/>
    <cellStyle name="Followed Hyperlink 46" xfId="21203" hidden="1" xr:uid="{00000000-0005-0000-0000-000023060000}"/>
    <cellStyle name="Followed Hyperlink 46" xfId="21426" hidden="1" xr:uid="{00000000-0005-0000-0000-000024060000}"/>
    <cellStyle name="Followed Hyperlink 46" xfId="21568" hidden="1" xr:uid="{00000000-0005-0000-0000-000025060000}"/>
    <cellStyle name="Followed Hyperlink 46" xfId="21642" hidden="1" xr:uid="{00000000-0005-0000-0000-000026060000}"/>
    <cellStyle name="Followed Hyperlink 46" xfId="21580" hidden="1" xr:uid="{00000000-0005-0000-0000-000027060000}"/>
    <cellStyle name="Followed Hyperlink 46" xfId="21452" hidden="1" xr:uid="{00000000-0005-0000-0000-000028060000}"/>
    <cellStyle name="Followed Hyperlink 46" xfId="21789" hidden="1" xr:uid="{00000000-0005-0000-0000-000029060000}"/>
    <cellStyle name="Followed Hyperlink 46" xfId="21863" hidden="1" xr:uid="{00000000-0005-0000-0000-00002A060000}"/>
    <cellStyle name="Followed Hyperlink 46" xfId="21801" hidden="1" xr:uid="{00000000-0005-0000-0000-00002B060000}"/>
    <cellStyle name="Followed Hyperlink 46" xfId="21736" hidden="1" xr:uid="{00000000-0005-0000-0000-00002C060000}"/>
    <cellStyle name="Followed Hyperlink 46" xfId="22005" hidden="1" xr:uid="{00000000-0005-0000-0000-00002D060000}"/>
    <cellStyle name="Followed Hyperlink 46" xfId="22079" hidden="1" xr:uid="{00000000-0005-0000-0000-00002E060000}"/>
    <cellStyle name="Followed Hyperlink 46" xfId="22017" hidden="1" xr:uid="{00000000-0005-0000-0000-00002F060000}"/>
    <cellStyle name="Followed Hyperlink 46" xfId="18085" hidden="1" xr:uid="{00000000-0005-0000-0000-000030060000}"/>
    <cellStyle name="Followed Hyperlink 46" xfId="22217" hidden="1" xr:uid="{00000000-0005-0000-0000-000031060000}"/>
    <cellStyle name="Followed Hyperlink 46" xfId="22291" hidden="1" xr:uid="{00000000-0005-0000-0000-000032060000}"/>
    <cellStyle name="Followed Hyperlink 46" xfId="22229" hidden="1" xr:uid="{00000000-0005-0000-0000-000033060000}"/>
    <cellStyle name="Followed Hyperlink 46" xfId="22168" hidden="1" xr:uid="{00000000-0005-0000-0000-000034060000}"/>
    <cellStyle name="Followed Hyperlink 46" xfId="22428" hidden="1" xr:uid="{00000000-0005-0000-0000-000035060000}"/>
    <cellStyle name="Followed Hyperlink 46" xfId="22502" hidden="1" xr:uid="{00000000-0005-0000-0000-000036060000}"/>
    <cellStyle name="Followed Hyperlink 46" xfId="22440" hidden="1" xr:uid="{00000000-0005-0000-0000-000037060000}"/>
    <cellStyle name="Followed Hyperlink 46" xfId="22380" hidden="1" xr:uid="{00000000-0005-0000-0000-000038060000}"/>
    <cellStyle name="Followed Hyperlink 46" xfId="22634" hidden="1" xr:uid="{00000000-0005-0000-0000-000039060000}"/>
    <cellStyle name="Followed Hyperlink 46" xfId="22708" hidden="1" xr:uid="{00000000-0005-0000-0000-00003A060000}"/>
    <cellStyle name="Followed Hyperlink 46" xfId="22646" hidden="1" xr:uid="{00000000-0005-0000-0000-00003B060000}"/>
    <cellStyle name="Followed Hyperlink 46" xfId="19644" hidden="1" xr:uid="{00000000-0005-0000-0000-000020060000}"/>
    <cellStyle name="Followed Hyperlink 46" xfId="19647" hidden="1" xr:uid="{00000000-0005-0000-0000-000021060000}"/>
    <cellStyle name="Followed Hyperlink 46" xfId="14664" hidden="1" xr:uid="{00000000-0005-0000-0000-000022060000}"/>
    <cellStyle name="Followed Hyperlink 46" xfId="22810" hidden="1" xr:uid="{00000000-0005-0000-0000-000023060000}"/>
    <cellStyle name="Followed Hyperlink 46" xfId="22995" hidden="1" xr:uid="{00000000-0005-0000-0000-000024060000}"/>
    <cellStyle name="Followed Hyperlink 46" xfId="23137" hidden="1" xr:uid="{00000000-0005-0000-0000-000025060000}"/>
    <cellStyle name="Followed Hyperlink 46" xfId="23211" hidden="1" xr:uid="{00000000-0005-0000-0000-000026060000}"/>
    <cellStyle name="Followed Hyperlink 46" xfId="23149" hidden="1" xr:uid="{00000000-0005-0000-0000-000027060000}"/>
    <cellStyle name="Followed Hyperlink 46" xfId="23021" hidden="1" xr:uid="{00000000-0005-0000-0000-000028060000}"/>
    <cellStyle name="Followed Hyperlink 46" xfId="23358" hidden="1" xr:uid="{00000000-0005-0000-0000-000029060000}"/>
    <cellStyle name="Followed Hyperlink 46" xfId="23432" hidden="1" xr:uid="{00000000-0005-0000-0000-00002A060000}"/>
    <cellStyle name="Followed Hyperlink 46" xfId="23370" hidden="1" xr:uid="{00000000-0005-0000-0000-00002B060000}"/>
    <cellStyle name="Followed Hyperlink 46" xfId="23305" hidden="1" xr:uid="{00000000-0005-0000-0000-00002C060000}"/>
    <cellStyle name="Followed Hyperlink 46" xfId="23574" hidden="1" xr:uid="{00000000-0005-0000-0000-00002D060000}"/>
    <cellStyle name="Followed Hyperlink 46" xfId="23648" hidden="1" xr:uid="{00000000-0005-0000-0000-00002E060000}"/>
    <cellStyle name="Followed Hyperlink 46" xfId="23586" hidden="1" xr:uid="{00000000-0005-0000-0000-00002F060000}"/>
    <cellStyle name="Followed Hyperlink 46" xfId="16437" hidden="1" xr:uid="{00000000-0005-0000-0000-000030060000}"/>
    <cellStyle name="Followed Hyperlink 46" xfId="23786" hidden="1" xr:uid="{00000000-0005-0000-0000-000031060000}"/>
    <cellStyle name="Followed Hyperlink 46" xfId="23860" hidden="1" xr:uid="{00000000-0005-0000-0000-000032060000}"/>
    <cellStyle name="Followed Hyperlink 46" xfId="23798" hidden="1" xr:uid="{00000000-0005-0000-0000-000033060000}"/>
    <cellStyle name="Followed Hyperlink 46" xfId="23737" hidden="1" xr:uid="{00000000-0005-0000-0000-000034060000}"/>
    <cellStyle name="Followed Hyperlink 46" xfId="23997" hidden="1" xr:uid="{00000000-0005-0000-0000-000035060000}"/>
    <cellStyle name="Followed Hyperlink 46" xfId="24071" hidden="1" xr:uid="{00000000-0005-0000-0000-000036060000}"/>
    <cellStyle name="Followed Hyperlink 46" xfId="24009" hidden="1" xr:uid="{00000000-0005-0000-0000-000037060000}"/>
    <cellStyle name="Followed Hyperlink 46" xfId="23949" hidden="1" xr:uid="{00000000-0005-0000-0000-000038060000}"/>
    <cellStyle name="Followed Hyperlink 46" xfId="24203" hidden="1" xr:uid="{00000000-0005-0000-0000-000039060000}"/>
    <cellStyle name="Followed Hyperlink 46" xfId="24277" hidden="1" xr:uid="{00000000-0005-0000-0000-00003A060000}"/>
    <cellStyle name="Followed Hyperlink 46" xfId="24215" hidden="1" xr:uid="{00000000-0005-0000-0000-00003B060000}"/>
    <cellStyle name="Followed Hyperlink 46" xfId="21281" hidden="1" xr:uid="{00000000-0005-0000-0000-000020060000}"/>
    <cellStyle name="Followed Hyperlink 46" xfId="21284" hidden="1" xr:uid="{00000000-0005-0000-0000-000021060000}"/>
    <cellStyle name="Followed Hyperlink 46" xfId="14698" hidden="1" xr:uid="{00000000-0005-0000-0000-000022060000}"/>
    <cellStyle name="Followed Hyperlink 46" xfId="24379" hidden="1" xr:uid="{00000000-0005-0000-0000-000023060000}"/>
    <cellStyle name="Followed Hyperlink 46" xfId="24514" hidden="1" xr:uid="{00000000-0005-0000-0000-000024060000}"/>
    <cellStyle name="Followed Hyperlink 46" xfId="24656" hidden="1" xr:uid="{00000000-0005-0000-0000-000025060000}"/>
    <cellStyle name="Followed Hyperlink 46" xfId="24730" hidden="1" xr:uid="{00000000-0005-0000-0000-000026060000}"/>
    <cellStyle name="Followed Hyperlink 46" xfId="24668" hidden="1" xr:uid="{00000000-0005-0000-0000-000027060000}"/>
    <cellStyle name="Followed Hyperlink 46" xfId="24540" hidden="1" xr:uid="{00000000-0005-0000-0000-000028060000}"/>
    <cellStyle name="Followed Hyperlink 46" xfId="24877" hidden="1" xr:uid="{00000000-0005-0000-0000-000029060000}"/>
    <cellStyle name="Followed Hyperlink 46" xfId="24951" hidden="1" xr:uid="{00000000-0005-0000-0000-00002A060000}"/>
    <cellStyle name="Followed Hyperlink 46" xfId="24889" hidden="1" xr:uid="{00000000-0005-0000-0000-00002B060000}"/>
    <cellStyle name="Followed Hyperlink 46" xfId="24824" hidden="1" xr:uid="{00000000-0005-0000-0000-00002C060000}"/>
    <cellStyle name="Followed Hyperlink 46" xfId="25093" hidden="1" xr:uid="{00000000-0005-0000-0000-00002D060000}"/>
    <cellStyle name="Followed Hyperlink 46" xfId="25167" hidden="1" xr:uid="{00000000-0005-0000-0000-00002E060000}"/>
    <cellStyle name="Followed Hyperlink 46" xfId="25105" hidden="1" xr:uid="{00000000-0005-0000-0000-00002F060000}"/>
    <cellStyle name="Followed Hyperlink 46" xfId="18105" hidden="1" xr:uid="{00000000-0005-0000-0000-000030060000}"/>
    <cellStyle name="Followed Hyperlink 46" xfId="25305" hidden="1" xr:uid="{00000000-0005-0000-0000-000031060000}"/>
    <cellStyle name="Followed Hyperlink 46" xfId="25379" hidden="1" xr:uid="{00000000-0005-0000-0000-000032060000}"/>
    <cellStyle name="Followed Hyperlink 46" xfId="25317" hidden="1" xr:uid="{00000000-0005-0000-0000-000033060000}"/>
    <cellStyle name="Followed Hyperlink 46" xfId="25256" hidden="1" xr:uid="{00000000-0005-0000-0000-000034060000}"/>
    <cellStyle name="Followed Hyperlink 46" xfId="25516" hidden="1" xr:uid="{00000000-0005-0000-0000-000035060000}"/>
    <cellStyle name="Followed Hyperlink 46" xfId="25590" hidden="1" xr:uid="{00000000-0005-0000-0000-000036060000}"/>
    <cellStyle name="Followed Hyperlink 46" xfId="25528" hidden="1" xr:uid="{00000000-0005-0000-0000-000037060000}"/>
    <cellStyle name="Followed Hyperlink 46" xfId="25468" hidden="1" xr:uid="{00000000-0005-0000-0000-000038060000}"/>
    <cellStyle name="Followed Hyperlink 46" xfId="25722" hidden="1" xr:uid="{00000000-0005-0000-0000-000039060000}"/>
    <cellStyle name="Followed Hyperlink 46" xfId="25796" hidden="1" xr:uid="{00000000-0005-0000-0000-00003A060000}"/>
    <cellStyle name="Followed Hyperlink 46" xfId="25734" hidden="1" xr:uid="{00000000-0005-0000-0000-00003B060000}"/>
    <cellStyle name="Followed Hyperlink 46" xfId="26289" hidden="1" xr:uid="{00000000-0005-0000-0000-000020060000}"/>
    <cellStyle name="Followed Hyperlink 46" xfId="26463" hidden="1" xr:uid="{00000000-0005-0000-0000-000021060000}"/>
    <cellStyle name="Followed Hyperlink 46" xfId="26537" hidden="1" xr:uid="{00000000-0005-0000-0000-000022060000}"/>
    <cellStyle name="Followed Hyperlink 46" xfId="26475" hidden="1" xr:uid="{00000000-0005-0000-0000-000023060000}"/>
    <cellStyle name="Followed Hyperlink 46" xfId="26634" hidden="1" xr:uid="{00000000-0005-0000-0000-000024060000}"/>
    <cellStyle name="Followed Hyperlink 46" xfId="26776" hidden="1" xr:uid="{00000000-0005-0000-0000-000025060000}"/>
    <cellStyle name="Followed Hyperlink 46" xfId="26850" hidden="1" xr:uid="{00000000-0005-0000-0000-000026060000}"/>
    <cellStyle name="Followed Hyperlink 46" xfId="26788" hidden="1" xr:uid="{00000000-0005-0000-0000-000027060000}"/>
    <cellStyle name="Followed Hyperlink 46" xfId="26660" hidden="1" xr:uid="{00000000-0005-0000-0000-000028060000}"/>
    <cellStyle name="Followed Hyperlink 46" xfId="26997" hidden="1" xr:uid="{00000000-0005-0000-0000-000029060000}"/>
    <cellStyle name="Followed Hyperlink 46" xfId="27071" hidden="1" xr:uid="{00000000-0005-0000-0000-00002A060000}"/>
    <cellStyle name="Followed Hyperlink 46" xfId="27009" hidden="1" xr:uid="{00000000-0005-0000-0000-00002B060000}"/>
    <cellStyle name="Followed Hyperlink 46" xfId="26944" hidden="1" xr:uid="{00000000-0005-0000-0000-00002C060000}"/>
    <cellStyle name="Followed Hyperlink 46" xfId="27213" hidden="1" xr:uid="{00000000-0005-0000-0000-00002D060000}"/>
    <cellStyle name="Followed Hyperlink 46" xfId="27287" hidden="1" xr:uid="{00000000-0005-0000-0000-00002E060000}"/>
    <cellStyle name="Followed Hyperlink 46" xfId="27225" hidden="1" xr:uid="{00000000-0005-0000-0000-00002F060000}"/>
    <cellStyle name="Followed Hyperlink 46" xfId="26134" hidden="1" xr:uid="{00000000-0005-0000-0000-000030060000}"/>
    <cellStyle name="Followed Hyperlink 46" xfId="27425" hidden="1" xr:uid="{00000000-0005-0000-0000-000031060000}"/>
    <cellStyle name="Followed Hyperlink 46" xfId="27499" hidden="1" xr:uid="{00000000-0005-0000-0000-000032060000}"/>
    <cellStyle name="Followed Hyperlink 46" xfId="27437" hidden="1" xr:uid="{00000000-0005-0000-0000-000033060000}"/>
    <cellStyle name="Followed Hyperlink 46" xfId="27376" hidden="1" xr:uid="{00000000-0005-0000-0000-000034060000}"/>
    <cellStyle name="Followed Hyperlink 46" xfId="27636" hidden="1" xr:uid="{00000000-0005-0000-0000-000035060000}"/>
    <cellStyle name="Followed Hyperlink 46" xfId="27710" hidden="1" xr:uid="{00000000-0005-0000-0000-000036060000}"/>
    <cellStyle name="Followed Hyperlink 46" xfId="27648" hidden="1" xr:uid="{00000000-0005-0000-0000-000037060000}"/>
    <cellStyle name="Followed Hyperlink 46" xfId="27588" hidden="1" xr:uid="{00000000-0005-0000-0000-000038060000}"/>
    <cellStyle name="Followed Hyperlink 46" xfId="27842" hidden="1" xr:uid="{00000000-0005-0000-0000-000039060000}"/>
    <cellStyle name="Followed Hyperlink 46" xfId="27916" hidden="1" xr:uid="{00000000-0005-0000-0000-00003A060000}"/>
    <cellStyle name="Followed Hyperlink 46" xfId="27854" hidden="1" xr:uid="{00000000-0005-0000-0000-00003B060000}"/>
    <cellStyle name="Followed Hyperlink 46" xfId="28513" hidden="1" xr:uid="{00000000-0005-0000-0000-000020060000}"/>
    <cellStyle name="Followed Hyperlink 46" xfId="28685" hidden="1" xr:uid="{00000000-0005-0000-0000-000021060000}"/>
    <cellStyle name="Followed Hyperlink 46" xfId="28759" hidden="1" xr:uid="{00000000-0005-0000-0000-000022060000}"/>
    <cellStyle name="Followed Hyperlink 46" xfId="28697" hidden="1" xr:uid="{00000000-0005-0000-0000-000023060000}"/>
    <cellStyle name="Followed Hyperlink 46" xfId="28856" hidden="1" xr:uid="{00000000-0005-0000-0000-000024060000}"/>
    <cellStyle name="Followed Hyperlink 46" xfId="28998" hidden="1" xr:uid="{00000000-0005-0000-0000-000025060000}"/>
    <cellStyle name="Followed Hyperlink 46" xfId="29072" hidden="1" xr:uid="{00000000-0005-0000-0000-000026060000}"/>
    <cellStyle name="Followed Hyperlink 46" xfId="29010" hidden="1" xr:uid="{00000000-0005-0000-0000-000027060000}"/>
    <cellStyle name="Followed Hyperlink 46" xfId="28882" hidden="1" xr:uid="{00000000-0005-0000-0000-000028060000}"/>
    <cellStyle name="Followed Hyperlink 46" xfId="29219" hidden="1" xr:uid="{00000000-0005-0000-0000-000029060000}"/>
    <cellStyle name="Followed Hyperlink 46" xfId="29293" hidden="1" xr:uid="{00000000-0005-0000-0000-00002A060000}"/>
    <cellStyle name="Followed Hyperlink 46" xfId="29231" hidden="1" xr:uid="{00000000-0005-0000-0000-00002B060000}"/>
    <cellStyle name="Followed Hyperlink 46" xfId="29166" hidden="1" xr:uid="{00000000-0005-0000-0000-00002C060000}"/>
    <cellStyle name="Followed Hyperlink 46" xfId="29435" hidden="1" xr:uid="{00000000-0005-0000-0000-00002D060000}"/>
    <cellStyle name="Followed Hyperlink 46" xfId="29509" hidden="1" xr:uid="{00000000-0005-0000-0000-00002E060000}"/>
    <cellStyle name="Followed Hyperlink 46" xfId="29447" hidden="1" xr:uid="{00000000-0005-0000-0000-00002F060000}"/>
    <cellStyle name="Followed Hyperlink 46" xfId="28362" hidden="1" xr:uid="{00000000-0005-0000-0000-000030060000}"/>
    <cellStyle name="Followed Hyperlink 46" xfId="29647" hidden="1" xr:uid="{00000000-0005-0000-0000-000031060000}"/>
    <cellStyle name="Followed Hyperlink 46" xfId="29721" hidden="1" xr:uid="{00000000-0005-0000-0000-000032060000}"/>
    <cellStyle name="Followed Hyperlink 46" xfId="29659" hidden="1" xr:uid="{00000000-0005-0000-0000-000033060000}"/>
    <cellStyle name="Followed Hyperlink 46" xfId="29598" hidden="1" xr:uid="{00000000-0005-0000-0000-000034060000}"/>
    <cellStyle name="Followed Hyperlink 46" xfId="29858" hidden="1" xr:uid="{00000000-0005-0000-0000-000035060000}"/>
    <cellStyle name="Followed Hyperlink 46" xfId="29932" hidden="1" xr:uid="{00000000-0005-0000-0000-000036060000}"/>
    <cellStyle name="Followed Hyperlink 46" xfId="29870" hidden="1" xr:uid="{00000000-0005-0000-0000-000037060000}"/>
    <cellStyle name="Followed Hyperlink 46" xfId="29810" hidden="1" xr:uid="{00000000-0005-0000-0000-000038060000}"/>
    <cellStyle name="Followed Hyperlink 46" xfId="30064" hidden="1" xr:uid="{00000000-0005-0000-0000-000039060000}"/>
    <cellStyle name="Followed Hyperlink 46" xfId="30138" hidden="1" xr:uid="{00000000-0005-0000-0000-00003A060000}"/>
    <cellStyle name="Followed Hyperlink 46" xfId="30076" hidden="1" xr:uid="{00000000-0005-0000-0000-00003B060000}"/>
    <cellStyle name="Followed Hyperlink 46" xfId="25875" hidden="1" xr:uid="{00000000-0005-0000-0000-000020060000}"/>
    <cellStyle name="Followed Hyperlink 46" xfId="28272" hidden="1" xr:uid="{00000000-0005-0000-0000-000021060000}"/>
    <cellStyle name="Followed Hyperlink 46" xfId="28539" hidden="1" xr:uid="{00000000-0005-0000-0000-000022060000}"/>
    <cellStyle name="Followed Hyperlink 46" xfId="30240" hidden="1" xr:uid="{00000000-0005-0000-0000-000023060000}"/>
    <cellStyle name="Followed Hyperlink 46" xfId="30527" hidden="1" xr:uid="{00000000-0005-0000-0000-000024060000}"/>
    <cellStyle name="Followed Hyperlink 46" xfId="30669" hidden="1" xr:uid="{00000000-0005-0000-0000-000025060000}"/>
    <cellStyle name="Followed Hyperlink 46" xfId="30743" hidden="1" xr:uid="{00000000-0005-0000-0000-000026060000}"/>
    <cellStyle name="Followed Hyperlink 46" xfId="30681" hidden="1" xr:uid="{00000000-0005-0000-0000-000027060000}"/>
    <cellStyle name="Followed Hyperlink 46" xfId="30553" hidden="1" xr:uid="{00000000-0005-0000-0000-000028060000}"/>
    <cellStyle name="Followed Hyperlink 46" xfId="30890" hidden="1" xr:uid="{00000000-0005-0000-0000-000029060000}"/>
    <cellStyle name="Followed Hyperlink 46" xfId="30964" hidden="1" xr:uid="{00000000-0005-0000-0000-00002A060000}"/>
    <cellStyle name="Followed Hyperlink 46" xfId="30902" hidden="1" xr:uid="{00000000-0005-0000-0000-00002B060000}"/>
    <cellStyle name="Followed Hyperlink 46" xfId="30837" hidden="1" xr:uid="{00000000-0005-0000-0000-00002C060000}"/>
    <cellStyle name="Followed Hyperlink 46" xfId="31106" hidden="1" xr:uid="{00000000-0005-0000-0000-00002D060000}"/>
    <cellStyle name="Followed Hyperlink 46" xfId="31180" hidden="1" xr:uid="{00000000-0005-0000-0000-00002E060000}"/>
    <cellStyle name="Followed Hyperlink 46" xfId="31118" hidden="1" xr:uid="{00000000-0005-0000-0000-00002F060000}"/>
    <cellStyle name="Followed Hyperlink 46" xfId="25867" hidden="1" xr:uid="{00000000-0005-0000-0000-000030060000}"/>
    <cellStyle name="Followed Hyperlink 46" xfId="31318" hidden="1" xr:uid="{00000000-0005-0000-0000-000031060000}"/>
    <cellStyle name="Followed Hyperlink 46" xfId="31392" hidden="1" xr:uid="{00000000-0005-0000-0000-000032060000}"/>
    <cellStyle name="Followed Hyperlink 46" xfId="31330" hidden="1" xr:uid="{00000000-0005-0000-0000-000033060000}"/>
    <cellStyle name="Followed Hyperlink 46" xfId="31269" hidden="1" xr:uid="{00000000-0005-0000-0000-000034060000}"/>
    <cellStyle name="Followed Hyperlink 46" xfId="31529" hidden="1" xr:uid="{00000000-0005-0000-0000-000035060000}"/>
    <cellStyle name="Followed Hyperlink 46" xfId="31603" hidden="1" xr:uid="{00000000-0005-0000-0000-000036060000}"/>
    <cellStyle name="Followed Hyperlink 46" xfId="31541" hidden="1" xr:uid="{00000000-0005-0000-0000-000037060000}"/>
    <cellStyle name="Followed Hyperlink 46" xfId="31481" hidden="1" xr:uid="{00000000-0005-0000-0000-000038060000}"/>
    <cellStyle name="Followed Hyperlink 46" xfId="31735" hidden="1" xr:uid="{00000000-0005-0000-0000-000039060000}"/>
    <cellStyle name="Followed Hyperlink 46" xfId="31809" hidden="1" xr:uid="{00000000-0005-0000-0000-00003A060000}"/>
    <cellStyle name="Followed Hyperlink 46" xfId="31747" hidden="1" xr:uid="{00000000-0005-0000-0000-00003B060000}"/>
    <cellStyle name="Followed Hyperlink 46" xfId="28510" hidden="1" xr:uid="{00000000-0005-0000-0000-000020060000}"/>
    <cellStyle name="Followed Hyperlink 46" xfId="28502" hidden="1" xr:uid="{00000000-0005-0000-0000-000021060000}"/>
    <cellStyle name="Followed Hyperlink 46" xfId="26011" hidden="1" xr:uid="{00000000-0005-0000-0000-000022060000}"/>
    <cellStyle name="Followed Hyperlink 46" xfId="31911" hidden="1" xr:uid="{00000000-0005-0000-0000-000023060000}"/>
    <cellStyle name="Followed Hyperlink 46" xfId="32195" hidden="1" xr:uid="{00000000-0005-0000-0000-000024060000}"/>
    <cellStyle name="Followed Hyperlink 46" xfId="32337" hidden="1" xr:uid="{00000000-0005-0000-0000-000025060000}"/>
    <cellStyle name="Followed Hyperlink 46" xfId="32411" hidden="1" xr:uid="{00000000-0005-0000-0000-000026060000}"/>
    <cellStyle name="Followed Hyperlink 46" xfId="32349" hidden="1" xr:uid="{00000000-0005-0000-0000-000027060000}"/>
    <cellStyle name="Followed Hyperlink 46" xfId="32221" hidden="1" xr:uid="{00000000-0005-0000-0000-000028060000}"/>
    <cellStyle name="Followed Hyperlink 46" xfId="32558" hidden="1" xr:uid="{00000000-0005-0000-0000-000029060000}"/>
    <cellStyle name="Followed Hyperlink 46" xfId="32632" hidden="1" xr:uid="{00000000-0005-0000-0000-00002A060000}"/>
    <cellStyle name="Followed Hyperlink 46" xfId="32570" hidden="1" xr:uid="{00000000-0005-0000-0000-00002B060000}"/>
    <cellStyle name="Followed Hyperlink 46" xfId="32505" hidden="1" xr:uid="{00000000-0005-0000-0000-00002C060000}"/>
    <cellStyle name="Followed Hyperlink 46" xfId="32774" hidden="1" xr:uid="{00000000-0005-0000-0000-00002D060000}"/>
    <cellStyle name="Followed Hyperlink 46" xfId="32848" hidden="1" xr:uid="{00000000-0005-0000-0000-00002E060000}"/>
    <cellStyle name="Followed Hyperlink 46" xfId="32786" hidden="1" xr:uid="{00000000-0005-0000-0000-00002F060000}"/>
    <cellStyle name="Followed Hyperlink 46" xfId="25957" hidden="1" xr:uid="{00000000-0005-0000-0000-000030060000}"/>
    <cellStyle name="Followed Hyperlink 46" xfId="32986" hidden="1" xr:uid="{00000000-0005-0000-0000-000031060000}"/>
    <cellStyle name="Followed Hyperlink 46" xfId="33060" hidden="1" xr:uid="{00000000-0005-0000-0000-000032060000}"/>
    <cellStyle name="Followed Hyperlink 46" xfId="32998" hidden="1" xr:uid="{00000000-0005-0000-0000-000033060000}"/>
    <cellStyle name="Followed Hyperlink 46" xfId="32937" hidden="1" xr:uid="{00000000-0005-0000-0000-000034060000}"/>
    <cellStyle name="Followed Hyperlink 46" xfId="33197" hidden="1" xr:uid="{00000000-0005-0000-0000-000035060000}"/>
    <cellStyle name="Followed Hyperlink 46" xfId="33271" hidden="1" xr:uid="{00000000-0005-0000-0000-000036060000}"/>
    <cellStyle name="Followed Hyperlink 46" xfId="33209" hidden="1" xr:uid="{00000000-0005-0000-0000-000037060000}"/>
    <cellStyle name="Followed Hyperlink 46" xfId="33149" hidden="1" xr:uid="{00000000-0005-0000-0000-000038060000}"/>
    <cellStyle name="Followed Hyperlink 46" xfId="33403" hidden="1" xr:uid="{00000000-0005-0000-0000-000039060000}"/>
    <cellStyle name="Followed Hyperlink 46" xfId="33477" hidden="1" xr:uid="{00000000-0005-0000-0000-00003A060000}"/>
    <cellStyle name="Followed Hyperlink 46" xfId="33415" hidden="1" xr:uid="{00000000-0005-0000-0000-00003B060000}"/>
    <cellStyle name="Followed Hyperlink 46" xfId="30328" hidden="1" xr:uid="{00000000-0005-0000-0000-000020060000}"/>
    <cellStyle name="Followed Hyperlink 46" xfId="30332" hidden="1" xr:uid="{00000000-0005-0000-0000-000021060000}"/>
    <cellStyle name="Followed Hyperlink 46" xfId="26130" hidden="1" xr:uid="{00000000-0005-0000-0000-000022060000}"/>
    <cellStyle name="Followed Hyperlink 46" xfId="33579" hidden="1" xr:uid="{00000000-0005-0000-0000-000023060000}"/>
    <cellStyle name="Followed Hyperlink 46" xfId="33850" hidden="1" xr:uid="{00000000-0005-0000-0000-000024060000}"/>
    <cellStyle name="Followed Hyperlink 46" xfId="33992" hidden="1" xr:uid="{00000000-0005-0000-0000-000025060000}"/>
    <cellStyle name="Followed Hyperlink 46" xfId="34066" hidden="1" xr:uid="{00000000-0005-0000-0000-000026060000}"/>
    <cellStyle name="Followed Hyperlink 46" xfId="34004" hidden="1" xr:uid="{00000000-0005-0000-0000-000027060000}"/>
    <cellStyle name="Followed Hyperlink 46" xfId="33876" hidden="1" xr:uid="{00000000-0005-0000-0000-000028060000}"/>
    <cellStyle name="Followed Hyperlink 46" xfId="34213" hidden="1" xr:uid="{00000000-0005-0000-0000-000029060000}"/>
    <cellStyle name="Followed Hyperlink 46" xfId="34287" hidden="1" xr:uid="{00000000-0005-0000-0000-00002A060000}"/>
    <cellStyle name="Followed Hyperlink 46" xfId="34225" hidden="1" xr:uid="{00000000-0005-0000-0000-00002B060000}"/>
    <cellStyle name="Followed Hyperlink 46" xfId="34160" hidden="1" xr:uid="{00000000-0005-0000-0000-00002C060000}"/>
    <cellStyle name="Followed Hyperlink 46" xfId="34429" hidden="1" xr:uid="{00000000-0005-0000-0000-00002D060000}"/>
    <cellStyle name="Followed Hyperlink 46" xfId="34503" hidden="1" xr:uid="{00000000-0005-0000-0000-00002E060000}"/>
    <cellStyle name="Followed Hyperlink 46" xfId="34441" hidden="1" xr:uid="{00000000-0005-0000-0000-00002F060000}"/>
    <cellStyle name="Followed Hyperlink 46" xfId="28533" hidden="1" xr:uid="{00000000-0005-0000-0000-000030060000}"/>
    <cellStyle name="Followed Hyperlink 46" xfId="34641" hidden="1" xr:uid="{00000000-0005-0000-0000-000031060000}"/>
    <cellStyle name="Followed Hyperlink 46" xfId="34715" hidden="1" xr:uid="{00000000-0005-0000-0000-000032060000}"/>
    <cellStyle name="Followed Hyperlink 46" xfId="34653" hidden="1" xr:uid="{00000000-0005-0000-0000-000033060000}"/>
    <cellStyle name="Followed Hyperlink 46" xfId="34592" hidden="1" xr:uid="{00000000-0005-0000-0000-000034060000}"/>
    <cellStyle name="Followed Hyperlink 46" xfId="34852" hidden="1" xr:uid="{00000000-0005-0000-0000-000035060000}"/>
    <cellStyle name="Followed Hyperlink 46" xfId="34926" hidden="1" xr:uid="{00000000-0005-0000-0000-000036060000}"/>
    <cellStyle name="Followed Hyperlink 46" xfId="34864" hidden="1" xr:uid="{00000000-0005-0000-0000-000037060000}"/>
    <cellStyle name="Followed Hyperlink 46" xfId="34804" hidden="1" xr:uid="{00000000-0005-0000-0000-000038060000}"/>
    <cellStyle name="Followed Hyperlink 46" xfId="35058" hidden="1" xr:uid="{00000000-0005-0000-0000-000039060000}"/>
    <cellStyle name="Followed Hyperlink 46" xfId="35132" hidden="1" xr:uid="{00000000-0005-0000-0000-00003A060000}"/>
    <cellStyle name="Followed Hyperlink 46" xfId="35070" hidden="1" xr:uid="{00000000-0005-0000-0000-00003B060000}"/>
    <cellStyle name="Followed Hyperlink 46" xfId="31998" hidden="1" xr:uid="{00000000-0005-0000-0000-000020060000}"/>
    <cellStyle name="Followed Hyperlink 46" xfId="32002" hidden="1" xr:uid="{00000000-0005-0000-0000-000021060000}"/>
    <cellStyle name="Followed Hyperlink 46" xfId="28320" hidden="1" xr:uid="{00000000-0005-0000-0000-000022060000}"/>
    <cellStyle name="Followed Hyperlink 46" xfId="35234" hidden="1" xr:uid="{00000000-0005-0000-0000-000023060000}"/>
    <cellStyle name="Followed Hyperlink 46" xfId="35491" hidden="1" xr:uid="{00000000-0005-0000-0000-000024060000}"/>
    <cellStyle name="Followed Hyperlink 46" xfId="35633" hidden="1" xr:uid="{00000000-0005-0000-0000-000025060000}"/>
    <cellStyle name="Followed Hyperlink 46" xfId="35707" hidden="1" xr:uid="{00000000-0005-0000-0000-000026060000}"/>
    <cellStyle name="Followed Hyperlink 46" xfId="35645" hidden="1" xr:uid="{00000000-0005-0000-0000-000027060000}"/>
    <cellStyle name="Followed Hyperlink 46" xfId="35517" hidden="1" xr:uid="{00000000-0005-0000-0000-000028060000}"/>
    <cellStyle name="Followed Hyperlink 46" xfId="35854" hidden="1" xr:uid="{00000000-0005-0000-0000-000029060000}"/>
    <cellStyle name="Followed Hyperlink 46" xfId="35928" hidden="1" xr:uid="{00000000-0005-0000-0000-00002A060000}"/>
    <cellStyle name="Followed Hyperlink 46" xfId="35866" hidden="1" xr:uid="{00000000-0005-0000-0000-00002B060000}"/>
    <cellStyle name="Followed Hyperlink 46" xfId="35801" hidden="1" xr:uid="{00000000-0005-0000-0000-00002C060000}"/>
    <cellStyle name="Followed Hyperlink 46" xfId="36070" hidden="1" xr:uid="{00000000-0005-0000-0000-00002D060000}"/>
    <cellStyle name="Followed Hyperlink 46" xfId="36144" hidden="1" xr:uid="{00000000-0005-0000-0000-00002E060000}"/>
    <cellStyle name="Followed Hyperlink 46" xfId="36082" hidden="1" xr:uid="{00000000-0005-0000-0000-00002F060000}"/>
    <cellStyle name="Followed Hyperlink 46" xfId="28452" hidden="1" xr:uid="{00000000-0005-0000-0000-000030060000}"/>
    <cellStyle name="Followed Hyperlink 46" xfId="36282" hidden="1" xr:uid="{00000000-0005-0000-0000-000031060000}"/>
    <cellStyle name="Followed Hyperlink 46" xfId="36356" hidden="1" xr:uid="{00000000-0005-0000-0000-000032060000}"/>
    <cellStyle name="Followed Hyperlink 46" xfId="36294" hidden="1" xr:uid="{00000000-0005-0000-0000-000033060000}"/>
    <cellStyle name="Followed Hyperlink 46" xfId="36233" hidden="1" xr:uid="{00000000-0005-0000-0000-000034060000}"/>
    <cellStyle name="Followed Hyperlink 46" xfId="36493" hidden="1" xr:uid="{00000000-0005-0000-0000-000035060000}"/>
    <cellStyle name="Followed Hyperlink 46" xfId="36567" hidden="1" xr:uid="{00000000-0005-0000-0000-000036060000}"/>
    <cellStyle name="Followed Hyperlink 46" xfId="36505" hidden="1" xr:uid="{00000000-0005-0000-0000-000037060000}"/>
    <cellStyle name="Followed Hyperlink 46" xfId="36445" hidden="1" xr:uid="{00000000-0005-0000-0000-000038060000}"/>
    <cellStyle name="Followed Hyperlink 46" xfId="36699" hidden="1" xr:uid="{00000000-0005-0000-0000-000039060000}"/>
    <cellStyle name="Followed Hyperlink 46" xfId="36773" hidden="1" xr:uid="{00000000-0005-0000-0000-00003A060000}"/>
    <cellStyle name="Followed Hyperlink 46" xfId="36711" hidden="1" xr:uid="{00000000-0005-0000-0000-00003B060000}"/>
    <cellStyle name="Followed Hyperlink 46" xfId="33663" hidden="1" xr:uid="{00000000-0005-0000-0000-000020060000}"/>
    <cellStyle name="Followed Hyperlink 46" xfId="33667" hidden="1" xr:uid="{00000000-0005-0000-0000-000021060000}"/>
    <cellStyle name="Followed Hyperlink 46" xfId="28343" hidden="1" xr:uid="{00000000-0005-0000-0000-000022060000}"/>
    <cellStyle name="Followed Hyperlink 46" xfId="36875" hidden="1" xr:uid="{00000000-0005-0000-0000-000023060000}"/>
    <cellStyle name="Followed Hyperlink 46" xfId="37098" hidden="1" xr:uid="{00000000-0005-0000-0000-000024060000}"/>
    <cellStyle name="Followed Hyperlink 46" xfId="37240" hidden="1" xr:uid="{00000000-0005-0000-0000-000025060000}"/>
    <cellStyle name="Followed Hyperlink 46" xfId="37314" hidden="1" xr:uid="{00000000-0005-0000-0000-000026060000}"/>
    <cellStyle name="Followed Hyperlink 46" xfId="37252" hidden="1" xr:uid="{00000000-0005-0000-0000-000027060000}"/>
    <cellStyle name="Followed Hyperlink 46" xfId="37124" hidden="1" xr:uid="{00000000-0005-0000-0000-000028060000}"/>
    <cellStyle name="Followed Hyperlink 46" xfId="37461" hidden="1" xr:uid="{00000000-0005-0000-0000-000029060000}"/>
    <cellStyle name="Followed Hyperlink 46" xfId="37535" hidden="1" xr:uid="{00000000-0005-0000-0000-00002A060000}"/>
    <cellStyle name="Followed Hyperlink 46" xfId="37473" hidden="1" xr:uid="{00000000-0005-0000-0000-00002B060000}"/>
    <cellStyle name="Followed Hyperlink 46" xfId="37408" hidden="1" xr:uid="{00000000-0005-0000-0000-00002C060000}"/>
    <cellStyle name="Followed Hyperlink 46" xfId="37677" hidden="1" xr:uid="{00000000-0005-0000-0000-00002D060000}"/>
    <cellStyle name="Followed Hyperlink 46" xfId="37751" hidden="1" xr:uid="{00000000-0005-0000-0000-00002E060000}"/>
    <cellStyle name="Followed Hyperlink 46" xfId="37689" hidden="1" xr:uid="{00000000-0005-0000-0000-00002F060000}"/>
    <cellStyle name="Followed Hyperlink 46" xfId="26276" hidden="1" xr:uid="{00000000-0005-0000-0000-000030060000}"/>
    <cellStyle name="Followed Hyperlink 46" xfId="37889" hidden="1" xr:uid="{00000000-0005-0000-0000-000031060000}"/>
    <cellStyle name="Followed Hyperlink 46" xfId="37963" hidden="1" xr:uid="{00000000-0005-0000-0000-000032060000}"/>
    <cellStyle name="Followed Hyperlink 46" xfId="37901" hidden="1" xr:uid="{00000000-0005-0000-0000-000033060000}"/>
    <cellStyle name="Followed Hyperlink 46" xfId="37840" hidden="1" xr:uid="{00000000-0005-0000-0000-000034060000}"/>
    <cellStyle name="Followed Hyperlink 46" xfId="38100" hidden="1" xr:uid="{00000000-0005-0000-0000-000035060000}"/>
    <cellStyle name="Followed Hyperlink 46" xfId="38174" hidden="1" xr:uid="{00000000-0005-0000-0000-000036060000}"/>
    <cellStyle name="Followed Hyperlink 46" xfId="38112" hidden="1" xr:uid="{00000000-0005-0000-0000-000037060000}"/>
    <cellStyle name="Followed Hyperlink 46" xfId="38052" hidden="1" xr:uid="{00000000-0005-0000-0000-000038060000}"/>
    <cellStyle name="Followed Hyperlink 46" xfId="38306" hidden="1" xr:uid="{00000000-0005-0000-0000-000039060000}"/>
    <cellStyle name="Followed Hyperlink 46" xfId="38380" hidden="1" xr:uid="{00000000-0005-0000-0000-00003A060000}"/>
    <cellStyle name="Followed Hyperlink 46" xfId="38318" hidden="1" xr:uid="{00000000-0005-0000-0000-00003B060000}"/>
    <cellStyle name="Followed Hyperlink 46" xfId="35316" hidden="1" xr:uid="{00000000-0005-0000-0000-000020060000}"/>
    <cellStyle name="Followed Hyperlink 46" xfId="35319" hidden="1" xr:uid="{00000000-0005-0000-0000-000021060000}"/>
    <cellStyle name="Followed Hyperlink 46" xfId="30343" hidden="1" xr:uid="{00000000-0005-0000-0000-000022060000}"/>
    <cellStyle name="Followed Hyperlink 46" xfId="38482" hidden="1" xr:uid="{00000000-0005-0000-0000-000023060000}"/>
    <cellStyle name="Followed Hyperlink 46" xfId="38667" hidden="1" xr:uid="{00000000-0005-0000-0000-000024060000}"/>
    <cellStyle name="Followed Hyperlink 46" xfId="38809" hidden="1" xr:uid="{00000000-0005-0000-0000-000025060000}"/>
    <cellStyle name="Followed Hyperlink 46" xfId="38883" hidden="1" xr:uid="{00000000-0005-0000-0000-000026060000}"/>
    <cellStyle name="Followed Hyperlink 46" xfId="38821" hidden="1" xr:uid="{00000000-0005-0000-0000-000027060000}"/>
    <cellStyle name="Followed Hyperlink 46" xfId="38693" hidden="1" xr:uid="{00000000-0005-0000-0000-000028060000}"/>
    <cellStyle name="Followed Hyperlink 46" xfId="39030" hidden="1" xr:uid="{00000000-0005-0000-0000-000029060000}"/>
    <cellStyle name="Followed Hyperlink 46" xfId="39104" hidden="1" xr:uid="{00000000-0005-0000-0000-00002A060000}"/>
    <cellStyle name="Followed Hyperlink 46" xfId="39042" hidden="1" xr:uid="{00000000-0005-0000-0000-00002B060000}"/>
    <cellStyle name="Followed Hyperlink 46" xfId="38977" hidden="1" xr:uid="{00000000-0005-0000-0000-00002C060000}"/>
    <cellStyle name="Followed Hyperlink 46" xfId="39246" hidden="1" xr:uid="{00000000-0005-0000-0000-00002D060000}"/>
    <cellStyle name="Followed Hyperlink 46" xfId="39320" hidden="1" xr:uid="{00000000-0005-0000-0000-00002E060000}"/>
    <cellStyle name="Followed Hyperlink 46" xfId="39258" hidden="1" xr:uid="{00000000-0005-0000-0000-00002F060000}"/>
    <cellStyle name="Followed Hyperlink 46" xfId="28327" hidden="1" xr:uid="{00000000-0005-0000-0000-000030060000}"/>
    <cellStyle name="Followed Hyperlink 46" xfId="39458" hidden="1" xr:uid="{00000000-0005-0000-0000-000031060000}"/>
    <cellStyle name="Followed Hyperlink 46" xfId="39532" hidden="1" xr:uid="{00000000-0005-0000-0000-000032060000}"/>
    <cellStyle name="Followed Hyperlink 46" xfId="39470" hidden="1" xr:uid="{00000000-0005-0000-0000-000033060000}"/>
    <cellStyle name="Followed Hyperlink 46" xfId="39409" hidden="1" xr:uid="{00000000-0005-0000-0000-000034060000}"/>
    <cellStyle name="Followed Hyperlink 46" xfId="39669" hidden="1" xr:uid="{00000000-0005-0000-0000-000035060000}"/>
    <cellStyle name="Followed Hyperlink 46" xfId="39743" hidden="1" xr:uid="{00000000-0005-0000-0000-000036060000}"/>
    <cellStyle name="Followed Hyperlink 46" xfId="39681" hidden="1" xr:uid="{00000000-0005-0000-0000-000037060000}"/>
    <cellStyle name="Followed Hyperlink 46" xfId="39621" hidden="1" xr:uid="{00000000-0005-0000-0000-000038060000}"/>
    <cellStyle name="Followed Hyperlink 46" xfId="39875" hidden="1" xr:uid="{00000000-0005-0000-0000-000039060000}"/>
    <cellStyle name="Followed Hyperlink 46" xfId="39949" hidden="1" xr:uid="{00000000-0005-0000-0000-00003A060000}"/>
    <cellStyle name="Followed Hyperlink 46" xfId="39887" hidden="1" xr:uid="{00000000-0005-0000-0000-00003B060000}"/>
    <cellStyle name="Followed Hyperlink 46" xfId="36953" hidden="1" xr:uid="{00000000-0005-0000-0000-000020060000}"/>
    <cellStyle name="Followed Hyperlink 46" xfId="36956" hidden="1" xr:uid="{00000000-0005-0000-0000-000021060000}"/>
    <cellStyle name="Followed Hyperlink 46" xfId="32012" hidden="1" xr:uid="{00000000-0005-0000-0000-000022060000}"/>
    <cellStyle name="Followed Hyperlink 46" xfId="40051" hidden="1" xr:uid="{00000000-0005-0000-0000-000023060000}"/>
    <cellStyle name="Followed Hyperlink 46" xfId="40186" hidden="1" xr:uid="{00000000-0005-0000-0000-000024060000}"/>
    <cellStyle name="Followed Hyperlink 46" xfId="40328" hidden="1" xr:uid="{00000000-0005-0000-0000-000025060000}"/>
    <cellStyle name="Followed Hyperlink 46" xfId="40402" hidden="1" xr:uid="{00000000-0005-0000-0000-000026060000}"/>
    <cellStyle name="Followed Hyperlink 46" xfId="40340" hidden="1" xr:uid="{00000000-0005-0000-0000-000027060000}"/>
    <cellStyle name="Followed Hyperlink 46" xfId="40212" hidden="1" xr:uid="{00000000-0005-0000-0000-000028060000}"/>
    <cellStyle name="Followed Hyperlink 46" xfId="40549" hidden="1" xr:uid="{00000000-0005-0000-0000-000029060000}"/>
    <cellStyle name="Followed Hyperlink 46" xfId="40623" hidden="1" xr:uid="{00000000-0005-0000-0000-00002A060000}"/>
    <cellStyle name="Followed Hyperlink 46" xfId="40561" hidden="1" xr:uid="{00000000-0005-0000-0000-00002B060000}"/>
    <cellStyle name="Followed Hyperlink 46" xfId="40496" hidden="1" xr:uid="{00000000-0005-0000-0000-00002C060000}"/>
    <cellStyle name="Followed Hyperlink 46" xfId="40765" hidden="1" xr:uid="{00000000-0005-0000-0000-00002D060000}"/>
    <cellStyle name="Followed Hyperlink 46" xfId="40839" hidden="1" xr:uid="{00000000-0005-0000-0000-00002E060000}"/>
    <cellStyle name="Followed Hyperlink 46" xfId="40777" hidden="1" xr:uid="{00000000-0005-0000-0000-00002F060000}"/>
    <cellStyle name="Followed Hyperlink 46" xfId="25947" hidden="1" xr:uid="{00000000-0005-0000-0000-000030060000}"/>
    <cellStyle name="Followed Hyperlink 46" xfId="40977" hidden="1" xr:uid="{00000000-0005-0000-0000-000031060000}"/>
    <cellStyle name="Followed Hyperlink 46" xfId="41051" hidden="1" xr:uid="{00000000-0005-0000-0000-000032060000}"/>
    <cellStyle name="Followed Hyperlink 46" xfId="40989" hidden="1" xr:uid="{00000000-0005-0000-0000-000033060000}"/>
    <cellStyle name="Followed Hyperlink 46" xfId="40928" hidden="1" xr:uid="{00000000-0005-0000-0000-000034060000}"/>
    <cellStyle name="Followed Hyperlink 46" xfId="41188" hidden="1" xr:uid="{00000000-0005-0000-0000-000035060000}"/>
    <cellStyle name="Followed Hyperlink 46" xfId="41262" hidden="1" xr:uid="{00000000-0005-0000-0000-000036060000}"/>
    <cellStyle name="Followed Hyperlink 46" xfId="41200" hidden="1" xr:uid="{00000000-0005-0000-0000-000037060000}"/>
    <cellStyle name="Followed Hyperlink 46" xfId="41140" hidden="1" xr:uid="{00000000-0005-0000-0000-000038060000}"/>
    <cellStyle name="Followed Hyperlink 46" xfId="41394" hidden="1" xr:uid="{00000000-0005-0000-0000-000039060000}"/>
    <cellStyle name="Followed Hyperlink 46" xfId="41468" hidden="1" xr:uid="{00000000-0005-0000-0000-00003A060000}"/>
    <cellStyle name="Followed Hyperlink 46" xfId="41406" hidden="1" xr:uid="{00000000-0005-0000-0000-00003B060000}"/>
    <cellStyle name="Followed Hyperlink 46" xfId="41806" hidden="1" xr:uid="{00000000-0005-0000-0000-000020060000}"/>
    <cellStyle name="Followed Hyperlink 46" xfId="41980" hidden="1" xr:uid="{00000000-0005-0000-0000-000021060000}"/>
    <cellStyle name="Followed Hyperlink 46" xfId="42054" hidden="1" xr:uid="{00000000-0005-0000-0000-000022060000}"/>
    <cellStyle name="Followed Hyperlink 46" xfId="41992" hidden="1" xr:uid="{00000000-0005-0000-0000-000023060000}"/>
    <cellStyle name="Followed Hyperlink 46" xfId="42151" hidden="1" xr:uid="{00000000-0005-0000-0000-000024060000}"/>
    <cellStyle name="Followed Hyperlink 46" xfId="42293" hidden="1" xr:uid="{00000000-0005-0000-0000-000025060000}"/>
    <cellStyle name="Followed Hyperlink 46" xfId="42367" hidden="1" xr:uid="{00000000-0005-0000-0000-000026060000}"/>
    <cellStyle name="Followed Hyperlink 46" xfId="42305" hidden="1" xr:uid="{00000000-0005-0000-0000-000027060000}"/>
    <cellStyle name="Followed Hyperlink 46" xfId="42177" hidden="1" xr:uid="{00000000-0005-0000-0000-000028060000}"/>
    <cellStyle name="Followed Hyperlink 46" xfId="42514" hidden="1" xr:uid="{00000000-0005-0000-0000-000029060000}"/>
    <cellStyle name="Followed Hyperlink 46" xfId="42588" hidden="1" xr:uid="{00000000-0005-0000-0000-00002A060000}"/>
    <cellStyle name="Followed Hyperlink 46" xfId="42526" hidden="1" xr:uid="{00000000-0005-0000-0000-00002B060000}"/>
    <cellStyle name="Followed Hyperlink 46" xfId="42461" hidden="1" xr:uid="{00000000-0005-0000-0000-00002C060000}"/>
    <cellStyle name="Followed Hyperlink 46" xfId="42730" hidden="1" xr:uid="{00000000-0005-0000-0000-00002D060000}"/>
    <cellStyle name="Followed Hyperlink 46" xfId="42804" hidden="1" xr:uid="{00000000-0005-0000-0000-00002E060000}"/>
    <cellStyle name="Followed Hyperlink 46" xfId="42742" hidden="1" xr:uid="{00000000-0005-0000-0000-00002F060000}"/>
    <cellStyle name="Followed Hyperlink 46" xfId="41668" hidden="1" xr:uid="{00000000-0005-0000-0000-000030060000}"/>
    <cellStyle name="Followed Hyperlink 46" xfId="42942" hidden="1" xr:uid="{00000000-0005-0000-0000-000031060000}"/>
    <cellStyle name="Followed Hyperlink 46" xfId="43016" hidden="1" xr:uid="{00000000-0005-0000-0000-000032060000}"/>
    <cellStyle name="Followed Hyperlink 46" xfId="42954" hidden="1" xr:uid="{00000000-0005-0000-0000-000033060000}"/>
    <cellStyle name="Followed Hyperlink 46" xfId="42893" hidden="1" xr:uid="{00000000-0005-0000-0000-000034060000}"/>
    <cellStyle name="Followed Hyperlink 46" xfId="43153" hidden="1" xr:uid="{00000000-0005-0000-0000-000035060000}"/>
    <cellStyle name="Followed Hyperlink 46" xfId="43227" hidden="1" xr:uid="{00000000-0005-0000-0000-000036060000}"/>
    <cellStyle name="Followed Hyperlink 46" xfId="43165" hidden="1" xr:uid="{00000000-0005-0000-0000-000037060000}"/>
    <cellStyle name="Followed Hyperlink 46" xfId="43105" hidden="1" xr:uid="{00000000-0005-0000-0000-000038060000}"/>
    <cellStyle name="Followed Hyperlink 46" xfId="43359" hidden="1" xr:uid="{00000000-0005-0000-0000-000039060000}"/>
    <cellStyle name="Followed Hyperlink 46" xfId="43433" hidden="1" xr:uid="{00000000-0005-0000-0000-00003A060000}"/>
    <cellStyle name="Followed Hyperlink 46" xfId="43371" hidden="1" xr:uid="{00000000-0005-0000-0000-00003B060000}"/>
    <cellStyle name="Followed Hyperlink 46" xfId="43817" hidden="1" xr:uid="{00000000-0005-0000-0000-000020060000}"/>
    <cellStyle name="Followed Hyperlink 46" xfId="43927" hidden="1" xr:uid="{00000000-0005-0000-0000-000021060000}"/>
    <cellStyle name="Followed Hyperlink 46" xfId="44001" hidden="1" xr:uid="{00000000-0005-0000-0000-000022060000}"/>
    <cellStyle name="Followed Hyperlink 46" xfId="43939" hidden="1" xr:uid="{00000000-0005-0000-0000-000023060000}"/>
    <cellStyle name="Followed Hyperlink 46" xfId="44098" hidden="1" xr:uid="{00000000-0005-0000-0000-000024060000}"/>
    <cellStyle name="Followed Hyperlink 46" xfId="44240" hidden="1" xr:uid="{00000000-0005-0000-0000-000025060000}"/>
    <cellStyle name="Followed Hyperlink 46" xfId="44314" hidden="1" xr:uid="{00000000-0005-0000-0000-000026060000}"/>
    <cellStyle name="Followed Hyperlink 46" xfId="44252" hidden="1" xr:uid="{00000000-0005-0000-0000-000027060000}"/>
    <cellStyle name="Followed Hyperlink 46" xfId="44124" hidden="1" xr:uid="{00000000-0005-0000-0000-000028060000}"/>
    <cellStyle name="Followed Hyperlink 46" xfId="44461" hidden="1" xr:uid="{00000000-0005-0000-0000-000029060000}"/>
    <cellStyle name="Followed Hyperlink 46" xfId="44535" hidden="1" xr:uid="{00000000-0005-0000-0000-00002A060000}"/>
    <cellStyle name="Followed Hyperlink 46" xfId="44473" hidden="1" xr:uid="{00000000-0005-0000-0000-00002B060000}"/>
    <cellStyle name="Followed Hyperlink 46" xfId="44408" hidden="1" xr:uid="{00000000-0005-0000-0000-00002C060000}"/>
    <cellStyle name="Followed Hyperlink 46" xfId="44677" hidden="1" xr:uid="{00000000-0005-0000-0000-00002D060000}"/>
    <cellStyle name="Followed Hyperlink 46" xfId="44751" hidden="1" xr:uid="{00000000-0005-0000-0000-00002E060000}"/>
    <cellStyle name="Followed Hyperlink 46" xfId="44689" hidden="1" xr:uid="{00000000-0005-0000-0000-00002F060000}"/>
    <cellStyle name="Followed Hyperlink 46" xfId="43762" hidden="1" xr:uid="{00000000-0005-0000-0000-000030060000}"/>
    <cellStyle name="Followed Hyperlink 46" xfId="44889" hidden="1" xr:uid="{00000000-0005-0000-0000-000031060000}"/>
    <cellStyle name="Followed Hyperlink 46" xfId="44963" hidden="1" xr:uid="{00000000-0005-0000-0000-000032060000}"/>
    <cellStyle name="Followed Hyperlink 46" xfId="44901" hidden="1" xr:uid="{00000000-0005-0000-0000-000033060000}"/>
    <cellStyle name="Followed Hyperlink 46" xfId="44840" hidden="1" xr:uid="{00000000-0005-0000-0000-000034060000}"/>
    <cellStyle name="Followed Hyperlink 46" xfId="45100" hidden="1" xr:uid="{00000000-0005-0000-0000-000035060000}"/>
    <cellStyle name="Followed Hyperlink 46" xfId="45174" hidden="1" xr:uid="{00000000-0005-0000-0000-000036060000}"/>
    <cellStyle name="Followed Hyperlink 46" xfId="45112" hidden="1" xr:uid="{00000000-0005-0000-0000-000037060000}"/>
    <cellStyle name="Followed Hyperlink 46" xfId="45052" hidden="1" xr:uid="{00000000-0005-0000-0000-000038060000}"/>
    <cellStyle name="Followed Hyperlink 46" xfId="45306" hidden="1" xr:uid="{00000000-0005-0000-0000-000039060000}"/>
    <cellStyle name="Followed Hyperlink 46" xfId="45380" hidden="1" xr:uid="{00000000-0005-0000-0000-00003A060000}"/>
    <cellStyle name="Followed Hyperlink 46" xfId="45318" hidden="1" xr:uid="{00000000-0005-0000-0000-00003B060000}"/>
    <cellStyle name="Followed Hyperlink 47" xfId="564" hidden="1" xr:uid="{00000000-0005-0000-0000-00003C060000}"/>
    <cellStyle name="Followed Hyperlink 47" xfId="697" hidden="1" xr:uid="{00000000-0005-0000-0000-00003D060000}"/>
    <cellStyle name="Followed Hyperlink 47" xfId="611" hidden="1" xr:uid="{00000000-0005-0000-0000-00003E060000}"/>
    <cellStyle name="Followed Hyperlink 47" xfId="625" hidden="1" xr:uid="{00000000-0005-0000-0000-00003F060000}"/>
    <cellStyle name="Followed Hyperlink 47" xfId="876" hidden="1" xr:uid="{00000000-0005-0000-0000-000040060000}"/>
    <cellStyle name="Followed Hyperlink 47" xfId="1010" hidden="1" xr:uid="{00000000-0005-0000-0000-000041060000}"/>
    <cellStyle name="Followed Hyperlink 47" xfId="924" hidden="1" xr:uid="{00000000-0005-0000-0000-000042060000}"/>
    <cellStyle name="Followed Hyperlink 47" xfId="938" hidden="1" xr:uid="{00000000-0005-0000-0000-000043060000}"/>
    <cellStyle name="Followed Hyperlink 47" xfId="1103" hidden="1" xr:uid="{00000000-0005-0000-0000-000044060000}"/>
    <cellStyle name="Followed Hyperlink 47" xfId="1231" hidden="1" xr:uid="{00000000-0005-0000-0000-000045060000}"/>
    <cellStyle name="Followed Hyperlink 47" xfId="1145" hidden="1" xr:uid="{00000000-0005-0000-0000-000046060000}"/>
    <cellStyle name="Followed Hyperlink 47" xfId="1159" hidden="1" xr:uid="{00000000-0005-0000-0000-000047060000}"/>
    <cellStyle name="Followed Hyperlink 47" xfId="1322" hidden="1" xr:uid="{00000000-0005-0000-0000-000048060000}"/>
    <cellStyle name="Followed Hyperlink 47" xfId="1447" hidden="1" xr:uid="{00000000-0005-0000-0000-000049060000}"/>
    <cellStyle name="Followed Hyperlink 47" xfId="1361" hidden="1" xr:uid="{00000000-0005-0000-0000-00004A060000}"/>
    <cellStyle name="Followed Hyperlink 47" xfId="1375" hidden="1" xr:uid="{00000000-0005-0000-0000-00004B060000}"/>
    <cellStyle name="Followed Hyperlink 47" xfId="1537" hidden="1" xr:uid="{00000000-0005-0000-0000-00004C060000}"/>
    <cellStyle name="Followed Hyperlink 47" xfId="1659" hidden="1" xr:uid="{00000000-0005-0000-0000-00004D060000}"/>
    <cellStyle name="Followed Hyperlink 47" xfId="1573" hidden="1" xr:uid="{00000000-0005-0000-0000-00004E060000}"/>
    <cellStyle name="Followed Hyperlink 47" xfId="1587" hidden="1" xr:uid="{00000000-0005-0000-0000-00004F060000}"/>
    <cellStyle name="Followed Hyperlink 47" xfId="1749" hidden="1" xr:uid="{00000000-0005-0000-0000-000050060000}"/>
    <cellStyle name="Followed Hyperlink 47" xfId="1870" hidden="1" xr:uid="{00000000-0005-0000-0000-000051060000}"/>
    <cellStyle name="Followed Hyperlink 47" xfId="1784" hidden="1" xr:uid="{00000000-0005-0000-0000-000052060000}"/>
    <cellStyle name="Followed Hyperlink 47" xfId="1798" hidden="1" xr:uid="{00000000-0005-0000-0000-000053060000}"/>
    <cellStyle name="Followed Hyperlink 47" xfId="1960" hidden="1" xr:uid="{00000000-0005-0000-0000-000054060000}"/>
    <cellStyle name="Followed Hyperlink 47" xfId="2076" hidden="1" xr:uid="{00000000-0005-0000-0000-000055060000}"/>
    <cellStyle name="Followed Hyperlink 47" xfId="1990" hidden="1" xr:uid="{00000000-0005-0000-0000-000056060000}"/>
    <cellStyle name="Followed Hyperlink 47" xfId="2004" hidden="1" xr:uid="{00000000-0005-0000-0000-000057060000}"/>
    <cellStyle name="Followed Hyperlink 47" xfId="2865" hidden="1" xr:uid="{00000000-0005-0000-0000-00003C060000}"/>
    <cellStyle name="Followed Hyperlink 47" xfId="2998" hidden="1" xr:uid="{00000000-0005-0000-0000-00003D060000}"/>
    <cellStyle name="Followed Hyperlink 47" xfId="2912" hidden="1" xr:uid="{00000000-0005-0000-0000-00003E060000}"/>
    <cellStyle name="Followed Hyperlink 47" xfId="2926" hidden="1" xr:uid="{00000000-0005-0000-0000-00003F060000}"/>
    <cellStyle name="Followed Hyperlink 47" xfId="3177" hidden="1" xr:uid="{00000000-0005-0000-0000-000040060000}"/>
    <cellStyle name="Followed Hyperlink 47" xfId="3311" hidden="1" xr:uid="{00000000-0005-0000-0000-000041060000}"/>
    <cellStyle name="Followed Hyperlink 47" xfId="3225" hidden="1" xr:uid="{00000000-0005-0000-0000-000042060000}"/>
    <cellStyle name="Followed Hyperlink 47" xfId="3239" hidden="1" xr:uid="{00000000-0005-0000-0000-000043060000}"/>
    <cellStyle name="Followed Hyperlink 47" xfId="3404" hidden="1" xr:uid="{00000000-0005-0000-0000-000044060000}"/>
    <cellStyle name="Followed Hyperlink 47" xfId="3532" hidden="1" xr:uid="{00000000-0005-0000-0000-000045060000}"/>
    <cellStyle name="Followed Hyperlink 47" xfId="3446" hidden="1" xr:uid="{00000000-0005-0000-0000-000046060000}"/>
    <cellStyle name="Followed Hyperlink 47" xfId="3460" hidden="1" xr:uid="{00000000-0005-0000-0000-000047060000}"/>
    <cellStyle name="Followed Hyperlink 47" xfId="3623" hidden="1" xr:uid="{00000000-0005-0000-0000-000048060000}"/>
    <cellStyle name="Followed Hyperlink 47" xfId="3748" hidden="1" xr:uid="{00000000-0005-0000-0000-000049060000}"/>
    <cellStyle name="Followed Hyperlink 47" xfId="3662" hidden="1" xr:uid="{00000000-0005-0000-0000-00004A060000}"/>
    <cellStyle name="Followed Hyperlink 47" xfId="3676" hidden="1" xr:uid="{00000000-0005-0000-0000-00004B060000}"/>
    <cellStyle name="Followed Hyperlink 47" xfId="3838" hidden="1" xr:uid="{00000000-0005-0000-0000-00004C060000}"/>
    <cellStyle name="Followed Hyperlink 47" xfId="3960" hidden="1" xr:uid="{00000000-0005-0000-0000-00004D060000}"/>
    <cellStyle name="Followed Hyperlink 47" xfId="3874" hidden="1" xr:uid="{00000000-0005-0000-0000-00004E060000}"/>
    <cellStyle name="Followed Hyperlink 47" xfId="3888" hidden="1" xr:uid="{00000000-0005-0000-0000-00004F060000}"/>
    <cellStyle name="Followed Hyperlink 47" xfId="4050" hidden="1" xr:uid="{00000000-0005-0000-0000-000050060000}"/>
    <cellStyle name="Followed Hyperlink 47" xfId="4171" hidden="1" xr:uid="{00000000-0005-0000-0000-000051060000}"/>
    <cellStyle name="Followed Hyperlink 47" xfId="4085" hidden="1" xr:uid="{00000000-0005-0000-0000-000052060000}"/>
    <cellStyle name="Followed Hyperlink 47" xfId="4099" hidden="1" xr:uid="{00000000-0005-0000-0000-000053060000}"/>
    <cellStyle name="Followed Hyperlink 47" xfId="4261" hidden="1" xr:uid="{00000000-0005-0000-0000-000054060000}"/>
    <cellStyle name="Followed Hyperlink 47" xfId="4377" hidden="1" xr:uid="{00000000-0005-0000-0000-000055060000}"/>
    <cellStyle name="Followed Hyperlink 47" xfId="4291" hidden="1" xr:uid="{00000000-0005-0000-0000-000056060000}"/>
    <cellStyle name="Followed Hyperlink 47" xfId="4305" hidden="1" xr:uid="{00000000-0005-0000-0000-000057060000}"/>
    <cellStyle name="Followed Hyperlink 47" xfId="2536" hidden="1" xr:uid="{00000000-0005-0000-0000-00003C060000}"/>
    <cellStyle name="Followed Hyperlink 47" xfId="2522" hidden="1" xr:uid="{00000000-0005-0000-0000-00003D060000}"/>
    <cellStyle name="Followed Hyperlink 47" xfId="4525" hidden="1" xr:uid="{00000000-0005-0000-0000-00003E060000}"/>
    <cellStyle name="Followed Hyperlink 47" xfId="4519" hidden="1" xr:uid="{00000000-0005-0000-0000-00003F060000}"/>
    <cellStyle name="Followed Hyperlink 47" xfId="4856" hidden="1" xr:uid="{00000000-0005-0000-0000-000040060000}"/>
    <cellStyle name="Followed Hyperlink 47" xfId="4990" hidden="1" xr:uid="{00000000-0005-0000-0000-000041060000}"/>
    <cellStyle name="Followed Hyperlink 47" xfId="4904" hidden="1" xr:uid="{00000000-0005-0000-0000-000042060000}"/>
    <cellStyle name="Followed Hyperlink 47" xfId="4918" hidden="1" xr:uid="{00000000-0005-0000-0000-000043060000}"/>
    <cellStyle name="Followed Hyperlink 47" xfId="5083" hidden="1" xr:uid="{00000000-0005-0000-0000-000044060000}"/>
    <cellStyle name="Followed Hyperlink 47" xfId="5211" hidden="1" xr:uid="{00000000-0005-0000-0000-000045060000}"/>
    <cellStyle name="Followed Hyperlink 47" xfId="5125" hidden="1" xr:uid="{00000000-0005-0000-0000-000046060000}"/>
    <cellStyle name="Followed Hyperlink 47" xfId="5139" hidden="1" xr:uid="{00000000-0005-0000-0000-000047060000}"/>
    <cellStyle name="Followed Hyperlink 47" xfId="5302" hidden="1" xr:uid="{00000000-0005-0000-0000-000048060000}"/>
    <cellStyle name="Followed Hyperlink 47" xfId="5427" hidden="1" xr:uid="{00000000-0005-0000-0000-000049060000}"/>
    <cellStyle name="Followed Hyperlink 47" xfId="5341" hidden="1" xr:uid="{00000000-0005-0000-0000-00004A060000}"/>
    <cellStyle name="Followed Hyperlink 47" xfId="5355" hidden="1" xr:uid="{00000000-0005-0000-0000-00004B060000}"/>
    <cellStyle name="Followed Hyperlink 47" xfId="5517" hidden="1" xr:uid="{00000000-0005-0000-0000-00004C060000}"/>
    <cellStyle name="Followed Hyperlink 47" xfId="5639" hidden="1" xr:uid="{00000000-0005-0000-0000-00004D060000}"/>
    <cellStyle name="Followed Hyperlink 47" xfId="5553" hidden="1" xr:uid="{00000000-0005-0000-0000-00004E060000}"/>
    <cellStyle name="Followed Hyperlink 47" xfId="5567" hidden="1" xr:uid="{00000000-0005-0000-0000-00004F060000}"/>
    <cellStyle name="Followed Hyperlink 47" xfId="5729" hidden="1" xr:uid="{00000000-0005-0000-0000-000050060000}"/>
    <cellStyle name="Followed Hyperlink 47" xfId="5850" hidden="1" xr:uid="{00000000-0005-0000-0000-000051060000}"/>
    <cellStyle name="Followed Hyperlink 47" xfId="5764" hidden="1" xr:uid="{00000000-0005-0000-0000-000052060000}"/>
    <cellStyle name="Followed Hyperlink 47" xfId="5778" hidden="1" xr:uid="{00000000-0005-0000-0000-000053060000}"/>
    <cellStyle name="Followed Hyperlink 47" xfId="5940" hidden="1" xr:uid="{00000000-0005-0000-0000-000054060000}"/>
    <cellStyle name="Followed Hyperlink 47" xfId="6056" hidden="1" xr:uid="{00000000-0005-0000-0000-000055060000}"/>
    <cellStyle name="Followed Hyperlink 47" xfId="5970" hidden="1" xr:uid="{00000000-0005-0000-0000-000056060000}"/>
    <cellStyle name="Followed Hyperlink 47" xfId="5984" hidden="1" xr:uid="{00000000-0005-0000-0000-000057060000}"/>
    <cellStyle name="Followed Hyperlink 47" xfId="4663" hidden="1" xr:uid="{00000000-0005-0000-0000-00003C060000}"/>
    <cellStyle name="Followed Hyperlink 47" xfId="2839" hidden="1" xr:uid="{00000000-0005-0000-0000-00003D060000}"/>
    <cellStyle name="Followed Hyperlink 47" xfId="6204" hidden="1" xr:uid="{00000000-0005-0000-0000-00003E060000}"/>
    <cellStyle name="Followed Hyperlink 47" xfId="6198" hidden="1" xr:uid="{00000000-0005-0000-0000-00003F060000}"/>
    <cellStyle name="Followed Hyperlink 47" xfId="6536" hidden="1" xr:uid="{00000000-0005-0000-0000-000040060000}"/>
    <cellStyle name="Followed Hyperlink 47" xfId="6670" hidden="1" xr:uid="{00000000-0005-0000-0000-000041060000}"/>
    <cellStyle name="Followed Hyperlink 47" xfId="6584" hidden="1" xr:uid="{00000000-0005-0000-0000-000042060000}"/>
    <cellStyle name="Followed Hyperlink 47" xfId="6598" hidden="1" xr:uid="{00000000-0005-0000-0000-000043060000}"/>
    <cellStyle name="Followed Hyperlink 47" xfId="6763" hidden="1" xr:uid="{00000000-0005-0000-0000-000044060000}"/>
    <cellStyle name="Followed Hyperlink 47" xfId="6891" hidden="1" xr:uid="{00000000-0005-0000-0000-000045060000}"/>
    <cellStyle name="Followed Hyperlink 47" xfId="6805" hidden="1" xr:uid="{00000000-0005-0000-0000-000046060000}"/>
    <cellStyle name="Followed Hyperlink 47" xfId="6819" hidden="1" xr:uid="{00000000-0005-0000-0000-000047060000}"/>
    <cellStyle name="Followed Hyperlink 47" xfId="6982" hidden="1" xr:uid="{00000000-0005-0000-0000-000048060000}"/>
    <cellStyle name="Followed Hyperlink 47" xfId="7107" hidden="1" xr:uid="{00000000-0005-0000-0000-000049060000}"/>
    <cellStyle name="Followed Hyperlink 47" xfId="7021" hidden="1" xr:uid="{00000000-0005-0000-0000-00004A060000}"/>
    <cellStyle name="Followed Hyperlink 47" xfId="7035" hidden="1" xr:uid="{00000000-0005-0000-0000-00004B060000}"/>
    <cellStyle name="Followed Hyperlink 47" xfId="7197" hidden="1" xr:uid="{00000000-0005-0000-0000-00004C060000}"/>
    <cellStyle name="Followed Hyperlink 47" xfId="7319" hidden="1" xr:uid="{00000000-0005-0000-0000-00004D060000}"/>
    <cellStyle name="Followed Hyperlink 47" xfId="7233" hidden="1" xr:uid="{00000000-0005-0000-0000-00004E060000}"/>
    <cellStyle name="Followed Hyperlink 47" xfId="7247" hidden="1" xr:uid="{00000000-0005-0000-0000-00004F060000}"/>
    <cellStyle name="Followed Hyperlink 47" xfId="7409" hidden="1" xr:uid="{00000000-0005-0000-0000-000050060000}"/>
    <cellStyle name="Followed Hyperlink 47" xfId="7530" hidden="1" xr:uid="{00000000-0005-0000-0000-000051060000}"/>
    <cellStyle name="Followed Hyperlink 47" xfId="7444" hidden="1" xr:uid="{00000000-0005-0000-0000-000052060000}"/>
    <cellStyle name="Followed Hyperlink 47" xfId="7458" hidden="1" xr:uid="{00000000-0005-0000-0000-000053060000}"/>
    <cellStyle name="Followed Hyperlink 47" xfId="7620" hidden="1" xr:uid="{00000000-0005-0000-0000-000054060000}"/>
    <cellStyle name="Followed Hyperlink 47" xfId="7736" hidden="1" xr:uid="{00000000-0005-0000-0000-000055060000}"/>
    <cellStyle name="Followed Hyperlink 47" xfId="7650" hidden="1" xr:uid="{00000000-0005-0000-0000-000056060000}"/>
    <cellStyle name="Followed Hyperlink 47" xfId="7664" hidden="1" xr:uid="{00000000-0005-0000-0000-000057060000}"/>
    <cellStyle name="Followed Hyperlink 47" xfId="6342" hidden="1" xr:uid="{00000000-0005-0000-0000-00003C060000}"/>
    <cellStyle name="Followed Hyperlink 47" xfId="2818" hidden="1" xr:uid="{00000000-0005-0000-0000-00003D060000}"/>
    <cellStyle name="Followed Hyperlink 47" xfId="7884" hidden="1" xr:uid="{00000000-0005-0000-0000-00003E060000}"/>
    <cellStyle name="Followed Hyperlink 47" xfId="7878" hidden="1" xr:uid="{00000000-0005-0000-0000-00003F060000}"/>
    <cellStyle name="Followed Hyperlink 47" xfId="8216" hidden="1" xr:uid="{00000000-0005-0000-0000-000040060000}"/>
    <cellStyle name="Followed Hyperlink 47" xfId="8350" hidden="1" xr:uid="{00000000-0005-0000-0000-000041060000}"/>
    <cellStyle name="Followed Hyperlink 47" xfId="8264" hidden="1" xr:uid="{00000000-0005-0000-0000-000042060000}"/>
    <cellStyle name="Followed Hyperlink 47" xfId="8278" hidden="1" xr:uid="{00000000-0005-0000-0000-000043060000}"/>
    <cellStyle name="Followed Hyperlink 47" xfId="8443" hidden="1" xr:uid="{00000000-0005-0000-0000-000044060000}"/>
    <cellStyle name="Followed Hyperlink 47" xfId="8571" hidden="1" xr:uid="{00000000-0005-0000-0000-000045060000}"/>
    <cellStyle name="Followed Hyperlink 47" xfId="8485" hidden="1" xr:uid="{00000000-0005-0000-0000-000046060000}"/>
    <cellStyle name="Followed Hyperlink 47" xfId="8499" hidden="1" xr:uid="{00000000-0005-0000-0000-000047060000}"/>
    <cellStyle name="Followed Hyperlink 47" xfId="8662" hidden="1" xr:uid="{00000000-0005-0000-0000-000048060000}"/>
    <cellStyle name="Followed Hyperlink 47" xfId="8787" hidden="1" xr:uid="{00000000-0005-0000-0000-000049060000}"/>
    <cellStyle name="Followed Hyperlink 47" xfId="8701" hidden="1" xr:uid="{00000000-0005-0000-0000-00004A060000}"/>
    <cellStyle name="Followed Hyperlink 47" xfId="8715" hidden="1" xr:uid="{00000000-0005-0000-0000-00004B060000}"/>
    <cellStyle name="Followed Hyperlink 47" xfId="8877" hidden="1" xr:uid="{00000000-0005-0000-0000-00004C060000}"/>
    <cellStyle name="Followed Hyperlink 47" xfId="8999" hidden="1" xr:uid="{00000000-0005-0000-0000-00004D060000}"/>
    <cellStyle name="Followed Hyperlink 47" xfId="8913" hidden="1" xr:uid="{00000000-0005-0000-0000-00004E060000}"/>
    <cellStyle name="Followed Hyperlink 47" xfId="8927" hidden="1" xr:uid="{00000000-0005-0000-0000-00004F060000}"/>
    <cellStyle name="Followed Hyperlink 47" xfId="9089" hidden="1" xr:uid="{00000000-0005-0000-0000-000050060000}"/>
    <cellStyle name="Followed Hyperlink 47" xfId="9210" hidden="1" xr:uid="{00000000-0005-0000-0000-000051060000}"/>
    <cellStyle name="Followed Hyperlink 47" xfId="9124" hidden="1" xr:uid="{00000000-0005-0000-0000-000052060000}"/>
    <cellStyle name="Followed Hyperlink 47" xfId="9138" hidden="1" xr:uid="{00000000-0005-0000-0000-000053060000}"/>
    <cellStyle name="Followed Hyperlink 47" xfId="9300" hidden="1" xr:uid="{00000000-0005-0000-0000-000054060000}"/>
    <cellStyle name="Followed Hyperlink 47" xfId="9416" hidden="1" xr:uid="{00000000-0005-0000-0000-000055060000}"/>
    <cellStyle name="Followed Hyperlink 47" xfId="9330" hidden="1" xr:uid="{00000000-0005-0000-0000-000056060000}"/>
    <cellStyle name="Followed Hyperlink 47" xfId="9344" hidden="1" xr:uid="{00000000-0005-0000-0000-000057060000}"/>
    <cellStyle name="Followed Hyperlink 47" xfId="8022" hidden="1" xr:uid="{00000000-0005-0000-0000-00003C060000}"/>
    <cellStyle name="Followed Hyperlink 47" xfId="4571" hidden="1" xr:uid="{00000000-0005-0000-0000-00003D060000}"/>
    <cellStyle name="Followed Hyperlink 47" xfId="9564" hidden="1" xr:uid="{00000000-0005-0000-0000-00003E060000}"/>
    <cellStyle name="Followed Hyperlink 47" xfId="9558" hidden="1" xr:uid="{00000000-0005-0000-0000-00003F060000}"/>
    <cellStyle name="Followed Hyperlink 47" xfId="9894" hidden="1" xr:uid="{00000000-0005-0000-0000-000040060000}"/>
    <cellStyle name="Followed Hyperlink 47" xfId="10028" hidden="1" xr:uid="{00000000-0005-0000-0000-000041060000}"/>
    <cellStyle name="Followed Hyperlink 47" xfId="9942" hidden="1" xr:uid="{00000000-0005-0000-0000-000042060000}"/>
    <cellStyle name="Followed Hyperlink 47" xfId="9956" hidden="1" xr:uid="{00000000-0005-0000-0000-000043060000}"/>
    <cellStyle name="Followed Hyperlink 47" xfId="10121" hidden="1" xr:uid="{00000000-0005-0000-0000-000044060000}"/>
    <cellStyle name="Followed Hyperlink 47" xfId="10249" hidden="1" xr:uid="{00000000-0005-0000-0000-000045060000}"/>
    <cellStyle name="Followed Hyperlink 47" xfId="10163" hidden="1" xr:uid="{00000000-0005-0000-0000-000046060000}"/>
    <cellStyle name="Followed Hyperlink 47" xfId="10177" hidden="1" xr:uid="{00000000-0005-0000-0000-000047060000}"/>
    <cellStyle name="Followed Hyperlink 47" xfId="10340" hidden="1" xr:uid="{00000000-0005-0000-0000-000048060000}"/>
    <cellStyle name="Followed Hyperlink 47" xfId="10465" hidden="1" xr:uid="{00000000-0005-0000-0000-000049060000}"/>
    <cellStyle name="Followed Hyperlink 47" xfId="10379" hidden="1" xr:uid="{00000000-0005-0000-0000-00004A060000}"/>
    <cellStyle name="Followed Hyperlink 47" xfId="10393" hidden="1" xr:uid="{00000000-0005-0000-0000-00004B060000}"/>
    <cellStyle name="Followed Hyperlink 47" xfId="10555" hidden="1" xr:uid="{00000000-0005-0000-0000-00004C060000}"/>
    <cellStyle name="Followed Hyperlink 47" xfId="10677" hidden="1" xr:uid="{00000000-0005-0000-0000-00004D060000}"/>
    <cellStyle name="Followed Hyperlink 47" xfId="10591" hidden="1" xr:uid="{00000000-0005-0000-0000-00004E060000}"/>
    <cellStyle name="Followed Hyperlink 47" xfId="10605" hidden="1" xr:uid="{00000000-0005-0000-0000-00004F060000}"/>
    <cellStyle name="Followed Hyperlink 47" xfId="10767" hidden="1" xr:uid="{00000000-0005-0000-0000-000050060000}"/>
    <cellStyle name="Followed Hyperlink 47" xfId="10888" hidden="1" xr:uid="{00000000-0005-0000-0000-000051060000}"/>
    <cellStyle name="Followed Hyperlink 47" xfId="10802" hidden="1" xr:uid="{00000000-0005-0000-0000-000052060000}"/>
    <cellStyle name="Followed Hyperlink 47" xfId="10816" hidden="1" xr:uid="{00000000-0005-0000-0000-000053060000}"/>
    <cellStyle name="Followed Hyperlink 47" xfId="10978" hidden="1" xr:uid="{00000000-0005-0000-0000-000054060000}"/>
    <cellStyle name="Followed Hyperlink 47" xfId="11094" hidden="1" xr:uid="{00000000-0005-0000-0000-000055060000}"/>
    <cellStyle name="Followed Hyperlink 47" xfId="11008" hidden="1" xr:uid="{00000000-0005-0000-0000-000056060000}"/>
    <cellStyle name="Followed Hyperlink 47" xfId="11022" hidden="1" xr:uid="{00000000-0005-0000-0000-000057060000}"/>
    <cellStyle name="Followed Hyperlink 47" xfId="9701" hidden="1" xr:uid="{00000000-0005-0000-0000-00003C060000}"/>
    <cellStyle name="Followed Hyperlink 47" xfId="6250" hidden="1" xr:uid="{00000000-0005-0000-0000-00003D060000}"/>
    <cellStyle name="Followed Hyperlink 47" xfId="11242" hidden="1" xr:uid="{00000000-0005-0000-0000-00003E060000}"/>
    <cellStyle name="Followed Hyperlink 47" xfId="11236" hidden="1" xr:uid="{00000000-0005-0000-0000-00003F060000}"/>
    <cellStyle name="Followed Hyperlink 47" xfId="11569" hidden="1" xr:uid="{00000000-0005-0000-0000-000040060000}"/>
    <cellStyle name="Followed Hyperlink 47" xfId="11703" hidden="1" xr:uid="{00000000-0005-0000-0000-000041060000}"/>
    <cellStyle name="Followed Hyperlink 47" xfId="11617" hidden="1" xr:uid="{00000000-0005-0000-0000-000042060000}"/>
    <cellStyle name="Followed Hyperlink 47" xfId="11631" hidden="1" xr:uid="{00000000-0005-0000-0000-000043060000}"/>
    <cellStyle name="Followed Hyperlink 47" xfId="11796" hidden="1" xr:uid="{00000000-0005-0000-0000-000044060000}"/>
    <cellStyle name="Followed Hyperlink 47" xfId="11924" hidden="1" xr:uid="{00000000-0005-0000-0000-000045060000}"/>
    <cellStyle name="Followed Hyperlink 47" xfId="11838" hidden="1" xr:uid="{00000000-0005-0000-0000-000046060000}"/>
    <cellStyle name="Followed Hyperlink 47" xfId="11852" hidden="1" xr:uid="{00000000-0005-0000-0000-000047060000}"/>
    <cellStyle name="Followed Hyperlink 47" xfId="12015" hidden="1" xr:uid="{00000000-0005-0000-0000-000048060000}"/>
    <cellStyle name="Followed Hyperlink 47" xfId="12140" hidden="1" xr:uid="{00000000-0005-0000-0000-000049060000}"/>
    <cellStyle name="Followed Hyperlink 47" xfId="12054" hidden="1" xr:uid="{00000000-0005-0000-0000-00004A060000}"/>
    <cellStyle name="Followed Hyperlink 47" xfId="12068" hidden="1" xr:uid="{00000000-0005-0000-0000-00004B060000}"/>
    <cellStyle name="Followed Hyperlink 47" xfId="12230" hidden="1" xr:uid="{00000000-0005-0000-0000-00004C060000}"/>
    <cellStyle name="Followed Hyperlink 47" xfId="12352" hidden="1" xr:uid="{00000000-0005-0000-0000-00004D060000}"/>
    <cellStyle name="Followed Hyperlink 47" xfId="12266" hidden="1" xr:uid="{00000000-0005-0000-0000-00004E060000}"/>
    <cellStyle name="Followed Hyperlink 47" xfId="12280" hidden="1" xr:uid="{00000000-0005-0000-0000-00004F060000}"/>
    <cellStyle name="Followed Hyperlink 47" xfId="12442" hidden="1" xr:uid="{00000000-0005-0000-0000-000050060000}"/>
    <cellStyle name="Followed Hyperlink 47" xfId="12563" hidden="1" xr:uid="{00000000-0005-0000-0000-000051060000}"/>
    <cellStyle name="Followed Hyperlink 47" xfId="12477" hidden="1" xr:uid="{00000000-0005-0000-0000-000052060000}"/>
    <cellStyle name="Followed Hyperlink 47" xfId="12491" hidden="1" xr:uid="{00000000-0005-0000-0000-000053060000}"/>
    <cellStyle name="Followed Hyperlink 47" xfId="12653" hidden="1" xr:uid="{00000000-0005-0000-0000-000054060000}"/>
    <cellStyle name="Followed Hyperlink 47" xfId="12769" hidden="1" xr:uid="{00000000-0005-0000-0000-000055060000}"/>
    <cellStyle name="Followed Hyperlink 47" xfId="12683" hidden="1" xr:uid="{00000000-0005-0000-0000-000056060000}"/>
    <cellStyle name="Followed Hyperlink 47" xfId="12697" hidden="1" xr:uid="{00000000-0005-0000-0000-000057060000}"/>
    <cellStyle name="Followed Hyperlink 47" xfId="11376" hidden="1" xr:uid="{00000000-0005-0000-0000-00003C060000}"/>
    <cellStyle name="Followed Hyperlink 47" xfId="7930" hidden="1" xr:uid="{00000000-0005-0000-0000-00003D060000}"/>
    <cellStyle name="Followed Hyperlink 47" xfId="12917" hidden="1" xr:uid="{00000000-0005-0000-0000-00003E060000}"/>
    <cellStyle name="Followed Hyperlink 47" xfId="12911" hidden="1" xr:uid="{00000000-0005-0000-0000-00003F060000}"/>
    <cellStyle name="Followed Hyperlink 47" xfId="13243" hidden="1" xr:uid="{00000000-0005-0000-0000-000040060000}"/>
    <cellStyle name="Followed Hyperlink 47" xfId="13377" hidden="1" xr:uid="{00000000-0005-0000-0000-000041060000}"/>
    <cellStyle name="Followed Hyperlink 47" xfId="13291" hidden="1" xr:uid="{00000000-0005-0000-0000-000042060000}"/>
    <cellStyle name="Followed Hyperlink 47" xfId="13305" hidden="1" xr:uid="{00000000-0005-0000-0000-000043060000}"/>
    <cellStyle name="Followed Hyperlink 47" xfId="13470" hidden="1" xr:uid="{00000000-0005-0000-0000-000044060000}"/>
    <cellStyle name="Followed Hyperlink 47" xfId="13598" hidden="1" xr:uid="{00000000-0005-0000-0000-000045060000}"/>
    <cellStyle name="Followed Hyperlink 47" xfId="13512" hidden="1" xr:uid="{00000000-0005-0000-0000-000046060000}"/>
    <cellStyle name="Followed Hyperlink 47" xfId="13526" hidden="1" xr:uid="{00000000-0005-0000-0000-000047060000}"/>
    <cellStyle name="Followed Hyperlink 47" xfId="13689" hidden="1" xr:uid="{00000000-0005-0000-0000-000048060000}"/>
    <cellStyle name="Followed Hyperlink 47" xfId="13814" hidden="1" xr:uid="{00000000-0005-0000-0000-000049060000}"/>
    <cellStyle name="Followed Hyperlink 47" xfId="13728" hidden="1" xr:uid="{00000000-0005-0000-0000-00004A060000}"/>
    <cellStyle name="Followed Hyperlink 47" xfId="13742" hidden="1" xr:uid="{00000000-0005-0000-0000-00004B060000}"/>
    <cellStyle name="Followed Hyperlink 47" xfId="13904" hidden="1" xr:uid="{00000000-0005-0000-0000-00004C060000}"/>
    <cellStyle name="Followed Hyperlink 47" xfId="14026" hidden="1" xr:uid="{00000000-0005-0000-0000-00004D060000}"/>
    <cellStyle name="Followed Hyperlink 47" xfId="13940" hidden="1" xr:uid="{00000000-0005-0000-0000-00004E060000}"/>
    <cellStyle name="Followed Hyperlink 47" xfId="13954" hidden="1" xr:uid="{00000000-0005-0000-0000-00004F060000}"/>
    <cellStyle name="Followed Hyperlink 47" xfId="14116" hidden="1" xr:uid="{00000000-0005-0000-0000-000050060000}"/>
    <cellStyle name="Followed Hyperlink 47" xfId="14237" hidden="1" xr:uid="{00000000-0005-0000-0000-000051060000}"/>
    <cellStyle name="Followed Hyperlink 47" xfId="14151" hidden="1" xr:uid="{00000000-0005-0000-0000-000052060000}"/>
    <cellStyle name="Followed Hyperlink 47" xfId="14165" hidden="1" xr:uid="{00000000-0005-0000-0000-000053060000}"/>
    <cellStyle name="Followed Hyperlink 47" xfId="14327" hidden="1" xr:uid="{00000000-0005-0000-0000-000054060000}"/>
    <cellStyle name="Followed Hyperlink 47" xfId="14443" hidden="1" xr:uid="{00000000-0005-0000-0000-000055060000}"/>
    <cellStyle name="Followed Hyperlink 47" xfId="14357" hidden="1" xr:uid="{00000000-0005-0000-0000-000056060000}"/>
    <cellStyle name="Followed Hyperlink 47" xfId="14371" hidden="1" xr:uid="{00000000-0005-0000-0000-000057060000}"/>
    <cellStyle name="Followed Hyperlink 47" xfId="13050" hidden="1" xr:uid="{00000000-0005-0000-0000-00003C060000}"/>
    <cellStyle name="Followed Hyperlink 47" xfId="9610" hidden="1" xr:uid="{00000000-0005-0000-0000-00003D060000}"/>
    <cellStyle name="Followed Hyperlink 47" xfId="14591" hidden="1" xr:uid="{00000000-0005-0000-0000-00003E060000}"/>
    <cellStyle name="Followed Hyperlink 47" xfId="14585" hidden="1" xr:uid="{00000000-0005-0000-0000-00003F060000}"/>
    <cellStyle name="Followed Hyperlink 47" xfId="14911" hidden="1" xr:uid="{00000000-0005-0000-0000-000040060000}"/>
    <cellStyle name="Followed Hyperlink 47" xfId="15045" hidden="1" xr:uid="{00000000-0005-0000-0000-000041060000}"/>
    <cellStyle name="Followed Hyperlink 47" xfId="14959" hidden="1" xr:uid="{00000000-0005-0000-0000-000042060000}"/>
    <cellStyle name="Followed Hyperlink 47" xfId="14973" hidden="1" xr:uid="{00000000-0005-0000-0000-000043060000}"/>
    <cellStyle name="Followed Hyperlink 47" xfId="15138" hidden="1" xr:uid="{00000000-0005-0000-0000-000044060000}"/>
    <cellStyle name="Followed Hyperlink 47" xfId="15266" hidden="1" xr:uid="{00000000-0005-0000-0000-000045060000}"/>
    <cellStyle name="Followed Hyperlink 47" xfId="15180" hidden="1" xr:uid="{00000000-0005-0000-0000-000046060000}"/>
    <cellStyle name="Followed Hyperlink 47" xfId="15194" hidden="1" xr:uid="{00000000-0005-0000-0000-000047060000}"/>
    <cellStyle name="Followed Hyperlink 47" xfId="15357" hidden="1" xr:uid="{00000000-0005-0000-0000-000048060000}"/>
    <cellStyle name="Followed Hyperlink 47" xfId="15482" hidden="1" xr:uid="{00000000-0005-0000-0000-000049060000}"/>
    <cellStyle name="Followed Hyperlink 47" xfId="15396" hidden="1" xr:uid="{00000000-0005-0000-0000-00004A060000}"/>
    <cellStyle name="Followed Hyperlink 47" xfId="15410" hidden="1" xr:uid="{00000000-0005-0000-0000-00004B060000}"/>
    <cellStyle name="Followed Hyperlink 47" xfId="15572" hidden="1" xr:uid="{00000000-0005-0000-0000-00004C060000}"/>
    <cellStyle name="Followed Hyperlink 47" xfId="15694" hidden="1" xr:uid="{00000000-0005-0000-0000-00004D060000}"/>
    <cellStyle name="Followed Hyperlink 47" xfId="15608" hidden="1" xr:uid="{00000000-0005-0000-0000-00004E060000}"/>
    <cellStyle name="Followed Hyperlink 47" xfId="15622" hidden="1" xr:uid="{00000000-0005-0000-0000-00004F060000}"/>
    <cellStyle name="Followed Hyperlink 47" xfId="15784" hidden="1" xr:uid="{00000000-0005-0000-0000-000050060000}"/>
    <cellStyle name="Followed Hyperlink 47" xfId="15905" hidden="1" xr:uid="{00000000-0005-0000-0000-000051060000}"/>
    <cellStyle name="Followed Hyperlink 47" xfId="15819" hidden="1" xr:uid="{00000000-0005-0000-0000-000052060000}"/>
    <cellStyle name="Followed Hyperlink 47" xfId="15833" hidden="1" xr:uid="{00000000-0005-0000-0000-000053060000}"/>
    <cellStyle name="Followed Hyperlink 47" xfId="15995" hidden="1" xr:uid="{00000000-0005-0000-0000-000054060000}"/>
    <cellStyle name="Followed Hyperlink 47" xfId="16111" hidden="1" xr:uid="{00000000-0005-0000-0000-000055060000}"/>
    <cellStyle name="Followed Hyperlink 47" xfId="16025" hidden="1" xr:uid="{00000000-0005-0000-0000-000056060000}"/>
    <cellStyle name="Followed Hyperlink 47" xfId="16039" hidden="1" xr:uid="{00000000-0005-0000-0000-000057060000}"/>
    <cellStyle name="Followed Hyperlink 47" xfId="14722" hidden="1" xr:uid="{00000000-0005-0000-0000-00003C060000}"/>
    <cellStyle name="Followed Hyperlink 47" xfId="11288" hidden="1" xr:uid="{00000000-0005-0000-0000-00003D060000}"/>
    <cellStyle name="Followed Hyperlink 47" xfId="16259" hidden="1" xr:uid="{00000000-0005-0000-0000-00003E060000}"/>
    <cellStyle name="Followed Hyperlink 47" xfId="16253" hidden="1" xr:uid="{00000000-0005-0000-0000-00003F060000}"/>
    <cellStyle name="Followed Hyperlink 47" xfId="16570" hidden="1" xr:uid="{00000000-0005-0000-0000-000040060000}"/>
    <cellStyle name="Followed Hyperlink 47" xfId="16704" hidden="1" xr:uid="{00000000-0005-0000-0000-000041060000}"/>
    <cellStyle name="Followed Hyperlink 47" xfId="16618" hidden="1" xr:uid="{00000000-0005-0000-0000-000042060000}"/>
    <cellStyle name="Followed Hyperlink 47" xfId="16632" hidden="1" xr:uid="{00000000-0005-0000-0000-000043060000}"/>
    <cellStyle name="Followed Hyperlink 47" xfId="16797" hidden="1" xr:uid="{00000000-0005-0000-0000-000044060000}"/>
    <cellStyle name="Followed Hyperlink 47" xfId="16925" hidden="1" xr:uid="{00000000-0005-0000-0000-000045060000}"/>
    <cellStyle name="Followed Hyperlink 47" xfId="16839" hidden="1" xr:uid="{00000000-0005-0000-0000-000046060000}"/>
    <cellStyle name="Followed Hyperlink 47" xfId="16853" hidden="1" xr:uid="{00000000-0005-0000-0000-000047060000}"/>
    <cellStyle name="Followed Hyperlink 47" xfId="17016" hidden="1" xr:uid="{00000000-0005-0000-0000-000048060000}"/>
    <cellStyle name="Followed Hyperlink 47" xfId="17141" hidden="1" xr:uid="{00000000-0005-0000-0000-000049060000}"/>
    <cellStyle name="Followed Hyperlink 47" xfId="17055" hidden="1" xr:uid="{00000000-0005-0000-0000-00004A060000}"/>
    <cellStyle name="Followed Hyperlink 47" xfId="17069" hidden="1" xr:uid="{00000000-0005-0000-0000-00004B060000}"/>
    <cellStyle name="Followed Hyperlink 47" xfId="17231" hidden="1" xr:uid="{00000000-0005-0000-0000-00004C060000}"/>
    <cellStyle name="Followed Hyperlink 47" xfId="17353" hidden="1" xr:uid="{00000000-0005-0000-0000-00004D060000}"/>
    <cellStyle name="Followed Hyperlink 47" xfId="17267" hidden="1" xr:uid="{00000000-0005-0000-0000-00004E060000}"/>
    <cellStyle name="Followed Hyperlink 47" xfId="17281" hidden="1" xr:uid="{00000000-0005-0000-0000-00004F060000}"/>
    <cellStyle name="Followed Hyperlink 47" xfId="17443" hidden="1" xr:uid="{00000000-0005-0000-0000-000050060000}"/>
    <cellStyle name="Followed Hyperlink 47" xfId="17564" hidden="1" xr:uid="{00000000-0005-0000-0000-000051060000}"/>
    <cellStyle name="Followed Hyperlink 47" xfId="17478" hidden="1" xr:uid="{00000000-0005-0000-0000-000052060000}"/>
    <cellStyle name="Followed Hyperlink 47" xfId="17492" hidden="1" xr:uid="{00000000-0005-0000-0000-000053060000}"/>
    <cellStyle name="Followed Hyperlink 47" xfId="17654" hidden="1" xr:uid="{00000000-0005-0000-0000-000054060000}"/>
    <cellStyle name="Followed Hyperlink 47" xfId="17770" hidden="1" xr:uid="{00000000-0005-0000-0000-000055060000}"/>
    <cellStyle name="Followed Hyperlink 47" xfId="17684" hidden="1" xr:uid="{00000000-0005-0000-0000-000056060000}"/>
    <cellStyle name="Followed Hyperlink 47" xfId="17698" hidden="1" xr:uid="{00000000-0005-0000-0000-000057060000}"/>
    <cellStyle name="Followed Hyperlink 47" xfId="17938" hidden="1" xr:uid="{00000000-0005-0000-0000-00003C060000}"/>
    <cellStyle name="Followed Hyperlink 47" xfId="17875" hidden="1" xr:uid="{00000000-0005-0000-0000-00003D060000}"/>
    <cellStyle name="Followed Hyperlink 47" xfId="17913" hidden="1" xr:uid="{00000000-0005-0000-0000-00003E060000}"/>
    <cellStyle name="Followed Hyperlink 47" xfId="17910" hidden="1" xr:uid="{00000000-0005-0000-0000-00003F060000}"/>
    <cellStyle name="Followed Hyperlink 47" xfId="18236" hidden="1" xr:uid="{00000000-0005-0000-0000-000040060000}"/>
    <cellStyle name="Followed Hyperlink 47" xfId="18370" hidden="1" xr:uid="{00000000-0005-0000-0000-000041060000}"/>
    <cellStyle name="Followed Hyperlink 47" xfId="18284" hidden="1" xr:uid="{00000000-0005-0000-0000-000042060000}"/>
    <cellStyle name="Followed Hyperlink 47" xfId="18298" hidden="1" xr:uid="{00000000-0005-0000-0000-000043060000}"/>
    <cellStyle name="Followed Hyperlink 47" xfId="18463" hidden="1" xr:uid="{00000000-0005-0000-0000-000044060000}"/>
    <cellStyle name="Followed Hyperlink 47" xfId="18591" hidden="1" xr:uid="{00000000-0005-0000-0000-000045060000}"/>
    <cellStyle name="Followed Hyperlink 47" xfId="18505" hidden="1" xr:uid="{00000000-0005-0000-0000-000046060000}"/>
    <cellStyle name="Followed Hyperlink 47" xfId="18519" hidden="1" xr:uid="{00000000-0005-0000-0000-000047060000}"/>
    <cellStyle name="Followed Hyperlink 47" xfId="18682" hidden="1" xr:uid="{00000000-0005-0000-0000-000048060000}"/>
    <cellStyle name="Followed Hyperlink 47" xfId="18807" hidden="1" xr:uid="{00000000-0005-0000-0000-000049060000}"/>
    <cellStyle name="Followed Hyperlink 47" xfId="18721" hidden="1" xr:uid="{00000000-0005-0000-0000-00004A060000}"/>
    <cellStyle name="Followed Hyperlink 47" xfId="18735" hidden="1" xr:uid="{00000000-0005-0000-0000-00004B060000}"/>
    <cellStyle name="Followed Hyperlink 47" xfId="18897" hidden="1" xr:uid="{00000000-0005-0000-0000-00004C060000}"/>
    <cellStyle name="Followed Hyperlink 47" xfId="19019" hidden="1" xr:uid="{00000000-0005-0000-0000-00004D060000}"/>
    <cellStyle name="Followed Hyperlink 47" xfId="18933" hidden="1" xr:uid="{00000000-0005-0000-0000-00004E060000}"/>
    <cellStyle name="Followed Hyperlink 47" xfId="18947" hidden="1" xr:uid="{00000000-0005-0000-0000-00004F060000}"/>
    <cellStyle name="Followed Hyperlink 47" xfId="19109" hidden="1" xr:uid="{00000000-0005-0000-0000-000050060000}"/>
    <cellStyle name="Followed Hyperlink 47" xfId="19230" hidden="1" xr:uid="{00000000-0005-0000-0000-000051060000}"/>
    <cellStyle name="Followed Hyperlink 47" xfId="19144" hidden="1" xr:uid="{00000000-0005-0000-0000-000052060000}"/>
    <cellStyle name="Followed Hyperlink 47" xfId="19158" hidden="1" xr:uid="{00000000-0005-0000-0000-000053060000}"/>
    <cellStyle name="Followed Hyperlink 47" xfId="19320" hidden="1" xr:uid="{00000000-0005-0000-0000-000054060000}"/>
    <cellStyle name="Followed Hyperlink 47" xfId="19436" hidden="1" xr:uid="{00000000-0005-0000-0000-000055060000}"/>
    <cellStyle name="Followed Hyperlink 47" xfId="19350" hidden="1" xr:uid="{00000000-0005-0000-0000-000056060000}"/>
    <cellStyle name="Followed Hyperlink 47" xfId="19364" hidden="1" xr:uid="{00000000-0005-0000-0000-000057060000}"/>
    <cellStyle name="Followed Hyperlink 47" xfId="18039" hidden="1" xr:uid="{00000000-0005-0000-0000-00003C060000}"/>
    <cellStyle name="Followed Hyperlink 47" xfId="18049" hidden="1" xr:uid="{00000000-0005-0000-0000-00003D060000}"/>
    <cellStyle name="Followed Hyperlink 47" xfId="19584" hidden="1" xr:uid="{00000000-0005-0000-0000-00003E060000}"/>
    <cellStyle name="Followed Hyperlink 47" xfId="19578" hidden="1" xr:uid="{00000000-0005-0000-0000-00003F060000}"/>
    <cellStyle name="Followed Hyperlink 47" xfId="19877" hidden="1" xr:uid="{00000000-0005-0000-0000-000040060000}"/>
    <cellStyle name="Followed Hyperlink 47" xfId="20011" hidden="1" xr:uid="{00000000-0005-0000-0000-000041060000}"/>
    <cellStyle name="Followed Hyperlink 47" xfId="19925" hidden="1" xr:uid="{00000000-0005-0000-0000-000042060000}"/>
    <cellStyle name="Followed Hyperlink 47" xfId="19939" hidden="1" xr:uid="{00000000-0005-0000-0000-000043060000}"/>
    <cellStyle name="Followed Hyperlink 47" xfId="20104" hidden="1" xr:uid="{00000000-0005-0000-0000-000044060000}"/>
    <cellStyle name="Followed Hyperlink 47" xfId="20232" hidden="1" xr:uid="{00000000-0005-0000-0000-000045060000}"/>
    <cellStyle name="Followed Hyperlink 47" xfId="20146" hidden="1" xr:uid="{00000000-0005-0000-0000-000046060000}"/>
    <cellStyle name="Followed Hyperlink 47" xfId="20160" hidden="1" xr:uid="{00000000-0005-0000-0000-000047060000}"/>
    <cellStyle name="Followed Hyperlink 47" xfId="20323" hidden="1" xr:uid="{00000000-0005-0000-0000-000048060000}"/>
    <cellStyle name="Followed Hyperlink 47" xfId="20448" hidden="1" xr:uid="{00000000-0005-0000-0000-000049060000}"/>
    <cellStyle name="Followed Hyperlink 47" xfId="20362" hidden="1" xr:uid="{00000000-0005-0000-0000-00004A060000}"/>
    <cellStyle name="Followed Hyperlink 47" xfId="20376" hidden="1" xr:uid="{00000000-0005-0000-0000-00004B060000}"/>
    <cellStyle name="Followed Hyperlink 47" xfId="20538" hidden="1" xr:uid="{00000000-0005-0000-0000-00004C060000}"/>
    <cellStyle name="Followed Hyperlink 47" xfId="20660" hidden="1" xr:uid="{00000000-0005-0000-0000-00004D060000}"/>
    <cellStyle name="Followed Hyperlink 47" xfId="20574" hidden="1" xr:uid="{00000000-0005-0000-0000-00004E060000}"/>
    <cellStyle name="Followed Hyperlink 47" xfId="20588" hidden="1" xr:uid="{00000000-0005-0000-0000-00004F060000}"/>
    <cellStyle name="Followed Hyperlink 47" xfId="20750" hidden="1" xr:uid="{00000000-0005-0000-0000-000050060000}"/>
    <cellStyle name="Followed Hyperlink 47" xfId="20871" hidden="1" xr:uid="{00000000-0005-0000-0000-000051060000}"/>
    <cellStyle name="Followed Hyperlink 47" xfId="20785" hidden="1" xr:uid="{00000000-0005-0000-0000-000052060000}"/>
    <cellStyle name="Followed Hyperlink 47" xfId="20799" hidden="1" xr:uid="{00000000-0005-0000-0000-000053060000}"/>
    <cellStyle name="Followed Hyperlink 47" xfId="20961" hidden="1" xr:uid="{00000000-0005-0000-0000-000054060000}"/>
    <cellStyle name="Followed Hyperlink 47" xfId="21077" hidden="1" xr:uid="{00000000-0005-0000-0000-000055060000}"/>
    <cellStyle name="Followed Hyperlink 47" xfId="20991" hidden="1" xr:uid="{00000000-0005-0000-0000-000056060000}"/>
    <cellStyle name="Followed Hyperlink 47" xfId="21005" hidden="1" xr:uid="{00000000-0005-0000-0000-000057060000}"/>
    <cellStyle name="Followed Hyperlink 47" xfId="19699" hidden="1" xr:uid="{00000000-0005-0000-0000-00003C060000}"/>
    <cellStyle name="Followed Hyperlink 47" xfId="13059" hidden="1" xr:uid="{00000000-0005-0000-0000-00003D060000}"/>
    <cellStyle name="Followed Hyperlink 47" xfId="21225" hidden="1" xr:uid="{00000000-0005-0000-0000-00003E060000}"/>
    <cellStyle name="Followed Hyperlink 47" xfId="21219" hidden="1" xr:uid="{00000000-0005-0000-0000-00003F060000}"/>
    <cellStyle name="Followed Hyperlink 47" xfId="21484" hidden="1" xr:uid="{00000000-0005-0000-0000-000040060000}"/>
    <cellStyle name="Followed Hyperlink 47" xfId="21618" hidden="1" xr:uid="{00000000-0005-0000-0000-000041060000}"/>
    <cellStyle name="Followed Hyperlink 47" xfId="21532" hidden="1" xr:uid="{00000000-0005-0000-0000-000042060000}"/>
    <cellStyle name="Followed Hyperlink 47" xfId="21546" hidden="1" xr:uid="{00000000-0005-0000-0000-000043060000}"/>
    <cellStyle name="Followed Hyperlink 47" xfId="21711" hidden="1" xr:uid="{00000000-0005-0000-0000-000044060000}"/>
    <cellStyle name="Followed Hyperlink 47" xfId="21839" hidden="1" xr:uid="{00000000-0005-0000-0000-000045060000}"/>
    <cellStyle name="Followed Hyperlink 47" xfId="21753" hidden="1" xr:uid="{00000000-0005-0000-0000-000046060000}"/>
    <cellStyle name="Followed Hyperlink 47" xfId="21767" hidden="1" xr:uid="{00000000-0005-0000-0000-000047060000}"/>
    <cellStyle name="Followed Hyperlink 47" xfId="21930" hidden="1" xr:uid="{00000000-0005-0000-0000-000048060000}"/>
    <cellStyle name="Followed Hyperlink 47" xfId="22055" hidden="1" xr:uid="{00000000-0005-0000-0000-000049060000}"/>
    <cellStyle name="Followed Hyperlink 47" xfId="21969" hidden="1" xr:uid="{00000000-0005-0000-0000-00004A060000}"/>
    <cellStyle name="Followed Hyperlink 47" xfId="21983" hidden="1" xr:uid="{00000000-0005-0000-0000-00004B060000}"/>
    <cellStyle name="Followed Hyperlink 47" xfId="22145" hidden="1" xr:uid="{00000000-0005-0000-0000-00004C060000}"/>
    <cellStyle name="Followed Hyperlink 47" xfId="22267" hidden="1" xr:uid="{00000000-0005-0000-0000-00004D060000}"/>
    <cellStyle name="Followed Hyperlink 47" xfId="22181" hidden="1" xr:uid="{00000000-0005-0000-0000-00004E060000}"/>
    <cellStyle name="Followed Hyperlink 47" xfId="22195" hidden="1" xr:uid="{00000000-0005-0000-0000-00004F060000}"/>
    <cellStyle name="Followed Hyperlink 47" xfId="22357" hidden="1" xr:uid="{00000000-0005-0000-0000-000050060000}"/>
    <cellStyle name="Followed Hyperlink 47" xfId="22478" hidden="1" xr:uid="{00000000-0005-0000-0000-000051060000}"/>
    <cellStyle name="Followed Hyperlink 47" xfId="22392" hidden="1" xr:uid="{00000000-0005-0000-0000-000052060000}"/>
    <cellStyle name="Followed Hyperlink 47" xfId="22406" hidden="1" xr:uid="{00000000-0005-0000-0000-000053060000}"/>
    <cellStyle name="Followed Hyperlink 47" xfId="22568" hidden="1" xr:uid="{00000000-0005-0000-0000-000054060000}"/>
    <cellStyle name="Followed Hyperlink 47" xfId="22684" hidden="1" xr:uid="{00000000-0005-0000-0000-000055060000}"/>
    <cellStyle name="Followed Hyperlink 47" xfId="22598" hidden="1" xr:uid="{00000000-0005-0000-0000-000056060000}"/>
    <cellStyle name="Followed Hyperlink 47" xfId="22612" hidden="1" xr:uid="{00000000-0005-0000-0000-000057060000}"/>
    <cellStyle name="Followed Hyperlink 47" xfId="21318" hidden="1" xr:uid="{00000000-0005-0000-0000-00003C060000}"/>
    <cellStyle name="Followed Hyperlink 47" xfId="16392" hidden="1" xr:uid="{00000000-0005-0000-0000-00003D060000}"/>
    <cellStyle name="Followed Hyperlink 47" xfId="22832" hidden="1" xr:uid="{00000000-0005-0000-0000-00003E060000}"/>
    <cellStyle name="Followed Hyperlink 47" xfId="22826" hidden="1" xr:uid="{00000000-0005-0000-0000-00003F060000}"/>
    <cellStyle name="Followed Hyperlink 47" xfId="23053" hidden="1" xr:uid="{00000000-0005-0000-0000-000040060000}"/>
    <cellStyle name="Followed Hyperlink 47" xfId="23187" hidden="1" xr:uid="{00000000-0005-0000-0000-000041060000}"/>
    <cellStyle name="Followed Hyperlink 47" xfId="23101" hidden="1" xr:uid="{00000000-0005-0000-0000-000042060000}"/>
    <cellStyle name="Followed Hyperlink 47" xfId="23115" hidden="1" xr:uid="{00000000-0005-0000-0000-000043060000}"/>
    <cellStyle name="Followed Hyperlink 47" xfId="23280" hidden="1" xr:uid="{00000000-0005-0000-0000-000044060000}"/>
    <cellStyle name="Followed Hyperlink 47" xfId="23408" hidden="1" xr:uid="{00000000-0005-0000-0000-000045060000}"/>
    <cellStyle name="Followed Hyperlink 47" xfId="23322" hidden="1" xr:uid="{00000000-0005-0000-0000-000046060000}"/>
    <cellStyle name="Followed Hyperlink 47" xfId="23336" hidden="1" xr:uid="{00000000-0005-0000-0000-000047060000}"/>
    <cellStyle name="Followed Hyperlink 47" xfId="23499" hidden="1" xr:uid="{00000000-0005-0000-0000-000048060000}"/>
    <cellStyle name="Followed Hyperlink 47" xfId="23624" hidden="1" xr:uid="{00000000-0005-0000-0000-000049060000}"/>
    <cellStyle name="Followed Hyperlink 47" xfId="23538" hidden="1" xr:uid="{00000000-0005-0000-0000-00004A060000}"/>
    <cellStyle name="Followed Hyperlink 47" xfId="23552" hidden="1" xr:uid="{00000000-0005-0000-0000-00004B060000}"/>
    <cellStyle name="Followed Hyperlink 47" xfId="23714" hidden="1" xr:uid="{00000000-0005-0000-0000-00004C060000}"/>
    <cellStyle name="Followed Hyperlink 47" xfId="23836" hidden="1" xr:uid="{00000000-0005-0000-0000-00004D060000}"/>
    <cellStyle name="Followed Hyperlink 47" xfId="23750" hidden="1" xr:uid="{00000000-0005-0000-0000-00004E060000}"/>
    <cellStyle name="Followed Hyperlink 47" xfId="23764" hidden="1" xr:uid="{00000000-0005-0000-0000-00004F060000}"/>
    <cellStyle name="Followed Hyperlink 47" xfId="23926" hidden="1" xr:uid="{00000000-0005-0000-0000-000050060000}"/>
    <cellStyle name="Followed Hyperlink 47" xfId="24047" hidden="1" xr:uid="{00000000-0005-0000-0000-000051060000}"/>
    <cellStyle name="Followed Hyperlink 47" xfId="23961" hidden="1" xr:uid="{00000000-0005-0000-0000-000052060000}"/>
    <cellStyle name="Followed Hyperlink 47" xfId="23975" hidden="1" xr:uid="{00000000-0005-0000-0000-000053060000}"/>
    <cellStyle name="Followed Hyperlink 47" xfId="24137" hidden="1" xr:uid="{00000000-0005-0000-0000-000054060000}"/>
    <cellStyle name="Followed Hyperlink 47" xfId="24253" hidden="1" xr:uid="{00000000-0005-0000-0000-000055060000}"/>
    <cellStyle name="Followed Hyperlink 47" xfId="24167" hidden="1" xr:uid="{00000000-0005-0000-0000-000056060000}"/>
    <cellStyle name="Followed Hyperlink 47" xfId="24181" hidden="1" xr:uid="{00000000-0005-0000-0000-000057060000}"/>
    <cellStyle name="Followed Hyperlink 47" xfId="22902" hidden="1" xr:uid="{00000000-0005-0000-0000-00003C060000}"/>
    <cellStyle name="Followed Hyperlink 47" xfId="19625" hidden="1" xr:uid="{00000000-0005-0000-0000-00003D060000}"/>
    <cellStyle name="Followed Hyperlink 47" xfId="24401" hidden="1" xr:uid="{00000000-0005-0000-0000-00003E060000}"/>
    <cellStyle name="Followed Hyperlink 47" xfId="24395" hidden="1" xr:uid="{00000000-0005-0000-0000-00003F060000}"/>
    <cellStyle name="Followed Hyperlink 47" xfId="24572" hidden="1" xr:uid="{00000000-0005-0000-0000-000040060000}"/>
    <cellStyle name="Followed Hyperlink 47" xfId="24706" hidden="1" xr:uid="{00000000-0005-0000-0000-000041060000}"/>
    <cellStyle name="Followed Hyperlink 47" xfId="24620" hidden="1" xr:uid="{00000000-0005-0000-0000-000042060000}"/>
    <cellStyle name="Followed Hyperlink 47" xfId="24634" hidden="1" xr:uid="{00000000-0005-0000-0000-000043060000}"/>
    <cellStyle name="Followed Hyperlink 47" xfId="24799" hidden="1" xr:uid="{00000000-0005-0000-0000-000044060000}"/>
    <cellStyle name="Followed Hyperlink 47" xfId="24927" hidden="1" xr:uid="{00000000-0005-0000-0000-000045060000}"/>
    <cellStyle name="Followed Hyperlink 47" xfId="24841" hidden="1" xr:uid="{00000000-0005-0000-0000-000046060000}"/>
    <cellStyle name="Followed Hyperlink 47" xfId="24855" hidden="1" xr:uid="{00000000-0005-0000-0000-000047060000}"/>
    <cellStyle name="Followed Hyperlink 47" xfId="25018" hidden="1" xr:uid="{00000000-0005-0000-0000-000048060000}"/>
    <cellStyle name="Followed Hyperlink 47" xfId="25143" hidden="1" xr:uid="{00000000-0005-0000-0000-000049060000}"/>
    <cellStyle name="Followed Hyperlink 47" xfId="25057" hidden="1" xr:uid="{00000000-0005-0000-0000-00004A060000}"/>
    <cellStyle name="Followed Hyperlink 47" xfId="25071" hidden="1" xr:uid="{00000000-0005-0000-0000-00004B060000}"/>
    <cellStyle name="Followed Hyperlink 47" xfId="25233" hidden="1" xr:uid="{00000000-0005-0000-0000-00004C060000}"/>
    <cellStyle name="Followed Hyperlink 47" xfId="25355" hidden="1" xr:uid="{00000000-0005-0000-0000-00004D060000}"/>
    <cellStyle name="Followed Hyperlink 47" xfId="25269" hidden="1" xr:uid="{00000000-0005-0000-0000-00004E060000}"/>
    <cellStyle name="Followed Hyperlink 47" xfId="25283" hidden="1" xr:uid="{00000000-0005-0000-0000-00004F060000}"/>
    <cellStyle name="Followed Hyperlink 47" xfId="25445" hidden="1" xr:uid="{00000000-0005-0000-0000-000050060000}"/>
    <cellStyle name="Followed Hyperlink 47" xfId="25566" hidden="1" xr:uid="{00000000-0005-0000-0000-000051060000}"/>
    <cellStyle name="Followed Hyperlink 47" xfId="25480" hidden="1" xr:uid="{00000000-0005-0000-0000-000052060000}"/>
    <cellStyle name="Followed Hyperlink 47" xfId="25494" hidden="1" xr:uid="{00000000-0005-0000-0000-000053060000}"/>
    <cellStyle name="Followed Hyperlink 47" xfId="25656" hidden="1" xr:uid="{00000000-0005-0000-0000-000054060000}"/>
    <cellStyle name="Followed Hyperlink 47" xfId="25772" hidden="1" xr:uid="{00000000-0005-0000-0000-000055060000}"/>
    <cellStyle name="Followed Hyperlink 47" xfId="25686" hidden="1" xr:uid="{00000000-0005-0000-0000-000056060000}"/>
    <cellStyle name="Followed Hyperlink 47" xfId="25700" hidden="1" xr:uid="{00000000-0005-0000-0000-000057060000}"/>
    <cellStyle name="Followed Hyperlink 47" xfId="26380" hidden="1" xr:uid="{00000000-0005-0000-0000-00003C060000}"/>
    <cellStyle name="Followed Hyperlink 47" xfId="26513" hidden="1" xr:uid="{00000000-0005-0000-0000-00003D060000}"/>
    <cellStyle name="Followed Hyperlink 47" xfId="26427" hidden="1" xr:uid="{00000000-0005-0000-0000-00003E060000}"/>
    <cellStyle name="Followed Hyperlink 47" xfId="26441" hidden="1" xr:uid="{00000000-0005-0000-0000-00003F060000}"/>
    <cellStyle name="Followed Hyperlink 47" xfId="26692" hidden="1" xr:uid="{00000000-0005-0000-0000-000040060000}"/>
    <cellStyle name="Followed Hyperlink 47" xfId="26826" hidden="1" xr:uid="{00000000-0005-0000-0000-000041060000}"/>
    <cellStyle name="Followed Hyperlink 47" xfId="26740" hidden="1" xr:uid="{00000000-0005-0000-0000-000042060000}"/>
    <cellStyle name="Followed Hyperlink 47" xfId="26754" hidden="1" xr:uid="{00000000-0005-0000-0000-000043060000}"/>
    <cellStyle name="Followed Hyperlink 47" xfId="26919" hidden="1" xr:uid="{00000000-0005-0000-0000-000044060000}"/>
    <cellStyle name="Followed Hyperlink 47" xfId="27047" hidden="1" xr:uid="{00000000-0005-0000-0000-000045060000}"/>
    <cellStyle name="Followed Hyperlink 47" xfId="26961" hidden="1" xr:uid="{00000000-0005-0000-0000-000046060000}"/>
    <cellStyle name="Followed Hyperlink 47" xfId="26975" hidden="1" xr:uid="{00000000-0005-0000-0000-000047060000}"/>
    <cellStyle name="Followed Hyperlink 47" xfId="27138" hidden="1" xr:uid="{00000000-0005-0000-0000-000048060000}"/>
    <cellStyle name="Followed Hyperlink 47" xfId="27263" hidden="1" xr:uid="{00000000-0005-0000-0000-000049060000}"/>
    <cellStyle name="Followed Hyperlink 47" xfId="27177" hidden="1" xr:uid="{00000000-0005-0000-0000-00004A060000}"/>
    <cellStyle name="Followed Hyperlink 47" xfId="27191" hidden="1" xr:uid="{00000000-0005-0000-0000-00004B060000}"/>
    <cellStyle name="Followed Hyperlink 47" xfId="27353" hidden="1" xr:uid="{00000000-0005-0000-0000-00004C060000}"/>
    <cellStyle name="Followed Hyperlink 47" xfId="27475" hidden="1" xr:uid="{00000000-0005-0000-0000-00004D060000}"/>
    <cellStyle name="Followed Hyperlink 47" xfId="27389" hidden="1" xr:uid="{00000000-0005-0000-0000-00004E060000}"/>
    <cellStyle name="Followed Hyperlink 47" xfId="27403" hidden="1" xr:uid="{00000000-0005-0000-0000-00004F060000}"/>
    <cellStyle name="Followed Hyperlink 47" xfId="27565" hidden="1" xr:uid="{00000000-0005-0000-0000-000050060000}"/>
    <cellStyle name="Followed Hyperlink 47" xfId="27686" hidden="1" xr:uid="{00000000-0005-0000-0000-000051060000}"/>
    <cellStyle name="Followed Hyperlink 47" xfId="27600" hidden="1" xr:uid="{00000000-0005-0000-0000-000052060000}"/>
    <cellStyle name="Followed Hyperlink 47" xfId="27614" hidden="1" xr:uid="{00000000-0005-0000-0000-000053060000}"/>
    <cellStyle name="Followed Hyperlink 47" xfId="27776" hidden="1" xr:uid="{00000000-0005-0000-0000-000054060000}"/>
    <cellStyle name="Followed Hyperlink 47" xfId="27892" hidden="1" xr:uid="{00000000-0005-0000-0000-000055060000}"/>
    <cellStyle name="Followed Hyperlink 47" xfId="27806" hidden="1" xr:uid="{00000000-0005-0000-0000-000056060000}"/>
    <cellStyle name="Followed Hyperlink 47" xfId="27820" hidden="1" xr:uid="{00000000-0005-0000-0000-000057060000}"/>
    <cellStyle name="Followed Hyperlink 47" xfId="28602" hidden="1" xr:uid="{00000000-0005-0000-0000-00003C060000}"/>
    <cellStyle name="Followed Hyperlink 47" xfId="28735" hidden="1" xr:uid="{00000000-0005-0000-0000-00003D060000}"/>
    <cellStyle name="Followed Hyperlink 47" xfId="28649" hidden="1" xr:uid="{00000000-0005-0000-0000-00003E060000}"/>
    <cellStyle name="Followed Hyperlink 47" xfId="28663" hidden="1" xr:uid="{00000000-0005-0000-0000-00003F060000}"/>
    <cellStyle name="Followed Hyperlink 47" xfId="28914" hidden="1" xr:uid="{00000000-0005-0000-0000-000040060000}"/>
    <cellStyle name="Followed Hyperlink 47" xfId="29048" hidden="1" xr:uid="{00000000-0005-0000-0000-000041060000}"/>
    <cellStyle name="Followed Hyperlink 47" xfId="28962" hidden="1" xr:uid="{00000000-0005-0000-0000-000042060000}"/>
    <cellStyle name="Followed Hyperlink 47" xfId="28976" hidden="1" xr:uid="{00000000-0005-0000-0000-000043060000}"/>
    <cellStyle name="Followed Hyperlink 47" xfId="29141" hidden="1" xr:uid="{00000000-0005-0000-0000-000044060000}"/>
    <cellStyle name="Followed Hyperlink 47" xfId="29269" hidden="1" xr:uid="{00000000-0005-0000-0000-000045060000}"/>
    <cellStyle name="Followed Hyperlink 47" xfId="29183" hidden="1" xr:uid="{00000000-0005-0000-0000-000046060000}"/>
    <cellStyle name="Followed Hyperlink 47" xfId="29197" hidden="1" xr:uid="{00000000-0005-0000-0000-000047060000}"/>
    <cellStyle name="Followed Hyperlink 47" xfId="29360" hidden="1" xr:uid="{00000000-0005-0000-0000-000048060000}"/>
    <cellStyle name="Followed Hyperlink 47" xfId="29485" hidden="1" xr:uid="{00000000-0005-0000-0000-000049060000}"/>
    <cellStyle name="Followed Hyperlink 47" xfId="29399" hidden="1" xr:uid="{00000000-0005-0000-0000-00004A060000}"/>
    <cellStyle name="Followed Hyperlink 47" xfId="29413" hidden="1" xr:uid="{00000000-0005-0000-0000-00004B060000}"/>
    <cellStyle name="Followed Hyperlink 47" xfId="29575" hidden="1" xr:uid="{00000000-0005-0000-0000-00004C060000}"/>
    <cellStyle name="Followed Hyperlink 47" xfId="29697" hidden="1" xr:uid="{00000000-0005-0000-0000-00004D060000}"/>
    <cellStyle name="Followed Hyperlink 47" xfId="29611" hidden="1" xr:uid="{00000000-0005-0000-0000-00004E060000}"/>
    <cellStyle name="Followed Hyperlink 47" xfId="29625" hidden="1" xr:uid="{00000000-0005-0000-0000-00004F060000}"/>
    <cellStyle name="Followed Hyperlink 47" xfId="29787" hidden="1" xr:uid="{00000000-0005-0000-0000-000050060000}"/>
    <cellStyle name="Followed Hyperlink 47" xfId="29908" hidden="1" xr:uid="{00000000-0005-0000-0000-000051060000}"/>
    <cellStyle name="Followed Hyperlink 47" xfId="29822" hidden="1" xr:uid="{00000000-0005-0000-0000-000052060000}"/>
    <cellStyle name="Followed Hyperlink 47" xfId="29836" hidden="1" xr:uid="{00000000-0005-0000-0000-000053060000}"/>
    <cellStyle name="Followed Hyperlink 47" xfId="29998" hidden="1" xr:uid="{00000000-0005-0000-0000-000054060000}"/>
    <cellStyle name="Followed Hyperlink 47" xfId="30114" hidden="1" xr:uid="{00000000-0005-0000-0000-000055060000}"/>
    <cellStyle name="Followed Hyperlink 47" xfId="30028" hidden="1" xr:uid="{00000000-0005-0000-0000-000056060000}"/>
    <cellStyle name="Followed Hyperlink 47" xfId="30042" hidden="1" xr:uid="{00000000-0005-0000-0000-000057060000}"/>
    <cellStyle name="Followed Hyperlink 47" xfId="28282" hidden="1" xr:uid="{00000000-0005-0000-0000-00003C060000}"/>
    <cellStyle name="Followed Hyperlink 47" xfId="28268" hidden="1" xr:uid="{00000000-0005-0000-0000-00003D060000}"/>
    <cellStyle name="Followed Hyperlink 47" xfId="30262" hidden="1" xr:uid="{00000000-0005-0000-0000-00003E060000}"/>
    <cellStyle name="Followed Hyperlink 47" xfId="30256" hidden="1" xr:uid="{00000000-0005-0000-0000-00003F060000}"/>
    <cellStyle name="Followed Hyperlink 47" xfId="30585" hidden="1" xr:uid="{00000000-0005-0000-0000-000040060000}"/>
    <cellStyle name="Followed Hyperlink 47" xfId="30719" hidden="1" xr:uid="{00000000-0005-0000-0000-000041060000}"/>
    <cellStyle name="Followed Hyperlink 47" xfId="30633" hidden="1" xr:uid="{00000000-0005-0000-0000-000042060000}"/>
    <cellStyle name="Followed Hyperlink 47" xfId="30647" hidden="1" xr:uid="{00000000-0005-0000-0000-000043060000}"/>
    <cellStyle name="Followed Hyperlink 47" xfId="30812" hidden="1" xr:uid="{00000000-0005-0000-0000-000044060000}"/>
    <cellStyle name="Followed Hyperlink 47" xfId="30940" hidden="1" xr:uid="{00000000-0005-0000-0000-000045060000}"/>
    <cellStyle name="Followed Hyperlink 47" xfId="30854" hidden="1" xr:uid="{00000000-0005-0000-0000-000046060000}"/>
    <cellStyle name="Followed Hyperlink 47" xfId="30868" hidden="1" xr:uid="{00000000-0005-0000-0000-000047060000}"/>
    <cellStyle name="Followed Hyperlink 47" xfId="31031" hidden="1" xr:uid="{00000000-0005-0000-0000-000048060000}"/>
    <cellStyle name="Followed Hyperlink 47" xfId="31156" hidden="1" xr:uid="{00000000-0005-0000-0000-000049060000}"/>
    <cellStyle name="Followed Hyperlink 47" xfId="31070" hidden="1" xr:uid="{00000000-0005-0000-0000-00004A060000}"/>
    <cellStyle name="Followed Hyperlink 47" xfId="31084" hidden="1" xr:uid="{00000000-0005-0000-0000-00004B060000}"/>
    <cellStyle name="Followed Hyperlink 47" xfId="31246" hidden="1" xr:uid="{00000000-0005-0000-0000-00004C060000}"/>
    <cellStyle name="Followed Hyperlink 47" xfId="31368" hidden="1" xr:uid="{00000000-0005-0000-0000-00004D060000}"/>
    <cellStyle name="Followed Hyperlink 47" xfId="31282" hidden="1" xr:uid="{00000000-0005-0000-0000-00004E060000}"/>
    <cellStyle name="Followed Hyperlink 47" xfId="31296" hidden="1" xr:uid="{00000000-0005-0000-0000-00004F060000}"/>
    <cellStyle name="Followed Hyperlink 47" xfId="31458" hidden="1" xr:uid="{00000000-0005-0000-0000-000050060000}"/>
    <cellStyle name="Followed Hyperlink 47" xfId="31579" hidden="1" xr:uid="{00000000-0005-0000-0000-000051060000}"/>
    <cellStyle name="Followed Hyperlink 47" xfId="31493" hidden="1" xr:uid="{00000000-0005-0000-0000-000052060000}"/>
    <cellStyle name="Followed Hyperlink 47" xfId="31507" hidden="1" xr:uid="{00000000-0005-0000-0000-000053060000}"/>
    <cellStyle name="Followed Hyperlink 47" xfId="31669" hidden="1" xr:uid="{00000000-0005-0000-0000-000054060000}"/>
    <cellStyle name="Followed Hyperlink 47" xfId="31785" hidden="1" xr:uid="{00000000-0005-0000-0000-000055060000}"/>
    <cellStyle name="Followed Hyperlink 47" xfId="31699" hidden="1" xr:uid="{00000000-0005-0000-0000-000056060000}"/>
    <cellStyle name="Followed Hyperlink 47" xfId="31713" hidden="1" xr:uid="{00000000-0005-0000-0000-000057060000}"/>
    <cellStyle name="Followed Hyperlink 47" xfId="30394" hidden="1" xr:uid="{00000000-0005-0000-0000-00003C060000}"/>
    <cellStyle name="Followed Hyperlink 47" xfId="28577" hidden="1" xr:uid="{00000000-0005-0000-0000-00003D060000}"/>
    <cellStyle name="Followed Hyperlink 47" xfId="31933" hidden="1" xr:uid="{00000000-0005-0000-0000-00003E060000}"/>
    <cellStyle name="Followed Hyperlink 47" xfId="31927" hidden="1" xr:uid="{00000000-0005-0000-0000-00003F060000}"/>
    <cellStyle name="Followed Hyperlink 47" xfId="32253" hidden="1" xr:uid="{00000000-0005-0000-0000-000040060000}"/>
    <cellStyle name="Followed Hyperlink 47" xfId="32387" hidden="1" xr:uid="{00000000-0005-0000-0000-000041060000}"/>
    <cellStyle name="Followed Hyperlink 47" xfId="32301" hidden="1" xr:uid="{00000000-0005-0000-0000-000042060000}"/>
    <cellStyle name="Followed Hyperlink 47" xfId="32315" hidden="1" xr:uid="{00000000-0005-0000-0000-000043060000}"/>
    <cellStyle name="Followed Hyperlink 47" xfId="32480" hidden="1" xr:uid="{00000000-0005-0000-0000-000044060000}"/>
    <cellStyle name="Followed Hyperlink 47" xfId="32608" hidden="1" xr:uid="{00000000-0005-0000-0000-000045060000}"/>
    <cellStyle name="Followed Hyperlink 47" xfId="32522" hidden="1" xr:uid="{00000000-0005-0000-0000-000046060000}"/>
    <cellStyle name="Followed Hyperlink 47" xfId="32536" hidden="1" xr:uid="{00000000-0005-0000-0000-000047060000}"/>
    <cellStyle name="Followed Hyperlink 47" xfId="32699" hidden="1" xr:uid="{00000000-0005-0000-0000-000048060000}"/>
    <cellStyle name="Followed Hyperlink 47" xfId="32824" hidden="1" xr:uid="{00000000-0005-0000-0000-000049060000}"/>
    <cellStyle name="Followed Hyperlink 47" xfId="32738" hidden="1" xr:uid="{00000000-0005-0000-0000-00004A060000}"/>
    <cellStyle name="Followed Hyperlink 47" xfId="32752" hidden="1" xr:uid="{00000000-0005-0000-0000-00004B060000}"/>
    <cellStyle name="Followed Hyperlink 47" xfId="32914" hidden="1" xr:uid="{00000000-0005-0000-0000-00004C060000}"/>
    <cellStyle name="Followed Hyperlink 47" xfId="33036" hidden="1" xr:uid="{00000000-0005-0000-0000-00004D060000}"/>
    <cellStyle name="Followed Hyperlink 47" xfId="32950" hidden="1" xr:uid="{00000000-0005-0000-0000-00004E060000}"/>
    <cellStyle name="Followed Hyperlink 47" xfId="32964" hidden="1" xr:uid="{00000000-0005-0000-0000-00004F060000}"/>
    <cellStyle name="Followed Hyperlink 47" xfId="33126" hidden="1" xr:uid="{00000000-0005-0000-0000-000050060000}"/>
    <cellStyle name="Followed Hyperlink 47" xfId="33247" hidden="1" xr:uid="{00000000-0005-0000-0000-000051060000}"/>
    <cellStyle name="Followed Hyperlink 47" xfId="33161" hidden="1" xr:uid="{00000000-0005-0000-0000-000052060000}"/>
    <cellStyle name="Followed Hyperlink 47" xfId="33175" hidden="1" xr:uid="{00000000-0005-0000-0000-000053060000}"/>
    <cellStyle name="Followed Hyperlink 47" xfId="33337" hidden="1" xr:uid="{00000000-0005-0000-0000-000054060000}"/>
    <cellStyle name="Followed Hyperlink 47" xfId="33453" hidden="1" xr:uid="{00000000-0005-0000-0000-000055060000}"/>
    <cellStyle name="Followed Hyperlink 47" xfId="33367" hidden="1" xr:uid="{00000000-0005-0000-0000-000056060000}"/>
    <cellStyle name="Followed Hyperlink 47" xfId="33381" hidden="1" xr:uid="{00000000-0005-0000-0000-000057060000}"/>
    <cellStyle name="Followed Hyperlink 47" xfId="32062" hidden="1" xr:uid="{00000000-0005-0000-0000-00003C060000}"/>
    <cellStyle name="Followed Hyperlink 47" xfId="28556" hidden="1" xr:uid="{00000000-0005-0000-0000-00003D060000}"/>
    <cellStyle name="Followed Hyperlink 47" xfId="33601" hidden="1" xr:uid="{00000000-0005-0000-0000-00003E060000}"/>
    <cellStyle name="Followed Hyperlink 47" xfId="33595" hidden="1" xr:uid="{00000000-0005-0000-0000-00003F060000}"/>
    <cellStyle name="Followed Hyperlink 47" xfId="33908" hidden="1" xr:uid="{00000000-0005-0000-0000-000040060000}"/>
    <cellStyle name="Followed Hyperlink 47" xfId="34042" hidden="1" xr:uid="{00000000-0005-0000-0000-000041060000}"/>
    <cellStyle name="Followed Hyperlink 47" xfId="33956" hidden="1" xr:uid="{00000000-0005-0000-0000-000042060000}"/>
    <cellStyle name="Followed Hyperlink 47" xfId="33970" hidden="1" xr:uid="{00000000-0005-0000-0000-000043060000}"/>
    <cellStyle name="Followed Hyperlink 47" xfId="34135" hidden="1" xr:uid="{00000000-0005-0000-0000-000044060000}"/>
    <cellStyle name="Followed Hyperlink 47" xfId="34263" hidden="1" xr:uid="{00000000-0005-0000-0000-000045060000}"/>
    <cellStyle name="Followed Hyperlink 47" xfId="34177" hidden="1" xr:uid="{00000000-0005-0000-0000-000046060000}"/>
    <cellStyle name="Followed Hyperlink 47" xfId="34191" hidden="1" xr:uid="{00000000-0005-0000-0000-000047060000}"/>
    <cellStyle name="Followed Hyperlink 47" xfId="34354" hidden="1" xr:uid="{00000000-0005-0000-0000-000048060000}"/>
    <cellStyle name="Followed Hyperlink 47" xfId="34479" hidden="1" xr:uid="{00000000-0005-0000-0000-000049060000}"/>
    <cellStyle name="Followed Hyperlink 47" xfId="34393" hidden="1" xr:uid="{00000000-0005-0000-0000-00004A060000}"/>
    <cellStyle name="Followed Hyperlink 47" xfId="34407" hidden="1" xr:uid="{00000000-0005-0000-0000-00004B060000}"/>
    <cellStyle name="Followed Hyperlink 47" xfId="34569" hidden="1" xr:uid="{00000000-0005-0000-0000-00004C060000}"/>
    <cellStyle name="Followed Hyperlink 47" xfId="34691" hidden="1" xr:uid="{00000000-0005-0000-0000-00004D060000}"/>
    <cellStyle name="Followed Hyperlink 47" xfId="34605" hidden="1" xr:uid="{00000000-0005-0000-0000-00004E060000}"/>
    <cellStyle name="Followed Hyperlink 47" xfId="34619" hidden="1" xr:uid="{00000000-0005-0000-0000-00004F060000}"/>
    <cellStyle name="Followed Hyperlink 47" xfId="34781" hidden="1" xr:uid="{00000000-0005-0000-0000-000050060000}"/>
    <cellStyle name="Followed Hyperlink 47" xfId="34902" hidden="1" xr:uid="{00000000-0005-0000-0000-000051060000}"/>
    <cellStyle name="Followed Hyperlink 47" xfId="34816" hidden="1" xr:uid="{00000000-0005-0000-0000-000052060000}"/>
    <cellStyle name="Followed Hyperlink 47" xfId="34830" hidden="1" xr:uid="{00000000-0005-0000-0000-000053060000}"/>
    <cellStyle name="Followed Hyperlink 47" xfId="34992" hidden="1" xr:uid="{00000000-0005-0000-0000-000054060000}"/>
    <cellStyle name="Followed Hyperlink 47" xfId="35108" hidden="1" xr:uid="{00000000-0005-0000-0000-000055060000}"/>
    <cellStyle name="Followed Hyperlink 47" xfId="35022" hidden="1" xr:uid="{00000000-0005-0000-0000-000056060000}"/>
    <cellStyle name="Followed Hyperlink 47" xfId="35036" hidden="1" xr:uid="{00000000-0005-0000-0000-000057060000}"/>
    <cellStyle name="Followed Hyperlink 47" xfId="33721" hidden="1" xr:uid="{00000000-0005-0000-0000-00003C060000}"/>
    <cellStyle name="Followed Hyperlink 47" xfId="30306" hidden="1" xr:uid="{00000000-0005-0000-0000-00003D060000}"/>
    <cellStyle name="Followed Hyperlink 47" xfId="35256" hidden="1" xr:uid="{00000000-0005-0000-0000-00003E060000}"/>
    <cellStyle name="Followed Hyperlink 47" xfId="35250" hidden="1" xr:uid="{00000000-0005-0000-0000-00003F060000}"/>
    <cellStyle name="Followed Hyperlink 47" xfId="35549" hidden="1" xr:uid="{00000000-0005-0000-0000-000040060000}"/>
    <cellStyle name="Followed Hyperlink 47" xfId="35683" hidden="1" xr:uid="{00000000-0005-0000-0000-000041060000}"/>
    <cellStyle name="Followed Hyperlink 47" xfId="35597" hidden="1" xr:uid="{00000000-0005-0000-0000-000042060000}"/>
    <cellStyle name="Followed Hyperlink 47" xfId="35611" hidden="1" xr:uid="{00000000-0005-0000-0000-000043060000}"/>
    <cellStyle name="Followed Hyperlink 47" xfId="35776" hidden="1" xr:uid="{00000000-0005-0000-0000-000044060000}"/>
    <cellStyle name="Followed Hyperlink 47" xfId="35904" hidden="1" xr:uid="{00000000-0005-0000-0000-000045060000}"/>
    <cellStyle name="Followed Hyperlink 47" xfId="35818" hidden="1" xr:uid="{00000000-0005-0000-0000-000046060000}"/>
    <cellStyle name="Followed Hyperlink 47" xfId="35832" hidden="1" xr:uid="{00000000-0005-0000-0000-000047060000}"/>
    <cellStyle name="Followed Hyperlink 47" xfId="35995" hidden="1" xr:uid="{00000000-0005-0000-0000-000048060000}"/>
    <cellStyle name="Followed Hyperlink 47" xfId="36120" hidden="1" xr:uid="{00000000-0005-0000-0000-000049060000}"/>
    <cellStyle name="Followed Hyperlink 47" xfId="36034" hidden="1" xr:uid="{00000000-0005-0000-0000-00004A060000}"/>
    <cellStyle name="Followed Hyperlink 47" xfId="36048" hidden="1" xr:uid="{00000000-0005-0000-0000-00004B060000}"/>
    <cellStyle name="Followed Hyperlink 47" xfId="36210" hidden="1" xr:uid="{00000000-0005-0000-0000-00004C060000}"/>
    <cellStyle name="Followed Hyperlink 47" xfId="36332" hidden="1" xr:uid="{00000000-0005-0000-0000-00004D060000}"/>
    <cellStyle name="Followed Hyperlink 47" xfId="36246" hidden="1" xr:uid="{00000000-0005-0000-0000-00004E060000}"/>
    <cellStyle name="Followed Hyperlink 47" xfId="36260" hidden="1" xr:uid="{00000000-0005-0000-0000-00004F060000}"/>
    <cellStyle name="Followed Hyperlink 47" xfId="36422" hidden="1" xr:uid="{00000000-0005-0000-0000-000050060000}"/>
    <cellStyle name="Followed Hyperlink 47" xfId="36543" hidden="1" xr:uid="{00000000-0005-0000-0000-000051060000}"/>
    <cellStyle name="Followed Hyperlink 47" xfId="36457" hidden="1" xr:uid="{00000000-0005-0000-0000-000052060000}"/>
    <cellStyle name="Followed Hyperlink 47" xfId="36471" hidden="1" xr:uid="{00000000-0005-0000-0000-000053060000}"/>
    <cellStyle name="Followed Hyperlink 47" xfId="36633" hidden="1" xr:uid="{00000000-0005-0000-0000-000054060000}"/>
    <cellStyle name="Followed Hyperlink 47" xfId="36749" hidden="1" xr:uid="{00000000-0005-0000-0000-000055060000}"/>
    <cellStyle name="Followed Hyperlink 47" xfId="36663" hidden="1" xr:uid="{00000000-0005-0000-0000-000056060000}"/>
    <cellStyle name="Followed Hyperlink 47" xfId="36677" hidden="1" xr:uid="{00000000-0005-0000-0000-000057060000}"/>
    <cellStyle name="Followed Hyperlink 47" xfId="35371" hidden="1" xr:uid="{00000000-0005-0000-0000-00003C060000}"/>
    <cellStyle name="Followed Hyperlink 47" xfId="31976" hidden="1" xr:uid="{00000000-0005-0000-0000-00003D060000}"/>
    <cellStyle name="Followed Hyperlink 47" xfId="36897" hidden="1" xr:uid="{00000000-0005-0000-0000-00003E060000}"/>
    <cellStyle name="Followed Hyperlink 47" xfId="36891" hidden="1" xr:uid="{00000000-0005-0000-0000-00003F060000}"/>
    <cellStyle name="Followed Hyperlink 47" xfId="37156" hidden="1" xr:uid="{00000000-0005-0000-0000-000040060000}"/>
    <cellStyle name="Followed Hyperlink 47" xfId="37290" hidden="1" xr:uid="{00000000-0005-0000-0000-000041060000}"/>
    <cellStyle name="Followed Hyperlink 47" xfId="37204" hidden="1" xr:uid="{00000000-0005-0000-0000-000042060000}"/>
    <cellStyle name="Followed Hyperlink 47" xfId="37218" hidden="1" xr:uid="{00000000-0005-0000-0000-000043060000}"/>
    <cellStyle name="Followed Hyperlink 47" xfId="37383" hidden="1" xr:uid="{00000000-0005-0000-0000-000044060000}"/>
    <cellStyle name="Followed Hyperlink 47" xfId="37511" hidden="1" xr:uid="{00000000-0005-0000-0000-000045060000}"/>
    <cellStyle name="Followed Hyperlink 47" xfId="37425" hidden="1" xr:uid="{00000000-0005-0000-0000-000046060000}"/>
    <cellStyle name="Followed Hyperlink 47" xfId="37439" hidden="1" xr:uid="{00000000-0005-0000-0000-000047060000}"/>
    <cellStyle name="Followed Hyperlink 47" xfId="37602" hidden="1" xr:uid="{00000000-0005-0000-0000-000048060000}"/>
    <cellStyle name="Followed Hyperlink 47" xfId="37727" hidden="1" xr:uid="{00000000-0005-0000-0000-000049060000}"/>
    <cellStyle name="Followed Hyperlink 47" xfId="37641" hidden="1" xr:uid="{00000000-0005-0000-0000-00004A060000}"/>
    <cellStyle name="Followed Hyperlink 47" xfId="37655" hidden="1" xr:uid="{00000000-0005-0000-0000-00004B060000}"/>
    <cellStyle name="Followed Hyperlink 47" xfId="37817" hidden="1" xr:uid="{00000000-0005-0000-0000-00004C060000}"/>
    <cellStyle name="Followed Hyperlink 47" xfId="37939" hidden="1" xr:uid="{00000000-0005-0000-0000-00004D060000}"/>
    <cellStyle name="Followed Hyperlink 47" xfId="37853" hidden="1" xr:uid="{00000000-0005-0000-0000-00004E060000}"/>
    <cellStyle name="Followed Hyperlink 47" xfId="37867" hidden="1" xr:uid="{00000000-0005-0000-0000-00004F060000}"/>
    <cellStyle name="Followed Hyperlink 47" xfId="38029" hidden="1" xr:uid="{00000000-0005-0000-0000-000050060000}"/>
    <cellStyle name="Followed Hyperlink 47" xfId="38150" hidden="1" xr:uid="{00000000-0005-0000-0000-000051060000}"/>
    <cellStyle name="Followed Hyperlink 47" xfId="38064" hidden="1" xr:uid="{00000000-0005-0000-0000-000052060000}"/>
    <cellStyle name="Followed Hyperlink 47" xfId="38078" hidden="1" xr:uid="{00000000-0005-0000-0000-000053060000}"/>
    <cellStyle name="Followed Hyperlink 47" xfId="38240" hidden="1" xr:uid="{00000000-0005-0000-0000-000054060000}"/>
    <cellStyle name="Followed Hyperlink 47" xfId="38356" hidden="1" xr:uid="{00000000-0005-0000-0000-000055060000}"/>
    <cellStyle name="Followed Hyperlink 47" xfId="38270" hidden="1" xr:uid="{00000000-0005-0000-0000-000056060000}"/>
    <cellStyle name="Followed Hyperlink 47" xfId="38284" hidden="1" xr:uid="{00000000-0005-0000-0000-000057060000}"/>
    <cellStyle name="Followed Hyperlink 47" xfId="36990" hidden="1" xr:uid="{00000000-0005-0000-0000-00003C060000}"/>
    <cellStyle name="Followed Hyperlink 47" xfId="33643" hidden="1" xr:uid="{00000000-0005-0000-0000-00003D060000}"/>
    <cellStyle name="Followed Hyperlink 47" xfId="38504" hidden="1" xr:uid="{00000000-0005-0000-0000-00003E060000}"/>
    <cellStyle name="Followed Hyperlink 47" xfId="38498" hidden="1" xr:uid="{00000000-0005-0000-0000-00003F060000}"/>
    <cellStyle name="Followed Hyperlink 47" xfId="38725" hidden="1" xr:uid="{00000000-0005-0000-0000-000040060000}"/>
    <cellStyle name="Followed Hyperlink 47" xfId="38859" hidden="1" xr:uid="{00000000-0005-0000-0000-000041060000}"/>
    <cellStyle name="Followed Hyperlink 47" xfId="38773" hidden="1" xr:uid="{00000000-0005-0000-0000-000042060000}"/>
    <cellStyle name="Followed Hyperlink 47" xfId="38787" hidden="1" xr:uid="{00000000-0005-0000-0000-000043060000}"/>
    <cellStyle name="Followed Hyperlink 47" xfId="38952" hidden="1" xr:uid="{00000000-0005-0000-0000-000044060000}"/>
    <cellStyle name="Followed Hyperlink 47" xfId="39080" hidden="1" xr:uid="{00000000-0005-0000-0000-000045060000}"/>
    <cellStyle name="Followed Hyperlink 47" xfId="38994" hidden="1" xr:uid="{00000000-0005-0000-0000-000046060000}"/>
    <cellStyle name="Followed Hyperlink 47" xfId="39008" hidden="1" xr:uid="{00000000-0005-0000-0000-000047060000}"/>
    <cellStyle name="Followed Hyperlink 47" xfId="39171" hidden="1" xr:uid="{00000000-0005-0000-0000-000048060000}"/>
    <cellStyle name="Followed Hyperlink 47" xfId="39296" hidden="1" xr:uid="{00000000-0005-0000-0000-000049060000}"/>
    <cellStyle name="Followed Hyperlink 47" xfId="39210" hidden="1" xr:uid="{00000000-0005-0000-0000-00004A060000}"/>
    <cellStyle name="Followed Hyperlink 47" xfId="39224" hidden="1" xr:uid="{00000000-0005-0000-0000-00004B060000}"/>
    <cellStyle name="Followed Hyperlink 47" xfId="39386" hidden="1" xr:uid="{00000000-0005-0000-0000-00004C060000}"/>
    <cellStyle name="Followed Hyperlink 47" xfId="39508" hidden="1" xr:uid="{00000000-0005-0000-0000-00004D060000}"/>
    <cellStyle name="Followed Hyperlink 47" xfId="39422" hidden="1" xr:uid="{00000000-0005-0000-0000-00004E060000}"/>
    <cellStyle name="Followed Hyperlink 47" xfId="39436" hidden="1" xr:uid="{00000000-0005-0000-0000-00004F060000}"/>
    <cellStyle name="Followed Hyperlink 47" xfId="39598" hidden="1" xr:uid="{00000000-0005-0000-0000-000050060000}"/>
    <cellStyle name="Followed Hyperlink 47" xfId="39719" hidden="1" xr:uid="{00000000-0005-0000-0000-000051060000}"/>
    <cellStyle name="Followed Hyperlink 47" xfId="39633" hidden="1" xr:uid="{00000000-0005-0000-0000-000052060000}"/>
    <cellStyle name="Followed Hyperlink 47" xfId="39647" hidden="1" xr:uid="{00000000-0005-0000-0000-000053060000}"/>
    <cellStyle name="Followed Hyperlink 47" xfId="39809" hidden="1" xr:uid="{00000000-0005-0000-0000-000054060000}"/>
    <cellStyle name="Followed Hyperlink 47" xfId="39925" hidden="1" xr:uid="{00000000-0005-0000-0000-000055060000}"/>
    <cellStyle name="Followed Hyperlink 47" xfId="39839" hidden="1" xr:uid="{00000000-0005-0000-0000-000056060000}"/>
    <cellStyle name="Followed Hyperlink 47" xfId="39853" hidden="1" xr:uid="{00000000-0005-0000-0000-000057060000}"/>
    <cellStyle name="Followed Hyperlink 47" xfId="38574" hidden="1" xr:uid="{00000000-0005-0000-0000-00003C060000}"/>
    <cellStyle name="Followed Hyperlink 47" xfId="35297" hidden="1" xr:uid="{00000000-0005-0000-0000-00003D060000}"/>
    <cellStyle name="Followed Hyperlink 47" xfId="40073" hidden="1" xr:uid="{00000000-0005-0000-0000-00003E060000}"/>
    <cellStyle name="Followed Hyperlink 47" xfId="40067" hidden="1" xr:uid="{00000000-0005-0000-0000-00003F060000}"/>
    <cellStyle name="Followed Hyperlink 47" xfId="40244" hidden="1" xr:uid="{00000000-0005-0000-0000-000040060000}"/>
    <cellStyle name="Followed Hyperlink 47" xfId="40378" hidden="1" xr:uid="{00000000-0005-0000-0000-000041060000}"/>
    <cellStyle name="Followed Hyperlink 47" xfId="40292" hidden="1" xr:uid="{00000000-0005-0000-0000-000042060000}"/>
    <cellStyle name="Followed Hyperlink 47" xfId="40306" hidden="1" xr:uid="{00000000-0005-0000-0000-000043060000}"/>
    <cellStyle name="Followed Hyperlink 47" xfId="40471" hidden="1" xr:uid="{00000000-0005-0000-0000-000044060000}"/>
    <cellStyle name="Followed Hyperlink 47" xfId="40599" hidden="1" xr:uid="{00000000-0005-0000-0000-000045060000}"/>
    <cellStyle name="Followed Hyperlink 47" xfId="40513" hidden="1" xr:uid="{00000000-0005-0000-0000-000046060000}"/>
    <cellStyle name="Followed Hyperlink 47" xfId="40527" hidden="1" xr:uid="{00000000-0005-0000-0000-000047060000}"/>
    <cellStyle name="Followed Hyperlink 47" xfId="40690" hidden="1" xr:uid="{00000000-0005-0000-0000-000048060000}"/>
    <cellStyle name="Followed Hyperlink 47" xfId="40815" hidden="1" xr:uid="{00000000-0005-0000-0000-000049060000}"/>
    <cellStyle name="Followed Hyperlink 47" xfId="40729" hidden="1" xr:uid="{00000000-0005-0000-0000-00004A060000}"/>
    <cellStyle name="Followed Hyperlink 47" xfId="40743" hidden="1" xr:uid="{00000000-0005-0000-0000-00004B060000}"/>
    <cellStyle name="Followed Hyperlink 47" xfId="40905" hidden="1" xr:uid="{00000000-0005-0000-0000-00004C060000}"/>
    <cellStyle name="Followed Hyperlink 47" xfId="41027" hidden="1" xr:uid="{00000000-0005-0000-0000-00004D060000}"/>
    <cellStyle name="Followed Hyperlink 47" xfId="40941" hidden="1" xr:uid="{00000000-0005-0000-0000-00004E060000}"/>
    <cellStyle name="Followed Hyperlink 47" xfId="40955" hidden="1" xr:uid="{00000000-0005-0000-0000-00004F060000}"/>
    <cellStyle name="Followed Hyperlink 47" xfId="41117" hidden="1" xr:uid="{00000000-0005-0000-0000-000050060000}"/>
    <cellStyle name="Followed Hyperlink 47" xfId="41238" hidden="1" xr:uid="{00000000-0005-0000-0000-000051060000}"/>
    <cellStyle name="Followed Hyperlink 47" xfId="41152" hidden="1" xr:uid="{00000000-0005-0000-0000-000052060000}"/>
    <cellStyle name="Followed Hyperlink 47" xfId="41166" hidden="1" xr:uid="{00000000-0005-0000-0000-000053060000}"/>
    <cellStyle name="Followed Hyperlink 47" xfId="41328" hidden="1" xr:uid="{00000000-0005-0000-0000-000054060000}"/>
    <cellStyle name="Followed Hyperlink 47" xfId="41444" hidden="1" xr:uid="{00000000-0005-0000-0000-000055060000}"/>
    <cellStyle name="Followed Hyperlink 47" xfId="41358" hidden="1" xr:uid="{00000000-0005-0000-0000-000056060000}"/>
    <cellStyle name="Followed Hyperlink 47" xfId="41372" hidden="1" xr:uid="{00000000-0005-0000-0000-000057060000}"/>
    <cellStyle name="Followed Hyperlink 47" xfId="41897" hidden="1" xr:uid="{00000000-0005-0000-0000-00003C060000}"/>
    <cellStyle name="Followed Hyperlink 47" xfId="42030" hidden="1" xr:uid="{00000000-0005-0000-0000-00003D060000}"/>
    <cellStyle name="Followed Hyperlink 47" xfId="41944" hidden="1" xr:uid="{00000000-0005-0000-0000-00003E060000}"/>
    <cellStyle name="Followed Hyperlink 47" xfId="41958" hidden="1" xr:uid="{00000000-0005-0000-0000-00003F060000}"/>
    <cellStyle name="Followed Hyperlink 47" xfId="42209" hidden="1" xr:uid="{00000000-0005-0000-0000-000040060000}"/>
    <cellStyle name="Followed Hyperlink 47" xfId="42343" hidden="1" xr:uid="{00000000-0005-0000-0000-000041060000}"/>
    <cellStyle name="Followed Hyperlink 47" xfId="42257" hidden="1" xr:uid="{00000000-0005-0000-0000-000042060000}"/>
    <cellStyle name="Followed Hyperlink 47" xfId="42271" hidden="1" xr:uid="{00000000-0005-0000-0000-000043060000}"/>
    <cellStyle name="Followed Hyperlink 47" xfId="42436" hidden="1" xr:uid="{00000000-0005-0000-0000-000044060000}"/>
    <cellStyle name="Followed Hyperlink 47" xfId="42564" hidden="1" xr:uid="{00000000-0005-0000-0000-000045060000}"/>
    <cellStyle name="Followed Hyperlink 47" xfId="42478" hidden="1" xr:uid="{00000000-0005-0000-0000-000046060000}"/>
    <cellStyle name="Followed Hyperlink 47" xfId="42492" hidden="1" xr:uid="{00000000-0005-0000-0000-000047060000}"/>
    <cellStyle name="Followed Hyperlink 47" xfId="42655" hidden="1" xr:uid="{00000000-0005-0000-0000-000048060000}"/>
    <cellStyle name="Followed Hyperlink 47" xfId="42780" hidden="1" xr:uid="{00000000-0005-0000-0000-000049060000}"/>
    <cellStyle name="Followed Hyperlink 47" xfId="42694" hidden="1" xr:uid="{00000000-0005-0000-0000-00004A060000}"/>
    <cellStyle name="Followed Hyperlink 47" xfId="42708" hidden="1" xr:uid="{00000000-0005-0000-0000-00004B060000}"/>
    <cellStyle name="Followed Hyperlink 47" xfId="42870" hidden="1" xr:uid="{00000000-0005-0000-0000-00004C060000}"/>
    <cellStyle name="Followed Hyperlink 47" xfId="42992" hidden="1" xr:uid="{00000000-0005-0000-0000-00004D060000}"/>
    <cellStyle name="Followed Hyperlink 47" xfId="42906" hidden="1" xr:uid="{00000000-0005-0000-0000-00004E060000}"/>
    <cellStyle name="Followed Hyperlink 47" xfId="42920" hidden="1" xr:uid="{00000000-0005-0000-0000-00004F060000}"/>
    <cellStyle name="Followed Hyperlink 47" xfId="43082" hidden="1" xr:uid="{00000000-0005-0000-0000-000050060000}"/>
    <cellStyle name="Followed Hyperlink 47" xfId="43203" hidden="1" xr:uid="{00000000-0005-0000-0000-000051060000}"/>
    <cellStyle name="Followed Hyperlink 47" xfId="43117" hidden="1" xr:uid="{00000000-0005-0000-0000-000052060000}"/>
    <cellStyle name="Followed Hyperlink 47" xfId="43131" hidden="1" xr:uid="{00000000-0005-0000-0000-000053060000}"/>
    <cellStyle name="Followed Hyperlink 47" xfId="43293" hidden="1" xr:uid="{00000000-0005-0000-0000-000054060000}"/>
    <cellStyle name="Followed Hyperlink 47" xfId="43409" hidden="1" xr:uid="{00000000-0005-0000-0000-000055060000}"/>
    <cellStyle name="Followed Hyperlink 47" xfId="43323" hidden="1" xr:uid="{00000000-0005-0000-0000-000056060000}"/>
    <cellStyle name="Followed Hyperlink 47" xfId="43337" hidden="1" xr:uid="{00000000-0005-0000-0000-000057060000}"/>
    <cellStyle name="Followed Hyperlink 47" xfId="43844" hidden="1" xr:uid="{00000000-0005-0000-0000-00003C060000}"/>
    <cellStyle name="Followed Hyperlink 47" xfId="43977" hidden="1" xr:uid="{00000000-0005-0000-0000-00003D060000}"/>
    <cellStyle name="Followed Hyperlink 47" xfId="43891" hidden="1" xr:uid="{00000000-0005-0000-0000-00003E060000}"/>
    <cellStyle name="Followed Hyperlink 47" xfId="43905" hidden="1" xr:uid="{00000000-0005-0000-0000-00003F060000}"/>
    <cellStyle name="Followed Hyperlink 47" xfId="44156" hidden="1" xr:uid="{00000000-0005-0000-0000-000040060000}"/>
    <cellStyle name="Followed Hyperlink 47" xfId="44290" hidden="1" xr:uid="{00000000-0005-0000-0000-000041060000}"/>
    <cellStyle name="Followed Hyperlink 47" xfId="44204" hidden="1" xr:uid="{00000000-0005-0000-0000-000042060000}"/>
    <cellStyle name="Followed Hyperlink 47" xfId="44218" hidden="1" xr:uid="{00000000-0005-0000-0000-000043060000}"/>
    <cellStyle name="Followed Hyperlink 47" xfId="44383" hidden="1" xr:uid="{00000000-0005-0000-0000-000044060000}"/>
    <cellStyle name="Followed Hyperlink 47" xfId="44511" hidden="1" xr:uid="{00000000-0005-0000-0000-000045060000}"/>
    <cellStyle name="Followed Hyperlink 47" xfId="44425" hidden="1" xr:uid="{00000000-0005-0000-0000-000046060000}"/>
    <cellStyle name="Followed Hyperlink 47" xfId="44439" hidden="1" xr:uid="{00000000-0005-0000-0000-000047060000}"/>
    <cellStyle name="Followed Hyperlink 47" xfId="44602" hidden="1" xr:uid="{00000000-0005-0000-0000-000048060000}"/>
    <cellStyle name="Followed Hyperlink 47" xfId="44727" hidden="1" xr:uid="{00000000-0005-0000-0000-000049060000}"/>
    <cellStyle name="Followed Hyperlink 47" xfId="44641" hidden="1" xr:uid="{00000000-0005-0000-0000-00004A060000}"/>
    <cellStyle name="Followed Hyperlink 47" xfId="44655" hidden="1" xr:uid="{00000000-0005-0000-0000-00004B060000}"/>
    <cellStyle name="Followed Hyperlink 47" xfId="44817" hidden="1" xr:uid="{00000000-0005-0000-0000-00004C060000}"/>
    <cellStyle name="Followed Hyperlink 47" xfId="44939" hidden="1" xr:uid="{00000000-0005-0000-0000-00004D060000}"/>
    <cellStyle name="Followed Hyperlink 47" xfId="44853" hidden="1" xr:uid="{00000000-0005-0000-0000-00004E060000}"/>
    <cellStyle name="Followed Hyperlink 47" xfId="44867" hidden="1" xr:uid="{00000000-0005-0000-0000-00004F060000}"/>
    <cellStyle name="Followed Hyperlink 47" xfId="45029" hidden="1" xr:uid="{00000000-0005-0000-0000-000050060000}"/>
    <cellStyle name="Followed Hyperlink 47" xfId="45150" hidden="1" xr:uid="{00000000-0005-0000-0000-000051060000}"/>
    <cellStyle name="Followed Hyperlink 47" xfId="45064" hidden="1" xr:uid="{00000000-0005-0000-0000-000052060000}"/>
    <cellStyle name="Followed Hyperlink 47" xfId="45078" hidden="1" xr:uid="{00000000-0005-0000-0000-000053060000}"/>
    <cellStyle name="Followed Hyperlink 47" xfId="45240" hidden="1" xr:uid="{00000000-0005-0000-0000-000054060000}"/>
    <cellStyle name="Followed Hyperlink 47" xfId="45356" hidden="1" xr:uid="{00000000-0005-0000-0000-000055060000}"/>
    <cellStyle name="Followed Hyperlink 47" xfId="45270" hidden="1" xr:uid="{00000000-0005-0000-0000-000056060000}"/>
    <cellStyle name="Followed Hyperlink 47" xfId="45284" hidden="1" xr:uid="{00000000-0005-0000-0000-000057060000}"/>
    <cellStyle name="Followed Hyperlink 48" xfId="560" hidden="1" xr:uid="{00000000-0005-0000-0000-000058060000}"/>
    <cellStyle name="Followed Hyperlink 48" xfId="628" hidden="1" xr:uid="{00000000-0005-0000-0000-000059060000}"/>
    <cellStyle name="Followed Hyperlink 48" xfId="720" hidden="1" xr:uid="{00000000-0005-0000-0000-00005A060000}"/>
    <cellStyle name="Followed Hyperlink 48" xfId="726" hidden="1" xr:uid="{00000000-0005-0000-0000-00005B060000}"/>
    <cellStyle name="Followed Hyperlink 48" xfId="872" hidden="1" xr:uid="{00000000-0005-0000-0000-00005C060000}"/>
    <cellStyle name="Followed Hyperlink 48" xfId="941" hidden="1" xr:uid="{00000000-0005-0000-0000-00005D060000}"/>
    <cellStyle name="Followed Hyperlink 48" xfId="1033" hidden="1" xr:uid="{00000000-0005-0000-0000-00005E060000}"/>
    <cellStyle name="Followed Hyperlink 48" xfId="1039" hidden="1" xr:uid="{00000000-0005-0000-0000-00005F060000}"/>
    <cellStyle name="Followed Hyperlink 48" xfId="1099" hidden="1" xr:uid="{00000000-0005-0000-0000-000060060000}"/>
    <cellStyle name="Followed Hyperlink 48" xfId="1162" hidden="1" xr:uid="{00000000-0005-0000-0000-000061060000}"/>
    <cellStyle name="Followed Hyperlink 48" xfId="1254" hidden="1" xr:uid="{00000000-0005-0000-0000-000062060000}"/>
    <cellStyle name="Followed Hyperlink 48" xfId="1260" hidden="1" xr:uid="{00000000-0005-0000-0000-000063060000}"/>
    <cellStyle name="Followed Hyperlink 48" xfId="1318" hidden="1" xr:uid="{00000000-0005-0000-0000-000064060000}"/>
    <cellStyle name="Followed Hyperlink 48" xfId="1378" hidden="1" xr:uid="{00000000-0005-0000-0000-000065060000}"/>
    <cellStyle name="Followed Hyperlink 48" xfId="1470" hidden="1" xr:uid="{00000000-0005-0000-0000-000066060000}"/>
    <cellStyle name="Followed Hyperlink 48" xfId="1476" hidden="1" xr:uid="{00000000-0005-0000-0000-000067060000}"/>
    <cellStyle name="Followed Hyperlink 48" xfId="1533" hidden="1" xr:uid="{00000000-0005-0000-0000-000068060000}"/>
    <cellStyle name="Followed Hyperlink 48" xfId="1590" hidden="1" xr:uid="{00000000-0005-0000-0000-000069060000}"/>
    <cellStyle name="Followed Hyperlink 48" xfId="1682" hidden="1" xr:uid="{00000000-0005-0000-0000-00006A060000}"/>
    <cellStyle name="Followed Hyperlink 48" xfId="1688" hidden="1" xr:uid="{00000000-0005-0000-0000-00006B060000}"/>
    <cellStyle name="Followed Hyperlink 48" xfId="1745" hidden="1" xr:uid="{00000000-0005-0000-0000-00006C060000}"/>
    <cellStyle name="Followed Hyperlink 48" xfId="1801" hidden="1" xr:uid="{00000000-0005-0000-0000-00006D060000}"/>
    <cellStyle name="Followed Hyperlink 48" xfId="1893" hidden="1" xr:uid="{00000000-0005-0000-0000-00006E060000}"/>
    <cellStyle name="Followed Hyperlink 48" xfId="1899" hidden="1" xr:uid="{00000000-0005-0000-0000-00006F060000}"/>
    <cellStyle name="Followed Hyperlink 48" xfId="1956" hidden="1" xr:uid="{00000000-0005-0000-0000-000070060000}"/>
    <cellStyle name="Followed Hyperlink 48" xfId="2007" hidden="1" xr:uid="{00000000-0005-0000-0000-000071060000}"/>
    <cellStyle name="Followed Hyperlink 48" xfId="2099" hidden="1" xr:uid="{00000000-0005-0000-0000-000072060000}"/>
    <cellStyle name="Followed Hyperlink 48" xfId="2105" hidden="1" xr:uid="{00000000-0005-0000-0000-000073060000}"/>
    <cellStyle name="Followed Hyperlink 48" xfId="2861" hidden="1" xr:uid="{00000000-0005-0000-0000-000058060000}"/>
    <cellStyle name="Followed Hyperlink 48" xfId="2929" hidden="1" xr:uid="{00000000-0005-0000-0000-000059060000}"/>
    <cellStyle name="Followed Hyperlink 48" xfId="3021" hidden="1" xr:uid="{00000000-0005-0000-0000-00005A060000}"/>
    <cellStyle name="Followed Hyperlink 48" xfId="3027" hidden="1" xr:uid="{00000000-0005-0000-0000-00005B060000}"/>
    <cellStyle name="Followed Hyperlink 48" xfId="3173" hidden="1" xr:uid="{00000000-0005-0000-0000-00005C060000}"/>
    <cellStyle name="Followed Hyperlink 48" xfId="3242" hidden="1" xr:uid="{00000000-0005-0000-0000-00005D060000}"/>
    <cellStyle name="Followed Hyperlink 48" xfId="3334" hidden="1" xr:uid="{00000000-0005-0000-0000-00005E060000}"/>
    <cellStyle name="Followed Hyperlink 48" xfId="3340" hidden="1" xr:uid="{00000000-0005-0000-0000-00005F060000}"/>
    <cellStyle name="Followed Hyperlink 48" xfId="3400" hidden="1" xr:uid="{00000000-0005-0000-0000-000060060000}"/>
    <cellStyle name="Followed Hyperlink 48" xfId="3463" hidden="1" xr:uid="{00000000-0005-0000-0000-000061060000}"/>
    <cellStyle name="Followed Hyperlink 48" xfId="3555" hidden="1" xr:uid="{00000000-0005-0000-0000-000062060000}"/>
    <cellStyle name="Followed Hyperlink 48" xfId="3561" hidden="1" xr:uid="{00000000-0005-0000-0000-000063060000}"/>
    <cellStyle name="Followed Hyperlink 48" xfId="3619" hidden="1" xr:uid="{00000000-0005-0000-0000-000064060000}"/>
    <cellStyle name="Followed Hyperlink 48" xfId="3679" hidden="1" xr:uid="{00000000-0005-0000-0000-000065060000}"/>
    <cellStyle name="Followed Hyperlink 48" xfId="3771" hidden="1" xr:uid="{00000000-0005-0000-0000-000066060000}"/>
    <cellStyle name="Followed Hyperlink 48" xfId="3777" hidden="1" xr:uid="{00000000-0005-0000-0000-000067060000}"/>
    <cellStyle name="Followed Hyperlink 48" xfId="3834" hidden="1" xr:uid="{00000000-0005-0000-0000-000068060000}"/>
    <cellStyle name="Followed Hyperlink 48" xfId="3891" hidden="1" xr:uid="{00000000-0005-0000-0000-000069060000}"/>
    <cellStyle name="Followed Hyperlink 48" xfId="3983" hidden="1" xr:uid="{00000000-0005-0000-0000-00006A060000}"/>
    <cellStyle name="Followed Hyperlink 48" xfId="3989" hidden="1" xr:uid="{00000000-0005-0000-0000-00006B060000}"/>
    <cellStyle name="Followed Hyperlink 48" xfId="4046" hidden="1" xr:uid="{00000000-0005-0000-0000-00006C060000}"/>
    <cellStyle name="Followed Hyperlink 48" xfId="4102" hidden="1" xr:uid="{00000000-0005-0000-0000-00006D060000}"/>
    <cellStyle name="Followed Hyperlink 48" xfId="4194" hidden="1" xr:uid="{00000000-0005-0000-0000-00006E060000}"/>
    <cellStyle name="Followed Hyperlink 48" xfId="4200" hidden="1" xr:uid="{00000000-0005-0000-0000-00006F060000}"/>
    <cellStyle name="Followed Hyperlink 48" xfId="4257" hidden="1" xr:uid="{00000000-0005-0000-0000-000070060000}"/>
    <cellStyle name="Followed Hyperlink 48" xfId="4308" hidden="1" xr:uid="{00000000-0005-0000-0000-000071060000}"/>
    <cellStyle name="Followed Hyperlink 48" xfId="4400" hidden="1" xr:uid="{00000000-0005-0000-0000-000072060000}"/>
    <cellStyle name="Followed Hyperlink 48" xfId="4406" hidden="1" xr:uid="{00000000-0005-0000-0000-000073060000}"/>
    <cellStyle name="Followed Hyperlink 48" xfId="2719" hidden="1" xr:uid="{00000000-0005-0000-0000-000058060000}"/>
    <cellStyle name="Followed Hyperlink 48" xfId="2642" hidden="1" xr:uid="{00000000-0005-0000-0000-000059060000}"/>
    <cellStyle name="Followed Hyperlink 48" xfId="4474" hidden="1" xr:uid="{00000000-0005-0000-0000-00005A060000}"/>
    <cellStyle name="Followed Hyperlink 48" xfId="2683" hidden="1" xr:uid="{00000000-0005-0000-0000-00005B060000}"/>
    <cellStyle name="Followed Hyperlink 48" xfId="4852" hidden="1" xr:uid="{00000000-0005-0000-0000-00005C060000}"/>
    <cellStyle name="Followed Hyperlink 48" xfId="4921" hidden="1" xr:uid="{00000000-0005-0000-0000-00005D060000}"/>
    <cellStyle name="Followed Hyperlink 48" xfId="5013" hidden="1" xr:uid="{00000000-0005-0000-0000-00005E060000}"/>
    <cellStyle name="Followed Hyperlink 48" xfId="5019" hidden="1" xr:uid="{00000000-0005-0000-0000-00005F060000}"/>
    <cellStyle name="Followed Hyperlink 48" xfId="5079" hidden="1" xr:uid="{00000000-0005-0000-0000-000060060000}"/>
    <cellStyle name="Followed Hyperlink 48" xfId="5142" hidden="1" xr:uid="{00000000-0005-0000-0000-000061060000}"/>
    <cellStyle name="Followed Hyperlink 48" xfId="5234" hidden="1" xr:uid="{00000000-0005-0000-0000-000062060000}"/>
    <cellStyle name="Followed Hyperlink 48" xfId="5240" hidden="1" xr:uid="{00000000-0005-0000-0000-000063060000}"/>
    <cellStyle name="Followed Hyperlink 48" xfId="5298" hidden="1" xr:uid="{00000000-0005-0000-0000-000064060000}"/>
    <cellStyle name="Followed Hyperlink 48" xfId="5358" hidden="1" xr:uid="{00000000-0005-0000-0000-000065060000}"/>
    <cellStyle name="Followed Hyperlink 48" xfId="5450" hidden="1" xr:uid="{00000000-0005-0000-0000-000066060000}"/>
    <cellStyle name="Followed Hyperlink 48" xfId="5456" hidden="1" xr:uid="{00000000-0005-0000-0000-000067060000}"/>
    <cellStyle name="Followed Hyperlink 48" xfId="5513" hidden="1" xr:uid="{00000000-0005-0000-0000-000068060000}"/>
    <cellStyle name="Followed Hyperlink 48" xfId="5570" hidden="1" xr:uid="{00000000-0005-0000-0000-000069060000}"/>
    <cellStyle name="Followed Hyperlink 48" xfId="5662" hidden="1" xr:uid="{00000000-0005-0000-0000-00006A060000}"/>
    <cellStyle name="Followed Hyperlink 48" xfId="5668" hidden="1" xr:uid="{00000000-0005-0000-0000-00006B060000}"/>
    <cellStyle name="Followed Hyperlink 48" xfId="5725" hidden="1" xr:uid="{00000000-0005-0000-0000-00006C060000}"/>
    <cellStyle name="Followed Hyperlink 48" xfId="5781" hidden="1" xr:uid="{00000000-0005-0000-0000-00006D060000}"/>
    <cellStyle name="Followed Hyperlink 48" xfId="5873" hidden="1" xr:uid="{00000000-0005-0000-0000-00006E060000}"/>
    <cellStyle name="Followed Hyperlink 48" xfId="5879" hidden="1" xr:uid="{00000000-0005-0000-0000-00006F060000}"/>
    <cellStyle name="Followed Hyperlink 48" xfId="5936" hidden="1" xr:uid="{00000000-0005-0000-0000-000070060000}"/>
    <cellStyle name="Followed Hyperlink 48" xfId="5987" hidden="1" xr:uid="{00000000-0005-0000-0000-000071060000}"/>
    <cellStyle name="Followed Hyperlink 48" xfId="6079" hidden="1" xr:uid="{00000000-0005-0000-0000-000072060000}"/>
    <cellStyle name="Followed Hyperlink 48" xfId="6085" hidden="1" xr:uid="{00000000-0005-0000-0000-000073060000}"/>
    <cellStyle name="Followed Hyperlink 48" xfId="2449" hidden="1" xr:uid="{00000000-0005-0000-0000-000058060000}"/>
    <cellStyle name="Followed Hyperlink 48" xfId="2435" hidden="1" xr:uid="{00000000-0005-0000-0000-000059060000}"/>
    <cellStyle name="Followed Hyperlink 48" xfId="6153" hidden="1" xr:uid="{00000000-0005-0000-0000-00005A060000}"/>
    <cellStyle name="Followed Hyperlink 48" xfId="4615" hidden="1" xr:uid="{00000000-0005-0000-0000-00005B060000}"/>
    <cellStyle name="Followed Hyperlink 48" xfId="6532" hidden="1" xr:uid="{00000000-0005-0000-0000-00005C060000}"/>
    <cellStyle name="Followed Hyperlink 48" xfId="6601" hidden="1" xr:uid="{00000000-0005-0000-0000-00005D060000}"/>
    <cellStyle name="Followed Hyperlink 48" xfId="6693" hidden="1" xr:uid="{00000000-0005-0000-0000-00005E060000}"/>
    <cellStyle name="Followed Hyperlink 48" xfId="6699" hidden="1" xr:uid="{00000000-0005-0000-0000-00005F060000}"/>
    <cellStyle name="Followed Hyperlink 48" xfId="6759" hidden="1" xr:uid="{00000000-0005-0000-0000-000060060000}"/>
    <cellStyle name="Followed Hyperlink 48" xfId="6822" hidden="1" xr:uid="{00000000-0005-0000-0000-000061060000}"/>
    <cellStyle name="Followed Hyperlink 48" xfId="6914" hidden="1" xr:uid="{00000000-0005-0000-0000-000062060000}"/>
    <cellStyle name="Followed Hyperlink 48" xfId="6920" hidden="1" xr:uid="{00000000-0005-0000-0000-000063060000}"/>
    <cellStyle name="Followed Hyperlink 48" xfId="6978" hidden="1" xr:uid="{00000000-0005-0000-0000-000064060000}"/>
    <cellStyle name="Followed Hyperlink 48" xfId="7038" hidden="1" xr:uid="{00000000-0005-0000-0000-000065060000}"/>
    <cellStyle name="Followed Hyperlink 48" xfId="7130" hidden="1" xr:uid="{00000000-0005-0000-0000-000066060000}"/>
    <cellStyle name="Followed Hyperlink 48" xfId="7136" hidden="1" xr:uid="{00000000-0005-0000-0000-000067060000}"/>
    <cellStyle name="Followed Hyperlink 48" xfId="7193" hidden="1" xr:uid="{00000000-0005-0000-0000-000068060000}"/>
    <cellStyle name="Followed Hyperlink 48" xfId="7250" hidden="1" xr:uid="{00000000-0005-0000-0000-000069060000}"/>
    <cellStyle name="Followed Hyperlink 48" xfId="7342" hidden="1" xr:uid="{00000000-0005-0000-0000-00006A060000}"/>
    <cellStyle name="Followed Hyperlink 48" xfId="7348" hidden="1" xr:uid="{00000000-0005-0000-0000-00006B060000}"/>
    <cellStyle name="Followed Hyperlink 48" xfId="7405" hidden="1" xr:uid="{00000000-0005-0000-0000-00006C060000}"/>
    <cellStyle name="Followed Hyperlink 48" xfId="7461" hidden="1" xr:uid="{00000000-0005-0000-0000-00006D060000}"/>
    <cellStyle name="Followed Hyperlink 48" xfId="7553" hidden="1" xr:uid="{00000000-0005-0000-0000-00006E060000}"/>
    <cellStyle name="Followed Hyperlink 48" xfId="7559" hidden="1" xr:uid="{00000000-0005-0000-0000-00006F060000}"/>
    <cellStyle name="Followed Hyperlink 48" xfId="7616" hidden="1" xr:uid="{00000000-0005-0000-0000-000070060000}"/>
    <cellStyle name="Followed Hyperlink 48" xfId="7667" hidden="1" xr:uid="{00000000-0005-0000-0000-000071060000}"/>
    <cellStyle name="Followed Hyperlink 48" xfId="7759" hidden="1" xr:uid="{00000000-0005-0000-0000-000072060000}"/>
    <cellStyle name="Followed Hyperlink 48" xfId="7765" hidden="1" xr:uid="{00000000-0005-0000-0000-000073060000}"/>
    <cellStyle name="Followed Hyperlink 48" xfId="2713" hidden="1" xr:uid="{00000000-0005-0000-0000-000058060000}"/>
    <cellStyle name="Followed Hyperlink 48" xfId="4707" hidden="1" xr:uid="{00000000-0005-0000-0000-000059060000}"/>
    <cellStyle name="Followed Hyperlink 48" xfId="7833" hidden="1" xr:uid="{00000000-0005-0000-0000-00005A060000}"/>
    <cellStyle name="Followed Hyperlink 48" xfId="6294" hidden="1" xr:uid="{00000000-0005-0000-0000-00005B060000}"/>
    <cellStyle name="Followed Hyperlink 48" xfId="8212" hidden="1" xr:uid="{00000000-0005-0000-0000-00005C060000}"/>
    <cellStyle name="Followed Hyperlink 48" xfId="8281" hidden="1" xr:uid="{00000000-0005-0000-0000-00005D060000}"/>
    <cellStyle name="Followed Hyperlink 48" xfId="8373" hidden="1" xr:uid="{00000000-0005-0000-0000-00005E060000}"/>
    <cellStyle name="Followed Hyperlink 48" xfId="8379" hidden="1" xr:uid="{00000000-0005-0000-0000-00005F060000}"/>
    <cellStyle name="Followed Hyperlink 48" xfId="8439" hidden="1" xr:uid="{00000000-0005-0000-0000-000060060000}"/>
    <cellStyle name="Followed Hyperlink 48" xfId="8502" hidden="1" xr:uid="{00000000-0005-0000-0000-000061060000}"/>
    <cellStyle name="Followed Hyperlink 48" xfId="8594" hidden="1" xr:uid="{00000000-0005-0000-0000-000062060000}"/>
    <cellStyle name="Followed Hyperlink 48" xfId="8600" hidden="1" xr:uid="{00000000-0005-0000-0000-000063060000}"/>
    <cellStyle name="Followed Hyperlink 48" xfId="8658" hidden="1" xr:uid="{00000000-0005-0000-0000-000064060000}"/>
    <cellStyle name="Followed Hyperlink 48" xfId="8718" hidden="1" xr:uid="{00000000-0005-0000-0000-000065060000}"/>
    <cellStyle name="Followed Hyperlink 48" xfId="8810" hidden="1" xr:uid="{00000000-0005-0000-0000-000066060000}"/>
    <cellStyle name="Followed Hyperlink 48" xfId="8816" hidden="1" xr:uid="{00000000-0005-0000-0000-000067060000}"/>
    <cellStyle name="Followed Hyperlink 48" xfId="8873" hidden="1" xr:uid="{00000000-0005-0000-0000-000068060000}"/>
    <cellStyle name="Followed Hyperlink 48" xfId="8930" hidden="1" xr:uid="{00000000-0005-0000-0000-000069060000}"/>
    <cellStyle name="Followed Hyperlink 48" xfId="9022" hidden="1" xr:uid="{00000000-0005-0000-0000-00006A060000}"/>
    <cellStyle name="Followed Hyperlink 48" xfId="9028" hidden="1" xr:uid="{00000000-0005-0000-0000-00006B060000}"/>
    <cellStyle name="Followed Hyperlink 48" xfId="9085" hidden="1" xr:uid="{00000000-0005-0000-0000-00006C060000}"/>
    <cellStyle name="Followed Hyperlink 48" xfId="9141" hidden="1" xr:uid="{00000000-0005-0000-0000-00006D060000}"/>
    <cellStyle name="Followed Hyperlink 48" xfId="9233" hidden="1" xr:uid="{00000000-0005-0000-0000-00006E060000}"/>
    <cellStyle name="Followed Hyperlink 48" xfId="9239" hidden="1" xr:uid="{00000000-0005-0000-0000-00006F060000}"/>
    <cellStyle name="Followed Hyperlink 48" xfId="9296" hidden="1" xr:uid="{00000000-0005-0000-0000-000070060000}"/>
    <cellStyle name="Followed Hyperlink 48" xfId="9347" hidden="1" xr:uid="{00000000-0005-0000-0000-000071060000}"/>
    <cellStyle name="Followed Hyperlink 48" xfId="9439" hidden="1" xr:uid="{00000000-0005-0000-0000-000072060000}"/>
    <cellStyle name="Followed Hyperlink 48" xfId="9445" hidden="1" xr:uid="{00000000-0005-0000-0000-000073060000}"/>
    <cellStyle name="Followed Hyperlink 48" xfId="2475" hidden="1" xr:uid="{00000000-0005-0000-0000-000058060000}"/>
    <cellStyle name="Followed Hyperlink 48" xfId="6387" hidden="1" xr:uid="{00000000-0005-0000-0000-000059060000}"/>
    <cellStyle name="Followed Hyperlink 48" xfId="9513" hidden="1" xr:uid="{00000000-0005-0000-0000-00005A060000}"/>
    <cellStyle name="Followed Hyperlink 48" xfId="7974" hidden="1" xr:uid="{00000000-0005-0000-0000-00005B060000}"/>
    <cellStyle name="Followed Hyperlink 48" xfId="9890" hidden="1" xr:uid="{00000000-0005-0000-0000-00005C060000}"/>
    <cellStyle name="Followed Hyperlink 48" xfId="9959" hidden="1" xr:uid="{00000000-0005-0000-0000-00005D060000}"/>
    <cellStyle name="Followed Hyperlink 48" xfId="10051" hidden="1" xr:uid="{00000000-0005-0000-0000-00005E060000}"/>
    <cellStyle name="Followed Hyperlink 48" xfId="10057" hidden="1" xr:uid="{00000000-0005-0000-0000-00005F060000}"/>
    <cellStyle name="Followed Hyperlink 48" xfId="10117" hidden="1" xr:uid="{00000000-0005-0000-0000-000060060000}"/>
    <cellStyle name="Followed Hyperlink 48" xfId="10180" hidden="1" xr:uid="{00000000-0005-0000-0000-000061060000}"/>
    <cellStyle name="Followed Hyperlink 48" xfId="10272" hidden="1" xr:uid="{00000000-0005-0000-0000-000062060000}"/>
    <cellStyle name="Followed Hyperlink 48" xfId="10278" hidden="1" xr:uid="{00000000-0005-0000-0000-000063060000}"/>
    <cellStyle name="Followed Hyperlink 48" xfId="10336" hidden="1" xr:uid="{00000000-0005-0000-0000-000064060000}"/>
    <cellStyle name="Followed Hyperlink 48" xfId="10396" hidden="1" xr:uid="{00000000-0005-0000-0000-000065060000}"/>
    <cellStyle name="Followed Hyperlink 48" xfId="10488" hidden="1" xr:uid="{00000000-0005-0000-0000-000066060000}"/>
    <cellStyle name="Followed Hyperlink 48" xfId="10494" hidden="1" xr:uid="{00000000-0005-0000-0000-000067060000}"/>
    <cellStyle name="Followed Hyperlink 48" xfId="10551" hidden="1" xr:uid="{00000000-0005-0000-0000-000068060000}"/>
    <cellStyle name="Followed Hyperlink 48" xfId="10608" hidden="1" xr:uid="{00000000-0005-0000-0000-000069060000}"/>
    <cellStyle name="Followed Hyperlink 48" xfId="10700" hidden="1" xr:uid="{00000000-0005-0000-0000-00006A060000}"/>
    <cellStyle name="Followed Hyperlink 48" xfId="10706" hidden="1" xr:uid="{00000000-0005-0000-0000-00006B060000}"/>
    <cellStyle name="Followed Hyperlink 48" xfId="10763" hidden="1" xr:uid="{00000000-0005-0000-0000-00006C060000}"/>
    <cellStyle name="Followed Hyperlink 48" xfId="10819" hidden="1" xr:uid="{00000000-0005-0000-0000-00006D060000}"/>
    <cellStyle name="Followed Hyperlink 48" xfId="10911" hidden="1" xr:uid="{00000000-0005-0000-0000-00006E060000}"/>
    <cellStyle name="Followed Hyperlink 48" xfId="10917" hidden="1" xr:uid="{00000000-0005-0000-0000-00006F060000}"/>
    <cellStyle name="Followed Hyperlink 48" xfId="10974" hidden="1" xr:uid="{00000000-0005-0000-0000-000070060000}"/>
    <cellStyle name="Followed Hyperlink 48" xfId="11025" hidden="1" xr:uid="{00000000-0005-0000-0000-000071060000}"/>
    <cellStyle name="Followed Hyperlink 48" xfId="11117" hidden="1" xr:uid="{00000000-0005-0000-0000-000072060000}"/>
    <cellStyle name="Followed Hyperlink 48" xfId="11123" hidden="1" xr:uid="{00000000-0005-0000-0000-000073060000}"/>
    <cellStyle name="Followed Hyperlink 48" xfId="2860" hidden="1" xr:uid="{00000000-0005-0000-0000-000058060000}"/>
    <cellStyle name="Followed Hyperlink 48" xfId="8067" hidden="1" xr:uid="{00000000-0005-0000-0000-000059060000}"/>
    <cellStyle name="Followed Hyperlink 48" xfId="11191" hidden="1" xr:uid="{00000000-0005-0000-0000-00005A060000}"/>
    <cellStyle name="Followed Hyperlink 48" xfId="9654" hidden="1" xr:uid="{00000000-0005-0000-0000-00005B060000}"/>
    <cellStyle name="Followed Hyperlink 48" xfId="11565" hidden="1" xr:uid="{00000000-0005-0000-0000-00005C060000}"/>
    <cellStyle name="Followed Hyperlink 48" xfId="11634" hidden="1" xr:uid="{00000000-0005-0000-0000-00005D060000}"/>
    <cellStyle name="Followed Hyperlink 48" xfId="11726" hidden="1" xr:uid="{00000000-0005-0000-0000-00005E060000}"/>
    <cellStyle name="Followed Hyperlink 48" xfId="11732" hidden="1" xr:uid="{00000000-0005-0000-0000-00005F060000}"/>
    <cellStyle name="Followed Hyperlink 48" xfId="11792" hidden="1" xr:uid="{00000000-0005-0000-0000-000060060000}"/>
    <cellStyle name="Followed Hyperlink 48" xfId="11855" hidden="1" xr:uid="{00000000-0005-0000-0000-000061060000}"/>
    <cellStyle name="Followed Hyperlink 48" xfId="11947" hidden="1" xr:uid="{00000000-0005-0000-0000-000062060000}"/>
    <cellStyle name="Followed Hyperlink 48" xfId="11953" hidden="1" xr:uid="{00000000-0005-0000-0000-000063060000}"/>
    <cellStyle name="Followed Hyperlink 48" xfId="12011" hidden="1" xr:uid="{00000000-0005-0000-0000-000064060000}"/>
    <cellStyle name="Followed Hyperlink 48" xfId="12071" hidden="1" xr:uid="{00000000-0005-0000-0000-000065060000}"/>
    <cellStyle name="Followed Hyperlink 48" xfId="12163" hidden="1" xr:uid="{00000000-0005-0000-0000-000066060000}"/>
    <cellStyle name="Followed Hyperlink 48" xfId="12169" hidden="1" xr:uid="{00000000-0005-0000-0000-000067060000}"/>
    <cellStyle name="Followed Hyperlink 48" xfId="12226" hidden="1" xr:uid="{00000000-0005-0000-0000-000068060000}"/>
    <cellStyle name="Followed Hyperlink 48" xfId="12283" hidden="1" xr:uid="{00000000-0005-0000-0000-000069060000}"/>
    <cellStyle name="Followed Hyperlink 48" xfId="12375" hidden="1" xr:uid="{00000000-0005-0000-0000-00006A060000}"/>
    <cellStyle name="Followed Hyperlink 48" xfId="12381" hidden="1" xr:uid="{00000000-0005-0000-0000-00006B060000}"/>
    <cellStyle name="Followed Hyperlink 48" xfId="12438" hidden="1" xr:uid="{00000000-0005-0000-0000-00006C060000}"/>
    <cellStyle name="Followed Hyperlink 48" xfId="12494" hidden="1" xr:uid="{00000000-0005-0000-0000-00006D060000}"/>
    <cellStyle name="Followed Hyperlink 48" xfId="12586" hidden="1" xr:uid="{00000000-0005-0000-0000-00006E060000}"/>
    <cellStyle name="Followed Hyperlink 48" xfId="12592" hidden="1" xr:uid="{00000000-0005-0000-0000-00006F060000}"/>
    <cellStyle name="Followed Hyperlink 48" xfId="12649" hidden="1" xr:uid="{00000000-0005-0000-0000-000070060000}"/>
    <cellStyle name="Followed Hyperlink 48" xfId="12700" hidden="1" xr:uid="{00000000-0005-0000-0000-000071060000}"/>
    <cellStyle name="Followed Hyperlink 48" xfId="12792" hidden="1" xr:uid="{00000000-0005-0000-0000-000072060000}"/>
    <cellStyle name="Followed Hyperlink 48" xfId="12798" hidden="1" xr:uid="{00000000-0005-0000-0000-000073060000}"/>
    <cellStyle name="Followed Hyperlink 48" xfId="4551" hidden="1" xr:uid="{00000000-0005-0000-0000-000058060000}"/>
    <cellStyle name="Followed Hyperlink 48" xfId="9745" hidden="1" xr:uid="{00000000-0005-0000-0000-000059060000}"/>
    <cellStyle name="Followed Hyperlink 48" xfId="12866" hidden="1" xr:uid="{00000000-0005-0000-0000-00005A060000}"/>
    <cellStyle name="Followed Hyperlink 48" xfId="11331" hidden="1" xr:uid="{00000000-0005-0000-0000-00005B060000}"/>
    <cellStyle name="Followed Hyperlink 48" xfId="13239" hidden="1" xr:uid="{00000000-0005-0000-0000-00005C060000}"/>
    <cellStyle name="Followed Hyperlink 48" xfId="13308" hidden="1" xr:uid="{00000000-0005-0000-0000-00005D060000}"/>
    <cellStyle name="Followed Hyperlink 48" xfId="13400" hidden="1" xr:uid="{00000000-0005-0000-0000-00005E060000}"/>
    <cellStyle name="Followed Hyperlink 48" xfId="13406" hidden="1" xr:uid="{00000000-0005-0000-0000-00005F060000}"/>
    <cellStyle name="Followed Hyperlink 48" xfId="13466" hidden="1" xr:uid="{00000000-0005-0000-0000-000060060000}"/>
    <cellStyle name="Followed Hyperlink 48" xfId="13529" hidden="1" xr:uid="{00000000-0005-0000-0000-000061060000}"/>
    <cellStyle name="Followed Hyperlink 48" xfId="13621" hidden="1" xr:uid="{00000000-0005-0000-0000-000062060000}"/>
    <cellStyle name="Followed Hyperlink 48" xfId="13627" hidden="1" xr:uid="{00000000-0005-0000-0000-000063060000}"/>
    <cellStyle name="Followed Hyperlink 48" xfId="13685" hidden="1" xr:uid="{00000000-0005-0000-0000-000064060000}"/>
    <cellStyle name="Followed Hyperlink 48" xfId="13745" hidden="1" xr:uid="{00000000-0005-0000-0000-000065060000}"/>
    <cellStyle name="Followed Hyperlink 48" xfId="13837" hidden="1" xr:uid="{00000000-0005-0000-0000-000066060000}"/>
    <cellStyle name="Followed Hyperlink 48" xfId="13843" hidden="1" xr:uid="{00000000-0005-0000-0000-000067060000}"/>
    <cellStyle name="Followed Hyperlink 48" xfId="13900" hidden="1" xr:uid="{00000000-0005-0000-0000-000068060000}"/>
    <cellStyle name="Followed Hyperlink 48" xfId="13957" hidden="1" xr:uid="{00000000-0005-0000-0000-000069060000}"/>
    <cellStyle name="Followed Hyperlink 48" xfId="14049" hidden="1" xr:uid="{00000000-0005-0000-0000-00006A060000}"/>
    <cellStyle name="Followed Hyperlink 48" xfId="14055" hidden="1" xr:uid="{00000000-0005-0000-0000-00006B060000}"/>
    <cellStyle name="Followed Hyperlink 48" xfId="14112" hidden="1" xr:uid="{00000000-0005-0000-0000-00006C060000}"/>
    <cellStyle name="Followed Hyperlink 48" xfId="14168" hidden="1" xr:uid="{00000000-0005-0000-0000-00006D060000}"/>
    <cellStyle name="Followed Hyperlink 48" xfId="14260" hidden="1" xr:uid="{00000000-0005-0000-0000-00006E060000}"/>
    <cellStyle name="Followed Hyperlink 48" xfId="14266" hidden="1" xr:uid="{00000000-0005-0000-0000-00006F060000}"/>
    <cellStyle name="Followed Hyperlink 48" xfId="14323" hidden="1" xr:uid="{00000000-0005-0000-0000-000070060000}"/>
    <cellStyle name="Followed Hyperlink 48" xfId="14374" hidden="1" xr:uid="{00000000-0005-0000-0000-000071060000}"/>
    <cellStyle name="Followed Hyperlink 48" xfId="14466" hidden="1" xr:uid="{00000000-0005-0000-0000-000072060000}"/>
    <cellStyle name="Followed Hyperlink 48" xfId="14472" hidden="1" xr:uid="{00000000-0005-0000-0000-000073060000}"/>
    <cellStyle name="Followed Hyperlink 48" xfId="6230" hidden="1" xr:uid="{00000000-0005-0000-0000-000058060000}"/>
    <cellStyle name="Followed Hyperlink 48" xfId="11421" hidden="1" xr:uid="{00000000-0005-0000-0000-000059060000}"/>
    <cellStyle name="Followed Hyperlink 48" xfId="14540" hidden="1" xr:uid="{00000000-0005-0000-0000-00005A060000}"/>
    <cellStyle name="Followed Hyperlink 48" xfId="13005" hidden="1" xr:uid="{00000000-0005-0000-0000-00005B060000}"/>
    <cellStyle name="Followed Hyperlink 48" xfId="14907" hidden="1" xr:uid="{00000000-0005-0000-0000-00005C060000}"/>
    <cellStyle name="Followed Hyperlink 48" xfId="14976" hidden="1" xr:uid="{00000000-0005-0000-0000-00005D060000}"/>
    <cellStyle name="Followed Hyperlink 48" xfId="15068" hidden="1" xr:uid="{00000000-0005-0000-0000-00005E060000}"/>
    <cellStyle name="Followed Hyperlink 48" xfId="15074" hidden="1" xr:uid="{00000000-0005-0000-0000-00005F060000}"/>
    <cellStyle name="Followed Hyperlink 48" xfId="15134" hidden="1" xr:uid="{00000000-0005-0000-0000-000060060000}"/>
    <cellStyle name="Followed Hyperlink 48" xfId="15197" hidden="1" xr:uid="{00000000-0005-0000-0000-000061060000}"/>
    <cellStyle name="Followed Hyperlink 48" xfId="15289" hidden="1" xr:uid="{00000000-0005-0000-0000-000062060000}"/>
    <cellStyle name="Followed Hyperlink 48" xfId="15295" hidden="1" xr:uid="{00000000-0005-0000-0000-000063060000}"/>
    <cellStyle name="Followed Hyperlink 48" xfId="15353" hidden="1" xr:uid="{00000000-0005-0000-0000-000064060000}"/>
    <cellStyle name="Followed Hyperlink 48" xfId="15413" hidden="1" xr:uid="{00000000-0005-0000-0000-000065060000}"/>
    <cellStyle name="Followed Hyperlink 48" xfId="15505" hidden="1" xr:uid="{00000000-0005-0000-0000-000066060000}"/>
    <cellStyle name="Followed Hyperlink 48" xfId="15511" hidden="1" xr:uid="{00000000-0005-0000-0000-000067060000}"/>
    <cellStyle name="Followed Hyperlink 48" xfId="15568" hidden="1" xr:uid="{00000000-0005-0000-0000-000068060000}"/>
    <cellStyle name="Followed Hyperlink 48" xfId="15625" hidden="1" xr:uid="{00000000-0005-0000-0000-000069060000}"/>
    <cellStyle name="Followed Hyperlink 48" xfId="15717" hidden="1" xr:uid="{00000000-0005-0000-0000-00006A060000}"/>
    <cellStyle name="Followed Hyperlink 48" xfId="15723" hidden="1" xr:uid="{00000000-0005-0000-0000-00006B060000}"/>
    <cellStyle name="Followed Hyperlink 48" xfId="15780" hidden="1" xr:uid="{00000000-0005-0000-0000-00006C060000}"/>
    <cellStyle name="Followed Hyperlink 48" xfId="15836" hidden="1" xr:uid="{00000000-0005-0000-0000-00006D060000}"/>
    <cellStyle name="Followed Hyperlink 48" xfId="15928" hidden="1" xr:uid="{00000000-0005-0000-0000-00006E060000}"/>
    <cellStyle name="Followed Hyperlink 48" xfId="15934" hidden="1" xr:uid="{00000000-0005-0000-0000-00006F060000}"/>
    <cellStyle name="Followed Hyperlink 48" xfId="15991" hidden="1" xr:uid="{00000000-0005-0000-0000-000070060000}"/>
    <cellStyle name="Followed Hyperlink 48" xfId="16042" hidden="1" xr:uid="{00000000-0005-0000-0000-000071060000}"/>
    <cellStyle name="Followed Hyperlink 48" xfId="16134" hidden="1" xr:uid="{00000000-0005-0000-0000-000072060000}"/>
    <cellStyle name="Followed Hyperlink 48" xfId="16140" hidden="1" xr:uid="{00000000-0005-0000-0000-000073060000}"/>
    <cellStyle name="Followed Hyperlink 48" xfId="7910" hidden="1" xr:uid="{00000000-0005-0000-0000-000058060000}"/>
    <cellStyle name="Followed Hyperlink 48" xfId="13095" hidden="1" xr:uid="{00000000-0005-0000-0000-000059060000}"/>
    <cellStyle name="Followed Hyperlink 48" xfId="16208" hidden="1" xr:uid="{00000000-0005-0000-0000-00005A060000}"/>
    <cellStyle name="Followed Hyperlink 48" xfId="14676" hidden="1" xr:uid="{00000000-0005-0000-0000-00005B060000}"/>
    <cellStyle name="Followed Hyperlink 48" xfId="16566" hidden="1" xr:uid="{00000000-0005-0000-0000-00005C060000}"/>
    <cellStyle name="Followed Hyperlink 48" xfId="16635" hidden="1" xr:uid="{00000000-0005-0000-0000-00005D060000}"/>
    <cellStyle name="Followed Hyperlink 48" xfId="16727" hidden="1" xr:uid="{00000000-0005-0000-0000-00005E060000}"/>
    <cellStyle name="Followed Hyperlink 48" xfId="16733" hidden="1" xr:uid="{00000000-0005-0000-0000-00005F060000}"/>
    <cellStyle name="Followed Hyperlink 48" xfId="16793" hidden="1" xr:uid="{00000000-0005-0000-0000-000060060000}"/>
    <cellStyle name="Followed Hyperlink 48" xfId="16856" hidden="1" xr:uid="{00000000-0005-0000-0000-000061060000}"/>
    <cellStyle name="Followed Hyperlink 48" xfId="16948" hidden="1" xr:uid="{00000000-0005-0000-0000-000062060000}"/>
    <cellStyle name="Followed Hyperlink 48" xfId="16954" hidden="1" xr:uid="{00000000-0005-0000-0000-000063060000}"/>
    <cellStyle name="Followed Hyperlink 48" xfId="17012" hidden="1" xr:uid="{00000000-0005-0000-0000-000064060000}"/>
    <cellStyle name="Followed Hyperlink 48" xfId="17072" hidden="1" xr:uid="{00000000-0005-0000-0000-000065060000}"/>
    <cellStyle name="Followed Hyperlink 48" xfId="17164" hidden="1" xr:uid="{00000000-0005-0000-0000-000066060000}"/>
    <cellStyle name="Followed Hyperlink 48" xfId="17170" hidden="1" xr:uid="{00000000-0005-0000-0000-000067060000}"/>
    <cellStyle name="Followed Hyperlink 48" xfId="17227" hidden="1" xr:uid="{00000000-0005-0000-0000-000068060000}"/>
    <cellStyle name="Followed Hyperlink 48" xfId="17284" hidden="1" xr:uid="{00000000-0005-0000-0000-000069060000}"/>
    <cellStyle name="Followed Hyperlink 48" xfId="17376" hidden="1" xr:uid="{00000000-0005-0000-0000-00006A060000}"/>
    <cellStyle name="Followed Hyperlink 48" xfId="17382" hidden="1" xr:uid="{00000000-0005-0000-0000-00006B060000}"/>
    <cellStyle name="Followed Hyperlink 48" xfId="17439" hidden="1" xr:uid="{00000000-0005-0000-0000-00006C060000}"/>
    <cellStyle name="Followed Hyperlink 48" xfId="17495" hidden="1" xr:uid="{00000000-0005-0000-0000-00006D060000}"/>
    <cellStyle name="Followed Hyperlink 48" xfId="17587" hidden="1" xr:uid="{00000000-0005-0000-0000-00006E060000}"/>
    <cellStyle name="Followed Hyperlink 48" xfId="17593" hidden="1" xr:uid="{00000000-0005-0000-0000-00006F060000}"/>
    <cellStyle name="Followed Hyperlink 48" xfId="17650" hidden="1" xr:uid="{00000000-0005-0000-0000-000070060000}"/>
    <cellStyle name="Followed Hyperlink 48" xfId="17701" hidden="1" xr:uid="{00000000-0005-0000-0000-000071060000}"/>
    <cellStyle name="Followed Hyperlink 48" xfId="17793" hidden="1" xr:uid="{00000000-0005-0000-0000-000072060000}"/>
    <cellStyle name="Followed Hyperlink 48" xfId="17799" hidden="1" xr:uid="{00000000-0005-0000-0000-000073060000}"/>
    <cellStyle name="Followed Hyperlink 48" xfId="16433" hidden="1" xr:uid="{00000000-0005-0000-0000-000058060000}"/>
    <cellStyle name="Followed Hyperlink 48" xfId="17905" hidden="1" xr:uid="{00000000-0005-0000-0000-000059060000}"/>
    <cellStyle name="Followed Hyperlink 48" xfId="17864" hidden="1" xr:uid="{00000000-0005-0000-0000-00005A060000}"/>
    <cellStyle name="Followed Hyperlink 48" xfId="16404" hidden="1" xr:uid="{00000000-0005-0000-0000-00005B060000}"/>
    <cellStyle name="Followed Hyperlink 48" xfId="18232" hidden="1" xr:uid="{00000000-0005-0000-0000-00005C060000}"/>
    <cellStyle name="Followed Hyperlink 48" xfId="18301" hidden="1" xr:uid="{00000000-0005-0000-0000-00005D060000}"/>
    <cellStyle name="Followed Hyperlink 48" xfId="18393" hidden="1" xr:uid="{00000000-0005-0000-0000-00005E060000}"/>
    <cellStyle name="Followed Hyperlink 48" xfId="18399" hidden="1" xr:uid="{00000000-0005-0000-0000-00005F060000}"/>
    <cellStyle name="Followed Hyperlink 48" xfId="18459" hidden="1" xr:uid="{00000000-0005-0000-0000-000060060000}"/>
    <cellStyle name="Followed Hyperlink 48" xfId="18522" hidden="1" xr:uid="{00000000-0005-0000-0000-000061060000}"/>
    <cellStyle name="Followed Hyperlink 48" xfId="18614" hidden="1" xr:uid="{00000000-0005-0000-0000-000062060000}"/>
    <cellStyle name="Followed Hyperlink 48" xfId="18620" hidden="1" xr:uid="{00000000-0005-0000-0000-000063060000}"/>
    <cellStyle name="Followed Hyperlink 48" xfId="18678" hidden="1" xr:uid="{00000000-0005-0000-0000-000064060000}"/>
    <cellStyle name="Followed Hyperlink 48" xfId="18738" hidden="1" xr:uid="{00000000-0005-0000-0000-000065060000}"/>
    <cellStyle name="Followed Hyperlink 48" xfId="18830" hidden="1" xr:uid="{00000000-0005-0000-0000-000066060000}"/>
    <cellStyle name="Followed Hyperlink 48" xfId="18836" hidden="1" xr:uid="{00000000-0005-0000-0000-000067060000}"/>
    <cellStyle name="Followed Hyperlink 48" xfId="18893" hidden="1" xr:uid="{00000000-0005-0000-0000-000068060000}"/>
    <cellStyle name="Followed Hyperlink 48" xfId="18950" hidden="1" xr:uid="{00000000-0005-0000-0000-000069060000}"/>
    <cellStyle name="Followed Hyperlink 48" xfId="19042" hidden="1" xr:uid="{00000000-0005-0000-0000-00006A060000}"/>
    <cellStyle name="Followed Hyperlink 48" xfId="19048" hidden="1" xr:uid="{00000000-0005-0000-0000-00006B060000}"/>
    <cellStyle name="Followed Hyperlink 48" xfId="19105" hidden="1" xr:uid="{00000000-0005-0000-0000-00006C060000}"/>
    <cellStyle name="Followed Hyperlink 48" xfId="19161" hidden="1" xr:uid="{00000000-0005-0000-0000-00006D060000}"/>
    <cellStyle name="Followed Hyperlink 48" xfId="19253" hidden="1" xr:uid="{00000000-0005-0000-0000-00006E060000}"/>
    <cellStyle name="Followed Hyperlink 48" xfId="19259" hidden="1" xr:uid="{00000000-0005-0000-0000-00006F060000}"/>
    <cellStyle name="Followed Hyperlink 48" xfId="19316" hidden="1" xr:uid="{00000000-0005-0000-0000-000070060000}"/>
    <cellStyle name="Followed Hyperlink 48" xfId="19367" hidden="1" xr:uid="{00000000-0005-0000-0000-000071060000}"/>
    <cellStyle name="Followed Hyperlink 48" xfId="19459" hidden="1" xr:uid="{00000000-0005-0000-0000-000072060000}"/>
    <cellStyle name="Followed Hyperlink 48" xfId="19465" hidden="1" xr:uid="{00000000-0005-0000-0000-000073060000}"/>
    <cellStyle name="Followed Hyperlink 48" xfId="16414" hidden="1" xr:uid="{00000000-0005-0000-0000-000058060000}"/>
    <cellStyle name="Followed Hyperlink 48" xfId="8064" hidden="1" xr:uid="{00000000-0005-0000-0000-000059060000}"/>
    <cellStyle name="Followed Hyperlink 48" xfId="19533" hidden="1" xr:uid="{00000000-0005-0000-0000-00005A060000}"/>
    <cellStyle name="Followed Hyperlink 48" xfId="17997" hidden="1" xr:uid="{00000000-0005-0000-0000-00005B060000}"/>
    <cellStyle name="Followed Hyperlink 48" xfId="19873" hidden="1" xr:uid="{00000000-0005-0000-0000-00005C060000}"/>
    <cellStyle name="Followed Hyperlink 48" xfId="19942" hidden="1" xr:uid="{00000000-0005-0000-0000-00005D060000}"/>
    <cellStyle name="Followed Hyperlink 48" xfId="20034" hidden="1" xr:uid="{00000000-0005-0000-0000-00005E060000}"/>
    <cellStyle name="Followed Hyperlink 48" xfId="20040" hidden="1" xr:uid="{00000000-0005-0000-0000-00005F060000}"/>
    <cellStyle name="Followed Hyperlink 48" xfId="20100" hidden="1" xr:uid="{00000000-0005-0000-0000-000060060000}"/>
    <cellStyle name="Followed Hyperlink 48" xfId="20163" hidden="1" xr:uid="{00000000-0005-0000-0000-000061060000}"/>
    <cellStyle name="Followed Hyperlink 48" xfId="20255" hidden="1" xr:uid="{00000000-0005-0000-0000-000062060000}"/>
    <cellStyle name="Followed Hyperlink 48" xfId="20261" hidden="1" xr:uid="{00000000-0005-0000-0000-000063060000}"/>
    <cellStyle name="Followed Hyperlink 48" xfId="20319" hidden="1" xr:uid="{00000000-0005-0000-0000-000064060000}"/>
    <cellStyle name="Followed Hyperlink 48" xfId="20379" hidden="1" xr:uid="{00000000-0005-0000-0000-000065060000}"/>
    <cellStyle name="Followed Hyperlink 48" xfId="20471" hidden="1" xr:uid="{00000000-0005-0000-0000-000066060000}"/>
    <cellStyle name="Followed Hyperlink 48" xfId="20477" hidden="1" xr:uid="{00000000-0005-0000-0000-000067060000}"/>
    <cellStyle name="Followed Hyperlink 48" xfId="20534" hidden="1" xr:uid="{00000000-0005-0000-0000-000068060000}"/>
    <cellStyle name="Followed Hyperlink 48" xfId="20591" hidden="1" xr:uid="{00000000-0005-0000-0000-000069060000}"/>
    <cellStyle name="Followed Hyperlink 48" xfId="20683" hidden="1" xr:uid="{00000000-0005-0000-0000-00006A060000}"/>
    <cellStyle name="Followed Hyperlink 48" xfId="20689" hidden="1" xr:uid="{00000000-0005-0000-0000-00006B060000}"/>
    <cellStyle name="Followed Hyperlink 48" xfId="20746" hidden="1" xr:uid="{00000000-0005-0000-0000-00006C060000}"/>
    <cellStyle name="Followed Hyperlink 48" xfId="20802" hidden="1" xr:uid="{00000000-0005-0000-0000-00006D060000}"/>
    <cellStyle name="Followed Hyperlink 48" xfId="20894" hidden="1" xr:uid="{00000000-0005-0000-0000-00006E060000}"/>
    <cellStyle name="Followed Hyperlink 48" xfId="20900" hidden="1" xr:uid="{00000000-0005-0000-0000-00006F060000}"/>
    <cellStyle name="Followed Hyperlink 48" xfId="20957" hidden="1" xr:uid="{00000000-0005-0000-0000-000070060000}"/>
    <cellStyle name="Followed Hyperlink 48" xfId="21008" hidden="1" xr:uid="{00000000-0005-0000-0000-000071060000}"/>
    <cellStyle name="Followed Hyperlink 48" xfId="21100" hidden="1" xr:uid="{00000000-0005-0000-0000-000072060000}"/>
    <cellStyle name="Followed Hyperlink 48" xfId="21106" hidden="1" xr:uid="{00000000-0005-0000-0000-000073060000}"/>
    <cellStyle name="Followed Hyperlink 48" xfId="16438" hidden="1" xr:uid="{00000000-0005-0000-0000-000058060000}"/>
    <cellStyle name="Followed Hyperlink 48" xfId="11385" hidden="1" xr:uid="{00000000-0005-0000-0000-000059060000}"/>
    <cellStyle name="Followed Hyperlink 48" xfId="21174" hidden="1" xr:uid="{00000000-0005-0000-0000-00005A060000}"/>
    <cellStyle name="Followed Hyperlink 48" xfId="19660" hidden="1" xr:uid="{00000000-0005-0000-0000-00005B060000}"/>
    <cellStyle name="Followed Hyperlink 48" xfId="21480" hidden="1" xr:uid="{00000000-0005-0000-0000-00005C060000}"/>
    <cellStyle name="Followed Hyperlink 48" xfId="21549" hidden="1" xr:uid="{00000000-0005-0000-0000-00005D060000}"/>
    <cellStyle name="Followed Hyperlink 48" xfId="21641" hidden="1" xr:uid="{00000000-0005-0000-0000-00005E060000}"/>
    <cellStyle name="Followed Hyperlink 48" xfId="21647" hidden="1" xr:uid="{00000000-0005-0000-0000-00005F060000}"/>
    <cellStyle name="Followed Hyperlink 48" xfId="21707" hidden="1" xr:uid="{00000000-0005-0000-0000-000060060000}"/>
    <cellStyle name="Followed Hyperlink 48" xfId="21770" hidden="1" xr:uid="{00000000-0005-0000-0000-000061060000}"/>
    <cellStyle name="Followed Hyperlink 48" xfId="21862" hidden="1" xr:uid="{00000000-0005-0000-0000-000062060000}"/>
    <cellStyle name="Followed Hyperlink 48" xfId="21868" hidden="1" xr:uid="{00000000-0005-0000-0000-000063060000}"/>
    <cellStyle name="Followed Hyperlink 48" xfId="21926" hidden="1" xr:uid="{00000000-0005-0000-0000-000064060000}"/>
    <cellStyle name="Followed Hyperlink 48" xfId="21986" hidden="1" xr:uid="{00000000-0005-0000-0000-000065060000}"/>
    <cellStyle name="Followed Hyperlink 48" xfId="22078" hidden="1" xr:uid="{00000000-0005-0000-0000-000066060000}"/>
    <cellStyle name="Followed Hyperlink 48" xfId="22084" hidden="1" xr:uid="{00000000-0005-0000-0000-000067060000}"/>
    <cellStyle name="Followed Hyperlink 48" xfId="22141" hidden="1" xr:uid="{00000000-0005-0000-0000-000068060000}"/>
    <cellStyle name="Followed Hyperlink 48" xfId="22198" hidden="1" xr:uid="{00000000-0005-0000-0000-000069060000}"/>
    <cellStyle name="Followed Hyperlink 48" xfId="22290" hidden="1" xr:uid="{00000000-0005-0000-0000-00006A060000}"/>
    <cellStyle name="Followed Hyperlink 48" xfId="22296" hidden="1" xr:uid="{00000000-0005-0000-0000-00006B060000}"/>
    <cellStyle name="Followed Hyperlink 48" xfId="22353" hidden="1" xr:uid="{00000000-0005-0000-0000-00006C060000}"/>
    <cellStyle name="Followed Hyperlink 48" xfId="22409" hidden="1" xr:uid="{00000000-0005-0000-0000-00006D060000}"/>
    <cellStyle name="Followed Hyperlink 48" xfId="22501" hidden="1" xr:uid="{00000000-0005-0000-0000-00006E060000}"/>
    <cellStyle name="Followed Hyperlink 48" xfId="22507" hidden="1" xr:uid="{00000000-0005-0000-0000-00006F060000}"/>
    <cellStyle name="Followed Hyperlink 48" xfId="22564" hidden="1" xr:uid="{00000000-0005-0000-0000-000070060000}"/>
    <cellStyle name="Followed Hyperlink 48" xfId="22615" hidden="1" xr:uid="{00000000-0005-0000-0000-000071060000}"/>
    <cellStyle name="Followed Hyperlink 48" xfId="22707" hidden="1" xr:uid="{00000000-0005-0000-0000-000072060000}"/>
    <cellStyle name="Followed Hyperlink 48" xfId="22713" hidden="1" xr:uid="{00000000-0005-0000-0000-000073060000}"/>
    <cellStyle name="Followed Hyperlink 48" xfId="14645" hidden="1" xr:uid="{00000000-0005-0000-0000-000058060000}"/>
    <cellStyle name="Followed Hyperlink 48" xfId="19734" hidden="1" xr:uid="{00000000-0005-0000-0000-000059060000}"/>
    <cellStyle name="Followed Hyperlink 48" xfId="22781" hidden="1" xr:uid="{00000000-0005-0000-0000-00005A060000}"/>
    <cellStyle name="Followed Hyperlink 48" xfId="21292" hidden="1" xr:uid="{00000000-0005-0000-0000-00005B060000}"/>
    <cellStyle name="Followed Hyperlink 48" xfId="23049" hidden="1" xr:uid="{00000000-0005-0000-0000-00005C060000}"/>
    <cellStyle name="Followed Hyperlink 48" xfId="23118" hidden="1" xr:uid="{00000000-0005-0000-0000-00005D060000}"/>
    <cellStyle name="Followed Hyperlink 48" xfId="23210" hidden="1" xr:uid="{00000000-0005-0000-0000-00005E060000}"/>
    <cellStyle name="Followed Hyperlink 48" xfId="23216" hidden="1" xr:uid="{00000000-0005-0000-0000-00005F060000}"/>
    <cellStyle name="Followed Hyperlink 48" xfId="23276" hidden="1" xr:uid="{00000000-0005-0000-0000-000060060000}"/>
    <cellStyle name="Followed Hyperlink 48" xfId="23339" hidden="1" xr:uid="{00000000-0005-0000-0000-000061060000}"/>
    <cellStyle name="Followed Hyperlink 48" xfId="23431" hidden="1" xr:uid="{00000000-0005-0000-0000-000062060000}"/>
    <cellStyle name="Followed Hyperlink 48" xfId="23437" hidden="1" xr:uid="{00000000-0005-0000-0000-000063060000}"/>
    <cellStyle name="Followed Hyperlink 48" xfId="23495" hidden="1" xr:uid="{00000000-0005-0000-0000-000064060000}"/>
    <cellStyle name="Followed Hyperlink 48" xfId="23555" hidden="1" xr:uid="{00000000-0005-0000-0000-000065060000}"/>
    <cellStyle name="Followed Hyperlink 48" xfId="23647" hidden="1" xr:uid="{00000000-0005-0000-0000-000066060000}"/>
    <cellStyle name="Followed Hyperlink 48" xfId="23653" hidden="1" xr:uid="{00000000-0005-0000-0000-000067060000}"/>
    <cellStyle name="Followed Hyperlink 48" xfId="23710" hidden="1" xr:uid="{00000000-0005-0000-0000-000068060000}"/>
    <cellStyle name="Followed Hyperlink 48" xfId="23767" hidden="1" xr:uid="{00000000-0005-0000-0000-000069060000}"/>
    <cellStyle name="Followed Hyperlink 48" xfId="23859" hidden="1" xr:uid="{00000000-0005-0000-0000-00006A060000}"/>
    <cellStyle name="Followed Hyperlink 48" xfId="23865" hidden="1" xr:uid="{00000000-0005-0000-0000-00006B060000}"/>
    <cellStyle name="Followed Hyperlink 48" xfId="23922" hidden="1" xr:uid="{00000000-0005-0000-0000-00006C060000}"/>
    <cellStyle name="Followed Hyperlink 48" xfId="23978" hidden="1" xr:uid="{00000000-0005-0000-0000-00006D060000}"/>
    <cellStyle name="Followed Hyperlink 48" xfId="24070" hidden="1" xr:uid="{00000000-0005-0000-0000-00006E060000}"/>
    <cellStyle name="Followed Hyperlink 48" xfId="24076" hidden="1" xr:uid="{00000000-0005-0000-0000-00006F060000}"/>
    <cellStyle name="Followed Hyperlink 48" xfId="24133" hidden="1" xr:uid="{00000000-0005-0000-0000-000070060000}"/>
    <cellStyle name="Followed Hyperlink 48" xfId="24184" hidden="1" xr:uid="{00000000-0005-0000-0000-000071060000}"/>
    <cellStyle name="Followed Hyperlink 48" xfId="24276" hidden="1" xr:uid="{00000000-0005-0000-0000-000072060000}"/>
    <cellStyle name="Followed Hyperlink 48" xfId="24282" hidden="1" xr:uid="{00000000-0005-0000-0000-000073060000}"/>
    <cellStyle name="Followed Hyperlink 48" xfId="16341" hidden="1" xr:uid="{00000000-0005-0000-0000-000058060000}"/>
    <cellStyle name="Followed Hyperlink 48" xfId="21345" hidden="1" xr:uid="{00000000-0005-0000-0000-000059060000}"/>
    <cellStyle name="Followed Hyperlink 48" xfId="24350" hidden="1" xr:uid="{00000000-0005-0000-0000-00005A060000}"/>
    <cellStyle name="Followed Hyperlink 48" xfId="22888" hidden="1" xr:uid="{00000000-0005-0000-0000-00005B060000}"/>
    <cellStyle name="Followed Hyperlink 48" xfId="24568" hidden="1" xr:uid="{00000000-0005-0000-0000-00005C060000}"/>
    <cellStyle name="Followed Hyperlink 48" xfId="24637" hidden="1" xr:uid="{00000000-0005-0000-0000-00005D060000}"/>
    <cellStyle name="Followed Hyperlink 48" xfId="24729" hidden="1" xr:uid="{00000000-0005-0000-0000-00005E060000}"/>
    <cellStyle name="Followed Hyperlink 48" xfId="24735" hidden="1" xr:uid="{00000000-0005-0000-0000-00005F060000}"/>
    <cellStyle name="Followed Hyperlink 48" xfId="24795" hidden="1" xr:uid="{00000000-0005-0000-0000-000060060000}"/>
    <cellStyle name="Followed Hyperlink 48" xfId="24858" hidden="1" xr:uid="{00000000-0005-0000-0000-000061060000}"/>
    <cellStyle name="Followed Hyperlink 48" xfId="24950" hidden="1" xr:uid="{00000000-0005-0000-0000-000062060000}"/>
    <cellStyle name="Followed Hyperlink 48" xfId="24956" hidden="1" xr:uid="{00000000-0005-0000-0000-000063060000}"/>
    <cellStyle name="Followed Hyperlink 48" xfId="25014" hidden="1" xr:uid="{00000000-0005-0000-0000-000064060000}"/>
    <cellStyle name="Followed Hyperlink 48" xfId="25074" hidden="1" xr:uid="{00000000-0005-0000-0000-000065060000}"/>
    <cellStyle name="Followed Hyperlink 48" xfId="25166" hidden="1" xr:uid="{00000000-0005-0000-0000-000066060000}"/>
    <cellStyle name="Followed Hyperlink 48" xfId="25172" hidden="1" xr:uid="{00000000-0005-0000-0000-000067060000}"/>
    <cellStyle name="Followed Hyperlink 48" xfId="25229" hidden="1" xr:uid="{00000000-0005-0000-0000-000068060000}"/>
    <cellStyle name="Followed Hyperlink 48" xfId="25286" hidden="1" xr:uid="{00000000-0005-0000-0000-000069060000}"/>
    <cellStyle name="Followed Hyperlink 48" xfId="25378" hidden="1" xr:uid="{00000000-0005-0000-0000-00006A060000}"/>
    <cellStyle name="Followed Hyperlink 48" xfId="25384" hidden="1" xr:uid="{00000000-0005-0000-0000-00006B060000}"/>
    <cellStyle name="Followed Hyperlink 48" xfId="25441" hidden="1" xr:uid="{00000000-0005-0000-0000-00006C060000}"/>
    <cellStyle name="Followed Hyperlink 48" xfId="25497" hidden="1" xr:uid="{00000000-0005-0000-0000-00006D060000}"/>
    <cellStyle name="Followed Hyperlink 48" xfId="25589" hidden="1" xr:uid="{00000000-0005-0000-0000-00006E060000}"/>
    <cellStyle name="Followed Hyperlink 48" xfId="25595" hidden="1" xr:uid="{00000000-0005-0000-0000-00006F060000}"/>
    <cellStyle name="Followed Hyperlink 48" xfId="25652" hidden="1" xr:uid="{00000000-0005-0000-0000-000070060000}"/>
    <cellStyle name="Followed Hyperlink 48" xfId="25703" hidden="1" xr:uid="{00000000-0005-0000-0000-000071060000}"/>
    <cellStyle name="Followed Hyperlink 48" xfId="25795" hidden="1" xr:uid="{00000000-0005-0000-0000-000072060000}"/>
    <cellStyle name="Followed Hyperlink 48" xfId="25801" hidden="1" xr:uid="{00000000-0005-0000-0000-000073060000}"/>
    <cellStyle name="Followed Hyperlink 48" xfId="26376" hidden="1" xr:uid="{00000000-0005-0000-0000-000058060000}"/>
    <cellStyle name="Followed Hyperlink 48" xfId="26444" hidden="1" xr:uid="{00000000-0005-0000-0000-000059060000}"/>
    <cellStyle name="Followed Hyperlink 48" xfId="26536" hidden="1" xr:uid="{00000000-0005-0000-0000-00005A060000}"/>
    <cellStyle name="Followed Hyperlink 48" xfId="26542" hidden="1" xr:uid="{00000000-0005-0000-0000-00005B060000}"/>
    <cellStyle name="Followed Hyperlink 48" xfId="26688" hidden="1" xr:uid="{00000000-0005-0000-0000-00005C060000}"/>
    <cellStyle name="Followed Hyperlink 48" xfId="26757" hidden="1" xr:uid="{00000000-0005-0000-0000-00005D060000}"/>
    <cellStyle name="Followed Hyperlink 48" xfId="26849" hidden="1" xr:uid="{00000000-0005-0000-0000-00005E060000}"/>
    <cellStyle name="Followed Hyperlink 48" xfId="26855" hidden="1" xr:uid="{00000000-0005-0000-0000-00005F060000}"/>
    <cellStyle name="Followed Hyperlink 48" xfId="26915" hidden="1" xr:uid="{00000000-0005-0000-0000-000060060000}"/>
    <cellStyle name="Followed Hyperlink 48" xfId="26978" hidden="1" xr:uid="{00000000-0005-0000-0000-000061060000}"/>
    <cellStyle name="Followed Hyperlink 48" xfId="27070" hidden="1" xr:uid="{00000000-0005-0000-0000-000062060000}"/>
    <cellStyle name="Followed Hyperlink 48" xfId="27076" hidden="1" xr:uid="{00000000-0005-0000-0000-000063060000}"/>
    <cellStyle name="Followed Hyperlink 48" xfId="27134" hidden="1" xr:uid="{00000000-0005-0000-0000-000064060000}"/>
    <cellStyle name="Followed Hyperlink 48" xfId="27194" hidden="1" xr:uid="{00000000-0005-0000-0000-000065060000}"/>
    <cellStyle name="Followed Hyperlink 48" xfId="27286" hidden="1" xr:uid="{00000000-0005-0000-0000-000066060000}"/>
    <cellStyle name="Followed Hyperlink 48" xfId="27292" hidden="1" xr:uid="{00000000-0005-0000-0000-000067060000}"/>
    <cellStyle name="Followed Hyperlink 48" xfId="27349" hidden="1" xr:uid="{00000000-0005-0000-0000-000068060000}"/>
    <cellStyle name="Followed Hyperlink 48" xfId="27406" hidden="1" xr:uid="{00000000-0005-0000-0000-000069060000}"/>
    <cellStyle name="Followed Hyperlink 48" xfId="27498" hidden="1" xr:uid="{00000000-0005-0000-0000-00006A060000}"/>
    <cellStyle name="Followed Hyperlink 48" xfId="27504" hidden="1" xr:uid="{00000000-0005-0000-0000-00006B060000}"/>
    <cellStyle name="Followed Hyperlink 48" xfId="27561" hidden="1" xr:uid="{00000000-0005-0000-0000-00006C060000}"/>
    <cellStyle name="Followed Hyperlink 48" xfId="27617" hidden="1" xr:uid="{00000000-0005-0000-0000-00006D060000}"/>
    <cellStyle name="Followed Hyperlink 48" xfId="27709" hidden="1" xr:uid="{00000000-0005-0000-0000-00006E060000}"/>
    <cellStyle name="Followed Hyperlink 48" xfId="27715" hidden="1" xr:uid="{00000000-0005-0000-0000-00006F060000}"/>
    <cellStyle name="Followed Hyperlink 48" xfId="27772" hidden="1" xr:uid="{00000000-0005-0000-0000-000070060000}"/>
    <cellStyle name="Followed Hyperlink 48" xfId="27823" hidden="1" xr:uid="{00000000-0005-0000-0000-000071060000}"/>
    <cellStyle name="Followed Hyperlink 48" xfId="27915" hidden="1" xr:uid="{00000000-0005-0000-0000-000072060000}"/>
    <cellStyle name="Followed Hyperlink 48" xfId="27921" hidden="1" xr:uid="{00000000-0005-0000-0000-000073060000}"/>
    <cellStyle name="Followed Hyperlink 48" xfId="28598" hidden="1" xr:uid="{00000000-0005-0000-0000-000058060000}"/>
    <cellStyle name="Followed Hyperlink 48" xfId="28666" hidden="1" xr:uid="{00000000-0005-0000-0000-000059060000}"/>
    <cellStyle name="Followed Hyperlink 48" xfId="28758" hidden="1" xr:uid="{00000000-0005-0000-0000-00005A060000}"/>
    <cellStyle name="Followed Hyperlink 48" xfId="28764" hidden="1" xr:uid="{00000000-0005-0000-0000-00005B060000}"/>
    <cellStyle name="Followed Hyperlink 48" xfId="28910" hidden="1" xr:uid="{00000000-0005-0000-0000-00005C060000}"/>
    <cellStyle name="Followed Hyperlink 48" xfId="28979" hidden="1" xr:uid="{00000000-0005-0000-0000-00005D060000}"/>
    <cellStyle name="Followed Hyperlink 48" xfId="29071" hidden="1" xr:uid="{00000000-0005-0000-0000-00005E060000}"/>
    <cellStyle name="Followed Hyperlink 48" xfId="29077" hidden="1" xr:uid="{00000000-0005-0000-0000-00005F060000}"/>
    <cellStyle name="Followed Hyperlink 48" xfId="29137" hidden="1" xr:uid="{00000000-0005-0000-0000-000060060000}"/>
    <cellStyle name="Followed Hyperlink 48" xfId="29200" hidden="1" xr:uid="{00000000-0005-0000-0000-000061060000}"/>
    <cellStyle name="Followed Hyperlink 48" xfId="29292" hidden="1" xr:uid="{00000000-0005-0000-0000-000062060000}"/>
    <cellStyle name="Followed Hyperlink 48" xfId="29298" hidden="1" xr:uid="{00000000-0005-0000-0000-000063060000}"/>
    <cellStyle name="Followed Hyperlink 48" xfId="29356" hidden="1" xr:uid="{00000000-0005-0000-0000-000064060000}"/>
    <cellStyle name="Followed Hyperlink 48" xfId="29416" hidden="1" xr:uid="{00000000-0005-0000-0000-000065060000}"/>
    <cellStyle name="Followed Hyperlink 48" xfId="29508" hidden="1" xr:uid="{00000000-0005-0000-0000-000066060000}"/>
    <cellStyle name="Followed Hyperlink 48" xfId="29514" hidden="1" xr:uid="{00000000-0005-0000-0000-000067060000}"/>
    <cellStyle name="Followed Hyperlink 48" xfId="29571" hidden="1" xr:uid="{00000000-0005-0000-0000-000068060000}"/>
    <cellStyle name="Followed Hyperlink 48" xfId="29628" hidden="1" xr:uid="{00000000-0005-0000-0000-000069060000}"/>
    <cellStyle name="Followed Hyperlink 48" xfId="29720" hidden="1" xr:uid="{00000000-0005-0000-0000-00006A060000}"/>
    <cellStyle name="Followed Hyperlink 48" xfId="29726" hidden="1" xr:uid="{00000000-0005-0000-0000-00006B060000}"/>
    <cellStyle name="Followed Hyperlink 48" xfId="29783" hidden="1" xr:uid="{00000000-0005-0000-0000-00006C060000}"/>
    <cellStyle name="Followed Hyperlink 48" xfId="29839" hidden="1" xr:uid="{00000000-0005-0000-0000-00006D060000}"/>
    <cellStyle name="Followed Hyperlink 48" xfId="29931" hidden="1" xr:uid="{00000000-0005-0000-0000-00006E060000}"/>
    <cellStyle name="Followed Hyperlink 48" xfId="29937" hidden="1" xr:uid="{00000000-0005-0000-0000-00006F060000}"/>
    <cellStyle name="Followed Hyperlink 48" xfId="29994" hidden="1" xr:uid="{00000000-0005-0000-0000-000070060000}"/>
    <cellStyle name="Followed Hyperlink 48" xfId="30045" hidden="1" xr:uid="{00000000-0005-0000-0000-000071060000}"/>
    <cellStyle name="Followed Hyperlink 48" xfId="30137" hidden="1" xr:uid="{00000000-0005-0000-0000-000072060000}"/>
    <cellStyle name="Followed Hyperlink 48" xfId="30143" hidden="1" xr:uid="{00000000-0005-0000-0000-000073060000}"/>
    <cellStyle name="Followed Hyperlink 48" xfId="28460" hidden="1" xr:uid="{00000000-0005-0000-0000-000058060000}"/>
    <cellStyle name="Followed Hyperlink 48" xfId="28385" hidden="1" xr:uid="{00000000-0005-0000-0000-000059060000}"/>
    <cellStyle name="Followed Hyperlink 48" xfId="30211" hidden="1" xr:uid="{00000000-0005-0000-0000-00005A060000}"/>
    <cellStyle name="Followed Hyperlink 48" xfId="28426" hidden="1" xr:uid="{00000000-0005-0000-0000-00005B060000}"/>
    <cellStyle name="Followed Hyperlink 48" xfId="30581" hidden="1" xr:uid="{00000000-0005-0000-0000-00005C060000}"/>
    <cellStyle name="Followed Hyperlink 48" xfId="30650" hidden="1" xr:uid="{00000000-0005-0000-0000-00005D060000}"/>
    <cellStyle name="Followed Hyperlink 48" xfId="30742" hidden="1" xr:uid="{00000000-0005-0000-0000-00005E060000}"/>
    <cellStyle name="Followed Hyperlink 48" xfId="30748" hidden="1" xr:uid="{00000000-0005-0000-0000-00005F060000}"/>
    <cellStyle name="Followed Hyperlink 48" xfId="30808" hidden="1" xr:uid="{00000000-0005-0000-0000-000060060000}"/>
    <cellStyle name="Followed Hyperlink 48" xfId="30871" hidden="1" xr:uid="{00000000-0005-0000-0000-000061060000}"/>
    <cellStyle name="Followed Hyperlink 48" xfId="30963" hidden="1" xr:uid="{00000000-0005-0000-0000-000062060000}"/>
    <cellStyle name="Followed Hyperlink 48" xfId="30969" hidden="1" xr:uid="{00000000-0005-0000-0000-000063060000}"/>
    <cellStyle name="Followed Hyperlink 48" xfId="31027" hidden="1" xr:uid="{00000000-0005-0000-0000-000064060000}"/>
    <cellStyle name="Followed Hyperlink 48" xfId="31087" hidden="1" xr:uid="{00000000-0005-0000-0000-000065060000}"/>
    <cellStyle name="Followed Hyperlink 48" xfId="31179" hidden="1" xr:uid="{00000000-0005-0000-0000-000066060000}"/>
    <cellStyle name="Followed Hyperlink 48" xfId="31185" hidden="1" xr:uid="{00000000-0005-0000-0000-000067060000}"/>
    <cellStyle name="Followed Hyperlink 48" xfId="31242" hidden="1" xr:uid="{00000000-0005-0000-0000-000068060000}"/>
    <cellStyle name="Followed Hyperlink 48" xfId="31299" hidden="1" xr:uid="{00000000-0005-0000-0000-000069060000}"/>
    <cellStyle name="Followed Hyperlink 48" xfId="31391" hidden="1" xr:uid="{00000000-0005-0000-0000-00006A060000}"/>
    <cellStyle name="Followed Hyperlink 48" xfId="31397" hidden="1" xr:uid="{00000000-0005-0000-0000-00006B060000}"/>
    <cellStyle name="Followed Hyperlink 48" xfId="31454" hidden="1" xr:uid="{00000000-0005-0000-0000-00006C060000}"/>
    <cellStyle name="Followed Hyperlink 48" xfId="31510" hidden="1" xr:uid="{00000000-0005-0000-0000-00006D060000}"/>
    <cellStyle name="Followed Hyperlink 48" xfId="31602" hidden="1" xr:uid="{00000000-0005-0000-0000-00006E060000}"/>
    <cellStyle name="Followed Hyperlink 48" xfId="31608" hidden="1" xr:uid="{00000000-0005-0000-0000-00006F060000}"/>
    <cellStyle name="Followed Hyperlink 48" xfId="31665" hidden="1" xr:uid="{00000000-0005-0000-0000-000070060000}"/>
    <cellStyle name="Followed Hyperlink 48" xfId="31716" hidden="1" xr:uid="{00000000-0005-0000-0000-000071060000}"/>
    <cellStyle name="Followed Hyperlink 48" xfId="31808" hidden="1" xr:uid="{00000000-0005-0000-0000-000072060000}"/>
    <cellStyle name="Followed Hyperlink 48" xfId="31814" hidden="1" xr:uid="{00000000-0005-0000-0000-000073060000}"/>
    <cellStyle name="Followed Hyperlink 48" xfId="25880" hidden="1" xr:uid="{00000000-0005-0000-0000-000058060000}"/>
    <cellStyle name="Followed Hyperlink 48" xfId="25855" hidden="1" xr:uid="{00000000-0005-0000-0000-000059060000}"/>
    <cellStyle name="Followed Hyperlink 48" xfId="31882" hidden="1" xr:uid="{00000000-0005-0000-0000-00005A060000}"/>
    <cellStyle name="Followed Hyperlink 48" xfId="30348" hidden="1" xr:uid="{00000000-0005-0000-0000-00005B060000}"/>
    <cellStyle name="Followed Hyperlink 48" xfId="32249" hidden="1" xr:uid="{00000000-0005-0000-0000-00005C060000}"/>
    <cellStyle name="Followed Hyperlink 48" xfId="32318" hidden="1" xr:uid="{00000000-0005-0000-0000-00005D060000}"/>
    <cellStyle name="Followed Hyperlink 48" xfId="32410" hidden="1" xr:uid="{00000000-0005-0000-0000-00005E060000}"/>
    <cellStyle name="Followed Hyperlink 48" xfId="32416" hidden="1" xr:uid="{00000000-0005-0000-0000-00005F060000}"/>
    <cellStyle name="Followed Hyperlink 48" xfId="32476" hidden="1" xr:uid="{00000000-0005-0000-0000-000060060000}"/>
    <cellStyle name="Followed Hyperlink 48" xfId="32539" hidden="1" xr:uid="{00000000-0005-0000-0000-000061060000}"/>
    <cellStyle name="Followed Hyperlink 48" xfId="32631" hidden="1" xr:uid="{00000000-0005-0000-0000-000062060000}"/>
    <cellStyle name="Followed Hyperlink 48" xfId="32637" hidden="1" xr:uid="{00000000-0005-0000-0000-000063060000}"/>
    <cellStyle name="Followed Hyperlink 48" xfId="32695" hidden="1" xr:uid="{00000000-0005-0000-0000-000064060000}"/>
    <cellStyle name="Followed Hyperlink 48" xfId="32755" hidden="1" xr:uid="{00000000-0005-0000-0000-000065060000}"/>
    <cellStyle name="Followed Hyperlink 48" xfId="32847" hidden="1" xr:uid="{00000000-0005-0000-0000-000066060000}"/>
    <cellStyle name="Followed Hyperlink 48" xfId="32853" hidden="1" xr:uid="{00000000-0005-0000-0000-000067060000}"/>
    <cellStyle name="Followed Hyperlink 48" xfId="32910" hidden="1" xr:uid="{00000000-0005-0000-0000-000068060000}"/>
    <cellStyle name="Followed Hyperlink 48" xfId="32967" hidden="1" xr:uid="{00000000-0005-0000-0000-000069060000}"/>
    <cellStyle name="Followed Hyperlink 48" xfId="33059" hidden="1" xr:uid="{00000000-0005-0000-0000-00006A060000}"/>
    <cellStyle name="Followed Hyperlink 48" xfId="33065" hidden="1" xr:uid="{00000000-0005-0000-0000-00006B060000}"/>
    <cellStyle name="Followed Hyperlink 48" xfId="33122" hidden="1" xr:uid="{00000000-0005-0000-0000-00006C060000}"/>
    <cellStyle name="Followed Hyperlink 48" xfId="33178" hidden="1" xr:uid="{00000000-0005-0000-0000-00006D060000}"/>
    <cellStyle name="Followed Hyperlink 48" xfId="33270" hidden="1" xr:uid="{00000000-0005-0000-0000-00006E060000}"/>
    <cellStyle name="Followed Hyperlink 48" xfId="33276" hidden="1" xr:uid="{00000000-0005-0000-0000-00006F060000}"/>
    <cellStyle name="Followed Hyperlink 48" xfId="33333" hidden="1" xr:uid="{00000000-0005-0000-0000-000070060000}"/>
    <cellStyle name="Followed Hyperlink 48" xfId="33384" hidden="1" xr:uid="{00000000-0005-0000-0000-000071060000}"/>
    <cellStyle name="Followed Hyperlink 48" xfId="33476" hidden="1" xr:uid="{00000000-0005-0000-0000-000072060000}"/>
    <cellStyle name="Followed Hyperlink 48" xfId="33482" hidden="1" xr:uid="{00000000-0005-0000-0000-000073060000}"/>
    <cellStyle name="Followed Hyperlink 48" xfId="28454" hidden="1" xr:uid="{00000000-0005-0000-0000-000058060000}"/>
    <cellStyle name="Followed Hyperlink 48" xfId="30436" hidden="1" xr:uid="{00000000-0005-0000-0000-000059060000}"/>
    <cellStyle name="Followed Hyperlink 48" xfId="33550" hidden="1" xr:uid="{00000000-0005-0000-0000-00005A060000}"/>
    <cellStyle name="Followed Hyperlink 48" xfId="32017" hidden="1" xr:uid="{00000000-0005-0000-0000-00005B060000}"/>
    <cellStyle name="Followed Hyperlink 48" xfId="33904" hidden="1" xr:uid="{00000000-0005-0000-0000-00005C060000}"/>
    <cellStyle name="Followed Hyperlink 48" xfId="33973" hidden="1" xr:uid="{00000000-0005-0000-0000-00005D060000}"/>
    <cellStyle name="Followed Hyperlink 48" xfId="34065" hidden="1" xr:uid="{00000000-0005-0000-0000-00005E060000}"/>
    <cellStyle name="Followed Hyperlink 48" xfId="34071" hidden="1" xr:uid="{00000000-0005-0000-0000-00005F060000}"/>
    <cellStyle name="Followed Hyperlink 48" xfId="34131" hidden="1" xr:uid="{00000000-0005-0000-0000-000060060000}"/>
    <cellStyle name="Followed Hyperlink 48" xfId="34194" hidden="1" xr:uid="{00000000-0005-0000-0000-000061060000}"/>
    <cellStyle name="Followed Hyperlink 48" xfId="34286" hidden="1" xr:uid="{00000000-0005-0000-0000-000062060000}"/>
    <cellStyle name="Followed Hyperlink 48" xfId="34292" hidden="1" xr:uid="{00000000-0005-0000-0000-000063060000}"/>
    <cellStyle name="Followed Hyperlink 48" xfId="34350" hidden="1" xr:uid="{00000000-0005-0000-0000-000064060000}"/>
    <cellStyle name="Followed Hyperlink 48" xfId="34410" hidden="1" xr:uid="{00000000-0005-0000-0000-000065060000}"/>
    <cellStyle name="Followed Hyperlink 48" xfId="34502" hidden="1" xr:uid="{00000000-0005-0000-0000-000066060000}"/>
    <cellStyle name="Followed Hyperlink 48" xfId="34508" hidden="1" xr:uid="{00000000-0005-0000-0000-000067060000}"/>
    <cellStyle name="Followed Hyperlink 48" xfId="34565" hidden="1" xr:uid="{00000000-0005-0000-0000-000068060000}"/>
    <cellStyle name="Followed Hyperlink 48" xfId="34622" hidden="1" xr:uid="{00000000-0005-0000-0000-000069060000}"/>
    <cellStyle name="Followed Hyperlink 48" xfId="34714" hidden="1" xr:uid="{00000000-0005-0000-0000-00006A060000}"/>
    <cellStyle name="Followed Hyperlink 48" xfId="34720" hidden="1" xr:uid="{00000000-0005-0000-0000-00006B060000}"/>
    <cellStyle name="Followed Hyperlink 48" xfId="34777" hidden="1" xr:uid="{00000000-0005-0000-0000-00006C060000}"/>
    <cellStyle name="Followed Hyperlink 48" xfId="34833" hidden="1" xr:uid="{00000000-0005-0000-0000-00006D060000}"/>
    <cellStyle name="Followed Hyperlink 48" xfId="34925" hidden="1" xr:uid="{00000000-0005-0000-0000-00006E060000}"/>
    <cellStyle name="Followed Hyperlink 48" xfId="34931" hidden="1" xr:uid="{00000000-0005-0000-0000-00006F060000}"/>
    <cellStyle name="Followed Hyperlink 48" xfId="34988" hidden="1" xr:uid="{00000000-0005-0000-0000-000070060000}"/>
    <cellStyle name="Followed Hyperlink 48" xfId="35039" hidden="1" xr:uid="{00000000-0005-0000-0000-000071060000}"/>
    <cellStyle name="Followed Hyperlink 48" xfId="35131" hidden="1" xr:uid="{00000000-0005-0000-0000-000072060000}"/>
    <cellStyle name="Followed Hyperlink 48" xfId="35137" hidden="1" xr:uid="{00000000-0005-0000-0000-000073060000}"/>
    <cellStyle name="Followed Hyperlink 48" xfId="28243" hidden="1" xr:uid="{00000000-0005-0000-0000-000058060000}"/>
    <cellStyle name="Followed Hyperlink 48" xfId="32104" hidden="1" xr:uid="{00000000-0005-0000-0000-000059060000}"/>
    <cellStyle name="Followed Hyperlink 48" xfId="35205" hidden="1" xr:uid="{00000000-0005-0000-0000-00005A060000}"/>
    <cellStyle name="Followed Hyperlink 48" xfId="33681" hidden="1" xr:uid="{00000000-0005-0000-0000-00005B060000}"/>
    <cellStyle name="Followed Hyperlink 48" xfId="35545" hidden="1" xr:uid="{00000000-0005-0000-0000-00005C060000}"/>
    <cellStyle name="Followed Hyperlink 48" xfId="35614" hidden="1" xr:uid="{00000000-0005-0000-0000-00005D060000}"/>
    <cellStyle name="Followed Hyperlink 48" xfId="35706" hidden="1" xr:uid="{00000000-0005-0000-0000-00005E060000}"/>
    <cellStyle name="Followed Hyperlink 48" xfId="35712" hidden="1" xr:uid="{00000000-0005-0000-0000-00005F060000}"/>
    <cellStyle name="Followed Hyperlink 48" xfId="35772" hidden="1" xr:uid="{00000000-0005-0000-0000-000060060000}"/>
    <cellStyle name="Followed Hyperlink 48" xfId="35835" hidden="1" xr:uid="{00000000-0005-0000-0000-000061060000}"/>
    <cellStyle name="Followed Hyperlink 48" xfId="35927" hidden="1" xr:uid="{00000000-0005-0000-0000-000062060000}"/>
    <cellStyle name="Followed Hyperlink 48" xfId="35933" hidden="1" xr:uid="{00000000-0005-0000-0000-000063060000}"/>
    <cellStyle name="Followed Hyperlink 48" xfId="35991" hidden="1" xr:uid="{00000000-0005-0000-0000-000064060000}"/>
    <cellStyle name="Followed Hyperlink 48" xfId="36051" hidden="1" xr:uid="{00000000-0005-0000-0000-000065060000}"/>
    <cellStyle name="Followed Hyperlink 48" xfId="36143" hidden="1" xr:uid="{00000000-0005-0000-0000-000066060000}"/>
    <cellStyle name="Followed Hyperlink 48" xfId="36149" hidden="1" xr:uid="{00000000-0005-0000-0000-000067060000}"/>
    <cellStyle name="Followed Hyperlink 48" xfId="36206" hidden="1" xr:uid="{00000000-0005-0000-0000-000068060000}"/>
    <cellStyle name="Followed Hyperlink 48" xfId="36263" hidden="1" xr:uid="{00000000-0005-0000-0000-000069060000}"/>
    <cellStyle name="Followed Hyperlink 48" xfId="36355" hidden="1" xr:uid="{00000000-0005-0000-0000-00006A060000}"/>
    <cellStyle name="Followed Hyperlink 48" xfId="36361" hidden="1" xr:uid="{00000000-0005-0000-0000-00006B060000}"/>
    <cellStyle name="Followed Hyperlink 48" xfId="36418" hidden="1" xr:uid="{00000000-0005-0000-0000-00006C060000}"/>
    <cellStyle name="Followed Hyperlink 48" xfId="36474" hidden="1" xr:uid="{00000000-0005-0000-0000-00006D060000}"/>
    <cellStyle name="Followed Hyperlink 48" xfId="36566" hidden="1" xr:uid="{00000000-0005-0000-0000-00006E060000}"/>
    <cellStyle name="Followed Hyperlink 48" xfId="36572" hidden="1" xr:uid="{00000000-0005-0000-0000-00006F060000}"/>
    <cellStyle name="Followed Hyperlink 48" xfId="36629" hidden="1" xr:uid="{00000000-0005-0000-0000-000070060000}"/>
    <cellStyle name="Followed Hyperlink 48" xfId="36680" hidden="1" xr:uid="{00000000-0005-0000-0000-000071060000}"/>
    <cellStyle name="Followed Hyperlink 48" xfId="36772" hidden="1" xr:uid="{00000000-0005-0000-0000-000072060000}"/>
    <cellStyle name="Followed Hyperlink 48" xfId="36778" hidden="1" xr:uid="{00000000-0005-0000-0000-000073060000}"/>
    <cellStyle name="Followed Hyperlink 48" xfId="28597" hidden="1" xr:uid="{00000000-0005-0000-0000-000058060000}"/>
    <cellStyle name="Followed Hyperlink 48" xfId="33762" hidden="1" xr:uid="{00000000-0005-0000-0000-000059060000}"/>
    <cellStyle name="Followed Hyperlink 48" xfId="36846" hidden="1" xr:uid="{00000000-0005-0000-0000-00005A060000}"/>
    <cellStyle name="Followed Hyperlink 48" xfId="35332" hidden="1" xr:uid="{00000000-0005-0000-0000-00005B060000}"/>
    <cellStyle name="Followed Hyperlink 48" xfId="37152" hidden="1" xr:uid="{00000000-0005-0000-0000-00005C060000}"/>
    <cellStyle name="Followed Hyperlink 48" xfId="37221" hidden="1" xr:uid="{00000000-0005-0000-0000-00005D060000}"/>
    <cellStyle name="Followed Hyperlink 48" xfId="37313" hidden="1" xr:uid="{00000000-0005-0000-0000-00005E060000}"/>
    <cellStyle name="Followed Hyperlink 48" xfId="37319" hidden="1" xr:uid="{00000000-0005-0000-0000-00005F060000}"/>
    <cellStyle name="Followed Hyperlink 48" xfId="37379" hidden="1" xr:uid="{00000000-0005-0000-0000-000060060000}"/>
    <cellStyle name="Followed Hyperlink 48" xfId="37442" hidden="1" xr:uid="{00000000-0005-0000-0000-000061060000}"/>
    <cellStyle name="Followed Hyperlink 48" xfId="37534" hidden="1" xr:uid="{00000000-0005-0000-0000-000062060000}"/>
    <cellStyle name="Followed Hyperlink 48" xfId="37540" hidden="1" xr:uid="{00000000-0005-0000-0000-000063060000}"/>
    <cellStyle name="Followed Hyperlink 48" xfId="37598" hidden="1" xr:uid="{00000000-0005-0000-0000-000064060000}"/>
    <cellStyle name="Followed Hyperlink 48" xfId="37658" hidden="1" xr:uid="{00000000-0005-0000-0000-000065060000}"/>
    <cellStyle name="Followed Hyperlink 48" xfId="37750" hidden="1" xr:uid="{00000000-0005-0000-0000-000066060000}"/>
    <cellStyle name="Followed Hyperlink 48" xfId="37756" hidden="1" xr:uid="{00000000-0005-0000-0000-000067060000}"/>
    <cellStyle name="Followed Hyperlink 48" xfId="37813" hidden="1" xr:uid="{00000000-0005-0000-0000-000068060000}"/>
    <cellStyle name="Followed Hyperlink 48" xfId="37870" hidden="1" xr:uid="{00000000-0005-0000-0000-000069060000}"/>
    <cellStyle name="Followed Hyperlink 48" xfId="37962" hidden="1" xr:uid="{00000000-0005-0000-0000-00006A060000}"/>
    <cellStyle name="Followed Hyperlink 48" xfId="37968" hidden="1" xr:uid="{00000000-0005-0000-0000-00006B060000}"/>
    <cellStyle name="Followed Hyperlink 48" xfId="38025" hidden="1" xr:uid="{00000000-0005-0000-0000-00006C060000}"/>
    <cellStyle name="Followed Hyperlink 48" xfId="38081" hidden="1" xr:uid="{00000000-0005-0000-0000-00006D060000}"/>
    <cellStyle name="Followed Hyperlink 48" xfId="38173" hidden="1" xr:uid="{00000000-0005-0000-0000-00006E060000}"/>
    <cellStyle name="Followed Hyperlink 48" xfId="38179" hidden="1" xr:uid="{00000000-0005-0000-0000-00006F060000}"/>
    <cellStyle name="Followed Hyperlink 48" xfId="38236" hidden="1" xr:uid="{00000000-0005-0000-0000-000070060000}"/>
    <cellStyle name="Followed Hyperlink 48" xfId="38287" hidden="1" xr:uid="{00000000-0005-0000-0000-000071060000}"/>
    <cellStyle name="Followed Hyperlink 48" xfId="38379" hidden="1" xr:uid="{00000000-0005-0000-0000-000072060000}"/>
    <cellStyle name="Followed Hyperlink 48" xfId="38385" hidden="1" xr:uid="{00000000-0005-0000-0000-000073060000}"/>
    <cellStyle name="Followed Hyperlink 48" xfId="30288" hidden="1" xr:uid="{00000000-0005-0000-0000-000058060000}"/>
    <cellStyle name="Followed Hyperlink 48" xfId="35406" hidden="1" xr:uid="{00000000-0005-0000-0000-000059060000}"/>
    <cellStyle name="Followed Hyperlink 48" xfId="38453" hidden="1" xr:uid="{00000000-0005-0000-0000-00005A060000}"/>
    <cellStyle name="Followed Hyperlink 48" xfId="36964" hidden="1" xr:uid="{00000000-0005-0000-0000-00005B060000}"/>
    <cellStyle name="Followed Hyperlink 48" xfId="38721" hidden="1" xr:uid="{00000000-0005-0000-0000-00005C060000}"/>
    <cellStyle name="Followed Hyperlink 48" xfId="38790" hidden="1" xr:uid="{00000000-0005-0000-0000-00005D060000}"/>
    <cellStyle name="Followed Hyperlink 48" xfId="38882" hidden="1" xr:uid="{00000000-0005-0000-0000-00005E060000}"/>
    <cellStyle name="Followed Hyperlink 48" xfId="38888" hidden="1" xr:uid="{00000000-0005-0000-0000-00005F060000}"/>
    <cellStyle name="Followed Hyperlink 48" xfId="38948" hidden="1" xr:uid="{00000000-0005-0000-0000-000060060000}"/>
    <cellStyle name="Followed Hyperlink 48" xfId="39011" hidden="1" xr:uid="{00000000-0005-0000-0000-000061060000}"/>
    <cellStyle name="Followed Hyperlink 48" xfId="39103" hidden="1" xr:uid="{00000000-0005-0000-0000-000062060000}"/>
    <cellStyle name="Followed Hyperlink 48" xfId="39109" hidden="1" xr:uid="{00000000-0005-0000-0000-000063060000}"/>
    <cellStyle name="Followed Hyperlink 48" xfId="39167" hidden="1" xr:uid="{00000000-0005-0000-0000-000064060000}"/>
    <cellStyle name="Followed Hyperlink 48" xfId="39227" hidden="1" xr:uid="{00000000-0005-0000-0000-000065060000}"/>
    <cellStyle name="Followed Hyperlink 48" xfId="39319" hidden="1" xr:uid="{00000000-0005-0000-0000-000066060000}"/>
    <cellStyle name="Followed Hyperlink 48" xfId="39325" hidden="1" xr:uid="{00000000-0005-0000-0000-000067060000}"/>
    <cellStyle name="Followed Hyperlink 48" xfId="39382" hidden="1" xr:uid="{00000000-0005-0000-0000-000068060000}"/>
    <cellStyle name="Followed Hyperlink 48" xfId="39439" hidden="1" xr:uid="{00000000-0005-0000-0000-000069060000}"/>
    <cellStyle name="Followed Hyperlink 48" xfId="39531" hidden="1" xr:uid="{00000000-0005-0000-0000-00006A060000}"/>
    <cellStyle name="Followed Hyperlink 48" xfId="39537" hidden="1" xr:uid="{00000000-0005-0000-0000-00006B060000}"/>
    <cellStyle name="Followed Hyperlink 48" xfId="39594" hidden="1" xr:uid="{00000000-0005-0000-0000-00006C060000}"/>
    <cellStyle name="Followed Hyperlink 48" xfId="39650" hidden="1" xr:uid="{00000000-0005-0000-0000-00006D060000}"/>
    <cellStyle name="Followed Hyperlink 48" xfId="39742" hidden="1" xr:uid="{00000000-0005-0000-0000-00006E060000}"/>
    <cellStyle name="Followed Hyperlink 48" xfId="39748" hidden="1" xr:uid="{00000000-0005-0000-0000-00006F060000}"/>
    <cellStyle name="Followed Hyperlink 48" xfId="39805" hidden="1" xr:uid="{00000000-0005-0000-0000-000070060000}"/>
    <cellStyle name="Followed Hyperlink 48" xfId="39856" hidden="1" xr:uid="{00000000-0005-0000-0000-000071060000}"/>
    <cellStyle name="Followed Hyperlink 48" xfId="39948" hidden="1" xr:uid="{00000000-0005-0000-0000-000072060000}"/>
    <cellStyle name="Followed Hyperlink 48" xfId="39954" hidden="1" xr:uid="{00000000-0005-0000-0000-000073060000}"/>
    <cellStyle name="Followed Hyperlink 48" xfId="31959" hidden="1" xr:uid="{00000000-0005-0000-0000-000058060000}"/>
    <cellStyle name="Followed Hyperlink 48" xfId="37017" hidden="1" xr:uid="{00000000-0005-0000-0000-000059060000}"/>
    <cellStyle name="Followed Hyperlink 48" xfId="40022" hidden="1" xr:uid="{00000000-0005-0000-0000-00005A060000}"/>
    <cellStyle name="Followed Hyperlink 48" xfId="38560" hidden="1" xr:uid="{00000000-0005-0000-0000-00005B060000}"/>
    <cellStyle name="Followed Hyperlink 48" xfId="40240" hidden="1" xr:uid="{00000000-0005-0000-0000-00005C060000}"/>
    <cellStyle name="Followed Hyperlink 48" xfId="40309" hidden="1" xr:uid="{00000000-0005-0000-0000-00005D060000}"/>
    <cellStyle name="Followed Hyperlink 48" xfId="40401" hidden="1" xr:uid="{00000000-0005-0000-0000-00005E060000}"/>
    <cellStyle name="Followed Hyperlink 48" xfId="40407" hidden="1" xr:uid="{00000000-0005-0000-0000-00005F060000}"/>
    <cellStyle name="Followed Hyperlink 48" xfId="40467" hidden="1" xr:uid="{00000000-0005-0000-0000-000060060000}"/>
    <cellStyle name="Followed Hyperlink 48" xfId="40530" hidden="1" xr:uid="{00000000-0005-0000-0000-000061060000}"/>
    <cellStyle name="Followed Hyperlink 48" xfId="40622" hidden="1" xr:uid="{00000000-0005-0000-0000-000062060000}"/>
    <cellStyle name="Followed Hyperlink 48" xfId="40628" hidden="1" xr:uid="{00000000-0005-0000-0000-000063060000}"/>
    <cellStyle name="Followed Hyperlink 48" xfId="40686" hidden="1" xr:uid="{00000000-0005-0000-0000-000064060000}"/>
    <cellStyle name="Followed Hyperlink 48" xfId="40746" hidden="1" xr:uid="{00000000-0005-0000-0000-000065060000}"/>
    <cellStyle name="Followed Hyperlink 48" xfId="40838" hidden="1" xr:uid="{00000000-0005-0000-0000-000066060000}"/>
    <cellStyle name="Followed Hyperlink 48" xfId="40844" hidden="1" xr:uid="{00000000-0005-0000-0000-000067060000}"/>
    <cellStyle name="Followed Hyperlink 48" xfId="40901" hidden="1" xr:uid="{00000000-0005-0000-0000-000068060000}"/>
    <cellStyle name="Followed Hyperlink 48" xfId="40958" hidden="1" xr:uid="{00000000-0005-0000-0000-000069060000}"/>
    <cellStyle name="Followed Hyperlink 48" xfId="41050" hidden="1" xr:uid="{00000000-0005-0000-0000-00006A060000}"/>
    <cellStyle name="Followed Hyperlink 48" xfId="41056" hidden="1" xr:uid="{00000000-0005-0000-0000-00006B060000}"/>
    <cellStyle name="Followed Hyperlink 48" xfId="41113" hidden="1" xr:uid="{00000000-0005-0000-0000-00006C060000}"/>
    <cellStyle name="Followed Hyperlink 48" xfId="41169" hidden="1" xr:uid="{00000000-0005-0000-0000-00006D060000}"/>
    <cellStyle name="Followed Hyperlink 48" xfId="41261" hidden="1" xr:uid="{00000000-0005-0000-0000-00006E060000}"/>
    <cellStyle name="Followed Hyperlink 48" xfId="41267" hidden="1" xr:uid="{00000000-0005-0000-0000-00006F060000}"/>
    <cellStyle name="Followed Hyperlink 48" xfId="41324" hidden="1" xr:uid="{00000000-0005-0000-0000-000070060000}"/>
    <cellStyle name="Followed Hyperlink 48" xfId="41375" hidden="1" xr:uid="{00000000-0005-0000-0000-000071060000}"/>
    <cellStyle name="Followed Hyperlink 48" xfId="41467" hidden="1" xr:uid="{00000000-0005-0000-0000-000072060000}"/>
    <cellStyle name="Followed Hyperlink 48" xfId="41473" hidden="1" xr:uid="{00000000-0005-0000-0000-000073060000}"/>
    <cellStyle name="Followed Hyperlink 48" xfId="41893" hidden="1" xr:uid="{00000000-0005-0000-0000-000058060000}"/>
    <cellStyle name="Followed Hyperlink 48" xfId="41961" hidden="1" xr:uid="{00000000-0005-0000-0000-000059060000}"/>
    <cellStyle name="Followed Hyperlink 48" xfId="42053" hidden="1" xr:uid="{00000000-0005-0000-0000-00005A060000}"/>
    <cellStyle name="Followed Hyperlink 48" xfId="42059" hidden="1" xr:uid="{00000000-0005-0000-0000-00005B060000}"/>
    <cellStyle name="Followed Hyperlink 48" xfId="42205" hidden="1" xr:uid="{00000000-0005-0000-0000-00005C060000}"/>
    <cellStyle name="Followed Hyperlink 48" xfId="42274" hidden="1" xr:uid="{00000000-0005-0000-0000-00005D060000}"/>
    <cellStyle name="Followed Hyperlink 48" xfId="42366" hidden="1" xr:uid="{00000000-0005-0000-0000-00005E060000}"/>
    <cellStyle name="Followed Hyperlink 48" xfId="42372" hidden="1" xr:uid="{00000000-0005-0000-0000-00005F060000}"/>
    <cellStyle name="Followed Hyperlink 48" xfId="42432" hidden="1" xr:uid="{00000000-0005-0000-0000-000060060000}"/>
    <cellStyle name="Followed Hyperlink 48" xfId="42495" hidden="1" xr:uid="{00000000-0005-0000-0000-000061060000}"/>
    <cellStyle name="Followed Hyperlink 48" xfId="42587" hidden="1" xr:uid="{00000000-0005-0000-0000-000062060000}"/>
    <cellStyle name="Followed Hyperlink 48" xfId="42593" hidden="1" xr:uid="{00000000-0005-0000-0000-000063060000}"/>
    <cellStyle name="Followed Hyperlink 48" xfId="42651" hidden="1" xr:uid="{00000000-0005-0000-0000-000064060000}"/>
    <cellStyle name="Followed Hyperlink 48" xfId="42711" hidden="1" xr:uid="{00000000-0005-0000-0000-000065060000}"/>
    <cellStyle name="Followed Hyperlink 48" xfId="42803" hidden="1" xr:uid="{00000000-0005-0000-0000-000066060000}"/>
    <cellStyle name="Followed Hyperlink 48" xfId="42809" hidden="1" xr:uid="{00000000-0005-0000-0000-000067060000}"/>
    <cellStyle name="Followed Hyperlink 48" xfId="42866" hidden="1" xr:uid="{00000000-0005-0000-0000-000068060000}"/>
    <cellStyle name="Followed Hyperlink 48" xfId="42923" hidden="1" xr:uid="{00000000-0005-0000-0000-000069060000}"/>
    <cellStyle name="Followed Hyperlink 48" xfId="43015" hidden="1" xr:uid="{00000000-0005-0000-0000-00006A060000}"/>
    <cellStyle name="Followed Hyperlink 48" xfId="43021" hidden="1" xr:uid="{00000000-0005-0000-0000-00006B060000}"/>
    <cellStyle name="Followed Hyperlink 48" xfId="43078" hidden="1" xr:uid="{00000000-0005-0000-0000-00006C060000}"/>
    <cellStyle name="Followed Hyperlink 48" xfId="43134" hidden="1" xr:uid="{00000000-0005-0000-0000-00006D060000}"/>
    <cellStyle name="Followed Hyperlink 48" xfId="43226" hidden="1" xr:uid="{00000000-0005-0000-0000-00006E060000}"/>
    <cellStyle name="Followed Hyperlink 48" xfId="43232" hidden="1" xr:uid="{00000000-0005-0000-0000-00006F060000}"/>
    <cellStyle name="Followed Hyperlink 48" xfId="43289" hidden="1" xr:uid="{00000000-0005-0000-0000-000070060000}"/>
    <cellStyle name="Followed Hyperlink 48" xfId="43340" hidden="1" xr:uid="{00000000-0005-0000-0000-000071060000}"/>
    <cellStyle name="Followed Hyperlink 48" xfId="43432" hidden="1" xr:uid="{00000000-0005-0000-0000-000072060000}"/>
    <cellStyle name="Followed Hyperlink 48" xfId="43438" hidden="1" xr:uid="{00000000-0005-0000-0000-000073060000}"/>
    <cellStyle name="Followed Hyperlink 48" xfId="43840" hidden="1" xr:uid="{00000000-0005-0000-0000-000058060000}"/>
    <cellStyle name="Followed Hyperlink 48" xfId="43908" hidden="1" xr:uid="{00000000-0005-0000-0000-000059060000}"/>
    <cellStyle name="Followed Hyperlink 48" xfId="44000" hidden="1" xr:uid="{00000000-0005-0000-0000-00005A060000}"/>
    <cellStyle name="Followed Hyperlink 48" xfId="44006" hidden="1" xr:uid="{00000000-0005-0000-0000-00005B060000}"/>
    <cellStyle name="Followed Hyperlink 48" xfId="44152" hidden="1" xr:uid="{00000000-0005-0000-0000-00005C060000}"/>
    <cellStyle name="Followed Hyperlink 48" xfId="44221" hidden="1" xr:uid="{00000000-0005-0000-0000-00005D060000}"/>
    <cellStyle name="Followed Hyperlink 48" xfId="44313" hidden="1" xr:uid="{00000000-0005-0000-0000-00005E060000}"/>
    <cellStyle name="Followed Hyperlink 48" xfId="44319" hidden="1" xr:uid="{00000000-0005-0000-0000-00005F060000}"/>
    <cellStyle name="Followed Hyperlink 48" xfId="44379" hidden="1" xr:uid="{00000000-0005-0000-0000-000060060000}"/>
    <cellStyle name="Followed Hyperlink 48" xfId="44442" hidden="1" xr:uid="{00000000-0005-0000-0000-000061060000}"/>
    <cellStyle name="Followed Hyperlink 48" xfId="44534" hidden="1" xr:uid="{00000000-0005-0000-0000-000062060000}"/>
    <cellStyle name="Followed Hyperlink 48" xfId="44540" hidden="1" xr:uid="{00000000-0005-0000-0000-000063060000}"/>
    <cellStyle name="Followed Hyperlink 48" xfId="44598" hidden="1" xr:uid="{00000000-0005-0000-0000-000064060000}"/>
    <cellStyle name="Followed Hyperlink 48" xfId="44658" hidden="1" xr:uid="{00000000-0005-0000-0000-000065060000}"/>
    <cellStyle name="Followed Hyperlink 48" xfId="44750" hidden="1" xr:uid="{00000000-0005-0000-0000-000066060000}"/>
    <cellStyle name="Followed Hyperlink 48" xfId="44756" hidden="1" xr:uid="{00000000-0005-0000-0000-000067060000}"/>
    <cellStyle name="Followed Hyperlink 48" xfId="44813" hidden="1" xr:uid="{00000000-0005-0000-0000-000068060000}"/>
    <cellStyle name="Followed Hyperlink 48" xfId="44870" hidden="1" xr:uid="{00000000-0005-0000-0000-000069060000}"/>
    <cellStyle name="Followed Hyperlink 48" xfId="44962" hidden="1" xr:uid="{00000000-0005-0000-0000-00006A060000}"/>
    <cellStyle name="Followed Hyperlink 48" xfId="44968" hidden="1" xr:uid="{00000000-0005-0000-0000-00006B060000}"/>
    <cellStyle name="Followed Hyperlink 48" xfId="45025" hidden="1" xr:uid="{00000000-0005-0000-0000-00006C060000}"/>
    <cellStyle name="Followed Hyperlink 48" xfId="45081" hidden="1" xr:uid="{00000000-0005-0000-0000-00006D060000}"/>
    <cellStyle name="Followed Hyperlink 48" xfId="45173" hidden="1" xr:uid="{00000000-0005-0000-0000-00006E060000}"/>
    <cellStyle name="Followed Hyperlink 48" xfId="45179" hidden="1" xr:uid="{00000000-0005-0000-0000-00006F060000}"/>
    <cellStyle name="Followed Hyperlink 48" xfId="45236" hidden="1" xr:uid="{00000000-0005-0000-0000-000070060000}"/>
    <cellStyle name="Followed Hyperlink 48" xfId="45287" hidden="1" xr:uid="{00000000-0005-0000-0000-000071060000}"/>
    <cellStyle name="Followed Hyperlink 48" xfId="45379" hidden="1" xr:uid="{00000000-0005-0000-0000-000072060000}"/>
    <cellStyle name="Followed Hyperlink 48" xfId="45385" hidden="1" xr:uid="{00000000-0005-0000-0000-000073060000}"/>
    <cellStyle name="Followed Hyperlink 49" xfId="556" hidden="1" xr:uid="{00000000-0005-0000-0000-000074060000}"/>
    <cellStyle name="Followed Hyperlink 49" xfId="683" hidden="1" xr:uid="{00000000-0005-0000-0000-000075060000}"/>
    <cellStyle name="Followed Hyperlink 49" xfId="664" hidden="1" xr:uid="{00000000-0005-0000-0000-000076060000}"/>
    <cellStyle name="Followed Hyperlink 49" xfId="727" hidden="1" xr:uid="{00000000-0005-0000-0000-000077060000}"/>
    <cellStyle name="Followed Hyperlink 49" xfId="871" hidden="1" xr:uid="{00000000-0005-0000-0000-000078060000}"/>
    <cellStyle name="Followed Hyperlink 49" xfId="996" hidden="1" xr:uid="{00000000-0005-0000-0000-000079060000}"/>
    <cellStyle name="Followed Hyperlink 49" xfId="977" hidden="1" xr:uid="{00000000-0005-0000-0000-00007A060000}"/>
    <cellStyle name="Followed Hyperlink 49" xfId="1040" hidden="1" xr:uid="{00000000-0005-0000-0000-00007B060000}"/>
    <cellStyle name="Followed Hyperlink 49" xfId="1097" hidden="1" xr:uid="{00000000-0005-0000-0000-00007C060000}"/>
    <cellStyle name="Followed Hyperlink 49" xfId="1217" hidden="1" xr:uid="{00000000-0005-0000-0000-00007D060000}"/>
    <cellStyle name="Followed Hyperlink 49" xfId="1198" hidden="1" xr:uid="{00000000-0005-0000-0000-00007E060000}"/>
    <cellStyle name="Followed Hyperlink 49" xfId="1261" hidden="1" xr:uid="{00000000-0005-0000-0000-00007F060000}"/>
    <cellStyle name="Followed Hyperlink 49" xfId="1316" hidden="1" xr:uid="{00000000-0005-0000-0000-000080060000}"/>
    <cellStyle name="Followed Hyperlink 49" xfId="1433" hidden="1" xr:uid="{00000000-0005-0000-0000-000081060000}"/>
    <cellStyle name="Followed Hyperlink 49" xfId="1414" hidden="1" xr:uid="{00000000-0005-0000-0000-000082060000}"/>
    <cellStyle name="Followed Hyperlink 49" xfId="1477" hidden="1" xr:uid="{00000000-0005-0000-0000-000083060000}"/>
    <cellStyle name="Followed Hyperlink 49" xfId="1532" hidden="1" xr:uid="{00000000-0005-0000-0000-000084060000}"/>
    <cellStyle name="Followed Hyperlink 49" xfId="1645" hidden="1" xr:uid="{00000000-0005-0000-0000-000085060000}"/>
    <cellStyle name="Followed Hyperlink 49" xfId="1626" hidden="1" xr:uid="{00000000-0005-0000-0000-000086060000}"/>
    <cellStyle name="Followed Hyperlink 49" xfId="1689" hidden="1" xr:uid="{00000000-0005-0000-0000-000087060000}"/>
    <cellStyle name="Followed Hyperlink 49" xfId="1744" hidden="1" xr:uid="{00000000-0005-0000-0000-000088060000}"/>
    <cellStyle name="Followed Hyperlink 49" xfId="1856" hidden="1" xr:uid="{00000000-0005-0000-0000-000089060000}"/>
    <cellStyle name="Followed Hyperlink 49" xfId="1837" hidden="1" xr:uid="{00000000-0005-0000-0000-00008A060000}"/>
    <cellStyle name="Followed Hyperlink 49" xfId="1900" hidden="1" xr:uid="{00000000-0005-0000-0000-00008B060000}"/>
    <cellStyle name="Followed Hyperlink 49" xfId="1955" hidden="1" xr:uid="{00000000-0005-0000-0000-00008C060000}"/>
    <cellStyle name="Followed Hyperlink 49" xfId="2062" hidden="1" xr:uid="{00000000-0005-0000-0000-00008D060000}"/>
    <cellStyle name="Followed Hyperlink 49" xfId="2043" hidden="1" xr:uid="{00000000-0005-0000-0000-00008E060000}"/>
    <cellStyle name="Followed Hyperlink 49" xfId="2106" hidden="1" xr:uid="{00000000-0005-0000-0000-00008F060000}"/>
    <cellStyle name="Followed Hyperlink 49" xfId="2857" hidden="1" xr:uid="{00000000-0005-0000-0000-000074060000}"/>
    <cellStyle name="Followed Hyperlink 49" xfId="2984" hidden="1" xr:uid="{00000000-0005-0000-0000-000075060000}"/>
    <cellStyle name="Followed Hyperlink 49" xfId="2965" hidden="1" xr:uid="{00000000-0005-0000-0000-000076060000}"/>
    <cellStyle name="Followed Hyperlink 49" xfId="3028" hidden="1" xr:uid="{00000000-0005-0000-0000-000077060000}"/>
    <cellStyle name="Followed Hyperlink 49" xfId="3172" hidden="1" xr:uid="{00000000-0005-0000-0000-000078060000}"/>
    <cellStyle name="Followed Hyperlink 49" xfId="3297" hidden="1" xr:uid="{00000000-0005-0000-0000-000079060000}"/>
    <cellStyle name="Followed Hyperlink 49" xfId="3278" hidden="1" xr:uid="{00000000-0005-0000-0000-00007A060000}"/>
    <cellStyle name="Followed Hyperlink 49" xfId="3341" hidden="1" xr:uid="{00000000-0005-0000-0000-00007B060000}"/>
    <cellStyle name="Followed Hyperlink 49" xfId="3398" hidden="1" xr:uid="{00000000-0005-0000-0000-00007C060000}"/>
    <cellStyle name="Followed Hyperlink 49" xfId="3518" hidden="1" xr:uid="{00000000-0005-0000-0000-00007D060000}"/>
    <cellStyle name="Followed Hyperlink 49" xfId="3499" hidden="1" xr:uid="{00000000-0005-0000-0000-00007E060000}"/>
    <cellStyle name="Followed Hyperlink 49" xfId="3562" hidden="1" xr:uid="{00000000-0005-0000-0000-00007F060000}"/>
    <cellStyle name="Followed Hyperlink 49" xfId="3617" hidden="1" xr:uid="{00000000-0005-0000-0000-000080060000}"/>
    <cellStyle name="Followed Hyperlink 49" xfId="3734" hidden="1" xr:uid="{00000000-0005-0000-0000-000081060000}"/>
    <cellStyle name="Followed Hyperlink 49" xfId="3715" hidden="1" xr:uid="{00000000-0005-0000-0000-000082060000}"/>
    <cellStyle name="Followed Hyperlink 49" xfId="3778" hidden="1" xr:uid="{00000000-0005-0000-0000-000083060000}"/>
    <cellStyle name="Followed Hyperlink 49" xfId="3833" hidden="1" xr:uid="{00000000-0005-0000-0000-000084060000}"/>
    <cellStyle name="Followed Hyperlink 49" xfId="3946" hidden="1" xr:uid="{00000000-0005-0000-0000-000085060000}"/>
    <cellStyle name="Followed Hyperlink 49" xfId="3927" hidden="1" xr:uid="{00000000-0005-0000-0000-000086060000}"/>
    <cellStyle name="Followed Hyperlink 49" xfId="3990" hidden="1" xr:uid="{00000000-0005-0000-0000-000087060000}"/>
    <cellStyle name="Followed Hyperlink 49" xfId="4045" hidden="1" xr:uid="{00000000-0005-0000-0000-000088060000}"/>
    <cellStyle name="Followed Hyperlink 49" xfId="4157" hidden="1" xr:uid="{00000000-0005-0000-0000-000089060000}"/>
    <cellStyle name="Followed Hyperlink 49" xfId="4138" hidden="1" xr:uid="{00000000-0005-0000-0000-00008A060000}"/>
    <cellStyle name="Followed Hyperlink 49" xfId="4201" hidden="1" xr:uid="{00000000-0005-0000-0000-00008B060000}"/>
    <cellStyle name="Followed Hyperlink 49" xfId="4256" hidden="1" xr:uid="{00000000-0005-0000-0000-00008C060000}"/>
    <cellStyle name="Followed Hyperlink 49" xfId="4363" hidden="1" xr:uid="{00000000-0005-0000-0000-00008D060000}"/>
    <cellStyle name="Followed Hyperlink 49" xfId="4344" hidden="1" xr:uid="{00000000-0005-0000-0000-00008E060000}"/>
    <cellStyle name="Followed Hyperlink 49" xfId="4407" hidden="1" xr:uid="{00000000-0005-0000-0000-00008F060000}"/>
    <cellStyle name="Followed Hyperlink 49" xfId="2781" hidden="1" xr:uid="{00000000-0005-0000-0000-000074060000}"/>
    <cellStyle name="Followed Hyperlink 49" xfId="4488" hidden="1" xr:uid="{00000000-0005-0000-0000-000075060000}"/>
    <cellStyle name="Followed Hyperlink 49" xfId="2539" hidden="1" xr:uid="{00000000-0005-0000-0000-000076060000}"/>
    <cellStyle name="Followed Hyperlink 49" xfId="2610" hidden="1" xr:uid="{00000000-0005-0000-0000-000077060000}"/>
    <cellStyle name="Followed Hyperlink 49" xfId="4851" hidden="1" xr:uid="{00000000-0005-0000-0000-000078060000}"/>
    <cellStyle name="Followed Hyperlink 49" xfId="4976" hidden="1" xr:uid="{00000000-0005-0000-0000-000079060000}"/>
    <cellStyle name="Followed Hyperlink 49" xfId="4957" hidden="1" xr:uid="{00000000-0005-0000-0000-00007A060000}"/>
    <cellStyle name="Followed Hyperlink 49" xfId="5020" hidden="1" xr:uid="{00000000-0005-0000-0000-00007B060000}"/>
    <cellStyle name="Followed Hyperlink 49" xfId="5077" hidden="1" xr:uid="{00000000-0005-0000-0000-00007C060000}"/>
    <cellStyle name="Followed Hyperlink 49" xfId="5197" hidden="1" xr:uid="{00000000-0005-0000-0000-00007D060000}"/>
    <cellStyle name="Followed Hyperlink 49" xfId="5178" hidden="1" xr:uid="{00000000-0005-0000-0000-00007E060000}"/>
    <cellStyle name="Followed Hyperlink 49" xfId="5241" hidden="1" xr:uid="{00000000-0005-0000-0000-00007F060000}"/>
    <cellStyle name="Followed Hyperlink 49" xfId="5296" hidden="1" xr:uid="{00000000-0005-0000-0000-000080060000}"/>
    <cellStyle name="Followed Hyperlink 49" xfId="5413" hidden="1" xr:uid="{00000000-0005-0000-0000-000081060000}"/>
    <cellStyle name="Followed Hyperlink 49" xfId="5394" hidden="1" xr:uid="{00000000-0005-0000-0000-000082060000}"/>
    <cellStyle name="Followed Hyperlink 49" xfId="5457" hidden="1" xr:uid="{00000000-0005-0000-0000-000083060000}"/>
    <cellStyle name="Followed Hyperlink 49" xfId="5512" hidden="1" xr:uid="{00000000-0005-0000-0000-000084060000}"/>
    <cellStyle name="Followed Hyperlink 49" xfId="5625" hidden="1" xr:uid="{00000000-0005-0000-0000-000085060000}"/>
    <cellStyle name="Followed Hyperlink 49" xfId="5606" hidden="1" xr:uid="{00000000-0005-0000-0000-000086060000}"/>
    <cellStyle name="Followed Hyperlink 49" xfId="5669" hidden="1" xr:uid="{00000000-0005-0000-0000-000087060000}"/>
    <cellStyle name="Followed Hyperlink 49" xfId="5724" hidden="1" xr:uid="{00000000-0005-0000-0000-000088060000}"/>
    <cellStyle name="Followed Hyperlink 49" xfId="5836" hidden="1" xr:uid="{00000000-0005-0000-0000-000089060000}"/>
    <cellStyle name="Followed Hyperlink 49" xfId="5817" hidden="1" xr:uid="{00000000-0005-0000-0000-00008A060000}"/>
    <cellStyle name="Followed Hyperlink 49" xfId="5880" hidden="1" xr:uid="{00000000-0005-0000-0000-00008B060000}"/>
    <cellStyle name="Followed Hyperlink 49" xfId="5935" hidden="1" xr:uid="{00000000-0005-0000-0000-00008C060000}"/>
    <cellStyle name="Followed Hyperlink 49" xfId="6042" hidden="1" xr:uid="{00000000-0005-0000-0000-00008D060000}"/>
    <cellStyle name="Followed Hyperlink 49" xfId="6023" hidden="1" xr:uid="{00000000-0005-0000-0000-00008E060000}"/>
    <cellStyle name="Followed Hyperlink 49" xfId="6086" hidden="1" xr:uid="{00000000-0005-0000-0000-00008F060000}"/>
    <cellStyle name="Followed Hyperlink 49" xfId="4589" hidden="1" xr:uid="{00000000-0005-0000-0000-000074060000}"/>
    <cellStyle name="Followed Hyperlink 49" xfId="6167" hidden="1" xr:uid="{00000000-0005-0000-0000-000075060000}"/>
    <cellStyle name="Followed Hyperlink 49" xfId="2453" hidden="1" xr:uid="{00000000-0005-0000-0000-000076060000}"/>
    <cellStyle name="Followed Hyperlink 49" xfId="2483" hidden="1" xr:uid="{00000000-0005-0000-0000-000077060000}"/>
    <cellStyle name="Followed Hyperlink 49" xfId="6531" hidden="1" xr:uid="{00000000-0005-0000-0000-000078060000}"/>
    <cellStyle name="Followed Hyperlink 49" xfId="6656" hidden="1" xr:uid="{00000000-0005-0000-0000-000079060000}"/>
    <cellStyle name="Followed Hyperlink 49" xfId="6637" hidden="1" xr:uid="{00000000-0005-0000-0000-00007A060000}"/>
    <cellStyle name="Followed Hyperlink 49" xfId="6700" hidden="1" xr:uid="{00000000-0005-0000-0000-00007B060000}"/>
    <cellStyle name="Followed Hyperlink 49" xfId="6757" hidden="1" xr:uid="{00000000-0005-0000-0000-00007C060000}"/>
    <cellStyle name="Followed Hyperlink 49" xfId="6877" hidden="1" xr:uid="{00000000-0005-0000-0000-00007D060000}"/>
    <cellStyle name="Followed Hyperlink 49" xfId="6858" hidden="1" xr:uid="{00000000-0005-0000-0000-00007E060000}"/>
    <cellStyle name="Followed Hyperlink 49" xfId="6921" hidden="1" xr:uid="{00000000-0005-0000-0000-00007F060000}"/>
    <cellStyle name="Followed Hyperlink 49" xfId="6976" hidden="1" xr:uid="{00000000-0005-0000-0000-000080060000}"/>
    <cellStyle name="Followed Hyperlink 49" xfId="7093" hidden="1" xr:uid="{00000000-0005-0000-0000-000081060000}"/>
    <cellStyle name="Followed Hyperlink 49" xfId="7074" hidden="1" xr:uid="{00000000-0005-0000-0000-000082060000}"/>
    <cellStyle name="Followed Hyperlink 49" xfId="7137" hidden="1" xr:uid="{00000000-0005-0000-0000-000083060000}"/>
    <cellStyle name="Followed Hyperlink 49" xfId="7192" hidden="1" xr:uid="{00000000-0005-0000-0000-000084060000}"/>
    <cellStyle name="Followed Hyperlink 49" xfId="7305" hidden="1" xr:uid="{00000000-0005-0000-0000-000085060000}"/>
    <cellStyle name="Followed Hyperlink 49" xfId="7286" hidden="1" xr:uid="{00000000-0005-0000-0000-000086060000}"/>
    <cellStyle name="Followed Hyperlink 49" xfId="7349" hidden="1" xr:uid="{00000000-0005-0000-0000-000087060000}"/>
    <cellStyle name="Followed Hyperlink 49" xfId="7404" hidden="1" xr:uid="{00000000-0005-0000-0000-000088060000}"/>
    <cellStyle name="Followed Hyperlink 49" xfId="7516" hidden="1" xr:uid="{00000000-0005-0000-0000-000089060000}"/>
    <cellStyle name="Followed Hyperlink 49" xfId="7497" hidden="1" xr:uid="{00000000-0005-0000-0000-00008A060000}"/>
    <cellStyle name="Followed Hyperlink 49" xfId="7560" hidden="1" xr:uid="{00000000-0005-0000-0000-00008B060000}"/>
    <cellStyle name="Followed Hyperlink 49" xfId="7615" hidden="1" xr:uid="{00000000-0005-0000-0000-00008C060000}"/>
    <cellStyle name="Followed Hyperlink 49" xfId="7722" hidden="1" xr:uid="{00000000-0005-0000-0000-00008D060000}"/>
    <cellStyle name="Followed Hyperlink 49" xfId="7703" hidden="1" xr:uid="{00000000-0005-0000-0000-00008E060000}"/>
    <cellStyle name="Followed Hyperlink 49" xfId="7766" hidden="1" xr:uid="{00000000-0005-0000-0000-00008F060000}"/>
    <cellStyle name="Followed Hyperlink 49" xfId="6268" hidden="1" xr:uid="{00000000-0005-0000-0000-000074060000}"/>
    <cellStyle name="Followed Hyperlink 49" xfId="7847" hidden="1" xr:uid="{00000000-0005-0000-0000-000075060000}"/>
    <cellStyle name="Followed Hyperlink 49" xfId="2530" hidden="1" xr:uid="{00000000-0005-0000-0000-000076060000}"/>
    <cellStyle name="Followed Hyperlink 49" xfId="2753" hidden="1" xr:uid="{00000000-0005-0000-0000-000077060000}"/>
    <cellStyle name="Followed Hyperlink 49" xfId="8211" hidden="1" xr:uid="{00000000-0005-0000-0000-000078060000}"/>
    <cellStyle name="Followed Hyperlink 49" xfId="8336" hidden="1" xr:uid="{00000000-0005-0000-0000-000079060000}"/>
    <cellStyle name="Followed Hyperlink 49" xfId="8317" hidden="1" xr:uid="{00000000-0005-0000-0000-00007A060000}"/>
    <cellStyle name="Followed Hyperlink 49" xfId="8380" hidden="1" xr:uid="{00000000-0005-0000-0000-00007B060000}"/>
    <cellStyle name="Followed Hyperlink 49" xfId="8437" hidden="1" xr:uid="{00000000-0005-0000-0000-00007C060000}"/>
    <cellStyle name="Followed Hyperlink 49" xfId="8557" hidden="1" xr:uid="{00000000-0005-0000-0000-00007D060000}"/>
    <cellStyle name="Followed Hyperlink 49" xfId="8538" hidden="1" xr:uid="{00000000-0005-0000-0000-00007E060000}"/>
    <cellStyle name="Followed Hyperlink 49" xfId="8601" hidden="1" xr:uid="{00000000-0005-0000-0000-00007F060000}"/>
    <cellStyle name="Followed Hyperlink 49" xfId="8656" hidden="1" xr:uid="{00000000-0005-0000-0000-000080060000}"/>
    <cellStyle name="Followed Hyperlink 49" xfId="8773" hidden="1" xr:uid="{00000000-0005-0000-0000-000081060000}"/>
    <cellStyle name="Followed Hyperlink 49" xfId="8754" hidden="1" xr:uid="{00000000-0005-0000-0000-000082060000}"/>
    <cellStyle name="Followed Hyperlink 49" xfId="8817" hidden="1" xr:uid="{00000000-0005-0000-0000-000083060000}"/>
    <cellStyle name="Followed Hyperlink 49" xfId="8872" hidden="1" xr:uid="{00000000-0005-0000-0000-000084060000}"/>
    <cellStyle name="Followed Hyperlink 49" xfId="8985" hidden="1" xr:uid="{00000000-0005-0000-0000-000085060000}"/>
    <cellStyle name="Followed Hyperlink 49" xfId="8966" hidden="1" xr:uid="{00000000-0005-0000-0000-000086060000}"/>
    <cellStyle name="Followed Hyperlink 49" xfId="9029" hidden="1" xr:uid="{00000000-0005-0000-0000-000087060000}"/>
    <cellStyle name="Followed Hyperlink 49" xfId="9084" hidden="1" xr:uid="{00000000-0005-0000-0000-000088060000}"/>
    <cellStyle name="Followed Hyperlink 49" xfId="9196" hidden="1" xr:uid="{00000000-0005-0000-0000-000089060000}"/>
    <cellStyle name="Followed Hyperlink 49" xfId="9177" hidden="1" xr:uid="{00000000-0005-0000-0000-00008A060000}"/>
    <cellStyle name="Followed Hyperlink 49" xfId="9240" hidden="1" xr:uid="{00000000-0005-0000-0000-00008B060000}"/>
    <cellStyle name="Followed Hyperlink 49" xfId="9295" hidden="1" xr:uid="{00000000-0005-0000-0000-00008C060000}"/>
    <cellStyle name="Followed Hyperlink 49" xfId="9402" hidden="1" xr:uid="{00000000-0005-0000-0000-00008D060000}"/>
    <cellStyle name="Followed Hyperlink 49" xfId="9383" hidden="1" xr:uid="{00000000-0005-0000-0000-00008E060000}"/>
    <cellStyle name="Followed Hyperlink 49" xfId="9446" hidden="1" xr:uid="{00000000-0005-0000-0000-00008F060000}"/>
    <cellStyle name="Followed Hyperlink 49" xfId="7948" hidden="1" xr:uid="{00000000-0005-0000-0000-000074060000}"/>
    <cellStyle name="Followed Hyperlink 49" xfId="9527" hidden="1" xr:uid="{00000000-0005-0000-0000-000075060000}"/>
    <cellStyle name="Followed Hyperlink 49" xfId="2580" hidden="1" xr:uid="{00000000-0005-0000-0000-000076060000}"/>
    <cellStyle name="Followed Hyperlink 49" xfId="4602" hidden="1" xr:uid="{00000000-0005-0000-0000-000077060000}"/>
    <cellStyle name="Followed Hyperlink 49" xfId="9889" hidden="1" xr:uid="{00000000-0005-0000-0000-000078060000}"/>
    <cellStyle name="Followed Hyperlink 49" xfId="10014" hidden="1" xr:uid="{00000000-0005-0000-0000-000079060000}"/>
    <cellStyle name="Followed Hyperlink 49" xfId="9995" hidden="1" xr:uid="{00000000-0005-0000-0000-00007A060000}"/>
    <cellStyle name="Followed Hyperlink 49" xfId="10058" hidden="1" xr:uid="{00000000-0005-0000-0000-00007B060000}"/>
    <cellStyle name="Followed Hyperlink 49" xfId="10115" hidden="1" xr:uid="{00000000-0005-0000-0000-00007C060000}"/>
    <cellStyle name="Followed Hyperlink 49" xfId="10235" hidden="1" xr:uid="{00000000-0005-0000-0000-00007D060000}"/>
    <cellStyle name="Followed Hyperlink 49" xfId="10216" hidden="1" xr:uid="{00000000-0005-0000-0000-00007E060000}"/>
    <cellStyle name="Followed Hyperlink 49" xfId="10279" hidden="1" xr:uid="{00000000-0005-0000-0000-00007F060000}"/>
    <cellStyle name="Followed Hyperlink 49" xfId="10334" hidden="1" xr:uid="{00000000-0005-0000-0000-000080060000}"/>
    <cellStyle name="Followed Hyperlink 49" xfId="10451" hidden="1" xr:uid="{00000000-0005-0000-0000-000081060000}"/>
    <cellStyle name="Followed Hyperlink 49" xfId="10432" hidden="1" xr:uid="{00000000-0005-0000-0000-000082060000}"/>
    <cellStyle name="Followed Hyperlink 49" xfId="10495" hidden="1" xr:uid="{00000000-0005-0000-0000-000083060000}"/>
    <cellStyle name="Followed Hyperlink 49" xfId="10550" hidden="1" xr:uid="{00000000-0005-0000-0000-000084060000}"/>
    <cellStyle name="Followed Hyperlink 49" xfId="10663" hidden="1" xr:uid="{00000000-0005-0000-0000-000085060000}"/>
    <cellStyle name="Followed Hyperlink 49" xfId="10644" hidden="1" xr:uid="{00000000-0005-0000-0000-000086060000}"/>
    <cellStyle name="Followed Hyperlink 49" xfId="10707" hidden="1" xr:uid="{00000000-0005-0000-0000-000087060000}"/>
    <cellStyle name="Followed Hyperlink 49" xfId="10762" hidden="1" xr:uid="{00000000-0005-0000-0000-000088060000}"/>
    <cellStyle name="Followed Hyperlink 49" xfId="10874" hidden="1" xr:uid="{00000000-0005-0000-0000-000089060000}"/>
    <cellStyle name="Followed Hyperlink 49" xfId="10855" hidden="1" xr:uid="{00000000-0005-0000-0000-00008A060000}"/>
    <cellStyle name="Followed Hyperlink 49" xfId="10918" hidden="1" xr:uid="{00000000-0005-0000-0000-00008B060000}"/>
    <cellStyle name="Followed Hyperlink 49" xfId="10973" hidden="1" xr:uid="{00000000-0005-0000-0000-00008C060000}"/>
    <cellStyle name="Followed Hyperlink 49" xfId="11080" hidden="1" xr:uid="{00000000-0005-0000-0000-00008D060000}"/>
    <cellStyle name="Followed Hyperlink 49" xfId="11061" hidden="1" xr:uid="{00000000-0005-0000-0000-00008E060000}"/>
    <cellStyle name="Followed Hyperlink 49" xfId="11124" hidden="1" xr:uid="{00000000-0005-0000-0000-00008F060000}"/>
    <cellStyle name="Followed Hyperlink 49" xfId="9628" hidden="1" xr:uid="{00000000-0005-0000-0000-000074060000}"/>
    <cellStyle name="Followed Hyperlink 49" xfId="11205" hidden="1" xr:uid="{00000000-0005-0000-0000-000075060000}"/>
    <cellStyle name="Followed Hyperlink 49" xfId="2563" hidden="1" xr:uid="{00000000-0005-0000-0000-000076060000}"/>
    <cellStyle name="Followed Hyperlink 49" xfId="6281" hidden="1" xr:uid="{00000000-0005-0000-0000-000077060000}"/>
    <cellStyle name="Followed Hyperlink 49" xfId="11564" hidden="1" xr:uid="{00000000-0005-0000-0000-000078060000}"/>
    <cellStyle name="Followed Hyperlink 49" xfId="11689" hidden="1" xr:uid="{00000000-0005-0000-0000-000079060000}"/>
    <cellStyle name="Followed Hyperlink 49" xfId="11670" hidden="1" xr:uid="{00000000-0005-0000-0000-00007A060000}"/>
    <cellStyle name="Followed Hyperlink 49" xfId="11733" hidden="1" xr:uid="{00000000-0005-0000-0000-00007B060000}"/>
    <cellStyle name="Followed Hyperlink 49" xfId="11790" hidden="1" xr:uid="{00000000-0005-0000-0000-00007C060000}"/>
    <cellStyle name="Followed Hyperlink 49" xfId="11910" hidden="1" xr:uid="{00000000-0005-0000-0000-00007D060000}"/>
    <cellStyle name="Followed Hyperlink 49" xfId="11891" hidden="1" xr:uid="{00000000-0005-0000-0000-00007E060000}"/>
    <cellStyle name="Followed Hyperlink 49" xfId="11954" hidden="1" xr:uid="{00000000-0005-0000-0000-00007F060000}"/>
    <cellStyle name="Followed Hyperlink 49" xfId="12009" hidden="1" xr:uid="{00000000-0005-0000-0000-000080060000}"/>
    <cellStyle name="Followed Hyperlink 49" xfId="12126" hidden="1" xr:uid="{00000000-0005-0000-0000-000081060000}"/>
    <cellStyle name="Followed Hyperlink 49" xfId="12107" hidden="1" xr:uid="{00000000-0005-0000-0000-000082060000}"/>
    <cellStyle name="Followed Hyperlink 49" xfId="12170" hidden="1" xr:uid="{00000000-0005-0000-0000-000083060000}"/>
    <cellStyle name="Followed Hyperlink 49" xfId="12225" hidden="1" xr:uid="{00000000-0005-0000-0000-000084060000}"/>
    <cellStyle name="Followed Hyperlink 49" xfId="12338" hidden="1" xr:uid="{00000000-0005-0000-0000-000085060000}"/>
    <cellStyle name="Followed Hyperlink 49" xfId="12319" hidden="1" xr:uid="{00000000-0005-0000-0000-000086060000}"/>
    <cellStyle name="Followed Hyperlink 49" xfId="12382" hidden="1" xr:uid="{00000000-0005-0000-0000-000087060000}"/>
    <cellStyle name="Followed Hyperlink 49" xfId="12437" hidden="1" xr:uid="{00000000-0005-0000-0000-000088060000}"/>
    <cellStyle name="Followed Hyperlink 49" xfId="12549" hidden="1" xr:uid="{00000000-0005-0000-0000-000089060000}"/>
    <cellStyle name="Followed Hyperlink 49" xfId="12530" hidden="1" xr:uid="{00000000-0005-0000-0000-00008A060000}"/>
    <cellStyle name="Followed Hyperlink 49" xfId="12593" hidden="1" xr:uid="{00000000-0005-0000-0000-00008B060000}"/>
    <cellStyle name="Followed Hyperlink 49" xfId="12648" hidden="1" xr:uid="{00000000-0005-0000-0000-00008C060000}"/>
    <cellStyle name="Followed Hyperlink 49" xfId="12755" hidden="1" xr:uid="{00000000-0005-0000-0000-00008D060000}"/>
    <cellStyle name="Followed Hyperlink 49" xfId="12736" hidden="1" xr:uid="{00000000-0005-0000-0000-00008E060000}"/>
    <cellStyle name="Followed Hyperlink 49" xfId="12799" hidden="1" xr:uid="{00000000-0005-0000-0000-00008F060000}"/>
    <cellStyle name="Followed Hyperlink 49" xfId="11306" hidden="1" xr:uid="{00000000-0005-0000-0000-000074060000}"/>
    <cellStyle name="Followed Hyperlink 49" xfId="12880" hidden="1" xr:uid="{00000000-0005-0000-0000-000075060000}"/>
    <cellStyle name="Followed Hyperlink 49" xfId="2838" hidden="1" xr:uid="{00000000-0005-0000-0000-000076060000}"/>
    <cellStyle name="Followed Hyperlink 49" xfId="7961" hidden="1" xr:uid="{00000000-0005-0000-0000-000077060000}"/>
    <cellStyle name="Followed Hyperlink 49" xfId="13238" hidden="1" xr:uid="{00000000-0005-0000-0000-000078060000}"/>
    <cellStyle name="Followed Hyperlink 49" xfId="13363" hidden="1" xr:uid="{00000000-0005-0000-0000-000079060000}"/>
    <cellStyle name="Followed Hyperlink 49" xfId="13344" hidden="1" xr:uid="{00000000-0005-0000-0000-00007A060000}"/>
    <cellStyle name="Followed Hyperlink 49" xfId="13407" hidden="1" xr:uid="{00000000-0005-0000-0000-00007B060000}"/>
    <cellStyle name="Followed Hyperlink 49" xfId="13464" hidden="1" xr:uid="{00000000-0005-0000-0000-00007C060000}"/>
    <cellStyle name="Followed Hyperlink 49" xfId="13584" hidden="1" xr:uid="{00000000-0005-0000-0000-00007D060000}"/>
    <cellStyle name="Followed Hyperlink 49" xfId="13565" hidden="1" xr:uid="{00000000-0005-0000-0000-00007E060000}"/>
    <cellStyle name="Followed Hyperlink 49" xfId="13628" hidden="1" xr:uid="{00000000-0005-0000-0000-00007F060000}"/>
    <cellStyle name="Followed Hyperlink 49" xfId="13683" hidden="1" xr:uid="{00000000-0005-0000-0000-000080060000}"/>
    <cellStyle name="Followed Hyperlink 49" xfId="13800" hidden="1" xr:uid="{00000000-0005-0000-0000-000081060000}"/>
    <cellStyle name="Followed Hyperlink 49" xfId="13781" hidden="1" xr:uid="{00000000-0005-0000-0000-000082060000}"/>
    <cellStyle name="Followed Hyperlink 49" xfId="13844" hidden="1" xr:uid="{00000000-0005-0000-0000-000083060000}"/>
    <cellStyle name="Followed Hyperlink 49" xfId="13899" hidden="1" xr:uid="{00000000-0005-0000-0000-000084060000}"/>
    <cellStyle name="Followed Hyperlink 49" xfId="14012" hidden="1" xr:uid="{00000000-0005-0000-0000-000085060000}"/>
    <cellStyle name="Followed Hyperlink 49" xfId="13993" hidden="1" xr:uid="{00000000-0005-0000-0000-000086060000}"/>
    <cellStyle name="Followed Hyperlink 49" xfId="14056" hidden="1" xr:uid="{00000000-0005-0000-0000-000087060000}"/>
    <cellStyle name="Followed Hyperlink 49" xfId="14111" hidden="1" xr:uid="{00000000-0005-0000-0000-000088060000}"/>
    <cellStyle name="Followed Hyperlink 49" xfId="14223" hidden="1" xr:uid="{00000000-0005-0000-0000-000089060000}"/>
    <cellStyle name="Followed Hyperlink 49" xfId="14204" hidden="1" xr:uid="{00000000-0005-0000-0000-00008A060000}"/>
    <cellStyle name="Followed Hyperlink 49" xfId="14267" hidden="1" xr:uid="{00000000-0005-0000-0000-00008B060000}"/>
    <cellStyle name="Followed Hyperlink 49" xfId="14322" hidden="1" xr:uid="{00000000-0005-0000-0000-00008C060000}"/>
    <cellStyle name="Followed Hyperlink 49" xfId="14429" hidden="1" xr:uid="{00000000-0005-0000-0000-00008D060000}"/>
    <cellStyle name="Followed Hyperlink 49" xfId="14410" hidden="1" xr:uid="{00000000-0005-0000-0000-00008E060000}"/>
    <cellStyle name="Followed Hyperlink 49" xfId="14473" hidden="1" xr:uid="{00000000-0005-0000-0000-00008F060000}"/>
    <cellStyle name="Followed Hyperlink 49" xfId="12980" hidden="1" xr:uid="{00000000-0005-0000-0000-000074060000}"/>
    <cellStyle name="Followed Hyperlink 49" xfId="14554" hidden="1" xr:uid="{00000000-0005-0000-0000-000075060000}"/>
    <cellStyle name="Followed Hyperlink 49" xfId="4562" hidden="1" xr:uid="{00000000-0005-0000-0000-000076060000}"/>
    <cellStyle name="Followed Hyperlink 49" xfId="9641" hidden="1" xr:uid="{00000000-0005-0000-0000-000077060000}"/>
    <cellStyle name="Followed Hyperlink 49" xfId="14906" hidden="1" xr:uid="{00000000-0005-0000-0000-000078060000}"/>
    <cellStyle name="Followed Hyperlink 49" xfId="15031" hidden="1" xr:uid="{00000000-0005-0000-0000-000079060000}"/>
    <cellStyle name="Followed Hyperlink 49" xfId="15012" hidden="1" xr:uid="{00000000-0005-0000-0000-00007A060000}"/>
    <cellStyle name="Followed Hyperlink 49" xfId="15075" hidden="1" xr:uid="{00000000-0005-0000-0000-00007B060000}"/>
    <cellStyle name="Followed Hyperlink 49" xfId="15132" hidden="1" xr:uid="{00000000-0005-0000-0000-00007C060000}"/>
    <cellStyle name="Followed Hyperlink 49" xfId="15252" hidden="1" xr:uid="{00000000-0005-0000-0000-00007D060000}"/>
    <cellStyle name="Followed Hyperlink 49" xfId="15233" hidden="1" xr:uid="{00000000-0005-0000-0000-00007E060000}"/>
    <cellStyle name="Followed Hyperlink 49" xfId="15296" hidden="1" xr:uid="{00000000-0005-0000-0000-00007F060000}"/>
    <cellStyle name="Followed Hyperlink 49" xfId="15351" hidden="1" xr:uid="{00000000-0005-0000-0000-000080060000}"/>
    <cellStyle name="Followed Hyperlink 49" xfId="15468" hidden="1" xr:uid="{00000000-0005-0000-0000-000081060000}"/>
    <cellStyle name="Followed Hyperlink 49" xfId="15449" hidden="1" xr:uid="{00000000-0005-0000-0000-000082060000}"/>
    <cellStyle name="Followed Hyperlink 49" xfId="15512" hidden="1" xr:uid="{00000000-0005-0000-0000-000083060000}"/>
    <cellStyle name="Followed Hyperlink 49" xfId="15567" hidden="1" xr:uid="{00000000-0005-0000-0000-000084060000}"/>
    <cellStyle name="Followed Hyperlink 49" xfId="15680" hidden="1" xr:uid="{00000000-0005-0000-0000-000085060000}"/>
    <cellStyle name="Followed Hyperlink 49" xfId="15661" hidden="1" xr:uid="{00000000-0005-0000-0000-000086060000}"/>
    <cellStyle name="Followed Hyperlink 49" xfId="15724" hidden="1" xr:uid="{00000000-0005-0000-0000-000087060000}"/>
    <cellStyle name="Followed Hyperlink 49" xfId="15779" hidden="1" xr:uid="{00000000-0005-0000-0000-000088060000}"/>
    <cellStyle name="Followed Hyperlink 49" xfId="15891" hidden="1" xr:uid="{00000000-0005-0000-0000-000089060000}"/>
    <cellStyle name="Followed Hyperlink 49" xfId="15872" hidden="1" xr:uid="{00000000-0005-0000-0000-00008A060000}"/>
    <cellStyle name="Followed Hyperlink 49" xfId="15935" hidden="1" xr:uid="{00000000-0005-0000-0000-00008B060000}"/>
    <cellStyle name="Followed Hyperlink 49" xfId="15990" hidden="1" xr:uid="{00000000-0005-0000-0000-00008C060000}"/>
    <cellStyle name="Followed Hyperlink 49" xfId="16097" hidden="1" xr:uid="{00000000-0005-0000-0000-00008D060000}"/>
    <cellStyle name="Followed Hyperlink 49" xfId="16078" hidden="1" xr:uid="{00000000-0005-0000-0000-00008E060000}"/>
    <cellStyle name="Followed Hyperlink 49" xfId="16141" hidden="1" xr:uid="{00000000-0005-0000-0000-00008F060000}"/>
    <cellStyle name="Followed Hyperlink 49" xfId="14652" hidden="1" xr:uid="{00000000-0005-0000-0000-000074060000}"/>
    <cellStyle name="Followed Hyperlink 49" xfId="16222" hidden="1" xr:uid="{00000000-0005-0000-0000-000075060000}"/>
    <cellStyle name="Followed Hyperlink 49" xfId="6241" hidden="1" xr:uid="{00000000-0005-0000-0000-000076060000}"/>
    <cellStyle name="Followed Hyperlink 49" xfId="11319" hidden="1" xr:uid="{00000000-0005-0000-0000-000077060000}"/>
    <cellStyle name="Followed Hyperlink 49" xfId="16565" hidden="1" xr:uid="{00000000-0005-0000-0000-000078060000}"/>
    <cellStyle name="Followed Hyperlink 49" xfId="16690" hidden="1" xr:uid="{00000000-0005-0000-0000-000079060000}"/>
    <cellStyle name="Followed Hyperlink 49" xfId="16671" hidden="1" xr:uid="{00000000-0005-0000-0000-00007A060000}"/>
    <cellStyle name="Followed Hyperlink 49" xfId="16734" hidden="1" xr:uid="{00000000-0005-0000-0000-00007B060000}"/>
    <cellStyle name="Followed Hyperlink 49" xfId="16791" hidden="1" xr:uid="{00000000-0005-0000-0000-00007C060000}"/>
    <cellStyle name="Followed Hyperlink 49" xfId="16911" hidden="1" xr:uid="{00000000-0005-0000-0000-00007D060000}"/>
    <cellStyle name="Followed Hyperlink 49" xfId="16892" hidden="1" xr:uid="{00000000-0005-0000-0000-00007E060000}"/>
    <cellStyle name="Followed Hyperlink 49" xfId="16955" hidden="1" xr:uid="{00000000-0005-0000-0000-00007F060000}"/>
    <cellStyle name="Followed Hyperlink 49" xfId="17010" hidden="1" xr:uid="{00000000-0005-0000-0000-000080060000}"/>
    <cellStyle name="Followed Hyperlink 49" xfId="17127" hidden="1" xr:uid="{00000000-0005-0000-0000-000081060000}"/>
    <cellStyle name="Followed Hyperlink 49" xfId="17108" hidden="1" xr:uid="{00000000-0005-0000-0000-000082060000}"/>
    <cellStyle name="Followed Hyperlink 49" xfId="17171" hidden="1" xr:uid="{00000000-0005-0000-0000-000083060000}"/>
    <cellStyle name="Followed Hyperlink 49" xfId="17226" hidden="1" xr:uid="{00000000-0005-0000-0000-000084060000}"/>
    <cellStyle name="Followed Hyperlink 49" xfId="17339" hidden="1" xr:uid="{00000000-0005-0000-0000-000085060000}"/>
    <cellStyle name="Followed Hyperlink 49" xfId="17320" hidden="1" xr:uid="{00000000-0005-0000-0000-000086060000}"/>
    <cellStyle name="Followed Hyperlink 49" xfId="17383" hidden="1" xr:uid="{00000000-0005-0000-0000-000087060000}"/>
    <cellStyle name="Followed Hyperlink 49" xfId="17438" hidden="1" xr:uid="{00000000-0005-0000-0000-000088060000}"/>
    <cellStyle name="Followed Hyperlink 49" xfId="17550" hidden="1" xr:uid="{00000000-0005-0000-0000-000089060000}"/>
    <cellStyle name="Followed Hyperlink 49" xfId="17531" hidden="1" xr:uid="{00000000-0005-0000-0000-00008A060000}"/>
    <cellStyle name="Followed Hyperlink 49" xfId="17594" hidden="1" xr:uid="{00000000-0005-0000-0000-00008B060000}"/>
    <cellStyle name="Followed Hyperlink 49" xfId="17649" hidden="1" xr:uid="{00000000-0005-0000-0000-00008C060000}"/>
    <cellStyle name="Followed Hyperlink 49" xfId="17756" hidden="1" xr:uid="{00000000-0005-0000-0000-00008D060000}"/>
    <cellStyle name="Followed Hyperlink 49" xfId="17737" hidden="1" xr:uid="{00000000-0005-0000-0000-00008E060000}"/>
    <cellStyle name="Followed Hyperlink 49" xfId="17800" hidden="1" xr:uid="{00000000-0005-0000-0000-00008F060000}"/>
    <cellStyle name="Followed Hyperlink 49" xfId="17942" hidden="1" xr:uid="{00000000-0005-0000-0000-000074060000}"/>
    <cellStyle name="Followed Hyperlink 49" xfId="16301" hidden="1" xr:uid="{00000000-0005-0000-0000-000075060000}"/>
    <cellStyle name="Followed Hyperlink 49" xfId="17890" hidden="1" xr:uid="{00000000-0005-0000-0000-000076060000}"/>
    <cellStyle name="Followed Hyperlink 49" xfId="17858" hidden="1" xr:uid="{00000000-0005-0000-0000-000077060000}"/>
    <cellStyle name="Followed Hyperlink 49" xfId="18231" hidden="1" xr:uid="{00000000-0005-0000-0000-000078060000}"/>
    <cellStyle name="Followed Hyperlink 49" xfId="18356" hidden="1" xr:uid="{00000000-0005-0000-0000-000079060000}"/>
    <cellStyle name="Followed Hyperlink 49" xfId="18337" hidden="1" xr:uid="{00000000-0005-0000-0000-00007A060000}"/>
    <cellStyle name="Followed Hyperlink 49" xfId="18400" hidden="1" xr:uid="{00000000-0005-0000-0000-00007B060000}"/>
    <cellStyle name="Followed Hyperlink 49" xfId="18457" hidden="1" xr:uid="{00000000-0005-0000-0000-00007C060000}"/>
    <cellStyle name="Followed Hyperlink 49" xfId="18577" hidden="1" xr:uid="{00000000-0005-0000-0000-00007D060000}"/>
    <cellStyle name="Followed Hyperlink 49" xfId="18558" hidden="1" xr:uid="{00000000-0005-0000-0000-00007E060000}"/>
    <cellStyle name="Followed Hyperlink 49" xfId="18621" hidden="1" xr:uid="{00000000-0005-0000-0000-00007F060000}"/>
    <cellStyle name="Followed Hyperlink 49" xfId="18676" hidden="1" xr:uid="{00000000-0005-0000-0000-000080060000}"/>
    <cellStyle name="Followed Hyperlink 49" xfId="18793" hidden="1" xr:uid="{00000000-0005-0000-0000-000081060000}"/>
    <cellStyle name="Followed Hyperlink 49" xfId="18774" hidden="1" xr:uid="{00000000-0005-0000-0000-000082060000}"/>
    <cellStyle name="Followed Hyperlink 49" xfId="18837" hidden="1" xr:uid="{00000000-0005-0000-0000-000083060000}"/>
    <cellStyle name="Followed Hyperlink 49" xfId="18892" hidden="1" xr:uid="{00000000-0005-0000-0000-000084060000}"/>
    <cellStyle name="Followed Hyperlink 49" xfId="19005" hidden="1" xr:uid="{00000000-0005-0000-0000-000085060000}"/>
    <cellStyle name="Followed Hyperlink 49" xfId="18986" hidden="1" xr:uid="{00000000-0005-0000-0000-000086060000}"/>
    <cellStyle name="Followed Hyperlink 49" xfId="19049" hidden="1" xr:uid="{00000000-0005-0000-0000-000087060000}"/>
    <cellStyle name="Followed Hyperlink 49" xfId="19104" hidden="1" xr:uid="{00000000-0005-0000-0000-000088060000}"/>
    <cellStyle name="Followed Hyperlink 49" xfId="19216" hidden="1" xr:uid="{00000000-0005-0000-0000-000089060000}"/>
    <cellStyle name="Followed Hyperlink 49" xfId="19197" hidden="1" xr:uid="{00000000-0005-0000-0000-00008A060000}"/>
    <cellStyle name="Followed Hyperlink 49" xfId="19260" hidden="1" xr:uid="{00000000-0005-0000-0000-00008B060000}"/>
    <cellStyle name="Followed Hyperlink 49" xfId="19315" hidden="1" xr:uid="{00000000-0005-0000-0000-00008C060000}"/>
    <cellStyle name="Followed Hyperlink 49" xfId="19422" hidden="1" xr:uid="{00000000-0005-0000-0000-00008D060000}"/>
    <cellStyle name="Followed Hyperlink 49" xfId="19403" hidden="1" xr:uid="{00000000-0005-0000-0000-00008E060000}"/>
    <cellStyle name="Followed Hyperlink 49" xfId="19466" hidden="1" xr:uid="{00000000-0005-0000-0000-00008F060000}"/>
    <cellStyle name="Followed Hyperlink 49" xfId="16335" hidden="1" xr:uid="{00000000-0005-0000-0000-000074060000}"/>
    <cellStyle name="Followed Hyperlink 49" xfId="19547" hidden="1" xr:uid="{00000000-0005-0000-0000-000075060000}"/>
    <cellStyle name="Followed Hyperlink 49" xfId="18040" hidden="1" xr:uid="{00000000-0005-0000-0000-000076060000}"/>
    <cellStyle name="Followed Hyperlink 49" xfId="18101" hidden="1" xr:uid="{00000000-0005-0000-0000-000077060000}"/>
    <cellStyle name="Followed Hyperlink 49" xfId="19872" hidden="1" xr:uid="{00000000-0005-0000-0000-000078060000}"/>
    <cellStyle name="Followed Hyperlink 49" xfId="19997" hidden="1" xr:uid="{00000000-0005-0000-0000-000079060000}"/>
    <cellStyle name="Followed Hyperlink 49" xfId="19978" hidden="1" xr:uid="{00000000-0005-0000-0000-00007A060000}"/>
    <cellStyle name="Followed Hyperlink 49" xfId="20041" hidden="1" xr:uid="{00000000-0005-0000-0000-00007B060000}"/>
    <cellStyle name="Followed Hyperlink 49" xfId="20098" hidden="1" xr:uid="{00000000-0005-0000-0000-00007C060000}"/>
    <cellStyle name="Followed Hyperlink 49" xfId="20218" hidden="1" xr:uid="{00000000-0005-0000-0000-00007D060000}"/>
    <cellStyle name="Followed Hyperlink 49" xfId="20199" hidden="1" xr:uid="{00000000-0005-0000-0000-00007E060000}"/>
    <cellStyle name="Followed Hyperlink 49" xfId="20262" hidden="1" xr:uid="{00000000-0005-0000-0000-00007F060000}"/>
    <cellStyle name="Followed Hyperlink 49" xfId="20317" hidden="1" xr:uid="{00000000-0005-0000-0000-000080060000}"/>
    <cellStyle name="Followed Hyperlink 49" xfId="20434" hidden="1" xr:uid="{00000000-0005-0000-0000-000081060000}"/>
    <cellStyle name="Followed Hyperlink 49" xfId="20415" hidden="1" xr:uid="{00000000-0005-0000-0000-000082060000}"/>
    <cellStyle name="Followed Hyperlink 49" xfId="20478" hidden="1" xr:uid="{00000000-0005-0000-0000-000083060000}"/>
    <cellStyle name="Followed Hyperlink 49" xfId="20533" hidden="1" xr:uid="{00000000-0005-0000-0000-000084060000}"/>
    <cellStyle name="Followed Hyperlink 49" xfId="20646" hidden="1" xr:uid="{00000000-0005-0000-0000-000085060000}"/>
    <cellStyle name="Followed Hyperlink 49" xfId="20627" hidden="1" xr:uid="{00000000-0005-0000-0000-000086060000}"/>
    <cellStyle name="Followed Hyperlink 49" xfId="20690" hidden="1" xr:uid="{00000000-0005-0000-0000-000087060000}"/>
    <cellStyle name="Followed Hyperlink 49" xfId="20745" hidden="1" xr:uid="{00000000-0005-0000-0000-000088060000}"/>
    <cellStyle name="Followed Hyperlink 49" xfId="20857" hidden="1" xr:uid="{00000000-0005-0000-0000-000089060000}"/>
    <cellStyle name="Followed Hyperlink 49" xfId="20838" hidden="1" xr:uid="{00000000-0005-0000-0000-00008A060000}"/>
    <cellStyle name="Followed Hyperlink 49" xfId="20901" hidden="1" xr:uid="{00000000-0005-0000-0000-00008B060000}"/>
    <cellStyle name="Followed Hyperlink 49" xfId="20956" hidden="1" xr:uid="{00000000-0005-0000-0000-00008C060000}"/>
    <cellStyle name="Followed Hyperlink 49" xfId="21063" hidden="1" xr:uid="{00000000-0005-0000-0000-00008D060000}"/>
    <cellStyle name="Followed Hyperlink 49" xfId="21044" hidden="1" xr:uid="{00000000-0005-0000-0000-00008E060000}"/>
    <cellStyle name="Followed Hyperlink 49" xfId="21107" hidden="1" xr:uid="{00000000-0005-0000-0000-00008F060000}"/>
    <cellStyle name="Followed Hyperlink 49" xfId="19640" hidden="1" xr:uid="{00000000-0005-0000-0000-000074060000}"/>
    <cellStyle name="Followed Hyperlink 49" xfId="21188" hidden="1" xr:uid="{00000000-0005-0000-0000-000075060000}"/>
    <cellStyle name="Followed Hyperlink 49" xfId="18078" hidden="1" xr:uid="{00000000-0005-0000-0000-000076060000}"/>
    <cellStyle name="Followed Hyperlink 49" xfId="14639" hidden="1" xr:uid="{00000000-0005-0000-0000-000077060000}"/>
    <cellStyle name="Followed Hyperlink 49" xfId="21479" hidden="1" xr:uid="{00000000-0005-0000-0000-000078060000}"/>
    <cellStyle name="Followed Hyperlink 49" xfId="21604" hidden="1" xr:uid="{00000000-0005-0000-0000-000079060000}"/>
    <cellStyle name="Followed Hyperlink 49" xfId="21585" hidden="1" xr:uid="{00000000-0005-0000-0000-00007A060000}"/>
    <cellStyle name="Followed Hyperlink 49" xfId="21648" hidden="1" xr:uid="{00000000-0005-0000-0000-00007B060000}"/>
    <cellStyle name="Followed Hyperlink 49" xfId="21705" hidden="1" xr:uid="{00000000-0005-0000-0000-00007C060000}"/>
    <cellStyle name="Followed Hyperlink 49" xfId="21825" hidden="1" xr:uid="{00000000-0005-0000-0000-00007D060000}"/>
    <cellStyle name="Followed Hyperlink 49" xfId="21806" hidden="1" xr:uid="{00000000-0005-0000-0000-00007E060000}"/>
    <cellStyle name="Followed Hyperlink 49" xfId="21869" hidden="1" xr:uid="{00000000-0005-0000-0000-00007F060000}"/>
    <cellStyle name="Followed Hyperlink 49" xfId="21924" hidden="1" xr:uid="{00000000-0005-0000-0000-000080060000}"/>
    <cellStyle name="Followed Hyperlink 49" xfId="22041" hidden="1" xr:uid="{00000000-0005-0000-0000-000081060000}"/>
    <cellStyle name="Followed Hyperlink 49" xfId="22022" hidden="1" xr:uid="{00000000-0005-0000-0000-000082060000}"/>
    <cellStyle name="Followed Hyperlink 49" xfId="22085" hidden="1" xr:uid="{00000000-0005-0000-0000-000083060000}"/>
    <cellStyle name="Followed Hyperlink 49" xfId="22140" hidden="1" xr:uid="{00000000-0005-0000-0000-000084060000}"/>
    <cellStyle name="Followed Hyperlink 49" xfId="22253" hidden="1" xr:uid="{00000000-0005-0000-0000-000085060000}"/>
    <cellStyle name="Followed Hyperlink 49" xfId="22234" hidden="1" xr:uid="{00000000-0005-0000-0000-000086060000}"/>
    <cellStyle name="Followed Hyperlink 49" xfId="22297" hidden="1" xr:uid="{00000000-0005-0000-0000-000087060000}"/>
    <cellStyle name="Followed Hyperlink 49" xfId="22352" hidden="1" xr:uid="{00000000-0005-0000-0000-000088060000}"/>
    <cellStyle name="Followed Hyperlink 49" xfId="22464" hidden="1" xr:uid="{00000000-0005-0000-0000-000089060000}"/>
    <cellStyle name="Followed Hyperlink 49" xfId="22445" hidden="1" xr:uid="{00000000-0005-0000-0000-00008A060000}"/>
    <cellStyle name="Followed Hyperlink 49" xfId="22508" hidden="1" xr:uid="{00000000-0005-0000-0000-00008B060000}"/>
    <cellStyle name="Followed Hyperlink 49" xfId="22563" hidden="1" xr:uid="{00000000-0005-0000-0000-00008C060000}"/>
    <cellStyle name="Followed Hyperlink 49" xfId="22670" hidden="1" xr:uid="{00000000-0005-0000-0000-00008D060000}"/>
    <cellStyle name="Followed Hyperlink 49" xfId="22651" hidden="1" xr:uid="{00000000-0005-0000-0000-00008E060000}"/>
    <cellStyle name="Followed Hyperlink 49" xfId="22714" hidden="1" xr:uid="{00000000-0005-0000-0000-00008F060000}"/>
    <cellStyle name="Followed Hyperlink 49" xfId="21277" hidden="1" xr:uid="{00000000-0005-0000-0000-000074060000}"/>
    <cellStyle name="Followed Hyperlink 49" xfId="22795" hidden="1" xr:uid="{00000000-0005-0000-0000-000075060000}"/>
    <cellStyle name="Followed Hyperlink 49" xfId="18045" hidden="1" xr:uid="{00000000-0005-0000-0000-000076060000}"/>
    <cellStyle name="Followed Hyperlink 49" xfId="6236" hidden="1" xr:uid="{00000000-0005-0000-0000-000077060000}"/>
    <cellStyle name="Followed Hyperlink 49" xfId="23048" hidden="1" xr:uid="{00000000-0005-0000-0000-000078060000}"/>
    <cellStyle name="Followed Hyperlink 49" xfId="23173" hidden="1" xr:uid="{00000000-0005-0000-0000-000079060000}"/>
    <cellStyle name="Followed Hyperlink 49" xfId="23154" hidden="1" xr:uid="{00000000-0005-0000-0000-00007A060000}"/>
    <cellStyle name="Followed Hyperlink 49" xfId="23217" hidden="1" xr:uid="{00000000-0005-0000-0000-00007B060000}"/>
    <cellStyle name="Followed Hyperlink 49" xfId="23274" hidden="1" xr:uid="{00000000-0005-0000-0000-00007C060000}"/>
    <cellStyle name="Followed Hyperlink 49" xfId="23394" hidden="1" xr:uid="{00000000-0005-0000-0000-00007D060000}"/>
    <cellStyle name="Followed Hyperlink 49" xfId="23375" hidden="1" xr:uid="{00000000-0005-0000-0000-00007E060000}"/>
    <cellStyle name="Followed Hyperlink 49" xfId="23438" hidden="1" xr:uid="{00000000-0005-0000-0000-00007F060000}"/>
    <cellStyle name="Followed Hyperlink 49" xfId="23493" hidden="1" xr:uid="{00000000-0005-0000-0000-000080060000}"/>
    <cellStyle name="Followed Hyperlink 49" xfId="23610" hidden="1" xr:uid="{00000000-0005-0000-0000-000081060000}"/>
    <cellStyle name="Followed Hyperlink 49" xfId="23591" hidden="1" xr:uid="{00000000-0005-0000-0000-000082060000}"/>
    <cellStyle name="Followed Hyperlink 49" xfId="23654" hidden="1" xr:uid="{00000000-0005-0000-0000-000083060000}"/>
    <cellStyle name="Followed Hyperlink 49" xfId="23709" hidden="1" xr:uid="{00000000-0005-0000-0000-000084060000}"/>
    <cellStyle name="Followed Hyperlink 49" xfId="23822" hidden="1" xr:uid="{00000000-0005-0000-0000-000085060000}"/>
    <cellStyle name="Followed Hyperlink 49" xfId="23803" hidden="1" xr:uid="{00000000-0005-0000-0000-000086060000}"/>
    <cellStyle name="Followed Hyperlink 49" xfId="23866" hidden="1" xr:uid="{00000000-0005-0000-0000-000087060000}"/>
    <cellStyle name="Followed Hyperlink 49" xfId="23921" hidden="1" xr:uid="{00000000-0005-0000-0000-000088060000}"/>
    <cellStyle name="Followed Hyperlink 49" xfId="24033" hidden="1" xr:uid="{00000000-0005-0000-0000-000089060000}"/>
    <cellStyle name="Followed Hyperlink 49" xfId="24014" hidden="1" xr:uid="{00000000-0005-0000-0000-00008A060000}"/>
    <cellStyle name="Followed Hyperlink 49" xfId="24077" hidden="1" xr:uid="{00000000-0005-0000-0000-00008B060000}"/>
    <cellStyle name="Followed Hyperlink 49" xfId="24132" hidden="1" xr:uid="{00000000-0005-0000-0000-00008C060000}"/>
    <cellStyle name="Followed Hyperlink 49" xfId="24239" hidden="1" xr:uid="{00000000-0005-0000-0000-00008D060000}"/>
    <cellStyle name="Followed Hyperlink 49" xfId="24220" hidden="1" xr:uid="{00000000-0005-0000-0000-00008E060000}"/>
    <cellStyle name="Followed Hyperlink 49" xfId="24283" hidden="1" xr:uid="{00000000-0005-0000-0000-00008F060000}"/>
    <cellStyle name="Followed Hyperlink 49" xfId="22878" hidden="1" xr:uid="{00000000-0005-0000-0000-000074060000}"/>
    <cellStyle name="Followed Hyperlink 49" xfId="24364" hidden="1" xr:uid="{00000000-0005-0000-0000-000075060000}"/>
    <cellStyle name="Followed Hyperlink 49" xfId="14741" hidden="1" xr:uid="{00000000-0005-0000-0000-000076060000}"/>
    <cellStyle name="Followed Hyperlink 49" xfId="19650" hidden="1" xr:uid="{00000000-0005-0000-0000-000077060000}"/>
    <cellStyle name="Followed Hyperlink 49" xfId="24567" hidden="1" xr:uid="{00000000-0005-0000-0000-000078060000}"/>
    <cellStyle name="Followed Hyperlink 49" xfId="24692" hidden="1" xr:uid="{00000000-0005-0000-0000-000079060000}"/>
    <cellStyle name="Followed Hyperlink 49" xfId="24673" hidden="1" xr:uid="{00000000-0005-0000-0000-00007A060000}"/>
    <cellStyle name="Followed Hyperlink 49" xfId="24736" hidden="1" xr:uid="{00000000-0005-0000-0000-00007B060000}"/>
    <cellStyle name="Followed Hyperlink 49" xfId="24793" hidden="1" xr:uid="{00000000-0005-0000-0000-00007C060000}"/>
    <cellStyle name="Followed Hyperlink 49" xfId="24913" hidden="1" xr:uid="{00000000-0005-0000-0000-00007D060000}"/>
    <cellStyle name="Followed Hyperlink 49" xfId="24894" hidden="1" xr:uid="{00000000-0005-0000-0000-00007E060000}"/>
    <cellStyle name="Followed Hyperlink 49" xfId="24957" hidden="1" xr:uid="{00000000-0005-0000-0000-00007F060000}"/>
    <cellStyle name="Followed Hyperlink 49" xfId="25012" hidden="1" xr:uid="{00000000-0005-0000-0000-000080060000}"/>
    <cellStyle name="Followed Hyperlink 49" xfId="25129" hidden="1" xr:uid="{00000000-0005-0000-0000-000081060000}"/>
    <cellStyle name="Followed Hyperlink 49" xfId="25110" hidden="1" xr:uid="{00000000-0005-0000-0000-000082060000}"/>
    <cellStyle name="Followed Hyperlink 49" xfId="25173" hidden="1" xr:uid="{00000000-0005-0000-0000-000083060000}"/>
    <cellStyle name="Followed Hyperlink 49" xfId="25228" hidden="1" xr:uid="{00000000-0005-0000-0000-000084060000}"/>
    <cellStyle name="Followed Hyperlink 49" xfId="25341" hidden="1" xr:uid="{00000000-0005-0000-0000-000085060000}"/>
    <cellStyle name="Followed Hyperlink 49" xfId="25322" hidden="1" xr:uid="{00000000-0005-0000-0000-000086060000}"/>
    <cellStyle name="Followed Hyperlink 49" xfId="25385" hidden="1" xr:uid="{00000000-0005-0000-0000-000087060000}"/>
    <cellStyle name="Followed Hyperlink 49" xfId="25440" hidden="1" xr:uid="{00000000-0005-0000-0000-000088060000}"/>
    <cellStyle name="Followed Hyperlink 49" xfId="25552" hidden="1" xr:uid="{00000000-0005-0000-0000-000089060000}"/>
    <cellStyle name="Followed Hyperlink 49" xfId="25533" hidden="1" xr:uid="{00000000-0005-0000-0000-00008A060000}"/>
    <cellStyle name="Followed Hyperlink 49" xfId="25596" hidden="1" xr:uid="{00000000-0005-0000-0000-00008B060000}"/>
    <cellStyle name="Followed Hyperlink 49" xfId="25651" hidden="1" xr:uid="{00000000-0005-0000-0000-00008C060000}"/>
    <cellStyle name="Followed Hyperlink 49" xfId="25758" hidden="1" xr:uid="{00000000-0005-0000-0000-00008D060000}"/>
    <cellStyle name="Followed Hyperlink 49" xfId="25739" hidden="1" xr:uid="{00000000-0005-0000-0000-00008E060000}"/>
    <cellStyle name="Followed Hyperlink 49" xfId="25802" hidden="1" xr:uid="{00000000-0005-0000-0000-00008F060000}"/>
    <cellStyle name="Followed Hyperlink 49" xfId="26372" hidden="1" xr:uid="{00000000-0005-0000-0000-000074060000}"/>
    <cellStyle name="Followed Hyperlink 49" xfId="26499" hidden="1" xr:uid="{00000000-0005-0000-0000-000075060000}"/>
    <cellStyle name="Followed Hyperlink 49" xfId="26480" hidden="1" xr:uid="{00000000-0005-0000-0000-000076060000}"/>
    <cellStyle name="Followed Hyperlink 49" xfId="26543" hidden="1" xr:uid="{00000000-0005-0000-0000-000077060000}"/>
    <cellStyle name="Followed Hyperlink 49" xfId="26687" hidden="1" xr:uid="{00000000-0005-0000-0000-000078060000}"/>
    <cellStyle name="Followed Hyperlink 49" xfId="26812" hidden="1" xr:uid="{00000000-0005-0000-0000-000079060000}"/>
    <cellStyle name="Followed Hyperlink 49" xfId="26793" hidden="1" xr:uid="{00000000-0005-0000-0000-00007A060000}"/>
    <cellStyle name="Followed Hyperlink 49" xfId="26856" hidden="1" xr:uid="{00000000-0005-0000-0000-00007B060000}"/>
    <cellStyle name="Followed Hyperlink 49" xfId="26913" hidden="1" xr:uid="{00000000-0005-0000-0000-00007C060000}"/>
    <cellStyle name="Followed Hyperlink 49" xfId="27033" hidden="1" xr:uid="{00000000-0005-0000-0000-00007D060000}"/>
    <cellStyle name="Followed Hyperlink 49" xfId="27014" hidden="1" xr:uid="{00000000-0005-0000-0000-00007E060000}"/>
    <cellStyle name="Followed Hyperlink 49" xfId="27077" hidden="1" xr:uid="{00000000-0005-0000-0000-00007F060000}"/>
    <cellStyle name="Followed Hyperlink 49" xfId="27132" hidden="1" xr:uid="{00000000-0005-0000-0000-000080060000}"/>
    <cellStyle name="Followed Hyperlink 49" xfId="27249" hidden="1" xr:uid="{00000000-0005-0000-0000-000081060000}"/>
    <cellStyle name="Followed Hyperlink 49" xfId="27230" hidden="1" xr:uid="{00000000-0005-0000-0000-000082060000}"/>
    <cellStyle name="Followed Hyperlink 49" xfId="27293" hidden="1" xr:uid="{00000000-0005-0000-0000-000083060000}"/>
    <cellStyle name="Followed Hyperlink 49" xfId="27348" hidden="1" xr:uid="{00000000-0005-0000-0000-000084060000}"/>
    <cellStyle name="Followed Hyperlink 49" xfId="27461" hidden="1" xr:uid="{00000000-0005-0000-0000-000085060000}"/>
    <cellStyle name="Followed Hyperlink 49" xfId="27442" hidden="1" xr:uid="{00000000-0005-0000-0000-000086060000}"/>
    <cellStyle name="Followed Hyperlink 49" xfId="27505" hidden="1" xr:uid="{00000000-0005-0000-0000-000087060000}"/>
    <cellStyle name="Followed Hyperlink 49" xfId="27560" hidden="1" xr:uid="{00000000-0005-0000-0000-000088060000}"/>
    <cellStyle name="Followed Hyperlink 49" xfId="27672" hidden="1" xr:uid="{00000000-0005-0000-0000-000089060000}"/>
    <cellStyle name="Followed Hyperlink 49" xfId="27653" hidden="1" xr:uid="{00000000-0005-0000-0000-00008A060000}"/>
    <cellStyle name="Followed Hyperlink 49" xfId="27716" hidden="1" xr:uid="{00000000-0005-0000-0000-00008B060000}"/>
    <cellStyle name="Followed Hyperlink 49" xfId="27771" hidden="1" xr:uid="{00000000-0005-0000-0000-00008C060000}"/>
    <cellStyle name="Followed Hyperlink 49" xfId="27878" hidden="1" xr:uid="{00000000-0005-0000-0000-00008D060000}"/>
    <cellStyle name="Followed Hyperlink 49" xfId="27859" hidden="1" xr:uid="{00000000-0005-0000-0000-00008E060000}"/>
    <cellStyle name="Followed Hyperlink 49" xfId="27922" hidden="1" xr:uid="{00000000-0005-0000-0000-00008F060000}"/>
    <cellStyle name="Followed Hyperlink 49" xfId="28594" hidden="1" xr:uid="{00000000-0005-0000-0000-000074060000}"/>
    <cellStyle name="Followed Hyperlink 49" xfId="28721" hidden="1" xr:uid="{00000000-0005-0000-0000-000075060000}"/>
    <cellStyle name="Followed Hyperlink 49" xfId="28702" hidden="1" xr:uid="{00000000-0005-0000-0000-000076060000}"/>
    <cellStyle name="Followed Hyperlink 49" xfId="28765" hidden="1" xr:uid="{00000000-0005-0000-0000-000077060000}"/>
    <cellStyle name="Followed Hyperlink 49" xfId="28909" hidden="1" xr:uid="{00000000-0005-0000-0000-000078060000}"/>
    <cellStyle name="Followed Hyperlink 49" xfId="29034" hidden="1" xr:uid="{00000000-0005-0000-0000-000079060000}"/>
    <cellStyle name="Followed Hyperlink 49" xfId="29015" hidden="1" xr:uid="{00000000-0005-0000-0000-00007A060000}"/>
    <cellStyle name="Followed Hyperlink 49" xfId="29078" hidden="1" xr:uid="{00000000-0005-0000-0000-00007B060000}"/>
    <cellStyle name="Followed Hyperlink 49" xfId="29135" hidden="1" xr:uid="{00000000-0005-0000-0000-00007C060000}"/>
    <cellStyle name="Followed Hyperlink 49" xfId="29255" hidden="1" xr:uid="{00000000-0005-0000-0000-00007D060000}"/>
    <cellStyle name="Followed Hyperlink 49" xfId="29236" hidden="1" xr:uid="{00000000-0005-0000-0000-00007E060000}"/>
    <cellStyle name="Followed Hyperlink 49" xfId="29299" hidden="1" xr:uid="{00000000-0005-0000-0000-00007F060000}"/>
    <cellStyle name="Followed Hyperlink 49" xfId="29354" hidden="1" xr:uid="{00000000-0005-0000-0000-000080060000}"/>
    <cellStyle name="Followed Hyperlink 49" xfId="29471" hidden="1" xr:uid="{00000000-0005-0000-0000-000081060000}"/>
    <cellStyle name="Followed Hyperlink 49" xfId="29452" hidden="1" xr:uid="{00000000-0005-0000-0000-000082060000}"/>
    <cellStyle name="Followed Hyperlink 49" xfId="29515" hidden="1" xr:uid="{00000000-0005-0000-0000-000083060000}"/>
    <cellStyle name="Followed Hyperlink 49" xfId="29570" hidden="1" xr:uid="{00000000-0005-0000-0000-000084060000}"/>
    <cellStyle name="Followed Hyperlink 49" xfId="29683" hidden="1" xr:uid="{00000000-0005-0000-0000-000085060000}"/>
    <cellStyle name="Followed Hyperlink 49" xfId="29664" hidden="1" xr:uid="{00000000-0005-0000-0000-000086060000}"/>
    <cellStyle name="Followed Hyperlink 49" xfId="29727" hidden="1" xr:uid="{00000000-0005-0000-0000-000087060000}"/>
    <cellStyle name="Followed Hyperlink 49" xfId="29782" hidden="1" xr:uid="{00000000-0005-0000-0000-000088060000}"/>
    <cellStyle name="Followed Hyperlink 49" xfId="29894" hidden="1" xr:uid="{00000000-0005-0000-0000-000089060000}"/>
    <cellStyle name="Followed Hyperlink 49" xfId="29875" hidden="1" xr:uid="{00000000-0005-0000-0000-00008A060000}"/>
    <cellStyle name="Followed Hyperlink 49" xfId="29938" hidden="1" xr:uid="{00000000-0005-0000-0000-00008B060000}"/>
    <cellStyle name="Followed Hyperlink 49" xfId="29993" hidden="1" xr:uid="{00000000-0005-0000-0000-00008C060000}"/>
    <cellStyle name="Followed Hyperlink 49" xfId="30100" hidden="1" xr:uid="{00000000-0005-0000-0000-00008D060000}"/>
    <cellStyle name="Followed Hyperlink 49" xfId="30081" hidden="1" xr:uid="{00000000-0005-0000-0000-00008E060000}"/>
    <cellStyle name="Followed Hyperlink 49" xfId="30144" hidden="1" xr:uid="{00000000-0005-0000-0000-00008F060000}"/>
    <cellStyle name="Followed Hyperlink 49" xfId="28520" hidden="1" xr:uid="{00000000-0005-0000-0000-000074060000}"/>
    <cellStyle name="Followed Hyperlink 49" xfId="30225" hidden="1" xr:uid="{00000000-0005-0000-0000-000075060000}"/>
    <cellStyle name="Followed Hyperlink 49" xfId="28284" hidden="1" xr:uid="{00000000-0005-0000-0000-000076060000}"/>
    <cellStyle name="Followed Hyperlink 49" xfId="28353" hidden="1" xr:uid="{00000000-0005-0000-0000-000077060000}"/>
    <cellStyle name="Followed Hyperlink 49" xfId="30580" hidden="1" xr:uid="{00000000-0005-0000-0000-000078060000}"/>
    <cellStyle name="Followed Hyperlink 49" xfId="30705" hidden="1" xr:uid="{00000000-0005-0000-0000-000079060000}"/>
    <cellStyle name="Followed Hyperlink 49" xfId="30686" hidden="1" xr:uid="{00000000-0005-0000-0000-00007A060000}"/>
    <cellStyle name="Followed Hyperlink 49" xfId="30749" hidden="1" xr:uid="{00000000-0005-0000-0000-00007B060000}"/>
    <cellStyle name="Followed Hyperlink 49" xfId="30806" hidden="1" xr:uid="{00000000-0005-0000-0000-00007C060000}"/>
    <cellStyle name="Followed Hyperlink 49" xfId="30926" hidden="1" xr:uid="{00000000-0005-0000-0000-00007D060000}"/>
    <cellStyle name="Followed Hyperlink 49" xfId="30907" hidden="1" xr:uid="{00000000-0005-0000-0000-00007E060000}"/>
    <cellStyle name="Followed Hyperlink 49" xfId="30970" hidden="1" xr:uid="{00000000-0005-0000-0000-00007F060000}"/>
    <cellStyle name="Followed Hyperlink 49" xfId="31025" hidden="1" xr:uid="{00000000-0005-0000-0000-000080060000}"/>
    <cellStyle name="Followed Hyperlink 49" xfId="31142" hidden="1" xr:uid="{00000000-0005-0000-0000-000081060000}"/>
    <cellStyle name="Followed Hyperlink 49" xfId="31123" hidden="1" xr:uid="{00000000-0005-0000-0000-000082060000}"/>
    <cellStyle name="Followed Hyperlink 49" xfId="31186" hidden="1" xr:uid="{00000000-0005-0000-0000-000083060000}"/>
    <cellStyle name="Followed Hyperlink 49" xfId="31241" hidden="1" xr:uid="{00000000-0005-0000-0000-000084060000}"/>
    <cellStyle name="Followed Hyperlink 49" xfId="31354" hidden="1" xr:uid="{00000000-0005-0000-0000-000085060000}"/>
    <cellStyle name="Followed Hyperlink 49" xfId="31335" hidden="1" xr:uid="{00000000-0005-0000-0000-000086060000}"/>
    <cellStyle name="Followed Hyperlink 49" xfId="31398" hidden="1" xr:uid="{00000000-0005-0000-0000-000087060000}"/>
    <cellStyle name="Followed Hyperlink 49" xfId="31453" hidden="1" xr:uid="{00000000-0005-0000-0000-000088060000}"/>
    <cellStyle name="Followed Hyperlink 49" xfId="31565" hidden="1" xr:uid="{00000000-0005-0000-0000-000089060000}"/>
    <cellStyle name="Followed Hyperlink 49" xfId="31546" hidden="1" xr:uid="{00000000-0005-0000-0000-00008A060000}"/>
    <cellStyle name="Followed Hyperlink 49" xfId="31609" hidden="1" xr:uid="{00000000-0005-0000-0000-00008B060000}"/>
    <cellStyle name="Followed Hyperlink 49" xfId="31664" hidden="1" xr:uid="{00000000-0005-0000-0000-00008C060000}"/>
    <cellStyle name="Followed Hyperlink 49" xfId="31771" hidden="1" xr:uid="{00000000-0005-0000-0000-00008D060000}"/>
    <cellStyle name="Followed Hyperlink 49" xfId="31752" hidden="1" xr:uid="{00000000-0005-0000-0000-00008E060000}"/>
    <cellStyle name="Followed Hyperlink 49" xfId="31815" hidden="1" xr:uid="{00000000-0005-0000-0000-00008F060000}"/>
    <cellStyle name="Followed Hyperlink 49" xfId="30323" hidden="1" xr:uid="{00000000-0005-0000-0000-000074060000}"/>
    <cellStyle name="Followed Hyperlink 49" xfId="31896" hidden="1" xr:uid="{00000000-0005-0000-0000-000075060000}"/>
    <cellStyle name="Followed Hyperlink 49" xfId="26077" hidden="1" xr:uid="{00000000-0005-0000-0000-000076060000}"/>
    <cellStyle name="Followed Hyperlink 49" xfId="25876" hidden="1" xr:uid="{00000000-0005-0000-0000-000077060000}"/>
    <cellStyle name="Followed Hyperlink 49" xfId="32248" hidden="1" xr:uid="{00000000-0005-0000-0000-000078060000}"/>
    <cellStyle name="Followed Hyperlink 49" xfId="32373" hidden="1" xr:uid="{00000000-0005-0000-0000-000079060000}"/>
    <cellStyle name="Followed Hyperlink 49" xfId="32354" hidden="1" xr:uid="{00000000-0005-0000-0000-00007A060000}"/>
    <cellStyle name="Followed Hyperlink 49" xfId="32417" hidden="1" xr:uid="{00000000-0005-0000-0000-00007B060000}"/>
    <cellStyle name="Followed Hyperlink 49" xfId="32474" hidden="1" xr:uid="{00000000-0005-0000-0000-00007C060000}"/>
    <cellStyle name="Followed Hyperlink 49" xfId="32594" hidden="1" xr:uid="{00000000-0005-0000-0000-00007D060000}"/>
    <cellStyle name="Followed Hyperlink 49" xfId="32575" hidden="1" xr:uid="{00000000-0005-0000-0000-00007E060000}"/>
    <cellStyle name="Followed Hyperlink 49" xfId="32638" hidden="1" xr:uid="{00000000-0005-0000-0000-00007F060000}"/>
    <cellStyle name="Followed Hyperlink 49" xfId="32693" hidden="1" xr:uid="{00000000-0005-0000-0000-000080060000}"/>
    <cellStyle name="Followed Hyperlink 49" xfId="32810" hidden="1" xr:uid="{00000000-0005-0000-0000-000081060000}"/>
    <cellStyle name="Followed Hyperlink 49" xfId="32791" hidden="1" xr:uid="{00000000-0005-0000-0000-000082060000}"/>
    <cellStyle name="Followed Hyperlink 49" xfId="32854" hidden="1" xr:uid="{00000000-0005-0000-0000-000083060000}"/>
    <cellStyle name="Followed Hyperlink 49" xfId="32909" hidden="1" xr:uid="{00000000-0005-0000-0000-000084060000}"/>
    <cellStyle name="Followed Hyperlink 49" xfId="33022" hidden="1" xr:uid="{00000000-0005-0000-0000-000085060000}"/>
    <cellStyle name="Followed Hyperlink 49" xfId="33003" hidden="1" xr:uid="{00000000-0005-0000-0000-000086060000}"/>
    <cellStyle name="Followed Hyperlink 49" xfId="33066" hidden="1" xr:uid="{00000000-0005-0000-0000-000087060000}"/>
    <cellStyle name="Followed Hyperlink 49" xfId="33121" hidden="1" xr:uid="{00000000-0005-0000-0000-000088060000}"/>
    <cellStyle name="Followed Hyperlink 49" xfId="33233" hidden="1" xr:uid="{00000000-0005-0000-0000-000089060000}"/>
    <cellStyle name="Followed Hyperlink 49" xfId="33214" hidden="1" xr:uid="{00000000-0005-0000-0000-00008A060000}"/>
    <cellStyle name="Followed Hyperlink 49" xfId="33277" hidden="1" xr:uid="{00000000-0005-0000-0000-00008B060000}"/>
    <cellStyle name="Followed Hyperlink 49" xfId="33332" hidden="1" xr:uid="{00000000-0005-0000-0000-00008C060000}"/>
    <cellStyle name="Followed Hyperlink 49" xfId="33439" hidden="1" xr:uid="{00000000-0005-0000-0000-00008D060000}"/>
    <cellStyle name="Followed Hyperlink 49" xfId="33420" hidden="1" xr:uid="{00000000-0005-0000-0000-00008E060000}"/>
    <cellStyle name="Followed Hyperlink 49" xfId="33483" hidden="1" xr:uid="{00000000-0005-0000-0000-00008F060000}"/>
    <cellStyle name="Followed Hyperlink 49" xfId="31993" hidden="1" xr:uid="{00000000-0005-0000-0000-000074060000}"/>
    <cellStyle name="Followed Hyperlink 49" xfId="33564" hidden="1" xr:uid="{00000000-0005-0000-0000-000075060000}"/>
    <cellStyle name="Followed Hyperlink 49" xfId="28276" hidden="1" xr:uid="{00000000-0005-0000-0000-000076060000}"/>
    <cellStyle name="Followed Hyperlink 49" xfId="28492" hidden="1" xr:uid="{00000000-0005-0000-0000-000077060000}"/>
    <cellStyle name="Followed Hyperlink 49" xfId="33903" hidden="1" xr:uid="{00000000-0005-0000-0000-000078060000}"/>
    <cellStyle name="Followed Hyperlink 49" xfId="34028" hidden="1" xr:uid="{00000000-0005-0000-0000-000079060000}"/>
    <cellStyle name="Followed Hyperlink 49" xfId="34009" hidden="1" xr:uid="{00000000-0005-0000-0000-00007A060000}"/>
    <cellStyle name="Followed Hyperlink 49" xfId="34072" hidden="1" xr:uid="{00000000-0005-0000-0000-00007B060000}"/>
    <cellStyle name="Followed Hyperlink 49" xfId="34129" hidden="1" xr:uid="{00000000-0005-0000-0000-00007C060000}"/>
    <cellStyle name="Followed Hyperlink 49" xfId="34249" hidden="1" xr:uid="{00000000-0005-0000-0000-00007D060000}"/>
    <cellStyle name="Followed Hyperlink 49" xfId="34230" hidden="1" xr:uid="{00000000-0005-0000-0000-00007E060000}"/>
    <cellStyle name="Followed Hyperlink 49" xfId="34293" hidden="1" xr:uid="{00000000-0005-0000-0000-00007F060000}"/>
    <cellStyle name="Followed Hyperlink 49" xfId="34348" hidden="1" xr:uid="{00000000-0005-0000-0000-000080060000}"/>
    <cellStyle name="Followed Hyperlink 49" xfId="34465" hidden="1" xr:uid="{00000000-0005-0000-0000-000081060000}"/>
    <cellStyle name="Followed Hyperlink 49" xfId="34446" hidden="1" xr:uid="{00000000-0005-0000-0000-000082060000}"/>
    <cellStyle name="Followed Hyperlink 49" xfId="34509" hidden="1" xr:uid="{00000000-0005-0000-0000-000083060000}"/>
    <cellStyle name="Followed Hyperlink 49" xfId="34564" hidden="1" xr:uid="{00000000-0005-0000-0000-000084060000}"/>
    <cellStyle name="Followed Hyperlink 49" xfId="34677" hidden="1" xr:uid="{00000000-0005-0000-0000-000085060000}"/>
    <cellStyle name="Followed Hyperlink 49" xfId="34658" hidden="1" xr:uid="{00000000-0005-0000-0000-000086060000}"/>
    <cellStyle name="Followed Hyperlink 49" xfId="34721" hidden="1" xr:uid="{00000000-0005-0000-0000-000087060000}"/>
    <cellStyle name="Followed Hyperlink 49" xfId="34776" hidden="1" xr:uid="{00000000-0005-0000-0000-000088060000}"/>
    <cellStyle name="Followed Hyperlink 49" xfId="34888" hidden="1" xr:uid="{00000000-0005-0000-0000-000089060000}"/>
    <cellStyle name="Followed Hyperlink 49" xfId="34869" hidden="1" xr:uid="{00000000-0005-0000-0000-00008A060000}"/>
    <cellStyle name="Followed Hyperlink 49" xfId="34932" hidden="1" xr:uid="{00000000-0005-0000-0000-00008B060000}"/>
    <cellStyle name="Followed Hyperlink 49" xfId="34987" hidden="1" xr:uid="{00000000-0005-0000-0000-00008C060000}"/>
    <cellStyle name="Followed Hyperlink 49" xfId="35094" hidden="1" xr:uid="{00000000-0005-0000-0000-00008D060000}"/>
    <cellStyle name="Followed Hyperlink 49" xfId="35075" hidden="1" xr:uid="{00000000-0005-0000-0000-00008E060000}"/>
    <cellStyle name="Followed Hyperlink 49" xfId="35138" hidden="1" xr:uid="{00000000-0005-0000-0000-00008F060000}"/>
    <cellStyle name="Followed Hyperlink 49" xfId="33659" hidden="1" xr:uid="{00000000-0005-0000-0000-000074060000}"/>
    <cellStyle name="Followed Hyperlink 49" xfId="35219" hidden="1" xr:uid="{00000000-0005-0000-0000-000075060000}"/>
    <cellStyle name="Followed Hyperlink 49" xfId="28325" hidden="1" xr:uid="{00000000-0005-0000-0000-000076060000}"/>
    <cellStyle name="Followed Hyperlink 49" xfId="30336" hidden="1" xr:uid="{00000000-0005-0000-0000-000077060000}"/>
    <cellStyle name="Followed Hyperlink 49" xfId="35544" hidden="1" xr:uid="{00000000-0005-0000-0000-000078060000}"/>
    <cellStyle name="Followed Hyperlink 49" xfId="35669" hidden="1" xr:uid="{00000000-0005-0000-0000-000079060000}"/>
    <cellStyle name="Followed Hyperlink 49" xfId="35650" hidden="1" xr:uid="{00000000-0005-0000-0000-00007A060000}"/>
    <cellStyle name="Followed Hyperlink 49" xfId="35713" hidden="1" xr:uid="{00000000-0005-0000-0000-00007B060000}"/>
    <cellStyle name="Followed Hyperlink 49" xfId="35770" hidden="1" xr:uid="{00000000-0005-0000-0000-00007C060000}"/>
    <cellStyle name="Followed Hyperlink 49" xfId="35890" hidden="1" xr:uid="{00000000-0005-0000-0000-00007D060000}"/>
    <cellStyle name="Followed Hyperlink 49" xfId="35871" hidden="1" xr:uid="{00000000-0005-0000-0000-00007E060000}"/>
    <cellStyle name="Followed Hyperlink 49" xfId="35934" hidden="1" xr:uid="{00000000-0005-0000-0000-00007F060000}"/>
    <cellStyle name="Followed Hyperlink 49" xfId="35989" hidden="1" xr:uid="{00000000-0005-0000-0000-000080060000}"/>
    <cellStyle name="Followed Hyperlink 49" xfId="36106" hidden="1" xr:uid="{00000000-0005-0000-0000-000081060000}"/>
    <cellStyle name="Followed Hyperlink 49" xfId="36087" hidden="1" xr:uid="{00000000-0005-0000-0000-000082060000}"/>
    <cellStyle name="Followed Hyperlink 49" xfId="36150" hidden="1" xr:uid="{00000000-0005-0000-0000-000083060000}"/>
    <cellStyle name="Followed Hyperlink 49" xfId="36205" hidden="1" xr:uid="{00000000-0005-0000-0000-000084060000}"/>
    <cellStyle name="Followed Hyperlink 49" xfId="36318" hidden="1" xr:uid="{00000000-0005-0000-0000-000085060000}"/>
    <cellStyle name="Followed Hyperlink 49" xfId="36299" hidden="1" xr:uid="{00000000-0005-0000-0000-000086060000}"/>
    <cellStyle name="Followed Hyperlink 49" xfId="36362" hidden="1" xr:uid="{00000000-0005-0000-0000-000087060000}"/>
    <cellStyle name="Followed Hyperlink 49" xfId="36417" hidden="1" xr:uid="{00000000-0005-0000-0000-000088060000}"/>
    <cellStyle name="Followed Hyperlink 49" xfId="36529" hidden="1" xr:uid="{00000000-0005-0000-0000-000089060000}"/>
    <cellStyle name="Followed Hyperlink 49" xfId="36510" hidden="1" xr:uid="{00000000-0005-0000-0000-00008A060000}"/>
    <cellStyle name="Followed Hyperlink 49" xfId="36573" hidden="1" xr:uid="{00000000-0005-0000-0000-00008B060000}"/>
    <cellStyle name="Followed Hyperlink 49" xfId="36628" hidden="1" xr:uid="{00000000-0005-0000-0000-00008C060000}"/>
    <cellStyle name="Followed Hyperlink 49" xfId="36735" hidden="1" xr:uid="{00000000-0005-0000-0000-00008D060000}"/>
    <cellStyle name="Followed Hyperlink 49" xfId="36716" hidden="1" xr:uid="{00000000-0005-0000-0000-00008E060000}"/>
    <cellStyle name="Followed Hyperlink 49" xfId="36779" hidden="1" xr:uid="{00000000-0005-0000-0000-00008F060000}"/>
    <cellStyle name="Followed Hyperlink 49" xfId="35312" hidden="1" xr:uid="{00000000-0005-0000-0000-000074060000}"/>
    <cellStyle name="Followed Hyperlink 49" xfId="36860" hidden="1" xr:uid="{00000000-0005-0000-0000-000075060000}"/>
    <cellStyle name="Followed Hyperlink 49" xfId="28308" hidden="1" xr:uid="{00000000-0005-0000-0000-000076060000}"/>
    <cellStyle name="Followed Hyperlink 49" xfId="32006" hidden="1" xr:uid="{00000000-0005-0000-0000-000077060000}"/>
    <cellStyle name="Followed Hyperlink 49" xfId="37151" hidden="1" xr:uid="{00000000-0005-0000-0000-000078060000}"/>
    <cellStyle name="Followed Hyperlink 49" xfId="37276" hidden="1" xr:uid="{00000000-0005-0000-0000-000079060000}"/>
    <cellStyle name="Followed Hyperlink 49" xfId="37257" hidden="1" xr:uid="{00000000-0005-0000-0000-00007A060000}"/>
    <cellStyle name="Followed Hyperlink 49" xfId="37320" hidden="1" xr:uid="{00000000-0005-0000-0000-00007B060000}"/>
    <cellStyle name="Followed Hyperlink 49" xfId="37377" hidden="1" xr:uid="{00000000-0005-0000-0000-00007C060000}"/>
    <cellStyle name="Followed Hyperlink 49" xfId="37497" hidden="1" xr:uid="{00000000-0005-0000-0000-00007D060000}"/>
    <cellStyle name="Followed Hyperlink 49" xfId="37478" hidden="1" xr:uid="{00000000-0005-0000-0000-00007E060000}"/>
    <cellStyle name="Followed Hyperlink 49" xfId="37541" hidden="1" xr:uid="{00000000-0005-0000-0000-00007F060000}"/>
    <cellStyle name="Followed Hyperlink 49" xfId="37596" hidden="1" xr:uid="{00000000-0005-0000-0000-000080060000}"/>
    <cellStyle name="Followed Hyperlink 49" xfId="37713" hidden="1" xr:uid="{00000000-0005-0000-0000-000081060000}"/>
    <cellStyle name="Followed Hyperlink 49" xfId="37694" hidden="1" xr:uid="{00000000-0005-0000-0000-000082060000}"/>
    <cellStyle name="Followed Hyperlink 49" xfId="37757" hidden="1" xr:uid="{00000000-0005-0000-0000-000083060000}"/>
    <cellStyle name="Followed Hyperlink 49" xfId="37812" hidden="1" xr:uid="{00000000-0005-0000-0000-000084060000}"/>
    <cellStyle name="Followed Hyperlink 49" xfId="37925" hidden="1" xr:uid="{00000000-0005-0000-0000-000085060000}"/>
    <cellStyle name="Followed Hyperlink 49" xfId="37906" hidden="1" xr:uid="{00000000-0005-0000-0000-000086060000}"/>
    <cellStyle name="Followed Hyperlink 49" xfId="37969" hidden="1" xr:uid="{00000000-0005-0000-0000-000087060000}"/>
    <cellStyle name="Followed Hyperlink 49" xfId="38024" hidden="1" xr:uid="{00000000-0005-0000-0000-000088060000}"/>
    <cellStyle name="Followed Hyperlink 49" xfId="38136" hidden="1" xr:uid="{00000000-0005-0000-0000-000089060000}"/>
    <cellStyle name="Followed Hyperlink 49" xfId="38117" hidden="1" xr:uid="{00000000-0005-0000-0000-00008A060000}"/>
    <cellStyle name="Followed Hyperlink 49" xfId="38180" hidden="1" xr:uid="{00000000-0005-0000-0000-00008B060000}"/>
    <cellStyle name="Followed Hyperlink 49" xfId="38235" hidden="1" xr:uid="{00000000-0005-0000-0000-00008C060000}"/>
    <cellStyle name="Followed Hyperlink 49" xfId="38342" hidden="1" xr:uid="{00000000-0005-0000-0000-00008D060000}"/>
    <cellStyle name="Followed Hyperlink 49" xfId="38323" hidden="1" xr:uid="{00000000-0005-0000-0000-00008E060000}"/>
    <cellStyle name="Followed Hyperlink 49" xfId="38386" hidden="1" xr:uid="{00000000-0005-0000-0000-00008F060000}"/>
    <cellStyle name="Followed Hyperlink 49" xfId="36949" hidden="1" xr:uid="{00000000-0005-0000-0000-000074060000}"/>
    <cellStyle name="Followed Hyperlink 49" xfId="38467" hidden="1" xr:uid="{00000000-0005-0000-0000-000075060000}"/>
    <cellStyle name="Followed Hyperlink 49" xfId="28576" hidden="1" xr:uid="{00000000-0005-0000-0000-000076060000}"/>
    <cellStyle name="Followed Hyperlink 49" xfId="33671" hidden="1" xr:uid="{00000000-0005-0000-0000-000077060000}"/>
    <cellStyle name="Followed Hyperlink 49" xfId="38720" hidden="1" xr:uid="{00000000-0005-0000-0000-000078060000}"/>
    <cellStyle name="Followed Hyperlink 49" xfId="38845" hidden="1" xr:uid="{00000000-0005-0000-0000-000079060000}"/>
    <cellStyle name="Followed Hyperlink 49" xfId="38826" hidden="1" xr:uid="{00000000-0005-0000-0000-00007A060000}"/>
    <cellStyle name="Followed Hyperlink 49" xfId="38889" hidden="1" xr:uid="{00000000-0005-0000-0000-00007B060000}"/>
    <cellStyle name="Followed Hyperlink 49" xfId="38946" hidden="1" xr:uid="{00000000-0005-0000-0000-00007C060000}"/>
    <cellStyle name="Followed Hyperlink 49" xfId="39066" hidden="1" xr:uid="{00000000-0005-0000-0000-00007D060000}"/>
    <cellStyle name="Followed Hyperlink 49" xfId="39047" hidden="1" xr:uid="{00000000-0005-0000-0000-00007E060000}"/>
    <cellStyle name="Followed Hyperlink 49" xfId="39110" hidden="1" xr:uid="{00000000-0005-0000-0000-00007F060000}"/>
    <cellStyle name="Followed Hyperlink 49" xfId="39165" hidden="1" xr:uid="{00000000-0005-0000-0000-000080060000}"/>
    <cellStyle name="Followed Hyperlink 49" xfId="39282" hidden="1" xr:uid="{00000000-0005-0000-0000-000081060000}"/>
    <cellStyle name="Followed Hyperlink 49" xfId="39263" hidden="1" xr:uid="{00000000-0005-0000-0000-000082060000}"/>
    <cellStyle name="Followed Hyperlink 49" xfId="39326" hidden="1" xr:uid="{00000000-0005-0000-0000-000083060000}"/>
    <cellStyle name="Followed Hyperlink 49" xfId="39381" hidden="1" xr:uid="{00000000-0005-0000-0000-000084060000}"/>
    <cellStyle name="Followed Hyperlink 49" xfId="39494" hidden="1" xr:uid="{00000000-0005-0000-0000-000085060000}"/>
    <cellStyle name="Followed Hyperlink 49" xfId="39475" hidden="1" xr:uid="{00000000-0005-0000-0000-000086060000}"/>
    <cellStyle name="Followed Hyperlink 49" xfId="39538" hidden="1" xr:uid="{00000000-0005-0000-0000-000087060000}"/>
    <cellStyle name="Followed Hyperlink 49" xfId="39593" hidden="1" xr:uid="{00000000-0005-0000-0000-000088060000}"/>
    <cellStyle name="Followed Hyperlink 49" xfId="39705" hidden="1" xr:uid="{00000000-0005-0000-0000-000089060000}"/>
    <cellStyle name="Followed Hyperlink 49" xfId="39686" hidden="1" xr:uid="{00000000-0005-0000-0000-00008A060000}"/>
    <cellStyle name="Followed Hyperlink 49" xfId="39749" hidden="1" xr:uid="{00000000-0005-0000-0000-00008B060000}"/>
    <cellStyle name="Followed Hyperlink 49" xfId="39804" hidden="1" xr:uid="{00000000-0005-0000-0000-00008C060000}"/>
    <cellStyle name="Followed Hyperlink 49" xfId="39911" hidden="1" xr:uid="{00000000-0005-0000-0000-00008D060000}"/>
    <cellStyle name="Followed Hyperlink 49" xfId="39892" hidden="1" xr:uid="{00000000-0005-0000-0000-00008E060000}"/>
    <cellStyle name="Followed Hyperlink 49" xfId="39955" hidden="1" xr:uid="{00000000-0005-0000-0000-00008F060000}"/>
    <cellStyle name="Followed Hyperlink 49" xfId="38550" hidden="1" xr:uid="{00000000-0005-0000-0000-000074060000}"/>
    <cellStyle name="Followed Hyperlink 49" xfId="40036" hidden="1" xr:uid="{00000000-0005-0000-0000-000075060000}"/>
    <cellStyle name="Followed Hyperlink 49" xfId="30297" hidden="1" xr:uid="{00000000-0005-0000-0000-000076060000}"/>
    <cellStyle name="Followed Hyperlink 49" xfId="35322" hidden="1" xr:uid="{00000000-0005-0000-0000-000077060000}"/>
    <cellStyle name="Followed Hyperlink 49" xfId="40239" hidden="1" xr:uid="{00000000-0005-0000-0000-000078060000}"/>
    <cellStyle name="Followed Hyperlink 49" xfId="40364" hidden="1" xr:uid="{00000000-0005-0000-0000-000079060000}"/>
    <cellStyle name="Followed Hyperlink 49" xfId="40345" hidden="1" xr:uid="{00000000-0005-0000-0000-00007A060000}"/>
    <cellStyle name="Followed Hyperlink 49" xfId="40408" hidden="1" xr:uid="{00000000-0005-0000-0000-00007B060000}"/>
    <cellStyle name="Followed Hyperlink 49" xfId="40465" hidden="1" xr:uid="{00000000-0005-0000-0000-00007C060000}"/>
    <cellStyle name="Followed Hyperlink 49" xfId="40585" hidden="1" xr:uid="{00000000-0005-0000-0000-00007D060000}"/>
    <cellStyle name="Followed Hyperlink 49" xfId="40566" hidden="1" xr:uid="{00000000-0005-0000-0000-00007E060000}"/>
    <cellStyle name="Followed Hyperlink 49" xfId="40629" hidden="1" xr:uid="{00000000-0005-0000-0000-00007F060000}"/>
    <cellStyle name="Followed Hyperlink 49" xfId="40684" hidden="1" xr:uid="{00000000-0005-0000-0000-000080060000}"/>
    <cellStyle name="Followed Hyperlink 49" xfId="40801" hidden="1" xr:uid="{00000000-0005-0000-0000-000081060000}"/>
    <cellStyle name="Followed Hyperlink 49" xfId="40782" hidden="1" xr:uid="{00000000-0005-0000-0000-000082060000}"/>
    <cellStyle name="Followed Hyperlink 49" xfId="40845" hidden="1" xr:uid="{00000000-0005-0000-0000-000083060000}"/>
    <cellStyle name="Followed Hyperlink 49" xfId="40900" hidden="1" xr:uid="{00000000-0005-0000-0000-000084060000}"/>
    <cellStyle name="Followed Hyperlink 49" xfId="41013" hidden="1" xr:uid="{00000000-0005-0000-0000-000085060000}"/>
    <cellStyle name="Followed Hyperlink 49" xfId="40994" hidden="1" xr:uid="{00000000-0005-0000-0000-000086060000}"/>
    <cellStyle name="Followed Hyperlink 49" xfId="41057" hidden="1" xr:uid="{00000000-0005-0000-0000-000087060000}"/>
    <cellStyle name="Followed Hyperlink 49" xfId="41112" hidden="1" xr:uid="{00000000-0005-0000-0000-000088060000}"/>
    <cellStyle name="Followed Hyperlink 49" xfId="41224" hidden="1" xr:uid="{00000000-0005-0000-0000-000089060000}"/>
    <cellStyle name="Followed Hyperlink 49" xfId="41205" hidden="1" xr:uid="{00000000-0005-0000-0000-00008A060000}"/>
    <cellStyle name="Followed Hyperlink 49" xfId="41268" hidden="1" xr:uid="{00000000-0005-0000-0000-00008B060000}"/>
    <cellStyle name="Followed Hyperlink 49" xfId="41323" hidden="1" xr:uid="{00000000-0005-0000-0000-00008C060000}"/>
    <cellStyle name="Followed Hyperlink 49" xfId="41430" hidden="1" xr:uid="{00000000-0005-0000-0000-00008D060000}"/>
    <cellStyle name="Followed Hyperlink 49" xfId="41411" hidden="1" xr:uid="{00000000-0005-0000-0000-00008E060000}"/>
    <cellStyle name="Followed Hyperlink 49" xfId="41474" hidden="1" xr:uid="{00000000-0005-0000-0000-00008F060000}"/>
    <cellStyle name="Followed Hyperlink 49" xfId="41889" hidden="1" xr:uid="{00000000-0005-0000-0000-000074060000}"/>
    <cellStyle name="Followed Hyperlink 49" xfId="42016" hidden="1" xr:uid="{00000000-0005-0000-0000-000075060000}"/>
    <cellStyle name="Followed Hyperlink 49" xfId="41997" hidden="1" xr:uid="{00000000-0005-0000-0000-000076060000}"/>
    <cellStyle name="Followed Hyperlink 49" xfId="42060" hidden="1" xr:uid="{00000000-0005-0000-0000-000077060000}"/>
    <cellStyle name="Followed Hyperlink 49" xfId="42204" hidden="1" xr:uid="{00000000-0005-0000-0000-000078060000}"/>
    <cellStyle name="Followed Hyperlink 49" xfId="42329" hidden="1" xr:uid="{00000000-0005-0000-0000-000079060000}"/>
    <cellStyle name="Followed Hyperlink 49" xfId="42310" hidden="1" xr:uid="{00000000-0005-0000-0000-00007A060000}"/>
    <cellStyle name="Followed Hyperlink 49" xfId="42373" hidden="1" xr:uid="{00000000-0005-0000-0000-00007B060000}"/>
    <cellStyle name="Followed Hyperlink 49" xfId="42430" hidden="1" xr:uid="{00000000-0005-0000-0000-00007C060000}"/>
    <cellStyle name="Followed Hyperlink 49" xfId="42550" hidden="1" xr:uid="{00000000-0005-0000-0000-00007D060000}"/>
    <cellStyle name="Followed Hyperlink 49" xfId="42531" hidden="1" xr:uid="{00000000-0005-0000-0000-00007E060000}"/>
    <cellStyle name="Followed Hyperlink 49" xfId="42594" hidden="1" xr:uid="{00000000-0005-0000-0000-00007F060000}"/>
    <cellStyle name="Followed Hyperlink 49" xfId="42649" hidden="1" xr:uid="{00000000-0005-0000-0000-000080060000}"/>
    <cellStyle name="Followed Hyperlink 49" xfId="42766" hidden="1" xr:uid="{00000000-0005-0000-0000-000081060000}"/>
    <cellStyle name="Followed Hyperlink 49" xfId="42747" hidden="1" xr:uid="{00000000-0005-0000-0000-000082060000}"/>
    <cellStyle name="Followed Hyperlink 49" xfId="42810" hidden="1" xr:uid="{00000000-0005-0000-0000-000083060000}"/>
    <cellStyle name="Followed Hyperlink 49" xfId="42865" hidden="1" xr:uid="{00000000-0005-0000-0000-000084060000}"/>
    <cellStyle name="Followed Hyperlink 49" xfId="42978" hidden="1" xr:uid="{00000000-0005-0000-0000-000085060000}"/>
    <cellStyle name="Followed Hyperlink 49" xfId="42959" hidden="1" xr:uid="{00000000-0005-0000-0000-000086060000}"/>
    <cellStyle name="Followed Hyperlink 49" xfId="43022" hidden="1" xr:uid="{00000000-0005-0000-0000-000087060000}"/>
    <cellStyle name="Followed Hyperlink 49" xfId="43077" hidden="1" xr:uid="{00000000-0005-0000-0000-000088060000}"/>
    <cellStyle name="Followed Hyperlink 49" xfId="43189" hidden="1" xr:uid="{00000000-0005-0000-0000-000089060000}"/>
    <cellStyle name="Followed Hyperlink 49" xfId="43170" hidden="1" xr:uid="{00000000-0005-0000-0000-00008A060000}"/>
    <cellStyle name="Followed Hyperlink 49" xfId="43233" hidden="1" xr:uid="{00000000-0005-0000-0000-00008B060000}"/>
    <cellStyle name="Followed Hyperlink 49" xfId="43288" hidden="1" xr:uid="{00000000-0005-0000-0000-00008C060000}"/>
    <cellStyle name="Followed Hyperlink 49" xfId="43395" hidden="1" xr:uid="{00000000-0005-0000-0000-00008D060000}"/>
    <cellStyle name="Followed Hyperlink 49" xfId="43376" hidden="1" xr:uid="{00000000-0005-0000-0000-00008E060000}"/>
    <cellStyle name="Followed Hyperlink 49" xfId="43439" hidden="1" xr:uid="{00000000-0005-0000-0000-00008F060000}"/>
    <cellStyle name="Followed Hyperlink 49" xfId="43839" hidden="1" xr:uid="{00000000-0005-0000-0000-000074060000}"/>
    <cellStyle name="Followed Hyperlink 49" xfId="43963" hidden="1" xr:uid="{00000000-0005-0000-0000-000075060000}"/>
    <cellStyle name="Followed Hyperlink 49" xfId="43944" hidden="1" xr:uid="{00000000-0005-0000-0000-000076060000}"/>
    <cellStyle name="Followed Hyperlink 49" xfId="44007" hidden="1" xr:uid="{00000000-0005-0000-0000-000077060000}"/>
    <cellStyle name="Followed Hyperlink 49" xfId="44151" hidden="1" xr:uid="{00000000-0005-0000-0000-000078060000}"/>
    <cellStyle name="Followed Hyperlink 49" xfId="44276" hidden="1" xr:uid="{00000000-0005-0000-0000-000079060000}"/>
    <cellStyle name="Followed Hyperlink 49" xfId="44257" hidden="1" xr:uid="{00000000-0005-0000-0000-00007A060000}"/>
    <cellStyle name="Followed Hyperlink 49" xfId="44320" hidden="1" xr:uid="{00000000-0005-0000-0000-00007B060000}"/>
    <cellStyle name="Followed Hyperlink 49" xfId="44377" hidden="1" xr:uid="{00000000-0005-0000-0000-00007C060000}"/>
    <cellStyle name="Followed Hyperlink 49" xfId="44497" hidden="1" xr:uid="{00000000-0005-0000-0000-00007D060000}"/>
    <cellStyle name="Followed Hyperlink 49" xfId="44478" hidden="1" xr:uid="{00000000-0005-0000-0000-00007E060000}"/>
    <cellStyle name="Followed Hyperlink 49" xfId="44541" hidden="1" xr:uid="{00000000-0005-0000-0000-00007F060000}"/>
    <cellStyle name="Followed Hyperlink 49" xfId="44596" hidden="1" xr:uid="{00000000-0005-0000-0000-000080060000}"/>
    <cellStyle name="Followed Hyperlink 49" xfId="44713" hidden="1" xr:uid="{00000000-0005-0000-0000-000081060000}"/>
    <cellStyle name="Followed Hyperlink 49" xfId="44694" hidden="1" xr:uid="{00000000-0005-0000-0000-000082060000}"/>
    <cellStyle name="Followed Hyperlink 49" xfId="44757" hidden="1" xr:uid="{00000000-0005-0000-0000-000083060000}"/>
    <cellStyle name="Followed Hyperlink 49" xfId="44812" hidden="1" xr:uid="{00000000-0005-0000-0000-000084060000}"/>
    <cellStyle name="Followed Hyperlink 49" xfId="44925" hidden="1" xr:uid="{00000000-0005-0000-0000-000085060000}"/>
    <cellStyle name="Followed Hyperlink 49" xfId="44906" hidden="1" xr:uid="{00000000-0005-0000-0000-000086060000}"/>
    <cellStyle name="Followed Hyperlink 49" xfId="44969" hidden="1" xr:uid="{00000000-0005-0000-0000-000087060000}"/>
    <cellStyle name="Followed Hyperlink 49" xfId="45024" hidden="1" xr:uid="{00000000-0005-0000-0000-000088060000}"/>
    <cellStyle name="Followed Hyperlink 49" xfId="45136" hidden="1" xr:uid="{00000000-0005-0000-0000-000089060000}"/>
    <cellStyle name="Followed Hyperlink 49" xfId="45117" hidden="1" xr:uid="{00000000-0005-0000-0000-00008A060000}"/>
    <cellStyle name="Followed Hyperlink 49" xfId="45180" hidden="1" xr:uid="{00000000-0005-0000-0000-00008B060000}"/>
    <cellStyle name="Followed Hyperlink 49" xfId="45235" hidden="1" xr:uid="{00000000-0005-0000-0000-00008C060000}"/>
    <cellStyle name="Followed Hyperlink 49" xfId="45342" hidden="1" xr:uid="{00000000-0005-0000-0000-00008D060000}"/>
    <cellStyle name="Followed Hyperlink 49" xfId="45323" hidden="1" xr:uid="{00000000-0005-0000-0000-00008E060000}"/>
    <cellStyle name="Followed Hyperlink 49" xfId="45386" hidden="1" xr:uid="{00000000-0005-0000-0000-00008F060000}"/>
    <cellStyle name="Followed Hyperlink 5" xfId="430" hidden="1" xr:uid="{00000000-0005-0000-0000-000090060000}"/>
    <cellStyle name="Followed Hyperlink 5" xfId="729" hidden="1" xr:uid="{00000000-0005-0000-0000-000091060000}"/>
    <cellStyle name="Followed Hyperlink 5" xfId="759" hidden="1" xr:uid="{00000000-0005-0000-0000-000092060000}"/>
    <cellStyle name="Followed Hyperlink 5" xfId="772" hidden="1" xr:uid="{00000000-0005-0000-0000-000093060000}"/>
    <cellStyle name="Followed Hyperlink 5" xfId="786" hidden="1" xr:uid="{00000000-0005-0000-0000-000094060000}"/>
    <cellStyle name="Followed Hyperlink 5" xfId="1042" hidden="1" xr:uid="{00000000-0005-0000-0000-000095060000}"/>
    <cellStyle name="Followed Hyperlink 5" xfId="1072" hidden="1" xr:uid="{00000000-0005-0000-0000-000096060000}"/>
    <cellStyle name="Followed Hyperlink 5" xfId="1085" hidden="1" xr:uid="{00000000-0005-0000-0000-000097060000}"/>
    <cellStyle name="Followed Hyperlink 5" xfId="336" hidden="1" xr:uid="{00000000-0005-0000-0000-000098060000}"/>
    <cellStyle name="Followed Hyperlink 5" xfId="1263" hidden="1" xr:uid="{00000000-0005-0000-0000-000099060000}"/>
    <cellStyle name="Followed Hyperlink 5" xfId="1293" hidden="1" xr:uid="{00000000-0005-0000-0000-00009A060000}"/>
    <cellStyle name="Followed Hyperlink 5" xfId="1306" hidden="1" xr:uid="{00000000-0005-0000-0000-00009B060000}"/>
    <cellStyle name="Followed Hyperlink 5" xfId="1124" hidden="1" xr:uid="{00000000-0005-0000-0000-00009C060000}"/>
    <cellStyle name="Followed Hyperlink 5" xfId="1479" hidden="1" xr:uid="{00000000-0005-0000-0000-00009D060000}"/>
    <cellStyle name="Followed Hyperlink 5" xfId="1509" hidden="1" xr:uid="{00000000-0005-0000-0000-00009E060000}"/>
    <cellStyle name="Followed Hyperlink 5" xfId="1522" hidden="1" xr:uid="{00000000-0005-0000-0000-00009F060000}"/>
    <cellStyle name="Followed Hyperlink 5" xfId="343" hidden="1" xr:uid="{00000000-0005-0000-0000-0000A0060000}"/>
    <cellStyle name="Followed Hyperlink 5" xfId="1691" hidden="1" xr:uid="{00000000-0005-0000-0000-0000A1060000}"/>
    <cellStyle name="Followed Hyperlink 5" xfId="1721" hidden="1" xr:uid="{00000000-0005-0000-0000-0000A2060000}"/>
    <cellStyle name="Followed Hyperlink 5" xfId="1734" hidden="1" xr:uid="{00000000-0005-0000-0000-0000A3060000}"/>
    <cellStyle name="Followed Hyperlink 5" xfId="1557" hidden="1" xr:uid="{00000000-0005-0000-0000-0000A4060000}"/>
    <cellStyle name="Followed Hyperlink 5" xfId="1902" hidden="1" xr:uid="{00000000-0005-0000-0000-0000A5060000}"/>
    <cellStyle name="Followed Hyperlink 5" xfId="1932" hidden="1" xr:uid="{00000000-0005-0000-0000-0000A6060000}"/>
    <cellStyle name="Followed Hyperlink 5" xfId="1945" hidden="1" xr:uid="{00000000-0005-0000-0000-0000A7060000}"/>
    <cellStyle name="Followed Hyperlink 5" xfId="1769" hidden="1" xr:uid="{00000000-0005-0000-0000-0000A8060000}"/>
    <cellStyle name="Followed Hyperlink 5" xfId="2108" hidden="1" xr:uid="{00000000-0005-0000-0000-0000A9060000}"/>
    <cellStyle name="Followed Hyperlink 5" xfId="2138" hidden="1" xr:uid="{00000000-0005-0000-0000-0000AA060000}"/>
    <cellStyle name="Followed Hyperlink 5" xfId="2151" hidden="1" xr:uid="{00000000-0005-0000-0000-0000AB060000}"/>
    <cellStyle name="Followed Hyperlink 5" xfId="2731" hidden="1" xr:uid="{00000000-0005-0000-0000-000090060000}"/>
    <cellStyle name="Followed Hyperlink 5" xfId="3030" hidden="1" xr:uid="{00000000-0005-0000-0000-000091060000}"/>
    <cellStyle name="Followed Hyperlink 5" xfId="3060" hidden="1" xr:uid="{00000000-0005-0000-0000-000092060000}"/>
    <cellStyle name="Followed Hyperlink 5" xfId="3073" hidden="1" xr:uid="{00000000-0005-0000-0000-000093060000}"/>
    <cellStyle name="Followed Hyperlink 5" xfId="3087" hidden="1" xr:uid="{00000000-0005-0000-0000-000094060000}"/>
    <cellStyle name="Followed Hyperlink 5" xfId="3343" hidden="1" xr:uid="{00000000-0005-0000-0000-000095060000}"/>
    <cellStyle name="Followed Hyperlink 5" xfId="3373" hidden="1" xr:uid="{00000000-0005-0000-0000-000096060000}"/>
    <cellStyle name="Followed Hyperlink 5" xfId="3386" hidden="1" xr:uid="{00000000-0005-0000-0000-000097060000}"/>
    <cellStyle name="Followed Hyperlink 5" xfId="2637" hidden="1" xr:uid="{00000000-0005-0000-0000-000098060000}"/>
    <cellStyle name="Followed Hyperlink 5" xfId="3564" hidden="1" xr:uid="{00000000-0005-0000-0000-000099060000}"/>
    <cellStyle name="Followed Hyperlink 5" xfId="3594" hidden="1" xr:uid="{00000000-0005-0000-0000-00009A060000}"/>
    <cellStyle name="Followed Hyperlink 5" xfId="3607" hidden="1" xr:uid="{00000000-0005-0000-0000-00009B060000}"/>
    <cellStyle name="Followed Hyperlink 5" xfId="3425" hidden="1" xr:uid="{00000000-0005-0000-0000-00009C060000}"/>
    <cellStyle name="Followed Hyperlink 5" xfId="3780" hidden="1" xr:uid="{00000000-0005-0000-0000-00009D060000}"/>
    <cellStyle name="Followed Hyperlink 5" xfId="3810" hidden="1" xr:uid="{00000000-0005-0000-0000-00009E060000}"/>
    <cellStyle name="Followed Hyperlink 5" xfId="3823" hidden="1" xr:uid="{00000000-0005-0000-0000-00009F060000}"/>
    <cellStyle name="Followed Hyperlink 5" xfId="2644" hidden="1" xr:uid="{00000000-0005-0000-0000-0000A0060000}"/>
    <cellStyle name="Followed Hyperlink 5" xfId="3992" hidden="1" xr:uid="{00000000-0005-0000-0000-0000A1060000}"/>
    <cellStyle name="Followed Hyperlink 5" xfId="4022" hidden="1" xr:uid="{00000000-0005-0000-0000-0000A2060000}"/>
    <cellStyle name="Followed Hyperlink 5" xfId="4035" hidden="1" xr:uid="{00000000-0005-0000-0000-0000A3060000}"/>
    <cellStyle name="Followed Hyperlink 5" xfId="3858" hidden="1" xr:uid="{00000000-0005-0000-0000-0000A4060000}"/>
    <cellStyle name="Followed Hyperlink 5" xfId="4203" hidden="1" xr:uid="{00000000-0005-0000-0000-0000A5060000}"/>
    <cellStyle name="Followed Hyperlink 5" xfId="4233" hidden="1" xr:uid="{00000000-0005-0000-0000-0000A6060000}"/>
    <cellStyle name="Followed Hyperlink 5" xfId="4246" hidden="1" xr:uid="{00000000-0005-0000-0000-0000A7060000}"/>
    <cellStyle name="Followed Hyperlink 5" xfId="4070" hidden="1" xr:uid="{00000000-0005-0000-0000-0000A8060000}"/>
    <cellStyle name="Followed Hyperlink 5" xfId="4409" hidden="1" xr:uid="{00000000-0005-0000-0000-0000A9060000}"/>
    <cellStyle name="Followed Hyperlink 5" xfId="4439" hidden="1" xr:uid="{00000000-0005-0000-0000-0000AA060000}"/>
    <cellStyle name="Followed Hyperlink 5" xfId="4452" hidden="1" xr:uid="{00000000-0005-0000-0000-0000AB060000}"/>
    <cellStyle name="Followed Hyperlink 5" xfId="2463" hidden="1" xr:uid="{00000000-0005-0000-0000-000090060000}"/>
    <cellStyle name="Followed Hyperlink 5" xfId="4470" hidden="1" xr:uid="{00000000-0005-0000-0000-000091060000}"/>
    <cellStyle name="Followed Hyperlink 5" xfId="4739" hidden="1" xr:uid="{00000000-0005-0000-0000-000092060000}"/>
    <cellStyle name="Followed Hyperlink 5" xfId="4752" hidden="1" xr:uid="{00000000-0005-0000-0000-000093060000}"/>
    <cellStyle name="Followed Hyperlink 5" xfId="4766" hidden="1" xr:uid="{00000000-0005-0000-0000-000094060000}"/>
    <cellStyle name="Followed Hyperlink 5" xfId="5022" hidden="1" xr:uid="{00000000-0005-0000-0000-000095060000}"/>
    <cellStyle name="Followed Hyperlink 5" xfId="5052" hidden="1" xr:uid="{00000000-0005-0000-0000-000096060000}"/>
    <cellStyle name="Followed Hyperlink 5" xfId="5065" hidden="1" xr:uid="{00000000-0005-0000-0000-000097060000}"/>
    <cellStyle name="Followed Hyperlink 5" xfId="2443" hidden="1" xr:uid="{00000000-0005-0000-0000-000098060000}"/>
    <cellStyle name="Followed Hyperlink 5" xfId="5243" hidden="1" xr:uid="{00000000-0005-0000-0000-000099060000}"/>
    <cellStyle name="Followed Hyperlink 5" xfId="5273" hidden="1" xr:uid="{00000000-0005-0000-0000-00009A060000}"/>
    <cellStyle name="Followed Hyperlink 5" xfId="5286" hidden="1" xr:uid="{00000000-0005-0000-0000-00009B060000}"/>
    <cellStyle name="Followed Hyperlink 5" xfId="5104" hidden="1" xr:uid="{00000000-0005-0000-0000-00009C060000}"/>
    <cellStyle name="Followed Hyperlink 5" xfId="5459" hidden="1" xr:uid="{00000000-0005-0000-0000-00009D060000}"/>
    <cellStyle name="Followed Hyperlink 5" xfId="5489" hidden="1" xr:uid="{00000000-0005-0000-0000-00009E060000}"/>
    <cellStyle name="Followed Hyperlink 5" xfId="5502" hidden="1" xr:uid="{00000000-0005-0000-0000-00009F060000}"/>
    <cellStyle name="Followed Hyperlink 5" xfId="2714" hidden="1" xr:uid="{00000000-0005-0000-0000-0000A0060000}"/>
    <cellStyle name="Followed Hyperlink 5" xfId="5671" hidden="1" xr:uid="{00000000-0005-0000-0000-0000A1060000}"/>
    <cellStyle name="Followed Hyperlink 5" xfId="5701" hidden="1" xr:uid="{00000000-0005-0000-0000-0000A2060000}"/>
    <cellStyle name="Followed Hyperlink 5" xfId="5714" hidden="1" xr:uid="{00000000-0005-0000-0000-0000A3060000}"/>
    <cellStyle name="Followed Hyperlink 5" xfId="5537" hidden="1" xr:uid="{00000000-0005-0000-0000-0000A4060000}"/>
    <cellStyle name="Followed Hyperlink 5" xfId="5882" hidden="1" xr:uid="{00000000-0005-0000-0000-0000A5060000}"/>
    <cellStyle name="Followed Hyperlink 5" xfId="5912" hidden="1" xr:uid="{00000000-0005-0000-0000-0000A6060000}"/>
    <cellStyle name="Followed Hyperlink 5" xfId="5925" hidden="1" xr:uid="{00000000-0005-0000-0000-0000A7060000}"/>
    <cellStyle name="Followed Hyperlink 5" xfId="5749" hidden="1" xr:uid="{00000000-0005-0000-0000-0000A8060000}"/>
    <cellStyle name="Followed Hyperlink 5" xfId="6088" hidden="1" xr:uid="{00000000-0005-0000-0000-0000A9060000}"/>
    <cellStyle name="Followed Hyperlink 5" xfId="6118" hidden="1" xr:uid="{00000000-0005-0000-0000-0000AA060000}"/>
    <cellStyle name="Followed Hyperlink 5" xfId="6131" hidden="1" xr:uid="{00000000-0005-0000-0000-0000AB060000}"/>
    <cellStyle name="Followed Hyperlink 5" xfId="4691" hidden="1" xr:uid="{00000000-0005-0000-0000-000090060000}"/>
    <cellStyle name="Followed Hyperlink 5" xfId="6149" hidden="1" xr:uid="{00000000-0005-0000-0000-000091060000}"/>
    <cellStyle name="Followed Hyperlink 5" xfId="6419" hidden="1" xr:uid="{00000000-0005-0000-0000-000092060000}"/>
    <cellStyle name="Followed Hyperlink 5" xfId="6432" hidden="1" xr:uid="{00000000-0005-0000-0000-000093060000}"/>
    <cellStyle name="Followed Hyperlink 5" xfId="6446" hidden="1" xr:uid="{00000000-0005-0000-0000-000094060000}"/>
    <cellStyle name="Followed Hyperlink 5" xfId="6702" hidden="1" xr:uid="{00000000-0005-0000-0000-000095060000}"/>
    <cellStyle name="Followed Hyperlink 5" xfId="6732" hidden="1" xr:uid="{00000000-0005-0000-0000-000096060000}"/>
    <cellStyle name="Followed Hyperlink 5" xfId="6745" hidden="1" xr:uid="{00000000-0005-0000-0000-000097060000}"/>
    <cellStyle name="Followed Hyperlink 5" xfId="124" hidden="1" xr:uid="{00000000-0005-0000-0000-000098060000}"/>
    <cellStyle name="Followed Hyperlink 5" xfId="6923" hidden="1" xr:uid="{00000000-0005-0000-0000-000099060000}"/>
    <cellStyle name="Followed Hyperlink 5" xfId="6953" hidden="1" xr:uid="{00000000-0005-0000-0000-00009A060000}"/>
    <cellStyle name="Followed Hyperlink 5" xfId="6966" hidden="1" xr:uid="{00000000-0005-0000-0000-00009B060000}"/>
    <cellStyle name="Followed Hyperlink 5" xfId="6784" hidden="1" xr:uid="{00000000-0005-0000-0000-00009C060000}"/>
    <cellStyle name="Followed Hyperlink 5" xfId="7139" hidden="1" xr:uid="{00000000-0005-0000-0000-00009D060000}"/>
    <cellStyle name="Followed Hyperlink 5" xfId="7169" hidden="1" xr:uid="{00000000-0005-0000-0000-00009E060000}"/>
    <cellStyle name="Followed Hyperlink 5" xfId="7182" hidden="1" xr:uid="{00000000-0005-0000-0000-00009F060000}"/>
    <cellStyle name="Followed Hyperlink 5" xfId="299" hidden="1" xr:uid="{00000000-0005-0000-0000-0000A0060000}"/>
    <cellStyle name="Followed Hyperlink 5" xfId="7351" hidden="1" xr:uid="{00000000-0005-0000-0000-0000A1060000}"/>
    <cellStyle name="Followed Hyperlink 5" xfId="7381" hidden="1" xr:uid="{00000000-0005-0000-0000-0000A2060000}"/>
    <cellStyle name="Followed Hyperlink 5" xfId="7394" hidden="1" xr:uid="{00000000-0005-0000-0000-0000A3060000}"/>
    <cellStyle name="Followed Hyperlink 5" xfId="7217" hidden="1" xr:uid="{00000000-0005-0000-0000-0000A4060000}"/>
    <cellStyle name="Followed Hyperlink 5" xfId="7562" hidden="1" xr:uid="{00000000-0005-0000-0000-0000A5060000}"/>
    <cellStyle name="Followed Hyperlink 5" xfId="7592" hidden="1" xr:uid="{00000000-0005-0000-0000-0000A6060000}"/>
    <cellStyle name="Followed Hyperlink 5" xfId="7605" hidden="1" xr:uid="{00000000-0005-0000-0000-0000A7060000}"/>
    <cellStyle name="Followed Hyperlink 5" xfId="7429" hidden="1" xr:uid="{00000000-0005-0000-0000-0000A8060000}"/>
    <cellStyle name="Followed Hyperlink 5" xfId="7768" hidden="1" xr:uid="{00000000-0005-0000-0000-0000A9060000}"/>
    <cellStyle name="Followed Hyperlink 5" xfId="7798" hidden="1" xr:uid="{00000000-0005-0000-0000-0000AA060000}"/>
    <cellStyle name="Followed Hyperlink 5" xfId="7811" hidden="1" xr:uid="{00000000-0005-0000-0000-0000AB060000}"/>
    <cellStyle name="Followed Hyperlink 5" xfId="6370" hidden="1" xr:uid="{00000000-0005-0000-0000-000090060000}"/>
    <cellStyle name="Followed Hyperlink 5" xfId="7829" hidden="1" xr:uid="{00000000-0005-0000-0000-000091060000}"/>
    <cellStyle name="Followed Hyperlink 5" xfId="8099" hidden="1" xr:uid="{00000000-0005-0000-0000-000092060000}"/>
    <cellStyle name="Followed Hyperlink 5" xfId="8112" hidden="1" xr:uid="{00000000-0005-0000-0000-000093060000}"/>
    <cellStyle name="Followed Hyperlink 5" xfId="8126" hidden="1" xr:uid="{00000000-0005-0000-0000-000094060000}"/>
    <cellStyle name="Followed Hyperlink 5" xfId="8382" hidden="1" xr:uid="{00000000-0005-0000-0000-000095060000}"/>
    <cellStyle name="Followed Hyperlink 5" xfId="8412" hidden="1" xr:uid="{00000000-0005-0000-0000-000096060000}"/>
    <cellStyle name="Followed Hyperlink 5" xfId="8425" hidden="1" xr:uid="{00000000-0005-0000-0000-000097060000}"/>
    <cellStyle name="Followed Hyperlink 5" xfId="74" hidden="1" xr:uid="{00000000-0005-0000-0000-000098060000}"/>
    <cellStyle name="Followed Hyperlink 5" xfId="8603" hidden="1" xr:uid="{00000000-0005-0000-0000-000099060000}"/>
    <cellStyle name="Followed Hyperlink 5" xfId="8633" hidden="1" xr:uid="{00000000-0005-0000-0000-00009A060000}"/>
    <cellStyle name="Followed Hyperlink 5" xfId="8646" hidden="1" xr:uid="{00000000-0005-0000-0000-00009B060000}"/>
    <cellStyle name="Followed Hyperlink 5" xfId="8464" hidden="1" xr:uid="{00000000-0005-0000-0000-00009C060000}"/>
    <cellStyle name="Followed Hyperlink 5" xfId="8819" hidden="1" xr:uid="{00000000-0005-0000-0000-00009D060000}"/>
    <cellStyle name="Followed Hyperlink 5" xfId="8849" hidden="1" xr:uid="{00000000-0005-0000-0000-00009E060000}"/>
    <cellStyle name="Followed Hyperlink 5" xfId="8862" hidden="1" xr:uid="{00000000-0005-0000-0000-00009F060000}"/>
    <cellStyle name="Followed Hyperlink 5" xfId="2600" hidden="1" xr:uid="{00000000-0005-0000-0000-0000A0060000}"/>
    <cellStyle name="Followed Hyperlink 5" xfId="9031" hidden="1" xr:uid="{00000000-0005-0000-0000-0000A1060000}"/>
    <cellStyle name="Followed Hyperlink 5" xfId="9061" hidden="1" xr:uid="{00000000-0005-0000-0000-0000A2060000}"/>
    <cellStyle name="Followed Hyperlink 5" xfId="9074" hidden="1" xr:uid="{00000000-0005-0000-0000-0000A3060000}"/>
    <cellStyle name="Followed Hyperlink 5" xfId="8897" hidden="1" xr:uid="{00000000-0005-0000-0000-0000A4060000}"/>
    <cellStyle name="Followed Hyperlink 5" xfId="9242" hidden="1" xr:uid="{00000000-0005-0000-0000-0000A5060000}"/>
    <cellStyle name="Followed Hyperlink 5" xfId="9272" hidden="1" xr:uid="{00000000-0005-0000-0000-0000A6060000}"/>
    <cellStyle name="Followed Hyperlink 5" xfId="9285" hidden="1" xr:uid="{00000000-0005-0000-0000-0000A7060000}"/>
    <cellStyle name="Followed Hyperlink 5" xfId="9109" hidden="1" xr:uid="{00000000-0005-0000-0000-0000A8060000}"/>
    <cellStyle name="Followed Hyperlink 5" xfId="9448" hidden="1" xr:uid="{00000000-0005-0000-0000-0000A9060000}"/>
    <cellStyle name="Followed Hyperlink 5" xfId="9478" hidden="1" xr:uid="{00000000-0005-0000-0000-0000AA060000}"/>
    <cellStyle name="Followed Hyperlink 5" xfId="9491" hidden="1" xr:uid="{00000000-0005-0000-0000-0000AB060000}"/>
    <cellStyle name="Followed Hyperlink 5" xfId="8050" hidden="1" xr:uid="{00000000-0005-0000-0000-000090060000}"/>
    <cellStyle name="Followed Hyperlink 5" xfId="9509" hidden="1" xr:uid="{00000000-0005-0000-0000-000091060000}"/>
    <cellStyle name="Followed Hyperlink 5" xfId="9777" hidden="1" xr:uid="{00000000-0005-0000-0000-000092060000}"/>
    <cellStyle name="Followed Hyperlink 5" xfId="9790" hidden="1" xr:uid="{00000000-0005-0000-0000-000093060000}"/>
    <cellStyle name="Followed Hyperlink 5" xfId="9804" hidden="1" xr:uid="{00000000-0005-0000-0000-000094060000}"/>
    <cellStyle name="Followed Hyperlink 5" xfId="10060" hidden="1" xr:uid="{00000000-0005-0000-0000-000095060000}"/>
    <cellStyle name="Followed Hyperlink 5" xfId="10090" hidden="1" xr:uid="{00000000-0005-0000-0000-000096060000}"/>
    <cellStyle name="Followed Hyperlink 5" xfId="10103" hidden="1" xr:uid="{00000000-0005-0000-0000-000097060000}"/>
    <cellStyle name="Followed Hyperlink 5" xfId="2444" hidden="1" xr:uid="{00000000-0005-0000-0000-000098060000}"/>
    <cellStyle name="Followed Hyperlink 5" xfId="10281" hidden="1" xr:uid="{00000000-0005-0000-0000-000099060000}"/>
    <cellStyle name="Followed Hyperlink 5" xfId="10311" hidden="1" xr:uid="{00000000-0005-0000-0000-00009A060000}"/>
    <cellStyle name="Followed Hyperlink 5" xfId="10324" hidden="1" xr:uid="{00000000-0005-0000-0000-00009B060000}"/>
    <cellStyle name="Followed Hyperlink 5" xfId="10142" hidden="1" xr:uid="{00000000-0005-0000-0000-00009C060000}"/>
    <cellStyle name="Followed Hyperlink 5" xfId="10497" hidden="1" xr:uid="{00000000-0005-0000-0000-00009D060000}"/>
    <cellStyle name="Followed Hyperlink 5" xfId="10527" hidden="1" xr:uid="{00000000-0005-0000-0000-00009E060000}"/>
    <cellStyle name="Followed Hyperlink 5" xfId="10540" hidden="1" xr:uid="{00000000-0005-0000-0000-00009F060000}"/>
    <cellStyle name="Followed Hyperlink 5" xfId="4706" hidden="1" xr:uid="{00000000-0005-0000-0000-0000A0060000}"/>
    <cellStyle name="Followed Hyperlink 5" xfId="10709" hidden="1" xr:uid="{00000000-0005-0000-0000-0000A1060000}"/>
    <cellStyle name="Followed Hyperlink 5" xfId="10739" hidden="1" xr:uid="{00000000-0005-0000-0000-0000A2060000}"/>
    <cellStyle name="Followed Hyperlink 5" xfId="10752" hidden="1" xr:uid="{00000000-0005-0000-0000-0000A3060000}"/>
    <cellStyle name="Followed Hyperlink 5" xfId="10575" hidden="1" xr:uid="{00000000-0005-0000-0000-0000A4060000}"/>
    <cellStyle name="Followed Hyperlink 5" xfId="10920" hidden="1" xr:uid="{00000000-0005-0000-0000-0000A5060000}"/>
    <cellStyle name="Followed Hyperlink 5" xfId="10950" hidden="1" xr:uid="{00000000-0005-0000-0000-0000A6060000}"/>
    <cellStyle name="Followed Hyperlink 5" xfId="10963" hidden="1" xr:uid="{00000000-0005-0000-0000-0000A7060000}"/>
    <cellStyle name="Followed Hyperlink 5" xfId="10787" hidden="1" xr:uid="{00000000-0005-0000-0000-0000A8060000}"/>
    <cellStyle name="Followed Hyperlink 5" xfId="11126" hidden="1" xr:uid="{00000000-0005-0000-0000-0000A9060000}"/>
    <cellStyle name="Followed Hyperlink 5" xfId="11156" hidden="1" xr:uid="{00000000-0005-0000-0000-0000AA060000}"/>
    <cellStyle name="Followed Hyperlink 5" xfId="11169" hidden="1" xr:uid="{00000000-0005-0000-0000-0000AB060000}"/>
    <cellStyle name="Followed Hyperlink 5" xfId="9728" hidden="1" xr:uid="{00000000-0005-0000-0000-000090060000}"/>
    <cellStyle name="Followed Hyperlink 5" xfId="11187" hidden="1" xr:uid="{00000000-0005-0000-0000-000091060000}"/>
    <cellStyle name="Followed Hyperlink 5" xfId="11452" hidden="1" xr:uid="{00000000-0005-0000-0000-000092060000}"/>
    <cellStyle name="Followed Hyperlink 5" xfId="11465" hidden="1" xr:uid="{00000000-0005-0000-0000-000093060000}"/>
    <cellStyle name="Followed Hyperlink 5" xfId="11479" hidden="1" xr:uid="{00000000-0005-0000-0000-000094060000}"/>
    <cellStyle name="Followed Hyperlink 5" xfId="11735" hidden="1" xr:uid="{00000000-0005-0000-0000-000095060000}"/>
    <cellStyle name="Followed Hyperlink 5" xfId="11765" hidden="1" xr:uid="{00000000-0005-0000-0000-000096060000}"/>
    <cellStyle name="Followed Hyperlink 5" xfId="11778" hidden="1" xr:uid="{00000000-0005-0000-0000-000097060000}"/>
    <cellStyle name="Followed Hyperlink 5" xfId="2468" hidden="1" xr:uid="{00000000-0005-0000-0000-000098060000}"/>
    <cellStyle name="Followed Hyperlink 5" xfId="11956" hidden="1" xr:uid="{00000000-0005-0000-0000-000099060000}"/>
    <cellStyle name="Followed Hyperlink 5" xfId="11986" hidden="1" xr:uid="{00000000-0005-0000-0000-00009A060000}"/>
    <cellStyle name="Followed Hyperlink 5" xfId="11999" hidden="1" xr:uid="{00000000-0005-0000-0000-00009B060000}"/>
    <cellStyle name="Followed Hyperlink 5" xfId="11817" hidden="1" xr:uid="{00000000-0005-0000-0000-00009C060000}"/>
    <cellStyle name="Followed Hyperlink 5" xfId="12172" hidden="1" xr:uid="{00000000-0005-0000-0000-00009D060000}"/>
    <cellStyle name="Followed Hyperlink 5" xfId="12202" hidden="1" xr:uid="{00000000-0005-0000-0000-00009E060000}"/>
    <cellStyle name="Followed Hyperlink 5" xfId="12215" hidden="1" xr:uid="{00000000-0005-0000-0000-00009F060000}"/>
    <cellStyle name="Followed Hyperlink 5" xfId="6386" hidden="1" xr:uid="{00000000-0005-0000-0000-0000A0060000}"/>
    <cellStyle name="Followed Hyperlink 5" xfId="12384" hidden="1" xr:uid="{00000000-0005-0000-0000-0000A1060000}"/>
    <cellStyle name="Followed Hyperlink 5" xfId="12414" hidden="1" xr:uid="{00000000-0005-0000-0000-0000A2060000}"/>
    <cellStyle name="Followed Hyperlink 5" xfId="12427" hidden="1" xr:uid="{00000000-0005-0000-0000-0000A3060000}"/>
    <cellStyle name="Followed Hyperlink 5" xfId="12250" hidden="1" xr:uid="{00000000-0005-0000-0000-0000A4060000}"/>
    <cellStyle name="Followed Hyperlink 5" xfId="12595" hidden="1" xr:uid="{00000000-0005-0000-0000-0000A5060000}"/>
    <cellStyle name="Followed Hyperlink 5" xfId="12625" hidden="1" xr:uid="{00000000-0005-0000-0000-0000A6060000}"/>
    <cellStyle name="Followed Hyperlink 5" xfId="12638" hidden="1" xr:uid="{00000000-0005-0000-0000-0000A7060000}"/>
    <cellStyle name="Followed Hyperlink 5" xfId="12462" hidden="1" xr:uid="{00000000-0005-0000-0000-0000A8060000}"/>
    <cellStyle name="Followed Hyperlink 5" xfId="12801" hidden="1" xr:uid="{00000000-0005-0000-0000-0000A9060000}"/>
    <cellStyle name="Followed Hyperlink 5" xfId="12831" hidden="1" xr:uid="{00000000-0005-0000-0000-0000AA060000}"/>
    <cellStyle name="Followed Hyperlink 5" xfId="12844" hidden="1" xr:uid="{00000000-0005-0000-0000-0000AB060000}"/>
    <cellStyle name="Followed Hyperlink 5" xfId="11404" hidden="1" xr:uid="{00000000-0005-0000-0000-000090060000}"/>
    <cellStyle name="Followed Hyperlink 5" xfId="12862" hidden="1" xr:uid="{00000000-0005-0000-0000-000091060000}"/>
    <cellStyle name="Followed Hyperlink 5" xfId="13126" hidden="1" xr:uid="{00000000-0005-0000-0000-000092060000}"/>
    <cellStyle name="Followed Hyperlink 5" xfId="13139" hidden="1" xr:uid="{00000000-0005-0000-0000-000093060000}"/>
    <cellStyle name="Followed Hyperlink 5" xfId="13153" hidden="1" xr:uid="{00000000-0005-0000-0000-000094060000}"/>
    <cellStyle name="Followed Hyperlink 5" xfId="13409" hidden="1" xr:uid="{00000000-0005-0000-0000-000095060000}"/>
    <cellStyle name="Followed Hyperlink 5" xfId="13439" hidden="1" xr:uid="{00000000-0005-0000-0000-000096060000}"/>
    <cellStyle name="Followed Hyperlink 5" xfId="13452" hidden="1" xr:uid="{00000000-0005-0000-0000-000097060000}"/>
    <cellStyle name="Followed Hyperlink 5" xfId="2571" hidden="1" xr:uid="{00000000-0005-0000-0000-000098060000}"/>
    <cellStyle name="Followed Hyperlink 5" xfId="13630" hidden="1" xr:uid="{00000000-0005-0000-0000-000099060000}"/>
    <cellStyle name="Followed Hyperlink 5" xfId="13660" hidden="1" xr:uid="{00000000-0005-0000-0000-00009A060000}"/>
    <cellStyle name="Followed Hyperlink 5" xfId="13673" hidden="1" xr:uid="{00000000-0005-0000-0000-00009B060000}"/>
    <cellStyle name="Followed Hyperlink 5" xfId="13491" hidden="1" xr:uid="{00000000-0005-0000-0000-00009C060000}"/>
    <cellStyle name="Followed Hyperlink 5" xfId="13846" hidden="1" xr:uid="{00000000-0005-0000-0000-00009D060000}"/>
    <cellStyle name="Followed Hyperlink 5" xfId="13876" hidden="1" xr:uid="{00000000-0005-0000-0000-00009E060000}"/>
    <cellStyle name="Followed Hyperlink 5" xfId="13889" hidden="1" xr:uid="{00000000-0005-0000-0000-00009F060000}"/>
    <cellStyle name="Followed Hyperlink 5" xfId="8066" hidden="1" xr:uid="{00000000-0005-0000-0000-0000A0060000}"/>
    <cellStyle name="Followed Hyperlink 5" xfId="14058" hidden="1" xr:uid="{00000000-0005-0000-0000-0000A1060000}"/>
    <cellStyle name="Followed Hyperlink 5" xfId="14088" hidden="1" xr:uid="{00000000-0005-0000-0000-0000A2060000}"/>
    <cellStyle name="Followed Hyperlink 5" xfId="14101" hidden="1" xr:uid="{00000000-0005-0000-0000-0000A3060000}"/>
    <cellStyle name="Followed Hyperlink 5" xfId="13924" hidden="1" xr:uid="{00000000-0005-0000-0000-0000A4060000}"/>
    <cellStyle name="Followed Hyperlink 5" xfId="14269" hidden="1" xr:uid="{00000000-0005-0000-0000-0000A5060000}"/>
    <cellStyle name="Followed Hyperlink 5" xfId="14299" hidden="1" xr:uid="{00000000-0005-0000-0000-0000A6060000}"/>
    <cellStyle name="Followed Hyperlink 5" xfId="14312" hidden="1" xr:uid="{00000000-0005-0000-0000-0000A7060000}"/>
    <cellStyle name="Followed Hyperlink 5" xfId="14136" hidden="1" xr:uid="{00000000-0005-0000-0000-0000A8060000}"/>
    <cellStyle name="Followed Hyperlink 5" xfId="14475" hidden="1" xr:uid="{00000000-0005-0000-0000-0000A9060000}"/>
    <cellStyle name="Followed Hyperlink 5" xfId="14505" hidden="1" xr:uid="{00000000-0005-0000-0000-0000AA060000}"/>
    <cellStyle name="Followed Hyperlink 5" xfId="14518" hidden="1" xr:uid="{00000000-0005-0000-0000-0000AB060000}"/>
    <cellStyle name="Followed Hyperlink 5" xfId="13078" hidden="1" xr:uid="{00000000-0005-0000-0000-000090060000}"/>
    <cellStyle name="Followed Hyperlink 5" xfId="14536" hidden="1" xr:uid="{00000000-0005-0000-0000-000091060000}"/>
    <cellStyle name="Followed Hyperlink 5" xfId="14794" hidden="1" xr:uid="{00000000-0005-0000-0000-000092060000}"/>
    <cellStyle name="Followed Hyperlink 5" xfId="14807" hidden="1" xr:uid="{00000000-0005-0000-0000-000093060000}"/>
    <cellStyle name="Followed Hyperlink 5" xfId="14821" hidden="1" xr:uid="{00000000-0005-0000-0000-000094060000}"/>
    <cellStyle name="Followed Hyperlink 5" xfId="15077" hidden="1" xr:uid="{00000000-0005-0000-0000-000095060000}"/>
    <cellStyle name="Followed Hyperlink 5" xfId="15107" hidden="1" xr:uid="{00000000-0005-0000-0000-000096060000}"/>
    <cellStyle name="Followed Hyperlink 5" xfId="15120" hidden="1" xr:uid="{00000000-0005-0000-0000-000097060000}"/>
    <cellStyle name="Followed Hyperlink 5" xfId="2844" hidden="1" xr:uid="{00000000-0005-0000-0000-000098060000}"/>
    <cellStyle name="Followed Hyperlink 5" xfId="15298" hidden="1" xr:uid="{00000000-0005-0000-0000-000099060000}"/>
    <cellStyle name="Followed Hyperlink 5" xfId="15328" hidden="1" xr:uid="{00000000-0005-0000-0000-00009A060000}"/>
    <cellStyle name="Followed Hyperlink 5" xfId="15341" hidden="1" xr:uid="{00000000-0005-0000-0000-00009B060000}"/>
    <cellStyle name="Followed Hyperlink 5" xfId="15159" hidden="1" xr:uid="{00000000-0005-0000-0000-00009C060000}"/>
    <cellStyle name="Followed Hyperlink 5" xfId="15514" hidden="1" xr:uid="{00000000-0005-0000-0000-00009D060000}"/>
    <cellStyle name="Followed Hyperlink 5" xfId="15544" hidden="1" xr:uid="{00000000-0005-0000-0000-00009E060000}"/>
    <cellStyle name="Followed Hyperlink 5" xfId="15557" hidden="1" xr:uid="{00000000-0005-0000-0000-00009F060000}"/>
    <cellStyle name="Followed Hyperlink 5" xfId="9744" hidden="1" xr:uid="{00000000-0005-0000-0000-0000A0060000}"/>
    <cellStyle name="Followed Hyperlink 5" xfId="15726" hidden="1" xr:uid="{00000000-0005-0000-0000-0000A1060000}"/>
    <cellStyle name="Followed Hyperlink 5" xfId="15756" hidden="1" xr:uid="{00000000-0005-0000-0000-0000A2060000}"/>
    <cellStyle name="Followed Hyperlink 5" xfId="15769" hidden="1" xr:uid="{00000000-0005-0000-0000-0000A3060000}"/>
    <cellStyle name="Followed Hyperlink 5" xfId="15592" hidden="1" xr:uid="{00000000-0005-0000-0000-0000A4060000}"/>
    <cellStyle name="Followed Hyperlink 5" xfId="15937" hidden="1" xr:uid="{00000000-0005-0000-0000-0000A5060000}"/>
    <cellStyle name="Followed Hyperlink 5" xfId="15967" hidden="1" xr:uid="{00000000-0005-0000-0000-0000A6060000}"/>
    <cellStyle name="Followed Hyperlink 5" xfId="15980" hidden="1" xr:uid="{00000000-0005-0000-0000-0000A7060000}"/>
    <cellStyle name="Followed Hyperlink 5" xfId="15804" hidden="1" xr:uid="{00000000-0005-0000-0000-0000A8060000}"/>
    <cellStyle name="Followed Hyperlink 5" xfId="16143" hidden="1" xr:uid="{00000000-0005-0000-0000-0000A9060000}"/>
    <cellStyle name="Followed Hyperlink 5" xfId="16173" hidden="1" xr:uid="{00000000-0005-0000-0000-0000AA060000}"/>
    <cellStyle name="Followed Hyperlink 5" xfId="16186" hidden="1" xr:uid="{00000000-0005-0000-0000-0000AB060000}"/>
    <cellStyle name="Followed Hyperlink 5" xfId="14748" hidden="1" xr:uid="{00000000-0005-0000-0000-000090060000}"/>
    <cellStyle name="Followed Hyperlink 5" xfId="16204" hidden="1" xr:uid="{00000000-0005-0000-0000-000091060000}"/>
    <cellStyle name="Followed Hyperlink 5" xfId="16453" hidden="1" xr:uid="{00000000-0005-0000-0000-000092060000}"/>
    <cellStyle name="Followed Hyperlink 5" xfId="16466" hidden="1" xr:uid="{00000000-0005-0000-0000-000093060000}"/>
    <cellStyle name="Followed Hyperlink 5" xfId="16480" hidden="1" xr:uid="{00000000-0005-0000-0000-000094060000}"/>
    <cellStyle name="Followed Hyperlink 5" xfId="16736" hidden="1" xr:uid="{00000000-0005-0000-0000-000095060000}"/>
    <cellStyle name="Followed Hyperlink 5" xfId="16766" hidden="1" xr:uid="{00000000-0005-0000-0000-000096060000}"/>
    <cellStyle name="Followed Hyperlink 5" xfId="16779" hidden="1" xr:uid="{00000000-0005-0000-0000-000097060000}"/>
    <cellStyle name="Followed Hyperlink 5" xfId="4604" hidden="1" xr:uid="{00000000-0005-0000-0000-000098060000}"/>
    <cellStyle name="Followed Hyperlink 5" xfId="16957" hidden="1" xr:uid="{00000000-0005-0000-0000-000099060000}"/>
    <cellStyle name="Followed Hyperlink 5" xfId="16987" hidden="1" xr:uid="{00000000-0005-0000-0000-00009A060000}"/>
    <cellStyle name="Followed Hyperlink 5" xfId="17000" hidden="1" xr:uid="{00000000-0005-0000-0000-00009B060000}"/>
    <cellStyle name="Followed Hyperlink 5" xfId="16818" hidden="1" xr:uid="{00000000-0005-0000-0000-00009C060000}"/>
    <cellStyle name="Followed Hyperlink 5" xfId="17173" hidden="1" xr:uid="{00000000-0005-0000-0000-00009D060000}"/>
    <cellStyle name="Followed Hyperlink 5" xfId="17203" hidden="1" xr:uid="{00000000-0005-0000-0000-00009E060000}"/>
    <cellStyle name="Followed Hyperlink 5" xfId="17216" hidden="1" xr:uid="{00000000-0005-0000-0000-00009F060000}"/>
    <cellStyle name="Followed Hyperlink 5" xfId="11420" hidden="1" xr:uid="{00000000-0005-0000-0000-0000A0060000}"/>
    <cellStyle name="Followed Hyperlink 5" xfId="17385" hidden="1" xr:uid="{00000000-0005-0000-0000-0000A1060000}"/>
    <cellStyle name="Followed Hyperlink 5" xfId="17415" hidden="1" xr:uid="{00000000-0005-0000-0000-0000A2060000}"/>
    <cellStyle name="Followed Hyperlink 5" xfId="17428" hidden="1" xr:uid="{00000000-0005-0000-0000-0000A3060000}"/>
    <cellStyle name="Followed Hyperlink 5" xfId="17251" hidden="1" xr:uid="{00000000-0005-0000-0000-0000A4060000}"/>
    <cellStyle name="Followed Hyperlink 5" xfId="17596" hidden="1" xr:uid="{00000000-0005-0000-0000-0000A5060000}"/>
    <cellStyle name="Followed Hyperlink 5" xfId="17626" hidden="1" xr:uid="{00000000-0005-0000-0000-0000A6060000}"/>
    <cellStyle name="Followed Hyperlink 5" xfId="17639" hidden="1" xr:uid="{00000000-0005-0000-0000-0000A7060000}"/>
    <cellStyle name="Followed Hyperlink 5" xfId="17463" hidden="1" xr:uid="{00000000-0005-0000-0000-0000A8060000}"/>
    <cellStyle name="Followed Hyperlink 5" xfId="17802" hidden="1" xr:uid="{00000000-0005-0000-0000-0000A9060000}"/>
    <cellStyle name="Followed Hyperlink 5" xfId="17832" hidden="1" xr:uid="{00000000-0005-0000-0000-0000AA060000}"/>
    <cellStyle name="Followed Hyperlink 5" xfId="17845" hidden="1" xr:uid="{00000000-0005-0000-0000-0000AB060000}"/>
    <cellStyle name="Followed Hyperlink 5" xfId="14700" hidden="1" xr:uid="{00000000-0005-0000-0000-000090060000}"/>
    <cellStyle name="Followed Hyperlink 5" xfId="16442" hidden="1" xr:uid="{00000000-0005-0000-0000-000091060000}"/>
    <cellStyle name="Followed Hyperlink 5" xfId="18119" hidden="1" xr:uid="{00000000-0005-0000-0000-000092060000}"/>
    <cellStyle name="Followed Hyperlink 5" xfId="18132" hidden="1" xr:uid="{00000000-0005-0000-0000-000093060000}"/>
    <cellStyle name="Followed Hyperlink 5" xfId="18146" hidden="1" xr:uid="{00000000-0005-0000-0000-000094060000}"/>
    <cellStyle name="Followed Hyperlink 5" xfId="18402" hidden="1" xr:uid="{00000000-0005-0000-0000-000095060000}"/>
    <cellStyle name="Followed Hyperlink 5" xfId="18432" hidden="1" xr:uid="{00000000-0005-0000-0000-000096060000}"/>
    <cellStyle name="Followed Hyperlink 5" xfId="18445" hidden="1" xr:uid="{00000000-0005-0000-0000-000097060000}"/>
    <cellStyle name="Followed Hyperlink 5" xfId="16426" hidden="1" xr:uid="{00000000-0005-0000-0000-000098060000}"/>
    <cellStyle name="Followed Hyperlink 5" xfId="18623" hidden="1" xr:uid="{00000000-0005-0000-0000-000099060000}"/>
    <cellStyle name="Followed Hyperlink 5" xfId="18653" hidden="1" xr:uid="{00000000-0005-0000-0000-00009A060000}"/>
    <cellStyle name="Followed Hyperlink 5" xfId="18666" hidden="1" xr:uid="{00000000-0005-0000-0000-00009B060000}"/>
    <cellStyle name="Followed Hyperlink 5" xfId="18484" hidden="1" xr:uid="{00000000-0005-0000-0000-00009C060000}"/>
    <cellStyle name="Followed Hyperlink 5" xfId="18839" hidden="1" xr:uid="{00000000-0005-0000-0000-00009D060000}"/>
    <cellStyle name="Followed Hyperlink 5" xfId="18869" hidden="1" xr:uid="{00000000-0005-0000-0000-00009E060000}"/>
    <cellStyle name="Followed Hyperlink 5" xfId="18882" hidden="1" xr:uid="{00000000-0005-0000-0000-00009F060000}"/>
    <cellStyle name="Followed Hyperlink 5" xfId="14690" hidden="1" xr:uid="{00000000-0005-0000-0000-0000A0060000}"/>
    <cellStyle name="Followed Hyperlink 5" xfId="19051" hidden="1" xr:uid="{00000000-0005-0000-0000-0000A1060000}"/>
    <cellStyle name="Followed Hyperlink 5" xfId="19081" hidden="1" xr:uid="{00000000-0005-0000-0000-0000A2060000}"/>
    <cellStyle name="Followed Hyperlink 5" xfId="19094" hidden="1" xr:uid="{00000000-0005-0000-0000-0000A3060000}"/>
    <cellStyle name="Followed Hyperlink 5" xfId="18917" hidden="1" xr:uid="{00000000-0005-0000-0000-0000A4060000}"/>
    <cellStyle name="Followed Hyperlink 5" xfId="19262" hidden="1" xr:uid="{00000000-0005-0000-0000-0000A5060000}"/>
    <cellStyle name="Followed Hyperlink 5" xfId="19292" hidden="1" xr:uid="{00000000-0005-0000-0000-0000A6060000}"/>
    <cellStyle name="Followed Hyperlink 5" xfId="19305" hidden="1" xr:uid="{00000000-0005-0000-0000-0000A7060000}"/>
    <cellStyle name="Followed Hyperlink 5" xfId="19129" hidden="1" xr:uid="{00000000-0005-0000-0000-0000A8060000}"/>
    <cellStyle name="Followed Hyperlink 5" xfId="19468" hidden="1" xr:uid="{00000000-0005-0000-0000-0000A9060000}"/>
    <cellStyle name="Followed Hyperlink 5" xfId="19498" hidden="1" xr:uid="{00000000-0005-0000-0000-0000AA060000}"/>
    <cellStyle name="Followed Hyperlink 5" xfId="19511" hidden="1" xr:uid="{00000000-0005-0000-0000-0000AB060000}"/>
    <cellStyle name="Followed Hyperlink 5" xfId="16292" hidden="1" xr:uid="{00000000-0005-0000-0000-000090060000}"/>
    <cellStyle name="Followed Hyperlink 5" xfId="19529" hidden="1" xr:uid="{00000000-0005-0000-0000-000091060000}"/>
    <cellStyle name="Followed Hyperlink 5" xfId="19760" hidden="1" xr:uid="{00000000-0005-0000-0000-000092060000}"/>
    <cellStyle name="Followed Hyperlink 5" xfId="19773" hidden="1" xr:uid="{00000000-0005-0000-0000-000093060000}"/>
    <cellStyle name="Followed Hyperlink 5" xfId="19787" hidden="1" xr:uid="{00000000-0005-0000-0000-000094060000}"/>
    <cellStyle name="Followed Hyperlink 5" xfId="20043" hidden="1" xr:uid="{00000000-0005-0000-0000-000095060000}"/>
    <cellStyle name="Followed Hyperlink 5" xfId="20073" hidden="1" xr:uid="{00000000-0005-0000-0000-000096060000}"/>
    <cellStyle name="Followed Hyperlink 5" xfId="20086" hidden="1" xr:uid="{00000000-0005-0000-0000-000097060000}"/>
    <cellStyle name="Followed Hyperlink 5" xfId="18083" hidden="1" xr:uid="{00000000-0005-0000-0000-000098060000}"/>
    <cellStyle name="Followed Hyperlink 5" xfId="20264" hidden="1" xr:uid="{00000000-0005-0000-0000-000099060000}"/>
    <cellStyle name="Followed Hyperlink 5" xfId="20294" hidden="1" xr:uid="{00000000-0005-0000-0000-00009A060000}"/>
    <cellStyle name="Followed Hyperlink 5" xfId="20307" hidden="1" xr:uid="{00000000-0005-0000-0000-00009B060000}"/>
    <cellStyle name="Followed Hyperlink 5" xfId="20125" hidden="1" xr:uid="{00000000-0005-0000-0000-00009C060000}"/>
    <cellStyle name="Followed Hyperlink 5" xfId="20480" hidden="1" xr:uid="{00000000-0005-0000-0000-00009D060000}"/>
    <cellStyle name="Followed Hyperlink 5" xfId="20510" hidden="1" xr:uid="{00000000-0005-0000-0000-00009E060000}"/>
    <cellStyle name="Followed Hyperlink 5" xfId="20523" hidden="1" xr:uid="{00000000-0005-0000-0000-00009F060000}"/>
    <cellStyle name="Followed Hyperlink 5" xfId="11268" hidden="1" xr:uid="{00000000-0005-0000-0000-0000A0060000}"/>
    <cellStyle name="Followed Hyperlink 5" xfId="20692" hidden="1" xr:uid="{00000000-0005-0000-0000-0000A1060000}"/>
    <cellStyle name="Followed Hyperlink 5" xfId="20722" hidden="1" xr:uid="{00000000-0005-0000-0000-0000A2060000}"/>
    <cellStyle name="Followed Hyperlink 5" xfId="20735" hidden="1" xr:uid="{00000000-0005-0000-0000-0000A3060000}"/>
    <cellStyle name="Followed Hyperlink 5" xfId="20558" hidden="1" xr:uid="{00000000-0005-0000-0000-0000A4060000}"/>
    <cellStyle name="Followed Hyperlink 5" xfId="20903" hidden="1" xr:uid="{00000000-0005-0000-0000-0000A5060000}"/>
    <cellStyle name="Followed Hyperlink 5" xfId="20933" hidden="1" xr:uid="{00000000-0005-0000-0000-0000A6060000}"/>
    <cellStyle name="Followed Hyperlink 5" xfId="20946" hidden="1" xr:uid="{00000000-0005-0000-0000-0000A7060000}"/>
    <cellStyle name="Followed Hyperlink 5" xfId="20770" hidden="1" xr:uid="{00000000-0005-0000-0000-0000A8060000}"/>
    <cellStyle name="Followed Hyperlink 5" xfId="21109" hidden="1" xr:uid="{00000000-0005-0000-0000-0000A9060000}"/>
    <cellStyle name="Followed Hyperlink 5" xfId="21139" hidden="1" xr:uid="{00000000-0005-0000-0000-0000AA060000}"/>
    <cellStyle name="Followed Hyperlink 5" xfId="21152" hidden="1" xr:uid="{00000000-0005-0000-0000-0000AB060000}"/>
    <cellStyle name="Followed Hyperlink 5" xfId="19721" hidden="1" xr:uid="{00000000-0005-0000-0000-000090060000}"/>
    <cellStyle name="Followed Hyperlink 5" xfId="21170" hidden="1" xr:uid="{00000000-0005-0000-0000-000091060000}"/>
    <cellStyle name="Followed Hyperlink 5" xfId="21367" hidden="1" xr:uid="{00000000-0005-0000-0000-000092060000}"/>
    <cellStyle name="Followed Hyperlink 5" xfId="21380" hidden="1" xr:uid="{00000000-0005-0000-0000-000093060000}"/>
    <cellStyle name="Followed Hyperlink 5" xfId="21394" hidden="1" xr:uid="{00000000-0005-0000-0000-000094060000}"/>
    <cellStyle name="Followed Hyperlink 5" xfId="21650" hidden="1" xr:uid="{00000000-0005-0000-0000-000095060000}"/>
    <cellStyle name="Followed Hyperlink 5" xfId="21680" hidden="1" xr:uid="{00000000-0005-0000-0000-000096060000}"/>
    <cellStyle name="Followed Hyperlink 5" xfId="21693" hidden="1" xr:uid="{00000000-0005-0000-0000-000097060000}"/>
    <cellStyle name="Followed Hyperlink 5" xfId="2845" hidden="1" xr:uid="{00000000-0005-0000-0000-000098060000}"/>
    <cellStyle name="Followed Hyperlink 5" xfId="21871" hidden="1" xr:uid="{00000000-0005-0000-0000-000099060000}"/>
    <cellStyle name="Followed Hyperlink 5" xfId="21901" hidden="1" xr:uid="{00000000-0005-0000-0000-00009A060000}"/>
    <cellStyle name="Followed Hyperlink 5" xfId="21914" hidden="1" xr:uid="{00000000-0005-0000-0000-00009B060000}"/>
    <cellStyle name="Followed Hyperlink 5" xfId="21732" hidden="1" xr:uid="{00000000-0005-0000-0000-00009C060000}"/>
    <cellStyle name="Followed Hyperlink 5" xfId="22087" hidden="1" xr:uid="{00000000-0005-0000-0000-00009D060000}"/>
    <cellStyle name="Followed Hyperlink 5" xfId="22117" hidden="1" xr:uid="{00000000-0005-0000-0000-00009E060000}"/>
    <cellStyle name="Followed Hyperlink 5" xfId="22130" hidden="1" xr:uid="{00000000-0005-0000-0000-00009F060000}"/>
    <cellStyle name="Followed Hyperlink 5" xfId="16396" hidden="1" xr:uid="{00000000-0005-0000-0000-0000A0060000}"/>
    <cellStyle name="Followed Hyperlink 5" xfId="22299" hidden="1" xr:uid="{00000000-0005-0000-0000-0000A1060000}"/>
    <cellStyle name="Followed Hyperlink 5" xfId="22329" hidden="1" xr:uid="{00000000-0005-0000-0000-0000A2060000}"/>
    <cellStyle name="Followed Hyperlink 5" xfId="22342" hidden="1" xr:uid="{00000000-0005-0000-0000-0000A3060000}"/>
    <cellStyle name="Followed Hyperlink 5" xfId="22165" hidden="1" xr:uid="{00000000-0005-0000-0000-0000A4060000}"/>
    <cellStyle name="Followed Hyperlink 5" xfId="22510" hidden="1" xr:uid="{00000000-0005-0000-0000-0000A5060000}"/>
    <cellStyle name="Followed Hyperlink 5" xfId="22540" hidden="1" xr:uid="{00000000-0005-0000-0000-0000A6060000}"/>
    <cellStyle name="Followed Hyperlink 5" xfId="22553" hidden="1" xr:uid="{00000000-0005-0000-0000-0000A7060000}"/>
    <cellStyle name="Followed Hyperlink 5" xfId="22377" hidden="1" xr:uid="{00000000-0005-0000-0000-0000A8060000}"/>
    <cellStyle name="Followed Hyperlink 5" xfId="22716" hidden="1" xr:uid="{00000000-0005-0000-0000-0000A9060000}"/>
    <cellStyle name="Followed Hyperlink 5" xfId="22746" hidden="1" xr:uid="{00000000-0005-0000-0000-0000AA060000}"/>
    <cellStyle name="Followed Hyperlink 5" xfId="22759" hidden="1" xr:uid="{00000000-0005-0000-0000-0000AB060000}"/>
    <cellStyle name="Followed Hyperlink 5" xfId="21337" hidden="1" xr:uid="{00000000-0005-0000-0000-000090060000}"/>
    <cellStyle name="Followed Hyperlink 5" xfId="22777" hidden="1" xr:uid="{00000000-0005-0000-0000-000091060000}"/>
    <cellStyle name="Followed Hyperlink 5" xfId="22936" hidden="1" xr:uid="{00000000-0005-0000-0000-000092060000}"/>
    <cellStyle name="Followed Hyperlink 5" xfId="22949" hidden="1" xr:uid="{00000000-0005-0000-0000-000093060000}"/>
    <cellStyle name="Followed Hyperlink 5" xfId="22963" hidden="1" xr:uid="{00000000-0005-0000-0000-000094060000}"/>
    <cellStyle name="Followed Hyperlink 5" xfId="23219" hidden="1" xr:uid="{00000000-0005-0000-0000-000095060000}"/>
    <cellStyle name="Followed Hyperlink 5" xfId="23249" hidden="1" xr:uid="{00000000-0005-0000-0000-000096060000}"/>
    <cellStyle name="Followed Hyperlink 5" xfId="23262" hidden="1" xr:uid="{00000000-0005-0000-0000-000097060000}"/>
    <cellStyle name="Followed Hyperlink 5" xfId="11343" hidden="1" xr:uid="{00000000-0005-0000-0000-000098060000}"/>
    <cellStyle name="Followed Hyperlink 5" xfId="23440" hidden="1" xr:uid="{00000000-0005-0000-0000-000099060000}"/>
    <cellStyle name="Followed Hyperlink 5" xfId="23470" hidden="1" xr:uid="{00000000-0005-0000-0000-00009A060000}"/>
    <cellStyle name="Followed Hyperlink 5" xfId="23483" hidden="1" xr:uid="{00000000-0005-0000-0000-00009B060000}"/>
    <cellStyle name="Followed Hyperlink 5" xfId="23301" hidden="1" xr:uid="{00000000-0005-0000-0000-00009C060000}"/>
    <cellStyle name="Followed Hyperlink 5" xfId="23656" hidden="1" xr:uid="{00000000-0005-0000-0000-00009D060000}"/>
    <cellStyle name="Followed Hyperlink 5" xfId="23686" hidden="1" xr:uid="{00000000-0005-0000-0000-00009E060000}"/>
    <cellStyle name="Followed Hyperlink 5" xfId="23699" hidden="1" xr:uid="{00000000-0005-0000-0000-00009F060000}"/>
    <cellStyle name="Followed Hyperlink 5" xfId="18084" hidden="1" xr:uid="{00000000-0005-0000-0000-0000A0060000}"/>
    <cellStyle name="Followed Hyperlink 5" xfId="23868" hidden="1" xr:uid="{00000000-0005-0000-0000-0000A1060000}"/>
    <cellStyle name="Followed Hyperlink 5" xfId="23898" hidden="1" xr:uid="{00000000-0005-0000-0000-0000A2060000}"/>
    <cellStyle name="Followed Hyperlink 5" xfId="23911" hidden="1" xr:uid="{00000000-0005-0000-0000-0000A3060000}"/>
    <cellStyle name="Followed Hyperlink 5" xfId="23734" hidden="1" xr:uid="{00000000-0005-0000-0000-0000A4060000}"/>
    <cellStyle name="Followed Hyperlink 5" xfId="24079" hidden="1" xr:uid="{00000000-0005-0000-0000-0000A5060000}"/>
    <cellStyle name="Followed Hyperlink 5" xfId="24109" hidden="1" xr:uid="{00000000-0005-0000-0000-0000A6060000}"/>
    <cellStyle name="Followed Hyperlink 5" xfId="24122" hidden="1" xr:uid="{00000000-0005-0000-0000-0000A7060000}"/>
    <cellStyle name="Followed Hyperlink 5" xfId="23946" hidden="1" xr:uid="{00000000-0005-0000-0000-0000A8060000}"/>
    <cellStyle name="Followed Hyperlink 5" xfId="24285" hidden="1" xr:uid="{00000000-0005-0000-0000-0000A9060000}"/>
    <cellStyle name="Followed Hyperlink 5" xfId="24315" hidden="1" xr:uid="{00000000-0005-0000-0000-0000AA060000}"/>
    <cellStyle name="Followed Hyperlink 5" xfId="24328" hidden="1" xr:uid="{00000000-0005-0000-0000-0000AB060000}"/>
    <cellStyle name="Followed Hyperlink 5" xfId="22915" hidden="1" xr:uid="{00000000-0005-0000-0000-000090060000}"/>
    <cellStyle name="Followed Hyperlink 5" xfId="24346" hidden="1" xr:uid="{00000000-0005-0000-0000-000091060000}"/>
    <cellStyle name="Followed Hyperlink 5" xfId="24455" hidden="1" xr:uid="{00000000-0005-0000-0000-000092060000}"/>
    <cellStyle name="Followed Hyperlink 5" xfId="24468" hidden="1" xr:uid="{00000000-0005-0000-0000-000093060000}"/>
    <cellStyle name="Followed Hyperlink 5" xfId="24482" hidden="1" xr:uid="{00000000-0005-0000-0000-000094060000}"/>
    <cellStyle name="Followed Hyperlink 5" xfId="24738" hidden="1" xr:uid="{00000000-0005-0000-0000-000095060000}"/>
    <cellStyle name="Followed Hyperlink 5" xfId="24768" hidden="1" xr:uid="{00000000-0005-0000-0000-000096060000}"/>
    <cellStyle name="Followed Hyperlink 5" xfId="24781" hidden="1" xr:uid="{00000000-0005-0000-0000-000097060000}"/>
    <cellStyle name="Followed Hyperlink 5" xfId="12991" hidden="1" xr:uid="{00000000-0005-0000-0000-000098060000}"/>
    <cellStyle name="Followed Hyperlink 5" xfId="24959" hidden="1" xr:uid="{00000000-0005-0000-0000-000099060000}"/>
    <cellStyle name="Followed Hyperlink 5" xfId="24989" hidden="1" xr:uid="{00000000-0005-0000-0000-00009A060000}"/>
    <cellStyle name="Followed Hyperlink 5" xfId="25002" hidden="1" xr:uid="{00000000-0005-0000-0000-00009B060000}"/>
    <cellStyle name="Followed Hyperlink 5" xfId="24820" hidden="1" xr:uid="{00000000-0005-0000-0000-00009C060000}"/>
    <cellStyle name="Followed Hyperlink 5" xfId="25175" hidden="1" xr:uid="{00000000-0005-0000-0000-00009D060000}"/>
    <cellStyle name="Followed Hyperlink 5" xfId="25205" hidden="1" xr:uid="{00000000-0005-0000-0000-00009E060000}"/>
    <cellStyle name="Followed Hyperlink 5" xfId="25218" hidden="1" xr:uid="{00000000-0005-0000-0000-00009F060000}"/>
    <cellStyle name="Followed Hyperlink 5" xfId="19733" hidden="1" xr:uid="{00000000-0005-0000-0000-0000A0060000}"/>
    <cellStyle name="Followed Hyperlink 5" xfId="25387" hidden="1" xr:uid="{00000000-0005-0000-0000-0000A1060000}"/>
    <cellStyle name="Followed Hyperlink 5" xfId="25417" hidden="1" xr:uid="{00000000-0005-0000-0000-0000A2060000}"/>
    <cellStyle name="Followed Hyperlink 5" xfId="25430" hidden="1" xr:uid="{00000000-0005-0000-0000-0000A3060000}"/>
    <cellStyle name="Followed Hyperlink 5" xfId="25253" hidden="1" xr:uid="{00000000-0005-0000-0000-0000A4060000}"/>
    <cellStyle name="Followed Hyperlink 5" xfId="25598" hidden="1" xr:uid="{00000000-0005-0000-0000-0000A5060000}"/>
    <cellStyle name="Followed Hyperlink 5" xfId="25628" hidden="1" xr:uid="{00000000-0005-0000-0000-0000A6060000}"/>
    <cellStyle name="Followed Hyperlink 5" xfId="25641" hidden="1" xr:uid="{00000000-0005-0000-0000-0000A7060000}"/>
    <cellStyle name="Followed Hyperlink 5" xfId="25465" hidden="1" xr:uid="{00000000-0005-0000-0000-0000A8060000}"/>
    <cellStyle name="Followed Hyperlink 5" xfId="25804" hidden="1" xr:uid="{00000000-0005-0000-0000-0000A9060000}"/>
    <cellStyle name="Followed Hyperlink 5" xfId="25834" hidden="1" xr:uid="{00000000-0005-0000-0000-0000AA060000}"/>
    <cellStyle name="Followed Hyperlink 5" xfId="25847" hidden="1" xr:uid="{00000000-0005-0000-0000-0000AB060000}"/>
    <cellStyle name="Followed Hyperlink 5" xfId="26246" hidden="1" xr:uid="{00000000-0005-0000-0000-000090060000}"/>
    <cellStyle name="Followed Hyperlink 5" xfId="26545" hidden="1" xr:uid="{00000000-0005-0000-0000-000091060000}"/>
    <cellStyle name="Followed Hyperlink 5" xfId="26575" hidden="1" xr:uid="{00000000-0005-0000-0000-000092060000}"/>
    <cellStyle name="Followed Hyperlink 5" xfId="26588" hidden="1" xr:uid="{00000000-0005-0000-0000-000093060000}"/>
    <cellStyle name="Followed Hyperlink 5" xfId="26602" hidden="1" xr:uid="{00000000-0005-0000-0000-000094060000}"/>
    <cellStyle name="Followed Hyperlink 5" xfId="26858" hidden="1" xr:uid="{00000000-0005-0000-0000-000095060000}"/>
    <cellStyle name="Followed Hyperlink 5" xfId="26888" hidden="1" xr:uid="{00000000-0005-0000-0000-000096060000}"/>
    <cellStyle name="Followed Hyperlink 5" xfId="26901" hidden="1" xr:uid="{00000000-0005-0000-0000-000097060000}"/>
    <cellStyle name="Followed Hyperlink 5" xfId="26152" hidden="1" xr:uid="{00000000-0005-0000-0000-000098060000}"/>
    <cellStyle name="Followed Hyperlink 5" xfId="27079" hidden="1" xr:uid="{00000000-0005-0000-0000-000099060000}"/>
    <cellStyle name="Followed Hyperlink 5" xfId="27109" hidden="1" xr:uid="{00000000-0005-0000-0000-00009A060000}"/>
    <cellStyle name="Followed Hyperlink 5" xfId="27122" hidden="1" xr:uid="{00000000-0005-0000-0000-00009B060000}"/>
    <cellStyle name="Followed Hyperlink 5" xfId="26940" hidden="1" xr:uid="{00000000-0005-0000-0000-00009C060000}"/>
    <cellStyle name="Followed Hyperlink 5" xfId="27295" hidden="1" xr:uid="{00000000-0005-0000-0000-00009D060000}"/>
    <cellStyle name="Followed Hyperlink 5" xfId="27325" hidden="1" xr:uid="{00000000-0005-0000-0000-00009E060000}"/>
    <cellStyle name="Followed Hyperlink 5" xfId="27338" hidden="1" xr:uid="{00000000-0005-0000-0000-00009F060000}"/>
    <cellStyle name="Followed Hyperlink 5" xfId="26159" hidden="1" xr:uid="{00000000-0005-0000-0000-0000A0060000}"/>
    <cellStyle name="Followed Hyperlink 5" xfId="27507" hidden="1" xr:uid="{00000000-0005-0000-0000-0000A1060000}"/>
    <cellStyle name="Followed Hyperlink 5" xfId="27537" hidden="1" xr:uid="{00000000-0005-0000-0000-0000A2060000}"/>
    <cellStyle name="Followed Hyperlink 5" xfId="27550" hidden="1" xr:uid="{00000000-0005-0000-0000-0000A3060000}"/>
    <cellStyle name="Followed Hyperlink 5" xfId="27373" hidden="1" xr:uid="{00000000-0005-0000-0000-0000A4060000}"/>
    <cellStyle name="Followed Hyperlink 5" xfId="27718" hidden="1" xr:uid="{00000000-0005-0000-0000-0000A5060000}"/>
    <cellStyle name="Followed Hyperlink 5" xfId="27748" hidden="1" xr:uid="{00000000-0005-0000-0000-0000A6060000}"/>
    <cellStyle name="Followed Hyperlink 5" xfId="27761" hidden="1" xr:uid="{00000000-0005-0000-0000-0000A7060000}"/>
    <cellStyle name="Followed Hyperlink 5" xfId="27585" hidden="1" xr:uid="{00000000-0005-0000-0000-0000A8060000}"/>
    <cellStyle name="Followed Hyperlink 5" xfId="27924" hidden="1" xr:uid="{00000000-0005-0000-0000-0000A9060000}"/>
    <cellStyle name="Followed Hyperlink 5" xfId="27954" hidden="1" xr:uid="{00000000-0005-0000-0000-0000AA060000}"/>
    <cellStyle name="Followed Hyperlink 5" xfId="27967" hidden="1" xr:uid="{00000000-0005-0000-0000-0000AB060000}"/>
    <cellStyle name="Followed Hyperlink 5" xfId="28470" hidden="1" xr:uid="{00000000-0005-0000-0000-000090060000}"/>
    <cellStyle name="Followed Hyperlink 5" xfId="28767" hidden="1" xr:uid="{00000000-0005-0000-0000-000091060000}"/>
    <cellStyle name="Followed Hyperlink 5" xfId="28797" hidden="1" xr:uid="{00000000-0005-0000-0000-000092060000}"/>
    <cellStyle name="Followed Hyperlink 5" xfId="28810" hidden="1" xr:uid="{00000000-0005-0000-0000-000093060000}"/>
    <cellStyle name="Followed Hyperlink 5" xfId="28824" hidden="1" xr:uid="{00000000-0005-0000-0000-000094060000}"/>
    <cellStyle name="Followed Hyperlink 5" xfId="29080" hidden="1" xr:uid="{00000000-0005-0000-0000-000095060000}"/>
    <cellStyle name="Followed Hyperlink 5" xfId="29110" hidden="1" xr:uid="{00000000-0005-0000-0000-000096060000}"/>
    <cellStyle name="Followed Hyperlink 5" xfId="29123" hidden="1" xr:uid="{00000000-0005-0000-0000-000097060000}"/>
    <cellStyle name="Followed Hyperlink 5" xfId="28380" hidden="1" xr:uid="{00000000-0005-0000-0000-000098060000}"/>
    <cellStyle name="Followed Hyperlink 5" xfId="29301" hidden="1" xr:uid="{00000000-0005-0000-0000-000099060000}"/>
    <cellStyle name="Followed Hyperlink 5" xfId="29331" hidden="1" xr:uid="{00000000-0005-0000-0000-00009A060000}"/>
    <cellStyle name="Followed Hyperlink 5" xfId="29344" hidden="1" xr:uid="{00000000-0005-0000-0000-00009B060000}"/>
    <cellStyle name="Followed Hyperlink 5" xfId="29162" hidden="1" xr:uid="{00000000-0005-0000-0000-00009C060000}"/>
    <cellStyle name="Followed Hyperlink 5" xfId="29517" hidden="1" xr:uid="{00000000-0005-0000-0000-00009D060000}"/>
    <cellStyle name="Followed Hyperlink 5" xfId="29547" hidden="1" xr:uid="{00000000-0005-0000-0000-00009E060000}"/>
    <cellStyle name="Followed Hyperlink 5" xfId="29560" hidden="1" xr:uid="{00000000-0005-0000-0000-00009F060000}"/>
    <cellStyle name="Followed Hyperlink 5" xfId="28387" hidden="1" xr:uid="{00000000-0005-0000-0000-0000A0060000}"/>
    <cellStyle name="Followed Hyperlink 5" xfId="29729" hidden="1" xr:uid="{00000000-0005-0000-0000-0000A1060000}"/>
    <cellStyle name="Followed Hyperlink 5" xfId="29759" hidden="1" xr:uid="{00000000-0005-0000-0000-0000A2060000}"/>
    <cellStyle name="Followed Hyperlink 5" xfId="29772" hidden="1" xr:uid="{00000000-0005-0000-0000-0000A3060000}"/>
    <cellStyle name="Followed Hyperlink 5" xfId="29595" hidden="1" xr:uid="{00000000-0005-0000-0000-0000A4060000}"/>
    <cellStyle name="Followed Hyperlink 5" xfId="29940" hidden="1" xr:uid="{00000000-0005-0000-0000-0000A5060000}"/>
    <cellStyle name="Followed Hyperlink 5" xfId="29970" hidden="1" xr:uid="{00000000-0005-0000-0000-0000A6060000}"/>
    <cellStyle name="Followed Hyperlink 5" xfId="29983" hidden="1" xr:uid="{00000000-0005-0000-0000-0000A7060000}"/>
    <cellStyle name="Followed Hyperlink 5" xfId="29807" hidden="1" xr:uid="{00000000-0005-0000-0000-0000A8060000}"/>
    <cellStyle name="Followed Hyperlink 5" xfId="30146" hidden="1" xr:uid="{00000000-0005-0000-0000-0000A9060000}"/>
    <cellStyle name="Followed Hyperlink 5" xfId="30176" hidden="1" xr:uid="{00000000-0005-0000-0000-0000AA060000}"/>
    <cellStyle name="Followed Hyperlink 5" xfId="30189" hidden="1" xr:uid="{00000000-0005-0000-0000-0000AB060000}"/>
    <cellStyle name="Followed Hyperlink 5" xfId="26193" hidden="1" xr:uid="{00000000-0005-0000-0000-000090060000}"/>
    <cellStyle name="Followed Hyperlink 5" xfId="30207" hidden="1" xr:uid="{00000000-0005-0000-0000-000091060000}"/>
    <cellStyle name="Followed Hyperlink 5" xfId="30468" hidden="1" xr:uid="{00000000-0005-0000-0000-000092060000}"/>
    <cellStyle name="Followed Hyperlink 5" xfId="30481" hidden="1" xr:uid="{00000000-0005-0000-0000-000093060000}"/>
    <cellStyle name="Followed Hyperlink 5" xfId="30495" hidden="1" xr:uid="{00000000-0005-0000-0000-000094060000}"/>
    <cellStyle name="Followed Hyperlink 5" xfId="30751" hidden="1" xr:uid="{00000000-0005-0000-0000-000095060000}"/>
    <cellStyle name="Followed Hyperlink 5" xfId="30781" hidden="1" xr:uid="{00000000-0005-0000-0000-000096060000}"/>
    <cellStyle name="Followed Hyperlink 5" xfId="30794" hidden="1" xr:uid="{00000000-0005-0000-0000-000097060000}"/>
    <cellStyle name="Followed Hyperlink 5" xfId="25998" hidden="1" xr:uid="{00000000-0005-0000-0000-000098060000}"/>
    <cellStyle name="Followed Hyperlink 5" xfId="30972" hidden="1" xr:uid="{00000000-0005-0000-0000-000099060000}"/>
    <cellStyle name="Followed Hyperlink 5" xfId="31002" hidden="1" xr:uid="{00000000-0005-0000-0000-00009A060000}"/>
    <cellStyle name="Followed Hyperlink 5" xfId="31015" hidden="1" xr:uid="{00000000-0005-0000-0000-00009B060000}"/>
    <cellStyle name="Followed Hyperlink 5" xfId="30833" hidden="1" xr:uid="{00000000-0005-0000-0000-00009C060000}"/>
    <cellStyle name="Followed Hyperlink 5" xfId="31188" hidden="1" xr:uid="{00000000-0005-0000-0000-00009D060000}"/>
    <cellStyle name="Followed Hyperlink 5" xfId="31218" hidden="1" xr:uid="{00000000-0005-0000-0000-00009E060000}"/>
    <cellStyle name="Followed Hyperlink 5" xfId="31231" hidden="1" xr:uid="{00000000-0005-0000-0000-00009F060000}"/>
    <cellStyle name="Followed Hyperlink 5" xfId="28455" hidden="1" xr:uid="{00000000-0005-0000-0000-0000A0060000}"/>
    <cellStyle name="Followed Hyperlink 5" xfId="31400" hidden="1" xr:uid="{00000000-0005-0000-0000-0000A1060000}"/>
    <cellStyle name="Followed Hyperlink 5" xfId="31430" hidden="1" xr:uid="{00000000-0005-0000-0000-0000A2060000}"/>
    <cellStyle name="Followed Hyperlink 5" xfId="31443" hidden="1" xr:uid="{00000000-0005-0000-0000-0000A3060000}"/>
    <cellStyle name="Followed Hyperlink 5" xfId="31266" hidden="1" xr:uid="{00000000-0005-0000-0000-0000A4060000}"/>
    <cellStyle name="Followed Hyperlink 5" xfId="31611" hidden="1" xr:uid="{00000000-0005-0000-0000-0000A5060000}"/>
    <cellStyle name="Followed Hyperlink 5" xfId="31641" hidden="1" xr:uid="{00000000-0005-0000-0000-0000A6060000}"/>
    <cellStyle name="Followed Hyperlink 5" xfId="31654" hidden="1" xr:uid="{00000000-0005-0000-0000-0000A7060000}"/>
    <cellStyle name="Followed Hyperlink 5" xfId="31478" hidden="1" xr:uid="{00000000-0005-0000-0000-0000A8060000}"/>
    <cellStyle name="Followed Hyperlink 5" xfId="31817" hidden="1" xr:uid="{00000000-0005-0000-0000-0000A9060000}"/>
    <cellStyle name="Followed Hyperlink 5" xfId="31847" hidden="1" xr:uid="{00000000-0005-0000-0000-0000AA060000}"/>
    <cellStyle name="Followed Hyperlink 5" xfId="31860" hidden="1" xr:uid="{00000000-0005-0000-0000-0000AB060000}"/>
    <cellStyle name="Followed Hyperlink 5" xfId="30420" hidden="1" xr:uid="{00000000-0005-0000-0000-000090060000}"/>
    <cellStyle name="Followed Hyperlink 5" xfId="31878" hidden="1" xr:uid="{00000000-0005-0000-0000-000091060000}"/>
    <cellStyle name="Followed Hyperlink 5" xfId="32136" hidden="1" xr:uid="{00000000-0005-0000-0000-000092060000}"/>
    <cellStyle name="Followed Hyperlink 5" xfId="32149" hidden="1" xr:uid="{00000000-0005-0000-0000-000093060000}"/>
    <cellStyle name="Followed Hyperlink 5" xfId="32163" hidden="1" xr:uid="{00000000-0005-0000-0000-000094060000}"/>
    <cellStyle name="Followed Hyperlink 5" xfId="32419" hidden="1" xr:uid="{00000000-0005-0000-0000-000095060000}"/>
    <cellStyle name="Followed Hyperlink 5" xfId="32449" hidden="1" xr:uid="{00000000-0005-0000-0000-000096060000}"/>
    <cellStyle name="Followed Hyperlink 5" xfId="32462" hidden="1" xr:uid="{00000000-0005-0000-0000-000097060000}"/>
    <cellStyle name="Followed Hyperlink 5" xfId="25945" hidden="1" xr:uid="{00000000-0005-0000-0000-000098060000}"/>
    <cellStyle name="Followed Hyperlink 5" xfId="32640" hidden="1" xr:uid="{00000000-0005-0000-0000-000099060000}"/>
    <cellStyle name="Followed Hyperlink 5" xfId="32670" hidden="1" xr:uid="{00000000-0005-0000-0000-00009A060000}"/>
    <cellStyle name="Followed Hyperlink 5" xfId="32683" hidden="1" xr:uid="{00000000-0005-0000-0000-00009B060000}"/>
    <cellStyle name="Followed Hyperlink 5" xfId="32501" hidden="1" xr:uid="{00000000-0005-0000-0000-00009C060000}"/>
    <cellStyle name="Followed Hyperlink 5" xfId="32856" hidden="1" xr:uid="{00000000-0005-0000-0000-00009D060000}"/>
    <cellStyle name="Followed Hyperlink 5" xfId="32886" hidden="1" xr:uid="{00000000-0005-0000-0000-00009E060000}"/>
    <cellStyle name="Followed Hyperlink 5" xfId="32899" hidden="1" xr:uid="{00000000-0005-0000-0000-00009F060000}"/>
    <cellStyle name="Followed Hyperlink 5" xfId="26116" hidden="1" xr:uid="{00000000-0005-0000-0000-0000A0060000}"/>
    <cellStyle name="Followed Hyperlink 5" xfId="33068" hidden="1" xr:uid="{00000000-0005-0000-0000-0000A1060000}"/>
    <cellStyle name="Followed Hyperlink 5" xfId="33098" hidden="1" xr:uid="{00000000-0005-0000-0000-0000A2060000}"/>
    <cellStyle name="Followed Hyperlink 5" xfId="33111" hidden="1" xr:uid="{00000000-0005-0000-0000-0000A3060000}"/>
    <cellStyle name="Followed Hyperlink 5" xfId="32934" hidden="1" xr:uid="{00000000-0005-0000-0000-0000A4060000}"/>
    <cellStyle name="Followed Hyperlink 5" xfId="33279" hidden="1" xr:uid="{00000000-0005-0000-0000-0000A5060000}"/>
    <cellStyle name="Followed Hyperlink 5" xfId="33309" hidden="1" xr:uid="{00000000-0005-0000-0000-0000A6060000}"/>
    <cellStyle name="Followed Hyperlink 5" xfId="33322" hidden="1" xr:uid="{00000000-0005-0000-0000-0000A7060000}"/>
    <cellStyle name="Followed Hyperlink 5" xfId="33146" hidden="1" xr:uid="{00000000-0005-0000-0000-0000A8060000}"/>
    <cellStyle name="Followed Hyperlink 5" xfId="33485" hidden="1" xr:uid="{00000000-0005-0000-0000-0000A9060000}"/>
    <cellStyle name="Followed Hyperlink 5" xfId="33515" hidden="1" xr:uid="{00000000-0005-0000-0000-0000AA060000}"/>
    <cellStyle name="Followed Hyperlink 5" xfId="33528" hidden="1" xr:uid="{00000000-0005-0000-0000-0000AB060000}"/>
    <cellStyle name="Followed Hyperlink 5" xfId="32088" hidden="1" xr:uid="{00000000-0005-0000-0000-000090060000}"/>
    <cellStyle name="Followed Hyperlink 5" xfId="33546" hidden="1" xr:uid="{00000000-0005-0000-0000-000091060000}"/>
    <cellStyle name="Followed Hyperlink 5" xfId="33791" hidden="1" xr:uid="{00000000-0005-0000-0000-000092060000}"/>
    <cellStyle name="Followed Hyperlink 5" xfId="33804" hidden="1" xr:uid="{00000000-0005-0000-0000-000093060000}"/>
    <cellStyle name="Followed Hyperlink 5" xfId="33818" hidden="1" xr:uid="{00000000-0005-0000-0000-000094060000}"/>
    <cellStyle name="Followed Hyperlink 5" xfId="34074" hidden="1" xr:uid="{00000000-0005-0000-0000-000095060000}"/>
    <cellStyle name="Followed Hyperlink 5" xfId="34104" hidden="1" xr:uid="{00000000-0005-0000-0000-000096060000}"/>
    <cellStyle name="Followed Hyperlink 5" xfId="34117" hidden="1" xr:uid="{00000000-0005-0000-0000-000097060000}"/>
    <cellStyle name="Followed Hyperlink 5" xfId="25966" hidden="1" xr:uid="{00000000-0005-0000-0000-000098060000}"/>
    <cellStyle name="Followed Hyperlink 5" xfId="34295" hidden="1" xr:uid="{00000000-0005-0000-0000-000099060000}"/>
    <cellStyle name="Followed Hyperlink 5" xfId="34325" hidden="1" xr:uid="{00000000-0005-0000-0000-00009A060000}"/>
    <cellStyle name="Followed Hyperlink 5" xfId="34338" hidden="1" xr:uid="{00000000-0005-0000-0000-00009B060000}"/>
    <cellStyle name="Followed Hyperlink 5" xfId="34156" hidden="1" xr:uid="{00000000-0005-0000-0000-00009C060000}"/>
    <cellStyle name="Followed Hyperlink 5" xfId="34511" hidden="1" xr:uid="{00000000-0005-0000-0000-00009D060000}"/>
    <cellStyle name="Followed Hyperlink 5" xfId="34541" hidden="1" xr:uid="{00000000-0005-0000-0000-00009E060000}"/>
    <cellStyle name="Followed Hyperlink 5" xfId="34554" hidden="1" xr:uid="{00000000-0005-0000-0000-00009F060000}"/>
    <cellStyle name="Followed Hyperlink 5" xfId="28344" hidden="1" xr:uid="{00000000-0005-0000-0000-0000A0060000}"/>
    <cellStyle name="Followed Hyperlink 5" xfId="34723" hidden="1" xr:uid="{00000000-0005-0000-0000-0000A1060000}"/>
    <cellStyle name="Followed Hyperlink 5" xfId="34753" hidden="1" xr:uid="{00000000-0005-0000-0000-0000A2060000}"/>
    <cellStyle name="Followed Hyperlink 5" xfId="34766" hidden="1" xr:uid="{00000000-0005-0000-0000-0000A3060000}"/>
    <cellStyle name="Followed Hyperlink 5" xfId="34589" hidden="1" xr:uid="{00000000-0005-0000-0000-0000A4060000}"/>
    <cellStyle name="Followed Hyperlink 5" xfId="34934" hidden="1" xr:uid="{00000000-0005-0000-0000-0000A5060000}"/>
    <cellStyle name="Followed Hyperlink 5" xfId="34964" hidden="1" xr:uid="{00000000-0005-0000-0000-0000A6060000}"/>
    <cellStyle name="Followed Hyperlink 5" xfId="34977" hidden="1" xr:uid="{00000000-0005-0000-0000-0000A7060000}"/>
    <cellStyle name="Followed Hyperlink 5" xfId="34801" hidden="1" xr:uid="{00000000-0005-0000-0000-0000A8060000}"/>
    <cellStyle name="Followed Hyperlink 5" xfId="35140" hidden="1" xr:uid="{00000000-0005-0000-0000-0000A9060000}"/>
    <cellStyle name="Followed Hyperlink 5" xfId="35170" hidden="1" xr:uid="{00000000-0005-0000-0000-0000AA060000}"/>
    <cellStyle name="Followed Hyperlink 5" xfId="35183" hidden="1" xr:uid="{00000000-0005-0000-0000-0000AB060000}"/>
    <cellStyle name="Followed Hyperlink 5" xfId="33747" hidden="1" xr:uid="{00000000-0005-0000-0000-000090060000}"/>
    <cellStyle name="Followed Hyperlink 5" xfId="35201" hidden="1" xr:uid="{00000000-0005-0000-0000-000091060000}"/>
    <cellStyle name="Followed Hyperlink 5" xfId="35432" hidden="1" xr:uid="{00000000-0005-0000-0000-000092060000}"/>
    <cellStyle name="Followed Hyperlink 5" xfId="35445" hidden="1" xr:uid="{00000000-0005-0000-0000-000093060000}"/>
    <cellStyle name="Followed Hyperlink 5" xfId="35459" hidden="1" xr:uid="{00000000-0005-0000-0000-000094060000}"/>
    <cellStyle name="Followed Hyperlink 5" xfId="35715" hidden="1" xr:uid="{00000000-0005-0000-0000-000095060000}"/>
    <cellStyle name="Followed Hyperlink 5" xfId="35745" hidden="1" xr:uid="{00000000-0005-0000-0000-000096060000}"/>
    <cellStyle name="Followed Hyperlink 5" xfId="35758" hidden="1" xr:uid="{00000000-0005-0000-0000-000097060000}"/>
    <cellStyle name="Followed Hyperlink 5" xfId="26113" hidden="1" xr:uid="{00000000-0005-0000-0000-000098060000}"/>
    <cellStyle name="Followed Hyperlink 5" xfId="35936" hidden="1" xr:uid="{00000000-0005-0000-0000-000099060000}"/>
    <cellStyle name="Followed Hyperlink 5" xfId="35966" hidden="1" xr:uid="{00000000-0005-0000-0000-00009A060000}"/>
    <cellStyle name="Followed Hyperlink 5" xfId="35979" hidden="1" xr:uid="{00000000-0005-0000-0000-00009B060000}"/>
    <cellStyle name="Followed Hyperlink 5" xfId="35797" hidden="1" xr:uid="{00000000-0005-0000-0000-00009C060000}"/>
    <cellStyle name="Followed Hyperlink 5" xfId="36152" hidden="1" xr:uid="{00000000-0005-0000-0000-00009D060000}"/>
    <cellStyle name="Followed Hyperlink 5" xfId="36182" hidden="1" xr:uid="{00000000-0005-0000-0000-00009E060000}"/>
    <cellStyle name="Followed Hyperlink 5" xfId="36195" hidden="1" xr:uid="{00000000-0005-0000-0000-00009F060000}"/>
    <cellStyle name="Followed Hyperlink 5" xfId="30435" hidden="1" xr:uid="{00000000-0005-0000-0000-0000A0060000}"/>
    <cellStyle name="Followed Hyperlink 5" xfId="36364" hidden="1" xr:uid="{00000000-0005-0000-0000-0000A1060000}"/>
    <cellStyle name="Followed Hyperlink 5" xfId="36394" hidden="1" xr:uid="{00000000-0005-0000-0000-0000A2060000}"/>
    <cellStyle name="Followed Hyperlink 5" xfId="36407" hidden="1" xr:uid="{00000000-0005-0000-0000-0000A3060000}"/>
    <cellStyle name="Followed Hyperlink 5" xfId="36230" hidden="1" xr:uid="{00000000-0005-0000-0000-0000A4060000}"/>
    <cellStyle name="Followed Hyperlink 5" xfId="36575" hidden="1" xr:uid="{00000000-0005-0000-0000-0000A5060000}"/>
    <cellStyle name="Followed Hyperlink 5" xfId="36605" hidden="1" xr:uid="{00000000-0005-0000-0000-0000A6060000}"/>
    <cellStyle name="Followed Hyperlink 5" xfId="36618" hidden="1" xr:uid="{00000000-0005-0000-0000-0000A7060000}"/>
    <cellStyle name="Followed Hyperlink 5" xfId="36442" hidden="1" xr:uid="{00000000-0005-0000-0000-0000A8060000}"/>
    <cellStyle name="Followed Hyperlink 5" xfId="36781" hidden="1" xr:uid="{00000000-0005-0000-0000-0000A9060000}"/>
    <cellStyle name="Followed Hyperlink 5" xfId="36811" hidden="1" xr:uid="{00000000-0005-0000-0000-0000AA060000}"/>
    <cellStyle name="Followed Hyperlink 5" xfId="36824" hidden="1" xr:uid="{00000000-0005-0000-0000-0000AB060000}"/>
    <cellStyle name="Followed Hyperlink 5" xfId="35393" hidden="1" xr:uid="{00000000-0005-0000-0000-000090060000}"/>
    <cellStyle name="Followed Hyperlink 5" xfId="36842" hidden="1" xr:uid="{00000000-0005-0000-0000-000091060000}"/>
    <cellStyle name="Followed Hyperlink 5" xfId="37039" hidden="1" xr:uid="{00000000-0005-0000-0000-000092060000}"/>
    <cellStyle name="Followed Hyperlink 5" xfId="37052" hidden="1" xr:uid="{00000000-0005-0000-0000-000093060000}"/>
    <cellStyle name="Followed Hyperlink 5" xfId="37066" hidden="1" xr:uid="{00000000-0005-0000-0000-000094060000}"/>
    <cellStyle name="Followed Hyperlink 5" xfId="37322" hidden="1" xr:uid="{00000000-0005-0000-0000-000095060000}"/>
    <cellStyle name="Followed Hyperlink 5" xfId="37352" hidden="1" xr:uid="{00000000-0005-0000-0000-000096060000}"/>
    <cellStyle name="Followed Hyperlink 5" xfId="37365" hidden="1" xr:uid="{00000000-0005-0000-0000-000097060000}"/>
    <cellStyle name="Followed Hyperlink 5" xfId="26016" hidden="1" xr:uid="{00000000-0005-0000-0000-000098060000}"/>
    <cellStyle name="Followed Hyperlink 5" xfId="37543" hidden="1" xr:uid="{00000000-0005-0000-0000-000099060000}"/>
    <cellStyle name="Followed Hyperlink 5" xfId="37573" hidden="1" xr:uid="{00000000-0005-0000-0000-00009A060000}"/>
    <cellStyle name="Followed Hyperlink 5" xfId="37586" hidden="1" xr:uid="{00000000-0005-0000-0000-00009B060000}"/>
    <cellStyle name="Followed Hyperlink 5" xfId="37404" hidden="1" xr:uid="{00000000-0005-0000-0000-00009C060000}"/>
    <cellStyle name="Followed Hyperlink 5" xfId="37759" hidden="1" xr:uid="{00000000-0005-0000-0000-00009D060000}"/>
    <cellStyle name="Followed Hyperlink 5" xfId="37789" hidden="1" xr:uid="{00000000-0005-0000-0000-00009E060000}"/>
    <cellStyle name="Followed Hyperlink 5" xfId="37802" hidden="1" xr:uid="{00000000-0005-0000-0000-00009F060000}"/>
    <cellStyle name="Followed Hyperlink 5" xfId="32103" hidden="1" xr:uid="{00000000-0005-0000-0000-0000A0060000}"/>
    <cellStyle name="Followed Hyperlink 5" xfId="37971" hidden="1" xr:uid="{00000000-0005-0000-0000-0000A1060000}"/>
    <cellStyle name="Followed Hyperlink 5" xfId="38001" hidden="1" xr:uid="{00000000-0005-0000-0000-0000A2060000}"/>
    <cellStyle name="Followed Hyperlink 5" xfId="38014" hidden="1" xr:uid="{00000000-0005-0000-0000-0000A3060000}"/>
    <cellStyle name="Followed Hyperlink 5" xfId="37837" hidden="1" xr:uid="{00000000-0005-0000-0000-0000A4060000}"/>
    <cellStyle name="Followed Hyperlink 5" xfId="38182" hidden="1" xr:uid="{00000000-0005-0000-0000-0000A5060000}"/>
    <cellStyle name="Followed Hyperlink 5" xfId="38212" hidden="1" xr:uid="{00000000-0005-0000-0000-0000A6060000}"/>
    <cellStyle name="Followed Hyperlink 5" xfId="38225" hidden="1" xr:uid="{00000000-0005-0000-0000-0000A7060000}"/>
    <cellStyle name="Followed Hyperlink 5" xfId="38049" hidden="1" xr:uid="{00000000-0005-0000-0000-0000A8060000}"/>
    <cellStyle name="Followed Hyperlink 5" xfId="38388" hidden="1" xr:uid="{00000000-0005-0000-0000-0000A9060000}"/>
    <cellStyle name="Followed Hyperlink 5" xfId="38418" hidden="1" xr:uid="{00000000-0005-0000-0000-0000AA060000}"/>
    <cellStyle name="Followed Hyperlink 5" xfId="38431" hidden="1" xr:uid="{00000000-0005-0000-0000-0000AB060000}"/>
    <cellStyle name="Followed Hyperlink 5" xfId="37009" hidden="1" xr:uid="{00000000-0005-0000-0000-000090060000}"/>
    <cellStyle name="Followed Hyperlink 5" xfId="38449" hidden="1" xr:uid="{00000000-0005-0000-0000-000091060000}"/>
    <cellStyle name="Followed Hyperlink 5" xfId="38608" hidden="1" xr:uid="{00000000-0005-0000-0000-000092060000}"/>
    <cellStyle name="Followed Hyperlink 5" xfId="38621" hidden="1" xr:uid="{00000000-0005-0000-0000-000093060000}"/>
    <cellStyle name="Followed Hyperlink 5" xfId="38635" hidden="1" xr:uid="{00000000-0005-0000-0000-000094060000}"/>
    <cellStyle name="Followed Hyperlink 5" xfId="38891" hidden="1" xr:uid="{00000000-0005-0000-0000-000095060000}"/>
    <cellStyle name="Followed Hyperlink 5" xfId="38921" hidden="1" xr:uid="{00000000-0005-0000-0000-000096060000}"/>
    <cellStyle name="Followed Hyperlink 5" xfId="38934" hidden="1" xr:uid="{00000000-0005-0000-0000-000097060000}"/>
    <cellStyle name="Followed Hyperlink 5" xfId="28316" hidden="1" xr:uid="{00000000-0005-0000-0000-000098060000}"/>
    <cellStyle name="Followed Hyperlink 5" xfId="39112" hidden="1" xr:uid="{00000000-0005-0000-0000-000099060000}"/>
    <cellStyle name="Followed Hyperlink 5" xfId="39142" hidden="1" xr:uid="{00000000-0005-0000-0000-00009A060000}"/>
    <cellStyle name="Followed Hyperlink 5" xfId="39155" hidden="1" xr:uid="{00000000-0005-0000-0000-00009B060000}"/>
    <cellStyle name="Followed Hyperlink 5" xfId="38973" hidden="1" xr:uid="{00000000-0005-0000-0000-00009C060000}"/>
    <cellStyle name="Followed Hyperlink 5" xfId="39328" hidden="1" xr:uid="{00000000-0005-0000-0000-00009D060000}"/>
    <cellStyle name="Followed Hyperlink 5" xfId="39358" hidden="1" xr:uid="{00000000-0005-0000-0000-00009E060000}"/>
    <cellStyle name="Followed Hyperlink 5" xfId="39371" hidden="1" xr:uid="{00000000-0005-0000-0000-00009F060000}"/>
    <cellStyle name="Followed Hyperlink 5" xfId="33761" hidden="1" xr:uid="{00000000-0005-0000-0000-0000A0060000}"/>
    <cellStyle name="Followed Hyperlink 5" xfId="39540" hidden="1" xr:uid="{00000000-0005-0000-0000-0000A1060000}"/>
    <cellStyle name="Followed Hyperlink 5" xfId="39570" hidden="1" xr:uid="{00000000-0005-0000-0000-0000A2060000}"/>
    <cellStyle name="Followed Hyperlink 5" xfId="39583" hidden="1" xr:uid="{00000000-0005-0000-0000-0000A3060000}"/>
    <cellStyle name="Followed Hyperlink 5" xfId="39406" hidden="1" xr:uid="{00000000-0005-0000-0000-0000A4060000}"/>
    <cellStyle name="Followed Hyperlink 5" xfId="39751" hidden="1" xr:uid="{00000000-0005-0000-0000-0000A5060000}"/>
    <cellStyle name="Followed Hyperlink 5" xfId="39781" hidden="1" xr:uid="{00000000-0005-0000-0000-0000A6060000}"/>
    <cellStyle name="Followed Hyperlink 5" xfId="39794" hidden="1" xr:uid="{00000000-0005-0000-0000-0000A7060000}"/>
    <cellStyle name="Followed Hyperlink 5" xfId="39618" hidden="1" xr:uid="{00000000-0005-0000-0000-0000A8060000}"/>
    <cellStyle name="Followed Hyperlink 5" xfId="39957" hidden="1" xr:uid="{00000000-0005-0000-0000-0000A9060000}"/>
    <cellStyle name="Followed Hyperlink 5" xfId="39987" hidden="1" xr:uid="{00000000-0005-0000-0000-0000AA060000}"/>
    <cellStyle name="Followed Hyperlink 5" xfId="40000" hidden="1" xr:uid="{00000000-0005-0000-0000-0000AB060000}"/>
    <cellStyle name="Followed Hyperlink 5" xfId="38587" hidden="1" xr:uid="{00000000-0005-0000-0000-000090060000}"/>
    <cellStyle name="Followed Hyperlink 5" xfId="40018" hidden="1" xr:uid="{00000000-0005-0000-0000-000091060000}"/>
    <cellStyle name="Followed Hyperlink 5" xfId="40127" hidden="1" xr:uid="{00000000-0005-0000-0000-000092060000}"/>
    <cellStyle name="Followed Hyperlink 5" xfId="40140" hidden="1" xr:uid="{00000000-0005-0000-0000-000093060000}"/>
    <cellStyle name="Followed Hyperlink 5" xfId="40154" hidden="1" xr:uid="{00000000-0005-0000-0000-000094060000}"/>
    <cellStyle name="Followed Hyperlink 5" xfId="40410" hidden="1" xr:uid="{00000000-0005-0000-0000-000095060000}"/>
    <cellStyle name="Followed Hyperlink 5" xfId="40440" hidden="1" xr:uid="{00000000-0005-0000-0000-000096060000}"/>
    <cellStyle name="Followed Hyperlink 5" xfId="40453" hidden="1" xr:uid="{00000000-0005-0000-0000-000097060000}"/>
    <cellStyle name="Followed Hyperlink 5" xfId="28582" hidden="1" xr:uid="{00000000-0005-0000-0000-000098060000}"/>
    <cellStyle name="Followed Hyperlink 5" xfId="40631" hidden="1" xr:uid="{00000000-0005-0000-0000-000099060000}"/>
    <cellStyle name="Followed Hyperlink 5" xfId="40661" hidden="1" xr:uid="{00000000-0005-0000-0000-00009A060000}"/>
    <cellStyle name="Followed Hyperlink 5" xfId="40674" hidden="1" xr:uid="{00000000-0005-0000-0000-00009B060000}"/>
    <cellStyle name="Followed Hyperlink 5" xfId="40492" hidden="1" xr:uid="{00000000-0005-0000-0000-00009C060000}"/>
    <cellStyle name="Followed Hyperlink 5" xfId="40847" hidden="1" xr:uid="{00000000-0005-0000-0000-00009D060000}"/>
    <cellStyle name="Followed Hyperlink 5" xfId="40877" hidden="1" xr:uid="{00000000-0005-0000-0000-00009E060000}"/>
    <cellStyle name="Followed Hyperlink 5" xfId="40890" hidden="1" xr:uid="{00000000-0005-0000-0000-00009F060000}"/>
    <cellStyle name="Followed Hyperlink 5" xfId="35405" hidden="1" xr:uid="{00000000-0005-0000-0000-0000A0060000}"/>
    <cellStyle name="Followed Hyperlink 5" xfId="41059" hidden="1" xr:uid="{00000000-0005-0000-0000-0000A1060000}"/>
    <cellStyle name="Followed Hyperlink 5" xfId="41089" hidden="1" xr:uid="{00000000-0005-0000-0000-0000A2060000}"/>
    <cellStyle name="Followed Hyperlink 5" xfId="41102" hidden="1" xr:uid="{00000000-0005-0000-0000-0000A3060000}"/>
    <cellStyle name="Followed Hyperlink 5" xfId="40925" hidden="1" xr:uid="{00000000-0005-0000-0000-0000A4060000}"/>
    <cellStyle name="Followed Hyperlink 5" xfId="41270" hidden="1" xr:uid="{00000000-0005-0000-0000-0000A5060000}"/>
    <cellStyle name="Followed Hyperlink 5" xfId="41300" hidden="1" xr:uid="{00000000-0005-0000-0000-0000A6060000}"/>
    <cellStyle name="Followed Hyperlink 5" xfId="41313" hidden="1" xr:uid="{00000000-0005-0000-0000-0000A7060000}"/>
    <cellStyle name="Followed Hyperlink 5" xfId="41137" hidden="1" xr:uid="{00000000-0005-0000-0000-0000A8060000}"/>
    <cellStyle name="Followed Hyperlink 5" xfId="41476" hidden="1" xr:uid="{00000000-0005-0000-0000-0000A9060000}"/>
    <cellStyle name="Followed Hyperlink 5" xfId="41506" hidden="1" xr:uid="{00000000-0005-0000-0000-0000AA060000}"/>
    <cellStyle name="Followed Hyperlink 5" xfId="41519" hidden="1" xr:uid="{00000000-0005-0000-0000-0000AB060000}"/>
    <cellStyle name="Followed Hyperlink 5" xfId="41766" hidden="1" xr:uid="{00000000-0005-0000-0000-000090060000}"/>
    <cellStyle name="Followed Hyperlink 5" xfId="42062" hidden="1" xr:uid="{00000000-0005-0000-0000-000091060000}"/>
    <cellStyle name="Followed Hyperlink 5" xfId="42092" hidden="1" xr:uid="{00000000-0005-0000-0000-000092060000}"/>
    <cellStyle name="Followed Hyperlink 5" xfId="42105" hidden="1" xr:uid="{00000000-0005-0000-0000-000093060000}"/>
    <cellStyle name="Followed Hyperlink 5" xfId="42119" hidden="1" xr:uid="{00000000-0005-0000-0000-000094060000}"/>
    <cellStyle name="Followed Hyperlink 5" xfId="42375" hidden="1" xr:uid="{00000000-0005-0000-0000-000095060000}"/>
    <cellStyle name="Followed Hyperlink 5" xfId="42405" hidden="1" xr:uid="{00000000-0005-0000-0000-000096060000}"/>
    <cellStyle name="Followed Hyperlink 5" xfId="42418" hidden="1" xr:uid="{00000000-0005-0000-0000-000097060000}"/>
    <cellStyle name="Followed Hyperlink 5" xfId="41683" hidden="1" xr:uid="{00000000-0005-0000-0000-000098060000}"/>
    <cellStyle name="Followed Hyperlink 5" xfId="42596" hidden="1" xr:uid="{00000000-0005-0000-0000-000099060000}"/>
    <cellStyle name="Followed Hyperlink 5" xfId="42626" hidden="1" xr:uid="{00000000-0005-0000-0000-00009A060000}"/>
    <cellStyle name="Followed Hyperlink 5" xfId="42639" hidden="1" xr:uid="{00000000-0005-0000-0000-00009B060000}"/>
    <cellStyle name="Followed Hyperlink 5" xfId="42457" hidden="1" xr:uid="{00000000-0005-0000-0000-00009C060000}"/>
    <cellStyle name="Followed Hyperlink 5" xfId="42812" hidden="1" xr:uid="{00000000-0005-0000-0000-00009D060000}"/>
    <cellStyle name="Followed Hyperlink 5" xfId="42842" hidden="1" xr:uid="{00000000-0005-0000-0000-00009E060000}"/>
    <cellStyle name="Followed Hyperlink 5" xfId="42855" hidden="1" xr:uid="{00000000-0005-0000-0000-00009F060000}"/>
    <cellStyle name="Followed Hyperlink 5" xfId="41690" hidden="1" xr:uid="{00000000-0005-0000-0000-0000A0060000}"/>
    <cellStyle name="Followed Hyperlink 5" xfId="43024" hidden="1" xr:uid="{00000000-0005-0000-0000-0000A1060000}"/>
    <cellStyle name="Followed Hyperlink 5" xfId="43054" hidden="1" xr:uid="{00000000-0005-0000-0000-0000A2060000}"/>
    <cellStyle name="Followed Hyperlink 5" xfId="43067" hidden="1" xr:uid="{00000000-0005-0000-0000-0000A3060000}"/>
    <cellStyle name="Followed Hyperlink 5" xfId="42890" hidden="1" xr:uid="{00000000-0005-0000-0000-0000A4060000}"/>
    <cellStyle name="Followed Hyperlink 5" xfId="43235" hidden="1" xr:uid="{00000000-0005-0000-0000-0000A5060000}"/>
    <cellStyle name="Followed Hyperlink 5" xfId="43265" hidden="1" xr:uid="{00000000-0005-0000-0000-0000A6060000}"/>
    <cellStyle name="Followed Hyperlink 5" xfId="43278" hidden="1" xr:uid="{00000000-0005-0000-0000-0000A7060000}"/>
    <cellStyle name="Followed Hyperlink 5" xfId="43102" hidden="1" xr:uid="{00000000-0005-0000-0000-0000A8060000}"/>
    <cellStyle name="Followed Hyperlink 5" xfId="43441" hidden="1" xr:uid="{00000000-0005-0000-0000-0000A9060000}"/>
    <cellStyle name="Followed Hyperlink 5" xfId="43471" hidden="1" xr:uid="{00000000-0005-0000-0000-0000AA060000}"/>
    <cellStyle name="Followed Hyperlink 5" xfId="43484" hidden="1" xr:uid="{00000000-0005-0000-0000-0000AB060000}"/>
    <cellStyle name="Followed Hyperlink 5" xfId="43800" hidden="1" xr:uid="{00000000-0005-0000-0000-000090060000}"/>
    <cellStyle name="Followed Hyperlink 5" xfId="44009" hidden="1" xr:uid="{00000000-0005-0000-0000-000091060000}"/>
    <cellStyle name="Followed Hyperlink 5" xfId="44039" hidden="1" xr:uid="{00000000-0005-0000-0000-000092060000}"/>
    <cellStyle name="Followed Hyperlink 5" xfId="44052" hidden="1" xr:uid="{00000000-0005-0000-0000-000093060000}"/>
    <cellStyle name="Followed Hyperlink 5" xfId="44066" hidden="1" xr:uid="{00000000-0005-0000-0000-000094060000}"/>
    <cellStyle name="Followed Hyperlink 5" xfId="44322" hidden="1" xr:uid="{00000000-0005-0000-0000-000095060000}"/>
    <cellStyle name="Followed Hyperlink 5" xfId="44352" hidden="1" xr:uid="{00000000-0005-0000-0000-000096060000}"/>
    <cellStyle name="Followed Hyperlink 5" xfId="44365" hidden="1" xr:uid="{00000000-0005-0000-0000-000097060000}"/>
    <cellStyle name="Followed Hyperlink 5" xfId="43772" hidden="1" xr:uid="{00000000-0005-0000-0000-000098060000}"/>
    <cellStyle name="Followed Hyperlink 5" xfId="44543" hidden="1" xr:uid="{00000000-0005-0000-0000-000099060000}"/>
    <cellStyle name="Followed Hyperlink 5" xfId="44573" hidden="1" xr:uid="{00000000-0005-0000-0000-00009A060000}"/>
    <cellStyle name="Followed Hyperlink 5" xfId="44586" hidden="1" xr:uid="{00000000-0005-0000-0000-00009B060000}"/>
    <cellStyle name="Followed Hyperlink 5" xfId="44404" hidden="1" xr:uid="{00000000-0005-0000-0000-00009C060000}"/>
    <cellStyle name="Followed Hyperlink 5" xfId="44759" hidden="1" xr:uid="{00000000-0005-0000-0000-00009D060000}"/>
    <cellStyle name="Followed Hyperlink 5" xfId="44789" hidden="1" xr:uid="{00000000-0005-0000-0000-00009E060000}"/>
    <cellStyle name="Followed Hyperlink 5" xfId="44802" hidden="1" xr:uid="{00000000-0005-0000-0000-00009F060000}"/>
    <cellStyle name="Followed Hyperlink 5" xfId="43775" hidden="1" xr:uid="{00000000-0005-0000-0000-0000A0060000}"/>
    <cellStyle name="Followed Hyperlink 5" xfId="44971" hidden="1" xr:uid="{00000000-0005-0000-0000-0000A1060000}"/>
    <cellStyle name="Followed Hyperlink 5" xfId="45001" hidden="1" xr:uid="{00000000-0005-0000-0000-0000A2060000}"/>
    <cellStyle name="Followed Hyperlink 5" xfId="45014" hidden="1" xr:uid="{00000000-0005-0000-0000-0000A3060000}"/>
    <cellStyle name="Followed Hyperlink 5" xfId="44837" hidden="1" xr:uid="{00000000-0005-0000-0000-0000A4060000}"/>
    <cellStyle name="Followed Hyperlink 5" xfId="45182" hidden="1" xr:uid="{00000000-0005-0000-0000-0000A5060000}"/>
    <cellStyle name="Followed Hyperlink 5" xfId="45212" hidden="1" xr:uid="{00000000-0005-0000-0000-0000A6060000}"/>
    <cellStyle name="Followed Hyperlink 5" xfId="45225" hidden="1" xr:uid="{00000000-0005-0000-0000-0000A7060000}"/>
    <cellStyle name="Followed Hyperlink 5" xfId="45049" hidden="1" xr:uid="{00000000-0005-0000-0000-0000A8060000}"/>
    <cellStyle name="Followed Hyperlink 5" xfId="45388" hidden="1" xr:uid="{00000000-0005-0000-0000-0000A9060000}"/>
    <cellStyle name="Followed Hyperlink 5" xfId="45418" hidden="1" xr:uid="{00000000-0005-0000-0000-0000AA060000}"/>
    <cellStyle name="Followed Hyperlink 5" xfId="45431" hidden="1" xr:uid="{00000000-0005-0000-0000-0000AB060000}"/>
    <cellStyle name="Followed Hyperlink 50" xfId="471" hidden="1" xr:uid="{00000000-0005-0000-0000-0000AC060000}"/>
    <cellStyle name="Followed Hyperlink 50" xfId="657" hidden="1" xr:uid="{00000000-0005-0000-0000-0000AD060000}"/>
    <cellStyle name="Followed Hyperlink 50" xfId="609" hidden="1" xr:uid="{00000000-0005-0000-0000-0000AE060000}"/>
    <cellStyle name="Followed Hyperlink 50" xfId="744" hidden="1" xr:uid="{00000000-0005-0000-0000-0000AF060000}"/>
    <cellStyle name="Followed Hyperlink 50" xfId="816" hidden="1" xr:uid="{00000000-0005-0000-0000-0000B0060000}"/>
    <cellStyle name="Followed Hyperlink 50" xfId="970" hidden="1" xr:uid="{00000000-0005-0000-0000-0000B1060000}"/>
    <cellStyle name="Followed Hyperlink 50" xfId="922" hidden="1" xr:uid="{00000000-0005-0000-0000-0000B2060000}"/>
    <cellStyle name="Followed Hyperlink 50" xfId="1057" hidden="1" xr:uid="{00000000-0005-0000-0000-0000B3060000}"/>
    <cellStyle name="Followed Hyperlink 50" xfId="907" hidden="1" xr:uid="{00000000-0005-0000-0000-0000B4060000}"/>
    <cellStyle name="Followed Hyperlink 50" xfId="1191" hidden="1" xr:uid="{00000000-0005-0000-0000-0000B5060000}"/>
    <cellStyle name="Followed Hyperlink 50" xfId="1143" hidden="1" xr:uid="{00000000-0005-0000-0000-0000B6060000}"/>
    <cellStyle name="Followed Hyperlink 50" xfId="1278" hidden="1" xr:uid="{00000000-0005-0000-0000-0000B7060000}"/>
    <cellStyle name="Followed Hyperlink 50" xfId="803" hidden="1" xr:uid="{00000000-0005-0000-0000-0000B8060000}"/>
    <cellStyle name="Followed Hyperlink 50" xfId="1407" hidden="1" xr:uid="{00000000-0005-0000-0000-0000B9060000}"/>
    <cellStyle name="Followed Hyperlink 50" xfId="1359" hidden="1" xr:uid="{00000000-0005-0000-0000-0000BA060000}"/>
    <cellStyle name="Followed Hyperlink 50" xfId="1494" hidden="1" xr:uid="{00000000-0005-0000-0000-0000BB060000}"/>
    <cellStyle name="Followed Hyperlink 50" xfId="361" hidden="1" xr:uid="{00000000-0005-0000-0000-0000BC060000}"/>
    <cellStyle name="Followed Hyperlink 50" xfId="1619" hidden="1" xr:uid="{00000000-0005-0000-0000-0000BD060000}"/>
    <cellStyle name="Followed Hyperlink 50" xfId="1571" hidden="1" xr:uid="{00000000-0005-0000-0000-0000BE060000}"/>
    <cellStyle name="Followed Hyperlink 50" xfId="1706" hidden="1" xr:uid="{00000000-0005-0000-0000-0000BF060000}"/>
    <cellStyle name="Followed Hyperlink 50" xfId="814" hidden="1" xr:uid="{00000000-0005-0000-0000-0000C0060000}"/>
    <cellStyle name="Followed Hyperlink 50" xfId="1830" hidden="1" xr:uid="{00000000-0005-0000-0000-0000C1060000}"/>
    <cellStyle name="Followed Hyperlink 50" xfId="1782" hidden="1" xr:uid="{00000000-0005-0000-0000-0000C2060000}"/>
    <cellStyle name="Followed Hyperlink 50" xfId="1917" hidden="1" xr:uid="{00000000-0005-0000-0000-0000C3060000}"/>
    <cellStyle name="Followed Hyperlink 50" xfId="327" hidden="1" xr:uid="{00000000-0005-0000-0000-0000C4060000}"/>
    <cellStyle name="Followed Hyperlink 50" xfId="2036" hidden="1" xr:uid="{00000000-0005-0000-0000-0000C5060000}"/>
    <cellStyle name="Followed Hyperlink 50" xfId="1988" hidden="1" xr:uid="{00000000-0005-0000-0000-0000C6060000}"/>
    <cellStyle name="Followed Hyperlink 50" xfId="2123" hidden="1" xr:uid="{00000000-0005-0000-0000-0000C7060000}"/>
    <cellStyle name="Followed Hyperlink 50" xfId="2772" hidden="1" xr:uid="{00000000-0005-0000-0000-0000AC060000}"/>
    <cellStyle name="Followed Hyperlink 50" xfId="2958" hidden="1" xr:uid="{00000000-0005-0000-0000-0000AD060000}"/>
    <cellStyle name="Followed Hyperlink 50" xfId="2910" hidden="1" xr:uid="{00000000-0005-0000-0000-0000AE060000}"/>
    <cellStyle name="Followed Hyperlink 50" xfId="3045" hidden="1" xr:uid="{00000000-0005-0000-0000-0000AF060000}"/>
    <cellStyle name="Followed Hyperlink 50" xfId="3117" hidden="1" xr:uid="{00000000-0005-0000-0000-0000B0060000}"/>
    <cellStyle name="Followed Hyperlink 50" xfId="3271" hidden="1" xr:uid="{00000000-0005-0000-0000-0000B1060000}"/>
    <cellStyle name="Followed Hyperlink 50" xfId="3223" hidden="1" xr:uid="{00000000-0005-0000-0000-0000B2060000}"/>
    <cellStyle name="Followed Hyperlink 50" xfId="3358" hidden="1" xr:uid="{00000000-0005-0000-0000-0000B3060000}"/>
    <cellStyle name="Followed Hyperlink 50" xfId="3208" hidden="1" xr:uid="{00000000-0005-0000-0000-0000B4060000}"/>
    <cellStyle name="Followed Hyperlink 50" xfId="3492" hidden="1" xr:uid="{00000000-0005-0000-0000-0000B5060000}"/>
    <cellStyle name="Followed Hyperlink 50" xfId="3444" hidden="1" xr:uid="{00000000-0005-0000-0000-0000B6060000}"/>
    <cellStyle name="Followed Hyperlink 50" xfId="3579" hidden="1" xr:uid="{00000000-0005-0000-0000-0000B7060000}"/>
    <cellStyle name="Followed Hyperlink 50" xfId="3104" hidden="1" xr:uid="{00000000-0005-0000-0000-0000B8060000}"/>
    <cellStyle name="Followed Hyperlink 50" xfId="3708" hidden="1" xr:uid="{00000000-0005-0000-0000-0000B9060000}"/>
    <cellStyle name="Followed Hyperlink 50" xfId="3660" hidden="1" xr:uid="{00000000-0005-0000-0000-0000BA060000}"/>
    <cellStyle name="Followed Hyperlink 50" xfId="3795" hidden="1" xr:uid="{00000000-0005-0000-0000-0000BB060000}"/>
    <cellStyle name="Followed Hyperlink 50" xfId="2662" hidden="1" xr:uid="{00000000-0005-0000-0000-0000BC060000}"/>
    <cellStyle name="Followed Hyperlink 50" xfId="3920" hidden="1" xr:uid="{00000000-0005-0000-0000-0000BD060000}"/>
    <cellStyle name="Followed Hyperlink 50" xfId="3872" hidden="1" xr:uid="{00000000-0005-0000-0000-0000BE060000}"/>
    <cellStyle name="Followed Hyperlink 50" xfId="4007" hidden="1" xr:uid="{00000000-0005-0000-0000-0000BF060000}"/>
    <cellStyle name="Followed Hyperlink 50" xfId="3115" hidden="1" xr:uid="{00000000-0005-0000-0000-0000C0060000}"/>
    <cellStyle name="Followed Hyperlink 50" xfId="4131" hidden="1" xr:uid="{00000000-0005-0000-0000-0000C1060000}"/>
    <cellStyle name="Followed Hyperlink 50" xfId="4083" hidden="1" xr:uid="{00000000-0005-0000-0000-0000C2060000}"/>
    <cellStyle name="Followed Hyperlink 50" xfId="4218" hidden="1" xr:uid="{00000000-0005-0000-0000-0000C3060000}"/>
    <cellStyle name="Followed Hyperlink 50" xfId="2628" hidden="1" xr:uid="{00000000-0005-0000-0000-0000C4060000}"/>
    <cellStyle name="Followed Hyperlink 50" xfId="4337" hidden="1" xr:uid="{00000000-0005-0000-0000-0000C5060000}"/>
    <cellStyle name="Followed Hyperlink 50" xfId="4289" hidden="1" xr:uid="{00000000-0005-0000-0000-0000C6060000}"/>
    <cellStyle name="Followed Hyperlink 50" xfId="4424" hidden="1" xr:uid="{00000000-0005-0000-0000-0000C7060000}"/>
    <cellStyle name="Followed Hyperlink 50" xfId="2809" hidden="1" xr:uid="{00000000-0005-0000-0000-0000AC060000}"/>
    <cellStyle name="Followed Hyperlink 50" xfId="2505" hidden="1" xr:uid="{00000000-0005-0000-0000-0000AD060000}"/>
    <cellStyle name="Followed Hyperlink 50" xfId="4527" hidden="1" xr:uid="{00000000-0005-0000-0000-0000AE060000}"/>
    <cellStyle name="Followed Hyperlink 50" xfId="2648" hidden="1" xr:uid="{00000000-0005-0000-0000-0000AF060000}"/>
    <cellStyle name="Followed Hyperlink 50" xfId="4796" hidden="1" xr:uid="{00000000-0005-0000-0000-0000B0060000}"/>
    <cellStyle name="Followed Hyperlink 50" xfId="4950" hidden="1" xr:uid="{00000000-0005-0000-0000-0000B1060000}"/>
    <cellStyle name="Followed Hyperlink 50" xfId="4902" hidden="1" xr:uid="{00000000-0005-0000-0000-0000B2060000}"/>
    <cellStyle name="Followed Hyperlink 50" xfId="5037" hidden="1" xr:uid="{00000000-0005-0000-0000-0000B3060000}"/>
    <cellStyle name="Followed Hyperlink 50" xfId="4887" hidden="1" xr:uid="{00000000-0005-0000-0000-0000B4060000}"/>
    <cellStyle name="Followed Hyperlink 50" xfId="5171" hidden="1" xr:uid="{00000000-0005-0000-0000-0000B5060000}"/>
    <cellStyle name="Followed Hyperlink 50" xfId="5123" hidden="1" xr:uid="{00000000-0005-0000-0000-0000B6060000}"/>
    <cellStyle name="Followed Hyperlink 50" xfId="5258" hidden="1" xr:uid="{00000000-0005-0000-0000-0000B7060000}"/>
    <cellStyle name="Followed Hyperlink 50" xfId="4783" hidden="1" xr:uid="{00000000-0005-0000-0000-0000B8060000}"/>
    <cellStyle name="Followed Hyperlink 50" xfId="5387" hidden="1" xr:uid="{00000000-0005-0000-0000-0000B9060000}"/>
    <cellStyle name="Followed Hyperlink 50" xfId="5339" hidden="1" xr:uid="{00000000-0005-0000-0000-0000BA060000}"/>
    <cellStyle name="Followed Hyperlink 50" xfId="5474" hidden="1" xr:uid="{00000000-0005-0000-0000-0000BB060000}"/>
    <cellStyle name="Followed Hyperlink 50" xfId="2478" hidden="1" xr:uid="{00000000-0005-0000-0000-0000BC060000}"/>
    <cellStyle name="Followed Hyperlink 50" xfId="5599" hidden="1" xr:uid="{00000000-0005-0000-0000-0000BD060000}"/>
    <cellStyle name="Followed Hyperlink 50" xfId="5551" hidden="1" xr:uid="{00000000-0005-0000-0000-0000BE060000}"/>
    <cellStyle name="Followed Hyperlink 50" xfId="5686" hidden="1" xr:uid="{00000000-0005-0000-0000-0000BF060000}"/>
    <cellStyle name="Followed Hyperlink 50" xfId="4794" hidden="1" xr:uid="{00000000-0005-0000-0000-0000C0060000}"/>
    <cellStyle name="Followed Hyperlink 50" xfId="5810" hidden="1" xr:uid="{00000000-0005-0000-0000-0000C1060000}"/>
    <cellStyle name="Followed Hyperlink 50" xfId="5762" hidden="1" xr:uid="{00000000-0005-0000-0000-0000C2060000}"/>
    <cellStyle name="Followed Hyperlink 50" xfId="5897" hidden="1" xr:uid="{00000000-0005-0000-0000-0000C3060000}"/>
    <cellStyle name="Followed Hyperlink 50" xfId="290" hidden="1" xr:uid="{00000000-0005-0000-0000-0000C4060000}"/>
    <cellStyle name="Followed Hyperlink 50" xfId="6016" hidden="1" xr:uid="{00000000-0005-0000-0000-0000C5060000}"/>
    <cellStyle name="Followed Hyperlink 50" xfId="5968" hidden="1" xr:uid="{00000000-0005-0000-0000-0000C6060000}"/>
    <cellStyle name="Followed Hyperlink 50" xfId="6103" hidden="1" xr:uid="{00000000-0005-0000-0000-0000C7060000}"/>
    <cellStyle name="Followed Hyperlink 50" xfId="4572" hidden="1" xr:uid="{00000000-0005-0000-0000-0000AC060000}"/>
    <cellStyle name="Followed Hyperlink 50" xfId="4678" hidden="1" xr:uid="{00000000-0005-0000-0000-0000AD060000}"/>
    <cellStyle name="Followed Hyperlink 50" xfId="6206" hidden="1" xr:uid="{00000000-0005-0000-0000-0000AE060000}"/>
    <cellStyle name="Followed Hyperlink 50" xfId="2531" hidden="1" xr:uid="{00000000-0005-0000-0000-0000AF060000}"/>
    <cellStyle name="Followed Hyperlink 50" xfId="6476" hidden="1" xr:uid="{00000000-0005-0000-0000-0000B0060000}"/>
    <cellStyle name="Followed Hyperlink 50" xfId="6630" hidden="1" xr:uid="{00000000-0005-0000-0000-0000B1060000}"/>
    <cellStyle name="Followed Hyperlink 50" xfId="6582" hidden="1" xr:uid="{00000000-0005-0000-0000-0000B2060000}"/>
    <cellStyle name="Followed Hyperlink 50" xfId="6717" hidden="1" xr:uid="{00000000-0005-0000-0000-0000B3060000}"/>
    <cellStyle name="Followed Hyperlink 50" xfId="6567" hidden="1" xr:uid="{00000000-0005-0000-0000-0000B4060000}"/>
    <cellStyle name="Followed Hyperlink 50" xfId="6851" hidden="1" xr:uid="{00000000-0005-0000-0000-0000B5060000}"/>
    <cellStyle name="Followed Hyperlink 50" xfId="6803" hidden="1" xr:uid="{00000000-0005-0000-0000-0000B6060000}"/>
    <cellStyle name="Followed Hyperlink 50" xfId="6938" hidden="1" xr:uid="{00000000-0005-0000-0000-0000B7060000}"/>
    <cellStyle name="Followed Hyperlink 50" xfId="6463" hidden="1" xr:uid="{00000000-0005-0000-0000-0000B8060000}"/>
    <cellStyle name="Followed Hyperlink 50" xfId="7067" hidden="1" xr:uid="{00000000-0005-0000-0000-0000B9060000}"/>
    <cellStyle name="Followed Hyperlink 50" xfId="7019" hidden="1" xr:uid="{00000000-0005-0000-0000-0000BA060000}"/>
    <cellStyle name="Followed Hyperlink 50" xfId="7154" hidden="1" xr:uid="{00000000-0005-0000-0000-0000BB060000}"/>
    <cellStyle name="Followed Hyperlink 50" xfId="2442" hidden="1" xr:uid="{00000000-0005-0000-0000-0000BC060000}"/>
    <cellStyle name="Followed Hyperlink 50" xfId="7279" hidden="1" xr:uid="{00000000-0005-0000-0000-0000BD060000}"/>
    <cellStyle name="Followed Hyperlink 50" xfId="7231" hidden="1" xr:uid="{00000000-0005-0000-0000-0000BE060000}"/>
    <cellStyle name="Followed Hyperlink 50" xfId="7366" hidden="1" xr:uid="{00000000-0005-0000-0000-0000BF060000}"/>
    <cellStyle name="Followed Hyperlink 50" xfId="6474" hidden="1" xr:uid="{00000000-0005-0000-0000-0000C0060000}"/>
    <cellStyle name="Followed Hyperlink 50" xfId="7490" hidden="1" xr:uid="{00000000-0005-0000-0000-0000C1060000}"/>
    <cellStyle name="Followed Hyperlink 50" xfId="7442" hidden="1" xr:uid="{00000000-0005-0000-0000-0000C2060000}"/>
    <cellStyle name="Followed Hyperlink 50" xfId="7577" hidden="1" xr:uid="{00000000-0005-0000-0000-0000C3060000}"/>
    <cellStyle name="Followed Hyperlink 50" xfId="2591" hidden="1" xr:uid="{00000000-0005-0000-0000-0000C4060000}"/>
    <cellStyle name="Followed Hyperlink 50" xfId="7696" hidden="1" xr:uid="{00000000-0005-0000-0000-0000C5060000}"/>
    <cellStyle name="Followed Hyperlink 50" xfId="7648" hidden="1" xr:uid="{00000000-0005-0000-0000-0000C6060000}"/>
    <cellStyle name="Followed Hyperlink 50" xfId="7783" hidden="1" xr:uid="{00000000-0005-0000-0000-0000C7060000}"/>
    <cellStyle name="Followed Hyperlink 50" xfId="6251" hidden="1" xr:uid="{00000000-0005-0000-0000-0000AC060000}"/>
    <cellStyle name="Followed Hyperlink 50" xfId="6357" hidden="1" xr:uid="{00000000-0005-0000-0000-0000AD060000}"/>
    <cellStyle name="Followed Hyperlink 50" xfId="7886" hidden="1" xr:uid="{00000000-0005-0000-0000-0000AE060000}"/>
    <cellStyle name="Followed Hyperlink 50" xfId="2464" hidden="1" xr:uid="{00000000-0005-0000-0000-0000AF060000}"/>
    <cellStyle name="Followed Hyperlink 50" xfId="8156" hidden="1" xr:uid="{00000000-0005-0000-0000-0000B0060000}"/>
    <cellStyle name="Followed Hyperlink 50" xfId="8310" hidden="1" xr:uid="{00000000-0005-0000-0000-0000B1060000}"/>
    <cellStyle name="Followed Hyperlink 50" xfId="8262" hidden="1" xr:uid="{00000000-0005-0000-0000-0000B2060000}"/>
    <cellStyle name="Followed Hyperlink 50" xfId="8397" hidden="1" xr:uid="{00000000-0005-0000-0000-0000B3060000}"/>
    <cellStyle name="Followed Hyperlink 50" xfId="8247" hidden="1" xr:uid="{00000000-0005-0000-0000-0000B4060000}"/>
    <cellStyle name="Followed Hyperlink 50" xfId="8531" hidden="1" xr:uid="{00000000-0005-0000-0000-0000B5060000}"/>
    <cellStyle name="Followed Hyperlink 50" xfId="8483" hidden="1" xr:uid="{00000000-0005-0000-0000-0000B6060000}"/>
    <cellStyle name="Followed Hyperlink 50" xfId="8618" hidden="1" xr:uid="{00000000-0005-0000-0000-0000B7060000}"/>
    <cellStyle name="Followed Hyperlink 50" xfId="8143" hidden="1" xr:uid="{00000000-0005-0000-0000-0000B8060000}"/>
    <cellStyle name="Followed Hyperlink 50" xfId="8747" hidden="1" xr:uid="{00000000-0005-0000-0000-0000B9060000}"/>
    <cellStyle name="Followed Hyperlink 50" xfId="8699" hidden="1" xr:uid="{00000000-0005-0000-0000-0000BA060000}"/>
    <cellStyle name="Followed Hyperlink 50" xfId="8834" hidden="1" xr:uid="{00000000-0005-0000-0000-0000BB060000}"/>
    <cellStyle name="Followed Hyperlink 50" xfId="2445" hidden="1" xr:uid="{00000000-0005-0000-0000-0000BC060000}"/>
    <cellStyle name="Followed Hyperlink 50" xfId="8959" hidden="1" xr:uid="{00000000-0005-0000-0000-0000BD060000}"/>
    <cellStyle name="Followed Hyperlink 50" xfId="8911" hidden="1" xr:uid="{00000000-0005-0000-0000-0000BE060000}"/>
    <cellStyle name="Followed Hyperlink 50" xfId="9046" hidden="1" xr:uid="{00000000-0005-0000-0000-0000BF060000}"/>
    <cellStyle name="Followed Hyperlink 50" xfId="8154" hidden="1" xr:uid="{00000000-0005-0000-0000-0000C0060000}"/>
    <cellStyle name="Followed Hyperlink 50" xfId="9170" hidden="1" xr:uid="{00000000-0005-0000-0000-0000C1060000}"/>
    <cellStyle name="Followed Hyperlink 50" xfId="9122" hidden="1" xr:uid="{00000000-0005-0000-0000-0000C2060000}"/>
    <cellStyle name="Followed Hyperlink 50" xfId="9257" hidden="1" xr:uid="{00000000-0005-0000-0000-0000C3060000}"/>
    <cellStyle name="Followed Hyperlink 50" xfId="4653" hidden="1" xr:uid="{00000000-0005-0000-0000-0000C4060000}"/>
    <cellStyle name="Followed Hyperlink 50" xfId="9376" hidden="1" xr:uid="{00000000-0005-0000-0000-0000C5060000}"/>
    <cellStyle name="Followed Hyperlink 50" xfId="9328" hidden="1" xr:uid="{00000000-0005-0000-0000-0000C6060000}"/>
    <cellStyle name="Followed Hyperlink 50" xfId="9463" hidden="1" xr:uid="{00000000-0005-0000-0000-0000C7060000}"/>
    <cellStyle name="Followed Hyperlink 50" xfId="7931" hidden="1" xr:uid="{00000000-0005-0000-0000-0000AC060000}"/>
    <cellStyle name="Followed Hyperlink 50" xfId="8037" hidden="1" xr:uid="{00000000-0005-0000-0000-0000AD060000}"/>
    <cellStyle name="Followed Hyperlink 50" xfId="9566" hidden="1" xr:uid="{00000000-0005-0000-0000-0000AE060000}"/>
    <cellStyle name="Followed Hyperlink 50" xfId="4698" hidden="1" xr:uid="{00000000-0005-0000-0000-0000AF060000}"/>
    <cellStyle name="Followed Hyperlink 50" xfId="9834" hidden="1" xr:uid="{00000000-0005-0000-0000-0000B0060000}"/>
    <cellStyle name="Followed Hyperlink 50" xfId="9988" hidden="1" xr:uid="{00000000-0005-0000-0000-0000B1060000}"/>
    <cellStyle name="Followed Hyperlink 50" xfId="9940" hidden="1" xr:uid="{00000000-0005-0000-0000-0000B2060000}"/>
    <cellStyle name="Followed Hyperlink 50" xfId="10075" hidden="1" xr:uid="{00000000-0005-0000-0000-0000B3060000}"/>
    <cellStyle name="Followed Hyperlink 50" xfId="9925" hidden="1" xr:uid="{00000000-0005-0000-0000-0000B4060000}"/>
    <cellStyle name="Followed Hyperlink 50" xfId="10209" hidden="1" xr:uid="{00000000-0005-0000-0000-0000B5060000}"/>
    <cellStyle name="Followed Hyperlink 50" xfId="10161" hidden="1" xr:uid="{00000000-0005-0000-0000-0000B6060000}"/>
    <cellStyle name="Followed Hyperlink 50" xfId="10296" hidden="1" xr:uid="{00000000-0005-0000-0000-0000B7060000}"/>
    <cellStyle name="Followed Hyperlink 50" xfId="9821" hidden="1" xr:uid="{00000000-0005-0000-0000-0000B8060000}"/>
    <cellStyle name="Followed Hyperlink 50" xfId="10425" hidden="1" xr:uid="{00000000-0005-0000-0000-0000B9060000}"/>
    <cellStyle name="Followed Hyperlink 50" xfId="10377" hidden="1" xr:uid="{00000000-0005-0000-0000-0000BA060000}"/>
    <cellStyle name="Followed Hyperlink 50" xfId="10512" hidden="1" xr:uid="{00000000-0005-0000-0000-0000BB060000}"/>
    <cellStyle name="Followed Hyperlink 50" xfId="2459" hidden="1" xr:uid="{00000000-0005-0000-0000-0000BC060000}"/>
    <cellStyle name="Followed Hyperlink 50" xfId="10637" hidden="1" xr:uid="{00000000-0005-0000-0000-0000BD060000}"/>
    <cellStyle name="Followed Hyperlink 50" xfId="10589" hidden="1" xr:uid="{00000000-0005-0000-0000-0000BE060000}"/>
    <cellStyle name="Followed Hyperlink 50" xfId="10724" hidden="1" xr:uid="{00000000-0005-0000-0000-0000BF060000}"/>
    <cellStyle name="Followed Hyperlink 50" xfId="9832" hidden="1" xr:uid="{00000000-0005-0000-0000-0000C0060000}"/>
    <cellStyle name="Followed Hyperlink 50" xfId="10848" hidden="1" xr:uid="{00000000-0005-0000-0000-0000C1060000}"/>
    <cellStyle name="Followed Hyperlink 50" xfId="10800" hidden="1" xr:uid="{00000000-0005-0000-0000-0000C2060000}"/>
    <cellStyle name="Followed Hyperlink 50" xfId="10935" hidden="1" xr:uid="{00000000-0005-0000-0000-0000C3060000}"/>
    <cellStyle name="Followed Hyperlink 50" xfId="6332" hidden="1" xr:uid="{00000000-0005-0000-0000-0000C4060000}"/>
    <cellStyle name="Followed Hyperlink 50" xfId="11054" hidden="1" xr:uid="{00000000-0005-0000-0000-0000C5060000}"/>
    <cellStyle name="Followed Hyperlink 50" xfId="11006" hidden="1" xr:uid="{00000000-0005-0000-0000-0000C6060000}"/>
    <cellStyle name="Followed Hyperlink 50" xfId="11141" hidden="1" xr:uid="{00000000-0005-0000-0000-0000C7060000}"/>
    <cellStyle name="Followed Hyperlink 50" xfId="9611" hidden="1" xr:uid="{00000000-0005-0000-0000-0000AC060000}"/>
    <cellStyle name="Followed Hyperlink 50" xfId="9716" hidden="1" xr:uid="{00000000-0005-0000-0000-0000AD060000}"/>
    <cellStyle name="Followed Hyperlink 50" xfId="11244" hidden="1" xr:uid="{00000000-0005-0000-0000-0000AE060000}"/>
    <cellStyle name="Followed Hyperlink 50" xfId="6377" hidden="1" xr:uid="{00000000-0005-0000-0000-0000AF060000}"/>
    <cellStyle name="Followed Hyperlink 50" xfId="11509" hidden="1" xr:uid="{00000000-0005-0000-0000-0000B0060000}"/>
    <cellStyle name="Followed Hyperlink 50" xfId="11663" hidden="1" xr:uid="{00000000-0005-0000-0000-0000B1060000}"/>
    <cellStyle name="Followed Hyperlink 50" xfId="11615" hidden="1" xr:uid="{00000000-0005-0000-0000-0000B2060000}"/>
    <cellStyle name="Followed Hyperlink 50" xfId="11750" hidden="1" xr:uid="{00000000-0005-0000-0000-0000B3060000}"/>
    <cellStyle name="Followed Hyperlink 50" xfId="11600" hidden="1" xr:uid="{00000000-0005-0000-0000-0000B4060000}"/>
    <cellStyle name="Followed Hyperlink 50" xfId="11884" hidden="1" xr:uid="{00000000-0005-0000-0000-0000B5060000}"/>
    <cellStyle name="Followed Hyperlink 50" xfId="11836" hidden="1" xr:uid="{00000000-0005-0000-0000-0000B6060000}"/>
    <cellStyle name="Followed Hyperlink 50" xfId="11971" hidden="1" xr:uid="{00000000-0005-0000-0000-0000B7060000}"/>
    <cellStyle name="Followed Hyperlink 50" xfId="11496" hidden="1" xr:uid="{00000000-0005-0000-0000-0000B8060000}"/>
    <cellStyle name="Followed Hyperlink 50" xfId="12100" hidden="1" xr:uid="{00000000-0005-0000-0000-0000B9060000}"/>
    <cellStyle name="Followed Hyperlink 50" xfId="12052" hidden="1" xr:uid="{00000000-0005-0000-0000-0000BA060000}"/>
    <cellStyle name="Followed Hyperlink 50" xfId="12187" hidden="1" xr:uid="{00000000-0005-0000-0000-0000BB060000}"/>
    <cellStyle name="Followed Hyperlink 50" xfId="4701" hidden="1" xr:uid="{00000000-0005-0000-0000-0000BC060000}"/>
    <cellStyle name="Followed Hyperlink 50" xfId="12312" hidden="1" xr:uid="{00000000-0005-0000-0000-0000BD060000}"/>
    <cellStyle name="Followed Hyperlink 50" xfId="12264" hidden="1" xr:uid="{00000000-0005-0000-0000-0000BE060000}"/>
    <cellStyle name="Followed Hyperlink 50" xfId="12399" hidden="1" xr:uid="{00000000-0005-0000-0000-0000BF060000}"/>
    <cellStyle name="Followed Hyperlink 50" xfId="11507" hidden="1" xr:uid="{00000000-0005-0000-0000-0000C0060000}"/>
    <cellStyle name="Followed Hyperlink 50" xfId="12523" hidden="1" xr:uid="{00000000-0005-0000-0000-0000C1060000}"/>
    <cellStyle name="Followed Hyperlink 50" xfId="12475" hidden="1" xr:uid="{00000000-0005-0000-0000-0000C2060000}"/>
    <cellStyle name="Followed Hyperlink 50" xfId="12610" hidden="1" xr:uid="{00000000-0005-0000-0000-0000C3060000}"/>
    <cellStyle name="Followed Hyperlink 50" xfId="8012" hidden="1" xr:uid="{00000000-0005-0000-0000-0000C4060000}"/>
    <cellStyle name="Followed Hyperlink 50" xfId="12729" hidden="1" xr:uid="{00000000-0005-0000-0000-0000C5060000}"/>
    <cellStyle name="Followed Hyperlink 50" xfId="12681" hidden="1" xr:uid="{00000000-0005-0000-0000-0000C6060000}"/>
    <cellStyle name="Followed Hyperlink 50" xfId="12816" hidden="1" xr:uid="{00000000-0005-0000-0000-0000C7060000}"/>
    <cellStyle name="Followed Hyperlink 50" xfId="11289" hidden="1" xr:uid="{00000000-0005-0000-0000-0000AC060000}"/>
    <cellStyle name="Followed Hyperlink 50" xfId="11391" hidden="1" xr:uid="{00000000-0005-0000-0000-0000AD060000}"/>
    <cellStyle name="Followed Hyperlink 50" xfId="12919" hidden="1" xr:uid="{00000000-0005-0000-0000-0000AE060000}"/>
    <cellStyle name="Followed Hyperlink 50" xfId="8057" hidden="1" xr:uid="{00000000-0005-0000-0000-0000AF060000}"/>
    <cellStyle name="Followed Hyperlink 50" xfId="13183" hidden="1" xr:uid="{00000000-0005-0000-0000-0000B0060000}"/>
    <cellStyle name="Followed Hyperlink 50" xfId="13337" hidden="1" xr:uid="{00000000-0005-0000-0000-0000B1060000}"/>
    <cellStyle name="Followed Hyperlink 50" xfId="13289" hidden="1" xr:uid="{00000000-0005-0000-0000-0000B2060000}"/>
    <cellStyle name="Followed Hyperlink 50" xfId="13424" hidden="1" xr:uid="{00000000-0005-0000-0000-0000B3060000}"/>
    <cellStyle name="Followed Hyperlink 50" xfId="13274" hidden="1" xr:uid="{00000000-0005-0000-0000-0000B4060000}"/>
    <cellStyle name="Followed Hyperlink 50" xfId="13558" hidden="1" xr:uid="{00000000-0005-0000-0000-0000B5060000}"/>
    <cellStyle name="Followed Hyperlink 50" xfId="13510" hidden="1" xr:uid="{00000000-0005-0000-0000-0000B6060000}"/>
    <cellStyle name="Followed Hyperlink 50" xfId="13645" hidden="1" xr:uid="{00000000-0005-0000-0000-0000B7060000}"/>
    <cellStyle name="Followed Hyperlink 50" xfId="13170" hidden="1" xr:uid="{00000000-0005-0000-0000-0000B8060000}"/>
    <cellStyle name="Followed Hyperlink 50" xfId="13774" hidden="1" xr:uid="{00000000-0005-0000-0000-0000B9060000}"/>
    <cellStyle name="Followed Hyperlink 50" xfId="13726" hidden="1" xr:uid="{00000000-0005-0000-0000-0000BA060000}"/>
    <cellStyle name="Followed Hyperlink 50" xfId="13861" hidden="1" xr:uid="{00000000-0005-0000-0000-0000BB060000}"/>
    <cellStyle name="Followed Hyperlink 50" xfId="6380" hidden="1" xr:uid="{00000000-0005-0000-0000-0000BC060000}"/>
    <cellStyle name="Followed Hyperlink 50" xfId="13986" hidden="1" xr:uid="{00000000-0005-0000-0000-0000BD060000}"/>
    <cellStyle name="Followed Hyperlink 50" xfId="13938" hidden="1" xr:uid="{00000000-0005-0000-0000-0000BE060000}"/>
    <cellStyle name="Followed Hyperlink 50" xfId="14073" hidden="1" xr:uid="{00000000-0005-0000-0000-0000BF060000}"/>
    <cellStyle name="Followed Hyperlink 50" xfId="13181" hidden="1" xr:uid="{00000000-0005-0000-0000-0000C0060000}"/>
    <cellStyle name="Followed Hyperlink 50" xfId="14197" hidden="1" xr:uid="{00000000-0005-0000-0000-0000C1060000}"/>
    <cellStyle name="Followed Hyperlink 50" xfId="14149" hidden="1" xr:uid="{00000000-0005-0000-0000-0000C2060000}"/>
    <cellStyle name="Followed Hyperlink 50" xfId="14284" hidden="1" xr:uid="{00000000-0005-0000-0000-0000C3060000}"/>
    <cellStyle name="Followed Hyperlink 50" xfId="9691" hidden="1" xr:uid="{00000000-0005-0000-0000-0000C4060000}"/>
    <cellStyle name="Followed Hyperlink 50" xfId="14403" hidden="1" xr:uid="{00000000-0005-0000-0000-0000C5060000}"/>
    <cellStyle name="Followed Hyperlink 50" xfId="14355" hidden="1" xr:uid="{00000000-0005-0000-0000-0000C6060000}"/>
    <cellStyle name="Followed Hyperlink 50" xfId="14490" hidden="1" xr:uid="{00000000-0005-0000-0000-0000C7060000}"/>
    <cellStyle name="Followed Hyperlink 50" xfId="12963" hidden="1" xr:uid="{00000000-0005-0000-0000-0000AC060000}"/>
    <cellStyle name="Followed Hyperlink 50" xfId="13065" hidden="1" xr:uid="{00000000-0005-0000-0000-0000AD060000}"/>
    <cellStyle name="Followed Hyperlink 50" xfId="14593" hidden="1" xr:uid="{00000000-0005-0000-0000-0000AE060000}"/>
    <cellStyle name="Followed Hyperlink 50" xfId="9735" hidden="1" xr:uid="{00000000-0005-0000-0000-0000AF060000}"/>
    <cellStyle name="Followed Hyperlink 50" xfId="14851" hidden="1" xr:uid="{00000000-0005-0000-0000-0000B0060000}"/>
    <cellStyle name="Followed Hyperlink 50" xfId="15005" hidden="1" xr:uid="{00000000-0005-0000-0000-0000B1060000}"/>
    <cellStyle name="Followed Hyperlink 50" xfId="14957" hidden="1" xr:uid="{00000000-0005-0000-0000-0000B2060000}"/>
    <cellStyle name="Followed Hyperlink 50" xfId="15092" hidden="1" xr:uid="{00000000-0005-0000-0000-0000B3060000}"/>
    <cellStyle name="Followed Hyperlink 50" xfId="14942" hidden="1" xr:uid="{00000000-0005-0000-0000-0000B4060000}"/>
    <cellStyle name="Followed Hyperlink 50" xfId="15226" hidden="1" xr:uid="{00000000-0005-0000-0000-0000B5060000}"/>
    <cellStyle name="Followed Hyperlink 50" xfId="15178" hidden="1" xr:uid="{00000000-0005-0000-0000-0000B6060000}"/>
    <cellStyle name="Followed Hyperlink 50" xfId="15313" hidden="1" xr:uid="{00000000-0005-0000-0000-0000B7060000}"/>
    <cellStyle name="Followed Hyperlink 50" xfId="14838" hidden="1" xr:uid="{00000000-0005-0000-0000-0000B8060000}"/>
    <cellStyle name="Followed Hyperlink 50" xfId="15442" hidden="1" xr:uid="{00000000-0005-0000-0000-0000B9060000}"/>
    <cellStyle name="Followed Hyperlink 50" xfId="15394" hidden="1" xr:uid="{00000000-0005-0000-0000-0000BA060000}"/>
    <cellStyle name="Followed Hyperlink 50" xfId="15529" hidden="1" xr:uid="{00000000-0005-0000-0000-0000BB060000}"/>
    <cellStyle name="Followed Hyperlink 50" xfId="8060" hidden="1" xr:uid="{00000000-0005-0000-0000-0000BC060000}"/>
    <cellStyle name="Followed Hyperlink 50" xfId="15654" hidden="1" xr:uid="{00000000-0005-0000-0000-0000BD060000}"/>
    <cellStyle name="Followed Hyperlink 50" xfId="15606" hidden="1" xr:uid="{00000000-0005-0000-0000-0000BE060000}"/>
    <cellStyle name="Followed Hyperlink 50" xfId="15741" hidden="1" xr:uid="{00000000-0005-0000-0000-0000BF060000}"/>
    <cellStyle name="Followed Hyperlink 50" xfId="14849" hidden="1" xr:uid="{00000000-0005-0000-0000-0000C0060000}"/>
    <cellStyle name="Followed Hyperlink 50" xfId="15865" hidden="1" xr:uid="{00000000-0005-0000-0000-0000C1060000}"/>
    <cellStyle name="Followed Hyperlink 50" xfId="15817" hidden="1" xr:uid="{00000000-0005-0000-0000-0000C2060000}"/>
    <cellStyle name="Followed Hyperlink 50" xfId="15952" hidden="1" xr:uid="{00000000-0005-0000-0000-0000C3060000}"/>
    <cellStyle name="Followed Hyperlink 50" xfId="11368" hidden="1" xr:uid="{00000000-0005-0000-0000-0000C4060000}"/>
    <cellStyle name="Followed Hyperlink 50" xfId="16071" hidden="1" xr:uid="{00000000-0005-0000-0000-0000C5060000}"/>
    <cellStyle name="Followed Hyperlink 50" xfId="16023" hidden="1" xr:uid="{00000000-0005-0000-0000-0000C6060000}"/>
    <cellStyle name="Followed Hyperlink 50" xfId="16158" hidden="1" xr:uid="{00000000-0005-0000-0000-0000C7060000}"/>
    <cellStyle name="Followed Hyperlink 50" xfId="14636" hidden="1" xr:uid="{00000000-0005-0000-0000-0000AC060000}"/>
    <cellStyle name="Followed Hyperlink 50" xfId="14737" hidden="1" xr:uid="{00000000-0005-0000-0000-0000AD060000}"/>
    <cellStyle name="Followed Hyperlink 50" xfId="16261" hidden="1" xr:uid="{00000000-0005-0000-0000-0000AE060000}"/>
    <cellStyle name="Followed Hyperlink 50" xfId="11411" hidden="1" xr:uid="{00000000-0005-0000-0000-0000AF060000}"/>
    <cellStyle name="Followed Hyperlink 50" xfId="16510" hidden="1" xr:uid="{00000000-0005-0000-0000-0000B0060000}"/>
    <cellStyle name="Followed Hyperlink 50" xfId="16664" hidden="1" xr:uid="{00000000-0005-0000-0000-0000B1060000}"/>
    <cellStyle name="Followed Hyperlink 50" xfId="16616" hidden="1" xr:uid="{00000000-0005-0000-0000-0000B2060000}"/>
    <cellStyle name="Followed Hyperlink 50" xfId="16751" hidden="1" xr:uid="{00000000-0005-0000-0000-0000B3060000}"/>
    <cellStyle name="Followed Hyperlink 50" xfId="16601" hidden="1" xr:uid="{00000000-0005-0000-0000-0000B4060000}"/>
    <cellStyle name="Followed Hyperlink 50" xfId="16885" hidden="1" xr:uid="{00000000-0005-0000-0000-0000B5060000}"/>
    <cellStyle name="Followed Hyperlink 50" xfId="16837" hidden="1" xr:uid="{00000000-0005-0000-0000-0000B6060000}"/>
    <cellStyle name="Followed Hyperlink 50" xfId="16972" hidden="1" xr:uid="{00000000-0005-0000-0000-0000B7060000}"/>
    <cellStyle name="Followed Hyperlink 50" xfId="16497" hidden="1" xr:uid="{00000000-0005-0000-0000-0000B8060000}"/>
    <cellStyle name="Followed Hyperlink 50" xfId="17101" hidden="1" xr:uid="{00000000-0005-0000-0000-0000B9060000}"/>
    <cellStyle name="Followed Hyperlink 50" xfId="17053" hidden="1" xr:uid="{00000000-0005-0000-0000-0000BA060000}"/>
    <cellStyle name="Followed Hyperlink 50" xfId="17188" hidden="1" xr:uid="{00000000-0005-0000-0000-0000BB060000}"/>
    <cellStyle name="Followed Hyperlink 50" xfId="9738" hidden="1" xr:uid="{00000000-0005-0000-0000-0000BC060000}"/>
    <cellStyle name="Followed Hyperlink 50" xfId="17313" hidden="1" xr:uid="{00000000-0005-0000-0000-0000BD060000}"/>
    <cellStyle name="Followed Hyperlink 50" xfId="17265" hidden="1" xr:uid="{00000000-0005-0000-0000-0000BE060000}"/>
    <cellStyle name="Followed Hyperlink 50" xfId="17400" hidden="1" xr:uid="{00000000-0005-0000-0000-0000BF060000}"/>
    <cellStyle name="Followed Hyperlink 50" xfId="16508" hidden="1" xr:uid="{00000000-0005-0000-0000-0000C0060000}"/>
    <cellStyle name="Followed Hyperlink 50" xfId="17524" hidden="1" xr:uid="{00000000-0005-0000-0000-0000C1060000}"/>
    <cellStyle name="Followed Hyperlink 50" xfId="17476" hidden="1" xr:uid="{00000000-0005-0000-0000-0000C2060000}"/>
    <cellStyle name="Followed Hyperlink 50" xfId="17611" hidden="1" xr:uid="{00000000-0005-0000-0000-0000C3060000}"/>
    <cellStyle name="Followed Hyperlink 50" xfId="13042" hidden="1" xr:uid="{00000000-0005-0000-0000-0000C4060000}"/>
    <cellStyle name="Followed Hyperlink 50" xfId="17730" hidden="1" xr:uid="{00000000-0005-0000-0000-0000C5060000}"/>
    <cellStyle name="Followed Hyperlink 50" xfId="17682" hidden="1" xr:uid="{00000000-0005-0000-0000-0000C6060000}"/>
    <cellStyle name="Followed Hyperlink 50" xfId="17817" hidden="1" xr:uid="{00000000-0005-0000-0000-0000C7060000}"/>
    <cellStyle name="Followed Hyperlink 50" xfId="16342" hidden="1" xr:uid="{00000000-0005-0000-0000-0000AC060000}"/>
    <cellStyle name="Followed Hyperlink 50" xfId="17895" hidden="1" xr:uid="{00000000-0005-0000-0000-0000AD060000}"/>
    <cellStyle name="Followed Hyperlink 50" xfId="7967" hidden="1" xr:uid="{00000000-0005-0000-0000-0000AE060000}"/>
    <cellStyle name="Followed Hyperlink 50" xfId="2595" hidden="1" xr:uid="{00000000-0005-0000-0000-0000AF060000}"/>
    <cellStyle name="Followed Hyperlink 50" xfId="18176" hidden="1" xr:uid="{00000000-0005-0000-0000-0000B0060000}"/>
    <cellStyle name="Followed Hyperlink 50" xfId="18330" hidden="1" xr:uid="{00000000-0005-0000-0000-0000B1060000}"/>
    <cellStyle name="Followed Hyperlink 50" xfId="18282" hidden="1" xr:uid="{00000000-0005-0000-0000-0000B2060000}"/>
    <cellStyle name="Followed Hyperlink 50" xfId="18417" hidden="1" xr:uid="{00000000-0005-0000-0000-0000B3060000}"/>
    <cellStyle name="Followed Hyperlink 50" xfId="18267" hidden="1" xr:uid="{00000000-0005-0000-0000-0000B4060000}"/>
    <cellStyle name="Followed Hyperlink 50" xfId="18551" hidden="1" xr:uid="{00000000-0005-0000-0000-0000B5060000}"/>
    <cellStyle name="Followed Hyperlink 50" xfId="18503" hidden="1" xr:uid="{00000000-0005-0000-0000-0000B6060000}"/>
    <cellStyle name="Followed Hyperlink 50" xfId="18638" hidden="1" xr:uid="{00000000-0005-0000-0000-0000B7060000}"/>
    <cellStyle name="Followed Hyperlink 50" xfId="18163" hidden="1" xr:uid="{00000000-0005-0000-0000-0000B8060000}"/>
    <cellStyle name="Followed Hyperlink 50" xfId="18767" hidden="1" xr:uid="{00000000-0005-0000-0000-0000B9060000}"/>
    <cellStyle name="Followed Hyperlink 50" xfId="18719" hidden="1" xr:uid="{00000000-0005-0000-0000-0000BA060000}"/>
    <cellStyle name="Followed Hyperlink 50" xfId="18854" hidden="1" xr:uid="{00000000-0005-0000-0000-0000BB060000}"/>
    <cellStyle name="Followed Hyperlink 50" xfId="18013" hidden="1" xr:uid="{00000000-0005-0000-0000-0000BC060000}"/>
    <cellStyle name="Followed Hyperlink 50" xfId="18979" hidden="1" xr:uid="{00000000-0005-0000-0000-0000BD060000}"/>
    <cellStyle name="Followed Hyperlink 50" xfId="18931" hidden="1" xr:uid="{00000000-0005-0000-0000-0000BE060000}"/>
    <cellStyle name="Followed Hyperlink 50" xfId="19066" hidden="1" xr:uid="{00000000-0005-0000-0000-0000BF060000}"/>
    <cellStyle name="Followed Hyperlink 50" xfId="18174" hidden="1" xr:uid="{00000000-0005-0000-0000-0000C0060000}"/>
    <cellStyle name="Followed Hyperlink 50" xfId="19190" hidden="1" xr:uid="{00000000-0005-0000-0000-0000C1060000}"/>
    <cellStyle name="Followed Hyperlink 50" xfId="19142" hidden="1" xr:uid="{00000000-0005-0000-0000-0000C2060000}"/>
    <cellStyle name="Followed Hyperlink 50" xfId="19277" hidden="1" xr:uid="{00000000-0005-0000-0000-0000C3060000}"/>
    <cellStyle name="Followed Hyperlink 50" xfId="16411" hidden="1" xr:uid="{00000000-0005-0000-0000-0000C4060000}"/>
    <cellStyle name="Followed Hyperlink 50" xfId="19396" hidden="1" xr:uid="{00000000-0005-0000-0000-0000C5060000}"/>
    <cellStyle name="Followed Hyperlink 50" xfId="19348" hidden="1" xr:uid="{00000000-0005-0000-0000-0000C6060000}"/>
    <cellStyle name="Followed Hyperlink 50" xfId="19483" hidden="1" xr:uid="{00000000-0005-0000-0000-0000C7060000}"/>
    <cellStyle name="Followed Hyperlink 50" xfId="16302" hidden="1" xr:uid="{00000000-0005-0000-0000-0000AC060000}"/>
    <cellStyle name="Followed Hyperlink 50" xfId="18057" hidden="1" xr:uid="{00000000-0005-0000-0000-0000AD060000}"/>
    <cellStyle name="Followed Hyperlink 50" xfId="19586" hidden="1" xr:uid="{00000000-0005-0000-0000-0000AE060000}"/>
    <cellStyle name="Followed Hyperlink 50" xfId="18017" hidden="1" xr:uid="{00000000-0005-0000-0000-0000AF060000}"/>
    <cellStyle name="Followed Hyperlink 50" xfId="19817" hidden="1" xr:uid="{00000000-0005-0000-0000-0000B0060000}"/>
    <cellStyle name="Followed Hyperlink 50" xfId="19971" hidden="1" xr:uid="{00000000-0005-0000-0000-0000B1060000}"/>
    <cellStyle name="Followed Hyperlink 50" xfId="19923" hidden="1" xr:uid="{00000000-0005-0000-0000-0000B2060000}"/>
    <cellStyle name="Followed Hyperlink 50" xfId="20058" hidden="1" xr:uid="{00000000-0005-0000-0000-0000B3060000}"/>
    <cellStyle name="Followed Hyperlink 50" xfId="19908" hidden="1" xr:uid="{00000000-0005-0000-0000-0000B4060000}"/>
    <cellStyle name="Followed Hyperlink 50" xfId="20192" hidden="1" xr:uid="{00000000-0005-0000-0000-0000B5060000}"/>
    <cellStyle name="Followed Hyperlink 50" xfId="20144" hidden="1" xr:uid="{00000000-0005-0000-0000-0000B6060000}"/>
    <cellStyle name="Followed Hyperlink 50" xfId="20279" hidden="1" xr:uid="{00000000-0005-0000-0000-0000B7060000}"/>
    <cellStyle name="Followed Hyperlink 50" xfId="19804" hidden="1" xr:uid="{00000000-0005-0000-0000-0000B8060000}"/>
    <cellStyle name="Followed Hyperlink 50" xfId="20408" hidden="1" xr:uid="{00000000-0005-0000-0000-0000B9060000}"/>
    <cellStyle name="Followed Hyperlink 50" xfId="20360" hidden="1" xr:uid="{00000000-0005-0000-0000-0000BA060000}"/>
    <cellStyle name="Followed Hyperlink 50" xfId="20495" hidden="1" xr:uid="{00000000-0005-0000-0000-0000BB060000}"/>
    <cellStyle name="Followed Hyperlink 50" xfId="16333" hidden="1" xr:uid="{00000000-0005-0000-0000-0000BC060000}"/>
    <cellStyle name="Followed Hyperlink 50" xfId="20620" hidden="1" xr:uid="{00000000-0005-0000-0000-0000BD060000}"/>
    <cellStyle name="Followed Hyperlink 50" xfId="20572" hidden="1" xr:uid="{00000000-0005-0000-0000-0000BE060000}"/>
    <cellStyle name="Followed Hyperlink 50" xfId="20707" hidden="1" xr:uid="{00000000-0005-0000-0000-0000BF060000}"/>
    <cellStyle name="Followed Hyperlink 50" xfId="19815" hidden="1" xr:uid="{00000000-0005-0000-0000-0000C0060000}"/>
    <cellStyle name="Followed Hyperlink 50" xfId="20831" hidden="1" xr:uid="{00000000-0005-0000-0000-0000C1060000}"/>
    <cellStyle name="Followed Hyperlink 50" xfId="20783" hidden="1" xr:uid="{00000000-0005-0000-0000-0000C2060000}"/>
    <cellStyle name="Followed Hyperlink 50" xfId="20918" hidden="1" xr:uid="{00000000-0005-0000-0000-0000C3060000}"/>
    <cellStyle name="Followed Hyperlink 50" xfId="16363" hidden="1" xr:uid="{00000000-0005-0000-0000-0000C4060000}"/>
    <cellStyle name="Followed Hyperlink 50" xfId="21037" hidden="1" xr:uid="{00000000-0005-0000-0000-0000C5060000}"/>
    <cellStyle name="Followed Hyperlink 50" xfId="20989" hidden="1" xr:uid="{00000000-0005-0000-0000-0000C6060000}"/>
    <cellStyle name="Followed Hyperlink 50" xfId="21124" hidden="1" xr:uid="{00000000-0005-0000-0000-0000C7060000}"/>
    <cellStyle name="Followed Hyperlink 50" xfId="19626" hidden="1" xr:uid="{00000000-0005-0000-0000-0000AC060000}"/>
    <cellStyle name="Followed Hyperlink 50" xfId="19712" hidden="1" xr:uid="{00000000-0005-0000-0000-0000AD060000}"/>
    <cellStyle name="Followed Hyperlink 50" xfId="21227" hidden="1" xr:uid="{00000000-0005-0000-0000-0000AE060000}"/>
    <cellStyle name="Followed Hyperlink 50" xfId="18046" hidden="1" xr:uid="{00000000-0005-0000-0000-0000AF060000}"/>
    <cellStyle name="Followed Hyperlink 50" xfId="21424" hidden="1" xr:uid="{00000000-0005-0000-0000-0000B0060000}"/>
    <cellStyle name="Followed Hyperlink 50" xfId="21578" hidden="1" xr:uid="{00000000-0005-0000-0000-0000B1060000}"/>
    <cellStyle name="Followed Hyperlink 50" xfId="21530" hidden="1" xr:uid="{00000000-0005-0000-0000-0000B2060000}"/>
    <cellStyle name="Followed Hyperlink 50" xfId="21665" hidden="1" xr:uid="{00000000-0005-0000-0000-0000B3060000}"/>
    <cellStyle name="Followed Hyperlink 50" xfId="21515" hidden="1" xr:uid="{00000000-0005-0000-0000-0000B4060000}"/>
    <cellStyle name="Followed Hyperlink 50" xfId="21799" hidden="1" xr:uid="{00000000-0005-0000-0000-0000B5060000}"/>
    <cellStyle name="Followed Hyperlink 50" xfId="21751" hidden="1" xr:uid="{00000000-0005-0000-0000-0000B6060000}"/>
    <cellStyle name="Followed Hyperlink 50" xfId="21886" hidden="1" xr:uid="{00000000-0005-0000-0000-0000B7060000}"/>
    <cellStyle name="Followed Hyperlink 50" xfId="21411" hidden="1" xr:uid="{00000000-0005-0000-0000-0000B8060000}"/>
    <cellStyle name="Followed Hyperlink 50" xfId="22015" hidden="1" xr:uid="{00000000-0005-0000-0000-0000B9060000}"/>
    <cellStyle name="Followed Hyperlink 50" xfId="21967" hidden="1" xr:uid="{00000000-0005-0000-0000-0000BA060000}"/>
    <cellStyle name="Followed Hyperlink 50" xfId="22102" hidden="1" xr:uid="{00000000-0005-0000-0000-0000BB060000}"/>
    <cellStyle name="Followed Hyperlink 50" xfId="2538" hidden="1" xr:uid="{00000000-0005-0000-0000-0000BC060000}"/>
    <cellStyle name="Followed Hyperlink 50" xfId="22227" hidden="1" xr:uid="{00000000-0005-0000-0000-0000BD060000}"/>
    <cellStyle name="Followed Hyperlink 50" xfId="22179" hidden="1" xr:uid="{00000000-0005-0000-0000-0000BE060000}"/>
    <cellStyle name="Followed Hyperlink 50" xfId="22314" hidden="1" xr:uid="{00000000-0005-0000-0000-0000BF060000}"/>
    <cellStyle name="Followed Hyperlink 50" xfId="21422" hidden="1" xr:uid="{00000000-0005-0000-0000-0000C0060000}"/>
    <cellStyle name="Followed Hyperlink 50" xfId="22438" hidden="1" xr:uid="{00000000-0005-0000-0000-0000C1060000}"/>
    <cellStyle name="Followed Hyperlink 50" xfId="22390" hidden="1" xr:uid="{00000000-0005-0000-0000-0000C2060000}"/>
    <cellStyle name="Followed Hyperlink 50" xfId="22525" hidden="1" xr:uid="{00000000-0005-0000-0000-0000C3060000}"/>
    <cellStyle name="Followed Hyperlink 50" xfId="18035" hidden="1" xr:uid="{00000000-0005-0000-0000-0000C4060000}"/>
    <cellStyle name="Followed Hyperlink 50" xfId="22644" hidden="1" xr:uid="{00000000-0005-0000-0000-0000C5060000}"/>
    <cellStyle name="Followed Hyperlink 50" xfId="22596" hidden="1" xr:uid="{00000000-0005-0000-0000-0000C6060000}"/>
    <cellStyle name="Followed Hyperlink 50" xfId="22731" hidden="1" xr:uid="{00000000-0005-0000-0000-0000C7060000}"/>
    <cellStyle name="Followed Hyperlink 50" xfId="21265" hidden="1" xr:uid="{00000000-0005-0000-0000-0000AC060000}"/>
    <cellStyle name="Followed Hyperlink 50" xfId="21330" hidden="1" xr:uid="{00000000-0005-0000-0000-0000AD060000}"/>
    <cellStyle name="Followed Hyperlink 50" xfId="22834" hidden="1" xr:uid="{00000000-0005-0000-0000-0000AE060000}"/>
    <cellStyle name="Followed Hyperlink 50" xfId="11274" hidden="1" xr:uid="{00000000-0005-0000-0000-0000AF060000}"/>
    <cellStyle name="Followed Hyperlink 50" xfId="22993" hidden="1" xr:uid="{00000000-0005-0000-0000-0000B0060000}"/>
    <cellStyle name="Followed Hyperlink 50" xfId="23147" hidden="1" xr:uid="{00000000-0005-0000-0000-0000B1060000}"/>
    <cellStyle name="Followed Hyperlink 50" xfId="23099" hidden="1" xr:uid="{00000000-0005-0000-0000-0000B2060000}"/>
    <cellStyle name="Followed Hyperlink 50" xfId="23234" hidden="1" xr:uid="{00000000-0005-0000-0000-0000B3060000}"/>
    <cellStyle name="Followed Hyperlink 50" xfId="23084" hidden="1" xr:uid="{00000000-0005-0000-0000-0000B4060000}"/>
    <cellStyle name="Followed Hyperlink 50" xfId="23368" hidden="1" xr:uid="{00000000-0005-0000-0000-0000B5060000}"/>
    <cellStyle name="Followed Hyperlink 50" xfId="23320" hidden="1" xr:uid="{00000000-0005-0000-0000-0000B6060000}"/>
    <cellStyle name="Followed Hyperlink 50" xfId="23455" hidden="1" xr:uid="{00000000-0005-0000-0000-0000B7060000}"/>
    <cellStyle name="Followed Hyperlink 50" xfId="22980" hidden="1" xr:uid="{00000000-0005-0000-0000-0000B8060000}"/>
    <cellStyle name="Followed Hyperlink 50" xfId="23584" hidden="1" xr:uid="{00000000-0005-0000-0000-0000B9060000}"/>
    <cellStyle name="Followed Hyperlink 50" xfId="23536" hidden="1" xr:uid="{00000000-0005-0000-0000-0000BA060000}"/>
    <cellStyle name="Followed Hyperlink 50" xfId="23671" hidden="1" xr:uid="{00000000-0005-0000-0000-0000BB060000}"/>
    <cellStyle name="Followed Hyperlink 50" xfId="18081" hidden="1" xr:uid="{00000000-0005-0000-0000-0000BC060000}"/>
    <cellStyle name="Followed Hyperlink 50" xfId="23796" hidden="1" xr:uid="{00000000-0005-0000-0000-0000BD060000}"/>
    <cellStyle name="Followed Hyperlink 50" xfId="23748" hidden="1" xr:uid="{00000000-0005-0000-0000-0000BE060000}"/>
    <cellStyle name="Followed Hyperlink 50" xfId="23883" hidden="1" xr:uid="{00000000-0005-0000-0000-0000BF060000}"/>
    <cellStyle name="Followed Hyperlink 50" xfId="22991" hidden="1" xr:uid="{00000000-0005-0000-0000-0000C0060000}"/>
    <cellStyle name="Followed Hyperlink 50" xfId="24007" hidden="1" xr:uid="{00000000-0005-0000-0000-0000C1060000}"/>
    <cellStyle name="Followed Hyperlink 50" xfId="23959" hidden="1" xr:uid="{00000000-0005-0000-0000-0000C2060000}"/>
    <cellStyle name="Followed Hyperlink 50" xfId="24094" hidden="1" xr:uid="{00000000-0005-0000-0000-0000C3060000}"/>
    <cellStyle name="Followed Hyperlink 50" xfId="19692" hidden="1" xr:uid="{00000000-0005-0000-0000-0000C4060000}"/>
    <cellStyle name="Followed Hyperlink 50" xfId="24213" hidden="1" xr:uid="{00000000-0005-0000-0000-0000C5060000}"/>
    <cellStyle name="Followed Hyperlink 50" xfId="24165" hidden="1" xr:uid="{00000000-0005-0000-0000-0000C6060000}"/>
    <cellStyle name="Followed Hyperlink 50" xfId="24300" hidden="1" xr:uid="{00000000-0005-0000-0000-0000C7060000}"/>
    <cellStyle name="Followed Hyperlink 50" xfId="22869" hidden="1" xr:uid="{00000000-0005-0000-0000-0000AC060000}"/>
    <cellStyle name="Followed Hyperlink 50" xfId="22911" hidden="1" xr:uid="{00000000-0005-0000-0000-0000AD060000}"/>
    <cellStyle name="Followed Hyperlink 50" xfId="24403" hidden="1" xr:uid="{00000000-0005-0000-0000-0000AE060000}"/>
    <cellStyle name="Followed Hyperlink 50" xfId="19728" hidden="1" xr:uid="{00000000-0005-0000-0000-0000AF060000}"/>
    <cellStyle name="Followed Hyperlink 50" xfId="24512" hidden="1" xr:uid="{00000000-0005-0000-0000-0000B0060000}"/>
    <cellStyle name="Followed Hyperlink 50" xfId="24666" hidden="1" xr:uid="{00000000-0005-0000-0000-0000B1060000}"/>
    <cellStyle name="Followed Hyperlink 50" xfId="24618" hidden="1" xr:uid="{00000000-0005-0000-0000-0000B2060000}"/>
    <cellStyle name="Followed Hyperlink 50" xfId="24753" hidden="1" xr:uid="{00000000-0005-0000-0000-0000B3060000}"/>
    <cellStyle name="Followed Hyperlink 50" xfId="24603" hidden="1" xr:uid="{00000000-0005-0000-0000-0000B4060000}"/>
    <cellStyle name="Followed Hyperlink 50" xfId="24887" hidden="1" xr:uid="{00000000-0005-0000-0000-0000B5060000}"/>
    <cellStyle name="Followed Hyperlink 50" xfId="24839" hidden="1" xr:uid="{00000000-0005-0000-0000-0000B6060000}"/>
    <cellStyle name="Followed Hyperlink 50" xfId="24974" hidden="1" xr:uid="{00000000-0005-0000-0000-0000B7060000}"/>
    <cellStyle name="Followed Hyperlink 50" xfId="24499" hidden="1" xr:uid="{00000000-0005-0000-0000-0000B8060000}"/>
    <cellStyle name="Followed Hyperlink 50" xfId="25103" hidden="1" xr:uid="{00000000-0005-0000-0000-0000B9060000}"/>
    <cellStyle name="Followed Hyperlink 50" xfId="25055" hidden="1" xr:uid="{00000000-0005-0000-0000-0000BA060000}"/>
    <cellStyle name="Followed Hyperlink 50" xfId="25190" hidden="1" xr:uid="{00000000-0005-0000-0000-0000BB060000}"/>
    <cellStyle name="Followed Hyperlink 50" xfId="18077" hidden="1" xr:uid="{00000000-0005-0000-0000-0000BC060000}"/>
    <cellStyle name="Followed Hyperlink 50" xfId="25315" hidden="1" xr:uid="{00000000-0005-0000-0000-0000BD060000}"/>
    <cellStyle name="Followed Hyperlink 50" xfId="25267" hidden="1" xr:uid="{00000000-0005-0000-0000-0000BE060000}"/>
    <cellStyle name="Followed Hyperlink 50" xfId="25402" hidden="1" xr:uid="{00000000-0005-0000-0000-0000BF060000}"/>
    <cellStyle name="Followed Hyperlink 50" xfId="24510" hidden="1" xr:uid="{00000000-0005-0000-0000-0000C0060000}"/>
    <cellStyle name="Followed Hyperlink 50" xfId="25526" hidden="1" xr:uid="{00000000-0005-0000-0000-0000C1060000}"/>
    <cellStyle name="Followed Hyperlink 50" xfId="25478" hidden="1" xr:uid="{00000000-0005-0000-0000-0000C2060000}"/>
    <cellStyle name="Followed Hyperlink 50" xfId="25613" hidden="1" xr:uid="{00000000-0005-0000-0000-0000C3060000}"/>
    <cellStyle name="Followed Hyperlink 50" xfId="21313" hidden="1" xr:uid="{00000000-0005-0000-0000-0000C4060000}"/>
    <cellStyle name="Followed Hyperlink 50" xfId="25732" hidden="1" xr:uid="{00000000-0005-0000-0000-0000C5060000}"/>
    <cellStyle name="Followed Hyperlink 50" xfId="25684" hidden="1" xr:uid="{00000000-0005-0000-0000-0000C6060000}"/>
    <cellStyle name="Followed Hyperlink 50" xfId="25819" hidden="1" xr:uid="{00000000-0005-0000-0000-0000C7060000}"/>
    <cellStyle name="Followed Hyperlink 50" xfId="26287" hidden="1" xr:uid="{00000000-0005-0000-0000-0000AC060000}"/>
    <cellStyle name="Followed Hyperlink 50" xfId="26473" hidden="1" xr:uid="{00000000-0005-0000-0000-0000AD060000}"/>
    <cellStyle name="Followed Hyperlink 50" xfId="26425" hidden="1" xr:uid="{00000000-0005-0000-0000-0000AE060000}"/>
    <cellStyle name="Followed Hyperlink 50" xfId="26560" hidden="1" xr:uid="{00000000-0005-0000-0000-0000AF060000}"/>
    <cellStyle name="Followed Hyperlink 50" xfId="26632" hidden="1" xr:uid="{00000000-0005-0000-0000-0000B0060000}"/>
    <cellStyle name="Followed Hyperlink 50" xfId="26786" hidden="1" xr:uid="{00000000-0005-0000-0000-0000B1060000}"/>
    <cellStyle name="Followed Hyperlink 50" xfId="26738" hidden="1" xr:uid="{00000000-0005-0000-0000-0000B2060000}"/>
    <cellStyle name="Followed Hyperlink 50" xfId="26873" hidden="1" xr:uid="{00000000-0005-0000-0000-0000B3060000}"/>
    <cellStyle name="Followed Hyperlink 50" xfId="26723" hidden="1" xr:uid="{00000000-0005-0000-0000-0000B4060000}"/>
    <cellStyle name="Followed Hyperlink 50" xfId="27007" hidden="1" xr:uid="{00000000-0005-0000-0000-0000B5060000}"/>
    <cellStyle name="Followed Hyperlink 50" xfId="26959" hidden="1" xr:uid="{00000000-0005-0000-0000-0000B6060000}"/>
    <cellStyle name="Followed Hyperlink 50" xfId="27094" hidden="1" xr:uid="{00000000-0005-0000-0000-0000B7060000}"/>
    <cellStyle name="Followed Hyperlink 50" xfId="26619" hidden="1" xr:uid="{00000000-0005-0000-0000-0000B8060000}"/>
    <cellStyle name="Followed Hyperlink 50" xfId="27223" hidden="1" xr:uid="{00000000-0005-0000-0000-0000B9060000}"/>
    <cellStyle name="Followed Hyperlink 50" xfId="27175" hidden="1" xr:uid="{00000000-0005-0000-0000-0000BA060000}"/>
    <cellStyle name="Followed Hyperlink 50" xfId="27310" hidden="1" xr:uid="{00000000-0005-0000-0000-0000BB060000}"/>
    <cellStyle name="Followed Hyperlink 50" xfId="26177" hidden="1" xr:uid="{00000000-0005-0000-0000-0000BC060000}"/>
    <cellStyle name="Followed Hyperlink 50" xfId="27435" hidden="1" xr:uid="{00000000-0005-0000-0000-0000BD060000}"/>
    <cellStyle name="Followed Hyperlink 50" xfId="27387" hidden="1" xr:uid="{00000000-0005-0000-0000-0000BE060000}"/>
    <cellStyle name="Followed Hyperlink 50" xfId="27522" hidden="1" xr:uid="{00000000-0005-0000-0000-0000BF060000}"/>
    <cellStyle name="Followed Hyperlink 50" xfId="26630" hidden="1" xr:uid="{00000000-0005-0000-0000-0000C0060000}"/>
    <cellStyle name="Followed Hyperlink 50" xfId="27646" hidden="1" xr:uid="{00000000-0005-0000-0000-0000C1060000}"/>
    <cellStyle name="Followed Hyperlink 50" xfId="27598" hidden="1" xr:uid="{00000000-0005-0000-0000-0000C2060000}"/>
    <cellStyle name="Followed Hyperlink 50" xfId="27733" hidden="1" xr:uid="{00000000-0005-0000-0000-0000C3060000}"/>
    <cellStyle name="Followed Hyperlink 50" xfId="26143" hidden="1" xr:uid="{00000000-0005-0000-0000-0000C4060000}"/>
    <cellStyle name="Followed Hyperlink 50" xfId="27852" hidden="1" xr:uid="{00000000-0005-0000-0000-0000C5060000}"/>
    <cellStyle name="Followed Hyperlink 50" xfId="27804" hidden="1" xr:uid="{00000000-0005-0000-0000-0000C6060000}"/>
    <cellStyle name="Followed Hyperlink 50" xfId="27939" hidden="1" xr:uid="{00000000-0005-0000-0000-0000C7060000}"/>
    <cellStyle name="Followed Hyperlink 50" xfId="28511" hidden="1" xr:uid="{00000000-0005-0000-0000-0000AC060000}"/>
    <cellStyle name="Followed Hyperlink 50" xfId="28695" hidden="1" xr:uid="{00000000-0005-0000-0000-0000AD060000}"/>
    <cellStyle name="Followed Hyperlink 50" xfId="28647" hidden="1" xr:uid="{00000000-0005-0000-0000-0000AE060000}"/>
    <cellStyle name="Followed Hyperlink 50" xfId="28782" hidden="1" xr:uid="{00000000-0005-0000-0000-0000AF060000}"/>
    <cellStyle name="Followed Hyperlink 50" xfId="28854" hidden="1" xr:uid="{00000000-0005-0000-0000-0000B0060000}"/>
    <cellStyle name="Followed Hyperlink 50" xfId="29008" hidden="1" xr:uid="{00000000-0005-0000-0000-0000B1060000}"/>
    <cellStyle name="Followed Hyperlink 50" xfId="28960" hidden="1" xr:uid="{00000000-0005-0000-0000-0000B2060000}"/>
    <cellStyle name="Followed Hyperlink 50" xfId="29095" hidden="1" xr:uid="{00000000-0005-0000-0000-0000B3060000}"/>
    <cellStyle name="Followed Hyperlink 50" xfId="28945" hidden="1" xr:uid="{00000000-0005-0000-0000-0000B4060000}"/>
    <cellStyle name="Followed Hyperlink 50" xfId="29229" hidden="1" xr:uid="{00000000-0005-0000-0000-0000B5060000}"/>
    <cellStyle name="Followed Hyperlink 50" xfId="29181" hidden="1" xr:uid="{00000000-0005-0000-0000-0000B6060000}"/>
    <cellStyle name="Followed Hyperlink 50" xfId="29316" hidden="1" xr:uid="{00000000-0005-0000-0000-0000B7060000}"/>
    <cellStyle name="Followed Hyperlink 50" xfId="28841" hidden="1" xr:uid="{00000000-0005-0000-0000-0000B8060000}"/>
    <cellStyle name="Followed Hyperlink 50" xfId="29445" hidden="1" xr:uid="{00000000-0005-0000-0000-0000B9060000}"/>
    <cellStyle name="Followed Hyperlink 50" xfId="29397" hidden="1" xr:uid="{00000000-0005-0000-0000-0000BA060000}"/>
    <cellStyle name="Followed Hyperlink 50" xfId="29532" hidden="1" xr:uid="{00000000-0005-0000-0000-0000BB060000}"/>
    <cellStyle name="Followed Hyperlink 50" xfId="28405" hidden="1" xr:uid="{00000000-0005-0000-0000-0000BC060000}"/>
    <cellStyle name="Followed Hyperlink 50" xfId="29657" hidden="1" xr:uid="{00000000-0005-0000-0000-0000BD060000}"/>
    <cellStyle name="Followed Hyperlink 50" xfId="29609" hidden="1" xr:uid="{00000000-0005-0000-0000-0000BE060000}"/>
    <cellStyle name="Followed Hyperlink 50" xfId="29744" hidden="1" xr:uid="{00000000-0005-0000-0000-0000BF060000}"/>
    <cellStyle name="Followed Hyperlink 50" xfId="28852" hidden="1" xr:uid="{00000000-0005-0000-0000-0000C0060000}"/>
    <cellStyle name="Followed Hyperlink 50" xfId="29868" hidden="1" xr:uid="{00000000-0005-0000-0000-0000C1060000}"/>
    <cellStyle name="Followed Hyperlink 50" xfId="29820" hidden="1" xr:uid="{00000000-0005-0000-0000-0000C2060000}"/>
    <cellStyle name="Followed Hyperlink 50" xfId="29955" hidden="1" xr:uid="{00000000-0005-0000-0000-0000C3060000}"/>
    <cellStyle name="Followed Hyperlink 50" xfId="28371" hidden="1" xr:uid="{00000000-0005-0000-0000-0000C4060000}"/>
    <cellStyle name="Followed Hyperlink 50" xfId="30074" hidden="1" xr:uid="{00000000-0005-0000-0000-0000C5060000}"/>
    <cellStyle name="Followed Hyperlink 50" xfId="30026" hidden="1" xr:uid="{00000000-0005-0000-0000-0000C6060000}"/>
    <cellStyle name="Followed Hyperlink 50" xfId="30161" hidden="1" xr:uid="{00000000-0005-0000-0000-0000C7060000}"/>
    <cellStyle name="Followed Hyperlink 50" xfId="28547" hidden="1" xr:uid="{00000000-0005-0000-0000-0000AC060000}"/>
    <cellStyle name="Followed Hyperlink 50" xfId="28252" hidden="1" xr:uid="{00000000-0005-0000-0000-0000AD060000}"/>
    <cellStyle name="Followed Hyperlink 50" xfId="30264" hidden="1" xr:uid="{00000000-0005-0000-0000-0000AE060000}"/>
    <cellStyle name="Followed Hyperlink 50" xfId="28391" hidden="1" xr:uid="{00000000-0005-0000-0000-0000AF060000}"/>
    <cellStyle name="Followed Hyperlink 50" xfId="30525" hidden="1" xr:uid="{00000000-0005-0000-0000-0000B0060000}"/>
    <cellStyle name="Followed Hyperlink 50" xfId="30679" hidden="1" xr:uid="{00000000-0005-0000-0000-0000B1060000}"/>
    <cellStyle name="Followed Hyperlink 50" xfId="30631" hidden="1" xr:uid="{00000000-0005-0000-0000-0000B2060000}"/>
    <cellStyle name="Followed Hyperlink 50" xfId="30766" hidden="1" xr:uid="{00000000-0005-0000-0000-0000B3060000}"/>
    <cellStyle name="Followed Hyperlink 50" xfId="30616" hidden="1" xr:uid="{00000000-0005-0000-0000-0000B4060000}"/>
    <cellStyle name="Followed Hyperlink 50" xfId="30900" hidden="1" xr:uid="{00000000-0005-0000-0000-0000B5060000}"/>
    <cellStyle name="Followed Hyperlink 50" xfId="30852" hidden="1" xr:uid="{00000000-0005-0000-0000-0000B6060000}"/>
    <cellStyle name="Followed Hyperlink 50" xfId="30987" hidden="1" xr:uid="{00000000-0005-0000-0000-0000B7060000}"/>
    <cellStyle name="Followed Hyperlink 50" xfId="30512" hidden="1" xr:uid="{00000000-0005-0000-0000-0000B8060000}"/>
    <cellStyle name="Followed Hyperlink 50" xfId="31116" hidden="1" xr:uid="{00000000-0005-0000-0000-0000B9060000}"/>
    <cellStyle name="Followed Hyperlink 50" xfId="31068" hidden="1" xr:uid="{00000000-0005-0000-0000-0000BA060000}"/>
    <cellStyle name="Followed Hyperlink 50" xfId="31203" hidden="1" xr:uid="{00000000-0005-0000-0000-0000BB060000}"/>
    <cellStyle name="Followed Hyperlink 50" xfId="25992" hidden="1" xr:uid="{00000000-0005-0000-0000-0000BC060000}"/>
    <cellStyle name="Followed Hyperlink 50" xfId="31328" hidden="1" xr:uid="{00000000-0005-0000-0000-0000BD060000}"/>
    <cellStyle name="Followed Hyperlink 50" xfId="31280" hidden="1" xr:uid="{00000000-0005-0000-0000-0000BE060000}"/>
    <cellStyle name="Followed Hyperlink 50" xfId="31415" hidden="1" xr:uid="{00000000-0005-0000-0000-0000BF060000}"/>
    <cellStyle name="Followed Hyperlink 50" xfId="30523" hidden="1" xr:uid="{00000000-0005-0000-0000-0000C0060000}"/>
    <cellStyle name="Followed Hyperlink 50" xfId="31539" hidden="1" xr:uid="{00000000-0005-0000-0000-0000C1060000}"/>
    <cellStyle name="Followed Hyperlink 50" xfId="31491" hidden="1" xr:uid="{00000000-0005-0000-0000-0000C2060000}"/>
    <cellStyle name="Followed Hyperlink 50" xfId="31626" hidden="1" xr:uid="{00000000-0005-0000-0000-0000C3060000}"/>
    <cellStyle name="Followed Hyperlink 50" xfId="26108" hidden="1" xr:uid="{00000000-0005-0000-0000-0000C4060000}"/>
    <cellStyle name="Followed Hyperlink 50" xfId="31745" hidden="1" xr:uid="{00000000-0005-0000-0000-0000C5060000}"/>
    <cellStyle name="Followed Hyperlink 50" xfId="31697" hidden="1" xr:uid="{00000000-0005-0000-0000-0000C6060000}"/>
    <cellStyle name="Followed Hyperlink 50" xfId="31832" hidden="1" xr:uid="{00000000-0005-0000-0000-0000C7060000}"/>
    <cellStyle name="Followed Hyperlink 50" xfId="30307" hidden="1" xr:uid="{00000000-0005-0000-0000-0000AC060000}"/>
    <cellStyle name="Followed Hyperlink 50" xfId="30408" hidden="1" xr:uid="{00000000-0005-0000-0000-0000AD060000}"/>
    <cellStyle name="Followed Hyperlink 50" xfId="31935" hidden="1" xr:uid="{00000000-0005-0000-0000-0000AE060000}"/>
    <cellStyle name="Followed Hyperlink 50" xfId="28277" hidden="1" xr:uid="{00000000-0005-0000-0000-0000AF060000}"/>
    <cellStyle name="Followed Hyperlink 50" xfId="32193" hidden="1" xr:uid="{00000000-0005-0000-0000-0000B0060000}"/>
    <cellStyle name="Followed Hyperlink 50" xfId="32347" hidden="1" xr:uid="{00000000-0005-0000-0000-0000B1060000}"/>
    <cellStyle name="Followed Hyperlink 50" xfId="32299" hidden="1" xr:uid="{00000000-0005-0000-0000-0000B2060000}"/>
    <cellStyle name="Followed Hyperlink 50" xfId="32434" hidden="1" xr:uid="{00000000-0005-0000-0000-0000B3060000}"/>
    <cellStyle name="Followed Hyperlink 50" xfId="32284" hidden="1" xr:uid="{00000000-0005-0000-0000-0000B4060000}"/>
    <cellStyle name="Followed Hyperlink 50" xfId="32568" hidden="1" xr:uid="{00000000-0005-0000-0000-0000B5060000}"/>
    <cellStyle name="Followed Hyperlink 50" xfId="32520" hidden="1" xr:uid="{00000000-0005-0000-0000-0000B6060000}"/>
    <cellStyle name="Followed Hyperlink 50" xfId="32655" hidden="1" xr:uid="{00000000-0005-0000-0000-0000B7060000}"/>
    <cellStyle name="Followed Hyperlink 50" xfId="32180" hidden="1" xr:uid="{00000000-0005-0000-0000-0000B8060000}"/>
    <cellStyle name="Followed Hyperlink 50" xfId="32784" hidden="1" xr:uid="{00000000-0005-0000-0000-0000B9060000}"/>
    <cellStyle name="Followed Hyperlink 50" xfId="32736" hidden="1" xr:uid="{00000000-0005-0000-0000-0000BA060000}"/>
    <cellStyle name="Followed Hyperlink 50" xfId="32871" hidden="1" xr:uid="{00000000-0005-0000-0000-0000BB060000}"/>
    <cellStyle name="Followed Hyperlink 50" xfId="26124" hidden="1" xr:uid="{00000000-0005-0000-0000-0000BC060000}"/>
    <cellStyle name="Followed Hyperlink 50" xfId="32996" hidden="1" xr:uid="{00000000-0005-0000-0000-0000BD060000}"/>
    <cellStyle name="Followed Hyperlink 50" xfId="32948" hidden="1" xr:uid="{00000000-0005-0000-0000-0000BE060000}"/>
    <cellStyle name="Followed Hyperlink 50" xfId="33083" hidden="1" xr:uid="{00000000-0005-0000-0000-0000BF060000}"/>
    <cellStyle name="Followed Hyperlink 50" xfId="32191" hidden="1" xr:uid="{00000000-0005-0000-0000-0000C0060000}"/>
    <cellStyle name="Followed Hyperlink 50" xfId="33207" hidden="1" xr:uid="{00000000-0005-0000-0000-0000C1060000}"/>
    <cellStyle name="Followed Hyperlink 50" xfId="33159" hidden="1" xr:uid="{00000000-0005-0000-0000-0000C2060000}"/>
    <cellStyle name="Followed Hyperlink 50" xfId="33294" hidden="1" xr:uid="{00000000-0005-0000-0000-0000C3060000}"/>
    <cellStyle name="Followed Hyperlink 50" xfId="28336" hidden="1" xr:uid="{00000000-0005-0000-0000-0000C4060000}"/>
    <cellStyle name="Followed Hyperlink 50" xfId="33413" hidden="1" xr:uid="{00000000-0005-0000-0000-0000C5060000}"/>
    <cellStyle name="Followed Hyperlink 50" xfId="33365" hidden="1" xr:uid="{00000000-0005-0000-0000-0000C6060000}"/>
    <cellStyle name="Followed Hyperlink 50" xfId="33500" hidden="1" xr:uid="{00000000-0005-0000-0000-0000C7060000}"/>
    <cellStyle name="Followed Hyperlink 50" xfId="31977" hidden="1" xr:uid="{00000000-0005-0000-0000-0000AC060000}"/>
    <cellStyle name="Followed Hyperlink 50" xfId="32076" hidden="1" xr:uid="{00000000-0005-0000-0000-0000AD060000}"/>
    <cellStyle name="Followed Hyperlink 50" xfId="33603" hidden="1" xr:uid="{00000000-0005-0000-0000-0000AE060000}"/>
    <cellStyle name="Followed Hyperlink 50" xfId="25995" hidden="1" xr:uid="{00000000-0005-0000-0000-0000AF060000}"/>
    <cellStyle name="Followed Hyperlink 50" xfId="33848" hidden="1" xr:uid="{00000000-0005-0000-0000-0000B0060000}"/>
    <cellStyle name="Followed Hyperlink 50" xfId="34002" hidden="1" xr:uid="{00000000-0005-0000-0000-0000B1060000}"/>
    <cellStyle name="Followed Hyperlink 50" xfId="33954" hidden="1" xr:uid="{00000000-0005-0000-0000-0000B2060000}"/>
    <cellStyle name="Followed Hyperlink 50" xfId="34089" hidden="1" xr:uid="{00000000-0005-0000-0000-0000B3060000}"/>
    <cellStyle name="Followed Hyperlink 50" xfId="33939" hidden="1" xr:uid="{00000000-0005-0000-0000-0000B4060000}"/>
    <cellStyle name="Followed Hyperlink 50" xfId="34223" hidden="1" xr:uid="{00000000-0005-0000-0000-0000B5060000}"/>
    <cellStyle name="Followed Hyperlink 50" xfId="34175" hidden="1" xr:uid="{00000000-0005-0000-0000-0000B6060000}"/>
    <cellStyle name="Followed Hyperlink 50" xfId="34310" hidden="1" xr:uid="{00000000-0005-0000-0000-0000B7060000}"/>
    <cellStyle name="Followed Hyperlink 50" xfId="33835" hidden="1" xr:uid="{00000000-0005-0000-0000-0000B8060000}"/>
    <cellStyle name="Followed Hyperlink 50" xfId="34439" hidden="1" xr:uid="{00000000-0005-0000-0000-0000B9060000}"/>
    <cellStyle name="Followed Hyperlink 50" xfId="34391" hidden="1" xr:uid="{00000000-0005-0000-0000-0000BA060000}"/>
    <cellStyle name="Followed Hyperlink 50" xfId="34526" hidden="1" xr:uid="{00000000-0005-0000-0000-0000BB060000}"/>
    <cellStyle name="Followed Hyperlink 50" xfId="26123" hidden="1" xr:uid="{00000000-0005-0000-0000-0000BC060000}"/>
    <cellStyle name="Followed Hyperlink 50" xfId="34651" hidden="1" xr:uid="{00000000-0005-0000-0000-0000BD060000}"/>
    <cellStyle name="Followed Hyperlink 50" xfId="34603" hidden="1" xr:uid="{00000000-0005-0000-0000-0000BE060000}"/>
    <cellStyle name="Followed Hyperlink 50" xfId="34738" hidden="1" xr:uid="{00000000-0005-0000-0000-0000BF060000}"/>
    <cellStyle name="Followed Hyperlink 50" xfId="33846" hidden="1" xr:uid="{00000000-0005-0000-0000-0000C0060000}"/>
    <cellStyle name="Followed Hyperlink 50" xfId="34862" hidden="1" xr:uid="{00000000-0005-0000-0000-0000C1060000}"/>
    <cellStyle name="Followed Hyperlink 50" xfId="34814" hidden="1" xr:uid="{00000000-0005-0000-0000-0000C2060000}"/>
    <cellStyle name="Followed Hyperlink 50" xfId="34949" hidden="1" xr:uid="{00000000-0005-0000-0000-0000C3060000}"/>
    <cellStyle name="Followed Hyperlink 50" xfId="30385" hidden="1" xr:uid="{00000000-0005-0000-0000-0000C4060000}"/>
    <cellStyle name="Followed Hyperlink 50" xfId="35068" hidden="1" xr:uid="{00000000-0005-0000-0000-0000C5060000}"/>
    <cellStyle name="Followed Hyperlink 50" xfId="35020" hidden="1" xr:uid="{00000000-0005-0000-0000-0000C6060000}"/>
    <cellStyle name="Followed Hyperlink 50" xfId="35155" hidden="1" xr:uid="{00000000-0005-0000-0000-0000C7060000}"/>
    <cellStyle name="Followed Hyperlink 50" xfId="33644" hidden="1" xr:uid="{00000000-0005-0000-0000-0000AC060000}"/>
    <cellStyle name="Followed Hyperlink 50" xfId="33735" hidden="1" xr:uid="{00000000-0005-0000-0000-0000AD060000}"/>
    <cellStyle name="Followed Hyperlink 50" xfId="35258" hidden="1" xr:uid="{00000000-0005-0000-0000-0000AE060000}"/>
    <cellStyle name="Followed Hyperlink 50" xfId="30427" hidden="1" xr:uid="{00000000-0005-0000-0000-0000AF060000}"/>
    <cellStyle name="Followed Hyperlink 50" xfId="35489" hidden="1" xr:uid="{00000000-0005-0000-0000-0000B0060000}"/>
    <cellStyle name="Followed Hyperlink 50" xfId="35643" hidden="1" xr:uid="{00000000-0005-0000-0000-0000B1060000}"/>
    <cellStyle name="Followed Hyperlink 50" xfId="35595" hidden="1" xr:uid="{00000000-0005-0000-0000-0000B2060000}"/>
    <cellStyle name="Followed Hyperlink 50" xfId="35730" hidden="1" xr:uid="{00000000-0005-0000-0000-0000B3060000}"/>
    <cellStyle name="Followed Hyperlink 50" xfId="35580" hidden="1" xr:uid="{00000000-0005-0000-0000-0000B4060000}"/>
    <cellStyle name="Followed Hyperlink 50" xfId="35864" hidden="1" xr:uid="{00000000-0005-0000-0000-0000B5060000}"/>
    <cellStyle name="Followed Hyperlink 50" xfId="35816" hidden="1" xr:uid="{00000000-0005-0000-0000-0000B6060000}"/>
    <cellStyle name="Followed Hyperlink 50" xfId="35951" hidden="1" xr:uid="{00000000-0005-0000-0000-0000B7060000}"/>
    <cellStyle name="Followed Hyperlink 50" xfId="35476" hidden="1" xr:uid="{00000000-0005-0000-0000-0000B8060000}"/>
    <cellStyle name="Followed Hyperlink 50" xfId="36080" hidden="1" xr:uid="{00000000-0005-0000-0000-0000B9060000}"/>
    <cellStyle name="Followed Hyperlink 50" xfId="36032" hidden="1" xr:uid="{00000000-0005-0000-0000-0000BA060000}"/>
    <cellStyle name="Followed Hyperlink 50" xfId="36167" hidden="1" xr:uid="{00000000-0005-0000-0000-0000BB060000}"/>
    <cellStyle name="Followed Hyperlink 50" xfId="25996" hidden="1" xr:uid="{00000000-0005-0000-0000-0000BC060000}"/>
    <cellStyle name="Followed Hyperlink 50" xfId="36292" hidden="1" xr:uid="{00000000-0005-0000-0000-0000BD060000}"/>
    <cellStyle name="Followed Hyperlink 50" xfId="36244" hidden="1" xr:uid="{00000000-0005-0000-0000-0000BE060000}"/>
    <cellStyle name="Followed Hyperlink 50" xfId="36379" hidden="1" xr:uid="{00000000-0005-0000-0000-0000BF060000}"/>
    <cellStyle name="Followed Hyperlink 50" xfId="35487" hidden="1" xr:uid="{00000000-0005-0000-0000-0000C0060000}"/>
    <cellStyle name="Followed Hyperlink 50" xfId="36503" hidden="1" xr:uid="{00000000-0005-0000-0000-0000C1060000}"/>
    <cellStyle name="Followed Hyperlink 50" xfId="36455" hidden="1" xr:uid="{00000000-0005-0000-0000-0000C2060000}"/>
    <cellStyle name="Followed Hyperlink 50" xfId="36590" hidden="1" xr:uid="{00000000-0005-0000-0000-0000C3060000}"/>
    <cellStyle name="Followed Hyperlink 50" xfId="32053" hidden="1" xr:uid="{00000000-0005-0000-0000-0000C4060000}"/>
    <cellStyle name="Followed Hyperlink 50" xfId="36709" hidden="1" xr:uid="{00000000-0005-0000-0000-0000C5060000}"/>
    <cellStyle name="Followed Hyperlink 50" xfId="36661" hidden="1" xr:uid="{00000000-0005-0000-0000-0000C6060000}"/>
    <cellStyle name="Followed Hyperlink 50" xfId="36796" hidden="1" xr:uid="{00000000-0005-0000-0000-0000C7060000}"/>
    <cellStyle name="Followed Hyperlink 50" xfId="35298" hidden="1" xr:uid="{00000000-0005-0000-0000-0000AC060000}"/>
    <cellStyle name="Followed Hyperlink 50" xfId="35384" hidden="1" xr:uid="{00000000-0005-0000-0000-0000AD060000}"/>
    <cellStyle name="Followed Hyperlink 50" xfId="36899" hidden="1" xr:uid="{00000000-0005-0000-0000-0000AE060000}"/>
    <cellStyle name="Followed Hyperlink 50" xfId="32095" hidden="1" xr:uid="{00000000-0005-0000-0000-0000AF060000}"/>
    <cellStyle name="Followed Hyperlink 50" xfId="37096" hidden="1" xr:uid="{00000000-0005-0000-0000-0000B0060000}"/>
    <cellStyle name="Followed Hyperlink 50" xfId="37250" hidden="1" xr:uid="{00000000-0005-0000-0000-0000B1060000}"/>
    <cellStyle name="Followed Hyperlink 50" xfId="37202" hidden="1" xr:uid="{00000000-0005-0000-0000-0000B2060000}"/>
    <cellStyle name="Followed Hyperlink 50" xfId="37337" hidden="1" xr:uid="{00000000-0005-0000-0000-0000B3060000}"/>
    <cellStyle name="Followed Hyperlink 50" xfId="37187" hidden="1" xr:uid="{00000000-0005-0000-0000-0000B4060000}"/>
    <cellStyle name="Followed Hyperlink 50" xfId="37471" hidden="1" xr:uid="{00000000-0005-0000-0000-0000B5060000}"/>
    <cellStyle name="Followed Hyperlink 50" xfId="37423" hidden="1" xr:uid="{00000000-0005-0000-0000-0000B6060000}"/>
    <cellStyle name="Followed Hyperlink 50" xfId="37558" hidden="1" xr:uid="{00000000-0005-0000-0000-0000B7060000}"/>
    <cellStyle name="Followed Hyperlink 50" xfId="37083" hidden="1" xr:uid="{00000000-0005-0000-0000-0000B8060000}"/>
    <cellStyle name="Followed Hyperlink 50" xfId="37687" hidden="1" xr:uid="{00000000-0005-0000-0000-0000B9060000}"/>
    <cellStyle name="Followed Hyperlink 50" xfId="37639" hidden="1" xr:uid="{00000000-0005-0000-0000-0000BA060000}"/>
    <cellStyle name="Followed Hyperlink 50" xfId="37774" hidden="1" xr:uid="{00000000-0005-0000-0000-0000BB060000}"/>
    <cellStyle name="Followed Hyperlink 50" xfId="30430" hidden="1" xr:uid="{00000000-0005-0000-0000-0000BC060000}"/>
    <cellStyle name="Followed Hyperlink 50" xfId="37899" hidden="1" xr:uid="{00000000-0005-0000-0000-0000BD060000}"/>
    <cellStyle name="Followed Hyperlink 50" xfId="37851" hidden="1" xr:uid="{00000000-0005-0000-0000-0000BE060000}"/>
    <cellStyle name="Followed Hyperlink 50" xfId="37986" hidden="1" xr:uid="{00000000-0005-0000-0000-0000BF060000}"/>
    <cellStyle name="Followed Hyperlink 50" xfId="37094" hidden="1" xr:uid="{00000000-0005-0000-0000-0000C0060000}"/>
    <cellStyle name="Followed Hyperlink 50" xfId="38110" hidden="1" xr:uid="{00000000-0005-0000-0000-0000C1060000}"/>
    <cellStyle name="Followed Hyperlink 50" xfId="38062" hidden="1" xr:uid="{00000000-0005-0000-0000-0000C2060000}"/>
    <cellStyle name="Followed Hyperlink 50" xfId="38197" hidden="1" xr:uid="{00000000-0005-0000-0000-0000C3060000}"/>
    <cellStyle name="Followed Hyperlink 50" xfId="33714" hidden="1" xr:uid="{00000000-0005-0000-0000-0000C4060000}"/>
    <cellStyle name="Followed Hyperlink 50" xfId="38316" hidden="1" xr:uid="{00000000-0005-0000-0000-0000C5060000}"/>
    <cellStyle name="Followed Hyperlink 50" xfId="38268" hidden="1" xr:uid="{00000000-0005-0000-0000-0000C6060000}"/>
    <cellStyle name="Followed Hyperlink 50" xfId="38403" hidden="1" xr:uid="{00000000-0005-0000-0000-0000C7060000}"/>
    <cellStyle name="Followed Hyperlink 50" xfId="36937" hidden="1" xr:uid="{00000000-0005-0000-0000-0000AC060000}"/>
    <cellStyle name="Followed Hyperlink 50" xfId="37002" hidden="1" xr:uid="{00000000-0005-0000-0000-0000AD060000}"/>
    <cellStyle name="Followed Hyperlink 50" xfId="38506" hidden="1" xr:uid="{00000000-0005-0000-0000-0000AE060000}"/>
    <cellStyle name="Followed Hyperlink 50" xfId="33754" hidden="1" xr:uid="{00000000-0005-0000-0000-0000AF060000}"/>
    <cellStyle name="Followed Hyperlink 50" xfId="38665" hidden="1" xr:uid="{00000000-0005-0000-0000-0000B0060000}"/>
    <cellStyle name="Followed Hyperlink 50" xfId="38819" hidden="1" xr:uid="{00000000-0005-0000-0000-0000B1060000}"/>
    <cellStyle name="Followed Hyperlink 50" xfId="38771" hidden="1" xr:uid="{00000000-0005-0000-0000-0000B2060000}"/>
    <cellStyle name="Followed Hyperlink 50" xfId="38906" hidden="1" xr:uid="{00000000-0005-0000-0000-0000B3060000}"/>
    <cellStyle name="Followed Hyperlink 50" xfId="38756" hidden="1" xr:uid="{00000000-0005-0000-0000-0000B4060000}"/>
    <cellStyle name="Followed Hyperlink 50" xfId="39040" hidden="1" xr:uid="{00000000-0005-0000-0000-0000B5060000}"/>
    <cellStyle name="Followed Hyperlink 50" xfId="38992" hidden="1" xr:uid="{00000000-0005-0000-0000-0000B6060000}"/>
    <cellStyle name="Followed Hyperlink 50" xfId="39127" hidden="1" xr:uid="{00000000-0005-0000-0000-0000B7060000}"/>
    <cellStyle name="Followed Hyperlink 50" xfId="38652" hidden="1" xr:uid="{00000000-0005-0000-0000-0000B8060000}"/>
    <cellStyle name="Followed Hyperlink 50" xfId="39256" hidden="1" xr:uid="{00000000-0005-0000-0000-0000B9060000}"/>
    <cellStyle name="Followed Hyperlink 50" xfId="39208" hidden="1" xr:uid="{00000000-0005-0000-0000-0000BA060000}"/>
    <cellStyle name="Followed Hyperlink 50" xfId="39343" hidden="1" xr:uid="{00000000-0005-0000-0000-0000BB060000}"/>
    <cellStyle name="Followed Hyperlink 50" xfId="32098" hidden="1" xr:uid="{00000000-0005-0000-0000-0000BC060000}"/>
    <cellStyle name="Followed Hyperlink 50" xfId="39468" hidden="1" xr:uid="{00000000-0005-0000-0000-0000BD060000}"/>
    <cellStyle name="Followed Hyperlink 50" xfId="39420" hidden="1" xr:uid="{00000000-0005-0000-0000-0000BE060000}"/>
    <cellStyle name="Followed Hyperlink 50" xfId="39555" hidden="1" xr:uid="{00000000-0005-0000-0000-0000BF060000}"/>
    <cellStyle name="Followed Hyperlink 50" xfId="38663" hidden="1" xr:uid="{00000000-0005-0000-0000-0000C0060000}"/>
    <cellStyle name="Followed Hyperlink 50" xfId="39679" hidden="1" xr:uid="{00000000-0005-0000-0000-0000C1060000}"/>
    <cellStyle name="Followed Hyperlink 50" xfId="39631" hidden="1" xr:uid="{00000000-0005-0000-0000-0000C2060000}"/>
    <cellStyle name="Followed Hyperlink 50" xfId="39766" hidden="1" xr:uid="{00000000-0005-0000-0000-0000C3060000}"/>
    <cellStyle name="Followed Hyperlink 50" xfId="35364" hidden="1" xr:uid="{00000000-0005-0000-0000-0000C4060000}"/>
    <cellStyle name="Followed Hyperlink 50" xfId="39885" hidden="1" xr:uid="{00000000-0005-0000-0000-0000C5060000}"/>
    <cellStyle name="Followed Hyperlink 50" xfId="39837" hidden="1" xr:uid="{00000000-0005-0000-0000-0000C6060000}"/>
    <cellStyle name="Followed Hyperlink 50" xfId="39972" hidden="1" xr:uid="{00000000-0005-0000-0000-0000C7060000}"/>
    <cellStyle name="Followed Hyperlink 50" xfId="38541" hidden="1" xr:uid="{00000000-0005-0000-0000-0000AC060000}"/>
    <cellStyle name="Followed Hyperlink 50" xfId="38583" hidden="1" xr:uid="{00000000-0005-0000-0000-0000AD060000}"/>
    <cellStyle name="Followed Hyperlink 50" xfId="40075" hidden="1" xr:uid="{00000000-0005-0000-0000-0000AE060000}"/>
    <cellStyle name="Followed Hyperlink 50" xfId="35400" hidden="1" xr:uid="{00000000-0005-0000-0000-0000AF060000}"/>
    <cellStyle name="Followed Hyperlink 50" xfId="40184" hidden="1" xr:uid="{00000000-0005-0000-0000-0000B0060000}"/>
    <cellStyle name="Followed Hyperlink 50" xfId="40338" hidden="1" xr:uid="{00000000-0005-0000-0000-0000B1060000}"/>
    <cellStyle name="Followed Hyperlink 50" xfId="40290" hidden="1" xr:uid="{00000000-0005-0000-0000-0000B2060000}"/>
    <cellStyle name="Followed Hyperlink 50" xfId="40425" hidden="1" xr:uid="{00000000-0005-0000-0000-0000B3060000}"/>
    <cellStyle name="Followed Hyperlink 50" xfId="40275" hidden="1" xr:uid="{00000000-0005-0000-0000-0000B4060000}"/>
    <cellStyle name="Followed Hyperlink 50" xfId="40559" hidden="1" xr:uid="{00000000-0005-0000-0000-0000B5060000}"/>
    <cellStyle name="Followed Hyperlink 50" xfId="40511" hidden="1" xr:uid="{00000000-0005-0000-0000-0000B6060000}"/>
    <cellStyle name="Followed Hyperlink 50" xfId="40646" hidden="1" xr:uid="{00000000-0005-0000-0000-0000B7060000}"/>
    <cellStyle name="Followed Hyperlink 50" xfId="40171" hidden="1" xr:uid="{00000000-0005-0000-0000-0000B8060000}"/>
    <cellStyle name="Followed Hyperlink 50" xfId="40775" hidden="1" xr:uid="{00000000-0005-0000-0000-0000B9060000}"/>
    <cellStyle name="Followed Hyperlink 50" xfId="40727" hidden="1" xr:uid="{00000000-0005-0000-0000-0000BA060000}"/>
    <cellStyle name="Followed Hyperlink 50" xfId="40862" hidden="1" xr:uid="{00000000-0005-0000-0000-0000BB060000}"/>
    <cellStyle name="Followed Hyperlink 50" xfId="33757" hidden="1" xr:uid="{00000000-0005-0000-0000-0000BC060000}"/>
    <cellStyle name="Followed Hyperlink 50" xfId="40987" hidden="1" xr:uid="{00000000-0005-0000-0000-0000BD060000}"/>
    <cellStyle name="Followed Hyperlink 50" xfId="40939" hidden="1" xr:uid="{00000000-0005-0000-0000-0000BE060000}"/>
    <cellStyle name="Followed Hyperlink 50" xfId="41074" hidden="1" xr:uid="{00000000-0005-0000-0000-0000BF060000}"/>
    <cellStyle name="Followed Hyperlink 50" xfId="40182" hidden="1" xr:uid="{00000000-0005-0000-0000-0000C0060000}"/>
    <cellStyle name="Followed Hyperlink 50" xfId="41198" hidden="1" xr:uid="{00000000-0005-0000-0000-0000C1060000}"/>
    <cellStyle name="Followed Hyperlink 50" xfId="41150" hidden="1" xr:uid="{00000000-0005-0000-0000-0000C2060000}"/>
    <cellStyle name="Followed Hyperlink 50" xfId="41285" hidden="1" xr:uid="{00000000-0005-0000-0000-0000C3060000}"/>
    <cellStyle name="Followed Hyperlink 50" xfId="36985" hidden="1" xr:uid="{00000000-0005-0000-0000-0000C4060000}"/>
    <cellStyle name="Followed Hyperlink 50" xfId="41404" hidden="1" xr:uid="{00000000-0005-0000-0000-0000C5060000}"/>
    <cellStyle name="Followed Hyperlink 50" xfId="41356" hidden="1" xr:uid="{00000000-0005-0000-0000-0000C6060000}"/>
    <cellStyle name="Followed Hyperlink 50" xfId="41491" hidden="1" xr:uid="{00000000-0005-0000-0000-0000C7060000}"/>
    <cellStyle name="Followed Hyperlink 50" xfId="41804" hidden="1" xr:uid="{00000000-0005-0000-0000-0000AC060000}"/>
    <cellStyle name="Followed Hyperlink 50" xfId="41990" hidden="1" xr:uid="{00000000-0005-0000-0000-0000AD060000}"/>
    <cellStyle name="Followed Hyperlink 50" xfId="41942" hidden="1" xr:uid="{00000000-0005-0000-0000-0000AE060000}"/>
    <cellStyle name="Followed Hyperlink 50" xfId="42077" hidden="1" xr:uid="{00000000-0005-0000-0000-0000AF060000}"/>
    <cellStyle name="Followed Hyperlink 50" xfId="42149" hidden="1" xr:uid="{00000000-0005-0000-0000-0000B0060000}"/>
    <cellStyle name="Followed Hyperlink 50" xfId="42303" hidden="1" xr:uid="{00000000-0005-0000-0000-0000B1060000}"/>
    <cellStyle name="Followed Hyperlink 50" xfId="42255" hidden="1" xr:uid="{00000000-0005-0000-0000-0000B2060000}"/>
    <cellStyle name="Followed Hyperlink 50" xfId="42390" hidden="1" xr:uid="{00000000-0005-0000-0000-0000B3060000}"/>
    <cellStyle name="Followed Hyperlink 50" xfId="42240" hidden="1" xr:uid="{00000000-0005-0000-0000-0000B4060000}"/>
    <cellStyle name="Followed Hyperlink 50" xfId="42524" hidden="1" xr:uid="{00000000-0005-0000-0000-0000B5060000}"/>
    <cellStyle name="Followed Hyperlink 50" xfId="42476" hidden="1" xr:uid="{00000000-0005-0000-0000-0000B6060000}"/>
    <cellStyle name="Followed Hyperlink 50" xfId="42611" hidden="1" xr:uid="{00000000-0005-0000-0000-0000B7060000}"/>
    <cellStyle name="Followed Hyperlink 50" xfId="42136" hidden="1" xr:uid="{00000000-0005-0000-0000-0000B8060000}"/>
    <cellStyle name="Followed Hyperlink 50" xfId="42740" hidden="1" xr:uid="{00000000-0005-0000-0000-0000B9060000}"/>
    <cellStyle name="Followed Hyperlink 50" xfId="42692" hidden="1" xr:uid="{00000000-0005-0000-0000-0000BA060000}"/>
    <cellStyle name="Followed Hyperlink 50" xfId="42827" hidden="1" xr:uid="{00000000-0005-0000-0000-0000BB060000}"/>
    <cellStyle name="Followed Hyperlink 50" xfId="41706" hidden="1" xr:uid="{00000000-0005-0000-0000-0000BC060000}"/>
    <cellStyle name="Followed Hyperlink 50" xfId="42952" hidden="1" xr:uid="{00000000-0005-0000-0000-0000BD060000}"/>
    <cellStyle name="Followed Hyperlink 50" xfId="42904" hidden="1" xr:uid="{00000000-0005-0000-0000-0000BE060000}"/>
    <cellStyle name="Followed Hyperlink 50" xfId="43039" hidden="1" xr:uid="{00000000-0005-0000-0000-0000BF060000}"/>
    <cellStyle name="Followed Hyperlink 50" xfId="42147" hidden="1" xr:uid="{00000000-0005-0000-0000-0000C0060000}"/>
    <cellStyle name="Followed Hyperlink 50" xfId="43163" hidden="1" xr:uid="{00000000-0005-0000-0000-0000C1060000}"/>
    <cellStyle name="Followed Hyperlink 50" xfId="43115" hidden="1" xr:uid="{00000000-0005-0000-0000-0000C2060000}"/>
    <cellStyle name="Followed Hyperlink 50" xfId="43250" hidden="1" xr:uid="{00000000-0005-0000-0000-0000C3060000}"/>
    <cellStyle name="Followed Hyperlink 50" xfId="41674" hidden="1" xr:uid="{00000000-0005-0000-0000-0000C4060000}"/>
    <cellStyle name="Followed Hyperlink 50" xfId="43369" hidden="1" xr:uid="{00000000-0005-0000-0000-0000C5060000}"/>
    <cellStyle name="Followed Hyperlink 50" xfId="43321" hidden="1" xr:uid="{00000000-0005-0000-0000-0000C6060000}"/>
    <cellStyle name="Followed Hyperlink 50" xfId="43456" hidden="1" xr:uid="{00000000-0005-0000-0000-0000C7060000}"/>
    <cellStyle name="Followed Hyperlink 50" xfId="43815" hidden="1" xr:uid="{00000000-0005-0000-0000-0000AC060000}"/>
    <cellStyle name="Followed Hyperlink 50" xfId="43937" hidden="1" xr:uid="{00000000-0005-0000-0000-0000AD060000}"/>
    <cellStyle name="Followed Hyperlink 50" xfId="43889" hidden="1" xr:uid="{00000000-0005-0000-0000-0000AE060000}"/>
    <cellStyle name="Followed Hyperlink 50" xfId="44024" hidden="1" xr:uid="{00000000-0005-0000-0000-0000AF060000}"/>
    <cellStyle name="Followed Hyperlink 50" xfId="44096" hidden="1" xr:uid="{00000000-0005-0000-0000-0000B0060000}"/>
    <cellStyle name="Followed Hyperlink 50" xfId="44250" hidden="1" xr:uid="{00000000-0005-0000-0000-0000B1060000}"/>
    <cellStyle name="Followed Hyperlink 50" xfId="44202" hidden="1" xr:uid="{00000000-0005-0000-0000-0000B2060000}"/>
    <cellStyle name="Followed Hyperlink 50" xfId="44337" hidden="1" xr:uid="{00000000-0005-0000-0000-0000B3060000}"/>
    <cellStyle name="Followed Hyperlink 50" xfId="44187" hidden="1" xr:uid="{00000000-0005-0000-0000-0000B4060000}"/>
    <cellStyle name="Followed Hyperlink 50" xfId="44471" hidden="1" xr:uid="{00000000-0005-0000-0000-0000B5060000}"/>
    <cellStyle name="Followed Hyperlink 50" xfId="44423" hidden="1" xr:uid="{00000000-0005-0000-0000-0000B6060000}"/>
    <cellStyle name="Followed Hyperlink 50" xfId="44558" hidden="1" xr:uid="{00000000-0005-0000-0000-0000B7060000}"/>
    <cellStyle name="Followed Hyperlink 50" xfId="44083" hidden="1" xr:uid="{00000000-0005-0000-0000-0000B8060000}"/>
    <cellStyle name="Followed Hyperlink 50" xfId="44687" hidden="1" xr:uid="{00000000-0005-0000-0000-0000B9060000}"/>
    <cellStyle name="Followed Hyperlink 50" xfId="44639" hidden="1" xr:uid="{00000000-0005-0000-0000-0000BA060000}"/>
    <cellStyle name="Followed Hyperlink 50" xfId="44774" hidden="1" xr:uid="{00000000-0005-0000-0000-0000BB060000}"/>
    <cellStyle name="Followed Hyperlink 50" xfId="43785" hidden="1" xr:uid="{00000000-0005-0000-0000-0000BC060000}"/>
    <cellStyle name="Followed Hyperlink 50" xfId="44899" hidden="1" xr:uid="{00000000-0005-0000-0000-0000BD060000}"/>
    <cellStyle name="Followed Hyperlink 50" xfId="44851" hidden="1" xr:uid="{00000000-0005-0000-0000-0000BE060000}"/>
    <cellStyle name="Followed Hyperlink 50" xfId="44986" hidden="1" xr:uid="{00000000-0005-0000-0000-0000BF060000}"/>
    <cellStyle name="Followed Hyperlink 50" xfId="44094" hidden="1" xr:uid="{00000000-0005-0000-0000-0000C0060000}"/>
    <cellStyle name="Followed Hyperlink 50" xfId="45110" hidden="1" xr:uid="{00000000-0005-0000-0000-0000C1060000}"/>
    <cellStyle name="Followed Hyperlink 50" xfId="45062" hidden="1" xr:uid="{00000000-0005-0000-0000-0000C2060000}"/>
    <cellStyle name="Followed Hyperlink 50" xfId="45197" hidden="1" xr:uid="{00000000-0005-0000-0000-0000C3060000}"/>
    <cellStyle name="Followed Hyperlink 50" xfId="43768" hidden="1" xr:uid="{00000000-0005-0000-0000-0000C4060000}"/>
    <cellStyle name="Followed Hyperlink 50" xfId="45316" hidden="1" xr:uid="{00000000-0005-0000-0000-0000C5060000}"/>
    <cellStyle name="Followed Hyperlink 50" xfId="45268" hidden="1" xr:uid="{00000000-0005-0000-0000-0000C6060000}"/>
    <cellStyle name="Followed Hyperlink 50" xfId="45403" hidden="1" xr:uid="{00000000-0005-0000-0000-0000C7060000}"/>
    <cellStyle name="Followed Hyperlink 51" xfId="582" hidden="1" xr:uid="{00000000-0005-0000-0000-0000C8060000}"/>
    <cellStyle name="Followed Hyperlink 51" xfId="620" hidden="1" xr:uid="{00000000-0005-0000-0000-0000C9060000}"/>
    <cellStyle name="Followed Hyperlink 51" xfId="710" hidden="1" xr:uid="{00000000-0005-0000-0000-0000CA060000}"/>
    <cellStyle name="Followed Hyperlink 51" xfId="649" hidden="1" xr:uid="{00000000-0005-0000-0000-0000CB060000}"/>
    <cellStyle name="Followed Hyperlink 51" xfId="894" hidden="1" xr:uid="{00000000-0005-0000-0000-0000CC060000}"/>
    <cellStyle name="Followed Hyperlink 51" xfId="933" hidden="1" xr:uid="{00000000-0005-0000-0000-0000CD060000}"/>
    <cellStyle name="Followed Hyperlink 51" xfId="1023" hidden="1" xr:uid="{00000000-0005-0000-0000-0000CE060000}"/>
    <cellStyle name="Followed Hyperlink 51" xfId="962" hidden="1" xr:uid="{00000000-0005-0000-0000-0000CF060000}"/>
    <cellStyle name="Followed Hyperlink 51" xfId="1121" hidden="1" xr:uid="{00000000-0005-0000-0000-0000D0060000}"/>
    <cellStyle name="Followed Hyperlink 51" xfId="1154" hidden="1" xr:uid="{00000000-0005-0000-0000-0000D1060000}"/>
    <cellStyle name="Followed Hyperlink 51" xfId="1244" hidden="1" xr:uid="{00000000-0005-0000-0000-0000D2060000}"/>
    <cellStyle name="Followed Hyperlink 51" xfId="1183" hidden="1" xr:uid="{00000000-0005-0000-0000-0000D3060000}"/>
    <cellStyle name="Followed Hyperlink 51" xfId="1340" hidden="1" xr:uid="{00000000-0005-0000-0000-0000D4060000}"/>
    <cellStyle name="Followed Hyperlink 51" xfId="1370" hidden="1" xr:uid="{00000000-0005-0000-0000-0000D5060000}"/>
    <cellStyle name="Followed Hyperlink 51" xfId="1460" hidden="1" xr:uid="{00000000-0005-0000-0000-0000D6060000}"/>
    <cellStyle name="Followed Hyperlink 51" xfId="1399" hidden="1" xr:uid="{00000000-0005-0000-0000-0000D7060000}"/>
    <cellStyle name="Followed Hyperlink 51" xfId="1555" hidden="1" xr:uid="{00000000-0005-0000-0000-0000D8060000}"/>
    <cellStyle name="Followed Hyperlink 51" xfId="1582" hidden="1" xr:uid="{00000000-0005-0000-0000-0000D9060000}"/>
    <cellStyle name="Followed Hyperlink 51" xfId="1672" hidden="1" xr:uid="{00000000-0005-0000-0000-0000DA060000}"/>
    <cellStyle name="Followed Hyperlink 51" xfId="1611" hidden="1" xr:uid="{00000000-0005-0000-0000-0000DB060000}"/>
    <cellStyle name="Followed Hyperlink 51" xfId="1767" hidden="1" xr:uid="{00000000-0005-0000-0000-0000DC060000}"/>
    <cellStyle name="Followed Hyperlink 51" xfId="1793" hidden="1" xr:uid="{00000000-0005-0000-0000-0000DD060000}"/>
    <cellStyle name="Followed Hyperlink 51" xfId="1883" hidden="1" xr:uid="{00000000-0005-0000-0000-0000DE060000}"/>
    <cellStyle name="Followed Hyperlink 51" xfId="1822" hidden="1" xr:uid="{00000000-0005-0000-0000-0000DF060000}"/>
    <cellStyle name="Followed Hyperlink 51" xfId="1978" hidden="1" xr:uid="{00000000-0005-0000-0000-0000E0060000}"/>
    <cellStyle name="Followed Hyperlink 51" xfId="1999" hidden="1" xr:uid="{00000000-0005-0000-0000-0000E1060000}"/>
    <cellStyle name="Followed Hyperlink 51" xfId="2089" hidden="1" xr:uid="{00000000-0005-0000-0000-0000E2060000}"/>
    <cellStyle name="Followed Hyperlink 51" xfId="2028" hidden="1" xr:uid="{00000000-0005-0000-0000-0000E3060000}"/>
    <cellStyle name="Followed Hyperlink 51" xfId="2883" hidden="1" xr:uid="{00000000-0005-0000-0000-0000C8060000}"/>
    <cellStyle name="Followed Hyperlink 51" xfId="2921" hidden="1" xr:uid="{00000000-0005-0000-0000-0000C9060000}"/>
    <cellStyle name="Followed Hyperlink 51" xfId="3011" hidden="1" xr:uid="{00000000-0005-0000-0000-0000CA060000}"/>
    <cellStyle name="Followed Hyperlink 51" xfId="2950" hidden="1" xr:uid="{00000000-0005-0000-0000-0000CB060000}"/>
    <cellStyle name="Followed Hyperlink 51" xfId="3195" hidden="1" xr:uid="{00000000-0005-0000-0000-0000CC060000}"/>
    <cellStyle name="Followed Hyperlink 51" xfId="3234" hidden="1" xr:uid="{00000000-0005-0000-0000-0000CD060000}"/>
    <cellStyle name="Followed Hyperlink 51" xfId="3324" hidden="1" xr:uid="{00000000-0005-0000-0000-0000CE060000}"/>
    <cellStyle name="Followed Hyperlink 51" xfId="3263" hidden="1" xr:uid="{00000000-0005-0000-0000-0000CF060000}"/>
    <cellStyle name="Followed Hyperlink 51" xfId="3422" hidden="1" xr:uid="{00000000-0005-0000-0000-0000D0060000}"/>
    <cellStyle name="Followed Hyperlink 51" xfId="3455" hidden="1" xr:uid="{00000000-0005-0000-0000-0000D1060000}"/>
    <cellStyle name="Followed Hyperlink 51" xfId="3545" hidden="1" xr:uid="{00000000-0005-0000-0000-0000D2060000}"/>
    <cellStyle name="Followed Hyperlink 51" xfId="3484" hidden="1" xr:uid="{00000000-0005-0000-0000-0000D3060000}"/>
    <cellStyle name="Followed Hyperlink 51" xfId="3641" hidden="1" xr:uid="{00000000-0005-0000-0000-0000D4060000}"/>
    <cellStyle name="Followed Hyperlink 51" xfId="3671" hidden="1" xr:uid="{00000000-0005-0000-0000-0000D5060000}"/>
    <cellStyle name="Followed Hyperlink 51" xfId="3761" hidden="1" xr:uid="{00000000-0005-0000-0000-0000D6060000}"/>
    <cellStyle name="Followed Hyperlink 51" xfId="3700" hidden="1" xr:uid="{00000000-0005-0000-0000-0000D7060000}"/>
    <cellStyle name="Followed Hyperlink 51" xfId="3856" hidden="1" xr:uid="{00000000-0005-0000-0000-0000D8060000}"/>
    <cellStyle name="Followed Hyperlink 51" xfId="3883" hidden="1" xr:uid="{00000000-0005-0000-0000-0000D9060000}"/>
    <cellStyle name="Followed Hyperlink 51" xfId="3973" hidden="1" xr:uid="{00000000-0005-0000-0000-0000DA060000}"/>
    <cellStyle name="Followed Hyperlink 51" xfId="3912" hidden="1" xr:uid="{00000000-0005-0000-0000-0000DB060000}"/>
    <cellStyle name="Followed Hyperlink 51" xfId="4068" hidden="1" xr:uid="{00000000-0005-0000-0000-0000DC060000}"/>
    <cellStyle name="Followed Hyperlink 51" xfId="4094" hidden="1" xr:uid="{00000000-0005-0000-0000-0000DD060000}"/>
    <cellStyle name="Followed Hyperlink 51" xfId="4184" hidden="1" xr:uid="{00000000-0005-0000-0000-0000DE060000}"/>
    <cellStyle name="Followed Hyperlink 51" xfId="4123" hidden="1" xr:uid="{00000000-0005-0000-0000-0000DF060000}"/>
    <cellStyle name="Followed Hyperlink 51" xfId="4279" hidden="1" xr:uid="{00000000-0005-0000-0000-0000E0060000}"/>
    <cellStyle name="Followed Hyperlink 51" xfId="4300" hidden="1" xr:uid="{00000000-0005-0000-0000-0000E1060000}"/>
    <cellStyle name="Followed Hyperlink 51" xfId="4390" hidden="1" xr:uid="{00000000-0005-0000-0000-0000E2060000}"/>
    <cellStyle name="Followed Hyperlink 51" xfId="4329" hidden="1" xr:uid="{00000000-0005-0000-0000-0000E3060000}"/>
    <cellStyle name="Followed Hyperlink 51" xfId="2498" hidden="1" xr:uid="{00000000-0005-0000-0000-0000C8060000}"/>
    <cellStyle name="Followed Hyperlink 51" xfId="4522" hidden="1" xr:uid="{00000000-0005-0000-0000-0000C9060000}"/>
    <cellStyle name="Followed Hyperlink 51" xfId="2718" hidden="1" xr:uid="{00000000-0005-0000-0000-0000CA060000}"/>
    <cellStyle name="Followed Hyperlink 51" xfId="194" hidden="1" xr:uid="{00000000-0005-0000-0000-0000CB060000}"/>
    <cellStyle name="Followed Hyperlink 51" xfId="4874" hidden="1" xr:uid="{00000000-0005-0000-0000-0000CC060000}"/>
    <cellStyle name="Followed Hyperlink 51" xfId="4913" hidden="1" xr:uid="{00000000-0005-0000-0000-0000CD060000}"/>
    <cellStyle name="Followed Hyperlink 51" xfId="5003" hidden="1" xr:uid="{00000000-0005-0000-0000-0000CE060000}"/>
    <cellStyle name="Followed Hyperlink 51" xfId="4942" hidden="1" xr:uid="{00000000-0005-0000-0000-0000CF060000}"/>
    <cellStyle name="Followed Hyperlink 51" xfId="5101" hidden="1" xr:uid="{00000000-0005-0000-0000-0000D0060000}"/>
    <cellStyle name="Followed Hyperlink 51" xfId="5134" hidden="1" xr:uid="{00000000-0005-0000-0000-0000D1060000}"/>
    <cellStyle name="Followed Hyperlink 51" xfId="5224" hidden="1" xr:uid="{00000000-0005-0000-0000-0000D2060000}"/>
    <cellStyle name="Followed Hyperlink 51" xfId="5163" hidden="1" xr:uid="{00000000-0005-0000-0000-0000D3060000}"/>
    <cellStyle name="Followed Hyperlink 51" xfId="5320" hidden="1" xr:uid="{00000000-0005-0000-0000-0000D4060000}"/>
    <cellStyle name="Followed Hyperlink 51" xfId="5350" hidden="1" xr:uid="{00000000-0005-0000-0000-0000D5060000}"/>
    <cellStyle name="Followed Hyperlink 51" xfId="5440" hidden="1" xr:uid="{00000000-0005-0000-0000-0000D6060000}"/>
    <cellStyle name="Followed Hyperlink 51" xfId="5379" hidden="1" xr:uid="{00000000-0005-0000-0000-0000D7060000}"/>
    <cellStyle name="Followed Hyperlink 51" xfId="5535" hidden="1" xr:uid="{00000000-0005-0000-0000-0000D8060000}"/>
    <cellStyle name="Followed Hyperlink 51" xfId="5562" hidden="1" xr:uid="{00000000-0005-0000-0000-0000D9060000}"/>
    <cellStyle name="Followed Hyperlink 51" xfId="5652" hidden="1" xr:uid="{00000000-0005-0000-0000-0000DA060000}"/>
    <cellStyle name="Followed Hyperlink 51" xfId="5591" hidden="1" xr:uid="{00000000-0005-0000-0000-0000DB060000}"/>
    <cellStyle name="Followed Hyperlink 51" xfId="5747" hidden="1" xr:uid="{00000000-0005-0000-0000-0000DC060000}"/>
    <cellStyle name="Followed Hyperlink 51" xfId="5773" hidden="1" xr:uid="{00000000-0005-0000-0000-0000DD060000}"/>
    <cellStyle name="Followed Hyperlink 51" xfId="5863" hidden="1" xr:uid="{00000000-0005-0000-0000-0000DE060000}"/>
    <cellStyle name="Followed Hyperlink 51" xfId="5802" hidden="1" xr:uid="{00000000-0005-0000-0000-0000DF060000}"/>
    <cellStyle name="Followed Hyperlink 51" xfId="5958" hidden="1" xr:uid="{00000000-0005-0000-0000-0000E0060000}"/>
    <cellStyle name="Followed Hyperlink 51" xfId="5979" hidden="1" xr:uid="{00000000-0005-0000-0000-0000E1060000}"/>
    <cellStyle name="Followed Hyperlink 51" xfId="6069" hidden="1" xr:uid="{00000000-0005-0000-0000-0000E2060000}"/>
    <cellStyle name="Followed Hyperlink 51" xfId="6008" hidden="1" xr:uid="{00000000-0005-0000-0000-0000E3060000}"/>
    <cellStyle name="Followed Hyperlink 51" xfId="2852" hidden="1" xr:uid="{00000000-0005-0000-0000-0000C8060000}"/>
    <cellStyle name="Followed Hyperlink 51" xfId="6201" hidden="1" xr:uid="{00000000-0005-0000-0000-0000C9060000}"/>
    <cellStyle name="Followed Hyperlink 51" xfId="2655" hidden="1" xr:uid="{00000000-0005-0000-0000-0000CA060000}"/>
    <cellStyle name="Followed Hyperlink 51" xfId="2495" hidden="1" xr:uid="{00000000-0005-0000-0000-0000CB060000}"/>
    <cellStyle name="Followed Hyperlink 51" xfId="6554" hidden="1" xr:uid="{00000000-0005-0000-0000-0000CC060000}"/>
    <cellStyle name="Followed Hyperlink 51" xfId="6593" hidden="1" xr:uid="{00000000-0005-0000-0000-0000CD060000}"/>
    <cellStyle name="Followed Hyperlink 51" xfId="6683" hidden="1" xr:uid="{00000000-0005-0000-0000-0000CE060000}"/>
    <cellStyle name="Followed Hyperlink 51" xfId="6622" hidden="1" xr:uid="{00000000-0005-0000-0000-0000CF060000}"/>
    <cellStyle name="Followed Hyperlink 51" xfId="6781" hidden="1" xr:uid="{00000000-0005-0000-0000-0000D0060000}"/>
    <cellStyle name="Followed Hyperlink 51" xfId="6814" hidden="1" xr:uid="{00000000-0005-0000-0000-0000D1060000}"/>
    <cellStyle name="Followed Hyperlink 51" xfId="6904" hidden="1" xr:uid="{00000000-0005-0000-0000-0000D2060000}"/>
    <cellStyle name="Followed Hyperlink 51" xfId="6843" hidden="1" xr:uid="{00000000-0005-0000-0000-0000D3060000}"/>
    <cellStyle name="Followed Hyperlink 51" xfId="7000" hidden="1" xr:uid="{00000000-0005-0000-0000-0000D4060000}"/>
    <cellStyle name="Followed Hyperlink 51" xfId="7030" hidden="1" xr:uid="{00000000-0005-0000-0000-0000D5060000}"/>
    <cellStyle name="Followed Hyperlink 51" xfId="7120" hidden="1" xr:uid="{00000000-0005-0000-0000-0000D6060000}"/>
    <cellStyle name="Followed Hyperlink 51" xfId="7059" hidden="1" xr:uid="{00000000-0005-0000-0000-0000D7060000}"/>
    <cellStyle name="Followed Hyperlink 51" xfId="7215" hidden="1" xr:uid="{00000000-0005-0000-0000-0000D8060000}"/>
    <cellStyle name="Followed Hyperlink 51" xfId="7242" hidden="1" xr:uid="{00000000-0005-0000-0000-0000D9060000}"/>
    <cellStyle name="Followed Hyperlink 51" xfId="7332" hidden="1" xr:uid="{00000000-0005-0000-0000-0000DA060000}"/>
    <cellStyle name="Followed Hyperlink 51" xfId="7271" hidden="1" xr:uid="{00000000-0005-0000-0000-0000DB060000}"/>
    <cellStyle name="Followed Hyperlink 51" xfId="7427" hidden="1" xr:uid="{00000000-0005-0000-0000-0000DC060000}"/>
    <cellStyle name="Followed Hyperlink 51" xfId="7453" hidden="1" xr:uid="{00000000-0005-0000-0000-0000DD060000}"/>
    <cellStyle name="Followed Hyperlink 51" xfId="7543" hidden="1" xr:uid="{00000000-0005-0000-0000-0000DE060000}"/>
    <cellStyle name="Followed Hyperlink 51" xfId="7482" hidden="1" xr:uid="{00000000-0005-0000-0000-0000DF060000}"/>
    <cellStyle name="Followed Hyperlink 51" xfId="7638" hidden="1" xr:uid="{00000000-0005-0000-0000-0000E0060000}"/>
    <cellStyle name="Followed Hyperlink 51" xfId="7659" hidden="1" xr:uid="{00000000-0005-0000-0000-0000E1060000}"/>
    <cellStyle name="Followed Hyperlink 51" xfId="7749" hidden="1" xr:uid="{00000000-0005-0000-0000-0000E2060000}"/>
    <cellStyle name="Followed Hyperlink 51" xfId="7688" hidden="1" xr:uid="{00000000-0005-0000-0000-0000E3060000}"/>
    <cellStyle name="Followed Hyperlink 51" xfId="2686" hidden="1" xr:uid="{00000000-0005-0000-0000-0000C8060000}"/>
    <cellStyle name="Followed Hyperlink 51" xfId="7881" hidden="1" xr:uid="{00000000-0005-0000-0000-0000C9060000}"/>
    <cellStyle name="Followed Hyperlink 51" xfId="2796" hidden="1" xr:uid="{00000000-0005-0000-0000-0000CA060000}"/>
    <cellStyle name="Followed Hyperlink 51" xfId="2612" hidden="1" xr:uid="{00000000-0005-0000-0000-0000CB060000}"/>
    <cellStyle name="Followed Hyperlink 51" xfId="8234" hidden="1" xr:uid="{00000000-0005-0000-0000-0000CC060000}"/>
    <cellStyle name="Followed Hyperlink 51" xfId="8273" hidden="1" xr:uid="{00000000-0005-0000-0000-0000CD060000}"/>
    <cellStyle name="Followed Hyperlink 51" xfId="8363" hidden="1" xr:uid="{00000000-0005-0000-0000-0000CE060000}"/>
    <cellStyle name="Followed Hyperlink 51" xfId="8302" hidden="1" xr:uid="{00000000-0005-0000-0000-0000CF060000}"/>
    <cellStyle name="Followed Hyperlink 51" xfId="8461" hidden="1" xr:uid="{00000000-0005-0000-0000-0000D0060000}"/>
    <cellStyle name="Followed Hyperlink 51" xfId="8494" hidden="1" xr:uid="{00000000-0005-0000-0000-0000D1060000}"/>
    <cellStyle name="Followed Hyperlink 51" xfId="8584" hidden="1" xr:uid="{00000000-0005-0000-0000-0000D2060000}"/>
    <cellStyle name="Followed Hyperlink 51" xfId="8523" hidden="1" xr:uid="{00000000-0005-0000-0000-0000D3060000}"/>
    <cellStyle name="Followed Hyperlink 51" xfId="8680" hidden="1" xr:uid="{00000000-0005-0000-0000-0000D4060000}"/>
    <cellStyle name="Followed Hyperlink 51" xfId="8710" hidden="1" xr:uid="{00000000-0005-0000-0000-0000D5060000}"/>
    <cellStyle name="Followed Hyperlink 51" xfId="8800" hidden="1" xr:uid="{00000000-0005-0000-0000-0000D6060000}"/>
    <cellStyle name="Followed Hyperlink 51" xfId="8739" hidden="1" xr:uid="{00000000-0005-0000-0000-0000D7060000}"/>
    <cellStyle name="Followed Hyperlink 51" xfId="8895" hidden="1" xr:uid="{00000000-0005-0000-0000-0000D8060000}"/>
    <cellStyle name="Followed Hyperlink 51" xfId="8922" hidden="1" xr:uid="{00000000-0005-0000-0000-0000D9060000}"/>
    <cellStyle name="Followed Hyperlink 51" xfId="9012" hidden="1" xr:uid="{00000000-0005-0000-0000-0000DA060000}"/>
    <cellStyle name="Followed Hyperlink 51" xfId="8951" hidden="1" xr:uid="{00000000-0005-0000-0000-0000DB060000}"/>
    <cellStyle name="Followed Hyperlink 51" xfId="9107" hidden="1" xr:uid="{00000000-0005-0000-0000-0000DC060000}"/>
    <cellStyle name="Followed Hyperlink 51" xfId="9133" hidden="1" xr:uid="{00000000-0005-0000-0000-0000DD060000}"/>
    <cellStyle name="Followed Hyperlink 51" xfId="9223" hidden="1" xr:uid="{00000000-0005-0000-0000-0000DE060000}"/>
    <cellStyle name="Followed Hyperlink 51" xfId="9162" hidden="1" xr:uid="{00000000-0005-0000-0000-0000DF060000}"/>
    <cellStyle name="Followed Hyperlink 51" xfId="9318" hidden="1" xr:uid="{00000000-0005-0000-0000-0000E0060000}"/>
    <cellStyle name="Followed Hyperlink 51" xfId="9339" hidden="1" xr:uid="{00000000-0005-0000-0000-0000E1060000}"/>
    <cellStyle name="Followed Hyperlink 51" xfId="9429" hidden="1" xr:uid="{00000000-0005-0000-0000-0000E2060000}"/>
    <cellStyle name="Followed Hyperlink 51" xfId="9368" hidden="1" xr:uid="{00000000-0005-0000-0000-0000E3060000}"/>
    <cellStyle name="Followed Hyperlink 51" xfId="2572" hidden="1" xr:uid="{00000000-0005-0000-0000-0000C8060000}"/>
    <cellStyle name="Followed Hyperlink 51" xfId="9561" hidden="1" xr:uid="{00000000-0005-0000-0000-0000C9060000}"/>
    <cellStyle name="Followed Hyperlink 51" xfId="4582" hidden="1" xr:uid="{00000000-0005-0000-0000-0000CA060000}"/>
    <cellStyle name="Followed Hyperlink 51" xfId="2603" hidden="1" xr:uid="{00000000-0005-0000-0000-0000CB060000}"/>
    <cellStyle name="Followed Hyperlink 51" xfId="9912" hidden="1" xr:uid="{00000000-0005-0000-0000-0000CC060000}"/>
    <cellStyle name="Followed Hyperlink 51" xfId="9951" hidden="1" xr:uid="{00000000-0005-0000-0000-0000CD060000}"/>
    <cellStyle name="Followed Hyperlink 51" xfId="10041" hidden="1" xr:uid="{00000000-0005-0000-0000-0000CE060000}"/>
    <cellStyle name="Followed Hyperlink 51" xfId="9980" hidden="1" xr:uid="{00000000-0005-0000-0000-0000CF060000}"/>
    <cellStyle name="Followed Hyperlink 51" xfId="10139" hidden="1" xr:uid="{00000000-0005-0000-0000-0000D0060000}"/>
    <cellStyle name="Followed Hyperlink 51" xfId="10172" hidden="1" xr:uid="{00000000-0005-0000-0000-0000D1060000}"/>
    <cellStyle name="Followed Hyperlink 51" xfId="10262" hidden="1" xr:uid="{00000000-0005-0000-0000-0000D2060000}"/>
    <cellStyle name="Followed Hyperlink 51" xfId="10201" hidden="1" xr:uid="{00000000-0005-0000-0000-0000D3060000}"/>
    <cellStyle name="Followed Hyperlink 51" xfId="10358" hidden="1" xr:uid="{00000000-0005-0000-0000-0000D4060000}"/>
    <cellStyle name="Followed Hyperlink 51" xfId="10388" hidden="1" xr:uid="{00000000-0005-0000-0000-0000D5060000}"/>
    <cellStyle name="Followed Hyperlink 51" xfId="10478" hidden="1" xr:uid="{00000000-0005-0000-0000-0000D6060000}"/>
    <cellStyle name="Followed Hyperlink 51" xfId="10417" hidden="1" xr:uid="{00000000-0005-0000-0000-0000D7060000}"/>
    <cellStyle name="Followed Hyperlink 51" xfId="10573" hidden="1" xr:uid="{00000000-0005-0000-0000-0000D8060000}"/>
    <cellStyle name="Followed Hyperlink 51" xfId="10600" hidden="1" xr:uid="{00000000-0005-0000-0000-0000D9060000}"/>
    <cellStyle name="Followed Hyperlink 51" xfId="10690" hidden="1" xr:uid="{00000000-0005-0000-0000-0000DA060000}"/>
    <cellStyle name="Followed Hyperlink 51" xfId="10629" hidden="1" xr:uid="{00000000-0005-0000-0000-0000DB060000}"/>
    <cellStyle name="Followed Hyperlink 51" xfId="10785" hidden="1" xr:uid="{00000000-0005-0000-0000-0000DC060000}"/>
    <cellStyle name="Followed Hyperlink 51" xfId="10811" hidden="1" xr:uid="{00000000-0005-0000-0000-0000DD060000}"/>
    <cellStyle name="Followed Hyperlink 51" xfId="10901" hidden="1" xr:uid="{00000000-0005-0000-0000-0000DE060000}"/>
    <cellStyle name="Followed Hyperlink 51" xfId="10840" hidden="1" xr:uid="{00000000-0005-0000-0000-0000DF060000}"/>
    <cellStyle name="Followed Hyperlink 51" xfId="10996" hidden="1" xr:uid="{00000000-0005-0000-0000-0000E0060000}"/>
    <cellStyle name="Followed Hyperlink 51" xfId="11017" hidden="1" xr:uid="{00000000-0005-0000-0000-0000E1060000}"/>
    <cellStyle name="Followed Hyperlink 51" xfId="11107" hidden="1" xr:uid="{00000000-0005-0000-0000-0000E2060000}"/>
    <cellStyle name="Followed Hyperlink 51" xfId="11046" hidden="1" xr:uid="{00000000-0005-0000-0000-0000E3060000}"/>
    <cellStyle name="Followed Hyperlink 51" xfId="2569" hidden="1" xr:uid="{00000000-0005-0000-0000-0000C8060000}"/>
    <cellStyle name="Followed Hyperlink 51" xfId="11239" hidden="1" xr:uid="{00000000-0005-0000-0000-0000C9060000}"/>
    <cellStyle name="Followed Hyperlink 51" xfId="6261" hidden="1" xr:uid="{00000000-0005-0000-0000-0000CA060000}"/>
    <cellStyle name="Followed Hyperlink 51" xfId="4646" hidden="1" xr:uid="{00000000-0005-0000-0000-0000CB060000}"/>
    <cellStyle name="Followed Hyperlink 51" xfId="11587" hidden="1" xr:uid="{00000000-0005-0000-0000-0000CC060000}"/>
    <cellStyle name="Followed Hyperlink 51" xfId="11626" hidden="1" xr:uid="{00000000-0005-0000-0000-0000CD060000}"/>
    <cellStyle name="Followed Hyperlink 51" xfId="11716" hidden="1" xr:uid="{00000000-0005-0000-0000-0000CE060000}"/>
    <cellStyle name="Followed Hyperlink 51" xfId="11655" hidden="1" xr:uid="{00000000-0005-0000-0000-0000CF060000}"/>
    <cellStyle name="Followed Hyperlink 51" xfId="11814" hidden="1" xr:uid="{00000000-0005-0000-0000-0000D0060000}"/>
    <cellStyle name="Followed Hyperlink 51" xfId="11847" hidden="1" xr:uid="{00000000-0005-0000-0000-0000D1060000}"/>
    <cellStyle name="Followed Hyperlink 51" xfId="11937" hidden="1" xr:uid="{00000000-0005-0000-0000-0000D2060000}"/>
    <cellStyle name="Followed Hyperlink 51" xfId="11876" hidden="1" xr:uid="{00000000-0005-0000-0000-0000D3060000}"/>
    <cellStyle name="Followed Hyperlink 51" xfId="12033" hidden="1" xr:uid="{00000000-0005-0000-0000-0000D4060000}"/>
    <cellStyle name="Followed Hyperlink 51" xfId="12063" hidden="1" xr:uid="{00000000-0005-0000-0000-0000D5060000}"/>
    <cellStyle name="Followed Hyperlink 51" xfId="12153" hidden="1" xr:uid="{00000000-0005-0000-0000-0000D6060000}"/>
    <cellStyle name="Followed Hyperlink 51" xfId="12092" hidden="1" xr:uid="{00000000-0005-0000-0000-0000D7060000}"/>
    <cellStyle name="Followed Hyperlink 51" xfId="12248" hidden="1" xr:uid="{00000000-0005-0000-0000-0000D8060000}"/>
    <cellStyle name="Followed Hyperlink 51" xfId="12275" hidden="1" xr:uid="{00000000-0005-0000-0000-0000D9060000}"/>
    <cellStyle name="Followed Hyperlink 51" xfId="12365" hidden="1" xr:uid="{00000000-0005-0000-0000-0000DA060000}"/>
    <cellStyle name="Followed Hyperlink 51" xfId="12304" hidden="1" xr:uid="{00000000-0005-0000-0000-0000DB060000}"/>
    <cellStyle name="Followed Hyperlink 51" xfId="12460" hidden="1" xr:uid="{00000000-0005-0000-0000-0000DC060000}"/>
    <cellStyle name="Followed Hyperlink 51" xfId="12486" hidden="1" xr:uid="{00000000-0005-0000-0000-0000DD060000}"/>
    <cellStyle name="Followed Hyperlink 51" xfId="12576" hidden="1" xr:uid="{00000000-0005-0000-0000-0000DE060000}"/>
    <cellStyle name="Followed Hyperlink 51" xfId="12515" hidden="1" xr:uid="{00000000-0005-0000-0000-0000DF060000}"/>
    <cellStyle name="Followed Hyperlink 51" xfId="12671" hidden="1" xr:uid="{00000000-0005-0000-0000-0000E0060000}"/>
    <cellStyle name="Followed Hyperlink 51" xfId="12692" hidden="1" xr:uid="{00000000-0005-0000-0000-0000E1060000}"/>
    <cellStyle name="Followed Hyperlink 51" xfId="12782" hidden="1" xr:uid="{00000000-0005-0000-0000-0000E2060000}"/>
    <cellStyle name="Followed Hyperlink 51" xfId="12721" hidden="1" xr:uid="{00000000-0005-0000-0000-0000E3060000}"/>
    <cellStyle name="Followed Hyperlink 51" xfId="4645" hidden="1" xr:uid="{00000000-0005-0000-0000-0000C8060000}"/>
    <cellStyle name="Followed Hyperlink 51" xfId="12914" hidden="1" xr:uid="{00000000-0005-0000-0000-0000C9060000}"/>
    <cellStyle name="Followed Hyperlink 51" xfId="7941" hidden="1" xr:uid="{00000000-0005-0000-0000-0000CA060000}"/>
    <cellStyle name="Followed Hyperlink 51" xfId="6325" hidden="1" xr:uid="{00000000-0005-0000-0000-0000CB060000}"/>
    <cellStyle name="Followed Hyperlink 51" xfId="13261" hidden="1" xr:uid="{00000000-0005-0000-0000-0000CC060000}"/>
    <cellStyle name="Followed Hyperlink 51" xfId="13300" hidden="1" xr:uid="{00000000-0005-0000-0000-0000CD060000}"/>
    <cellStyle name="Followed Hyperlink 51" xfId="13390" hidden="1" xr:uid="{00000000-0005-0000-0000-0000CE060000}"/>
    <cellStyle name="Followed Hyperlink 51" xfId="13329" hidden="1" xr:uid="{00000000-0005-0000-0000-0000CF060000}"/>
    <cellStyle name="Followed Hyperlink 51" xfId="13488" hidden="1" xr:uid="{00000000-0005-0000-0000-0000D0060000}"/>
    <cellStyle name="Followed Hyperlink 51" xfId="13521" hidden="1" xr:uid="{00000000-0005-0000-0000-0000D1060000}"/>
    <cellStyle name="Followed Hyperlink 51" xfId="13611" hidden="1" xr:uid="{00000000-0005-0000-0000-0000D2060000}"/>
    <cellStyle name="Followed Hyperlink 51" xfId="13550" hidden="1" xr:uid="{00000000-0005-0000-0000-0000D3060000}"/>
    <cellStyle name="Followed Hyperlink 51" xfId="13707" hidden="1" xr:uid="{00000000-0005-0000-0000-0000D4060000}"/>
    <cellStyle name="Followed Hyperlink 51" xfId="13737" hidden="1" xr:uid="{00000000-0005-0000-0000-0000D5060000}"/>
    <cellStyle name="Followed Hyperlink 51" xfId="13827" hidden="1" xr:uid="{00000000-0005-0000-0000-0000D6060000}"/>
    <cellStyle name="Followed Hyperlink 51" xfId="13766" hidden="1" xr:uid="{00000000-0005-0000-0000-0000D7060000}"/>
    <cellStyle name="Followed Hyperlink 51" xfId="13922" hidden="1" xr:uid="{00000000-0005-0000-0000-0000D8060000}"/>
    <cellStyle name="Followed Hyperlink 51" xfId="13949" hidden="1" xr:uid="{00000000-0005-0000-0000-0000D9060000}"/>
    <cellStyle name="Followed Hyperlink 51" xfId="14039" hidden="1" xr:uid="{00000000-0005-0000-0000-0000DA060000}"/>
    <cellStyle name="Followed Hyperlink 51" xfId="13978" hidden="1" xr:uid="{00000000-0005-0000-0000-0000DB060000}"/>
    <cellStyle name="Followed Hyperlink 51" xfId="14134" hidden="1" xr:uid="{00000000-0005-0000-0000-0000DC060000}"/>
    <cellStyle name="Followed Hyperlink 51" xfId="14160" hidden="1" xr:uid="{00000000-0005-0000-0000-0000DD060000}"/>
    <cellStyle name="Followed Hyperlink 51" xfId="14250" hidden="1" xr:uid="{00000000-0005-0000-0000-0000DE060000}"/>
    <cellStyle name="Followed Hyperlink 51" xfId="14189" hidden="1" xr:uid="{00000000-0005-0000-0000-0000DF060000}"/>
    <cellStyle name="Followed Hyperlink 51" xfId="14345" hidden="1" xr:uid="{00000000-0005-0000-0000-0000E0060000}"/>
    <cellStyle name="Followed Hyperlink 51" xfId="14366" hidden="1" xr:uid="{00000000-0005-0000-0000-0000E1060000}"/>
    <cellStyle name="Followed Hyperlink 51" xfId="14456" hidden="1" xr:uid="{00000000-0005-0000-0000-0000E2060000}"/>
    <cellStyle name="Followed Hyperlink 51" xfId="14395" hidden="1" xr:uid="{00000000-0005-0000-0000-0000E3060000}"/>
    <cellStyle name="Followed Hyperlink 51" xfId="6324" hidden="1" xr:uid="{00000000-0005-0000-0000-0000C8060000}"/>
    <cellStyle name="Followed Hyperlink 51" xfId="14588" hidden="1" xr:uid="{00000000-0005-0000-0000-0000C9060000}"/>
    <cellStyle name="Followed Hyperlink 51" xfId="9621" hidden="1" xr:uid="{00000000-0005-0000-0000-0000CA060000}"/>
    <cellStyle name="Followed Hyperlink 51" xfId="8005" hidden="1" xr:uid="{00000000-0005-0000-0000-0000CB060000}"/>
    <cellStyle name="Followed Hyperlink 51" xfId="14929" hidden="1" xr:uid="{00000000-0005-0000-0000-0000CC060000}"/>
    <cellStyle name="Followed Hyperlink 51" xfId="14968" hidden="1" xr:uid="{00000000-0005-0000-0000-0000CD060000}"/>
    <cellStyle name="Followed Hyperlink 51" xfId="15058" hidden="1" xr:uid="{00000000-0005-0000-0000-0000CE060000}"/>
    <cellStyle name="Followed Hyperlink 51" xfId="14997" hidden="1" xr:uid="{00000000-0005-0000-0000-0000CF060000}"/>
    <cellStyle name="Followed Hyperlink 51" xfId="15156" hidden="1" xr:uid="{00000000-0005-0000-0000-0000D0060000}"/>
    <cellStyle name="Followed Hyperlink 51" xfId="15189" hidden="1" xr:uid="{00000000-0005-0000-0000-0000D1060000}"/>
    <cellStyle name="Followed Hyperlink 51" xfId="15279" hidden="1" xr:uid="{00000000-0005-0000-0000-0000D2060000}"/>
    <cellStyle name="Followed Hyperlink 51" xfId="15218" hidden="1" xr:uid="{00000000-0005-0000-0000-0000D3060000}"/>
    <cellStyle name="Followed Hyperlink 51" xfId="15375" hidden="1" xr:uid="{00000000-0005-0000-0000-0000D4060000}"/>
    <cellStyle name="Followed Hyperlink 51" xfId="15405" hidden="1" xr:uid="{00000000-0005-0000-0000-0000D5060000}"/>
    <cellStyle name="Followed Hyperlink 51" xfId="15495" hidden="1" xr:uid="{00000000-0005-0000-0000-0000D6060000}"/>
    <cellStyle name="Followed Hyperlink 51" xfId="15434" hidden="1" xr:uid="{00000000-0005-0000-0000-0000D7060000}"/>
    <cellStyle name="Followed Hyperlink 51" xfId="15590" hidden="1" xr:uid="{00000000-0005-0000-0000-0000D8060000}"/>
    <cellStyle name="Followed Hyperlink 51" xfId="15617" hidden="1" xr:uid="{00000000-0005-0000-0000-0000D9060000}"/>
    <cellStyle name="Followed Hyperlink 51" xfId="15707" hidden="1" xr:uid="{00000000-0005-0000-0000-0000DA060000}"/>
    <cellStyle name="Followed Hyperlink 51" xfId="15646" hidden="1" xr:uid="{00000000-0005-0000-0000-0000DB060000}"/>
    <cellStyle name="Followed Hyperlink 51" xfId="15802" hidden="1" xr:uid="{00000000-0005-0000-0000-0000DC060000}"/>
    <cellStyle name="Followed Hyperlink 51" xfId="15828" hidden="1" xr:uid="{00000000-0005-0000-0000-0000DD060000}"/>
    <cellStyle name="Followed Hyperlink 51" xfId="15918" hidden="1" xr:uid="{00000000-0005-0000-0000-0000DE060000}"/>
    <cellStyle name="Followed Hyperlink 51" xfId="15857" hidden="1" xr:uid="{00000000-0005-0000-0000-0000DF060000}"/>
    <cellStyle name="Followed Hyperlink 51" xfId="16013" hidden="1" xr:uid="{00000000-0005-0000-0000-0000E0060000}"/>
    <cellStyle name="Followed Hyperlink 51" xfId="16034" hidden="1" xr:uid="{00000000-0005-0000-0000-0000E1060000}"/>
    <cellStyle name="Followed Hyperlink 51" xfId="16124" hidden="1" xr:uid="{00000000-0005-0000-0000-0000E2060000}"/>
    <cellStyle name="Followed Hyperlink 51" xfId="16063" hidden="1" xr:uid="{00000000-0005-0000-0000-0000E3060000}"/>
    <cellStyle name="Followed Hyperlink 51" xfId="8004" hidden="1" xr:uid="{00000000-0005-0000-0000-0000C8060000}"/>
    <cellStyle name="Followed Hyperlink 51" xfId="16256" hidden="1" xr:uid="{00000000-0005-0000-0000-0000C9060000}"/>
    <cellStyle name="Followed Hyperlink 51" xfId="11299" hidden="1" xr:uid="{00000000-0005-0000-0000-0000CA060000}"/>
    <cellStyle name="Followed Hyperlink 51" xfId="9684" hidden="1" xr:uid="{00000000-0005-0000-0000-0000CB060000}"/>
    <cellStyle name="Followed Hyperlink 51" xfId="16588" hidden="1" xr:uid="{00000000-0005-0000-0000-0000CC060000}"/>
    <cellStyle name="Followed Hyperlink 51" xfId="16627" hidden="1" xr:uid="{00000000-0005-0000-0000-0000CD060000}"/>
    <cellStyle name="Followed Hyperlink 51" xfId="16717" hidden="1" xr:uid="{00000000-0005-0000-0000-0000CE060000}"/>
    <cellStyle name="Followed Hyperlink 51" xfId="16656" hidden="1" xr:uid="{00000000-0005-0000-0000-0000CF060000}"/>
    <cellStyle name="Followed Hyperlink 51" xfId="16815" hidden="1" xr:uid="{00000000-0005-0000-0000-0000D0060000}"/>
    <cellStyle name="Followed Hyperlink 51" xfId="16848" hidden="1" xr:uid="{00000000-0005-0000-0000-0000D1060000}"/>
    <cellStyle name="Followed Hyperlink 51" xfId="16938" hidden="1" xr:uid="{00000000-0005-0000-0000-0000D2060000}"/>
    <cellStyle name="Followed Hyperlink 51" xfId="16877" hidden="1" xr:uid="{00000000-0005-0000-0000-0000D3060000}"/>
    <cellStyle name="Followed Hyperlink 51" xfId="17034" hidden="1" xr:uid="{00000000-0005-0000-0000-0000D4060000}"/>
    <cellStyle name="Followed Hyperlink 51" xfId="17064" hidden="1" xr:uid="{00000000-0005-0000-0000-0000D5060000}"/>
    <cellStyle name="Followed Hyperlink 51" xfId="17154" hidden="1" xr:uid="{00000000-0005-0000-0000-0000D6060000}"/>
    <cellStyle name="Followed Hyperlink 51" xfId="17093" hidden="1" xr:uid="{00000000-0005-0000-0000-0000D7060000}"/>
    <cellStyle name="Followed Hyperlink 51" xfId="17249" hidden="1" xr:uid="{00000000-0005-0000-0000-0000D8060000}"/>
    <cellStyle name="Followed Hyperlink 51" xfId="17276" hidden="1" xr:uid="{00000000-0005-0000-0000-0000D9060000}"/>
    <cellStyle name="Followed Hyperlink 51" xfId="17366" hidden="1" xr:uid="{00000000-0005-0000-0000-0000DA060000}"/>
    <cellStyle name="Followed Hyperlink 51" xfId="17305" hidden="1" xr:uid="{00000000-0005-0000-0000-0000DB060000}"/>
    <cellStyle name="Followed Hyperlink 51" xfId="17461" hidden="1" xr:uid="{00000000-0005-0000-0000-0000DC060000}"/>
    <cellStyle name="Followed Hyperlink 51" xfId="17487" hidden="1" xr:uid="{00000000-0005-0000-0000-0000DD060000}"/>
    <cellStyle name="Followed Hyperlink 51" xfId="17577" hidden="1" xr:uid="{00000000-0005-0000-0000-0000DE060000}"/>
    <cellStyle name="Followed Hyperlink 51" xfId="17516" hidden="1" xr:uid="{00000000-0005-0000-0000-0000DF060000}"/>
    <cellStyle name="Followed Hyperlink 51" xfId="17672" hidden="1" xr:uid="{00000000-0005-0000-0000-0000E0060000}"/>
    <cellStyle name="Followed Hyperlink 51" xfId="17693" hidden="1" xr:uid="{00000000-0005-0000-0000-0000E1060000}"/>
    <cellStyle name="Followed Hyperlink 51" xfId="17783" hidden="1" xr:uid="{00000000-0005-0000-0000-0000E2060000}"/>
    <cellStyle name="Followed Hyperlink 51" xfId="17722" hidden="1" xr:uid="{00000000-0005-0000-0000-0000E3060000}"/>
    <cellStyle name="Followed Hyperlink 51" xfId="17931" hidden="1" xr:uid="{00000000-0005-0000-0000-0000C8060000}"/>
    <cellStyle name="Followed Hyperlink 51" xfId="17912" hidden="1" xr:uid="{00000000-0005-0000-0000-0000C9060000}"/>
    <cellStyle name="Followed Hyperlink 51" xfId="13026" hidden="1" xr:uid="{00000000-0005-0000-0000-0000CA060000}"/>
    <cellStyle name="Followed Hyperlink 51" xfId="17897" hidden="1" xr:uid="{00000000-0005-0000-0000-0000CB060000}"/>
    <cellStyle name="Followed Hyperlink 51" xfId="18254" hidden="1" xr:uid="{00000000-0005-0000-0000-0000CC060000}"/>
    <cellStyle name="Followed Hyperlink 51" xfId="18293" hidden="1" xr:uid="{00000000-0005-0000-0000-0000CD060000}"/>
    <cellStyle name="Followed Hyperlink 51" xfId="18383" hidden="1" xr:uid="{00000000-0005-0000-0000-0000CE060000}"/>
    <cellStyle name="Followed Hyperlink 51" xfId="18322" hidden="1" xr:uid="{00000000-0005-0000-0000-0000CF060000}"/>
    <cellStyle name="Followed Hyperlink 51" xfId="18481" hidden="1" xr:uid="{00000000-0005-0000-0000-0000D0060000}"/>
    <cellStyle name="Followed Hyperlink 51" xfId="18514" hidden="1" xr:uid="{00000000-0005-0000-0000-0000D1060000}"/>
    <cellStyle name="Followed Hyperlink 51" xfId="18604" hidden="1" xr:uid="{00000000-0005-0000-0000-0000D2060000}"/>
    <cellStyle name="Followed Hyperlink 51" xfId="18543" hidden="1" xr:uid="{00000000-0005-0000-0000-0000D3060000}"/>
    <cellStyle name="Followed Hyperlink 51" xfId="18700" hidden="1" xr:uid="{00000000-0005-0000-0000-0000D4060000}"/>
    <cellStyle name="Followed Hyperlink 51" xfId="18730" hidden="1" xr:uid="{00000000-0005-0000-0000-0000D5060000}"/>
    <cellStyle name="Followed Hyperlink 51" xfId="18820" hidden="1" xr:uid="{00000000-0005-0000-0000-0000D6060000}"/>
    <cellStyle name="Followed Hyperlink 51" xfId="18759" hidden="1" xr:uid="{00000000-0005-0000-0000-0000D7060000}"/>
    <cellStyle name="Followed Hyperlink 51" xfId="18915" hidden="1" xr:uid="{00000000-0005-0000-0000-0000D8060000}"/>
    <cellStyle name="Followed Hyperlink 51" xfId="18942" hidden="1" xr:uid="{00000000-0005-0000-0000-0000D9060000}"/>
    <cellStyle name="Followed Hyperlink 51" xfId="19032" hidden="1" xr:uid="{00000000-0005-0000-0000-0000DA060000}"/>
    <cellStyle name="Followed Hyperlink 51" xfId="18971" hidden="1" xr:uid="{00000000-0005-0000-0000-0000DB060000}"/>
    <cellStyle name="Followed Hyperlink 51" xfId="19127" hidden="1" xr:uid="{00000000-0005-0000-0000-0000DC060000}"/>
    <cellStyle name="Followed Hyperlink 51" xfId="19153" hidden="1" xr:uid="{00000000-0005-0000-0000-0000DD060000}"/>
    <cellStyle name="Followed Hyperlink 51" xfId="19243" hidden="1" xr:uid="{00000000-0005-0000-0000-0000DE060000}"/>
    <cellStyle name="Followed Hyperlink 51" xfId="19182" hidden="1" xr:uid="{00000000-0005-0000-0000-0000DF060000}"/>
    <cellStyle name="Followed Hyperlink 51" xfId="19338" hidden="1" xr:uid="{00000000-0005-0000-0000-0000E0060000}"/>
    <cellStyle name="Followed Hyperlink 51" xfId="19359" hidden="1" xr:uid="{00000000-0005-0000-0000-0000E1060000}"/>
    <cellStyle name="Followed Hyperlink 51" xfId="19449" hidden="1" xr:uid="{00000000-0005-0000-0000-0000E2060000}"/>
    <cellStyle name="Followed Hyperlink 51" xfId="19388" hidden="1" xr:uid="{00000000-0005-0000-0000-0000E3060000}"/>
    <cellStyle name="Followed Hyperlink 51" xfId="16330" hidden="1" xr:uid="{00000000-0005-0000-0000-0000C8060000}"/>
    <cellStyle name="Followed Hyperlink 51" xfId="19581" hidden="1" xr:uid="{00000000-0005-0000-0000-0000C9060000}"/>
    <cellStyle name="Followed Hyperlink 51" xfId="11418" hidden="1" xr:uid="{00000000-0005-0000-0000-0000CA060000}"/>
    <cellStyle name="Followed Hyperlink 51" xfId="11360" hidden="1" xr:uid="{00000000-0005-0000-0000-0000CB060000}"/>
    <cellStyle name="Followed Hyperlink 51" xfId="19895" hidden="1" xr:uid="{00000000-0005-0000-0000-0000CC060000}"/>
    <cellStyle name="Followed Hyperlink 51" xfId="19934" hidden="1" xr:uid="{00000000-0005-0000-0000-0000CD060000}"/>
    <cellStyle name="Followed Hyperlink 51" xfId="20024" hidden="1" xr:uid="{00000000-0005-0000-0000-0000CE060000}"/>
    <cellStyle name="Followed Hyperlink 51" xfId="19963" hidden="1" xr:uid="{00000000-0005-0000-0000-0000CF060000}"/>
    <cellStyle name="Followed Hyperlink 51" xfId="20122" hidden="1" xr:uid="{00000000-0005-0000-0000-0000D0060000}"/>
    <cellStyle name="Followed Hyperlink 51" xfId="20155" hidden="1" xr:uid="{00000000-0005-0000-0000-0000D1060000}"/>
    <cellStyle name="Followed Hyperlink 51" xfId="20245" hidden="1" xr:uid="{00000000-0005-0000-0000-0000D2060000}"/>
    <cellStyle name="Followed Hyperlink 51" xfId="20184" hidden="1" xr:uid="{00000000-0005-0000-0000-0000D3060000}"/>
    <cellStyle name="Followed Hyperlink 51" xfId="20341" hidden="1" xr:uid="{00000000-0005-0000-0000-0000D4060000}"/>
    <cellStyle name="Followed Hyperlink 51" xfId="20371" hidden="1" xr:uid="{00000000-0005-0000-0000-0000D5060000}"/>
    <cellStyle name="Followed Hyperlink 51" xfId="20461" hidden="1" xr:uid="{00000000-0005-0000-0000-0000D6060000}"/>
    <cellStyle name="Followed Hyperlink 51" xfId="20400" hidden="1" xr:uid="{00000000-0005-0000-0000-0000D7060000}"/>
    <cellStyle name="Followed Hyperlink 51" xfId="20556" hidden="1" xr:uid="{00000000-0005-0000-0000-0000D8060000}"/>
    <cellStyle name="Followed Hyperlink 51" xfId="20583" hidden="1" xr:uid="{00000000-0005-0000-0000-0000D9060000}"/>
    <cellStyle name="Followed Hyperlink 51" xfId="20673" hidden="1" xr:uid="{00000000-0005-0000-0000-0000DA060000}"/>
    <cellStyle name="Followed Hyperlink 51" xfId="20612" hidden="1" xr:uid="{00000000-0005-0000-0000-0000DB060000}"/>
    <cellStyle name="Followed Hyperlink 51" xfId="20768" hidden="1" xr:uid="{00000000-0005-0000-0000-0000DC060000}"/>
    <cellStyle name="Followed Hyperlink 51" xfId="20794" hidden="1" xr:uid="{00000000-0005-0000-0000-0000DD060000}"/>
    <cellStyle name="Followed Hyperlink 51" xfId="20884" hidden="1" xr:uid="{00000000-0005-0000-0000-0000DE060000}"/>
    <cellStyle name="Followed Hyperlink 51" xfId="20823" hidden="1" xr:uid="{00000000-0005-0000-0000-0000DF060000}"/>
    <cellStyle name="Followed Hyperlink 51" xfId="20979" hidden="1" xr:uid="{00000000-0005-0000-0000-0000E0060000}"/>
    <cellStyle name="Followed Hyperlink 51" xfId="21000" hidden="1" xr:uid="{00000000-0005-0000-0000-0000E1060000}"/>
    <cellStyle name="Followed Hyperlink 51" xfId="21090" hidden="1" xr:uid="{00000000-0005-0000-0000-0000E2060000}"/>
    <cellStyle name="Followed Hyperlink 51" xfId="21029" hidden="1" xr:uid="{00000000-0005-0000-0000-0000E3060000}"/>
    <cellStyle name="Followed Hyperlink 51" xfId="16321" hidden="1" xr:uid="{00000000-0005-0000-0000-0000C8060000}"/>
    <cellStyle name="Followed Hyperlink 51" xfId="21222" hidden="1" xr:uid="{00000000-0005-0000-0000-0000C9060000}"/>
    <cellStyle name="Followed Hyperlink 51" xfId="14614" hidden="1" xr:uid="{00000000-0005-0000-0000-0000CA060000}"/>
    <cellStyle name="Followed Hyperlink 51" xfId="14671" hidden="1" xr:uid="{00000000-0005-0000-0000-0000CB060000}"/>
    <cellStyle name="Followed Hyperlink 51" xfId="21502" hidden="1" xr:uid="{00000000-0005-0000-0000-0000CC060000}"/>
    <cellStyle name="Followed Hyperlink 51" xfId="21541" hidden="1" xr:uid="{00000000-0005-0000-0000-0000CD060000}"/>
    <cellStyle name="Followed Hyperlink 51" xfId="21631" hidden="1" xr:uid="{00000000-0005-0000-0000-0000CE060000}"/>
    <cellStyle name="Followed Hyperlink 51" xfId="21570" hidden="1" xr:uid="{00000000-0005-0000-0000-0000CF060000}"/>
    <cellStyle name="Followed Hyperlink 51" xfId="21729" hidden="1" xr:uid="{00000000-0005-0000-0000-0000D0060000}"/>
    <cellStyle name="Followed Hyperlink 51" xfId="21762" hidden="1" xr:uid="{00000000-0005-0000-0000-0000D1060000}"/>
    <cellStyle name="Followed Hyperlink 51" xfId="21852" hidden="1" xr:uid="{00000000-0005-0000-0000-0000D2060000}"/>
    <cellStyle name="Followed Hyperlink 51" xfId="21791" hidden="1" xr:uid="{00000000-0005-0000-0000-0000D3060000}"/>
    <cellStyle name="Followed Hyperlink 51" xfId="21948" hidden="1" xr:uid="{00000000-0005-0000-0000-0000D4060000}"/>
    <cellStyle name="Followed Hyperlink 51" xfId="21978" hidden="1" xr:uid="{00000000-0005-0000-0000-0000D5060000}"/>
    <cellStyle name="Followed Hyperlink 51" xfId="22068" hidden="1" xr:uid="{00000000-0005-0000-0000-0000D6060000}"/>
    <cellStyle name="Followed Hyperlink 51" xfId="22007" hidden="1" xr:uid="{00000000-0005-0000-0000-0000D7060000}"/>
    <cellStyle name="Followed Hyperlink 51" xfId="22163" hidden="1" xr:uid="{00000000-0005-0000-0000-0000D8060000}"/>
    <cellStyle name="Followed Hyperlink 51" xfId="22190" hidden="1" xr:uid="{00000000-0005-0000-0000-0000D9060000}"/>
    <cellStyle name="Followed Hyperlink 51" xfId="22280" hidden="1" xr:uid="{00000000-0005-0000-0000-0000DA060000}"/>
    <cellStyle name="Followed Hyperlink 51" xfId="22219" hidden="1" xr:uid="{00000000-0005-0000-0000-0000DB060000}"/>
    <cellStyle name="Followed Hyperlink 51" xfId="22375" hidden="1" xr:uid="{00000000-0005-0000-0000-0000DC060000}"/>
    <cellStyle name="Followed Hyperlink 51" xfId="22401" hidden="1" xr:uid="{00000000-0005-0000-0000-0000DD060000}"/>
    <cellStyle name="Followed Hyperlink 51" xfId="22491" hidden="1" xr:uid="{00000000-0005-0000-0000-0000DE060000}"/>
    <cellStyle name="Followed Hyperlink 51" xfId="22430" hidden="1" xr:uid="{00000000-0005-0000-0000-0000DF060000}"/>
    <cellStyle name="Followed Hyperlink 51" xfId="22586" hidden="1" xr:uid="{00000000-0005-0000-0000-0000E0060000}"/>
    <cellStyle name="Followed Hyperlink 51" xfId="22607" hidden="1" xr:uid="{00000000-0005-0000-0000-0000E1060000}"/>
    <cellStyle name="Followed Hyperlink 51" xfId="22697" hidden="1" xr:uid="{00000000-0005-0000-0000-0000E2060000}"/>
    <cellStyle name="Followed Hyperlink 51" xfId="22636" hidden="1" xr:uid="{00000000-0005-0000-0000-0000E3060000}"/>
    <cellStyle name="Followed Hyperlink 51" xfId="17998" hidden="1" xr:uid="{00000000-0005-0000-0000-0000C8060000}"/>
    <cellStyle name="Followed Hyperlink 51" xfId="22829" hidden="1" xr:uid="{00000000-0005-0000-0000-0000C9060000}"/>
    <cellStyle name="Followed Hyperlink 51" xfId="17970" hidden="1" xr:uid="{00000000-0005-0000-0000-0000CA060000}"/>
    <cellStyle name="Followed Hyperlink 51" xfId="14706" hidden="1" xr:uid="{00000000-0005-0000-0000-0000CB060000}"/>
    <cellStyle name="Followed Hyperlink 51" xfId="23071" hidden="1" xr:uid="{00000000-0005-0000-0000-0000CC060000}"/>
    <cellStyle name="Followed Hyperlink 51" xfId="23110" hidden="1" xr:uid="{00000000-0005-0000-0000-0000CD060000}"/>
    <cellStyle name="Followed Hyperlink 51" xfId="23200" hidden="1" xr:uid="{00000000-0005-0000-0000-0000CE060000}"/>
    <cellStyle name="Followed Hyperlink 51" xfId="23139" hidden="1" xr:uid="{00000000-0005-0000-0000-0000CF060000}"/>
    <cellStyle name="Followed Hyperlink 51" xfId="23298" hidden="1" xr:uid="{00000000-0005-0000-0000-0000D0060000}"/>
    <cellStyle name="Followed Hyperlink 51" xfId="23331" hidden="1" xr:uid="{00000000-0005-0000-0000-0000D1060000}"/>
    <cellStyle name="Followed Hyperlink 51" xfId="23421" hidden="1" xr:uid="{00000000-0005-0000-0000-0000D2060000}"/>
    <cellStyle name="Followed Hyperlink 51" xfId="23360" hidden="1" xr:uid="{00000000-0005-0000-0000-0000D3060000}"/>
    <cellStyle name="Followed Hyperlink 51" xfId="23517" hidden="1" xr:uid="{00000000-0005-0000-0000-0000D4060000}"/>
    <cellStyle name="Followed Hyperlink 51" xfId="23547" hidden="1" xr:uid="{00000000-0005-0000-0000-0000D5060000}"/>
    <cellStyle name="Followed Hyperlink 51" xfId="23637" hidden="1" xr:uid="{00000000-0005-0000-0000-0000D6060000}"/>
    <cellStyle name="Followed Hyperlink 51" xfId="23576" hidden="1" xr:uid="{00000000-0005-0000-0000-0000D7060000}"/>
    <cellStyle name="Followed Hyperlink 51" xfId="23732" hidden="1" xr:uid="{00000000-0005-0000-0000-0000D8060000}"/>
    <cellStyle name="Followed Hyperlink 51" xfId="23759" hidden="1" xr:uid="{00000000-0005-0000-0000-0000D9060000}"/>
    <cellStyle name="Followed Hyperlink 51" xfId="23849" hidden="1" xr:uid="{00000000-0005-0000-0000-0000DA060000}"/>
    <cellStyle name="Followed Hyperlink 51" xfId="23788" hidden="1" xr:uid="{00000000-0005-0000-0000-0000DB060000}"/>
    <cellStyle name="Followed Hyperlink 51" xfId="23944" hidden="1" xr:uid="{00000000-0005-0000-0000-0000DC060000}"/>
    <cellStyle name="Followed Hyperlink 51" xfId="23970" hidden="1" xr:uid="{00000000-0005-0000-0000-0000DD060000}"/>
    <cellStyle name="Followed Hyperlink 51" xfId="24060" hidden="1" xr:uid="{00000000-0005-0000-0000-0000DE060000}"/>
    <cellStyle name="Followed Hyperlink 51" xfId="23999" hidden="1" xr:uid="{00000000-0005-0000-0000-0000DF060000}"/>
    <cellStyle name="Followed Hyperlink 51" xfId="24155" hidden="1" xr:uid="{00000000-0005-0000-0000-0000E0060000}"/>
    <cellStyle name="Followed Hyperlink 51" xfId="24176" hidden="1" xr:uid="{00000000-0005-0000-0000-0000E1060000}"/>
    <cellStyle name="Followed Hyperlink 51" xfId="24266" hidden="1" xr:uid="{00000000-0005-0000-0000-0000E2060000}"/>
    <cellStyle name="Followed Hyperlink 51" xfId="24205" hidden="1" xr:uid="{00000000-0005-0000-0000-0000E3060000}"/>
    <cellStyle name="Followed Hyperlink 51" xfId="18030" hidden="1" xr:uid="{00000000-0005-0000-0000-0000C8060000}"/>
    <cellStyle name="Followed Hyperlink 51" xfId="24398" hidden="1" xr:uid="{00000000-0005-0000-0000-0000C9060000}"/>
    <cellStyle name="Followed Hyperlink 51" xfId="19633" hidden="1" xr:uid="{00000000-0005-0000-0000-0000CA060000}"/>
    <cellStyle name="Followed Hyperlink 51" xfId="18038" hidden="1" xr:uid="{00000000-0005-0000-0000-0000CB060000}"/>
    <cellStyle name="Followed Hyperlink 51" xfId="24590" hidden="1" xr:uid="{00000000-0005-0000-0000-0000CC060000}"/>
    <cellStyle name="Followed Hyperlink 51" xfId="24629" hidden="1" xr:uid="{00000000-0005-0000-0000-0000CD060000}"/>
    <cellStyle name="Followed Hyperlink 51" xfId="24719" hidden="1" xr:uid="{00000000-0005-0000-0000-0000CE060000}"/>
    <cellStyle name="Followed Hyperlink 51" xfId="24658" hidden="1" xr:uid="{00000000-0005-0000-0000-0000CF060000}"/>
    <cellStyle name="Followed Hyperlink 51" xfId="24817" hidden="1" xr:uid="{00000000-0005-0000-0000-0000D0060000}"/>
    <cellStyle name="Followed Hyperlink 51" xfId="24850" hidden="1" xr:uid="{00000000-0005-0000-0000-0000D1060000}"/>
    <cellStyle name="Followed Hyperlink 51" xfId="24940" hidden="1" xr:uid="{00000000-0005-0000-0000-0000D2060000}"/>
    <cellStyle name="Followed Hyperlink 51" xfId="24879" hidden="1" xr:uid="{00000000-0005-0000-0000-0000D3060000}"/>
    <cellStyle name="Followed Hyperlink 51" xfId="25036" hidden="1" xr:uid="{00000000-0005-0000-0000-0000D4060000}"/>
    <cellStyle name="Followed Hyperlink 51" xfId="25066" hidden="1" xr:uid="{00000000-0005-0000-0000-0000D5060000}"/>
    <cellStyle name="Followed Hyperlink 51" xfId="25156" hidden="1" xr:uid="{00000000-0005-0000-0000-0000D6060000}"/>
    <cellStyle name="Followed Hyperlink 51" xfId="25095" hidden="1" xr:uid="{00000000-0005-0000-0000-0000D7060000}"/>
    <cellStyle name="Followed Hyperlink 51" xfId="25251" hidden="1" xr:uid="{00000000-0005-0000-0000-0000D8060000}"/>
    <cellStyle name="Followed Hyperlink 51" xfId="25278" hidden="1" xr:uid="{00000000-0005-0000-0000-0000D9060000}"/>
    <cellStyle name="Followed Hyperlink 51" xfId="25368" hidden="1" xr:uid="{00000000-0005-0000-0000-0000DA060000}"/>
    <cellStyle name="Followed Hyperlink 51" xfId="25307" hidden="1" xr:uid="{00000000-0005-0000-0000-0000DB060000}"/>
    <cellStyle name="Followed Hyperlink 51" xfId="25463" hidden="1" xr:uid="{00000000-0005-0000-0000-0000DC060000}"/>
    <cellStyle name="Followed Hyperlink 51" xfId="25489" hidden="1" xr:uid="{00000000-0005-0000-0000-0000DD060000}"/>
    <cellStyle name="Followed Hyperlink 51" xfId="25579" hidden="1" xr:uid="{00000000-0005-0000-0000-0000DE060000}"/>
    <cellStyle name="Followed Hyperlink 51" xfId="25518" hidden="1" xr:uid="{00000000-0005-0000-0000-0000DF060000}"/>
    <cellStyle name="Followed Hyperlink 51" xfId="25674" hidden="1" xr:uid="{00000000-0005-0000-0000-0000E0060000}"/>
    <cellStyle name="Followed Hyperlink 51" xfId="25695" hidden="1" xr:uid="{00000000-0005-0000-0000-0000E1060000}"/>
    <cellStyle name="Followed Hyperlink 51" xfId="25785" hidden="1" xr:uid="{00000000-0005-0000-0000-0000E2060000}"/>
    <cellStyle name="Followed Hyperlink 51" xfId="25724" hidden="1" xr:uid="{00000000-0005-0000-0000-0000E3060000}"/>
    <cellStyle name="Followed Hyperlink 51" xfId="26398" hidden="1" xr:uid="{00000000-0005-0000-0000-0000C8060000}"/>
    <cellStyle name="Followed Hyperlink 51" xfId="26436" hidden="1" xr:uid="{00000000-0005-0000-0000-0000C9060000}"/>
    <cellStyle name="Followed Hyperlink 51" xfId="26526" hidden="1" xr:uid="{00000000-0005-0000-0000-0000CA060000}"/>
    <cellStyle name="Followed Hyperlink 51" xfId="26465" hidden="1" xr:uid="{00000000-0005-0000-0000-0000CB060000}"/>
    <cellStyle name="Followed Hyperlink 51" xfId="26710" hidden="1" xr:uid="{00000000-0005-0000-0000-0000CC060000}"/>
    <cellStyle name="Followed Hyperlink 51" xfId="26749" hidden="1" xr:uid="{00000000-0005-0000-0000-0000CD060000}"/>
    <cellStyle name="Followed Hyperlink 51" xfId="26839" hidden="1" xr:uid="{00000000-0005-0000-0000-0000CE060000}"/>
    <cellStyle name="Followed Hyperlink 51" xfId="26778" hidden="1" xr:uid="{00000000-0005-0000-0000-0000CF060000}"/>
    <cellStyle name="Followed Hyperlink 51" xfId="26937" hidden="1" xr:uid="{00000000-0005-0000-0000-0000D0060000}"/>
    <cellStyle name="Followed Hyperlink 51" xfId="26970" hidden="1" xr:uid="{00000000-0005-0000-0000-0000D1060000}"/>
    <cellStyle name="Followed Hyperlink 51" xfId="27060" hidden="1" xr:uid="{00000000-0005-0000-0000-0000D2060000}"/>
    <cellStyle name="Followed Hyperlink 51" xfId="26999" hidden="1" xr:uid="{00000000-0005-0000-0000-0000D3060000}"/>
    <cellStyle name="Followed Hyperlink 51" xfId="27156" hidden="1" xr:uid="{00000000-0005-0000-0000-0000D4060000}"/>
    <cellStyle name="Followed Hyperlink 51" xfId="27186" hidden="1" xr:uid="{00000000-0005-0000-0000-0000D5060000}"/>
    <cellStyle name="Followed Hyperlink 51" xfId="27276" hidden="1" xr:uid="{00000000-0005-0000-0000-0000D6060000}"/>
    <cellStyle name="Followed Hyperlink 51" xfId="27215" hidden="1" xr:uid="{00000000-0005-0000-0000-0000D7060000}"/>
    <cellStyle name="Followed Hyperlink 51" xfId="27371" hidden="1" xr:uid="{00000000-0005-0000-0000-0000D8060000}"/>
    <cellStyle name="Followed Hyperlink 51" xfId="27398" hidden="1" xr:uid="{00000000-0005-0000-0000-0000D9060000}"/>
    <cellStyle name="Followed Hyperlink 51" xfId="27488" hidden="1" xr:uid="{00000000-0005-0000-0000-0000DA060000}"/>
    <cellStyle name="Followed Hyperlink 51" xfId="27427" hidden="1" xr:uid="{00000000-0005-0000-0000-0000DB060000}"/>
    <cellStyle name="Followed Hyperlink 51" xfId="27583" hidden="1" xr:uid="{00000000-0005-0000-0000-0000DC060000}"/>
    <cellStyle name="Followed Hyperlink 51" xfId="27609" hidden="1" xr:uid="{00000000-0005-0000-0000-0000DD060000}"/>
    <cellStyle name="Followed Hyperlink 51" xfId="27699" hidden="1" xr:uid="{00000000-0005-0000-0000-0000DE060000}"/>
    <cellStyle name="Followed Hyperlink 51" xfId="27638" hidden="1" xr:uid="{00000000-0005-0000-0000-0000DF060000}"/>
    <cellStyle name="Followed Hyperlink 51" xfId="27794" hidden="1" xr:uid="{00000000-0005-0000-0000-0000E0060000}"/>
    <cellStyle name="Followed Hyperlink 51" xfId="27815" hidden="1" xr:uid="{00000000-0005-0000-0000-0000E1060000}"/>
    <cellStyle name="Followed Hyperlink 51" xfId="27905" hidden="1" xr:uid="{00000000-0005-0000-0000-0000E2060000}"/>
    <cellStyle name="Followed Hyperlink 51" xfId="27844" hidden="1" xr:uid="{00000000-0005-0000-0000-0000E3060000}"/>
    <cellStyle name="Followed Hyperlink 51" xfId="28620" hidden="1" xr:uid="{00000000-0005-0000-0000-0000C8060000}"/>
    <cellStyle name="Followed Hyperlink 51" xfId="28658" hidden="1" xr:uid="{00000000-0005-0000-0000-0000C9060000}"/>
    <cellStyle name="Followed Hyperlink 51" xfId="28748" hidden="1" xr:uid="{00000000-0005-0000-0000-0000CA060000}"/>
    <cellStyle name="Followed Hyperlink 51" xfId="28687" hidden="1" xr:uid="{00000000-0005-0000-0000-0000CB060000}"/>
    <cellStyle name="Followed Hyperlink 51" xfId="28932" hidden="1" xr:uid="{00000000-0005-0000-0000-0000CC060000}"/>
    <cellStyle name="Followed Hyperlink 51" xfId="28971" hidden="1" xr:uid="{00000000-0005-0000-0000-0000CD060000}"/>
    <cellStyle name="Followed Hyperlink 51" xfId="29061" hidden="1" xr:uid="{00000000-0005-0000-0000-0000CE060000}"/>
    <cellStyle name="Followed Hyperlink 51" xfId="29000" hidden="1" xr:uid="{00000000-0005-0000-0000-0000CF060000}"/>
    <cellStyle name="Followed Hyperlink 51" xfId="29159" hidden="1" xr:uid="{00000000-0005-0000-0000-0000D0060000}"/>
    <cellStyle name="Followed Hyperlink 51" xfId="29192" hidden="1" xr:uid="{00000000-0005-0000-0000-0000D1060000}"/>
    <cellStyle name="Followed Hyperlink 51" xfId="29282" hidden="1" xr:uid="{00000000-0005-0000-0000-0000D2060000}"/>
    <cellStyle name="Followed Hyperlink 51" xfId="29221" hidden="1" xr:uid="{00000000-0005-0000-0000-0000D3060000}"/>
    <cellStyle name="Followed Hyperlink 51" xfId="29378" hidden="1" xr:uid="{00000000-0005-0000-0000-0000D4060000}"/>
    <cellStyle name="Followed Hyperlink 51" xfId="29408" hidden="1" xr:uid="{00000000-0005-0000-0000-0000D5060000}"/>
    <cellStyle name="Followed Hyperlink 51" xfId="29498" hidden="1" xr:uid="{00000000-0005-0000-0000-0000D6060000}"/>
    <cellStyle name="Followed Hyperlink 51" xfId="29437" hidden="1" xr:uid="{00000000-0005-0000-0000-0000D7060000}"/>
    <cellStyle name="Followed Hyperlink 51" xfId="29593" hidden="1" xr:uid="{00000000-0005-0000-0000-0000D8060000}"/>
    <cellStyle name="Followed Hyperlink 51" xfId="29620" hidden="1" xr:uid="{00000000-0005-0000-0000-0000D9060000}"/>
    <cellStyle name="Followed Hyperlink 51" xfId="29710" hidden="1" xr:uid="{00000000-0005-0000-0000-0000DA060000}"/>
    <cellStyle name="Followed Hyperlink 51" xfId="29649" hidden="1" xr:uid="{00000000-0005-0000-0000-0000DB060000}"/>
    <cellStyle name="Followed Hyperlink 51" xfId="29805" hidden="1" xr:uid="{00000000-0005-0000-0000-0000DC060000}"/>
    <cellStyle name="Followed Hyperlink 51" xfId="29831" hidden="1" xr:uid="{00000000-0005-0000-0000-0000DD060000}"/>
    <cellStyle name="Followed Hyperlink 51" xfId="29921" hidden="1" xr:uid="{00000000-0005-0000-0000-0000DE060000}"/>
    <cellStyle name="Followed Hyperlink 51" xfId="29860" hidden="1" xr:uid="{00000000-0005-0000-0000-0000DF060000}"/>
    <cellStyle name="Followed Hyperlink 51" xfId="30016" hidden="1" xr:uid="{00000000-0005-0000-0000-0000E0060000}"/>
    <cellStyle name="Followed Hyperlink 51" xfId="30037" hidden="1" xr:uid="{00000000-0005-0000-0000-0000E1060000}"/>
    <cellStyle name="Followed Hyperlink 51" xfId="30127" hidden="1" xr:uid="{00000000-0005-0000-0000-0000E2060000}"/>
    <cellStyle name="Followed Hyperlink 51" xfId="30066" hidden="1" xr:uid="{00000000-0005-0000-0000-0000E3060000}"/>
    <cellStyle name="Followed Hyperlink 51" xfId="25885" hidden="1" xr:uid="{00000000-0005-0000-0000-0000C8060000}"/>
    <cellStyle name="Followed Hyperlink 51" xfId="30259" hidden="1" xr:uid="{00000000-0005-0000-0000-0000C9060000}"/>
    <cellStyle name="Followed Hyperlink 51" xfId="28459" hidden="1" xr:uid="{00000000-0005-0000-0000-0000CA060000}"/>
    <cellStyle name="Followed Hyperlink 51" xfId="26012" hidden="1" xr:uid="{00000000-0005-0000-0000-0000CB060000}"/>
    <cellStyle name="Followed Hyperlink 51" xfId="30603" hidden="1" xr:uid="{00000000-0005-0000-0000-0000CC060000}"/>
    <cellStyle name="Followed Hyperlink 51" xfId="30642" hidden="1" xr:uid="{00000000-0005-0000-0000-0000CD060000}"/>
    <cellStyle name="Followed Hyperlink 51" xfId="30732" hidden="1" xr:uid="{00000000-0005-0000-0000-0000CE060000}"/>
    <cellStyle name="Followed Hyperlink 51" xfId="30671" hidden="1" xr:uid="{00000000-0005-0000-0000-0000CF060000}"/>
    <cellStyle name="Followed Hyperlink 51" xfId="30830" hidden="1" xr:uid="{00000000-0005-0000-0000-0000D0060000}"/>
    <cellStyle name="Followed Hyperlink 51" xfId="30863" hidden="1" xr:uid="{00000000-0005-0000-0000-0000D1060000}"/>
    <cellStyle name="Followed Hyperlink 51" xfId="30953" hidden="1" xr:uid="{00000000-0005-0000-0000-0000D2060000}"/>
    <cellStyle name="Followed Hyperlink 51" xfId="30892" hidden="1" xr:uid="{00000000-0005-0000-0000-0000D3060000}"/>
    <cellStyle name="Followed Hyperlink 51" xfId="31049" hidden="1" xr:uid="{00000000-0005-0000-0000-0000D4060000}"/>
    <cellStyle name="Followed Hyperlink 51" xfId="31079" hidden="1" xr:uid="{00000000-0005-0000-0000-0000D5060000}"/>
    <cellStyle name="Followed Hyperlink 51" xfId="31169" hidden="1" xr:uid="{00000000-0005-0000-0000-0000D6060000}"/>
    <cellStyle name="Followed Hyperlink 51" xfId="31108" hidden="1" xr:uid="{00000000-0005-0000-0000-0000D7060000}"/>
    <cellStyle name="Followed Hyperlink 51" xfId="31264" hidden="1" xr:uid="{00000000-0005-0000-0000-0000D8060000}"/>
    <cellStyle name="Followed Hyperlink 51" xfId="31291" hidden="1" xr:uid="{00000000-0005-0000-0000-0000D9060000}"/>
    <cellStyle name="Followed Hyperlink 51" xfId="31381" hidden="1" xr:uid="{00000000-0005-0000-0000-0000DA060000}"/>
    <cellStyle name="Followed Hyperlink 51" xfId="31320" hidden="1" xr:uid="{00000000-0005-0000-0000-0000DB060000}"/>
    <cellStyle name="Followed Hyperlink 51" xfId="31476" hidden="1" xr:uid="{00000000-0005-0000-0000-0000DC060000}"/>
    <cellStyle name="Followed Hyperlink 51" xfId="31502" hidden="1" xr:uid="{00000000-0005-0000-0000-0000DD060000}"/>
    <cellStyle name="Followed Hyperlink 51" xfId="31592" hidden="1" xr:uid="{00000000-0005-0000-0000-0000DE060000}"/>
    <cellStyle name="Followed Hyperlink 51" xfId="31531" hidden="1" xr:uid="{00000000-0005-0000-0000-0000DF060000}"/>
    <cellStyle name="Followed Hyperlink 51" xfId="31687" hidden="1" xr:uid="{00000000-0005-0000-0000-0000E0060000}"/>
    <cellStyle name="Followed Hyperlink 51" xfId="31708" hidden="1" xr:uid="{00000000-0005-0000-0000-0000E1060000}"/>
    <cellStyle name="Followed Hyperlink 51" xfId="31798" hidden="1" xr:uid="{00000000-0005-0000-0000-0000E2060000}"/>
    <cellStyle name="Followed Hyperlink 51" xfId="31737" hidden="1" xr:uid="{00000000-0005-0000-0000-0000E3060000}"/>
    <cellStyle name="Followed Hyperlink 51" xfId="28589" hidden="1" xr:uid="{00000000-0005-0000-0000-0000C8060000}"/>
    <cellStyle name="Followed Hyperlink 51" xfId="31930" hidden="1" xr:uid="{00000000-0005-0000-0000-0000C9060000}"/>
    <cellStyle name="Followed Hyperlink 51" xfId="28398" hidden="1" xr:uid="{00000000-0005-0000-0000-0000CA060000}"/>
    <cellStyle name="Followed Hyperlink 51" xfId="26142" hidden="1" xr:uid="{00000000-0005-0000-0000-0000CB060000}"/>
    <cellStyle name="Followed Hyperlink 51" xfId="32271" hidden="1" xr:uid="{00000000-0005-0000-0000-0000CC060000}"/>
    <cellStyle name="Followed Hyperlink 51" xfId="32310" hidden="1" xr:uid="{00000000-0005-0000-0000-0000CD060000}"/>
    <cellStyle name="Followed Hyperlink 51" xfId="32400" hidden="1" xr:uid="{00000000-0005-0000-0000-0000CE060000}"/>
    <cellStyle name="Followed Hyperlink 51" xfId="32339" hidden="1" xr:uid="{00000000-0005-0000-0000-0000CF060000}"/>
    <cellStyle name="Followed Hyperlink 51" xfId="32498" hidden="1" xr:uid="{00000000-0005-0000-0000-0000D0060000}"/>
    <cellStyle name="Followed Hyperlink 51" xfId="32531" hidden="1" xr:uid="{00000000-0005-0000-0000-0000D1060000}"/>
    <cellStyle name="Followed Hyperlink 51" xfId="32621" hidden="1" xr:uid="{00000000-0005-0000-0000-0000D2060000}"/>
    <cellStyle name="Followed Hyperlink 51" xfId="32560" hidden="1" xr:uid="{00000000-0005-0000-0000-0000D3060000}"/>
    <cellStyle name="Followed Hyperlink 51" xfId="32717" hidden="1" xr:uid="{00000000-0005-0000-0000-0000D4060000}"/>
    <cellStyle name="Followed Hyperlink 51" xfId="32747" hidden="1" xr:uid="{00000000-0005-0000-0000-0000D5060000}"/>
    <cellStyle name="Followed Hyperlink 51" xfId="32837" hidden="1" xr:uid="{00000000-0005-0000-0000-0000D6060000}"/>
    <cellStyle name="Followed Hyperlink 51" xfId="32776" hidden="1" xr:uid="{00000000-0005-0000-0000-0000D7060000}"/>
    <cellStyle name="Followed Hyperlink 51" xfId="32932" hidden="1" xr:uid="{00000000-0005-0000-0000-0000D8060000}"/>
    <cellStyle name="Followed Hyperlink 51" xfId="32959" hidden="1" xr:uid="{00000000-0005-0000-0000-0000D9060000}"/>
    <cellStyle name="Followed Hyperlink 51" xfId="33049" hidden="1" xr:uid="{00000000-0005-0000-0000-0000DA060000}"/>
    <cellStyle name="Followed Hyperlink 51" xfId="32988" hidden="1" xr:uid="{00000000-0005-0000-0000-0000DB060000}"/>
    <cellStyle name="Followed Hyperlink 51" xfId="33144" hidden="1" xr:uid="{00000000-0005-0000-0000-0000DC060000}"/>
    <cellStyle name="Followed Hyperlink 51" xfId="33170" hidden="1" xr:uid="{00000000-0005-0000-0000-0000DD060000}"/>
    <cellStyle name="Followed Hyperlink 51" xfId="33260" hidden="1" xr:uid="{00000000-0005-0000-0000-0000DE060000}"/>
    <cellStyle name="Followed Hyperlink 51" xfId="33199" hidden="1" xr:uid="{00000000-0005-0000-0000-0000DF060000}"/>
    <cellStyle name="Followed Hyperlink 51" xfId="33355" hidden="1" xr:uid="{00000000-0005-0000-0000-0000E0060000}"/>
    <cellStyle name="Followed Hyperlink 51" xfId="33376" hidden="1" xr:uid="{00000000-0005-0000-0000-0000E1060000}"/>
    <cellStyle name="Followed Hyperlink 51" xfId="33466" hidden="1" xr:uid="{00000000-0005-0000-0000-0000E2060000}"/>
    <cellStyle name="Followed Hyperlink 51" xfId="33405" hidden="1" xr:uid="{00000000-0005-0000-0000-0000E3060000}"/>
    <cellStyle name="Followed Hyperlink 51" xfId="28429" hidden="1" xr:uid="{00000000-0005-0000-0000-0000C8060000}"/>
    <cellStyle name="Followed Hyperlink 51" xfId="33598" hidden="1" xr:uid="{00000000-0005-0000-0000-0000C9060000}"/>
    <cellStyle name="Followed Hyperlink 51" xfId="28535" hidden="1" xr:uid="{00000000-0005-0000-0000-0000CA060000}"/>
    <cellStyle name="Followed Hyperlink 51" xfId="28355" hidden="1" xr:uid="{00000000-0005-0000-0000-0000CB060000}"/>
    <cellStyle name="Followed Hyperlink 51" xfId="33926" hidden="1" xr:uid="{00000000-0005-0000-0000-0000CC060000}"/>
    <cellStyle name="Followed Hyperlink 51" xfId="33965" hidden="1" xr:uid="{00000000-0005-0000-0000-0000CD060000}"/>
    <cellStyle name="Followed Hyperlink 51" xfId="34055" hidden="1" xr:uid="{00000000-0005-0000-0000-0000CE060000}"/>
    <cellStyle name="Followed Hyperlink 51" xfId="33994" hidden="1" xr:uid="{00000000-0005-0000-0000-0000CF060000}"/>
    <cellStyle name="Followed Hyperlink 51" xfId="34153" hidden="1" xr:uid="{00000000-0005-0000-0000-0000D0060000}"/>
    <cellStyle name="Followed Hyperlink 51" xfId="34186" hidden="1" xr:uid="{00000000-0005-0000-0000-0000D1060000}"/>
    <cellStyle name="Followed Hyperlink 51" xfId="34276" hidden="1" xr:uid="{00000000-0005-0000-0000-0000D2060000}"/>
    <cellStyle name="Followed Hyperlink 51" xfId="34215" hidden="1" xr:uid="{00000000-0005-0000-0000-0000D3060000}"/>
    <cellStyle name="Followed Hyperlink 51" xfId="34372" hidden="1" xr:uid="{00000000-0005-0000-0000-0000D4060000}"/>
    <cellStyle name="Followed Hyperlink 51" xfId="34402" hidden="1" xr:uid="{00000000-0005-0000-0000-0000D5060000}"/>
    <cellStyle name="Followed Hyperlink 51" xfId="34492" hidden="1" xr:uid="{00000000-0005-0000-0000-0000D6060000}"/>
    <cellStyle name="Followed Hyperlink 51" xfId="34431" hidden="1" xr:uid="{00000000-0005-0000-0000-0000D7060000}"/>
    <cellStyle name="Followed Hyperlink 51" xfId="34587" hidden="1" xr:uid="{00000000-0005-0000-0000-0000D8060000}"/>
    <cellStyle name="Followed Hyperlink 51" xfId="34614" hidden="1" xr:uid="{00000000-0005-0000-0000-0000D9060000}"/>
    <cellStyle name="Followed Hyperlink 51" xfId="34704" hidden="1" xr:uid="{00000000-0005-0000-0000-0000DA060000}"/>
    <cellStyle name="Followed Hyperlink 51" xfId="34643" hidden="1" xr:uid="{00000000-0005-0000-0000-0000DB060000}"/>
    <cellStyle name="Followed Hyperlink 51" xfId="34799" hidden="1" xr:uid="{00000000-0005-0000-0000-0000DC060000}"/>
    <cellStyle name="Followed Hyperlink 51" xfId="34825" hidden="1" xr:uid="{00000000-0005-0000-0000-0000DD060000}"/>
    <cellStyle name="Followed Hyperlink 51" xfId="34915" hidden="1" xr:uid="{00000000-0005-0000-0000-0000DE060000}"/>
    <cellStyle name="Followed Hyperlink 51" xfId="34854" hidden="1" xr:uid="{00000000-0005-0000-0000-0000DF060000}"/>
    <cellStyle name="Followed Hyperlink 51" xfId="35010" hidden="1" xr:uid="{00000000-0005-0000-0000-0000E0060000}"/>
    <cellStyle name="Followed Hyperlink 51" xfId="35031" hidden="1" xr:uid="{00000000-0005-0000-0000-0000E1060000}"/>
    <cellStyle name="Followed Hyperlink 51" xfId="35121" hidden="1" xr:uid="{00000000-0005-0000-0000-0000E2060000}"/>
    <cellStyle name="Followed Hyperlink 51" xfId="35060" hidden="1" xr:uid="{00000000-0005-0000-0000-0000E3060000}"/>
    <cellStyle name="Followed Hyperlink 51" xfId="28317" hidden="1" xr:uid="{00000000-0005-0000-0000-0000C8060000}"/>
    <cellStyle name="Followed Hyperlink 51" xfId="35253" hidden="1" xr:uid="{00000000-0005-0000-0000-0000C9060000}"/>
    <cellStyle name="Followed Hyperlink 51" xfId="30316" hidden="1" xr:uid="{00000000-0005-0000-0000-0000CA060000}"/>
    <cellStyle name="Followed Hyperlink 51" xfId="28347" hidden="1" xr:uid="{00000000-0005-0000-0000-0000CB060000}"/>
    <cellStyle name="Followed Hyperlink 51" xfId="35567" hidden="1" xr:uid="{00000000-0005-0000-0000-0000CC060000}"/>
    <cellStyle name="Followed Hyperlink 51" xfId="35606" hidden="1" xr:uid="{00000000-0005-0000-0000-0000CD060000}"/>
    <cellStyle name="Followed Hyperlink 51" xfId="35696" hidden="1" xr:uid="{00000000-0005-0000-0000-0000CE060000}"/>
    <cellStyle name="Followed Hyperlink 51" xfId="35635" hidden="1" xr:uid="{00000000-0005-0000-0000-0000CF060000}"/>
    <cellStyle name="Followed Hyperlink 51" xfId="35794" hidden="1" xr:uid="{00000000-0005-0000-0000-0000D0060000}"/>
    <cellStyle name="Followed Hyperlink 51" xfId="35827" hidden="1" xr:uid="{00000000-0005-0000-0000-0000D1060000}"/>
    <cellStyle name="Followed Hyperlink 51" xfId="35917" hidden="1" xr:uid="{00000000-0005-0000-0000-0000D2060000}"/>
    <cellStyle name="Followed Hyperlink 51" xfId="35856" hidden="1" xr:uid="{00000000-0005-0000-0000-0000D3060000}"/>
    <cellStyle name="Followed Hyperlink 51" xfId="36013" hidden="1" xr:uid="{00000000-0005-0000-0000-0000D4060000}"/>
    <cellStyle name="Followed Hyperlink 51" xfId="36043" hidden="1" xr:uid="{00000000-0005-0000-0000-0000D5060000}"/>
    <cellStyle name="Followed Hyperlink 51" xfId="36133" hidden="1" xr:uid="{00000000-0005-0000-0000-0000D6060000}"/>
    <cellStyle name="Followed Hyperlink 51" xfId="36072" hidden="1" xr:uid="{00000000-0005-0000-0000-0000D7060000}"/>
    <cellStyle name="Followed Hyperlink 51" xfId="36228" hidden="1" xr:uid="{00000000-0005-0000-0000-0000D8060000}"/>
    <cellStyle name="Followed Hyperlink 51" xfId="36255" hidden="1" xr:uid="{00000000-0005-0000-0000-0000D9060000}"/>
    <cellStyle name="Followed Hyperlink 51" xfId="36345" hidden="1" xr:uid="{00000000-0005-0000-0000-0000DA060000}"/>
    <cellStyle name="Followed Hyperlink 51" xfId="36284" hidden="1" xr:uid="{00000000-0005-0000-0000-0000DB060000}"/>
    <cellStyle name="Followed Hyperlink 51" xfId="36440" hidden="1" xr:uid="{00000000-0005-0000-0000-0000DC060000}"/>
    <cellStyle name="Followed Hyperlink 51" xfId="36466" hidden="1" xr:uid="{00000000-0005-0000-0000-0000DD060000}"/>
    <cellStyle name="Followed Hyperlink 51" xfId="36556" hidden="1" xr:uid="{00000000-0005-0000-0000-0000DE060000}"/>
    <cellStyle name="Followed Hyperlink 51" xfId="36495" hidden="1" xr:uid="{00000000-0005-0000-0000-0000DF060000}"/>
    <cellStyle name="Followed Hyperlink 51" xfId="36651" hidden="1" xr:uid="{00000000-0005-0000-0000-0000E0060000}"/>
    <cellStyle name="Followed Hyperlink 51" xfId="36672" hidden="1" xr:uid="{00000000-0005-0000-0000-0000E1060000}"/>
    <cellStyle name="Followed Hyperlink 51" xfId="36762" hidden="1" xr:uid="{00000000-0005-0000-0000-0000E2060000}"/>
    <cellStyle name="Followed Hyperlink 51" xfId="36701" hidden="1" xr:uid="{00000000-0005-0000-0000-0000E3060000}"/>
    <cellStyle name="Followed Hyperlink 51" xfId="28314" hidden="1" xr:uid="{00000000-0005-0000-0000-0000C8060000}"/>
    <cellStyle name="Followed Hyperlink 51" xfId="36894" hidden="1" xr:uid="{00000000-0005-0000-0000-0000C9060000}"/>
    <cellStyle name="Followed Hyperlink 51" xfId="31986" hidden="1" xr:uid="{00000000-0005-0000-0000-0000CA060000}"/>
    <cellStyle name="Followed Hyperlink 51" xfId="30378" hidden="1" xr:uid="{00000000-0005-0000-0000-0000CB060000}"/>
    <cellStyle name="Followed Hyperlink 51" xfId="37174" hidden="1" xr:uid="{00000000-0005-0000-0000-0000CC060000}"/>
    <cellStyle name="Followed Hyperlink 51" xfId="37213" hidden="1" xr:uid="{00000000-0005-0000-0000-0000CD060000}"/>
    <cellStyle name="Followed Hyperlink 51" xfId="37303" hidden="1" xr:uid="{00000000-0005-0000-0000-0000CE060000}"/>
    <cellStyle name="Followed Hyperlink 51" xfId="37242" hidden="1" xr:uid="{00000000-0005-0000-0000-0000CF060000}"/>
    <cellStyle name="Followed Hyperlink 51" xfId="37401" hidden="1" xr:uid="{00000000-0005-0000-0000-0000D0060000}"/>
    <cellStyle name="Followed Hyperlink 51" xfId="37434" hidden="1" xr:uid="{00000000-0005-0000-0000-0000D1060000}"/>
    <cellStyle name="Followed Hyperlink 51" xfId="37524" hidden="1" xr:uid="{00000000-0005-0000-0000-0000D2060000}"/>
    <cellStyle name="Followed Hyperlink 51" xfId="37463" hidden="1" xr:uid="{00000000-0005-0000-0000-0000D3060000}"/>
    <cellStyle name="Followed Hyperlink 51" xfId="37620" hidden="1" xr:uid="{00000000-0005-0000-0000-0000D4060000}"/>
    <cellStyle name="Followed Hyperlink 51" xfId="37650" hidden="1" xr:uid="{00000000-0005-0000-0000-0000D5060000}"/>
    <cellStyle name="Followed Hyperlink 51" xfId="37740" hidden="1" xr:uid="{00000000-0005-0000-0000-0000D6060000}"/>
    <cellStyle name="Followed Hyperlink 51" xfId="37679" hidden="1" xr:uid="{00000000-0005-0000-0000-0000D7060000}"/>
    <cellStyle name="Followed Hyperlink 51" xfId="37835" hidden="1" xr:uid="{00000000-0005-0000-0000-0000D8060000}"/>
    <cellStyle name="Followed Hyperlink 51" xfId="37862" hidden="1" xr:uid="{00000000-0005-0000-0000-0000D9060000}"/>
    <cellStyle name="Followed Hyperlink 51" xfId="37952" hidden="1" xr:uid="{00000000-0005-0000-0000-0000DA060000}"/>
    <cellStyle name="Followed Hyperlink 51" xfId="37891" hidden="1" xr:uid="{00000000-0005-0000-0000-0000DB060000}"/>
    <cellStyle name="Followed Hyperlink 51" xfId="38047" hidden="1" xr:uid="{00000000-0005-0000-0000-0000DC060000}"/>
    <cellStyle name="Followed Hyperlink 51" xfId="38073" hidden="1" xr:uid="{00000000-0005-0000-0000-0000DD060000}"/>
    <cellStyle name="Followed Hyperlink 51" xfId="38163" hidden="1" xr:uid="{00000000-0005-0000-0000-0000DE060000}"/>
    <cellStyle name="Followed Hyperlink 51" xfId="38102" hidden="1" xr:uid="{00000000-0005-0000-0000-0000DF060000}"/>
    <cellStyle name="Followed Hyperlink 51" xfId="38258" hidden="1" xr:uid="{00000000-0005-0000-0000-0000E0060000}"/>
    <cellStyle name="Followed Hyperlink 51" xfId="38279" hidden="1" xr:uid="{00000000-0005-0000-0000-0000E1060000}"/>
    <cellStyle name="Followed Hyperlink 51" xfId="38369" hidden="1" xr:uid="{00000000-0005-0000-0000-0000E2060000}"/>
    <cellStyle name="Followed Hyperlink 51" xfId="38308" hidden="1" xr:uid="{00000000-0005-0000-0000-0000E3060000}"/>
    <cellStyle name="Followed Hyperlink 51" xfId="30377" hidden="1" xr:uid="{00000000-0005-0000-0000-0000C8060000}"/>
    <cellStyle name="Followed Hyperlink 51" xfId="38501" hidden="1" xr:uid="{00000000-0005-0000-0000-0000C9060000}"/>
    <cellStyle name="Followed Hyperlink 51" xfId="33652" hidden="1" xr:uid="{00000000-0005-0000-0000-0000CA060000}"/>
    <cellStyle name="Followed Hyperlink 51" xfId="32047" hidden="1" xr:uid="{00000000-0005-0000-0000-0000CB060000}"/>
    <cellStyle name="Followed Hyperlink 51" xfId="38743" hidden="1" xr:uid="{00000000-0005-0000-0000-0000CC060000}"/>
    <cellStyle name="Followed Hyperlink 51" xfId="38782" hidden="1" xr:uid="{00000000-0005-0000-0000-0000CD060000}"/>
    <cellStyle name="Followed Hyperlink 51" xfId="38872" hidden="1" xr:uid="{00000000-0005-0000-0000-0000CE060000}"/>
    <cellStyle name="Followed Hyperlink 51" xfId="38811" hidden="1" xr:uid="{00000000-0005-0000-0000-0000CF060000}"/>
    <cellStyle name="Followed Hyperlink 51" xfId="38970" hidden="1" xr:uid="{00000000-0005-0000-0000-0000D0060000}"/>
    <cellStyle name="Followed Hyperlink 51" xfId="39003" hidden="1" xr:uid="{00000000-0005-0000-0000-0000D1060000}"/>
    <cellStyle name="Followed Hyperlink 51" xfId="39093" hidden="1" xr:uid="{00000000-0005-0000-0000-0000D2060000}"/>
    <cellStyle name="Followed Hyperlink 51" xfId="39032" hidden="1" xr:uid="{00000000-0005-0000-0000-0000D3060000}"/>
    <cellStyle name="Followed Hyperlink 51" xfId="39189" hidden="1" xr:uid="{00000000-0005-0000-0000-0000D4060000}"/>
    <cellStyle name="Followed Hyperlink 51" xfId="39219" hidden="1" xr:uid="{00000000-0005-0000-0000-0000D5060000}"/>
    <cellStyle name="Followed Hyperlink 51" xfId="39309" hidden="1" xr:uid="{00000000-0005-0000-0000-0000D6060000}"/>
    <cellStyle name="Followed Hyperlink 51" xfId="39248" hidden="1" xr:uid="{00000000-0005-0000-0000-0000D7060000}"/>
    <cellStyle name="Followed Hyperlink 51" xfId="39404" hidden="1" xr:uid="{00000000-0005-0000-0000-0000D8060000}"/>
    <cellStyle name="Followed Hyperlink 51" xfId="39431" hidden="1" xr:uid="{00000000-0005-0000-0000-0000D9060000}"/>
    <cellStyle name="Followed Hyperlink 51" xfId="39521" hidden="1" xr:uid="{00000000-0005-0000-0000-0000DA060000}"/>
    <cellStyle name="Followed Hyperlink 51" xfId="39460" hidden="1" xr:uid="{00000000-0005-0000-0000-0000DB060000}"/>
    <cellStyle name="Followed Hyperlink 51" xfId="39616" hidden="1" xr:uid="{00000000-0005-0000-0000-0000DC060000}"/>
    <cellStyle name="Followed Hyperlink 51" xfId="39642" hidden="1" xr:uid="{00000000-0005-0000-0000-0000DD060000}"/>
    <cellStyle name="Followed Hyperlink 51" xfId="39732" hidden="1" xr:uid="{00000000-0005-0000-0000-0000DE060000}"/>
    <cellStyle name="Followed Hyperlink 51" xfId="39671" hidden="1" xr:uid="{00000000-0005-0000-0000-0000DF060000}"/>
    <cellStyle name="Followed Hyperlink 51" xfId="39827" hidden="1" xr:uid="{00000000-0005-0000-0000-0000E0060000}"/>
    <cellStyle name="Followed Hyperlink 51" xfId="39848" hidden="1" xr:uid="{00000000-0005-0000-0000-0000E1060000}"/>
    <cellStyle name="Followed Hyperlink 51" xfId="39938" hidden="1" xr:uid="{00000000-0005-0000-0000-0000E2060000}"/>
    <cellStyle name="Followed Hyperlink 51" xfId="39877" hidden="1" xr:uid="{00000000-0005-0000-0000-0000E3060000}"/>
    <cellStyle name="Followed Hyperlink 51" xfId="32046" hidden="1" xr:uid="{00000000-0005-0000-0000-0000C8060000}"/>
    <cellStyle name="Followed Hyperlink 51" xfId="40070" hidden="1" xr:uid="{00000000-0005-0000-0000-0000C9060000}"/>
    <cellStyle name="Followed Hyperlink 51" xfId="35305" hidden="1" xr:uid="{00000000-0005-0000-0000-0000CA060000}"/>
    <cellStyle name="Followed Hyperlink 51" xfId="33708" hidden="1" xr:uid="{00000000-0005-0000-0000-0000CB060000}"/>
    <cellStyle name="Followed Hyperlink 51" xfId="40262" hidden="1" xr:uid="{00000000-0005-0000-0000-0000CC060000}"/>
    <cellStyle name="Followed Hyperlink 51" xfId="40301" hidden="1" xr:uid="{00000000-0005-0000-0000-0000CD060000}"/>
    <cellStyle name="Followed Hyperlink 51" xfId="40391" hidden="1" xr:uid="{00000000-0005-0000-0000-0000CE060000}"/>
    <cellStyle name="Followed Hyperlink 51" xfId="40330" hidden="1" xr:uid="{00000000-0005-0000-0000-0000CF060000}"/>
    <cellStyle name="Followed Hyperlink 51" xfId="40489" hidden="1" xr:uid="{00000000-0005-0000-0000-0000D0060000}"/>
    <cellStyle name="Followed Hyperlink 51" xfId="40522" hidden="1" xr:uid="{00000000-0005-0000-0000-0000D1060000}"/>
    <cellStyle name="Followed Hyperlink 51" xfId="40612" hidden="1" xr:uid="{00000000-0005-0000-0000-0000D2060000}"/>
    <cellStyle name="Followed Hyperlink 51" xfId="40551" hidden="1" xr:uid="{00000000-0005-0000-0000-0000D3060000}"/>
    <cellStyle name="Followed Hyperlink 51" xfId="40708" hidden="1" xr:uid="{00000000-0005-0000-0000-0000D4060000}"/>
    <cellStyle name="Followed Hyperlink 51" xfId="40738" hidden="1" xr:uid="{00000000-0005-0000-0000-0000D5060000}"/>
    <cellStyle name="Followed Hyperlink 51" xfId="40828" hidden="1" xr:uid="{00000000-0005-0000-0000-0000D6060000}"/>
    <cellStyle name="Followed Hyperlink 51" xfId="40767" hidden="1" xr:uid="{00000000-0005-0000-0000-0000D7060000}"/>
    <cellStyle name="Followed Hyperlink 51" xfId="40923" hidden="1" xr:uid="{00000000-0005-0000-0000-0000D8060000}"/>
    <cellStyle name="Followed Hyperlink 51" xfId="40950" hidden="1" xr:uid="{00000000-0005-0000-0000-0000D9060000}"/>
    <cellStyle name="Followed Hyperlink 51" xfId="41040" hidden="1" xr:uid="{00000000-0005-0000-0000-0000DA060000}"/>
    <cellStyle name="Followed Hyperlink 51" xfId="40979" hidden="1" xr:uid="{00000000-0005-0000-0000-0000DB060000}"/>
    <cellStyle name="Followed Hyperlink 51" xfId="41135" hidden="1" xr:uid="{00000000-0005-0000-0000-0000DC060000}"/>
    <cellStyle name="Followed Hyperlink 51" xfId="41161" hidden="1" xr:uid="{00000000-0005-0000-0000-0000DD060000}"/>
    <cellStyle name="Followed Hyperlink 51" xfId="41251" hidden="1" xr:uid="{00000000-0005-0000-0000-0000DE060000}"/>
    <cellStyle name="Followed Hyperlink 51" xfId="41190" hidden="1" xr:uid="{00000000-0005-0000-0000-0000DF060000}"/>
    <cellStyle name="Followed Hyperlink 51" xfId="41346" hidden="1" xr:uid="{00000000-0005-0000-0000-0000E0060000}"/>
    <cellStyle name="Followed Hyperlink 51" xfId="41367" hidden="1" xr:uid="{00000000-0005-0000-0000-0000E1060000}"/>
    <cellStyle name="Followed Hyperlink 51" xfId="41457" hidden="1" xr:uid="{00000000-0005-0000-0000-0000E2060000}"/>
    <cellStyle name="Followed Hyperlink 51" xfId="41396" hidden="1" xr:uid="{00000000-0005-0000-0000-0000E3060000}"/>
    <cellStyle name="Followed Hyperlink 51" xfId="41915" hidden="1" xr:uid="{00000000-0005-0000-0000-0000C8060000}"/>
    <cellStyle name="Followed Hyperlink 51" xfId="41953" hidden="1" xr:uid="{00000000-0005-0000-0000-0000C9060000}"/>
    <cellStyle name="Followed Hyperlink 51" xfId="42043" hidden="1" xr:uid="{00000000-0005-0000-0000-0000CA060000}"/>
    <cellStyle name="Followed Hyperlink 51" xfId="41982" hidden="1" xr:uid="{00000000-0005-0000-0000-0000CB060000}"/>
    <cellStyle name="Followed Hyperlink 51" xfId="42227" hidden="1" xr:uid="{00000000-0005-0000-0000-0000CC060000}"/>
    <cellStyle name="Followed Hyperlink 51" xfId="42266" hidden="1" xr:uid="{00000000-0005-0000-0000-0000CD060000}"/>
    <cellStyle name="Followed Hyperlink 51" xfId="42356" hidden="1" xr:uid="{00000000-0005-0000-0000-0000CE060000}"/>
    <cellStyle name="Followed Hyperlink 51" xfId="42295" hidden="1" xr:uid="{00000000-0005-0000-0000-0000CF060000}"/>
    <cellStyle name="Followed Hyperlink 51" xfId="42454" hidden="1" xr:uid="{00000000-0005-0000-0000-0000D0060000}"/>
    <cellStyle name="Followed Hyperlink 51" xfId="42487" hidden="1" xr:uid="{00000000-0005-0000-0000-0000D1060000}"/>
    <cellStyle name="Followed Hyperlink 51" xfId="42577" hidden="1" xr:uid="{00000000-0005-0000-0000-0000D2060000}"/>
    <cellStyle name="Followed Hyperlink 51" xfId="42516" hidden="1" xr:uid="{00000000-0005-0000-0000-0000D3060000}"/>
    <cellStyle name="Followed Hyperlink 51" xfId="42673" hidden="1" xr:uid="{00000000-0005-0000-0000-0000D4060000}"/>
    <cellStyle name="Followed Hyperlink 51" xfId="42703" hidden="1" xr:uid="{00000000-0005-0000-0000-0000D5060000}"/>
    <cellStyle name="Followed Hyperlink 51" xfId="42793" hidden="1" xr:uid="{00000000-0005-0000-0000-0000D6060000}"/>
    <cellStyle name="Followed Hyperlink 51" xfId="42732" hidden="1" xr:uid="{00000000-0005-0000-0000-0000D7060000}"/>
    <cellStyle name="Followed Hyperlink 51" xfId="42888" hidden="1" xr:uid="{00000000-0005-0000-0000-0000D8060000}"/>
    <cellStyle name="Followed Hyperlink 51" xfId="42915" hidden="1" xr:uid="{00000000-0005-0000-0000-0000D9060000}"/>
    <cellStyle name="Followed Hyperlink 51" xfId="43005" hidden="1" xr:uid="{00000000-0005-0000-0000-0000DA060000}"/>
    <cellStyle name="Followed Hyperlink 51" xfId="42944" hidden="1" xr:uid="{00000000-0005-0000-0000-0000DB060000}"/>
    <cellStyle name="Followed Hyperlink 51" xfId="43100" hidden="1" xr:uid="{00000000-0005-0000-0000-0000DC060000}"/>
    <cellStyle name="Followed Hyperlink 51" xfId="43126" hidden="1" xr:uid="{00000000-0005-0000-0000-0000DD060000}"/>
    <cellStyle name="Followed Hyperlink 51" xfId="43216" hidden="1" xr:uid="{00000000-0005-0000-0000-0000DE060000}"/>
    <cellStyle name="Followed Hyperlink 51" xfId="43155" hidden="1" xr:uid="{00000000-0005-0000-0000-0000DF060000}"/>
    <cellStyle name="Followed Hyperlink 51" xfId="43311" hidden="1" xr:uid="{00000000-0005-0000-0000-0000E0060000}"/>
    <cellStyle name="Followed Hyperlink 51" xfId="43332" hidden="1" xr:uid="{00000000-0005-0000-0000-0000E1060000}"/>
    <cellStyle name="Followed Hyperlink 51" xfId="43422" hidden="1" xr:uid="{00000000-0005-0000-0000-0000E2060000}"/>
    <cellStyle name="Followed Hyperlink 51" xfId="43361" hidden="1" xr:uid="{00000000-0005-0000-0000-0000E3060000}"/>
    <cellStyle name="Followed Hyperlink 51" xfId="43862" hidden="1" xr:uid="{00000000-0005-0000-0000-0000C8060000}"/>
    <cellStyle name="Followed Hyperlink 51" xfId="43900" hidden="1" xr:uid="{00000000-0005-0000-0000-0000C9060000}"/>
    <cellStyle name="Followed Hyperlink 51" xfId="43990" hidden="1" xr:uid="{00000000-0005-0000-0000-0000CA060000}"/>
    <cellStyle name="Followed Hyperlink 51" xfId="43929" hidden="1" xr:uid="{00000000-0005-0000-0000-0000CB060000}"/>
    <cellStyle name="Followed Hyperlink 51" xfId="44174" hidden="1" xr:uid="{00000000-0005-0000-0000-0000CC060000}"/>
    <cellStyle name="Followed Hyperlink 51" xfId="44213" hidden="1" xr:uid="{00000000-0005-0000-0000-0000CD060000}"/>
    <cellStyle name="Followed Hyperlink 51" xfId="44303" hidden="1" xr:uid="{00000000-0005-0000-0000-0000CE060000}"/>
    <cellStyle name="Followed Hyperlink 51" xfId="44242" hidden="1" xr:uid="{00000000-0005-0000-0000-0000CF060000}"/>
    <cellStyle name="Followed Hyperlink 51" xfId="44401" hidden="1" xr:uid="{00000000-0005-0000-0000-0000D0060000}"/>
    <cellStyle name="Followed Hyperlink 51" xfId="44434" hidden="1" xr:uid="{00000000-0005-0000-0000-0000D1060000}"/>
    <cellStyle name="Followed Hyperlink 51" xfId="44524" hidden="1" xr:uid="{00000000-0005-0000-0000-0000D2060000}"/>
    <cellStyle name="Followed Hyperlink 51" xfId="44463" hidden="1" xr:uid="{00000000-0005-0000-0000-0000D3060000}"/>
    <cellStyle name="Followed Hyperlink 51" xfId="44620" hidden="1" xr:uid="{00000000-0005-0000-0000-0000D4060000}"/>
    <cellStyle name="Followed Hyperlink 51" xfId="44650" hidden="1" xr:uid="{00000000-0005-0000-0000-0000D5060000}"/>
    <cellStyle name="Followed Hyperlink 51" xfId="44740" hidden="1" xr:uid="{00000000-0005-0000-0000-0000D6060000}"/>
    <cellStyle name="Followed Hyperlink 51" xfId="44679" hidden="1" xr:uid="{00000000-0005-0000-0000-0000D7060000}"/>
    <cellStyle name="Followed Hyperlink 51" xfId="44835" hidden="1" xr:uid="{00000000-0005-0000-0000-0000D8060000}"/>
    <cellStyle name="Followed Hyperlink 51" xfId="44862" hidden="1" xr:uid="{00000000-0005-0000-0000-0000D9060000}"/>
    <cellStyle name="Followed Hyperlink 51" xfId="44952" hidden="1" xr:uid="{00000000-0005-0000-0000-0000DA060000}"/>
    <cellStyle name="Followed Hyperlink 51" xfId="44891" hidden="1" xr:uid="{00000000-0005-0000-0000-0000DB060000}"/>
    <cellStyle name="Followed Hyperlink 51" xfId="45047" hidden="1" xr:uid="{00000000-0005-0000-0000-0000DC060000}"/>
    <cellStyle name="Followed Hyperlink 51" xfId="45073" hidden="1" xr:uid="{00000000-0005-0000-0000-0000DD060000}"/>
    <cellStyle name="Followed Hyperlink 51" xfId="45163" hidden="1" xr:uid="{00000000-0005-0000-0000-0000DE060000}"/>
    <cellStyle name="Followed Hyperlink 51" xfId="45102" hidden="1" xr:uid="{00000000-0005-0000-0000-0000DF060000}"/>
    <cellStyle name="Followed Hyperlink 51" xfId="45258" hidden="1" xr:uid="{00000000-0005-0000-0000-0000E0060000}"/>
    <cellStyle name="Followed Hyperlink 51" xfId="45279" hidden="1" xr:uid="{00000000-0005-0000-0000-0000E1060000}"/>
    <cellStyle name="Followed Hyperlink 51" xfId="45369" hidden="1" xr:uid="{00000000-0005-0000-0000-0000E2060000}"/>
    <cellStyle name="Followed Hyperlink 51" xfId="45308" hidden="1" xr:uid="{00000000-0005-0000-0000-0000E3060000}"/>
    <cellStyle name="Followed Hyperlink 52" xfId="581" hidden="1" xr:uid="{00000000-0005-0000-0000-0000E4060000}"/>
    <cellStyle name="Followed Hyperlink 52" xfId="632" hidden="1" xr:uid="{00000000-0005-0000-0000-0000E5060000}"/>
    <cellStyle name="Followed Hyperlink 52" xfId="662" hidden="1" xr:uid="{00000000-0005-0000-0000-0000E6060000}"/>
    <cellStyle name="Followed Hyperlink 52" xfId="715" hidden="1" xr:uid="{00000000-0005-0000-0000-0000E7060000}"/>
    <cellStyle name="Followed Hyperlink 52" xfId="893" hidden="1" xr:uid="{00000000-0005-0000-0000-0000E8060000}"/>
    <cellStyle name="Followed Hyperlink 52" xfId="945" hidden="1" xr:uid="{00000000-0005-0000-0000-0000E9060000}"/>
    <cellStyle name="Followed Hyperlink 52" xfId="975" hidden="1" xr:uid="{00000000-0005-0000-0000-0000EA060000}"/>
    <cellStyle name="Followed Hyperlink 52" xfId="1028" hidden="1" xr:uid="{00000000-0005-0000-0000-0000EB060000}"/>
    <cellStyle name="Followed Hyperlink 52" xfId="1120" hidden="1" xr:uid="{00000000-0005-0000-0000-0000EC060000}"/>
    <cellStyle name="Followed Hyperlink 52" xfId="1166" hidden="1" xr:uid="{00000000-0005-0000-0000-0000ED060000}"/>
    <cellStyle name="Followed Hyperlink 52" xfId="1196" hidden="1" xr:uid="{00000000-0005-0000-0000-0000EE060000}"/>
    <cellStyle name="Followed Hyperlink 52" xfId="1249" hidden="1" xr:uid="{00000000-0005-0000-0000-0000EF060000}"/>
    <cellStyle name="Followed Hyperlink 52" xfId="1339" hidden="1" xr:uid="{00000000-0005-0000-0000-0000F0060000}"/>
    <cellStyle name="Followed Hyperlink 52" xfId="1382" hidden="1" xr:uid="{00000000-0005-0000-0000-0000F1060000}"/>
    <cellStyle name="Followed Hyperlink 52" xfId="1412" hidden="1" xr:uid="{00000000-0005-0000-0000-0000F2060000}"/>
    <cellStyle name="Followed Hyperlink 52" xfId="1465" hidden="1" xr:uid="{00000000-0005-0000-0000-0000F3060000}"/>
    <cellStyle name="Followed Hyperlink 52" xfId="1554" hidden="1" xr:uid="{00000000-0005-0000-0000-0000F4060000}"/>
    <cellStyle name="Followed Hyperlink 52" xfId="1594" hidden="1" xr:uid="{00000000-0005-0000-0000-0000F5060000}"/>
    <cellStyle name="Followed Hyperlink 52" xfId="1624" hidden="1" xr:uid="{00000000-0005-0000-0000-0000F6060000}"/>
    <cellStyle name="Followed Hyperlink 52" xfId="1677" hidden="1" xr:uid="{00000000-0005-0000-0000-0000F7060000}"/>
    <cellStyle name="Followed Hyperlink 52" xfId="1766" hidden="1" xr:uid="{00000000-0005-0000-0000-0000F8060000}"/>
    <cellStyle name="Followed Hyperlink 52" xfId="1805" hidden="1" xr:uid="{00000000-0005-0000-0000-0000F9060000}"/>
    <cellStyle name="Followed Hyperlink 52" xfId="1835" hidden="1" xr:uid="{00000000-0005-0000-0000-0000FA060000}"/>
    <cellStyle name="Followed Hyperlink 52" xfId="1888" hidden="1" xr:uid="{00000000-0005-0000-0000-0000FB060000}"/>
    <cellStyle name="Followed Hyperlink 52" xfId="1977" hidden="1" xr:uid="{00000000-0005-0000-0000-0000FC060000}"/>
    <cellStyle name="Followed Hyperlink 52" xfId="2011" hidden="1" xr:uid="{00000000-0005-0000-0000-0000FD060000}"/>
    <cellStyle name="Followed Hyperlink 52" xfId="2041" hidden="1" xr:uid="{00000000-0005-0000-0000-0000FE060000}"/>
    <cellStyle name="Followed Hyperlink 52" xfId="2094" hidden="1" xr:uid="{00000000-0005-0000-0000-0000FF060000}"/>
    <cellStyle name="Followed Hyperlink 52" xfId="2882" hidden="1" xr:uid="{00000000-0005-0000-0000-0000E4060000}"/>
    <cellStyle name="Followed Hyperlink 52" xfId="2933" hidden="1" xr:uid="{00000000-0005-0000-0000-0000E5060000}"/>
    <cellStyle name="Followed Hyperlink 52" xfId="2963" hidden="1" xr:uid="{00000000-0005-0000-0000-0000E6060000}"/>
    <cellStyle name="Followed Hyperlink 52" xfId="3016" hidden="1" xr:uid="{00000000-0005-0000-0000-0000E7060000}"/>
    <cellStyle name="Followed Hyperlink 52" xfId="3194" hidden="1" xr:uid="{00000000-0005-0000-0000-0000E8060000}"/>
    <cellStyle name="Followed Hyperlink 52" xfId="3246" hidden="1" xr:uid="{00000000-0005-0000-0000-0000E9060000}"/>
    <cellStyle name="Followed Hyperlink 52" xfId="3276" hidden="1" xr:uid="{00000000-0005-0000-0000-0000EA060000}"/>
    <cellStyle name="Followed Hyperlink 52" xfId="3329" hidden="1" xr:uid="{00000000-0005-0000-0000-0000EB060000}"/>
    <cellStyle name="Followed Hyperlink 52" xfId="3421" hidden="1" xr:uid="{00000000-0005-0000-0000-0000EC060000}"/>
    <cellStyle name="Followed Hyperlink 52" xfId="3467" hidden="1" xr:uid="{00000000-0005-0000-0000-0000ED060000}"/>
    <cellStyle name="Followed Hyperlink 52" xfId="3497" hidden="1" xr:uid="{00000000-0005-0000-0000-0000EE060000}"/>
    <cellStyle name="Followed Hyperlink 52" xfId="3550" hidden="1" xr:uid="{00000000-0005-0000-0000-0000EF060000}"/>
    <cellStyle name="Followed Hyperlink 52" xfId="3640" hidden="1" xr:uid="{00000000-0005-0000-0000-0000F0060000}"/>
    <cellStyle name="Followed Hyperlink 52" xfId="3683" hidden="1" xr:uid="{00000000-0005-0000-0000-0000F1060000}"/>
    <cellStyle name="Followed Hyperlink 52" xfId="3713" hidden="1" xr:uid="{00000000-0005-0000-0000-0000F2060000}"/>
    <cellStyle name="Followed Hyperlink 52" xfId="3766" hidden="1" xr:uid="{00000000-0005-0000-0000-0000F3060000}"/>
    <cellStyle name="Followed Hyperlink 52" xfId="3855" hidden="1" xr:uid="{00000000-0005-0000-0000-0000F4060000}"/>
    <cellStyle name="Followed Hyperlink 52" xfId="3895" hidden="1" xr:uid="{00000000-0005-0000-0000-0000F5060000}"/>
    <cellStyle name="Followed Hyperlink 52" xfId="3925" hidden="1" xr:uid="{00000000-0005-0000-0000-0000F6060000}"/>
    <cellStyle name="Followed Hyperlink 52" xfId="3978" hidden="1" xr:uid="{00000000-0005-0000-0000-0000F7060000}"/>
    <cellStyle name="Followed Hyperlink 52" xfId="4067" hidden="1" xr:uid="{00000000-0005-0000-0000-0000F8060000}"/>
    <cellStyle name="Followed Hyperlink 52" xfId="4106" hidden="1" xr:uid="{00000000-0005-0000-0000-0000F9060000}"/>
    <cellStyle name="Followed Hyperlink 52" xfId="4136" hidden="1" xr:uid="{00000000-0005-0000-0000-0000FA060000}"/>
    <cellStyle name="Followed Hyperlink 52" xfId="4189" hidden="1" xr:uid="{00000000-0005-0000-0000-0000FB060000}"/>
    <cellStyle name="Followed Hyperlink 52" xfId="4278" hidden="1" xr:uid="{00000000-0005-0000-0000-0000FC060000}"/>
    <cellStyle name="Followed Hyperlink 52" xfId="4312" hidden="1" xr:uid="{00000000-0005-0000-0000-0000FD060000}"/>
    <cellStyle name="Followed Hyperlink 52" xfId="4342" hidden="1" xr:uid="{00000000-0005-0000-0000-0000FE060000}"/>
    <cellStyle name="Followed Hyperlink 52" xfId="4395" hidden="1" xr:uid="{00000000-0005-0000-0000-0000FF060000}"/>
    <cellStyle name="Followed Hyperlink 52" xfId="2778" hidden="1" xr:uid="{00000000-0005-0000-0000-0000E4060000}"/>
    <cellStyle name="Followed Hyperlink 52" xfId="2507" hidden="1" xr:uid="{00000000-0005-0000-0000-0000E5060000}"/>
    <cellStyle name="Followed Hyperlink 52" xfId="4502" hidden="1" xr:uid="{00000000-0005-0000-0000-0000E6060000}"/>
    <cellStyle name="Followed Hyperlink 52" xfId="160" hidden="1" xr:uid="{00000000-0005-0000-0000-0000E7060000}"/>
    <cellStyle name="Followed Hyperlink 52" xfId="4873" hidden="1" xr:uid="{00000000-0005-0000-0000-0000E8060000}"/>
    <cellStyle name="Followed Hyperlink 52" xfId="4925" hidden="1" xr:uid="{00000000-0005-0000-0000-0000E9060000}"/>
    <cellStyle name="Followed Hyperlink 52" xfId="4955" hidden="1" xr:uid="{00000000-0005-0000-0000-0000EA060000}"/>
    <cellStyle name="Followed Hyperlink 52" xfId="5008" hidden="1" xr:uid="{00000000-0005-0000-0000-0000EB060000}"/>
    <cellStyle name="Followed Hyperlink 52" xfId="5100" hidden="1" xr:uid="{00000000-0005-0000-0000-0000EC060000}"/>
    <cellStyle name="Followed Hyperlink 52" xfId="5146" hidden="1" xr:uid="{00000000-0005-0000-0000-0000ED060000}"/>
    <cellStyle name="Followed Hyperlink 52" xfId="5176" hidden="1" xr:uid="{00000000-0005-0000-0000-0000EE060000}"/>
    <cellStyle name="Followed Hyperlink 52" xfId="5229" hidden="1" xr:uid="{00000000-0005-0000-0000-0000EF060000}"/>
    <cellStyle name="Followed Hyperlink 52" xfId="5319" hidden="1" xr:uid="{00000000-0005-0000-0000-0000F0060000}"/>
    <cellStyle name="Followed Hyperlink 52" xfId="5362" hidden="1" xr:uid="{00000000-0005-0000-0000-0000F1060000}"/>
    <cellStyle name="Followed Hyperlink 52" xfId="5392" hidden="1" xr:uid="{00000000-0005-0000-0000-0000F2060000}"/>
    <cellStyle name="Followed Hyperlink 52" xfId="5445" hidden="1" xr:uid="{00000000-0005-0000-0000-0000F3060000}"/>
    <cellStyle name="Followed Hyperlink 52" xfId="5534" hidden="1" xr:uid="{00000000-0005-0000-0000-0000F4060000}"/>
    <cellStyle name="Followed Hyperlink 52" xfId="5574" hidden="1" xr:uid="{00000000-0005-0000-0000-0000F5060000}"/>
    <cellStyle name="Followed Hyperlink 52" xfId="5604" hidden="1" xr:uid="{00000000-0005-0000-0000-0000F6060000}"/>
    <cellStyle name="Followed Hyperlink 52" xfId="5657" hidden="1" xr:uid="{00000000-0005-0000-0000-0000F7060000}"/>
    <cellStyle name="Followed Hyperlink 52" xfId="5746" hidden="1" xr:uid="{00000000-0005-0000-0000-0000F8060000}"/>
    <cellStyle name="Followed Hyperlink 52" xfId="5785" hidden="1" xr:uid="{00000000-0005-0000-0000-0000F9060000}"/>
    <cellStyle name="Followed Hyperlink 52" xfId="5815" hidden="1" xr:uid="{00000000-0005-0000-0000-0000FA060000}"/>
    <cellStyle name="Followed Hyperlink 52" xfId="5868" hidden="1" xr:uid="{00000000-0005-0000-0000-0000FB060000}"/>
    <cellStyle name="Followed Hyperlink 52" xfId="5957" hidden="1" xr:uid="{00000000-0005-0000-0000-0000FC060000}"/>
    <cellStyle name="Followed Hyperlink 52" xfId="5991" hidden="1" xr:uid="{00000000-0005-0000-0000-0000FD060000}"/>
    <cellStyle name="Followed Hyperlink 52" xfId="6021" hidden="1" xr:uid="{00000000-0005-0000-0000-0000FE060000}"/>
    <cellStyle name="Followed Hyperlink 52" xfId="6074" hidden="1" xr:uid="{00000000-0005-0000-0000-0000FF060000}"/>
    <cellStyle name="Followed Hyperlink 52" xfId="4590" hidden="1" xr:uid="{00000000-0005-0000-0000-0000E4060000}"/>
    <cellStyle name="Followed Hyperlink 52" xfId="2577" hidden="1" xr:uid="{00000000-0005-0000-0000-0000E5060000}"/>
    <cellStyle name="Followed Hyperlink 52" xfId="6181" hidden="1" xr:uid="{00000000-0005-0000-0000-0000E6060000}"/>
    <cellStyle name="Followed Hyperlink 52" xfId="284" hidden="1" xr:uid="{00000000-0005-0000-0000-0000E7060000}"/>
    <cellStyle name="Followed Hyperlink 52" xfId="6553" hidden="1" xr:uid="{00000000-0005-0000-0000-0000E8060000}"/>
    <cellStyle name="Followed Hyperlink 52" xfId="6605" hidden="1" xr:uid="{00000000-0005-0000-0000-0000E9060000}"/>
    <cellStyle name="Followed Hyperlink 52" xfId="6635" hidden="1" xr:uid="{00000000-0005-0000-0000-0000EA060000}"/>
    <cellStyle name="Followed Hyperlink 52" xfId="6688" hidden="1" xr:uid="{00000000-0005-0000-0000-0000EB060000}"/>
    <cellStyle name="Followed Hyperlink 52" xfId="6780" hidden="1" xr:uid="{00000000-0005-0000-0000-0000EC060000}"/>
    <cellStyle name="Followed Hyperlink 52" xfId="6826" hidden="1" xr:uid="{00000000-0005-0000-0000-0000ED060000}"/>
    <cellStyle name="Followed Hyperlink 52" xfId="6856" hidden="1" xr:uid="{00000000-0005-0000-0000-0000EE060000}"/>
    <cellStyle name="Followed Hyperlink 52" xfId="6909" hidden="1" xr:uid="{00000000-0005-0000-0000-0000EF060000}"/>
    <cellStyle name="Followed Hyperlink 52" xfId="6999" hidden="1" xr:uid="{00000000-0005-0000-0000-0000F0060000}"/>
    <cellStyle name="Followed Hyperlink 52" xfId="7042" hidden="1" xr:uid="{00000000-0005-0000-0000-0000F1060000}"/>
    <cellStyle name="Followed Hyperlink 52" xfId="7072" hidden="1" xr:uid="{00000000-0005-0000-0000-0000F2060000}"/>
    <cellStyle name="Followed Hyperlink 52" xfId="7125" hidden="1" xr:uid="{00000000-0005-0000-0000-0000F3060000}"/>
    <cellStyle name="Followed Hyperlink 52" xfId="7214" hidden="1" xr:uid="{00000000-0005-0000-0000-0000F4060000}"/>
    <cellStyle name="Followed Hyperlink 52" xfId="7254" hidden="1" xr:uid="{00000000-0005-0000-0000-0000F5060000}"/>
    <cellStyle name="Followed Hyperlink 52" xfId="7284" hidden="1" xr:uid="{00000000-0005-0000-0000-0000F6060000}"/>
    <cellStyle name="Followed Hyperlink 52" xfId="7337" hidden="1" xr:uid="{00000000-0005-0000-0000-0000F7060000}"/>
    <cellStyle name="Followed Hyperlink 52" xfId="7426" hidden="1" xr:uid="{00000000-0005-0000-0000-0000F8060000}"/>
    <cellStyle name="Followed Hyperlink 52" xfId="7465" hidden="1" xr:uid="{00000000-0005-0000-0000-0000F9060000}"/>
    <cellStyle name="Followed Hyperlink 52" xfId="7495" hidden="1" xr:uid="{00000000-0005-0000-0000-0000FA060000}"/>
    <cellStyle name="Followed Hyperlink 52" xfId="7548" hidden="1" xr:uid="{00000000-0005-0000-0000-0000FB060000}"/>
    <cellStyle name="Followed Hyperlink 52" xfId="7637" hidden="1" xr:uid="{00000000-0005-0000-0000-0000FC060000}"/>
    <cellStyle name="Followed Hyperlink 52" xfId="7671" hidden="1" xr:uid="{00000000-0005-0000-0000-0000FD060000}"/>
    <cellStyle name="Followed Hyperlink 52" xfId="7701" hidden="1" xr:uid="{00000000-0005-0000-0000-0000FE060000}"/>
    <cellStyle name="Followed Hyperlink 52" xfId="7754" hidden="1" xr:uid="{00000000-0005-0000-0000-0000FF060000}"/>
    <cellStyle name="Followed Hyperlink 52" xfId="6269" hidden="1" xr:uid="{00000000-0005-0000-0000-0000E4060000}"/>
    <cellStyle name="Followed Hyperlink 52" xfId="4641" hidden="1" xr:uid="{00000000-0005-0000-0000-0000E5060000}"/>
    <cellStyle name="Followed Hyperlink 52" xfId="7861" hidden="1" xr:uid="{00000000-0005-0000-0000-0000E6060000}"/>
    <cellStyle name="Followed Hyperlink 52" xfId="2585" hidden="1" xr:uid="{00000000-0005-0000-0000-0000E7060000}"/>
    <cellStyle name="Followed Hyperlink 52" xfId="8233" hidden="1" xr:uid="{00000000-0005-0000-0000-0000E8060000}"/>
    <cellStyle name="Followed Hyperlink 52" xfId="8285" hidden="1" xr:uid="{00000000-0005-0000-0000-0000E9060000}"/>
    <cellStyle name="Followed Hyperlink 52" xfId="8315" hidden="1" xr:uid="{00000000-0005-0000-0000-0000EA060000}"/>
    <cellStyle name="Followed Hyperlink 52" xfId="8368" hidden="1" xr:uid="{00000000-0005-0000-0000-0000EB060000}"/>
    <cellStyle name="Followed Hyperlink 52" xfId="8460" hidden="1" xr:uid="{00000000-0005-0000-0000-0000EC060000}"/>
    <cellStyle name="Followed Hyperlink 52" xfId="8506" hidden="1" xr:uid="{00000000-0005-0000-0000-0000ED060000}"/>
    <cellStyle name="Followed Hyperlink 52" xfId="8536" hidden="1" xr:uid="{00000000-0005-0000-0000-0000EE060000}"/>
    <cellStyle name="Followed Hyperlink 52" xfId="8589" hidden="1" xr:uid="{00000000-0005-0000-0000-0000EF060000}"/>
    <cellStyle name="Followed Hyperlink 52" xfId="8679" hidden="1" xr:uid="{00000000-0005-0000-0000-0000F0060000}"/>
    <cellStyle name="Followed Hyperlink 52" xfId="8722" hidden="1" xr:uid="{00000000-0005-0000-0000-0000F1060000}"/>
    <cellStyle name="Followed Hyperlink 52" xfId="8752" hidden="1" xr:uid="{00000000-0005-0000-0000-0000F2060000}"/>
    <cellStyle name="Followed Hyperlink 52" xfId="8805" hidden="1" xr:uid="{00000000-0005-0000-0000-0000F3060000}"/>
    <cellStyle name="Followed Hyperlink 52" xfId="8894" hidden="1" xr:uid="{00000000-0005-0000-0000-0000F4060000}"/>
    <cellStyle name="Followed Hyperlink 52" xfId="8934" hidden="1" xr:uid="{00000000-0005-0000-0000-0000F5060000}"/>
    <cellStyle name="Followed Hyperlink 52" xfId="8964" hidden="1" xr:uid="{00000000-0005-0000-0000-0000F6060000}"/>
    <cellStyle name="Followed Hyperlink 52" xfId="9017" hidden="1" xr:uid="{00000000-0005-0000-0000-0000F7060000}"/>
    <cellStyle name="Followed Hyperlink 52" xfId="9106" hidden="1" xr:uid="{00000000-0005-0000-0000-0000F8060000}"/>
    <cellStyle name="Followed Hyperlink 52" xfId="9145" hidden="1" xr:uid="{00000000-0005-0000-0000-0000F9060000}"/>
    <cellStyle name="Followed Hyperlink 52" xfId="9175" hidden="1" xr:uid="{00000000-0005-0000-0000-0000FA060000}"/>
    <cellStyle name="Followed Hyperlink 52" xfId="9228" hidden="1" xr:uid="{00000000-0005-0000-0000-0000FB060000}"/>
    <cellStyle name="Followed Hyperlink 52" xfId="9317" hidden="1" xr:uid="{00000000-0005-0000-0000-0000FC060000}"/>
    <cellStyle name="Followed Hyperlink 52" xfId="9351" hidden="1" xr:uid="{00000000-0005-0000-0000-0000FD060000}"/>
    <cellStyle name="Followed Hyperlink 52" xfId="9381" hidden="1" xr:uid="{00000000-0005-0000-0000-0000FE060000}"/>
    <cellStyle name="Followed Hyperlink 52" xfId="9434" hidden="1" xr:uid="{00000000-0005-0000-0000-0000FF060000}"/>
    <cellStyle name="Followed Hyperlink 52" xfId="7949" hidden="1" xr:uid="{00000000-0005-0000-0000-0000E4060000}"/>
    <cellStyle name="Followed Hyperlink 52" xfId="6320" hidden="1" xr:uid="{00000000-0005-0000-0000-0000E5060000}"/>
    <cellStyle name="Followed Hyperlink 52" xfId="9541" hidden="1" xr:uid="{00000000-0005-0000-0000-0000E6060000}"/>
    <cellStyle name="Followed Hyperlink 52" xfId="4636" hidden="1" xr:uid="{00000000-0005-0000-0000-0000E7060000}"/>
    <cellStyle name="Followed Hyperlink 52" xfId="9911" hidden="1" xr:uid="{00000000-0005-0000-0000-0000E8060000}"/>
    <cellStyle name="Followed Hyperlink 52" xfId="9963" hidden="1" xr:uid="{00000000-0005-0000-0000-0000E9060000}"/>
    <cellStyle name="Followed Hyperlink 52" xfId="9993" hidden="1" xr:uid="{00000000-0005-0000-0000-0000EA060000}"/>
    <cellStyle name="Followed Hyperlink 52" xfId="10046" hidden="1" xr:uid="{00000000-0005-0000-0000-0000EB060000}"/>
    <cellStyle name="Followed Hyperlink 52" xfId="10138" hidden="1" xr:uid="{00000000-0005-0000-0000-0000EC060000}"/>
    <cellStyle name="Followed Hyperlink 52" xfId="10184" hidden="1" xr:uid="{00000000-0005-0000-0000-0000ED060000}"/>
    <cellStyle name="Followed Hyperlink 52" xfId="10214" hidden="1" xr:uid="{00000000-0005-0000-0000-0000EE060000}"/>
    <cellStyle name="Followed Hyperlink 52" xfId="10267" hidden="1" xr:uid="{00000000-0005-0000-0000-0000EF060000}"/>
    <cellStyle name="Followed Hyperlink 52" xfId="10357" hidden="1" xr:uid="{00000000-0005-0000-0000-0000F0060000}"/>
    <cellStyle name="Followed Hyperlink 52" xfId="10400" hidden="1" xr:uid="{00000000-0005-0000-0000-0000F1060000}"/>
    <cellStyle name="Followed Hyperlink 52" xfId="10430" hidden="1" xr:uid="{00000000-0005-0000-0000-0000F2060000}"/>
    <cellStyle name="Followed Hyperlink 52" xfId="10483" hidden="1" xr:uid="{00000000-0005-0000-0000-0000F3060000}"/>
    <cellStyle name="Followed Hyperlink 52" xfId="10572" hidden="1" xr:uid="{00000000-0005-0000-0000-0000F4060000}"/>
    <cellStyle name="Followed Hyperlink 52" xfId="10612" hidden="1" xr:uid="{00000000-0005-0000-0000-0000F5060000}"/>
    <cellStyle name="Followed Hyperlink 52" xfId="10642" hidden="1" xr:uid="{00000000-0005-0000-0000-0000F6060000}"/>
    <cellStyle name="Followed Hyperlink 52" xfId="10695" hidden="1" xr:uid="{00000000-0005-0000-0000-0000F7060000}"/>
    <cellStyle name="Followed Hyperlink 52" xfId="10784" hidden="1" xr:uid="{00000000-0005-0000-0000-0000F8060000}"/>
    <cellStyle name="Followed Hyperlink 52" xfId="10823" hidden="1" xr:uid="{00000000-0005-0000-0000-0000F9060000}"/>
    <cellStyle name="Followed Hyperlink 52" xfId="10853" hidden="1" xr:uid="{00000000-0005-0000-0000-0000FA060000}"/>
    <cellStyle name="Followed Hyperlink 52" xfId="10906" hidden="1" xr:uid="{00000000-0005-0000-0000-0000FB060000}"/>
    <cellStyle name="Followed Hyperlink 52" xfId="10995" hidden="1" xr:uid="{00000000-0005-0000-0000-0000FC060000}"/>
    <cellStyle name="Followed Hyperlink 52" xfId="11029" hidden="1" xr:uid="{00000000-0005-0000-0000-0000FD060000}"/>
    <cellStyle name="Followed Hyperlink 52" xfId="11059" hidden="1" xr:uid="{00000000-0005-0000-0000-0000FE060000}"/>
    <cellStyle name="Followed Hyperlink 52" xfId="11112" hidden="1" xr:uid="{00000000-0005-0000-0000-0000FF060000}"/>
    <cellStyle name="Followed Hyperlink 52" xfId="9629" hidden="1" xr:uid="{00000000-0005-0000-0000-0000E4060000}"/>
    <cellStyle name="Followed Hyperlink 52" xfId="8000" hidden="1" xr:uid="{00000000-0005-0000-0000-0000E5060000}"/>
    <cellStyle name="Followed Hyperlink 52" xfId="11219" hidden="1" xr:uid="{00000000-0005-0000-0000-0000E6060000}"/>
    <cellStyle name="Followed Hyperlink 52" xfId="6315" hidden="1" xr:uid="{00000000-0005-0000-0000-0000E7060000}"/>
    <cellStyle name="Followed Hyperlink 52" xfId="11586" hidden="1" xr:uid="{00000000-0005-0000-0000-0000E8060000}"/>
    <cellStyle name="Followed Hyperlink 52" xfId="11638" hidden="1" xr:uid="{00000000-0005-0000-0000-0000E9060000}"/>
    <cellStyle name="Followed Hyperlink 52" xfId="11668" hidden="1" xr:uid="{00000000-0005-0000-0000-0000EA060000}"/>
    <cellStyle name="Followed Hyperlink 52" xfId="11721" hidden="1" xr:uid="{00000000-0005-0000-0000-0000EB060000}"/>
    <cellStyle name="Followed Hyperlink 52" xfId="11813" hidden="1" xr:uid="{00000000-0005-0000-0000-0000EC060000}"/>
    <cellStyle name="Followed Hyperlink 52" xfId="11859" hidden="1" xr:uid="{00000000-0005-0000-0000-0000ED060000}"/>
    <cellStyle name="Followed Hyperlink 52" xfId="11889" hidden="1" xr:uid="{00000000-0005-0000-0000-0000EE060000}"/>
    <cellStyle name="Followed Hyperlink 52" xfId="11942" hidden="1" xr:uid="{00000000-0005-0000-0000-0000EF060000}"/>
    <cellStyle name="Followed Hyperlink 52" xfId="12032" hidden="1" xr:uid="{00000000-0005-0000-0000-0000F0060000}"/>
    <cellStyle name="Followed Hyperlink 52" xfId="12075" hidden="1" xr:uid="{00000000-0005-0000-0000-0000F1060000}"/>
    <cellStyle name="Followed Hyperlink 52" xfId="12105" hidden="1" xr:uid="{00000000-0005-0000-0000-0000F2060000}"/>
    <cellStyle name="Followed Hyperlink 52" xfId="12158" hidden="1" xr:uid="{00000000-0005-0000-0000-0000F3060000}"/>
    <cellStyle name="Followed Hyperlink 52" xfId="12247" hidden="1" xr:uid="{00000000-0005-0000-0000-0000F4060000}"/>
    <cellStyle name="Followed Hyperlink 52" xfId="12287" hidden="1" xr:uid="{00000000-0005-0000-0000-0000F5060000}"/>
    <cellStyle name="Followed Hyperlink 52" xfId="12317" hidden="1" xr:uid="{00000000-0005-0000-0000-0000F6060000}"/>
    <cellStyle name="Followed Hyperlink 52" xfId="12370" hidden="1" xr:uid="{00000000-0005-0000-0000-0000F7060000}"/>
    <cellStyle name="Followed Hyperlink 52" xfId="12459" hidden="1" xr:uid="{00000000-0005-0000-0000-0000F8060000}"/>
    <cellStyle name="Followed Hyperlink 52" xfId="12498" hidden="1" xr:uid="{00000000-0005-0000-0000-0000F9060000}"/>
    <cellStyle name="Followed Hyperlink 52" xfId="12528" hidden="1" xr:uid="{00000000-0005-0000-0000-0000FA060000}"/>
    <cellStyle name="Followed Hyperlink 52" xfId="12581" hidden="1" xr:uid="{00000000-0005-0000-0000-0000FB060000}"/>
    <cellStyle name="Followed Hyperlink 52" xfId="12670" hidden="1" xr:uid="{00000000-0005-0000-0000-0000FC060000}"/>
    <cellStyle name="Followed Hyperlink 52" xfId="12704" hidden="1" xr:uid="{00000000-0005-0000-0000-0000FD060000}"/>
    <cellStyle name="Followed Hyperlink 52" xfId="12734" hidden="1" xr:uid="{00000000-0005-0000-0000-0000FE060000}"/>
    <cellStyle name="Followed Hyperlink 52" xfId="12787" hidden="1" xr:uid="{00000000-0005-0000-0000-0000FF060000}"/>
    <cellStyle name="Followed Hyperlink 52" xfId="11307" hidden="1" xr:uid="{00000000-0005-0000-0000-0000E4060000}"/>
    <cellStyle name="Followed Hyperlink 52" xfId="9680" hidden="1" xr:uid="{00000000-0005-0000-0000-0000E5060000}"/>
    <cellStyle name="Followed Hyperlink 52" xfId="12894" hidden="1" xr:uid="{00000000-0005-0000-0000-0000E6060000}"/>
    <cellStyle name="Followed Hyperlink 52" xfId="7995" hidden="1" xr:uid="{00000000-0005-0000-0000-0000E7060000}"/>
    <cellStyle name="Followed Hyperlink 52" xfId="13260" hidden="1" xr:uid="{00000000-0005-0000-0000-0000E8060000}"/>
    <cellStyle name="Followed Hyperlink 52" xfId="13312" hidden="1" xr:uid="{00000000-0005-0000-0000-0000E9060000}"/>
    <cellStyle name="Followed Hyperlink 52" xfId="13342" hidden="1" xr:uid="{00000000-0005-0000-0000-0000EA060000}"/>
    <cellStyle name="Followed Hyperlink 52" xfId="13395" hidden="1" xr:uid="{00000000-0005-0000-0000-0000EB060000}"/>
    <cellStyle name="Followed Hyperlink 52" xfId="13487" hidden="1" xr:uid="{00000000-0005-0000-0000-0000EC060000}"/>
    <cellStyle name="Followed Hyperlink 52" xfId="13533" hidden="1" xr:uid="{00000000-0005-0000-0000-0000ED060000}"/>
    <cellStyle name="Followed Hyperlink 52" xfId="13563" hidden="1" xr:uid="{00000000-0005-0000-0000-0000EE060000}"/>
    <cellStyle name="Followed Hyperlink 52" xfId="13616" hidden="1" xr:uid="{00000000-0005-0000-0000-0000EF060000}"/>
    <cellStyle name="Followed Hyperlink 52" xfId="13706" hidden="1" xr:uid="{00000000-0005-0000-0000-0000F0060000}"/>
    <cellStyle name="Followed Hyperlink 52" xfId="13749" hidden="1" xr:uid="{00000000-0005-0000-0000-0000F1060000}"/>
    <cellStyle name="Followed Hyperlink 52" xfId="13779" hidden="1" xr:uid="{00000000-0005-0000-0000-0000F2060000}"/>
    <cellStyle name="Followed Hyperlink 52" xfId="13832" hidden="1" xr:uid="{00000000-0005-0000-0000-0000F3060000}"/>
    <cellStyle name="Followed Hyperlink 52" xfId="13921" hidden="1" xr:uid="{00000000-0005-0000-0000-0000F4060000}"/>
    <cellStyle name="Followed Hyperlink 52" xfId="13961" hidden="1" xr:uid="{00000000-0005-0000-0000-0000F5060000}"/>
    <cellStyle name="Followed Hyperlink 52" xfId="13991" hidden="1" xr:uid="{00000000-0005-0000-0000-0000F6060000}"/>
    <cellStyle name="Followed Hyperlink 52" xfId="14044" hidden="1" xr:uid="{00000000-0005-0000-0000-0000F7060000}"/>
    <cellStyle name="Followed Hyperlink 52" xfId="14133" hidden="1" xr:uid="{00000000-0005-0000-0000-0000F8060000}"/>
    <cellStyle name="Followed Hyperlink 52" xfId="14172" hidden="1" xr:uid="{00000000-0005-0000-0000-0000F9060000}"/>
    <cellStyle name="Followed Hyperlink 52" xfId="14202" hidden="1" xr:uid="{00000000-0005-0000-0000-0000FA060000}"/>
    <cellStyle name="Followed Hyperlink 52" xfId="14255" hidden="1" xr:uid="{00000000-0005-0000-0000-0000FB060000}"/>
    <cellStyle name="Followed Hyperlink 52" xfId="14344" hidden="1" xr:uid="{00000000-0005-0000-0000-0000FC060000}"/>
    <cellStyle name="Followed Hyperlink 52" xfId="14378" hidden="1" xr:uid="{00000000-0005-0000-0000-0000FD060000}"/>
    <cellStyle name="Followed Hyperlink 52" xfId="14408" hidden="1" xr:uid="{00000000-0005-0000-0000-0000FE060000}"/>
    <cellStyle name="Followed Hyperlink 52" xfId="14461" hidden="1" xr:uid="{00000000-0005-0000-0000-0000FF060000}"/>
    <cellStyle name="Followed Hyperlink 52" xfId="12981" hidden="1" xr:uid="{00000000-0005-0000-0000-0000E4060000}"/>
    <cellStyle name="Followed Hyperlink 52" xfId="11357" hidden="1" xr:uid="{00000000-0005-0000-0000-0000E5060000}"/>
    <cellStyle name="Followed Hyperlink 52" xfId="14568" hidden="1" xr:uid="{00000000-0005-0000-0000-0000E6060000}"/>
    <cellStyle name="Followed Hyperlink 52" xfId="9675" hidden="1" xr:uid="{00000000-0005-0000-0000-0000E7060000}"/>
    <cellStyle name="Followed Hyperlink 52" xfId="14928" hidden="1" xr:uid="{00000000-0005-0000-0000-0000E8060000}"/>
    <cellStyle name="Followed Hyperlink 52" xfId="14980" hidden="1" xr:uid="{00000000-0005-0000-0000-0000E9060000}"/>
    <cellStyle name="Followed Hyperlink 52" xfId="15010" hidden="1" xr:uid="{00000000-0005-0000-0000-0000EA060000}"/>
    <cellStyle name="Followed Hyperlink 52" xfId="15063" hidden="1" xr:uid="{00000000-0005-0000-0000-0000EB060000}"/>
    <cellStyle name="Followed Hyperlink 52" xfId="15155" hidden="1" xr:uid="{00000000-0005-0000-0000-0000EC060000}"/>
    <cellStyle name="Followed Hyperlink 52" xfId="15201" hidden="1" xr:uid="{00000000-0005-0000-0000-0000ED060000}"/>
    <cellStyle name="Followed Hyperlink 52" xfId="15231" hidden="1" xr:uid="{00000000-0005-0000-0000-0000EE060000}"/>
    <cellStyle name="Followed Hyperlink 52" xfId="15284" hidden="1" xr:uid="{00000000-0005-0000-0000-0000EF060000}"/>
    <cellStyle name="Followed Hyperlink 52" xfId="15374" hidden="1" xr:uid="{00000000-0005-0000-0000-0000F0060000}"/>
    <cellStyle name="Followed Hyperlink 52" xfId="15417" hidden="1" xr:uid="{00000000-0005-0000-0000-0000F1060000}"/>
    <cellStyle name="Followed Hyperlink 52" xfId="15447" hidden="1" xr:uid="{00000000-0005-0000-0000-0000F2060000}"/>
    <cellStyle name="Followed Hyperlink 52" xfId="15500" hidden="1" xr:uid="{00000000-0005-0000-0000-0000F3060000}"/>
    <cellStyle name="Followed Hyperlink 52" xfId="15589" hidden="1" xr:uid="{00000000-0005-0000-0000-0000F4060000}"/>
    <cellStyle name="Followed Hyperlink 52" xfId="15629" hidden="1" xr:uid="{00000000-0005-0000-0000-0000F5060000}"/>
    <cellStyle name="Followed Hyperlink 52" xfId="15659" hidden="1" xr:uid="{00000000-0005-0000-0000-0000F6060000}"/>
    <cellStyle name="Followed Hyperlink 52" xfId="15712" hidden="1" xr:uid="{00000000-0005-0000-0000-0000F7060000}"/>
    <cellStyle name="Followed Hyperlink 52" xfId="15801" hidden="1" xr:uid="{00000000-0005-0000-0000-0000F8060000}"/>
    <cellStyle name="Followed Hyperlink 52" xfId="15840" hidden="1" xr:uid="{00000000-0005-0000-0000-0000F9060000}"/>
    <cellStyle name="Followed Hyperlink 52" xfId="15870" hidden="1" xr:uid="{00000000-0005-0000-0000-0000FA060000}"/>
    <cellStyle name="Followed Hyperlink 52" xfId="15923" hidden="1" xr:uid="{00000000-0005-0000-0000-0000FB060000}"/>
    <cellStyle name="Followed Hyperlink 52" xfId="16012" hidden="1" xr:uid="{00000000-0005-0000-0000-0000FC060000}"/>
    <cellStyle name="Followed Hyperlink 52" xfId="16046" hidden="1" xr:uid="{00000000-0005-0000-0000-0000FD060000}"/>
    <cellStyle name="Followed Hyperlink 52" xfId="16076" hidden="1" xr:uid="{00000000-0005-0000-0000-0000FE060000}"/>
    <cellStyle name="Followed Hyperlink 52" xfId="16129" hidden="1" xr:uid="{00000000-0005-0000-0000-0000FF060000}"/>
    <cellStyle name="Followed Hyperlink 52" xfId="14653" hidden="1" xr:uid="{00000000-0005-0000-0000-0000E4060000}"/>
    <cellStyle name="Followed Hyperlink 52" xfId="13031" hidden="1" xr:uid="{00000000-0005-0000-0000-0000E5060000}"/>
    <cellStyle name="Followed Hyperlink 52" xfId="16236" hidden="1" xr:uid="{00000000-0005-0000-0000-0000E6060000}"/>
    <cellStyle name="Followed Hyperlink 52" xfId="11352" hidden="1" xr:uid="{00000000-0005-0000-0000-0000E7060000}"/>
    <cellStyle name="Followed Hyperlink 52" xfId="16587" hidden="1" xr:uid="{00000000-0005-0000-0000-0000E8060000}"/>
    <cellStyle name="Followed Hyperlink 52" xfId="16639" hidden="1" xr:uid="{00000000-0005-0000-0000-0000E9060000}"/>
    <cellStyle name="Followed Hyperlink 52" xfId="16669" hidden="1" xr:uid="{00000000-0005-0000-0000-0000EA060000}"/>
    <cellStyle name="Followed Hyperlink 52" xfId="16722" hidden="1" xr:uid="{00000000-0005-0000-0000-0000EB060000}"/>
    <cellStyle name="Followed Hyperlink 52" xfId="16814" hidden="1" xr:uid="{00000000-0005-0000-0000-0000EC060000}"/>
    <cellStyle name="Followed Hyperlink 52" xfId="16860" hidden="1" xr:uid="{00000000-0005-0000-0000-0000ED060000}"/>
    <cellStyle name="Followed Hyperlink 52" xfId="16890" hidden="1" xr:uid="{00000000-0005-0000-0000-0000EE060000}"/>
    <cellStyle name="Followed Hyperlink 52" xfId="16943" hidden="1" xr:uid="{00000000-0005-0000-0000-0000EF060000}"/>
    <cellStyle name="Followed Hyperlink 52" xfId="17033" hidden="1" xr:uid="{00000000-0005-0000-0000-0000F0060000}"/>
    <cellStyle name="Followed Hyperlink 52" xfId="17076" hidden="1" xr:uid="{00000000-0005-0000-0000-0000F1060000}"/>
    <cellStyle name="Followed Hyperlink 52" xfId="17106" hidden="1" xr:uid="{00000000-0005-0000-0000-0000F2060000}"/>
    <cellStyle name="Followed Hyperlink 52" xfId="17159" hidden="1" xr:uid="{00000000-0005-0000-0000-0000F3060000}"/>
    <cellStyle name="Followed Hyperlink 52" xfId="17248" hidden="1" xr:uid="{00000000-0005-0000-0000-0000F4060000}"/>
    <cellStyle name="Followed Hyperlink 52" xfId="17288" hidden="1" xr:uid="{00000000-0005-0000-0000-0000F5060000}"/>
    <cellStyle name="Followed Hyperlink 52" xfId="17318" hidden="1" xr:uid="{00000000-0005-0000-0000-0000F6060000}"/>
    <cellStyle name="Followed Hyperlink 52" xfId="17371" hidden="1" xr:uid="{00000000-0005-0000-0000-0000F7060000}"/>
    <cellStyle name="Followed Hyperlink 52" xfId="17460" hidden="1" xr:uid="{00000000-0005-0000-0000-0000F8060000}"/>
    <cellStyle name="Followed Hyperlink 52" xfId="17499" hidden="1" xr:uid="{00000000-0005-0000-0000-0000F9060000}"/>
    <cellStyle name="Followed Hyperlink 52" xfId="17529" hidden="1" xr:uid="{00000000-0005-0000-0000-0000FA060000}"/>
    <cellStyle name="Followed Hyperlink 52" xfId="17582" hidden="1" xr:uid="{00000000-0005-0000-0000-0000FB060000}"/>
    <cellStyle name="Followed Hyperlink 52" xfId="17671" hidden="1" xr:uid="{00000000-0005-0000-0000-0000FC060000}"/>
    <cellStyle name="Followed Hyperlink 52" xfId="17705" hidden="1" xr:uid="{00000000-0005-0000-0000-0000FD060000}"/>
    <cellStyle name="Followed Hyperlink 52" xfId="17735" hidden="1" xr:uid="{00000000-0005-0000-0000-0000FE060000}"/>
    <cellStyle name="Followed Hyperlink 52" xfId="17788" hidden="1" xr:uid="{00000000-0005-0000-0000-0000FF060000}"/>
    <cellStyle name="Followed Hyperlink 52" xfId="17930" hidden="1" xr:uid="{00000000-0005-0000-0000-0000E4060000}"/>
    <cellStyle name="Followed Hyperlink 52" xfId="17907" hidden="1" xr:uid="{00000000-0005-0000-0000-0000E5060000}"/>
    <cellStyle name="Followed Hyperlink 52" xfId="17892" hidden="1" xr:uid="{00000000-0005-0000-0000-0000E6060000}"/>
    <cellStyle name="Followed Hyperlink 52" xfId="17867" hidden="1" xr:uid="{00000000-0005-0000-0000-0000E7060000}"/>
    <cellStyle name="Followed Hyperlink 52" xfId="18253" hidden="1" xr:uid="{00000000-0005-0000-0000-0000E8060000}"/>
    <cellStyle name="Followed Hyperlink 52" xfId="18305" hidden="1" xr:uid="{00000000-0005-0000-0000-0000E9060000}"/>
    <cellStyle name="Followed Hyperlink 52" xfId="18335" hidden="1" xr:uid="{00000000-0005-0000-0000-0000EA060000}"/>
    <cellStyle name="Followed Hyperlink 52" xfId="18388" hidden="1" xr:uid="{00000000-0005-0000-0000-0000EB060000}"/>
    <cellStyle name="Followed Hyperlink 52" xfId="18480" hidden="1" xr:uid="{00000000-0005-0000-0000-0000EC060000}"/>
    <cellStyle name="Followed Hyperlink 52" xfId="18526" hidden="1" xr:uid="{00000000-0005-0000-0000-0000ED060000}"/>
    <cellStyle name="Followed Hyperlink 52" xfId="18556" hidden="1" xr:uid="{00000000-0005-0000-0000-0000EE060000}"/>
    <cellStyle name="Followed Hyperlink 52" xfId="18609" hidden="1" xr:uid="{00000000-0005-0000-0000-0000EF060000}"/>
    <cellStyle name="Followed Hyperlink 52" xfId="18699" hidden="1" xr:uid="{00000000-0005-0000-0000-0000F0060000}"/>
    <cellStyle name="Followed Hyperlink 52" xfId="18742" hidden="1" xr:uid="{00000000-0005-0000-0000-0000F1060000}"/>
    <cellStyle name="Followed Hyperlink 52" xfId="18772" hidden="1" xr:uid="{00000000-0005-0000-0000-0000F2060000}"/>
    <cellStyle name="Followed Hyperlink 52" xfId="18825" hidden="1" xr:uid="{00000000-0005-0000-0000-0000F3060000}"/>
    <cellStyle name="Followed Hyperlink 52" xfId="18914" hidden="1" xr:uid="{00000000-0005-0000-0000-0000F4060000}"/>
    <cellStyle name="Followed Hyperlink 52" xfId="18954" hidden="1" xr:uid="{00000000-0005-0000-0000-0000F5060000}"/>
    <cellStyle name="Followed Hyperlink 52" xfId="18984" hidden="1" xr:uid="{00000000-0005-0000-0000-0000F6060000}"/>
    <cellStyle name="Followed Hyperlink 52" xfId="19037" hidden="1" xr:uid="{00000000-0005-0000-0000-0000F7060000}"/>
    <cellStyle name="Followed Hyperlink 52" xfId="19126" hidden="1" xr:uid="{00000000-0005-0000-0000-0000F8060000}"/>
    <cellStyle name="Followed Hyperlink 52" xfId="19165" hidden="1" xr:uid="{00000000-0005-0000-0000-0000F9060000}"/>
    <cellStyle name="Followed Hyperlink 52" xfId="19195" hidden="1" xr:uid="{00000000-0005-0000-0000-0000FA060000}"/>
    <cellStyle name="Followed Hyperlink 52" xfId="19248" hidden="1" xr:uid="{00000000-0005-0000-0000-0000FB060000}"/>
    <cellStyle name="Followed Hyperlink 52" xfId="19337" hidden="1" xr:uid="{00000000-0005-0000-0000-0000FC060000}"/>
    <cellStyle name="Followed Hyperlink 52" xfId="19371" hidden="1" xr:uid="{00000000-0005-0000-0000-0000FD060000}"/>
    <cellStyle name="Followed Hyperlink 52" xfId="19401" hidden="1" xr:uid="{00000000-0005-0000-0000-0000FE060000}"/>
    <cellStyle name="Followed Hyperlink 52" xfId="19454" hidden="1" xr:uid="{00000000-0005-0000-0000-0000FF060000}"/>
    <cellStyle name="Followed Hyperlink 52" xfId="12972" hidden="1" xr:uid="{00000000-0005-0000-0000-0000E4060000}"/>
    <cellStyle name="Followed Hyperlink 52" xfId="18055" hidden="1" xr:uid="{00000000-0005-0000-0000-0000E5060000}"/>
    <cellStyle name="Followed Hyperlink 52" xfId="19561" hidden="1" xr:uid="{00000000-0005-0000-0000-0000E6060000}"/>
    <cellStyle name="Followed Hyperlink 52" xfId="18096" hidden="1" xr:uid="{00000000-0005-0000-0000-0000E7060000}"/>
    <cellStyle name="Followed Hyperlink 52" xfId="19894" hidden="1" xr:uid="{00000000-0005-0000-0000-0000E8060000}"/>
    <cellStyle name="Followed Hyperlink 52" xfId="19946" hidden="1" xr:uid="{00000000-0005-0000-0000-0000E9060000}"/>
    <cellStyle name="Followed Hyperlink 52" xfId="19976" hidden="1" xr:uid="{00000000-0005-0000-0000-0000EA060000}"/>
    <cellStyle name="Followed Hyperlink 52" xfId="20029" hidden="1" xr:uid="{00000000-0005-0000-0000-0000EB060000}"/>
    <cellStyle name="Followed Hyperlink 52" xfId="20121" hidden="1" xr:uid="{00000000-0005-0000-0000-0000EC060000}"/>
    <cellStyle name="Followed Hyperlink 52" xfId="20167" hidden="1" xr:uid="{00000000-0005-0000-0000-0000ED060000}"/>
    <cellStyle name="Followed Hyperlink 52" xfId="20197" hidden="1" xr:uid="{00000000-0005-0000-0000-0000EE060000}"/>
    <cellStyle name="Followed Hyperlink 52" xfId="20250" hidden="1" xr:uid="{00000000-0005-0000-0000-0000EF060000}"/>
    <cellStyle name="Followed Hyperlink 52" xfId="20340" hidden="1" xr:uid="{00000000-0005-0000-0000-0000F0060000}"/>
    <cellStyle name="Followed Hyperlink 52" xfId="20383" hidden="1" xr:uid="{00000000-0005-0000-0000-0000F1060000}"/>
    <cellStyle name="Followed Hyperlink 52" xfId="20413" hidden="1" xr:uid="{00000000-0005-0000-0000-0000F2060000}"/>
    <cellStyle name="Followed Hyperlink 52" xfId="20466" hidden="1" xr:uid="{00000000-0005-0000-0000-0000F3060000}"/>
    <cellStyle name="Followed Hyperlink 52" xfId="20555" hidden="1" xr:uid="{00000000-0005-0000-0000-0000F4060000}"/>
    <cellStyle name="Followed Hyperlink 52" xfId="20595" hidden="1" xr:uid="{00000000-0005-0000-0000-0000F5060000}"/>
    <cellStyle name="Followed Hyperlink 52" xfId="20625" hidden="1" xr:uid="{00000000-0005-0000-0000-0000F6060000}"/>
    <cellStyle name="Followed Hyperlink 52" xfId="20678" hidden="1" xr:uid="{00000000-0005-0000-0000-0000F7060000}"/>
    <cellStyle name="Followed Hyperlink 52" xfId="20767" hidden="1" xr:uid="{00000000-0005-0000-0000-0000F8060000}"/>
    <cellStyle name="Followed Hyperlink 52" xfId="20806" hidden="1" xr:uid="{00000000-0005-0000-0000-0000F9060000}"/>
    <cellStyle name="Followed Hyperlink 52" xfId="20836" hidden="1" xr:uid="{00000000-0005-0000-0000-0000FA060000}"/>
    <cellStyle name="Followed Hyperlink 52" xfId="20889" hidden="1" xr:uid="{00000000-0005-0000-0000-0000FB060000}"/>
    <cellStyle name="Followed Hyperlink 52" xfId="20978" hidden="1" xr:uid="{00000000-0005-0000-0000-0000FC060000}"/>
    <cellStyle name="Followed Hyperlink 52" xfId="21012" hidden="1" xr:uid="{00000000-0005-0000-0000-0000FD060000}"/>
    <cellStyle name="Followed Hyperlink 52" xfId="21042" hidden="1" xr:uid="{00000000-0005-0000-0000-0000FE060000}"/>
    <cellStyle name="Followed Hyperlink 52" xfId="21095" hidden="1" xr:uid="{00000000-0005-0000-0000-0000FF060000}"/>
    <cellStyle name="Followed Hyperlink 52" xfId="19641" hidden="1" xr:uid="{00000000-0005-0000-0000-0000E4060000}"/>
    <cellStyle name="Followed Hyperlink 52" xfId="9598" hidden="1" xr:uid="{00000000-0005-0000-0000-0000E5060000}"/>
    <cellStyle name="Followed Hyperlink 52" xfId="21202" hidden="1" xr:uid="{00000000-0005-0000-0000-0000E6060000}"/>
    <cellStyle name="Followed Hyperlink 52" xfId="14760" hidden="1" xr:uid="{00000000-0005-0000-0000-0000E7060000}"/>
    <cellStyle name="Followed Hyperlink 52" xfId="21501" hidden="1" xr:uid="{00000000-0005-0000-0000-0000E8060000}"/>
    <cellStyle name="Followed Hyperlink 52" xfId="21553" hidden="1" xr:uid="{00000000-0005-0000-0000-0000E9060000}"/>
    <cellStyle name="Followed Hyperlink 52" xfId="21583" hidden="1" xr:uid="{00000000-0005-0000-0000-0000EA060000}"/>
    <cellStyle name="Followed Hyperlink 52" xfId="21636" hidden="1" xr:uid="{00000000-0005-0000-0000-0000EB060000}"/>
    <cellStyle name="Followed Hyperlink 52" xfId="21728" hidden="1" xr:uid="{00000000-0005-0000-0000-0000EC060000}"/>
    <cellStyle name="Followed Hyperlink 52" xfId="21774" hidden="1" xr:uid="{00000000-0005-0000-0000-0000ED060000}"/>
    <cellStyle name="Followed Hyperlink 52" xfId="21804" hidden="1" xr:uid="{00000000-0005-0000-0000-0000EE060000}"/>
    <cellStyle name="Followed Hyperlink 52" xfId="21857" hidden="1" xr:uid="{00000000-0005-0000-0000-0000EF060000}"/>
    <cellStyle name="Followed Hyperlink 52" xfId="21947" hidden="1" xr:uid="{00000000-0005-0000-0000-0000F0060000}"/>
    <cellStyle name="Followed Hyperlink 52" xfId="21990" hidden="1" xr:uid="{00000000-0005-0000-0000-0000F1060000}"/>
    <cellStyle name="Followed Hyperlink 52" xfId="22020" hidden="1" xr:uid="{00000000-0005-0000-0000-0000F2060000}"/>
    <cellStyle name="Followed Hyperlink 52" xfId="22073" hidden="1" xr:uid="{00000000-0005-0000-0000-0000F3060000}"/>
    <cellStyle name="Followed Hyperlink 52" xfId="22162" hidden="1" xr:uid="{00000000-0005-0000-0000-0000F4060000}"/>
    <cellStyle name="Followed Hyperlink 52" xfId="22202" hidden="1" xr:uid="{00000000-0005-0000-0000-0000F5060000}"/>
    <cellStyle name="Followed Hyperlink 52" xfId="22232" hidden="1" xr:uid="{00000000-0005-0000-0000-0000F6060000}"/>
    <cellStyle name="Followed Hyperlink 52" xfId="22285" hidden="1" xr:uid="{00000000-0005-0000-0000-0000F7060000}"/>
    <cellStyle name="Followed Hyperlink 52" xfId="22374" hidden="1" xr:uid="{00000000-0005-0000-0000-0000F8060000}"/>
    <cellStyle name="Followed Hyperlink 52" xfId="22413" hidden="1" xr:uid="{00000000-0005-0000-0000-0000F9060000}"/>
    <cellStyle name="Followed Hyperlink 52" xfId="22443" hidden="1" xr:uid="{00000000-0005-0000-0000-0000FA060000}"/>
    <cellStyle name="Followed Hyperlink 52" xfId="22496" hidden="1" xr:uid="{00000000-0005-0000-0000-0000FB060000}"/>
    <cellStyle name="Followed Hyperlink 52" xfId="22585" hidden="1" xr:uid="{00000000-0005-0000-0000-0000FC060000}"/>
    <cellStyle name="Followed Hyperlink 52" xfId="22619" hidden="1" xr:uid="{00000000-0005-0000-0000-0000FD060000}"/>
    <cellStyle name="Followed Hyperlink 52" xfId="22649" hidden="1" xr:uid="{00000000-0005-0000-0000-0000FE060000}"/>
    <cellStyle name="Followed Hyperlink 52" xfId="22702" hidden="1" xr:uid="{00000000-0005-0000-0000-0000FF060000}"/>
    <cellStyle name="Followed Hyperlink 52" xfId="21278" hidden="1" xr:uid="{00000000-0005-0000-0000-0000E4060000}"/>
    <cellStyle name="Followed Hyperlink 52" xfId="19684" hidden="1" xr:uid="{00000000-0005-0000-0000-0000E5060000}"/>
    <cellStyle name="Followed Hyperlink 52" xfId="22809" hidden="1" xr:uid="{00000000-0005-0000-0000-0000E6060000}"/>
    <cellStyle name="Followed Hyperlink 52" xfId="18025" hidden="1" xr:uid="{00000000-0005-0000-0000-0000E7060000}"/>
    <cellStyle name="Followed Hyperlink 52" xfId="23070" hidden="1" xr:uid="{00000000-0005-0000-0000-0000E8060000}"/>
    <cellStyle name="Followed Hyperlink 52" xfId="23122" hidden="1" xr:uid="{00000000-0005-0000-0000-0000E9060000}"/>
    <cellStyle name="Followed Hyperlink 52" xfId="23152" hidden="1" xr:uid="{00000000-0005-0000-0000-0000EA060000}"/>
    <cellStyle name="Followed Hyperlink 52" xfId="23205" hidden="1" xr:uid="{00000000-0005-0000-0000-0000EB060000}"/>
    <cellStyle name="Followed Hyperlink 52" xfId="23297" hidden="1" xr:uid="{00000000-0005-0000-0000-0000EC060000}"/>
    <cellStyle name="Followed Hyperlink 52" xfId="23343" hidden="1" xr:uid="{00000000-0005-0000-0000-0000ED060000}"/>
    <cellStyle name="Followed Hyperlink 52" xfId="23373" hidden="1" xr:uid="{00000000-0005-0000-0000-0000EE060000}"/>
    <cellStyle name="Followed Hyperlink 52" xfId="23426" hidden="1" xr:uid="{00000000-0005-0000-0000-0000EF060000}"/>
    <cellStyle name="Followed Hyperlink 52" xfId="23516" hidden="1" xr:uid="{00000000-0005-0000-0000-0000F0060000}"/>
    <cellStyle name="Followed Hyperlink 52" xfId="23559" hidden="1" xr:uid="{00000000-0005-0000-0000-0000F1060000}"/>
    <cellStyle name="Followed Hyperlink 52" xfId="23589" hidden="1" xr:uid="{00000000-0005-0000-0000-0000F2060000}"/>
    <cellStyle name="Followed Hyperlink 52" xfId="23642" hidden="1" xr:uid="{00000000-0005-0000-0000-0000F3060000}"/>
    <cellStyle name="Followed Hyperlink 52" xfId="23731" hidden="1" xr:uid="{00000000-0005-0000-0000-0000F4060000}"/>
    <cellStyle name="Followed Hyperlink 52" xfId="23771" hidden="1" xr:uid="{00000000-0005-0000-0000-0000F5060000}"/>
    <cellStyle name="Followed Hyperlink 52" xfId="23801" hidden="1" xr:uid="{00000000-0005-0000-0000-0000F6060000}"/>
    <cellStyle name="Followed Hyperlink 52" xfId="23854" hidden="1" xr:uid="{00000000-0005-0000-0000-0000F7060000}"/>
    <cellStyle name="Followed Hyperlink 52" xfId="23943" hidden="1" xr:uid="{00000000-0005-0000-0000-0000F8060000}"/>
    <cellStyle name="Followed Hyperlink 52" xfId="23982" hidden="1" xr:uid="{00000000-0005-0000-0000-0000F9060000}"/>
    <cellStyle name="Followed Hyperlink 52" xfId="24012" hidden="1" xr:uid="{00000000-0005-0000-0000-0000FA060000}"/>
    <cellStyle name="Followed Hyperlink 52" xfId="24065" hidden="1" xr:uid="{00000000-0005-0000-0000-0000FB060000}"/>
    <cellStyle name="Followed Hyperlink 52" xfId="24154" hidden="1" xr:uid="{00000000-0005-0000-0000-0000FC060000}"/>
    <cellStyle name="Followed Hyperlink 52" xfId="24188" hidden="1" xr:uid="{00000000-0005-0000-0000-0000FD060000}"/>
    <cellStyle name="Followed Hyperlink 52" xfId="24218" hidden="1" xr:uid="{00000000-0005-0000-0000-0000FE060000}"/>
    <cellStyle name="Followed Hyperlink 52" xfId="24271" hidden="1" xr:uid="{00000000-0005-0000-0000-0000FF060000}"/>
    <cellStyle name="Followed Hyperlink 52" xfId="22879" hidden="1" xr:uid="{00000000-0005-0000-0000-0000E4060000}"/>
    <cellStyle name="Followed Hyperlink 52" xfId="21311" hidden="1" xr:uid="{00000000-0005-0000-0000-0000E5060000}"/>
    <cellStyle name="Followed Hyperlink 52" xfId="24378" hidden="1" xr:uid="{00000000-0005-0000-0000-0000E6060000}"/>
    <cellStyle name="Followed Hyperlink 52" xfId="19679" hidden="1" xr:uid="{00000000-0005-0000-0000-0000E7060000}"/>
    <cellStyle name="Followed Hyperlink 52" xfId="24589" hidden="1" xr:uid="{00000000-0005-0000-0000-0000E8060000}"/>
    <cellStyle name="Followed Hyperlink 52" xfId="24641" hidden="1" xr:uid="{00000000-0005-0000-0000-0000E9060000}"/>
    <cellStyle name="Followed Hyperlink 52" xfId="24671" hidden="1" xr:uid="{00000000-0005-0000-0000-0000EA060000}"/>
    <cellStyle name="Followed Hyperlink 52" xfId="24724" hidden="1" xr:uid="{00000000-0005-0000-0000-0000EB060000}"/>
    <cellStyle name="Followed Hyperlink 52" xfId="24816" hidden="1" xr:uid="{00000000-0005-0000-0000-0000EC060000}"/>
    <cellStyle name="Followed Hyperlink 52" xfId="24862" hidden="1" xr:uid="{00000000-0005-0000-0000-0000ED060000}"/>
    <cellStyle name="Followed Hyperlink 52" xfId="24892" hidden="1" xr:uid="{00000000-0005-0000-0000-0000EE060000}"/>
    <cellStyle name="Followed Hyperlink 52" xfId="24945" hidden="1" xr:uid="{00000000-0005-0000-0000-0000EF060000}"/>
    <cellStyle name="Followed Hyperlink 52" xfId="25035" hidden="1" xr:uid="{00000000-0005-0000-0000-0000F0060000}"/>
    <cellStyle name="Followed Hyperlink 52" xfId="25078" hidden="1" xr:uid="{00000000-0005-0000-0000-0000F1060000}"/>
    <cellStyle name="Followed Hyperlink 52" xfId="25108" hidden="1" xr:uid="{00000000-0005-0000-0000-0000F2060000}"/>
    <cellStyle name="Followed Hyperlink 52" xfId="25161" hidden="1" xr:uid="{00000000-0005-0000-0000-0000F3060000}"/>
    <cellStyle name="Followed Hyperlink 52" xfId="25250" hidden="1" xr:uid="{00000000-0005-0000-0000-0000F4060000}"/>
    <cellStyle name="Followed Hyperlink 52" xfId="25290" hidden="1" xr:uid="{00000000-0005-0000-0000-0000F5060000}"/>
    <cellStyle name="Followed Hyperlink 52" xfId="25320" hidden="1" xr:uid="{00000000-0005-0000-0000-0000F6060000}"/>
    <cellStyle name="Followed Hyperlink 52" xfId="25373" hidden="1" xr:uid="{00000000-0005-0000-0000-0000F7060000}"/>
    <cellStyle name="Followed Hyperlink 52" xfId="25462" hidden="1" xr:uid="{00000000-0005-0000-0000-0000F8060000}"/>
    <cellStyle name="Followed Hyperlink 52" xfId="25501" hidden="1" xr:uid="{00000000-0005-0000-0000-0000F9060000}"/>
    <cellStyle name="Followed Hyperlink 52" xfId="25531" hidden="1" xr:uid="{00000000-0005-0000-0000-0000FA060000}"/>
    <cellStyle name="Followed Hyperlink 52" xfId="25584" hidden="1" xr:uid="{00000000-0005-0000-0000-0000FB060000}"/>
    <cellStyle name="Followed Hyperlink 52" xfId="25673" hidden="1" xr:uid="{00000000-0005-0000-0000-0000FC060000}"/>
    <cellStyle name="Followed Hyperlink 52" xfId="25707" hidden="1" xr:uid="{00000000-0005-0000-0000-0000FD060000}"/>
    <cellStyle name="Followed Hyperlink 52" xfId="25737" hidden="1" xr:uid="{00000000-0005-0000-0000-0000FE060000}"/>
    <cellStyle name="Followed Hyperlink 52" xfId="25790" hidden="1" xr:uid="{00000000-0005-0000-0000-0000FF060000}"/>
    <cellStyle name="Followed Hyperlink 52" xfId="26397" hidden="1" xr:uid="{00000000-0005-0000-0000-0000E4060000}"/>
    <cellStyle name="Followed Hyperlink 52" xfId="26448" hidden="1" xr:uid="{00000000-0005-0000-0000-0000E5060000}"/>
    <cellStyle name="Followed Hyperlink 52" xfId="26478" hidden="1" xr:uid="{00000000-0005-0000-0000-0000E6060000}"/>
    <cellStyle name="Followed Hyperlink 52" xfId="26531" hidden="1" xr:uid="{00000000-0005-0000-0000-0000E7060000}"/>
    <cellStyle name="Followed Hyperlink 52" xfId="26709" hidden="1" xr:uid="{00000000-0005-0000-0000-0000E8060000}"/>
    <cellStyle name="Followed Hyperlink 52" xfId="26761" hidden="1" xr:uid="{00000000-0005-0000-0000-0000E9060000}"/>
    <cellStyle name="Followed Hyperlink 52" xfId="26791" hidden="1" xr:uid="{00000000-0005-0000-0000-0000EA060000}"/>
    <cellStyle name="Followed Hyperlink 52" xfId="26844" hidden="1" xr:uid="{00000000-0005-0000-0000-0000EB060000}"/>
    <cellStyle name="Followed Hyperlink 52" xfId="26936" hidden="1" xr:uid="{00000000-0005-0000-0000-0000EC060000}"/>
    <cellStyle name="Followed Hyperlink 52" xfId="26982" hidden="1" xr:uid="{00000000-0005-0000-0000-0000ED060000}"/>
    <cellStyle name="Followed Hyperlink 52" xfId="27012" hidden="1" xr:uid="{00000000-0005-0000-0000-0000EE060000}"/>
    <cellStyle name="Followed Hyperlink 52" xfId="27065" hidden="1" xr:uid="{00000000-0005-0000-0000-0000EF060000}"/>
    <cellStyle name="Followed Hyperlink 52" xfId="27155" hidden="1" xr:uid="{00000000-0005-0000-0000-0000F0060000}"/>
    <cellStyle name="Followed Hyperlink 52" xfId="27198" hidden="1" xr:uid="{00000000-0005-0000-0000-0000F1060000}"/>
    <cellStyle name="Followed Hyperlink 52" xfId="27228" hidden="1" xr:uid="{00000000-0005-0000-0000-0000F2060000}"/>
    <cellStyle name="Followed Hyperlink 52" xfId="27281" hidden="1" xr:uid="{00000000-0005-0000-0000-0000F3060000}"/>
    <cellStyle name="Followed Hyperlink 52" xfId="27370" hidden="1" xr:uid="{00000000-0005-0000-0000-0000F4060000}"/>
    <cellStyle name="Followed Hyperlink 52" xfId="27410" hidden="1" xr:uid="{00000000-0005-0000-0000-0000F5060000}"/>
    <cellStyle name="Followed Hyperlink 52" xfId="27440" hidden="1" xr:uid="{00000000-0005-0000-0000-0000F6060000}"/>
    <cellStyle name="Followed Hyperlink 52" xfId="27493" hidden="1" xr:uid="{00000000-0005-0000-0000-0000F7060000}"/>
    <cellStyle name="Followed Hyperlink 52" xfId="27582" hidden="1" xr:uid="{00000000-0005-0000-0000-0000F8060000}"/>
    <cellStyle name="Followed Hyperlink 52" xfId="27621" hidden="1" xr:uid="{00000000-0005-0000-0000-0000F9060000}"/>
    <cellStyle name="Followed Hyperlink 52" xfId="27651" hidden="1" xr:uid="{00000000-0005-0000-0000-0000FA060000}"/>
    <cellStyle name="Followed Hyperlink 52" xfId="27704" hidden="1" xr:uid="{00000000-0005-0000-0000-0000FB060000}"/>
    <cellStyle name="Followed Hyperlink 52" xfId="27793" hidden="1" xr:uid="{00000000-0005-0000-0000-0000FC060000}"/>
    <cellStyle name="Followed Hyperlink 52" xfId="27827" hidden="1" xr:uid="{00000000-0005-0000-0000-0000FD060000}"/>
    <cellStyle name="Followed Hyperlink 52" xfId="27857" hidden="1" xr:uid="{00000000-0005-0000-0000-0000FE060000}"/>
    <cellStyle name="Followed Hyperlink 52" xfId="27910" hidden="1" xr:uid="{00000000-0005-0000-0000-0000FF060000}"/>
    <cellStyle name="Followed Hyperlink 52" xfId="28619" hidden="1" xr:uid="{00000000-0005-0000-0000-0000E4060000}"/>
    <cellStyle name="Followed Hyperlink 52" xfId="28670" hidden="1" xr:uid="{00000000-0005-0000-0000-0000E5060000}"/>
    <cellStyle name="Followed Hyperlink 52" xfId="28700" hidden="1" xr:uid="{00000000-0005-0000-0000-0000E6060000}"/>
    <cellStyle name="Followed Hyperlink 52" xfId="28753" hidden="1" xr:uid="{00000000-0005-0000-0000-0000E7060000}"/>
    <cellStyle name="Followed Hyperlink 52" xfId="28931" hidden="1" xr:uid="{00000000-0005-0000-0000-0000E8060000}"/>
    <cellStyle name="Followed Hyperlink 52" xfId="28983" hidden="1" xr:uid="{00000000-0005-0000-0000-0000E9060000}"/>
    <cellStyle name="Followed Hyperlink 52" xfId="29013" hidden="1" xr:uid="{00000000-0005-0000-0000-0000EA060000}"/>
    <cellStyle name="Followed Hyperlink 52" xfId="29066" hidden="1" xr:uid="{00000000-0005-0000-0000-0000EB060000}"/>
    <cellStyle name="Followed Hyperlink 52" xfId="29158" hidden="1" xr:uid="{00000000-0005-0000-0000-0000EC060000}"/>
    <cellStyle name="Followed Hyperlink 52" xfId="29204" hidden="1" xr:uid="{00000000-0005-0000-0000-0000ED060000}"/>
    <cellStyle name="Followed Hyperlink 52" xfId="29234" hidden="1" xr:uid="{00000000-0005-0000-0000-0000EE060000}"/>
    <cellStyle name="Followed Hyperlink 52" xfId="29287" hidden="1" xr:uid="{00000000-0005-0000-0000-0000EF060000}"/>
    <cellStyle name="Followed Hyperlink 52" xfId="29377" hidden="1" xr:uid="{00000000-0005-0000-0000-0000F0060000}"/>
    <cellStyle name="Followed Hyperlink 52" xfId="29420" hidden="1" xr:uid="{00000000-0005-0000-0000-0000F1060000}"/>
    <cellStyle name="Followed Hyperlink 52" xfId="29450" hidden="1" xr:uid="{00000000-0005-0000-0000-0000F2060000}"/>
    <cellStyle name="Followed Hyperlink 52" xfId="29503" hidden="1" xr:uid="{00000000-0005-0000-0000-0000F3060000}"/>
    <cellStyle name="Followed Hyperlink 52" xfId="29592" hidden="1" xr:uid="{00000000-0005-0000-0000-0000F4060000}"/>
    <cellStyle name="Followed Hyperlink 52" xfId="29632" hidden="1" xr:uid="{00000000-0005-0000-0000-0000F5060000}"/>
    <cellStyle name="Followed Hyperlink 52" xfId="29662" hidden="1" xr:uid="{00000000-0005-0000-0000-0000F6060000}"/>
    <cellStyle name="Followed Hyperlink 52" xfId="29715" hidden="1" xr:uid="{00000000-0005-0000-0000-0000F7060000}"/>
    <cellStyle name="Followed Hyperlink 52" xfId="29804" hidden="1" xr:uid="{00000000-0005-0000-0000-0000F8060000}"/>
    <cellStyle name="Followed Hyperlink 52" xfId="29843" hidden="1" xr:uid="{00000000-0005-0000-0000-0000F9060000}"/>
    <cellStyle name="Followed Hyperlink 52" xfId="29873" hidden="1" xr:uid="{00000000-0005-0000-0000-0000FA060000}"/>
    <cellStyle name="Followed Hyperlink 52" xfId="29926" hidden="1" xr:uid="{00000000-0005-0000-0000-0000FB060000}"/>
    <cellStyle name="Followed Hyperlink 52" xfId="30015" hidden="1" xr:uid="{00000000-0005-0000-0000-0000FC060000}"/>
    <cellStyle name="Followed Hyperlink 52" xfId="30049" hidden="1" xr:uid="{00000000-0005-0000-0000-0000FD060000}"/>
    <cellStyle name="Followed Hyperlink 52" xfId="30079" hidden="1" xr:uid="{00000000-0005-0000-0000-0000FE060000}"/>
    <cellStyle name="Followed Hyperlink 52" xfId="30132" hidden="1" xr:uid="{00000000-0005-0000-0000-0000FF060000}"/>
    <cellStyle name="Followed Hyperlink 52" xfId="28517" hidden="1" xr:uid="{00000000-0005-0000-0000-0000E4060000}"/>
    <cellStyle name="Followed Hyperlink 52" xfId="28254" hidden="1" xr:uid="{00000000-0005-0000-0000-0000E5060000}"/>
    <cellStyle name="Followed Hyperlink 52" xfId="30239" hidden="1" xr:uid="{00000000-0005-0000-0000-0000E6060000}"/>
    <cellStyle name="Followed Hyperlink 52" xfId="25861" hidden="1" xr:uid="{00000000-0005-0000-0000-0000E7060000}"/>
    <cellStyle name="Followed Hyperlink 52" xfId="30602" hidden="1" xr:uid="{00000000-0005-0000-0000-0000E8060000}"/>
    <cellStyle name="Followed Hyperlink 52" xfId="30654" hidden="1" xr:uid="{00000000-0005-0000-0000-0000E9060000}"/>
    <cellStyle name="Followed Hyperlink 52" xfId="30684" hidden="1" xr:uid="{00000000-0005-0000-0000-0000EA060000}"/>
    <cellStyle name="Followed Hyperlink 52" xfId="30737" hidden="1" xr:uid="{00000000-0005-0000-0000-0000EB060000}"/>
    <cellStyle name="Followed Hyperlink 52" xfId="30829" hidden="1" xr:uid="{00000000-0005-0000-0000-0000EC060000}"/>
    <cellStyle name="Followed Hyperlink 52" xfId="30875" hidden="1" xr:uid="{00000000-0005-0000-0000-0000ED060000}"/>
    <cellStyle name="Followed Hyperlink 52" xfId="30905" hidden="1" xr:uid="{00000000-0005-0000-0000-0000EE060000}"/>
    <cellStyle name="Followed Hyperlink 52" xfId="30958" hidden="1" xr:uid="{00000000-0005-0000-0000-0000EF060000}"/>
    <cellStyle name="Followed Hyperlink 52" xfId="31048" hidden="1" xr:uid="{00000000-0005-0000-0000-0000F0060000}"/>
    <cellStyle name="Followed Hyperlink 52" xfId="31091" hidden="1" xr:uid="{00000000-0005-0000-0000-0000F1060000}"/>
    <cellStyle name="Followed Hyperlink 52" xfId="31121" hidden="1" xr:uid="{00000000-0005-0000-0000-0000F2060000}"/>
    <cellStyle name="Followed Hyperlink 52" xfId="31174" hidden="1" xr:uid="{00000000-0005-0000-0000-0000F3060000}"/>
    <cellStyle name="Followed Hyperlink 52" xfId="31263" hidden="1" xr:uid="{00000000-0005-0000-0000-0000F4060000}"/>
    <cellStyle name="Followed Hyperlink 52" xfId="31303" hidden="1" xr:uid="{00000000-0005-0000-0000-0000F5060000}"/>
    <cellStyle name="Followed Hyperlink 52" xfId="31333" hidden="1" xr:uid="{00000000-0005-0000-0000-0000F6060000}"/>
    <cellStyle name="Followed Hyperlink 52" xfId="31386" hidden="1" xr:uid="{00000000-0005-0000-0000-0000F7060000}"/>
    <cellStyle name="Followed Hyperlink 52" xfId="31475" hidden="1" xr:uid="{00000000-0005-0000-0000-0000F8060000}"/>
    <cellStyle name="Followed Hyperlink 52" xfId="31514" hidden="1" xr:uid="{00000000-0005-0000-0000-0000F9060000}"/>
    <cellStyle name="Followed Hyperlink 52" xfId="31544" hidden="1" xr:uid="{00000000-0005-0000-0000-0000FA060000}"/>
    <cellStyle name="Followed Hyperlink 52" xfId="31597" hidden="1" xr:uid="{00000000-0005-0000-0000-0000FB060000}"/>
    <cellStyle name="Followed Hyperlink 52" xfId="31686" hidden="1" xr:uid="{00000000-0005-0000-0000-0000FC060000}"/>
    <cellStyle name="Followed Hyperlink 52" xfId="31720" hidden="1" xr:uid="{00000000-0005-0000-0000-0000FD060000}"/>
    <cellStyle name="Followed Hyperlink 52" xfId="31750" hidden="1" xr:uid="{00000000-0005-0000-0000-0000FE060000}"/>
    <cellStyle name="Followed Hyperlink 52" xfId="31803" hidden="1" xr:uid="{00000000-0005-0000-0000-0000FF060000}"/>
    <cellStyle name="Followed Hyperlink 52" xfId="30324" hidden="1" xr:uid="{00000000-0005-0000-0000-0000E4060000}"/>
    <cellStyle name="Followed Hyperlink 52" xfId="28322" hidden="1" xr:uid="{00000000-0005-0000-0000-0000E5060000}"/>
    <cellStyle name="Followed Hyperlink 52" xfId="31910" hidden="1" xr:uid="{00000000-0005-0000-0000-0000E6060000}"/>
    <cellStyle name="Followed Hyperlink 52" xfId="26102" hidden="1" xr:uid="{00000000-0005-0000-0000-0000E7060000}"/>
    <cellStyle name="Followed Hyperlink 52" xfId="32270" hidden="1" xr:uid="{00000000-0005-0000-0000-0000E8060000}"/>
    <cellStyle name="Followed Hyperlink 52" xfId="32322" hidden="1" xr:uid="{00000000-0005-0000-0000-0000E9060000}"/>
    <cellStyle name="Followed Hyperlink 52" xfId="32352" hidden="1" xr:uid="{00000000-0005-0000-0000-0000EA060000}"/>
    <cellStyle name="Followed Hyperlink 52" xfId="32405" hidden="1" xr:uid="{00000000-0005-0000-0000-0000EB060000}"/>
    <cellStyle name="Followed Hyperlink 52" xfId="32497" hidden="1" xr:uid="{00000000-0005-0000-0000-0000EC060000}"/>
    <cellStyle name="Followed Hyperlink 52" xfId="32543" hidden="1" xr:uid="{00000000-0005-0000-0000-0000ED060000}"/>
    <cellStyle name="Followed Hyperlink 52" xfId="32573" hidden="1" xr:uid="{00000000-0005-0000-0000-0000EE060000}"/>
    <cellStyle name="Followed Hyperlink 52" xfId="32626" hidden="1" xr:uid="{00000000-0005-0000-0000-0000EF060000}"/>
    <cellStyle name="Followed Hyperlink 52" xfId="32716" hidden="1" xr:uid="{00000000-0005-0000-0000-0000F0060000}"/>
    <cellStyle name="Followed Hyperlink 52" xfId="32759" hidden="1" xr:uid="{00000000-0005-0000-0000-0000F1060000}"/>
    <cellStyle name="Followed Hyperlink 52" xfId="32789" hidden="1" xr:uid="{00000000-0005-0000-0000-0000F2060000}"/>
    <cellStyle name="Followed Hyperlink 52" xfId="32842" hidden="1" xr:uid="{00000000-0005-0000-0000-0000F3060000}"/>
    <cellStyle name="Followed Hyperlink 52" xfId="32931" hidden="1" xr:uid="{00000000-0005-0000-0000-0000F4060000}"/>
    <cellStyle name="Followed Hyperlink 52" xfId="32971" hidden="1" xr:uid="{00000000-0005-0000-0000-0000F5060000}"/>
    <cellStyle name="Followed Hyperlink 52" xfId="33001" hidden="1" xr:uid="{00000000-0005-0000-0000-0000F6060000}"/>
    <cellStyle name="Followed Hyperlink 52" xfId="33054" hidden="1" xr:uid="{00000000-0005-0000-0000-0000F7060000}"/>
    <cellStyle name="Followed Hyperlink 52" xfId="33143" hidden="1" xr:uid="{00000000-0005-0000-0000-0000F8060000}"/>
    <cellStyle name="Followed Hyperlink 52" xfId="33182" hidden="1" xr:uid="{00000000-0005-0000-0000-0000F9060000}"/>
    <cellStyle name="Followed Hyperlink 52" xfId="33212" hidden="1" xr:uid="{00000000-0005-0000-0000-0000FA060000}"/>
    <cellStyle name="Followed Hyperlink 52" xfId="33265" hidden="1" xr:uid="{00000000-0005-0000-0000-0000FB060000}"/>
    <cellStyle name="Followed Hyperlink 52" xfId="33354" hidden="1" xr:uid="{00000000-0005-0000-0000-0000FC060000}"/>
    <cellStyle name="Followed Hyperlink 52" xfId="33388" hidden="1" xr:uid="{00000000-0005-0000-0000-0000FD060000}"/>
    <cellStyle name="Followed Hyperlink 52" xfId="33418" hidden="1" xr:uid="{00000000-0005-0000-0000-0000FE060000}"/>
    <cellStyle name="Followed Hyperlink 52" xfId="33471" hidden="1" xr:uid="{00000000-0005-0000-0000-0000FF060000}"/>
    <cellStyle name="Followed Hyperlink 52" xfId="31994" hidden="1" xr:uid="{00000000-0005-0000-0000-0000E4060000}"/>
    <cellStyle name="Followed Hyperlink 52" xfId="30373" hidden="1" xr:uid="{00000000-0005-0000-0000-0000E5060000}"/>
    <cellStyle name="Followed Hyperlink 52" xfId="33578" hidden="1" xr:uid="{00000000-0005-0000-0000-0000E6060000}"/>
    <cellStyle name="Followed Hyperlink 52" xfId="28330" hidden="1" xr:uid="{00000000-0005-0000-0000-0000E7060000}"/>
    <cellStyle name="Followed Hyperlink 52" xfId="33925" hidden="1" xr:uid="{00000000-0005-0000-0000-0000E8060000}"/>
    <cellStyle name="Followed Hyperlink 52" xfId="33977" hidden="1" xr:uid="{00000000-0005-0000-0000-0000E9060000}"/>
    <cellStyle name="Followed Hyperlink 52" xfId="34007" hidden="1" xr:uid="{00000000-0005-0000-0000-0000EA060000}"/>
    <cellStyle name="Followed Hyperlink 52" xfId="34060" hidden="1" xr:uid="{00000000-0005-0000-0000-0000EB060000}"/>
    <cellStyle name="Followed Hyperlink 52" xfId="34152" hidden="1" xr:uid="{00000000-0005-0000-0000-0000EC060000}"/>
    <cellStyle name="Followed Hyperlink 52" xfId="34198" hidden="1" xr:uid="{00000000-0005-0000-0000-0000ED060000}"/>
    <cellStyle name="Followed Hyperlink 52" xfId="34228" hidden="1" xr:uid="{00000000-0005-0000-0000-0000EE060000}"/>
    <cellStyle name="Followed Hyperlink 52" xfId="34281" hidden="1" xr:uid="{00000000-0005-0000-0000-0000EF060000}"/>
    <cellStyle name="Followed Hyperlink 52" xfId="34371" hidden="1" xr:uid="{00000000-0005-0000-0000-0000F0060000}"/>
    <cellStyle name="Followed Hyperlink 52" xfId="34414" hidden="1" xr:uid="{00000000-0005-0000-0000-0000F1060000}"/>
    <cellStyle name="Followed Hyperlink 52" xfId="34444" hidden="1" xr:uid="{00000000-0005-0000-0000-0000F2060000}"/>
    <cellStyle name="Followed Hyperlink 52" xfId="34497" hidden="1" xr:uid="{00000000-0005-0000-0000-0000F3060000}"/>
    <cellStyle name="Followed Hyperlink 52" xfId="34586" hidden="1" xr:uid="{00000000-0005-0000-0000-0000F4060000}"/>
    <cellStyle name="Followed Hyperlink 52" xfId="34626" hidden="1" xr:uid="{00000000-0005-0000-0000-0000F5060000}"/>
    <cellStyle name="Followed Hyperlink 52" xfId="34656" hidden="1" xr:uid="{00000000-0005-0000-0000-0000F6060000}"/>
    <cellStyle name="Followed Hyperlink 52" xfId="34709" hidden="1" xr:uid="{00000000-0005-0000-0000-0000F7060000}"/>
    <cellStyle name="Followed Hyperlink 52" xfId="34798" hidden="1" xr:uid="{00000000-0005-0000-0000-0000F8060000}"/>
    <cellStyle name="Followed Hyperlink 52" xfId="34837" hidden="1" xr:uid="{00000000-0005-0000-0000-0000F9060000}"/>
    <cellStyle name="Followed Hyperlink 52" xfId="34867" hidden="1" xr:uid="{00000000-0005-0000-0000-0000FA060000}"/>
    <cellStyle name="Followed Hyperlink 52" xfId="34920" hidden="1" xr:uid="{00000000-0005-0000-0000-0000FB060000}"/>
    <cellStyle name="Followed Hyperlink 52" xfId="35009" hidden="1" xr:uid="{00000000-0005-0000-0000-0000FC060000}"/>
    <cellStyle name="Followed Hyperlink 52" xfId="35043" hidden="1" xr:uid="{00000000-0005-0000-0000-0000FD060000}"/>
    <cellStyle name="Followed Hyperlink 52" xfId="35073" hidden="1" xr:uid="{00000000-0005-0000-0000-0000FE060000}"/>
    <cellStyle name="Followed Hyperlink 52" xfId="35126" hidden="1" xr:uid="{00000000-0005-0000-0000-0000FF060000}"/>
    <cellStyle name="Followed Hyperlink 52" xfId="33660" hidden="1" xr:uid="{00000000-0005-0000-0000-0000E4060000}"/>
    <cellStyle name="Followed Hyperlink 52" xfId="32042" hidden="1" xr:uid="{00000000-0005-0000-0000-0000E5060000}"/>
    <cellStyle name="Followed Hyperlink 52" xfId="35233" hidden="1" xr:uid="{00000000-0005-0000-0000-0000E6060000}"/>
    <cellStyle name="Followed Hyperlink 52" xfId="30368" hidden="1" xr:uid="{00000000-0005-0000-0000-0000E7060000}"/>
    <cellStyle name="Followed Hyperlink 52" xfId="35566" hidden="1" xr:uid="{00000000-0005-0000-0000-0000E8060000}"/>
    <cellStyle name="Followed Hyperlink 52" xfId="35618" hidden="1" xr:uid="{00000000-0005-0000-0000-0000E9060000}"/>
    <cellStyle name="Followed Hyperlink 52" xfId="35648" hidden="1" xr:uid="{00000000-0005-0000-0000-0000EA060000}"/>
    <cellStyle name="Followed Hyperlink 52" xfId="35701" hidden="1" xr:uid="{00000000-0005-0000-0000-0000EB060000}"/>
    <cellStyle name="Followed Hyperlink 52" xfId="35793" hidden="1" xr:uid="{00000000-0005-0000-0000-0000EC060000}"/>
    <cellStyle name="Followed Hyperlink 52" xfId="35839" hidden="1" xr:uid="{00000000-0005-0000-0000-0000ED060000}"/>
    <cellStyle name="Followed Hyperlink 52" xfId="35869" hidden="1" xr:uid="{00000000-0005-0000-0000-0000EE060000}"/>
    <cellStyle name="Followed Hyperlink 52" xfId="35922" hidden="1" xr:uid="{00000000-0005-0000-0000-0000EF060000}"/>
    <cellStyle name="Followed Hyperlink 52" xfId="36012" hidden="1" xr:uid="{00000000-0005-0000-0000-0000F0060000}"/>
    <cellStyle name="Followed Hyperlink 52" xfId="36055" hidden="1" xr:uid="{00000000-0005-0000-0000-0000F1060000}"/>
    <cellStyle name="Followed Hyperlink 52" xfId="36085" hidden="1" xr:uid="{00000000-0005-0000-0000-0000F2060000}"/>
    <cellStyle name="Followed Hyperlink 52" xfId="36138" hidden="1" xr:uid="{00000000-0005-0000-0000-0000F3060000}"/>
    <cellStyle name="Followed Hyperlink 52" xfId="36227" hidden="1" xr:uid="{00000000-0005-0000-0000-0000F4060000}"/>
    <cellStyle name="Followed Hyperlink 52" xfId="36267" hidden="1" xr:uid="{00000000-0005-0000-0000-0000F5060000}"/>
    <cellStyle name="Followed Hyperlink 52" xfId="36297" hidden="1" xr:uid="{00000000-0005-0000-0000-0000F6060000}"/>
    <cellStyle name="Followed Hyperlink 52" xfId="36350" hidden="1" xr:uid="{00000000-0005-0000-0000-0000F7060000}"/>
    <cellStyle name="Followed Hyperlink 52" xfId="36439" hidden="1" xr:uid="{00000000-0005-0000-0000-0000F8060000}"/>
    <cellStyle name="Followed Hyperlink 52" xfId="36478" hidden="1" xr:uid="{00000000-0005-0000-0000-0000F9060000}"/>
    <cellStyle name="Followed Hyperlink 52" xfId="36508" hidden="1" xr:uid="{00000000-0005-0000-0000-0000FA060000}"/>
    <cellStyle name="Followed Hyperlink 52" xfId="36561" hidden="1" xr:uid="{00000000-0005-0000-0000-0000FB060000}"/>
    <cellStyle name="Followed Hyperlink 52" xfId="36650" hidden="1" xr:uid="{00000000-0005-0000-0000-0000FC060000}"/>
    <cellStyle name="Followed Hyperlink 52" xfId="36684" hidden="1" xr:uid="{00000000-0005-0000-0000-0000FD060000}"/>
    <cellStyle name="Followed Hyperlink 52" xfId="36714" hidden="1" xr:uid="{00000000-0005-0000-0000-0000FE060000}"/>
    <cellStyle name="Followed Hyperlink 52" xfId="36767" hidden="1" xr:uid="{00000000-0005-0000-0000-0000FF060000}"/>
    <cellStyle name="Followed Hyperlink 52" xfId="35313" hidden="1" xr:uid="{00000000-0005-0000-0000-0000E4060000}"/>
    <cellStyle name="Followed Hyperlink 52" xfId="33705" hidden="1" xr:uid="{00000000-0005-0000-0000-0000E5060000}"/>
    <cellStyle name="Followed Hyperlink 52" xfId="36874" hidden="1" xr:uid="{00000000-0005-0000-0000-0000E6060000}"/>
    <cellStyle name="Followed Hyperlink 52" xfId="32037" hidden="1" xr:uid="{00000000-0005-0000-0000-0000E7060000}"/>
    <cellStyle name="Followed Hyperlink 52" xfId="37173" hidden="1" xr:uid="{00000000-0005-0000-0000-0000E8060000}"/>
    <cellStyle name="Followed Hyperlink 52" xfId="37225" hidden="1" xr:uid="{00000000-0005-0000-0000-0000E9060000}"/>
    <cellStyle name="Followed Hyperlink 52" xfId="37255" hidden="1" xr:uid="{00000000-0005-0000-0000-0000EA060000}"/>
    <cellStyle name="Followed Hyperlink 52" xfId="37308" hidden="1" xr:uid="{00000000-0005-0000-0000-0000EB060000}"/>
    <cellStyle name="Followed Hyperlink 52" xfId="37400" hidden="1" xr:uid="{00000000-0005-0000-0000-0000EC060000}"/>
    <cellStyle name="Followed Hyperlink 52" xfId="37446" hidden="1" xr:uid="{00000000-0005-0000-0000-0000ED060000}"/>
    <cellStyle name="Followed Hyperlink 52" xfId="37476" hidden="1" xr:uid="{00000000-0005-0000-0000-0000EE060000}"/>
    <cellStyle name="Followed Hyperlink 52" xfId="37529" hidden="1" xr:uid="{00000000-0005-0000-0000-0000EF060000}"/>
    <cellStyle name="Followed Hyperlink 52" xfId="37619" hidden="1" xr:uid="{00000000-0005-0000-0000-0000F0060000}"/>
    <cellStyle name="Followed Hyperlink 52" xfId="37662" hidden="1" xr:uid="{00000000-0005-0000-0000-0000F1060000}"/>
    <cellStyle name="Followed Hyperlink 52" xfId="37692" hidden="1" xr:uid="{00000000-0005-0000-0000-0000F2060000}"/>
    <cellStyle name="Followed Hyperlink 52" xfId="37745" hidden="1" xr:uid="{00000000-0005-0000-0000-0000F3060000}"/>
    <cellStyle name="Followed Hyperlink 52" xfId="37834" hidden="1" xr:uid="{00000000-0005-0000-0000-0000F4060000}"/>
    <cellStyle name="Followed Hyperlink 52" xfId="37874" hidden="1" xr:uid="{00000000-0005-0000-0000-0000F5060000}"/>
    <cellStyle name="Followed Hyperlink 52" xfId="37904" hidden="1" xr:uid="{00000000-0005-0000-0000-0000F6060000}"/>
    <cellStyle name="Followed Hyperlink 52" xfId="37957" hidden="1" xr:uid="{00000000-0005-0000-0000-0000F7060000}"/>
    <cellStyle name="Followed Hyperlink 52" xfId="38046" hidden="1" xr:uid="{00000000-0005-0000-0000-0000F8060000}"/>
    <cellStyle name="Followed Hyperlink 52" xfId="38085" hidden="1" xr:uid="{00000000-0005-0000-0000-0000F9060000}"/>
    <cellStyle name="Followed Hyperlink 52" xfId="38115" hidden="1" xr:uid="{00000000-0005-0000-0000-0000FA060000}"/>
    <cellStyle name="Followed Hyperlink 52" xfId="38168" hidden="1" xr:uid="{00000000-0005-0000-0000-0000FB060000}"/>
    <cellStyle name="Followed Hyperlink 52" xfId="38257" hidden="1" xr:uid="{00000000-0005-0000-0000-0000FC060000}"/>
    <cellStyle name="Followed Hyperlink 52" xfId="38291" hidden="1" xr:uid="{00000000-0005-0000-0000-0000FD060000}"/>
    <cellStyle name="Followed Hyperlink 52" xfId="38321" hidden="1" xr:uid="{00000000-0005-0000-0000-0000FE060000}"/>
    <cellStyle name="Followed Hyperlink 52" xfId="38374" hidden="1" xr:uid="{00000000-0005-0000-0000-0000FF060000}"/>
    <cellStyle name="Followed Hyperlink 52" xfId="36950" hidden="1" xr:uid="{00000000-0005-0000-0000-0000E4060000}"/>
    <cellStyle name="Followed Hyperlink 52" xfId="35356" hidden="1" xr:uid="{00000000-0005-0000-0000-0000E5060000}"/>
    <cellStyle name="Followed Hyperlink 52" xfId="38481" hidden="1" xr:uid="{00000000-0005-0000-0000-0000E6060000}"/>
    <cellStyle name="Followed Hyperlink 52" xfId="33700" hidden="1" xr:uid="{00000000-0005-0000-0000-0000E7060000}"/>
    <cellStyle name="Followed Hyperlink 52" xfId="38742" hidden="1" xr:uid="{00000000-0005-0000-0000-0000E8060000}"/>
    <cellStyle name="Followed Hyperlink 52" xfId="38794" hidden="1" xr:uid="{00000000-0005-0000-0000-0000E9060000}"/>
    <cellStyle name="Followed Hyperlink 52" xfId="38824" hidden="1" xr:uid="{00000000-0005-0000-0000-0000EA060000}"/>
    <cellStyle name="Followed Hyperlink 52" xfId="38877" hidden="1" xr:uid="{00000000-0005-0000-0000-0000EB060000}"/>
    <cellStyle name="Followed Hyperlink 52" xfId="38969" hidden="1" xr:uid="{00000000-0005-0000-0000-0000EC060000}"/>
    <cellStyle name="Followed Hyperlink 52" xfId="39015" hidden="1" xr:uid="{00000000-0005-0000-0000-0000ED060000}"/>
    <cellStyle name="Followed Hyperlink 52" xfId="39045" hidden="1" xr:uid="{00000000-0005-0000-0000-0000EE060000}"/>
    <cellStyle name="Followed Hyperlink 52" xfId="39098" hidden="1" xr:uid="{00000000-0005-0000-0000-0000EF060000}"/>
    <cellStyle name="Followed Hyperlink 52" xfId="39188" hidden="1" xr:uid="{00000000-0005-0000-0000-0000F0060000}"/>
    <cellStyle name="Followed Hyperlink 52" xfId="39231" hidden="1" xr:uid="{00000000-0005-0000-0000-0000F1060000}"/>
    <cellStyle name="Followed Hyperlink 52" xfId="39261" hidden="1" xr:uid="{00000000-0005-0000-0000-0000F2060000}"/>
    <cellStyle name="Followed Hyperlink 52" xfId="39314" hidden="1" xr:uid="{00000000-0005-0000-0000-0000F3060000}"/>
    <cellStyle name="Followed Hyperlink 52" xfId="39403" hidden="1" xr:uid="{00000000-0005-0000-0000-0000F4060000}"/>
    <cellStyle name="Followed Hyperlink 52" xfId="39443" hidden="1" xr:uid="{00000000-0005-0000-0000-0000F5060000}"/>
    <cellStyle name="Followed Hyperlink 52" xfId="39473" hidden="1" xr:uid="{00000000-0005-0000-0000-0000F6060000}"/>
    <cellStyle name="Followed Hyperlink 52" xfId="39526" hidden="1" xr:uid="{00000000-0005-0000-0000-0000F7060000}"/>
    <cellStyle name="Followed Hyperlink 52" xfId="39615" hidden="1" xr:uid="{00000000-0005-0000-0000-0000F8060000}"/>
    <cellStyle name="Followed Hyperlink 52" xfId="39654" hidden="1" xr:uid="{00000000-0005-0000-0000-0000F9060000}"/>
    <cellStyle name="Followed Hyperlink 52" xfId="39684" hidden="1" xr:uid="{00000000-0005-0000-0000-0000FA060000}"/>
    <cellStyle name="Followed Hyperlink 52" xfId="39737" hidden="1" xr:uid="{00000000-0005-0000-0000-0000FB060000}"/>
    <cellStyle name="Followed Hyperlink 52" xfId="39826" hidden="1" xr:uid="{00000000-0005-0000-0000-0000FC060000}"/>
    <cellStyle name="Followed Hyperlink 52" xfId="39860" hidden="1" xr:uid="{00000000-0005-0000-0000-0000FD060000}"/>
    <cellStyle name="Followed Hyperlink 52" xfId="39890" hidden="1" xr:uid="{00000000-0005-0000-0000-0000FE060000}"/>
    <cellStyle name="Followed Hyperlink 52" xfId="39943" hidden="1" xr:uid="{00000000-0005-0000-0000-0000FF060000}"/>
    <cellStyle name="Followed Hyperlink 52" xfId="38551" hidden="1" xr:uid="{00000000-0005-0000-0000-0000E4060000}"/>
    <cellStyle name="Followed Hyperlink 52" xfId="36983" hidden="1" xr:uid="{00000000-0005-0000-0000-0000E5060000}"/>
    <cellStyle name="Followed Hyperlink 52" xfId="40050" hidden="1" xr:uid="{00000000-0005-0000-0000-0000E6060000}"/>
    <cellStyle name="Followed Hyperlink 52" xfId="35351" hidden="1" xr:uid="{00000000-0005-0000-0000-0000E7060000}"/>
    <cellStyle name="Followed Hyperlink 52" xfId="40261" hidden="1" xr:uid="{00000000-0005-0000-0000-0000E8060000}"/>
    <cellStyle name="Followed Hyperlink 52" xfId="40313" hidden="1" xr:uid="{00000000-0005-0000-0000-0000E9060000}"/>
    <cellStyle name="Followed Hyperlink 52" xfId="40343" hidden="1" xr:uid="{00000000-0005-0000-0000-0000EA060000}"/>
    <cellStyle name="Followed Hyperlink 52" xfId="40396" hidden="1" xr:uid="{00000000-0005-0000-0000-0000EB060000}"/>
    <cellStyle name="Followed Hyperlink 52" xfId="40488" hidden="1" xr:uid="{00000000-0005-0000-0000-0000EC060000}"/>
    <cellStyle name="Followed Hyperlink 52" xfId="40534" hidden="1" xr:uid="{00000000-0005-0000-0000-0000ED060000}"/>
    <cellStyle name="Followed Hyperlink 52" xfId="40564" hidden="1" xr:uid="{00000000-0005-0000-0000-0000EE060000}"/>
    <cellStyle name="Followed Hyperlink 52" xfId="40617" hidden="1" xr:uid="{00000000-0005-0000-0000-0000EF060000}"/>
    <cellStyle name="Followed Hyperlink 52" xfId="40707" hidden="1" xr:uid="{00000000-0005-0000-0000-0000F0060000}"/>
    <cellStyle name="Followed Hyperlink 52" xfId="40750" hidden="1" xr:uid="{00000000-0005-0000-0000-0000F1060000}"/>
    <cellStyle name="Followed Hyperlink 52" xfId="40780" hidden="1" xr:uid="{00000000-0005-0000-0000-0000F2060000}"/>
    <cellStyle name="Followed Hyperlink 52" xfId="40833" hidden="1" xr:uid="{00000000-0005-0000-0000-0000F3060000}"/>
    <cellStyle name="Followed Hyperlink 52" xfId="40922" hidden="1" xr:uid="{00000000-0005-0000-0000-0000F4060000}"/>
    <cellStyle name="Followed Hyperlink 52" xfId="40962" hidden="1" xr:uid="{00000000-0005-0000-0000-0000F5060000}"/>
    <cellStyle name="Followed Hyperlink 52" xfId="40992" hidden="1" xr:uid="{00000000-0005-0000-0000-0000F6060000}"/>
    <cellStyle name="Followed Hyperlink 52" xfId="41045" hidden="1" xr:uid="{00000000-0005-0000-0000-0000F7060000}"/>
    <cellStyle name="Followed Hyperlink 52" xfId="41134" hidden="1" xr:uid="{00000000-0005-0000-0000-0000F8060000}"/>
    <cellStyle name="Followed Hyperlink 52" xfId="41173" hidden="1" xr:uid="{00000000-0005-0000-0000-0000F9060000}"/>
    <cellStyle name="Followed Hyperlink 52" xfId="41203" hidden="1" xr:uid="{00000000-0005-0000-0000-0000FA060000}"/>
    <cellStyle name="Followed Hyperlink 52" xfId="41256" hidden="1" xr:uid="{00000000-0005-0000-0000-0000FB060000}"/>
    <cellStyle name="Followed Hyperlink 52" xfId="41345" hidden="1" xr:uid="{00000000-0005-0000-0000-0000FC060000}"/>
    <cellStyle name="Followed Hyperlink 52" xfId="41379" hidden="1" xr:uid="{00000000-0005-0000-0000-0000FD060000}"/>
    <cellStyle name="Followed Hyperlink 52" xfId="41409" hidden="1" xr:uid="{00000000-0005-0000-0000-0000FE060000}"/>
    <cellStyle name="Followed Hyperlink 52" xfId="41462" hidden="1" xr:uid="{00000000-0005-0000-0000-0000FF060000}"/>
    <cellStyle name="Followed Hyperlink 52" xfId="41914" hidden="1" xr:uid="{00000000-0005-0000-0000-0000E4060000}"/>
    <cellStyle name="Followed Hyperlink 52" xfId="41965" hidden="1" xr:uid="{00000000-0005-0000-0000-0000E5060000}"/>
    <cellStyle name="Followed Hyperlink 52" xfId="41995" hidden="1" xr:uid="{00000000-0005-0000-0000-0000E6060000}"/>
    <cellStyle name="Followed Hyperlink 52" xfId="42048" hidden="1" xr:uid="{00000000-0005-0000-0000-0000E7060000}"/>
    <cellStyle name="Followed Hyperlink 52" xfId="42226" hidden="1" xr:uid="{00000000-0005-0000-0000-0000E8060000}"/>
    <cellStyle name="Followed Hyperlink 52" xfId="42278" hidden="1" xr:uid="{00000000-0005-0000-0000-0000E9060000}"/>
    <cellStyle name="Followed Hyperlink 52" xfId="42308" hidden="1" xr:uid="{00000000-0005-0000-0000-0000EA060000}"/>
    <cellStyle name="Followed Hyperlink 52" xfId="42361" hidden="1" xr:uid="{00000000-0005-0000-0000-0000EB060000}"/>
    <cellStyle name="Followed Hyperlink 52" xfId="42453" hidden="1" xr:uid="{00000000-0005-0000-0000-0000EC060000}"/>
    <cellStyle name="Followed Hyperlink 52" xfId="42499" hidden="1" xr:uid="{00000000-0005-0000-0000-0000ED060000}"/>
    <cellStyle name="Followed Hyperlink 52" xfId="42529" hidden="1" xr:uid="{00000000-0005-0000-0000-0000EE060000}"/>
    <cellStyle name="Followed Hyperlink 52" xfId="42582" hidden="1" xr:uid="{00000000-0005-0000-0000-0000EF060000}"/>
    <cellStyle name="Followed Hyperlink 52" xfId="42672" hidden="1" xr:uid="{00000000-0005-0000-0000-0000F0060000}"/>
    <cellStyle name="Followed Hyperlink 52" xfId="42715" hidden="1" xr:uid="{00000000-0005-0000-0000-0000F1060000}"/>
    <cellStyle name="Followed Hyperlink 52" xfId="42745" hidden="1" xr:uid="{00000000-0005-0000-0000-0000F2060000}"/>
    <cellStyle name="Followed Hyperlink 52" xfId="42798" hidden="1" xr:uid="{00000000-0005-0000-0000-0000F3060000}"/>
    <cellStyle name="Followed Hyperlink 52" xfId="42887" hidden="1" xr:uid="{00000000-0005-0000-0000-0000F4060000}"/>
    <cellStyle name="Followed Hyperlink 52" xfId="42927" hidden="1" xr:uid="{00000000-0005-0000-0000-0000F5060000}"/>
    <cellStyle name="Followed Hyperlink 52" xfId="42957" hidden="1" xr:uid="{00000000-0005-0000-0000-0000F6060000}"/>
    <cellStyle name="Followed Hyperlink 52" xfId="43010" hidden="1" xr:uid="{00000000-0005-0000-0000-0000F7060000}"/>
    <cellStyle name="Followed Hyperlink 52" xfId="43099" hidden="1" xr:uid="{00000000-0005-0000-0000-0000F8060000}"/>
    <cellStyle name="Followed Hyperlink 52" xfId="43138" hidden="1" xr:uid="{00000000-0005-0000-0000-0000F9060000}"/>
    <cellStyle name="Followed Hyperlink 52" xfId="43168" hidden="1" xr:uid="{00000000-0005-0000-0000-0000FA060000}"/>
    <cellStyle name="Followed Hyperlink 52" xfId="43221" hidden="1" xr:uid="{00000000-0005-0000-0000-0000FB060000}"/>
    <cellStyle name="Followed Hyperlink 52" xfId="43310" hidden="1" xr:uid="{00000000-0005-0000-0000-0000FC060000}"/>
    <cellStyle name="Followed Hyperlink 52" xfId="43344" hidden="1" xr:uid="{00000000-0005-0000-0000-0000FD060000}"/>
    <cellStyle name="Followed Hyperlink 52" xfId="43374" hidden="1" xr:uid="{00000000-0005-0000-0000-0000FE060000}"/>
    <cellStyle name="Followed Hyperlink 52" xfId="43427" hidden="1" xr:uid="{00000000-0005-0000-0000-0000FF060000}"/>
    <cellStyle name="Followed Hyperlink 52" xfId="43861" hidden="1" xr:uid="{00000000-0005-0000-0000-0000E4060000}"/>
    <cellStyle name="Followed Hyperlink 52" xfId="43912" hidden="1" xr:uid="{00000000-0005-0000-0000-0000E5060000}"/>
    <cellStyle name="Followed Hyperlink 52" xfId="43942" hidden="1" xr:uid="{00000000-0005-0000-0000-0000E6060000}"/>
    <cellStyle name="Followed Hyperlink 52" xfId="43995" hidden="1" xr:uid="{00000000-0005-0000-0000-0000E7060000}"/>
    <cellStyle name="Followed Hyperlink 52" xfId="44173" hidden="1" xr:uid="{00000000-0005-0000-0000-0000E8060000}"/>
    <cellStyle name="Followed Hyperlink 52" xfId="44225" hidden="1" xr:uid="{00000000-0005-0000-0000-0000E9060000}"/>
    <cellStyle name="Followed Hyperlink 52" xfId="44255" hidden="1" xr:uid="{00000000-0005-0000-0000-0000EA060000}"/>
    <cellStyle name="Followed Hyperlink 52" xfId="44308" hidden="1" xr:uid="{00000000-0005-0000-0000-0000EB060000}"/>
    <cellStyle name="Followed Hyperlink 52" xfId="44400" hidden="1" xr:uid="{00000000-0005-0000-0000-0000EC060000}"/>
    <cellStyle name="Followed Hyperlink 52" xfId="44446" hidden="1" xr:uid="{00000000-0005-0000-0000-0000ED060000}"/>
    <cellStyle name="Followed Hyperlink 52" xfId="44476" hidden="1" xr:uid="{00000000-0005-0000-0000-0000EE060000}"/>
    <cellStyle name="Followed Hyperlink 52" xfId="44529" hidden="1" xr:uid="{00000000-0005-0000-0000-0000EF060000}"/>
    <cellStyle name="Followed Hyperlink 52" xfId="44619" hidden="1" xr:uid="{00000000-0005-0000-0000-0000F0060000}"/>
    <cellStyle name="Followed Hyperlink 52" xfId="44662" hidden="1" xr:uid="{00000000-0005-0000-0000-0000F1060000}"/>
    <cellStyle name="Followed Hyperlink 52" xfId="44692" hidden="1" xr:uid="{00000000-0005-0000-0000-0000F2060000}"/>
    <cellStyle name="Followed Hyperlink 52" xfId="44745" hidden="1" xr:uid="{00000000-0005-0000-0000-0000F3060000}"/>
    <cellStyle name="Followed Hyperlink 52" xfId="44834" hidden="1" xr:uid="{00000000-0005-0000-0000-0000F4060000}"/>
    <cellStyle name="Followed Hyperlink 52" xfId="44874" hidden="1" xr:uid="{00000000-0005-0000-0000-0000F5060000}"/>
    <cellStyle name="Followed Hyperlink 52" xfId="44904" hidden="1" xr:uid="{00000000-0005-0000-0000-0000F6060000}"/>
    <cellStyle name="Followed Hyperlink 52" xfId="44957" hidden="1" xr:uid="{00000000-0005-0000-0000-0000F7060000}"/>
    <cellStyle name="Followed Hyperlink 52" xfId="45046" hidden="1" xr:uid="{00000000-0005-0000-0000-0000F8060000}"/>
    <cellStyle name="Followed Hyperlink 52" xfId="45085" hidden="1" xr:uid="{00000000-0005-0000-0000-0000F9060000}"/>
    <cellStyle name="Followed Hyperlink 52" xfId="45115" hidden="1" xr:uid="{00000000-0005-0000-0000-0000FA060000}"/>
    <cellStyle name="Followed Hyperlink 52" xfId="45168" hidden="1" xr:uid="{00000000-0005-0000-0000-0000FB060000}"/>
    <cellStyle name="Followed Hyperlink 52" xfId="45257" hidden="1" xr:uid="{00000000-0005-0000-0000-0000FC060000}"/>
    <cellStyle name="Followed Hyperlink 52" xfId="45291" hidden="1" xr:uid="{00000000-0005-0000-0000-0000FD060000}"/>
    <cellStyle name="Followed Hyperlink 52" xfId="45321" hidden="1" xr:uid="{00000000-0005-0000-0000-0000FE060000}"/>
    <cellStyle name="Followed Hyperlink 52" xfId="45374" hidden="1" xr:uid="{00000000-0005-0000-0000-0000FF060000}"/>
    <cellStyle name="Followed Hyperlink 53" xfId="555" hidden="1" xr:uid="{00000000-0005-0000-0000-000000070000}"/>
    <cellStyle name="Followed Hyperlink 53" xfId="733" hidden="1" xr:uid="{00000000-0005-0000-0000-000001070000}"/>
    <cellStyle name="Followed Hyperlink 53" xfId="764" hidden="1" xr:uid="{00000000-0005-0000-0000-000002070000}"/>
    <cellStyle name="Followed Hyperlink 53" xfId="775" hidden="1" xr:uid="{00000000-0005-0000-0000-000003070000}"/>
    <cellStyle name="Followed Hyperlink 53" xfId="870" hidden="1" xr:uid="{00000000-0005-0000-0000-000004070000}"/>
    <cellStyle name="Followed Hyperlink 53" xfId="1046" hidden="1" xr:uid="{00000000-0005-0000-0000-000005070000}"/>
    <cellStyle name="Followed Hyperlink 53" xfId="1077" hidden="1" xr:uid="{00000000-0005-0000-0000-000006070000}"/>
    <cellStyle name="Followed Hyperlink 53" xfId="1088" hidden="1" xr:uid="{00000000-0005-0000-0000-000007070000}"/>
    <cellStyle name="Followed Hyperlink 53" xfId="1096" hidden="1" xr:uid="{00000000-0005-0000-0000-000008070000}"/>
    <cellStyle name="Followed Hyperlink 53" xfId="1267" hidden="1" xr:uid="{00000000-0005-0000-0000-000009070000}"/>
    <cellStyle name="Followed Hyperlink 53" xfId="1298" hidden="1" xr:uid="{00000000-0005-0000-0000-00000A070000}"/>
    <cellStyle name="Followed Hyperlink 53" xfId="1309" hidden="1" xr:uid="{00000000-0005-0000-0000-00000B070000}"/>
    <cellStyle name="Followed Hyperlink 53" xfId="1315" hidden="1" xr:uid="{00000000-0005-0000-0000-00000C070000}"/>
    <cellStyle name="Followed Hyperlink 53" xfId="1483" hidden="1" xr:uid="{00000000-0005-0000-0000-00000D070000}"/>
    <cellStyle name="Followed Hyperlink 53" xfId="1514" hidden="1" xr:uid="{00000000-0005-0000-0000-00000E070000}"/>
    <cellStyle name="Followed Hyperlink 53" xfId="1525" hidden="1" xr:uid="{00000000-0005-0000-0000-00000F070000}"/>
    <cellStyle name="Followed Hyperlink 53" xfId="1531" hidden="1" xr:uid="{00000000-0005-0000-0000-000010070000}"/>
    <cellStyle name="Followed Hyperlink 53" xfId="1695" hidden="1" xr:uid="{00000000-0005-0000-0000-000011070000}"/>
    <cellStyle name="Followed Hyperlink 53" xfId="1726" hidden="1" xr:uid="{00000000-0005-0000-0000-000012070000}"/>
    <cellStyle name="Followed Hyperlink 53" xfId="1737" hidden="1" xr:uid="{00000000-0005-0000-0000-000013070000}"/>
    <cellStyle name="Followed Hyperlink 53" xfId="1743" hidden="1" xr:uid="{00000000-0005-0000-0000-000014070000}"/>
    <cellStyle name="Followed Hyperlink 53" xfId="1906" hidden="1" xr:uid="{00000000-0005-0000-0000-000015070000}"/>
    <cellStyle name="Followed Hyperlink 53" xfId="1937" hidden="1" xr:uid="{00000000-0005-0000-0000-000016070000}"/>
    <cellStyle name="Followed Hyperlink 53" xfId="1948" hidden="1" xr:uid="{00000000-0005-0000-0000-000017070000}"/>
    <cellStyle name="Followed Hyperlink 53" xfId="1954" hidden="1" xr:uid="{00000000-0005-0000-0000-000018070000}"/>
    <cellStyle name="Followed Hyperlink 53" xfId="2112" hidden="1" xr:uid="{00000000-0005-0000-0000-000019070000}"/>
    <cellStyle name="Followed Hyperlink 53" xfId="2143" hidden="1" xr:uid="{00000000-0005-0000-0000-00001A070000}"/>
    <cellStyle name="Followed Hyperlink 53" xfId="2154" hidden="1" xr:uid="{00000000-0005-0000-0000-00001B070000}"/>
    <cellStyle name="Followed Hyperlink 53" xfId="2856" hidden="1" xr:uid="{00000000-0005-0000-0000-000000070000}"/>
    <cellStyle name="Followed Hyperlink 53" xfId="3034" hidden="1" xr:uid="{00000000-0005-0000-0000-000001070000}"/>
    <cellStyle name="Followed Hyperlink 53" xfId="3065" hidden="1" xr:uid="{00000000-0005-0000-0000-000002070000}"/>
    <cellStyle name="Followed Hyperlink 53" xfId="3076" hidden="1" xr:uid="{00000000-0005-0000-0000-000003070000}"/>
    <cellStyle name="Followed Hyperlink 53" xfId="3171" hidden="1" xr:uid="{00000000-0005-0000-0000-000004070000}"/>
    <cellStyle name="Followed Hyperlink 53" xfId="3347" hidden="1" xr:uid="{00000000-0005-0000-0000-000005070000}"/>
    <cellStyle name="Followed Hyperlink 53" xfId="3378" hidden="1" xr:uid="{00000000-0005-0000-0000-000006070000}"/>
    <cellStyle name="Followed Hyperlink 53" xfId="3389" hidden="1" xr:uid="{00000000-0005-0000-0000-000007070000}"/>
    <cellStyle name="Followed Hyperlink 53" xfId="3397" hidden="1" xr:uid="{00000000-0005-0000-0000-000008070000}"/>
    <cellStyle name="Followed Hyperlink 53" xfId="3568" hidden="1" xr:uid="{00000000-0005-0000-0000-000009070000}"/>
    <cellStyle name="Followed Hyperlink 53" xfId="3599" hidden="1" xr:uid="{00000000-0005-0000-0000-00000A070000}"/>
    <cellStyle name="Followed Hyperlink 53" xfId="3610" hidden="1" xr:uid="{00000000-0005-0000-0000-00000B070000}"/>
    <cellStyle name="Followed Hyperlink 53" xfId="3616" hidden="1" xr:uid="{00000000-0005-0000-0000-00000C070000}"/>
    <cellStyle name="Followed Hyperlink 53" xfId="3784" hidden="1" xr:uid="{00000000-0005-0000-0000-00000D070000}"/>
    <cellStyle name="Followed Hyperlink 53" xfId="3815" hidden="1" xr:uid="{00000000-0005-0000-0000-00000E070000}"/>
    <cellStyle name="Followed Hyperlink 53" xfId="3826" hidden="1" xr:uid="{00000000-0005-0000-0000-00000F070000}"/>
    <cellStyle name="Followed Hyperlink 53" xfId="3832" hidden="1" xr:uid="{00000000-0005-0000-0000-000010070000}"/>
    <cellStyle name="Followed Hyperlink 53" xfId="3996" hidden="1" xr:uid="{00000000-0005-0000-0000-000011070000}"/>
    <cellStyle name="Followed Hyperlink 53" xfId="4027" hidden="1" xr:uid="{00000000-0005-0000-0000-000012070000}"/>
    <cellStyle name="Followed Hyperlink 53" xfId="4038" hidden="1" xr:uid="{00000000-0005-0000-0000-000013070000}"/>
    <cellStyle name="Followed Hyperlink 53" xfId="4044" hidden="1" xr:uid="{00000000-0005-0000-0000-000014070000}"/>
    <cellStyle name="Followed Hyperlink 53" xfId="4207" hidden="1" xr:uid="{00000000-0005-0000-0000-000015070000}"/>
    <cellStyle name="Followed Hyperlink 53" xfId="4238" hidden="1" xr:uid="{00000000-0005-0000-0000-000016070000}"/>
    <cellStyle name="Followed Hyperlink 53" xfId="4249" hidden="1" xr:uid="{00000000-0005-0000-0000-000017070000}"/>
    <cellStyle name="Followed Hyperlink 53" xfId="4255" hidden="1" xr:uid="{00000000-0005-0000-0000-000018070000}"/>
    <cellStyle name="Followed Hyperlink 53" xfId="4413" hidden="1" xr:uid="{00000000-0005-0000-0000-000019070000}"/>
    <cellStyle name="Followed Hyperlink 53" xfId="4444" hidden="1" xr:uid="{00000000-0005-0000-0000-00001A070000}"/>
    <cellStyle name="Followed Hyperlink 53" xfId="4455" hidden="1" xr:uid="{00000000-0005-0000-0000-00001B070000}"/>
    <cellStyle name="Followed Hyperlink 53" xfId="4553" hidden="1" xr:uid="{00000000-0005-0000-0000-000000070000}"/>
    <cellStyle name="Followed Hyperlink 53" xfId="4468" hidden="1" xr:uid="{00000000-0005-0000-0000-000001070000}"/>
    <cellStyle name="Followed Hyperlink 53" xfId="4744" hidden="1" xr:uid="{00000000-0005-0000-0000-000002070000}"/>
    <cellStyle name="Followed Hyperlink 53" xfId="4755" hidden="1" xr:uid="{00000000-0005-0000-0000-000003070000}"/>
    <cellStyle name="Followed Hyperlink 53" xfId="4850" hidden="1" xr:uid="{00000000-0005-0000-0000-000004070000}"/>
    <cellStyle name="Followed Hyperlink 53" xfId="5026" hidden="1" xr:uid="{00000000-0005-0000-0000-000005070000}"/>
    <cellStyle name="Followed Hyperlink 53" xfId="5057" hidden="1" xr:uid="{00000000-0005-0000-0000-000006070000}"/>
    <cellStyle name="Followed Hyperlink 53" xfId="5068" hidden="1" xr:uid="{00000000-0005-0000-0000-000007070000}"/>
    <cellStyle name="Followed Hyperlink 53" xfId="5076" hidden="1" xr:uid="{00000000-0005-0000-0000-000008070000}"/>
    <cellStyle name="Followed Hyperlink 53" xfId="5247" hidden="1" xr:uid="{00000000-0005-0000-0000-000009070000}"/>
    <cellStyle name="Followed Hyperlink 53" xfId="5278" hidden="1" xr:uid="{00000000-0005-0000-0000-00000A070000}"/>
    <cellStyle name="Followed Hyperlink 53" xfId="5289" hidden="1" xr:uid="{00000000-0005-0000-0000-00000B070000}"/>
    <cellStyle name="Followed Hyperlink 53" xfId="5295" hidden="1" xr:uid="{00000000-0005-0000-0000-00000C070000}"/>
    <cellStyle name="Followed Hyperlink 53" xfId="5463" hidden="1" xr:uid="{00000000-0005-0000-0000-00000D070000}"/>
    <cellStyle name="Followed Hyperlink 53" xfId="5494" hidden="1" xr:uid="{00000000-0005-0000-0000-00000E070000}"/>
    <cellStyle name="Followed Hyperlink 53" xfId="5505" hidden="1" xr:uid="{00000000-0005-0000-0000-00000F070000}"/>
    <cellStyle name="Followed Hyperlink 53" xfId="5511" hidden="1" xr:uid="{00000000-0005-0000-0000-000010070000}"/>
    <cellStyle name="Followed Hyperlink 53" xfId="5675" hidden="1" xr:uid="{00000000-0005-0000-0000-000011070000}"/>
    <cellStyle name="Followed Hyperlink 53" xfId="5706" hidden="1" xr:uid="{00000000-0005-0000-0000-000012070000}"/>
    <cellStyle name="Followed Hyperlink 53" xfId="5717" hidden="1" xr:uid="{00000000-0005-0000-0000-000013070000}"/>
    <cellStyle name="Followed Hyperlink 53" xfId="5723" hidden="1" xr:uid="{00000000-0005-0000-0000-000014070000}"/>
    <cellStyle name="Followed Hyperlink 53" xfId="5886" hidden="1" xr:uid="{00000000-0005-0000-0000-000015070000}"/>
    <cellStyle name="Followed Hyperlink 53" xfId="5917" hidden="1" xr:uid="{00000000-0005-0000-0000-000016070000}"/>
    <cellStyle name="Followed Hyperlink 53" xfId="5928" hidden="1" xr:uid="{00000000-0005-0000-0000-000017070000}"/>
    <cellStyle name="Followed Hyperlink 53" xfId="5934" hidden="1" xr:uid="{00000000-0005-0000-0000-000018070000}"/>
    <cellStyle name="Followed Hyperlink 53" xfId="6092" hidden="1" xr:uid="{00000000-0005-0000-0000-000019070000}"/>
    <cellStyle name="Followed Hyperlink 53" xfId="6123" hidden="1" xr:uid="{00000000-0005-0000-0000-00001A070000}"/>
    <cellStyle name="Followed Hyperlink 53" xfId="6134" hidden="1" xr:uid="{00000000-0005-0000-0000-00001B070000}"/>
    <cellStyle name="Followed Hyperlink 53" xfId="6232" hidden="1" xr:uid="{00000000-0005-0000-0000-000000070000}"/>
    <cellStyle name="Followed Hyperlink 53" xfId="6147" hidden="1" xr:uid="{00000000-0005-0000-0000-000001070000}"/>
    <cellStyle name="Followed Hyperlink 53" xfId="6424" hidden="1" xr:uid="{00000000-0005-0000-0000-000002070000}"/>
    <cellStyle name="Followed Hyperlink 53" xfId="6435" hidden="1" xr:uid="{00000000-0005-0000-0000-000003070000}"/>
    <cellStyle name="Followed Hyperlink 53" xfId="6530" hidden="1" xr:uid="{00000000-0005-0000-0000-000004070000}"/>
    <cellStyle name="Followed Hyperlink 53" xfId="6706" hidden="1" xr:uid="{00000000-0005-0000-0000-000005070000}"/>
    <cellStyle name="Followed Hyperlink 53" xfId="6737" hidden="1" xr:uid="{00000000-0005-0000-0000-000006070000}"/>
    <cellStyle name="Followed Hyperlink 53" xfId="6748" hidden="1" xr:uid="{00000000-0005-0000-0000-000007070000}"/>
    <cellStyle name="Followed Hyperlink 53" xfId="6756" hidden="1" xr:uid="{00000000-0005-0000-0000-000008070000}"/>
    <cellStyle name="Followed Hyperlink 53" xfId="6927" hidden="1" xr:uid="{00000000-0005-0000-0000-000009070000}"/>
    <cellStyle name="Followed Hyperlink 53" xfId="6958" hidden="1" xr:uid="{00000000-0005-0000-0000-00000A070000}"/>
    <cellStyle name="Followed Hyperlink 53" xfId="6969" hidden="1" xr:uid="{00000000-0005-0000-0000-00000B070000}"/>
    <cellStyle name="Followed Hyperlink 53" xfId="6975" hidden="1" xr:uid="{00000000-0005-0000-0000-00000C070000}"/>
    <cellStyle name="Followed Hyperlink 53" xfId="7143" hidden="1" xr:uid="{00000000-0005-0000-0000-00000D070000}"/>
    <cellStyle name="Followed Hyperlink 53" xfId="7174" hidden="1" xr:uid="{00000000-0005-0000-0000-00000E070000}"/>
    <cellStyle name="Followed Hyperlink 53" xfId="7185" hidden="1" xr:uid="{00000000-0005-0000-0000-00000F070000}"/>
    <cellStyle name="Followed Hyperlink 53" xfId="7191" hidden="1" xr:uid="{00000000-0005-0000-0000-000010070000}"/>
    <cellStyle name="Followed Hyperlink 53" xfId="7355" hidden="1" xr:uid="{00000000-0005-0000-0000-000011070000}"/>
    <cellStyle name="Followed Hyperlink 53" xfId="7386" hidden="1" xr:uid="{00000000-0005-0000-0000-000012070000}"/>
    <cellStyle name="Followed Hyperlink 53" xfId="7397" hidden="1" xr:uid="{00000000-0005-0000-0000-000013070000}"/>
    <cellStyle name="Followed Hyperlink 53" xfId="7403" hidden="1" xr:uid="{00000000-0005-0000-0000-000014070000}"/>
    <cellStyle name="Followed Hyperlink 53" xfId="7566" hidden="1" xr:uid="{00000000-0005-0000-0000-000015070000}"/>
    <cellStyle name="Followed Hyperlink 53" xfId="7597" hidden="1" xr:uid="{00000000-0005-0000-0000-000016070000}"/>
    <cellStyle name="Followed Hyperlink 53" xfId="7608" hidden="1" xr:uid="{00000000-0005-0000-0000-000017070000}"/>
    <cellStyle name="Followed Hyperlink 53" xfId="7614" hidden="1" xr:uid="{00000000-0005-0000-0000-000018070000}"/>
    <cellStyle name="Followed Hyperlink 53" xfId="7772" hidden="1" xr:uid="{00000000-0005-0000-0000-000019070000}"/>
    <cellStyle name="Followed Hyperlink 53" xfId="7803" hidden="1" xr:uid="{00000000-0005-0000-0000-00001A070000}"/>
    <cellStyle name="Followed Hyperlink 53" xfId="7814" hidden="1" xr:uid="{00000000-0005-0000-0000-00001B070000}"/>
    <cellStyle name="Followed Hyperlink 53" xfId="7912" hidden="1" xr:uid="{00000000-0005-0000-0000-000000070000}"/>
    <cellStyle name="Followed Hyperlink 53" xfId="7827" hidden="1" xr:uid="{00000000-0005-0000-0000-000001070000}"/>
    <cellStyle name="Followed Hyperlink 53" xfId="8104" hidden="1" xr:uid="{00000000-0005-0000-0000-000002070000}"/>
    <cellStyle name="Followed Hyperlink 53" xfId="8115" hidden="1" xr:uid="{00000000-0005-0000-0000-000003070000}"/>
    <cellStyle name="Followed Hyperlink 53" xfId="8210" hidden="1" xr:uid="{00000000-0005-0000-0000-000004070000}"/>
    <cellStyle name="Followed Hyperlink 53" xfId="8386" hidden="1" xr:uid="{00000000-0005-0000-0000-000005070000}"/>
    <cellStyle name="Followed Hyperlink 53" xfId="8417" hidden="1" xr:uid="{00000000-0005-0000-0000-000006070000}"/>
    <cellStyle name="Followed Hyperlink 53" xfId="8428" hidden="1" xr:uid="{00000000-0005-0000-0000-000007070000}"/>
    <cellStyle name="Followed Hyperlink 53" xfId="8436" hidden="1" xr:uid="{00000000-0005-0000-0000-000008070000}"/>
    <cellStyle name="Followed Hyperlink 53" xfId="8607" hidden="1" xr:uid="{00000000-0005-0000-0000-000009070000}"/>
    <cellStyle name="Followed Hyperlink 53" xfId="8638" hidden="1" xr:uid="{00000000-0005-0000-0000-00000A070000}"/>
    <cellStyle name="Followed Hyperlink 53" xfId="8649" hidden="1" xr:uid="{00000000-0005-0000-0000-00000B070000}"/>
    <cellStyle name="Followed Hyperlink 53" xfId="8655" hidden="1" xr:uid="{00000000-0005-0000-0000-00000C070000}"/>
    <cellStyle name="Followed Hyperlink 53" xfId="8823" hidden="1" xr:uid="{00000000-0005-0000-0000-00000D070000}"/>
    <cellStyle name="Followed Hyperlink 53" xfId="8854" hidden="1" xr:uid="{00000000-0005-0000-0000-00000E070000}"/>
    <cellStyle name="Followed Hyperlink 53" xfId="8865" hidden="1" xr:uid="{00000000-0005-0000-0000-00000F070000}"/>
    <cellStyle name="Followed Hyperlink 53" xfId="8871" hidden="1" xr:uid="{00000000-0005-0000-0000-000010070000}"/>
    <cellStyle name="Followed Hyperlink 53" xfId="9035" hidden="1" xr:uid="{00000000-0005-0000-0000-000011070000}"/>
    <cellStyle name="Followed Hyperlink 53" xfId="9066" hidden="1" xr:uid="{00000000-0005-0000-0000-000012070000}"/>
    <cellStyle name="Followed Hyperlink 53" xfId="9077" hidden="1" xr:uid="{00000000-0005-0000-0000-000013070000}"/>
    <cellStyle name="Followed Hyperlink 53" xfId="9083" hidden="1" xr:uid="{00000000-0005-0000-0000-000014070000}"/>
    <cellStyle name="Followed Hyperlink 53" xfId="9246" hidden="1" xr:uid="{00000000-0005-0000-0000-000015070000}"/>
    <cellStyle name="Followed Hyperlink 53" xfId="9277" hidden="1" xr:uid="{00000000-0005-0000-0000-000016070000}"/>
    <cellStyle name="Followed Hyperlink 53" xfId="9288" hidden="1" xr:uid="{00000000-0005-0000-0000-000017070000}"/>
    <cellStyle name="Followed Hyperlink 53" xfId="9294" hidden="1" xr:uid="{00000000-0005-0000-0000-000018070000}"/>
    <cellStyle name="Followed Hyperlink 53" xfId="9452" hidden="1" xr:uid="{00000000-0005-0000-0000-000019070000}"/>
    <cellStyle name="Followed Hyperlink 53" xfId="9483" hidden="1" xr:uid="{00000000-0005-0000-0000-00001A070000}"/>
    <cellStyle name="Followed Hyperlink 53" xfId="9494" hidden="1" xr:uid="{00000000-0005-0000-0000-00001B070000}"/>
    <cellStyle name="Followed Hyperlink 53" xfId="9592" hidden="1" xr:uid="{00000000-0005-0000-0000-000000070000}"/>
    <cellStyle name="Followed Hyperlink 53" xfId="9507" hidden="1" xr:uid="{00000000-0005-0000-0000-000001070000}"/>
    <cellStyle name="Followed Hyperlink 53" xfId="9782" hidden="1" xr:uid="{00000000-0005-0000-0000-000002070000}"/>
    <cellStyle name="Followed Hyperlink 53" xfId="9793" hidden="1" xr:uid="{00000000-0005-0000-0000-000003070000}"/>
    <cellStyle name="Followed Hyperlink 53" xfId="9888" hidden="1" xr:uid="{00000000-0005-0000-0000-000004070000}"/>
    <cellStyle name="Followed Hyperlink 53" xfId="10064" hidden="1" xr:uid="{00000000-0005-0000-0000-000005070000}"/>
    <cellStyle name="Followed Hyperlink 53" xfId="10095" hidden="1" xr:uid="{00000000-0005-0000-0000-000006070000}"/>
    <cellStyle name="Followed Hyperlink 53" xfId="10106" hidden="1" xr:uid="{00000000-0005-0000-0000-000007070000}"/>
    <cellStyle name="Followed Hyperlink 53" xfId="10114" hidden="1" xr:uid="{00000000-0005-0000-0000-000008070000}"/>
    <cellStyle name="Followed Hyperlink 53" xfId="10285" hidden="1" xr:uid="{00000000-0005-0000-0000-000009070000}"/>
    <cellStyle name="Followed Hyperlink 53" xfId="10316" hidden="1" xr:uid="{00000000-0005-0000-0000-00000A070000}"/>
    <cellStyle name="Followed Hyperlink 53" xfId="10327" hidden="1" xr:uid="{00000000-0005-0000-0000-00000B070000}"/>
    <cellStyle name="Followed Hyperlink 53" xfId="10333" hidden="1" xr:uid="{00000000-0005-0000-0000-00000C070000}"/>
    <cellStyle name="Followed Hyperlink 53" xfId="10501" hidden="1" xr:uid="{00000000-0005-0000-0000-00000D070000}"/>
    <cellStyle name="Followed Hyperlink 53" xfId="10532" hidden="1" xr:uid="{00000000-0005-0000-0000-00000E070000}"/>
    <cellStyle name="Followed Hyperlink 53" xfId="10543" hidden="1" xr:uid="{00000000-0005-0000-0000-00000F070000}"/>
    <cellStyle name="Followed Hyperlink 53" xfId="10549" hidden="1" xr:uid="{00000000-0005-0000-0000-000010070000}"/>
    <cellStyle name="Followed Hyperlink 53" xfId="10713" hidden="1" xr:uid="{00000000-0005-0000-0000-000011070000}"/>
    <cellStyle name="Followed Hyperlink 53" xfId="10744" hidden="1" xr:uid="{00000000-0005-0000-0000-000012070000}"/>
    <cellStyle name="Followed Hyperlink 53" xfId="10755" hidden="1" xr:uid="{00000000-0005-0000-0000-000013070000}"/>
    <cellStyle name="Followed Hyperlink 53" xfId="10761" hidden="1" xr:uid="{00000000-0005-0000-0000-000014070000}"/>
    <cellStyle name="Followed Hyperlink 53" xfId="10924" hidden="1" xr:uid="{00000000-0005-0000-0000-000015070000}"/>
    <cellStyle name="Followed Hyperlink 53" xfId="10955" hidden="1" xr:uid="{00000000-0005-0000-0000-000016070000}"/>
    <cellStyle name="Followed Hyperlink 53" xfId="10966" hidden="1" xr:uid="{00000000-0005-0000-0000-000017070000}"/>
    <cellStyle name="Followed Hyperlink 53" xfId="10972" hidden="1" xr:uid="{00000000-0005-0000-0000-000018070000}"/>
    <cellStyle name="Followed Hyperlink 53" xfId="11130" hidden="1" xr:uid="{00000000-0005-0000-0000-000019070000}"/>
    <cellStyle name="Followed Hyperlink 53" xfId="11161" hidden="1" xr:uid="{00000000-0005-0000-0000-00001A070000}"/>
    <cellStyle name="Followed Hyperlink 53" xfId="11172" hidden="1" xr:uid="{00000000-0005-0000-0000-00001B070000}"/>
    <cellStyle name="Followed Hyperlink 53" xfId="11270" hidden="1" xr:uid="{00000000-0005-0000-0000-000000070000}"/>
    <cellStyle name="Followed Hyperlink 53" xfId="11185" hidden="1" xr:uid="{00000000-0005-0000-0000-000001070000}"/>
    <cellStyle name="Followed Hyperlink 53" xfId="11457" hidden="1" xr:uid="{00000000-0005-0000-0000-000002070000}"/>
    <cellStyle name="Followed Hyperlink 53" xfId="11468" hidden="1" xr:uid="{00000000-0005-0000-0000-000003070000}"/>
    <cellStyle name="Followed Hyperlink 53" xfId="11563" hidden="1" xr:uid="{00000000-0005-0000-0000-000004070000}"/>
    <cellStyle name="Followed Hyperlink 53" xfId="11739" hidden="1" xr:uid="{00000000-0005-0000-0000-000005070000}"/>
    <cellStyle name="Followed Hyperlink 53" xfId="11770" hidden="1" xr:uid="{00000000-0005-0000-0000-000006070000}"/>
    <cellStyle name="Followed Hyperlink 53" xfId="11781" hidden="1" xr:uid="{00000000-0005-0000-0000-000007070000}"/>
    <cellStyle name="Followed Hyperlink 53" xfId="11789" hidden="1" xr:uid="{00000000-0005-0000-0000-000008070000}"/>
    <cellStyle name="Followed Hyperlink 53" xfId="11960" hidden="1" xr:uid="{00000000-0005-0000-0000-000009070000}"/>
    <cellStyle name="Followed Hyperlink 53" xfId="11991" hidden="1" xr:uid="{00000000-0005-0000-0000-00000A070000}"/>
    <cellStyle name="Followed Hyperlink 53" xfId="12002" hidden="1" xr:uid="{00000000-0005-0000-0000-00000B070000}"/>
    <cellStyle name="Followed Hyperlink 53" xfId="12008" hidden="1" xr:uid="{00000000-0005-0000-0000-00000C070000}"/>
    <cellStyle name="Followed Hyperlink 53" xfId="12176" hidden="1" xr:uid="{00000000-0005-0000-0000-00000D070000}"/>
    <cellStyle name="Followed Hyperlink 53" xfId="12207" hidden="1" xr:uid="{00000000-0005-0000-0000-00000E070000}"/>
    <cellStyle name="Followed Hyperlink 53" xfId="12218" hidden="1" xr:uid="{00000000-0005-0000-0000-00000F070000}"/>
    <cellStyle name="Followed Hyperlink 53" xfId="12224" hidden="1" xr:uid="{00000000-0005-0000-0000-000010070000}"/>
    <cellStyle name="Followed Hyperlink 53" xfId="12388" hidden="1" xr:uid="{00000000-0005-0000-0000-000011070000}"/>
    <cellStyle name="Followed Hyperlink 53" xfId="12419" hidden="1" xr:uid="{00000000-0005-0000-0000-000012070000}"/>
    <cellStyle name="Followed Hyperlink 53" xfId="12430" hidden="1" xr:uid="{00000000-0005-0000-0000-000013070000}"/>
    <cellStyle name="Followed Hyperlink 53" xfId="12436" hidden="1" xr:uid="{00000000-0005-0000-0000-000014070000}"/>
    <cellStyle name="Followed Hyperlink 53" xfId="12599" hidden="1" xr:uid="{00000000-0005-0000-0000-000015070000}"/>
    <cellStyle name="Followed Hyperlink 53" xfId="12630" hidden="1" xr:uid="{00000000-0005-0000-0000-000016070000}"/>
    <cellStyle name="Followed Hyperlink 53" xfId="12641" hidden="1" xr:uid="{00000000-0005-0000-0000-000017070000}"/>
    <cellStyle name="Followed Hyperlink 53" xfId="12647" hidden="1" xr:uid="{00000000-0005-0000-0000-000018070000}"/>
    <cellStyle name="Followed Hyperlink 53" xfId="12805" hidden="1" xr:uid="{00000000-0005-0000-0000-000019070000}"/>
    <cellStyle name="Followed Hyperlink 53" xfId="12836" hidden="1" xr:uid="{00000000-0005-0000-0000-00001A070000}"/>
    <cellStyle name="Followed Hyperlink 53" xfId="12847" hidden="1" xr:uid="{00000000-0005-0000-0000-00001B070000}"/>
    <cellStyle name="Followed Hyperlink 53" xfId="12944" hidden="1" xr:uid="{00000000-0005-0000-0000-000000070000}"/>
    <cellStyle name="Followed Hyperlink 53" xfId="12860" hidden="1" xr:uid="{00000000-0005-0000-0000-000001070000}"/>
    <cellStyle name="Followed Hyperlink 53" xfId="13131" hidden="1" xr:uid="{00000000-0005-0000-0000-000002070000}"/>
    <cellStyle name="Followed Hyperlink 53" xfId="13142" hidden="1" xr:uid="{00000000-0005-0000-0000-000003070000}"/>
    <cellStyle name="Followed Hyperlink 53" xfId="13237" hidden="1" xr:uid="{00000000-0005-0000-0000-000004070000}"/>
    <cellStyle name="Followed Hyperlink 53" xfId="13413" hidden="1" xr:uid="{00000000-0005-0000-0000-000005070000}"/>
    <cellStyle name="Followed Hyperlink 53" xfId="13444" hidden="1" xr:uid="{00000000-0005-0000-0000-000006070000}"/>
    <cellStyle name="Followed Hyperlink 53" xfId="13455" hidden="1" xr:uid="{00000000-0005-0000-0000-000007070000}"/>
    <cellStyle name="Followed Hyperlink 53" xfId="13463" hidden="1" xr:uid="{00000000-0005-0000-0000-000008070000}"/>
    <cellStyle name="Followed Hyperlink 53" xfId="13634" hidden="1" xr:uid="{00000000-0005-0000-0000-000009070000}"/>
    <cellStyle name="Followed Hyperlink 53" xfId="13665" hidden="1" xr:uid="{00000000-0005-0000-0000-00000A070000}"/>
    <cellStyle name="Followed Hyperlink 53" xfId="13676" hidden="1" xr:uid="{00000000-0005-0000-0000-00000B070000}"/>
    <cellStyle name="Followed Hyperlink 53" xfId="13682" hidden="1" xr:uid="{00000000-0005-0000-0000-00000C070000}"/>
    <cellStyle name="Followed Hyperlink 53" xfId="13850" hidden="1" xr:uid="{00000000-0005-0000-0000-00000D070000}"/>
    <cellStyle name="Followed Hyperlink 53" xfId="13881" hidden="1" xr:uid="{00000000-0005-0000-0000-00000E070000}"/>
    <cellStyle name="Followed Hyperlink 53" xfId="13892" hidden="1" xr:uid="{00000000-0005-0000-0000-00000F070000}"/>
    <cellStyle name="Followed Hyperlink 53" xfId="13898" hidden="1" xr:uid="{00000000-0005-0000-0000-000010070000}"/>
    <cellStyle name="Followed Hyperlink 53" xfId="14062" hidden="1" xr:uid="{00000000-0005-0000-0000-000011070000}"/>
    <cellStyle name="Followed Hyperlink 53" xfId="14093" hidden="1" xr:uid="{00000000-0005-0000-0000-000012070000}"/>
    <cellStyle name="Followed Hyperlink 53" xfId="14104" hidden="1" xr:uid="{00000000-0005-0000-0000-000013070000}"/>
    <cellStyle name="Followed Hyperlink 53" xfId="14110" hidden="1" xr:uid="{00000000-0005-0000-0000-000014070000}"/>
    <cellStyle name="Followed Hyperlink 53" xfId="14273" hidden="1" xr:uid="{00000000-0005-0000-0000-000015070000}"/>
    <cellStyle name="Followed Hyperlink 53" xfId="14304" hidden="1" xr:uid="{00000000-0005-0000-0000-000016070000}"/>
    <cellStyle name="Followed Hyperlink 53" xfId="14315" hidden="1" xr:uid="{00000000-0005-0000-0000-000017070000}"/>
    <cellStyle name="Followed Hyperlink 53" xfId="14321" hidden="1" xr:uid="{00000000-0005-0000-0000-000018070000}"/>
    <cellStyle name="Followed Hyperlink 53" xfId="14479" hidden="1" xr:uid="{00000000-0005-0000-0000-000019070000}"/>
    <cellStyle name="Followed Hyperlink 53" xfId="14510" hidden="1" xr:uid="{00000000-0005-0000-0000-00001A070000}"/>
    <cellStyle name="Followed Hyperlink 53" xfId="14521" hidden="1" xr:uid="{00000000-0005-0000-0000-00001B070000}"/>
    <cellStyle name="Followed Hyperlink 53" xfId="14618" hidden="1" xr:uid="{00000000-0005-0000-0000-000000070000}"/>
    <cellStyle name="Followed Hyperlink 53" xfId="14534" hidden="1" xr:uid="{00000000-0005-0000-0000-000001070000}"/>
    <cellStyle name="Followed Hyperlink 53" xfId="14799" hidden="1" xr:uid="{00000000-0005-0000-0000-000002070000}"/>
    <cellStyle name="Followed Hyperlink 53" xfId="14810" hidden="1" xr:uid="{00000000-0005-0000-0000-000003070000}"/>
    <cellStyle name="Followed Hyperlink 53" xfId="14905" hidden="1" xr:uid="{00000000-0005-0000-0000-000004070000}"/>
    <cellStyle name="Followed Hyperlink 53" xfId="15081" hidden="1" xr:uid="{00000000-0005-0000-0000-000005070000}"/>
    <cellStyle name="Followed Hyperlink 53" xfId="15112" hidden="1" xr:uid="{00000000-0005-0000-0000-000006070000}"/>
    <cellStyle name="Followed Hyperlink 53" xfId="15123" hidden="1" xr:uid="{00000000-0005-0000-0000-000007070000}"/>
    <cellStyle name="Followed Hyperlink 53" xfId="15131" hidden="1" xr:uid="{00000000-0005-0000-0000-000008070000}"/>
    <cellStyle name="Followed Hyperlink 53" xfId="15302" hidden="1" xr:uid="{00000000-0005-0000-0000-000009070000}"/>
    <cellStyle name="Followed Hyperlink 53" xfId="15333" hidden="1" xr:uid="{00000000-0005-0000-0000-00000A070000}"/>
    <cellStyle name="Followed Hyperlink 53" xfId="15344" hidden="1" xr:uid="{00000000-0005-0000-0000-00000B070000}"/>
    <cellStyle name="Followed Hyperlink 53" xfId="15350" hidden="1" xr:uid="{00000000-0005-0000-0000-00000C070000}"/>
    <cellStyle name="Followed Hyperlink 53" xfId="15518" hidden="1" xr:uid="{00000000-0005-0000-0000-00000D070000}"/>
    <cellStyle name="Followed Hyperlink 53" xfId="15549" hidden="1" xr:uid="{00000000-0005-0000-0000-00000E070000}"/>
    <cellStyle name="Followed Hyperlink 53" xfId="15560" hidden="1" xr:uid="{00000000-0005-0000-0000-00000F070000}"/>
    <cellStyle name="Followed Hyperlink 53" xfId="15566" hidden="1" xr:uid="{00000000-0005-0000-0000-000010070000}"/>
    <cellStyle name="Followed Hyperlink 53" xfId="15730" hidden="1" xr:uid="{00000000-0005-0000-0000-000011070000}"/>
    <cellStyle name="Followed Hyperlink 53" xfId="15761" hidden="1" xr:uid="{00000000-0005-0000-0000-000012070000}"/>
    <cellStyle name="Followed Hyperlink 53" xfId="15772" hidden="1" xr:uid="{00000000-0005-0000-0000-000013070000}"/>
    <cellStyle name="Followed Hyperlink 53" xfId="15778" hidden="1" xr:uid="{00000000-0005-0000-0000-000014070000}"/>
    <cellStyle name="Followed Hyperlink 53" xfId="15941" hidden="1" xr:uid="{00000000-0005-0000-0000-000015070000}"/>
    <cellStyle name="Followed Hyperlink 53" xfId="15972" hidden="1" xr:uid="{00000000-0005-0000-0000-000016070000}"/>
    <cellStyle name="Followed Hyperlink 53" xfId="15983" hidden="1" xr:uid="{00000000-0005-0000-0000-000017070000}"/>
    <cellStyle name="Followed Hyperlink 53" xfId="15989" hidden="1" xr:uid="{00000000-0005-0000-0000-000018070000}"/>
    <cellStyle name="Followed Hyperlink 53" xfId="16147" hidden="1" xr:uid="{00000000-0005-0000-0000-000019070000}"/>
    <cellStyle name="Followed Hyperlink 53" xfId="16178" hidden="1" xr:uid="{00000000-0005-0000-0000-00001A070000}"/>
    <cellStyle name="Followed Hyperlink 53" xfId="16189" hidden="1" xr:uid="{00000000-0005-0000-0000-00001B070000}"/>
    <cellStyle name="Followed Hyperlink 53" xfId="16287" hidden="1" xr:uid="{00000000-0005-0000-0000-000000070000}"/>
    <cellStyle name="Followed Hyperlink 53" xfId="16202" hidden="1" xr:uid="{00000000-0005-0000-0000-000001070000}"/>
    <cellStyle name="Followed Hyperlink 53" xfId="16458" hidden="1" xr:uid="{00000000-0005-0000-0000-000002070000}"/>
    <cellStyle name="Followed Hyperlink 53" xfId="16469" hidden="1" xr:uid="{00000000-0005-0000-0000-000003070000}"/>
    <cellStyle name="Followed Hyperlink 53" xfId="16564" hidden="1" xr:uid="{00000000-0005-0000-0000-000004070000}"/>
    <cellStyle name="Followed Hyperlink 53" xfId="16740" hidden="1" xr:uid="{00000000-0005-0000-0000-000005070000}"/>
    <cellStyle name="Followed Hyperlink 53" xfId="16771" hidden="1" xr:uid="{00000000-0005-0000-0000-000006070000}"/>
    <cellStyle name="Followed Hyperlink 53" xfId="16782" hidden="1" xr:uid="{00000000-0005-0000-0000-000007070000}"/>
    <cellStyle name="Followed Hyperlink 53" xfId="16790" hidden="1" xr:uid="{00000000-0005-0000-0000-000008070000}"/>
    <cellStyle name="Followed Hyperlink 53" xfId="16961" hidden="1" xr:uid="{00000000-0005-0000-0000-000009070000}"/>
    <cellStyle name="Followed Hyperlink 53" xfId="16992" hidden="1" xr:uid="{00000000-0005-0000-0000-00000A070000}"/>
    <cellStyle name="Followed Hyperlink 53" xfId="17003" hidden="1" xr:uid="{00000000-0005-0000-0000-00000B070000}"/>
    <cellStyle name="Followed Hyperlink 53" xfId="17009" hidden="1" xr:uid="{00000000-0005-0000-0000-00000C070000}"/>
    <cellStyle name="Followed Hyperlink 53" xfId="17177" hidden="1" xr:uid="{00000000-0005-0000-0000-00000D070000}"/>
    <cellStyle name="Followed Hyperlink 53" xfId="17208" hidden="1" xr:uid="{00000000-0005-0000-0000-00000E070000}"/>
    <cellStyle name="Followed Hyperlink 53" xfId="17219" hidden="1" xr:uid="{00000000-0005-0000-0000-00000F070000}"/>
    <cellStyle name="Followed Hyperlink 53" xfId="17225" hidden="1" xr:uid="{00000000-0005-0000-0000-000010070000}"/>
    <cellStyle name="Followed Hyperlink 53" xfId="17389" hidden="1" xr:uid="{00000000-0005-0000-0000-000011070000}"/>
    <cellStyle name="Followed Hyperlink 53" xfId="17420" hidden="1" xr:uid="{00000000-0005-0000-0000-000012070000}"/>
    <cellStyle name="Followed Hyperlink 53" xfId="17431" hidden="1" xr:uid="{00000000-0005-0000-0000-000013070000}"/>
    <cellStyle name="Followed Hyperlink 53" xfId="17437" hidden="1" xr:uid="{00000000-0005-0000-0000-000014070000}"/>
    <cellStyle name="Followed Hyperlink 53" xfId="17600" hidden="1" xr:uid="{00000000-0005-0000-0000-000015070000}"/>
    <cellStyle name="Followed Hyperlink 53" xfId="17631" hidden="1" xr:uid="{00000000-0005-0000-0000-000016070000}"/>
    <cellStyle name="Followed Hyperlink 53" xfId="17642" hidden="1" xr:uid="{00000000-0005-0000-0000-000017070000}"/>
    <cellStyle name="Followed Hyperlink 53" xfId="17648" hidden="1" xr:uid="{00000000-0005-0000-0000-000018070000}"/>
    <cellStyle name="Followed Hyperlink 53" xfId="17806" hidden="1" xr:uid="{00000000-0005-0000-0000-000019070000}"/>
    <cellStyle name="Followed Hyperlink 53" xfId="17837" hidden="1" xr:uid="{00000000-0005-0000-0000-00001A070000}"/>
    <cellStyle name="Followed Hyperlink 53" xfId="17848" hidden="1" xr:uid="{00000000-0005-0000-0000-00001B070000}"/>
    <cellStyle name="Followed Hyperlink 53" xfId="9590" hidden="1" xr:uid="{00000000-0005-0000-0000-000000070000}"/>
    <cellStyle name="Followed Hyperlink 53" xfId="16388" hidden="1" xr:uid="{00000000-0005-0000-0000-000001070000}"/>
    <cellStyle name="Followed Hyperlink 53" xfId="18124" hidden="1" xr:uid="{00000000-0005-0000-0000-000002070000}"/>
    <cellStyle name="Followed Hyperlink 53" xfId="18135" hidden="1" xr:uid="{00000000-0005-0000-0000-000003070000}"/>
    <cellStyle name="Followed Hyperlink 53" xfId="18230" hidden="1" xr:uid="{00000000-0005-0000-0000-000004070000}"/>
    <cellStyle name="Followed Hyperlink 53" xfId="18406" hidden="1" xr:uid="{00000000-0005-0000-0000-000005070000}"/>
    <cellStyle name="Followed Hyperlink 53" xfId="18437" hidden="1" xr:uid="{00000000-0005-0000-0000-000006070000}"/>
    <cellStyle name="Followed Hyperlink 53" xfId="18448" hidden="1" xr:uid="{00000000-0005-0000-0000-000007070000}"/>
    <cellStyle name="Followed Hyperlink 53" xfId="18456" hidden="1" xr:uid="{00000000-0005-0000-0000-000008070000}"/>
    <cellStyle name="Followed Hyperlink 53" xfId="18627" hidden="1" xr:uid="{00000000-0005-0000-0000-000009070000}"/>
    <cellStyle name="Followed Hyperlink 53" xfId="18658" hidden="1" xr:uid="{00000000-0005-0000-0000-00000A070000}"/>
    <cellStyle name="Followed Hyperlink 53" xfId="18669" hidden="1" xr:uid="{00000000-0005-0000-0000-00000B070000}"/>
    <cellStyle name="Followed Hyperlink 53" xfId="18675" hidden="1" xr:uid="{00000000-0005-0000-0000-00000C070000}"/>
    <cellStyle name="Followed Hyperlink 53" xfId="18843" hidden="1" xr:uid="{00000000-0005-0000-0000-00000D070000}"/>
    <cellStyle name="Followed Hyperlink 53" xfId="18874" hidden="1" xr:uid="{00000000-0005-0000-0000-00000E070000}"/>
    <cellStyle name="Followed Hyperlink 53" xfId="18885" hidden="1" xr:uid="{00000000-0005-0000-0000-00000F070000}"/>
    <cellStyle name="Followed Hyperlink 53" xfId="18891" hidden="1" xr:uid="{00000000-0005-0000-0000-000010070000}"/>
    <cellStyle name="Followed Hyperlink 53" xfId="19055" hidden="1" xr:uid="{00000000-0005-0000-0000-000011070000}"/>
    <cellStyle name="Followed Hyperlink 53" xfId="19086" hidden="1" xr:uid="{00000000-0005-0000-0000-000012070000}"/>
    <cellStyle name="Followed Hyperlink 53" xfId="19097" hidden="1" xr:uid="{00000000-0005-0000-0000-000013070000}"/>
    <cellStyle name="Followed Hyperlink 53" xfId="19103" hidden="1" xr:uid="{00000000-0005-0000-0000-000014070000}"/>
    <cellStyle name="Followed Hyperlink 53" xfId="19266" hidden="1" xr:uid="{00000000-0005-0000-0000-000015070000}"/>
    <cellStyle name="Followed Hyperlink 53" xfId="19297" hidden="1" xr:uid="{00000000-0005-0000-0000-000016070000}"/>
    <cellStyle name="Followed Hyperlink 53" xfId="19308" hidden="1" xr:uid="{00000000-0005-0000-0000-000017070000}"/>
    <cellStyle name="Followed Hyperlink 53" xfId="19314" hidden="1" xr:uid="{00000000-0005-0000-0000-000018070000}"/>
    <cellStyle name="Followed Hyperlink 53" xfId="19472" hidden="1" xr:uid="{00000000-0005-0000-0000-000019070000}"/>
    <cellStyle name="Followed Hyperlink 53" xfId="19503" hidden="1" xr:uid="{00000000-0005-0000-0000-00001A070000}"/>
    <cellStyle name="Followed Hyperlink 53" xfId="19514" hidden="1" xr:uid="{00000000-0005-0000-0000-00001B070000}"/>
    <cellStyle name="Followed Hyperlink 53" xfId="19611" hidden="1" xr:uid="{00000000-0005-0000-0000-000000070000}"/>
    <cellStyle name="Followed Hyperlink 53" xfId="19527" hidden="1" xr:uid="{00000000-0005-0000-0000-000001070000}"/>
    <cellStyle name="Followed Hyperlink 53" xfId="19765" hidden="1" xr:uid="{00000000-0005-0000-0000-000002070000}"/>
    <cellStyle name="Followed Hyperlink 53" xfId="19776" hidden="1" xr:uid="{00000000-0005-0000-0000-000003070000}"/>
    <cellStyle name="Followed Hyperlink 53" xfId="19871" hidden="1" xr:uid="{00000000-0005-0000-0000-000004070000}"/>
    <cellStyle name="Followed Hyperlink 53" xfId="20047" hidden="1" xr:uid="{00000000-0005-0000-0000-000005070000}"/>
    <cellStyle name="Followed Hyperlink 53" xfId="20078" hidden="1" xr:uid="{00000000-0005-0000-0000-000006070000}"/>
    <cellStyle name="Followed Hyperlink 53" xfId="20089" hidden="1" xr:uid="{00000000-0005-0000-0000-000007070000}"/>
    <cellStyle name="Followed Hyperlink 53" xfId="20097" hidden="1" xr:uid="{00000000-0005-0000-0000-000008070000}"/>
    <cellStyle name="Followed Hyperlink 53" xfId="20268" hidden="1" xr:uid="{00000000-0005-0000-0000-000009070000}"/>
    <cellStyle name="Followed Hyperlink 53" xfId="20299" hidden="1" xr:uid="{00000000-0005-0000-0000-00000A070000}"/>
    <cellStyle name="Followed Hyperlink 53" xfId="20310" hidden="1" xr:uid="{00000000-0005-0000-0000-00000B070000}"/>
    <cellStyle name="Followed Hyperlink 53" xfId="20316" hidden="1" xr:uid="{00000000-0005-0000-0000-00000C070000}"/>
    <cellStyle name="Followed Hyperlink 53" xfId="20484" hidden="1" xr:uid="{00000000-0005-0000-0000-00000D070000}"/>
    <cellStyle name="Followed Hyperlink 53" xfId="20515" hidden="1" xr:uid="{00000000-0005-0000-0000-00000E070000}"/>
    <cellStyle name="Followed Hyperlink 53" xfId="20526" hidden="1" xr:uid="{00000000-0005-0000-0000-00000F070000}"/>
    <cellStyle name="Followed Hyperlink 53" xfId="20532" hidden="1" xr:uid="{00000000-0005-0000-0000-000010070000}"/>
    <cellStyle name="Followed Hyperlink 53" xfId="20696" hidden="1" xr:uid="{00000000-0005-0000-0000-000011070000}"/>
    <cellStyle name="Followed Hyperlink 53" xfId="20727" hidden="1" xr:uid="{00000000-0005-0000-0000-000012070000}"/>
    <cellStyle name="Followed Hyperlink 53" xfId="20738" hidden="1" xr:uid="{00000000-0005-0000-0000-000013070000}"/>
    <cellStyle name="Followed Hyperlink 53" xfId="20744" hidden="1" xr:uid="{00000000-0005-0000-0000-000014070000}"/>
    <cellStyle name="Followed Hyperlink 53" xfId="20907" hidden="1" xr:uid="{00000000-0005-0000-0000-000015070000}"/>
    <cellStyle name="Followed Hyperlink 53" xfId="20938" hidden="1" xr:uid="{00000000-0005-0000-0000-000016070000}"/>
    <cellStyle name="Followed Hyperlink 53" xfId="20949" hidden="1" xr:uid="{00000000-0005-0000-0000-000017070000}"/>
    <cellStyle name="Followed Hyperlink 53" xfId="20955" hidden="1" xr:uid="{00000000-0005-0000-0000-000018070000}"/>
    <cellStyle name="Followed Hyperlink 53" xfId="21113" hidden="1" xr:uid="{00000000-0005-0000-0000-000019070000}"/>
    <cellStyle name="Followed Hyperlink 53" xfId="21144" hidden="1" xr:uid="{00000000-0005-0000-0000-00001A070000}"/>
    <cellStyle name="Followed Hyperlink 53" xfId="21155" hidden="1" xr:uid="{00000000-0005-0000-0000-00001B070000}"/>
    <cellStyle name="Followed Hyperlink 53" xfId="21251" hidden="1" xr:uid="{00000000-0005-0000-0000-000000070000}"/>
    <cellStyle name="Followed Hyperlink 53" xfId="21168" hidden="1" xr:uid="{00000000-0005-0000-0000-000001070000}"/>
    <cellStyle name="Followed Hyperlink 53" xfId="21372" hidden="1" xr:uid="{00000000-0005-0000-0000-000002070000}"/>
    <cellStyle name="Followed Hyperlink 53" xfId="21383" hidden="1" xr:uid="{00000000-0005-0000-0000-000003070000}"/>
    <cellStyle name="Followed Hyperlink 53" xfId="21478" hidden="1" xr:uid="{00000000-0005-0000-0000-000004070000}"/>
    <cellStyle name="Followed Hyperlink 53" xfId="21654" hidden="1" xr:uid="{00000000-0005-0000-0000-000005070000}"/>
    <cellStyle name="Followed Hyperlink 53" xfId="21685" hidden="1" xr:uid="{00000000-0005-0000-0000-000006070000}"/>
    <cellStyle name="Followed Hyperlink 53" xfId="21696" hidden="1" xr:uid="{00000000-0005-0000-0000-000007070000}"/>
    <cellStyle name="Followed Hyperlink 53" xfId="21704" hidden="1" xr:uid="{00000000-0005-0000-0000-000008070000}"/>
    <cellStyle name="Followed Hyperlink 53" xfId="21875" hidden="1" xr:uid="{00000000-0005-0000-0000-000009070000}"/>
    <cellStyle name="Followed Hyperlink 53" xfId="21906" hidden="1" xr:uid="{00000000-0005-0000-0000-00000A070000}"/>
    <cellStyle name="Followed Hyperlink 53" xfId="21917" hidden="1" xr:uid="{00000000-0005-0000-0000-00000B070000}"/>
    <cellStyle name="Followed Hyperlink 53" xfId="21923" hidden="1" xr:uid="{00000000-0005-0000-0000-00000C070000}"/>
    <cellStyle name="Followed Hyperlink 53" xfId="22091" hidden="1" xr:uid="{00000000-0005-0000-0000-00000D070000}"/>
    <cellStyle name="Followed Hyperlink 53" xfId="22122" hidden="1" xr:uid="{00000000-0005-0000-0000-00000E070000}"/>
    <cellStyle name="Followed Hyperlink 53" xfId="22133" hidden="1" xr:uid="{00000000-0005-0000-0000-00000F070000}"/>
    <cellStyle name="Followed Hyperlink 53" xfId="22139" hidden="1" xr:uid="{00000000-0005-0000-0000-000010070000}"/>
    <cellStyle name="Followed Hyperlink 53" xfId="22303" hidden="1" xr:uid="{00000000-0005-0000-0000-000011070000}"/>
    <cellStyle name="Followed Hyperlink 53" xfId="22334" hidden="1" xr:uid="{00000000-0005-0000-0000-000012070000}"/>
    <cellStyle name="Followed Hyperlink 53" xfId="22345" hidden="1" xr:uid="{00000000-0005-0000-0000-000013070000}"/>
    <cellStyle name="Followed Hyperlink 53" xfId="22351" hidden="1" xr:uid="{00000000-0005-0000-0000-000014070000}"/>
    <cellStyle name="Followed Hyperlink 53" xfId="22514" hidden="1" xr:uid="{00000000-0005-0000-0000-000015070000}"/>
    <cellStyle name="Followed Hyperlink 53" xfId="22545" hidden="1" xr:uid="{00000000-0005-0000-0000-000016070000}"/>
    <cellStyle name="Followed Hyperlink 53" xfId="22556" hidden="1" xr:uid="{00000000-0005-0000-0000-000017070000}"/>
    <cellStyle name="Followed Hyperlink 53" xfId="22562" hidden="1" xr:uid="{00000000-0005-0000-0000-000018070000}"/>
    <cellStyle name="Followed Hyperlink 53" xfId="22720" hidden="1" xr:uid="{00000000-0005-0000-0000-000019070000}"/>
    <cellStyle name="Followed Hyperlink 53" xfId="22751" hidden="1" xr:uid="{00000000-0005-0000-0000-00001A070000}"/>
    <cellStyle name="Followed Hyperlink 53" xfId="22762" hidden="1" xr:uid="{00000000-0005-0000-0000-00001B070000}"/>
    <cellStyle name="Followed Hyperlink 53" xfId="22857" hidden="1" xr:uid="{00000000-0005-0000-0000-000000070000}"/>
    <cellStyle name="Followed Hyperlink 53" xfId="22775" hidden="1" xr:uid="{00000000-0005-0000-0000-000001070000}"/>
    <cellStyle name="Followed Hyperlink 53" xfId="22941" hidden="1" xr:uid="{00000000-0005-0000-0000-000002070000}"/>
    <cellStyle name="Followed Hyperlink 53" xfId="22952" hidden="1" xr:uid="{00000000-0005-0000-0000-000003070000}"/>
    <cellStyle name="Followed Hyperlink 53" xfId="23047" hidden="1" xr:uid="{00000000-0005-0000-0000-000004070000}"/>
    <cellStyle name="Followed Hyperlink 53" xfId="23223" hidden="1" xr:uid="{00000000-0005-0000-0000-000005070000}"/>
    <cellStyle name="Followed Hyperlink 53" xfId="23254" hidden="1" xr:uid="{00000000-0005-0000-0000-000006070000}"/>
    <cellStyle name="Followed Hyperlink 53" xfId="23265" hidden="1" xr:uid="{00000000-0005-0000-0000-000007070000}"/>
    <cellStyle name="Followed Hyperlink 53" xfId="23273" hidden="1" xr:uid="{00000000-0005-0000-0000-000008070000}"/>
    <cellStyle name="Followed Hyperlink 53" xfId="23444" hidden="1" xr:uid="{00000000-0005-0000-0000-000009070000}"/>
    <cellStyle name="Followed Hyperlink 53" xfId="23475" hidden="1" xr:uid="{00000000-0005-0000-0000-00000A070000}"/>
    <cellStyle name="Followed Hyperlink 53" xfId="23486" hidden="1" xr:uid="{00000000-0005-0000-0000-00000B070000}"/>
    <cellStyle name="Followed Hyperlink 53" xfId="23492" hidden="1" xr:uid="{00000000-0005-0000-0000-00000C070000}"/>
    <cellStyle name="Followed Hyperlink 53" xfId="23660" hidden="1" xr:uid="{00000000-0005-0000-0000-00000D070000}"/>
    <cellStyle name="Followed Hyperlink 53" xfId="23691" hidden="1" xr:uid="{00000000-0005-0000-0000-00000E070000}"/>
    <cellStyle name="Followed Hyperlink 53" xfId="23702" hidden="1" xr:uid="{00000000-0005-0000-0000-00000F070000}"/>
    <cellStyle name="Followed Hyperlink 53" xfId="23708" hidden="1" xr:uid="{00000000-0005-0000-0000-000010070000}"/>
    <cellStyle name="Followed Hyperlink 53" xfId="23872" hidden="1" xr:uid="{00000000-0005-0000-0000-000011070000}"/>
    <cellStyle name="Followed Hyperlink 53" xfId="23903" hidden="1" xr:uid="{00000000-0005-0000-0000-000012070000}"/>
    <cellStyle name="Followed Hyperlink 53" xfId="23914" hidden="1" xr:uid="{00000000-0005-0000-0000-000013070000}"/>
    <cellStyle name="Followed Hyperlink 53" xfId="23920" hidden="1" xr:uid="{00000000-0005-0000-0000-000014070000}"/>
    <cellStyle name="Followed Hyperlink 53" xfId="24083" hidden="1" xr:uid="{00000000-0005-0000-0000-000015070000}"/>
    <cellStyle name="Followed Hyperlink 53" xfId="24114" hidden="1" xr:uid="{00000000-0005-0000-0000-000016070000}"/>
    <cellStyle name="Followed Hyperlink 53" xfId="24125" hidden="1" xr:uid="{00000000-0005-0000-0000-000017070000}"/>
    <cellStyle name="Followed Hyperlink 53" xfId="24131" hidden="1" xr:uid="{00000000-0005-0000-0000-000018070000}"/>
    <cellStyle name="Followed Hyperlink 53" xfId="24289" hidden="1" xr:uid="{00000000-0005-0000-0000-000019070000}"/>
    <cellStyle name="Followed Hyperlink 53" xfId="24320" hidden="1" xr:uid="{00000000-0005-0000-0000-00001A070000}"/>
    <cellStyle name="Followed Hyperlink 53" xfId="24331" hidden="1" xr:uid="{00000000-0005-0000-0000-00001B070000}"/>
    <cellStyle name="Followed Hyperlink 53" xfId="24426" hidden="1" xr:uid="{00000000-0005-0000-0000-000000070000}"/>
    <cellStyle name="Followed Hyperlink 53" xfId="24344" hidden="1" xr:uid="{00000000-0005-0000-0000-000001070000}"/>
    <cellStyle name="Followed Hyperlink 53" xfId="24460" hidden="1" xr:uid="{00000000-0005-0000-0000-000002070000}"/>
    <cellStyle name="Followed Hyperlink 53" xfId="24471" hidden="1" xr:uid="{00000000-0005-0000-0000-000003070000}"/>
    <cellStyle name="Followed Hyperlink 53" xfId="24566" hidden="1" xr:uid="{00000000-0005-0000-0000-000004070000}"/>
    <cellStyle name="Followed Hyperlink 53" xfId="24742" hidden="1" xr:uid="{00000000-0005-0000-0000-000005070000}"/>
    <cellStyle name="Followed Hyperlink 53" xfId="24773" hidden="1" xr:uid="{00000000-0005-0000-0000-000006070000}"/>
    <cellStyle name="Followed Hyperlink 53" xfId="24784" hidden="1" xr:uid="{00000000-0005-0000-0000-000007070000}"/>
    <cellStyle name="Followed Hyperlink 53" xfId="24792" hidden="1" xr:uid="{00000000-0005-0000-0000-000008070000}"/>
    <cellStyle name="Followed Hyperlink 53" xfId="24963" hidden="1" xr:uid="{00000000-0005-0000-0000-000009070000}"/>
    <cellStyle name="Followed Hyperlink 53" xfId="24994" hidden="1" xr:uid="{00000000-0005-0000-0000-00000A070000}"/>
    <cellStyle name="Followed Hyperlink 53" xfId="25005" hidden="1" xr:uid="{00000000-0005-0000-0000-00000B070000}"/>
    <cellStyle name="Followed Hyperlink 53" xfId="25011" hidden="1" xr:uid="{00000000-0005-0000-0000-00000C070000}"/>
    <cellStyle name="Followed Hyperlink 53" xfId="25179" hidden="1" xr:uid="{00000000-0005-0000-0000-00000D070000}"/>
    <cellStyle name="Followed Hyperlink 53" xfId="25210" hidden="1" xr:uid="{00000000-0005-0000-0000-00000E070000}"/>
    <cellStyle name="Followed Hyperlink 53" xfId="25221" hidden="1" xr:uid="{00000000-0005-0000-0000-00000F070000}"/>
    <cellStyle name="Followed Hyperlink 53" xfId="25227" hidden="1" xr:uid="{00000000-0005-0000-0000-000010070000}"/>
    <cellStyle name="Followed Hyperlink 53" xfId="25391" hidden="1" xr:uid="{00000000-0005-0000-0000-000011070000}"/>
    <cellStyle name="Followed Hyperlink 53" xfId="25422" hidden="1" xr:uid="{00000000-0005-0000-0000-000012070000}"/>
    <cellStyle name="Followed Hyperlink 53" xfId="25433" hidden="1" xr:uid="{00000000-0005-0000-0000-000013070000}"/>
    <cellStyle name="Followed Hyperlink 53" xfId="25439" hidden="1" xr:uid="{00000000-0005-0000-0000-000014070000}"/>
    <cellStyle name="Followed Hyperlink 53" xfId="25602" hidden="1" xr:uid="{00000000-0005-0000-0000-000015070000}"/>
    <cellStyle name="Followed Hyperlink 53" xfId="25633" hidden="1" xr:uid="{00000000-0005-0000-0000-000016070000}"/>
    <cellStyle name="Followed Hyperlink 53" xfId="25644" hidden="1" xr:uid="{00000000-0005-0000-0000-000017070000}"/>
    <cellStyle name="Followed Hyperlink 53" xfId="25650" hidden="1" xr:uid="{00000000-0005-0000-0000-000018070000}"/>
    <cellStyle name="Followed Hyperlink 53" xfId="25808" hidden="1" xr:uid="{00000000-0005-0000-0000-000019070000}"/>
    <cellStyle name="Followed Hyperlink 53" xfId="25839" hidden="1" xr:uid="{00000000-0005-0000-0000-00001A070000}"/>
    <cellStyle name="Followed Hyperlink 53" xfId="25850" hidden="1" xr:uid="{00000000-0005-0000-0000-00001B070000}"/>
    <cellStyle name="Followed Hyperlink 53" xfId="26371" hidden="1" xr:uid="{00000000-0005-0000-0000-000000070000}"/>
    <cellStyle name="Followed Hyperlink 53" xfId="26549" hidden="1" xr:uid="{00000000-0005-0000-0000-000001070000}"/>
    <cellStyle name="Followed Hyperlink 53" xfId="26580" hidden="1" xr:uid="{00000000-0005-0000-0000-000002070000}"/>
    <cellStyle name="Followed Hyperlink 53" xfId="26591" hidden="1" xr:uid="{00000000-0005-0000-0000-000003070000}"/>
    <cellStyle name="Followed Hyperlink 53" xfId="26686" hidden="1" xr:uid="{00000000-0005-0000-0000-000004070000}"/>
    <cellStyle name="Followed Hyperlink 53" xfId="26862" hidden="1" xr:uid="{00000000-0005-0000-0000-000005070000}"/>
    <cellStyle name="Followed Hyperlink 53" xfId="26893" hidden="1" xr:uid="{00000000-0005-0000-0000-000006070000}"/>
    <cellStyle name="Followed Hyperlink 53" xfId="26904" hidden="1" xr:uid="{00000000-0005-0000-0000-000007070000}"/>
    <cellStyle name="Followed Hyperlink 53" xfId="26912" hidden="1" xr:uid="{00000000-0005-0000-0000-000008070000}"/>
    <cellStyle name="Followed Hyperlink 53" xfId="27083" hidden="1" xr:uid="{00000000-0005-0000-0000-000009070000}"/>
    <cellStyle name="Followed Hyperlink 53" xfId="27114" hidden="1" xr:uid="{00000000-0005-0000-0000-00000A070000}"/>
    <cellStyle name="Followed Hyperlink 53" xfId="27125" hidden="1" xr:uid="{00000000-0005-0000-0000-00000B070000}"/>
    <cellStyle name="Followed Hyperlink 53" xfId="27131" hidden="1" xr:uid="{00000000-0005-0000-0000-00000C070000}"/>
    <cellStyle name="Followed Hyperlink 53" xfId="27299" hidden="1" xr:uid="{00000000-0005-0000-0000-00000D070000}"/>
    <cellStyle name="Followed Hyperlink 53" xfId="27330" hidden="1" xr:uid="{00000000-0005-0000-0000-00000E070000}"/>
    <cellStyle name="Followed Hyperlink 53" xfId="27341" hidden="1" xr:uid="{00000000-0005-0000-0000-00000F070000}"/>
    <cellStyle name="Followed Hyperlink 53" xfId="27347" hidden="1" xr:uid="{00000000-0005-0000-0000-000010070000}"/>
    <cellStyle name="Followed Hyperlink 53" xfId="27511" hidden="1" xr:uid="{00000000-0005-0000-0000-000011070000}"/>
    <cellStyle name="Followed Hyperlink 53" xfId="27542" hidden="1" xr:uid="{00000000-0005-0000-0000-000012070000}"/>
    <cellStyle name="Followed Hyperlink 53" xfId="27553" hidden="1" xr:uid="{00000000-0005-0000-0000-000013070000}"/>
    <cellStyle name="Followed Hyperlink 53" xfId="27559" hidden="1" xr:uid="{00000000-0005-0000-0000-000014070000}"/>
    <cellStyle name="Followed Hyperlink 53" xfId="27722" hidden="1" xr:uid="{00000000-0005-0000-0000-000015070000}"/>
    <cellStyle name="Followed Hyperlink 53" xfId="27753" hidden="1" xr:uid="{00000000-0005-0000-0000-000016070000}"/>
    <cellStyle name="Followed Hyperlink 53" xfId="27764" hidden="1" xr:uid="{00000000-0005-0000-0000-000017070000}"/>
    <cellStyle name="Followed Hyperlink 53" xfId="27770" hidden="1" xr:uid="{00000000-0005-0000-0000-000018070000}"/>
    <cellStyle name="Followed Hyperlink 53" xfId="27928" hidden="1" xr:uid="{00000000-0005-0000-0000-000019070000}"/>
    <cellStyle name="Followed Hyperlink 53" xfId="27959" hidden="1" xr:uid="{00000000-0005-0000-0000-00001A070000}"/>
    <cellStyle name="Followed Hyperlink 53" xfId="27970" hidden="1" xr:uid="{00000000-0005-0000-0000-00001B070000}"/>
    <cellStyle name="Followed Hyperlink 53" xfId="28593" hidden="1" xr:uid="{00000000-0005-0000-0000-000000070000}"/>
    <cellStyle name="Followed Hyperlink 53" xfId="28771" hidden="1" xr:uid="{00000000-0005-0000-0000-000001070000}"/>
    <cellStyle name="Followed Hyperlink 53" xfId="28802" hidden="1" xr:uid="{00000000-0005-0000-0000-000002070000}"/>
    <cellStyle name="Followed Hyperlink 53" xfId="28813" hidden="1" xr:uid="{00000000-0005-0000-0000-000003070000}"/>
    <cellStyle name="Followed Hyperlink 53" xfId="28908" hidden="1" xr:uid="{00000000-0005-0000-0000-000004070000}"/>
    <cellStyle name="Followed Hyperlink 53" xfId="29084" hidden="1" xr:uid="{00000000-0005-0000-0000-000005070000}"/>
    <cellStyle name="Followed Hyperlink 53" xfId="29115" hidden="1" xr:uid="{00000000-0005-0000-0000-000006070000}"/>
    <cellStyle name="Followed Hyperlink 53" xfId="29126" hidden="1" xr:uid="{00000000-0005-0000-0000-000007070000}"/>
    <cellStyle name="Followed Hyperlink 53" xfId="29134" hidden="1" xr:uid="{00000000-0005-0000-0000-000008070000}"/>
    <cellStyle name="Followed Hyperlink 53" xfId="29305" hidden="1" xr:uid="{00000000-0005-0000-0000-000009070000}"/>
    <cellStyle name="Followed Hyperlink 53" xfId="29336" hidden="1" xr:uid="{00000000-0005-0000-0000-00000A070000}"/>
    <cellStyle name="Followed Hyperlink 53" xfId="29347" hidden="1" xr:uid="{00000000-0005-0000-0000-00000B070000}"/>
    <cellStyle name="Followed Hyperlink 53" xfId="29353" hidden="1" xr:uid="{00000000-0005-0000-0000-00000C070000}"/>
    <cellStyle name="Followed Hyperlink 53" xfId="29521" hidden="1" xr:uid="{00000000-0005-0000-0000-00000D070000}"/>
    <cellStyle name="Followed Hyperlink 53" xfId="29552" hidden="1" xr:uid="{00000000-0005-0000-0000-00000E070000}"/>
    <cellStyle name="Followed Hyperlink 53" xfId="29563" hidden="1" xr:uid="{00000000-0005-0000-0000-00000F070000}"/>
    <cellStyle name="Followed Hyperlink 53" xfId="29569" hidden="1" xr:uid="{00000000-0005-0000-0000-000010070000}"/>
    <cellStyle name="Followed Hyperlink 53" xfId="29733" hidden="1" xr:uid="{00000000-0005-0000-0000-000011070000}"/>
    <cellStyle name="Followed Hyperlink 53" xfId="29764" hidden="1" xr:uid="{00000000-0005-0000-0000-000012070000}"/>
    <cellStyle name="Followed Hyperlink 53" xfId="29775" hidden="1" xr:uid="{00000000-0005-0000-0000-000013070000}"/>
    <cellStyle name="Followed Hyperlink 53" xfId="29781" hidden="1" xr:uid="{00000000-0005-0000-0000-000014070000}"/>
    <cellStyle name="Followed Hyperlink 53" xfId="29944" hidden="1" xr:uid="{00000000-0005-0000-0000-000015070000}"/>
    <cellStyle name="Followed Hyperlink 53" xfId="29975" hidden="1" xr:uid="{00000000-0005-0000-0000-000016070000}"/>
    <cellStyle name="Followed Hyperlink 53" xfId="29986" hidden="1" xr:uid="{00000000-0005-0000-0000-000017070000}"/>
    <cellStyle name="Followed Hyperlink 53" xfId="29992" hidden="1" xr:uid="{00000000-0005-0000-0000-000018070000}"/>
    <cellStyle name="Followed Hyperlink 53" xfId="30150" hidden="1" xr:uid="{00000000-0005-0000-0000-000019070000}"/>
    <cellStyle name="Followed Hyperlink 53" xfId="30181" hidden="1" xr:uid="{00000000-0005-0000-0000-00001A070000}"/>
    <cellStyle name="Followed Hyperlink 53" xfId="30192" hidden="1" xr:uid="{00000000-0005-0000-0000-00001B070000}"/>
    <cellStyle name="Followed Hyperlink 53" xfId="30290" hidden="1" xr:uid="{00000000-0005-0000-0000-000000070000}"/>
    <cellStyle name="Followed Hyperlink 53" xfId="30205" hidden="1" xr:uid="{00000000-0005-0000-0000-000001070000}"/>
    <cellStyle name="Followed Hyperlink 53" xfId="30473" hidden="1" xr:uid="{00000000-0005-0000-0000-000002070000}"/>
    <cellStyle name="Followed Hyperlink 53" xfId="30484" hidden="1" xr:uid="{00000000-0005-0000-0000-000003070000}"/>
    <cellStyle name="Followed Hyperlink 53" xfId="30579" hidden="1" xr:uid="{00000000-0005-0000-0000-000004070000}"/>
    <cellStyle name="Followed Hyperlink 53" xfId="30755" hidden="1" xr:uid="{00000000-0005-0000-0000-000005070000}"/>
    <cellStyle name="Followed Hyperlink 53" xfId="30786" hidden="1" xr:uid="{00000000-0005-0000-0000-000006070000}"/>
    <cellStyle name="Followed Hyperlink 53" xfId="30797" hidden="1" xr:uid="{00000000-0005-0000-0000-000007070000}"/>
    <cellStyle name="Followed Hyperlink 53" xfId="30805" hidden="1" xr:uid="{00000000-0005-0000-0000-000008070000}"/>
    <cellStyle name="Followed Hyperlink 53" xfId="30976" hidden="1" xr:uid="{00000000-0005-0000-0000-000009070000}"/>
    <cellStyle name="Followed Hyperlink 53" xfId="31007" hidden="1" xr:uid="{00000000-0005-0000-0000-00000A070000}"/>
    <cellStyle name="Followed Hyperlink 53" xfId="31018" hidden="1" xr:uid="{00000000-0005-0000-0000-00000B070000}"/>
    <cellStyle name="Followed Hyperlink 53" xfId="31024" hidden="1" xr:uid="{00000000-0005-0000-0000-00000C070000}"/>
    <cellStyle name="Followed Hyperlink 53" xfId="31192" hidden="1" xr:uid="{00000000-0005-0000-0000-00000D070000}"/>
    <cellStyle name="Followed Hyperlink 53" xfId="31223" hidden="1" xr:uid="{00000000-0005-0000-0000-00000E070000}"/>
    <cellStyle name="Followed Hyperlink 53" xfId="31234" hidden="1" xr:uid="{00000000-0005-0000-0000-00000F070000}"/>
    <cellStyle name="Followed Hyperlink 53" xfId="31240" hidden="1" xr:uid="{00000000-0005-0000-0000-000010070000}"/>
    <cellStyle name="Followed Hyperlink 53" xfId="31404" hidden="1" xr:uid="{00000000-0005-0000-0000-000011070000}"/>
    <cellStyle name="Followed Hyperlink 53" xfId="31435" hidden="1" xr:uid="{00000000-0005-0000-0000-000012070000}"/>
    <cellStyle name="Followed Hyperlink 53" xfId="31446" hidden="1" xr:uid="{00000000-0005-0000-0000-000013070000}"/>
    <cellStyle name="Followed Hyperlink 53" xfId="31452" hidden="1" xr:uid="{00000000-0005-0000-0000-000014070000}"/>
    <cellStyle name="Followed Hyperlink 53" xfId="31615" hidden="1" xr:uid="{00000000-0005-0000-0000-000015070000}"/>
    <cellStyle name="Followed Hyperlink 53" xfId="31646" hidden="1" xr:uid="{00000000-0005-0000-0000-000016070000}"/>
    <cellStyle name="Followed Hyperlink 53" xfId="31657" hidden="1" xr:uid="{00000000-0005-0000-0000-000017070000}"/>
    <cellStyle name="Followed Hyperlink 53" xfId="31663" hidden="1" xr:uid="{00000000-0005-0000-0000-000018070000}"/>
    <cellStyle name="Followed Hyperlink 53" xfId="31821" hidden="1" xr:uid="{00000000-0005-0000-0000-000019070000}"/>
    <cellStyle name="Followed Hyperlink 53" xfId="31852" hidden="1" xr:uid="{00000000-0005-0000-0000-00001A070000}"/>
    <cellStyle name="Followed Hyperlink 53" xfId="31863" hidden="1" xr:uid="{00000000-0005-0000-0000-00001B070000}"/>
    <cellStyle name="Followed Hyperlink 53" xfId="31961" hidden="1" xr:uid="{00000000-0005-0000-0000-000000070000}"/>
    <cellStyle name="Followed Hyperlink 53" xfId="31876" hidden="1" xr:uid="{00000000-0005-0000-0000-000001070000}"/>
    <cellStyle name="Followed Hyperlink 53" xfId="32141" hidden="1" xr:uid="{00000000-0005-0000-0000-000002070000}"/>
    <cellStyle name="Followed Hyperlink 53" xfId="32152" hidden="1" xr:uid="{00000000-0005-0000-0000-000003070000}"/>
    <cellStyle name="Followed Hyperlink 53" xfId="32247" hidden="1" xr:uid="{00000000-0005-0000-0000-000004070000}"/>
    <cellStyle name="Followed Hyperlink 53" xfId="32423" hidden="1" xr:uid="{00000000-0005-0000-0000-000005070000}"/>
    <cellStyle name="Followed Hyperlink 53" xfId="32454" hidden="1" xr:uid="{00000000-0005-0000-0000-000006070000}"/>
    <cellStyle name="Followed Hyperlink 53" xfId="32465" hidden="1" xr:uid="{00000000-0005-0000-0000-000007070000}"/>
    <cellStyle name="Followed Hyperlink 53" xfId="32473" hidden="1" xr:uid="{00000000-0005-0000-0000-000008070000}"/>
    <cellStyle name="Followed Hyperlink 53" xfId="32644" hidden="1" xr:uid="{00000000-0005-0000-0000-000009070000}"/>
    <cellStyle name="Followed Hyperlink 53" xfId="32675" hidden="1" xr:uid="{00000000-0005-0000-0000-00000A070000}"/>
    <cellStyle name="Followed Hyperlink 53" xfId="32686" hidden="1" xr:uid="{00000000-0005-0000-0000-00000B070000}"/>
    <cellStyle name="Followed Hyperlink 53" xfId="32692" hidden="1" xr:uid="{00000000-0005-0000-0000-00000C070000}"/>
    <cellStyle name="Followed Hyperlink 53" xfId="32860" hidden="1" xr:uid="{00000000-0005-0000-0000-00000D070000}"/>
    <cellStyle name="Followed Hyperlink 53" xfId="32891" hidden="1" xr:uid="{00000000-0005-0000-0000-00000E070000}"/>
    <cellStyle name="Followed Hyperlink 53" xfId="32902" hidden="1" xr:uid="{00000000-0005-0000-0000-00000F070000}"/>
    <cellStyle name="Followed Hyperlink 53" xfId="32908" hidden="1" xr:uid="{00000000-0005-0000-0000-000010070000}"/>
    <cellStyle name="Followed Hyperlink 53" xfId="33072" hidden="1" xr:uid="{00000000-0005-0000-0000-000011070000}"/>
    <cellStyle name="Followed Hyperlink 53" xfId="33103" hidden="1" xr:uid="{00000000-0005-0000-0000-000012070000}"/>
    <cellStyle name="Followed Hyperlink 53" xfId="33114" hidden="1" xr:uid="{00000000-0005-0000-0000-000013070000}"/>
    <cellStyle name="Followed Hyperlink 53" xfId="33120" hidden="1" xr:uid="{00000000-0005-0000-0000-000014070000}"/>
    <cellStyle name="Followed Hyperlink 53" xfId="33283" hidden="1" xr:uid="{00000000-0005-0000-0000-000015070000}"/>
    <cellStyle name="Followed Hyperlink 53" xfId="33314" hidden="1" xr:uid="{00000000-0005-0000-0000-000016070000}"/>
    <cellStyle name="Followed Hyperlink 53" xfId="33325" hidden="1" xr:uid="{00000000-0005-0000-0000-000017070000}"/>
    <cellStyle name="Followed Hyperlink 53" xfId="33331" hidden="1" xr:uid="{00000000-0005-0000-0000-000018070000}"/>
    <cellStyle name="Followed Hyperlink 53" xfId="33489" hidden="1" xr:uid="{00000000-0005-0000-0000-000019070000}"/>
    <cellStyle name="Followed Hyperlink 53" xfId="33520" hidden="1" xr:uid="{00000000-0005-0000-0000-00001A070000}"/>
    <cellStyle name="Followed Hyperlink 53" xfId="33531" hidden="1" xr:uid="{00000000-0005-0000-0000-00001B070000}"/>
    <cellStyle name="Followed Hyperlink 53" xfId="33628" hidden="1" xr:uid="{00000000-0005-0000-0000-000000070000}"/>
    <cellStyle name="Followed Hyperlink 53" xfId="33544" hidden="1" xr:uid="{00000000-0005-0000-0000-000001070000}"/>
    <cellStyle name="Followed Hyperlink 53" xfId="33796" hidden="1" xr:uid="{00000000-0005-0000-0000-000002070000}"/>
    <cellStyle name="Followed Hyperlink 53" xfId="33807" hidden="1" xr:uid="{00000000-0005-0000-0000-000003070000}"/>
    <cellStyle name="Followed Hyperlink 53" xfId="33902" hidden="1" xr:uid="{00000000-0005-0000-0000-000004070000}"/>
    <cellStyle name="Followed Hyperlink 53" xfId="34078" hidden="1" xr:uid="{00000000-0005-0000-0000-000005070000}"/>
    <cellStyle name="Followed Hyperlink 53" xfId="34109" hidden="1" xr:uid="{00000000-0005-0000-0000-000006070000}"/>
    <cellStyle name="Followed Hyperlink 53" xfId="34120" hidden="1" xr:uid="{00000000-0005-0000-0000-000007070000}"/>
    <cellStyle name="Followed Hyperlink 53" xfId="34128" hidden="1" xr:uid="{00000000-0005-0000-0000-000008070000}"/>
    <cellStyle name="Followed Hyperlink 53" xfId="34299" hidden="1" xr:uid="{00000000-0005-0000-0000-000009070000}"/>
    <cellStyle name="Followed Hyperlink 53" xfId="34330" hidden="1" xr:uid="{00000000-0005-0000-0000-00000A070000}"/>
    <cellStyle name="Followed Hyperlink 53" xfId="34341" hidden="1" xr:uid="{00000000-0005-0000-0000-00000B070000}"/>
    <cellStyle name="Followed Hyperlink 53" xfId="34347" hidden="1" xr:uid="{00000000-0005-0000-0000-00000C070000}"/>
    <cellStyle name="Followed Hyperlink 53" xfId="34515" hidden="1" xr:uid="{00000000-0005-0000-0000-00000D070000}"/>
    <cellStyle name="Followed Hyperlink 53" xfId="34546" hidden="1" xr:uid="{00000000-0005-0000-0000-00000E070000}"/>
    <cellStyle name="Followed Hyperlink 53" xfId="34557" hidden="1" xr:uid="{00000000-0005-0000-0000-00000F070000}"/>
    <cellStyle name="Followed Hyperlink 53" xfId="34563" hidden="1" xr:uid="{00000000-0005-0000-0000-000010070000}"/>
    <cellStyle name="Followed Hyperlink 53" xfId="34727" hidden="1" xr:uid="{00000000-0005-0000-0000-000011070000}"/>
    <cellStyle name="Followed Hyperlink 53" xfId="34758" hidden="1" xr:uid="{00000000-0005-0000-0000-000012070000}"/>
    <cellStyle name="Followed Hyperlink 53" xfId="34769" hidden="1" xr:uid="{00000000-0005-0000-0000-000013070000}"/>
    <cellStyle name="Followed Hyperlink 53" xfId="34775" hidden="1" xr:uid="{00000000-0005-0000-0000-000014070000}"/>
    <cellStyle name="Followed Hyperlink 53" xfId="34938" hidden="1" xr:uid="{00000000-0005-0000-0000-000015070000}"/>
    <cellStyle name="Followed Hyperlink 53" xfId="34969" hidden="1" xr:uid="{00000000-0005-0000-0000-000016070000}"/>
    <cellStyle name="Followed Hyperlink 53" xfId="34980" hidden="1" xr:uid="{00000000-0005-0000-0000-000017070000}"/>
    <cellStyle name="Followed Hyperlink 53" xfId="34986" hidden="1" xr:uid="{00000000-0005-0000-0000-000018070000}"/>
    <cellStyle name="Followed Hyperlink 53" xfId="35144" hidden="1" xr:uid="{00000000-0005-0000-0000-000019070000}"/>
    <cellStyle name="Followed Hyperlink 53" xfId="35175" hidden="1" xr:uid="{00000000-0005-0000-0000-00001A070000}"/>
    <cellStyle name="Followed Hyperlink 53" xfId="35186" hidden="1" xr:uid="{00000000-0005-0000-0000-00001B070000}"/>
    <cellStyle name="Followed Hyperlink 53" xfId="35283" hidden="1" xr:uid="{00000000-0005-0000-0000-000000070000}"/>
    <cellStyle name="Followed Hyperlink 53" xfId="35199" hidden="1" xr:uid="{00000000-0005-0000-0000-000001070000}"/>
    <cellStyle name="Followed Hyperlink 53" xfId="35437" hidden="1" xr:uid="{00000000-0005-0000-0000-000002070000}"/>
    <cellStyle name="Followed Hyperlink 53" xfId="35448" hidden="1" xr:uid="{00000000-0005-0000-0000-000003070000}"/>
    <cellStyle name="Followed Hyperlink 53" xfId="35543" hidden="1" xr:uid="{00000000-0005-0000-0000-000004070000}"/>
    <cellStyle name="Followed Hyperlink 53" xfId="35719" hidden="1" xr:uid="{00000000-0005-0000-0000-000005070000}"/>
    <cellStyle name="Followed Hyperlink 53" xfId="35750" hidden="1" xr:uid="{00000000-0005-0000-0000-000006070000}"/>
    <cellStyle name="Followed Hyperlink 53" xfId="35761" hidden="1" xr:uid="{00000000-0005-0000-0000-000007070000}"/>
    <cellStyle name="Followed Hyperlink 53" xfId="35769" hidden="1" xr:uid="{00000000-0005-0000-0000-000008070000}"/>
    <cellStyle name="Followed Hyperlink 53" xfId="35940" hidden="1" xr:uid="{00000000-0005-0000-0000-000009070000}"/>
    <cellStyle name="Followed Hyperlink 53" xfId="35971" hidden="1" xr:uid="{00000000-0005-0000-0000-00000A070000}"/>
    <cellStyle name="Followed Hyperlink 53" xfId="35982" hidden="1" xr:uid="{00000000-0005-0000-0000-00000B070000}"/>
    <cellStyle name="Followed Hyperlink 53" xfId="35988" hidden="1" xr:uid="{00000000-0005-0000-0000-00000C070000}"/>
    <cellStyle name="Followed Hyperlink 53" xfId="36156" hidden="1" xr:uid="{00000000-0005-0000-0000-00000D070000}"/>
    <cellStyle name="Followed Hyperlink 53" xfId="36187" hidden="1" xr:uid="{00000000-0005-0000-0000-00000E070000}"/>
    <cellStyle name="Followed Hyperlink 53" xfId="36198" hidden="1" xr:uid="{00000000-0005-0000-0000-00000F070000}"/>
    <cellStyle name="Followed Hyperlink 53" xfId="36204" hidden="1" xr:uid="{00000000-0005-0000-0000-000010070000}"/>
    <cellStyle name="Followed Hyperlink 53" xfId="36368" hidden="1" xr:uid="{00000000-0005-0000-0000-000011070000}"/>
    <cellStyle name="Followed Hyperlink 53" xfId="36399" hidden="1" xr:uid="{00000000-0005-0000-0000-000012070000}"/>
    <cellStyle name="Followed Hyperlink 53" xfId="36410" hidden="1" xr:uid="{00000000-0005-0000-0000-000013070000}"/>
    <cellStyle name="Followed Hyperlink 53" xfId="36416" hidden="1" xr:uid="{00000000-0005-0000-0000-000014070000}"/>
    <cellStyle name="Followed Hyperlink 53" xfId="36579" hidden="1" xr:uid="{00000000-0005-0000-0000-000015070000}"/>
    <cellStyle name="Followed Hyperlink 53" xfId="36610" hidden="1" xr:uid="{00000000-0005-0000-0000-000016070000}"/>
    <cellStyle name="Followed Hyperlink 53" xfId="36621" hidden="1" xr:uid="{00000000-0005-0000-0000-000017070000}"/>
    <cellStyle name="Followed Hyperlink 53" xfId="36627" hidden="1" xr:uid="{00000000-0005-0000-0000-000018070000}"/>
    <cellStyle name="Followed Hyperlink 53" xfId="36785" hidden="1" xr:uid="{00000000-0005-0000-0000-000019070000}"/>
    <cellStyle name="Followed Hyperlink 53" xfId="36816" hidden="1" xr:uid="{00000000-0005-0000-0000-00001A070000}"/>
    <cellStyle name="Followed Hyperlink 53" xfId="36827" hidden="1" xr:uid="{00000000-0005-0000-0000-00001B070000}"/>
    <cellStyle name="Followed Hyperlink 53" xfId="36923" hidden="1" xr:uid="{00000000-0005-0000-0000-000000070000}"/>
    <cellStyle name="Followed Hyperlink 53" xfId="36840" hidden="1" xr:uid="{00000000-0005-0000-0000-000001070000}"/>
    <cellStyle name="Followed Hyperlink 53" xfId="37044" hidden="1" xr:uid="{00000000-0005-0000-0000-000002070000}"/>
    <cellStyle name="Followed Hyperlink 53" xfId="37055" hidden="1" xr:uid="{00000000-0005-0000-0000-000003070000}"/>
    <cellStyle name="Followed Hyperlink 53" xfId="37150" hidden="1" xr:uid="{00000000-0005-0000-0000-000004070000}"/>
    <cellStyle name="Followed Hyperlink 53" xfId="37326" hidden="1" xr:uid="{00000000-0005-0000-0000-000005070000}"/>
    <cellStyle name="Followed Hyperlink 53" xfId="37357" hidden="1" xr:uid="{00000000-0005-0000-0000-000006070000}"/>
    <cellStyle name="Followed Hyperlink 53" xfId="37368" hidden="1" xr:uid="{00000000-0005-0000-0000-000007070000}"/>
    <cellStyle name="Followed Hyperlink 53" xfId="37376" hidden="1" xr:uid="{00000000-0005-0000-0000-000008070000}"/>
    <cellStyle name="Followed Hyperlink 53" xfId="37547" hidden="1" xr:uid="{00000000-0005-0000-0000-000009070000}"/>
    <cellStyle name="Followed Hyperlink 53" xfId="37578" hidden="1" xr:uid="{00000000-0005-0000-0000-00000A070000}"/>
    <cellStyle name="Followed Hyperlink 53" xfId="37589" hidden="1" xr:uid="{00000000-0005-0000-0000-00000B070000}"/>
    <cellStyle name="Followed Hyperlink 53" xfId="37595" hidden="1" xr:uid="{00000000-0005-0000-0000-00000C070000}"/>
    <cellStyle name="Followed Hyperlink 53" xfId="37763" hidden="1" xr:uid="{00000000-0005-0000-0000-00000D070000}"/>
    <cellStyle name="Followed Hyperlink 53" xfId="37794" hidden="1" xr:uid="{00000000-0005-0000-0000-00000E070000}"/>
    <cellStyle name="Followed Hyperlink 53" xfId="37805" hidden="1" xr:uid="{00000000-0005-0000-0000-00000F070000}"/>
    <cellStyle name="Followed Hyperlink 53" xfId="37811" hidden="1" xr:uid="{00000000-0005-0000-0000-000010070000}"/>
    <cellStyle name="Followed Hyperlink 53" xfId="37975" hidden="1" xr:uid="{00000000-0005-0000-0000-000011070000}"/>
    <cellStyle name="Followed Hyperlink 53" xfId="38006" hidden="1" xr:uid="{00000000-0005-0000-0000-000012070000}"/>
    <cellStyle name="Followed Hyperlink 53" xfId="38017" hidden="1" xr:uid="{00000000-0005-0000-0000-000013070000}"/>
    <cellStyle name="Followed Hyperlink 53" xfId="38023" hidden="1" xr:uid="{00000000-0005-0000-0000-000014070000}"/>
    <cellStyle name="Followed Hyperlink 53" xfId="38186" hidden="1" xr:uid="{00000000-0005-0000-0000-000015070000}"/>
    <cellStyle name="Followed Hyperlink 53" xfId="38217" hidden="1" xr:uid="{00000000-0005-0000-0000-000016070000}"/>
    <cellStyle name="Followed Hyperlink 53" xfId="38228" hidden="1" xr:uid="{00000000-0005-0000-0000-000017070000}"/>
    <cellStyle name="Followed Hyperlink 53" xfId="38234" hidden="1" xr:uid="{00000000-0005-0000-0000-000018070000}"/>
    <cellStyle name="Followed Hyperlink 53" xfId="38392" hidden="1" xr:uid="{00000000-0005-0000-0000-000019070000}"/>
    <cellStyle name="Followed Hyperlink 53" xfId="38423" hidden="1" xr:uid="{00000000-0005-0000-0000-00001A070000}"/>
    <cellStyle name="Followed Hyperlink 53" xfId="38434" hidden="1" xr:uid="{00000000-0005-0000-0000-00001B070000}"/>
    <cellStyle name="Followed Hyperlink 53" xfId="38529" hidden="1" xr:uid="{00000000-0005-0000-0000-000000070000}"/>
    <cellStyle name="Followed Hyperlink 53" xfId="38447" hidden="1" xr:uid="{00000000-0005-0000-0000-000001070000}"/>
    <cellStyle name="Followed Hyperlink 53" xfId="38613" hidden="1" xr:uid="{00000000-0005-0000-0000-000002070000}"/>
    <cellStyle name="Followed Hyperlink 53" xfId="38624" hidden="1" xr:uid="{00000000-0005-0000-0000-000003070000}"/>
    <cellStyle name="Followed Hyperlink 53" xfId="38719" hidden="1" xr:uid="{00000000-0005-0000-0000-000004070000}"/>
    <cellStyle name="Followed Hyperlink 53" xfId="38895" hidden="1" xr:uid="{00000000-0005-0000-0000-000005070000}"/>
    <cellStyle name="Followed Hyperlink 53" xfId="38926" hidden="1" xr:uid="{00000000-0005-0000-0000-000006070000}"/>
    <cellStyle name="Followed Hyperlink 53" xfId="38937" hidden="1" xr:uid="{00000000-0005-0000-0000-000007070000}"/>
    <cellStyle name="Followed Hyperlink 53" xfId="38945" hidden="1" xr:uid="{00000000-0005-0000-0000-000008070000}"/>
    <cellStyle name="Followed Hyperlink 53" xfId="39116" hidden="1" xr:uid="{00000000-0005-0000-0000-000009070000}"/>
    <cellStyle name="Followed Hyperlink 53" xfId="39147" hidden="1" xr:uid="{00000000-0005-0000-0000-00000A070000}"/>
    <cellStyle name="Followed Hyperlink 53" xfId="39158" hidden="1" xr:uid="{00000000-0005-0000-0000-00000B070000}"/>
    <cellStyle name="Followed Hyperlink 53" xfId="39164" hidden="1" xr:uid="{00000000-0005-0000-0000-00000C070000}"/>
    <cellStyle name="Followed Hyperlink 53" xfId="39332" hidden="1" xr:uid="{00000000-0005-0000-0000-00000D070000}"/>
    <cellStyle name="Followed Hyperlink 53" xfId="39363" hidden="1" xr:uid="{00000000-0005-0000-0000-00000E070000}"/>
    <cellStyle name="Followed Hyperlink 53" xfId="39374" hidden="1" xr:uid="{00000000-0005-0000-0000-00000F070000}"/>
    <cellStyle name="Followed Hyperlink 53" xfId="39380" hidden="1" xr:uid="{00000000-0005-0000-0000-000010070000}"/>
    <cellStyle name="Followed Hyperlink 53" xfId="39544" hidden="1" xr:uid="{00000000-0005-0000-0000-000011070000}"/>
    <cellStyle name="Followed Hyperlink 53" xfId="39575" hidden="1" xr:uid="{00000000-0005-0000-0000-000012070000}"/>
    <cellStyle name="Followed Hyperlink 53" xfId="39586" hidden="1" xr:uid="{00000000-0005-0000-0000-000013070000}"/>
    <cellStyle name="Followed Hyperlink 53" xfId="39592" hidden="1" xr:uid="{00000000-0005-0000-0000-000014070000}"/>
    <cellStyle name="Followed Hyperlink 53" xfId="39755" hidden="1" xr:uid="{00000000-0005-0000-0000-000015070000}"/>
    <cellStyle name="Followed Hyperlink 53" xfId="39786" hidden="1" xr:uid="{00000000-0005-0000-0000-000016070000}"/>
    <cellStyle name="Followed Hyperlink 53" xfId="39797" hidden="1" xr:uid="{00000000-0005-0000-0000-000017070000}"/>
    <cellStyle name="Followed Hyperlink 53" xfId="39803" hidden="1" xr:uid="{00000000-0005-0000-0000-000018070000}"/>
    <cellStyle name="Followed Hyperlink 53" xfId="39961" hidden="1" xr:uid="{00000000-0005-0000-0000-000019070000}"/>
    <cellStyle name="Followed Hyperlink 53" xfId="39992" hidden="1" xr:uid="{00000000-0005-0000-0000-00001A070000}"/>
    <cellStyle name="Followed Hyperlink 53" xfId="40003" hidden="1" xr:uid="{00000000-0005-0000-0000-00001B070000}"/>
    <cellStyle name="Followed Hyperlink 53" xfId="40098" hidden="1" xr:uid="{00000000-0005-0000-0000-000000070000}"/>
    <cellStyle name="Followed Hyperlink 53" xfId="40016" hidden="1" xr:uid="{00000000-0005-0000-0000-000001070000}"/>
    <cellStyle name="Followed Hyperlink 53" xfId="40132" hidden="1" xr:uid="{00000000-0005-0000-0000-000002070000}"/>
    <cellStyle name="Followed Hyperlink 53" xfId="40143" hidden="1" xr:uid="{00000000-0005-0000-0000-000003070000}"/>
    <cellStyle name="Followed Hyperlink 53" xfId="40238" hidden="1" xr:uid="{00000000-0005-0000-0000-000004070000}"/>
    <cellStyle name="Followed Hyperlink 53" xfId="40414" hidden="1" xr:uid="{00000000-0005-0000-0000-000005070000}"/>
    <cellStyle name="Followed Hyperlink 53" xfId="40445" hidden="1" xr:uid="{00000000-0005-0000-0000-000006070000}"/>
    <cellStyle name="Followed Hyperlink 53" xfId="40456" hidden="1" xr:uid="{00000000-0005-0000-0000-000007070000}"/>
    <cellStyle name="Followed Hyperlink 53" xfId="40464" hidden="1" xr:uid="{00000000-0005-0000-0000-000008070000}"/>
    <cellStyle name="Followed Hyperlink 53" xfId="40635" hidden="1" xr:uid="{00000000-0005-0000-0000-000009070000}"/>
    <cellStyle name="Followed Hyperlink 53" xfId="40666" hidden="1" xr:uid="{00000000-0005-0000-0000-00000A070000}"/>
    <cellStyle name="Followed Hyperlink 53" xfId="40677" hidden="1" xr:uid="{00000000-0005-0000-0000-00000B070000}"/>
    <cellStyle name="Followed Hyperlink 53" xfId="40683" hidden="1" xr:uid="{00000000-0005-0000-0000-00000C070000}"/>
    <cellStyle name="Followed Hyperlink 53" xfId="40851" hidden="1" xr:uid="{00000000-0005-0000-0000-00000D070000}"/>
    <cellStyle name="Followed Hyperlink 53" xfId="40882" hidden="1" xr:uid="{00000000-0005-0000-0000-00000E070000}"/>
    <cellStyle name="Followed Hyperlink 53" xfId="40893" hidden="1" xr:uid="{00000000-0005-0000-0000-00000F070000}"/>
    <cellStyle name="Followed Hyperlink 53" xfId="40899" hidden="1" xr:uid="{00000000-0005-0000-0000-000010070000}"/>
    <cellStyle name="Followed Hyperlink 53" xfId="41063" hidden="1" xr:uid="{00000000-0005-0000-0000-000011070000}"/>
    <cellStyle name="Followed Hyperlink 53" xfId="41094" hidden="1" xr:uid="{00000000-0005-0000-0000-000012070000}"/>
    <cellStyle name="Followed Hyperlink 53" xfId="41105" hidden="1" xr:uid="{00000000-0005-0000-0000-000013070000}"/>
    <cellStyle name="Followed Hyperlink 53" xfId="41111" hidden="1" xr:uid="{00000000-0005-0000-0000-000014070000}"/>
    <cellStyle name="Followed Hyperlink 53" xfId="41274" hidden="1" xr:uid="{00000000-0005-0000-0000-000015070000}"/>
    <cellStyle name="Followed Hyperlink 53" xfId="41305" hidden="1" xr:uid="{00000000-0005-0000-0000-000016070000}"/>
    <cellStyle name="Followed Hyperlink 53" xfId="41316" hidden="1" xr:uid="{00000000-0005-0000-0000-000017070000}"/>
    <cellStyle name="Followed Hyperlink 53" xfId="41322" hidden="1" xr:uid="{00000000-0005-0000-0000-000018070000}"/>
    <cellStyle name="Followed Hyperlink 53" xfId="41480" hidden="1" xr:uid="{00000000-0005-0000-0000-000019070000}"/>
    <cellStyle name="Followed Hyperlink 53" xfId="41511" hidden="1" xr:uid="{00000000-0005-0000-0000-00001A070000}"/>
    <cellStyle name="Followed Hyperlink 53" xfId="41522" hidden="1" xr:uid="{00000000-0005-0000-0000-00001B070000}"/>
    <cellStyle name="Followed Hyperlink 53" xfId="41888" hidden="1" xr:uid="{00000000-0005-0000-0000-000000070000}"/>
    <cellStyle name="Followed Hyperlink 53" xfId="42066" hidden="1" xr:uid="{00000000-0005-0000-0000-000001070000}"/>
    <cellStyle name="Followed Hyperlink 53" xfId="42097" hidden="1" xr:uid="{00000000-0005-0000-0000-000002070000}"/>
    <cellStyle name="Followed Hyperlink 53" xfId="42108" hidden="1" xr:uid="{00000000-0005-0000-0000-000003070000}"/>
    <cellStyle name="Followed Hyperlink 53" xfId="42203" hidden="1" xr:uid="{00000000-0005-0000-0000-000004070000}"/>
    <cellStyle name="Followed Hyperlink 53" xfId="42379" hidden="1" xr:uid="{00000000-0005-0000-0000-000005070000}"/>
    <cellStyle name="Followed Hyperlink 53" xfId="42410" hidden="1" xr:uid="{00000000-0005-0000-0000-000006070000}"/>
    <cellStyle name="Followed Hyperlink 53" xfId="42421" hidden="1" xr:uid="{00000000-0005-0000-0000-000007070000}"/>
    <cellStyle name="Followed Hyperlink 53" xfId="42429" hidden="1" xr:uid="{00000000-0005-0000-0000-000008070000}"/>
    <cellStyle name="Followed Hyperlink 53" xfId="42600" hidden="1" xr:uid="{00000000-0005-0000-0000-000009070000}"/>
    <cellStyle name="Followed Hyperlink 53" xfId="42631" hidden="1" xr:uid="{00000000-0005-0000-0000-00000A070000}"/>
    <cellStyle name="Followed Hyperlink 53" xfId="42642" hidden="1" xr:uid="{00000000-0005-0000-0000-00000B070000}"/>
    <cellStyle name="Followed Hyperlink 53" xfId="42648" hidden="1" xr:uid="{00000000-0005-0000-0000-00000C070000}"/>
    <cellStyle name="Followed Hyperlink 53" xfId="42816" hidden="1" xr:uid="{00000000-0005-0000-0000-00000D070000}"/>
    <cellStyle name="Followed Hyperlink 53" xfId="42847" hidden="1" xr:uid="{00000000-0005-0000-0000-00000E070000}"/>
    <cellStyle name="Followed Hyperlink 53" xfId="42858" hidden="1" xr:uid="{00000000-0005-0000-0000-00000F070000}"/>
    <cellStyle name="Followed Hyperlink 53" xfId="42864" hidden="1" xr:uid="{00000000-0005-0000-0000-000010070000}"/>
    <cellStyle name="Followed Hyperlink 53" xfId="43028" hidden="1" xr:uid="{00000000-0005-0000-0000-000011070000}"/>
    <cellStyle name="Followed Hyperlink 53" xfId="43059" hidden="1" xr:uid="{00000000-0005-0000-0000-000012070000}"/>
    <cellStyle name="Followed Hyperlink 53" xfId="43070" hidden="1" xr:uid="{00000000-0005-0000-0000-000013070000}"/>
    <cellStyle name="Followed Hyperlink 53" xfId="43076" hidden="1" xr:uid="{00000000-0005-0000-0000-000014070000}"/>
    <cellStyle name="Followed Hyperlink 53" xfId="43239" hidden="1" xr:uid="{00000000-0005-0000-0000-000015070000}"/>
    <cellStyle name="Followed Hyperlink 53" xfId="43270" hidden="1" xr:uid="{00000000-0005-0000-0000-000016070000}"/>
    <cellStyle name="Followed Hyperlink 53" xfId="43281" hidden="1" xr:uid="{00000000-0005-0000-0000-000017070000}"/>
    <cellStyle name="Followed Hyperlink 53" xfId="43287" hidden="1" xr:uid="{00000000-0005-0000-0000-000018070000}"/>
    <cellStyle name="Followed Hyperlink 53" xfId="43445" hidden="1" xr:uid="{00000000-0005-0000-0000-000019070000}"/>
    <cellStyle name="Followed Hyperlink 53" xfId="43476" hidden="1" xr:uid="{00000000-0005-0000-0000-00001A070000}"/>
    <cellStyle name="Followed Hyperlink 53" xfId="43487" hidden="1" xr:uid="{00000000-0005-0000-0000-00001B070000}"/>
    <cellStyle name="Followed Hyperlink 53" xfId="43838" hidden="1" xr:uid="{00000000-0005-0000-0000-000000070000}"/>
    <cellStyle name="Followed Hyperlink 53" xfId="44013" hidden="1" xr:uid="{00000000-0005-0000-0000-000001070000}"/>
    <cellStyle name="Followed Hyperlink 53" xfId="44044" hidden="1" xr:uid="{00000000-0005-0000-0000-000002070000}"/>
    <cellStyle name="Followed Hyperlink 53" xfId="44055" hidden="1" xr:uid="{00000000-0005-0000-0000-000003070000}"/>
    <cellStyle name="Followed Hyperlink 53" xfId="44150" hidden="1" xr:uid="{00000000-0005-0000-0000-000004070000}"/>
    <cellStyle name="Followed Hyperlink 53" xfId="44326" hidden="1" xr:uid="{00000000-0005-0000-0000-000005070000}"/>
    <cellStyle name="Followed Hyperlink 53" xfId="44357" hidden="1" xr:uid="{00000000-0005-0000-0000-000006070000}"/>
    <cellStyle name="Followed Hyperlink 53" xfId="44368" hidden="1" xr:uid="{00000000-0005-0000-0000-000007070000}"/>
    <cellStyle name="Followed Hyperlink 53" xfId="44376" hidden="1" xr:uid="{00000000-0005-0000-0000-000008070000}"/>
    <cellStyle name="Followed Hyperlink 53" xfId="44547" hidden="1" xr:uid="{00000000-0005-0000-0000-000009070000}"/>
    <cellStyle name="Followed Hyperlink 53" xfId="44578" hidden="1" xr:uid="{00000000-0005-0000-0000-00000A070000}"/>
    <cellStyle name="Followed Hyperlink 53" xfId="44589" hidden="1" xr:uid="{00000000-0005-0000-0000-00000B070000}"/>
    <cellStyle name="Followed Hyperlink 53" xfId="44595" hidden="1" xr:uid="{00000000-0005-0000-0000-00000C070000}"/>
    <cellStyle name="Followed Hyperlink 53" xfId="44763" hidden="1" xr:uid="{00000000-0005-0000-0000-00000D070000}"/>
    <cellStyle name="Followed Hyperlink 53" xfId="44794" hidden="1" xr:uid="{00000000-0005-0000-0000-00000E070000}"/>
    <cellStyle name="Followed Hyperlink 53" xfId="44805" hidden="1" xr:uid="{00000000-0005-0000-0000-00000F070000}"/>
    <cellStyle name="Followed Hyperlink 53" xfId="44811" hidden="1" xr:uid="{00000000-0005-0000-0000-000010070000}"/>
    <cellStyle name="Followed Hyperlink 53" xfId="44975" hidden="1" xr:uid="{00000000-0005-0000-0000-000011070000}"/>
    <cellStyle name="Followed Hyperlink 53" xfId="45006" hidden="1" xr:uid="{00000000-0005-0000-0000-000012070000}"/>
    <cellStyle name="Followed Hyperlink 53" xfId="45017" hidden="1" xr:uid="{00000000-0005-0000-0000-000013070000}"/>
    <cellStyle name="Followed Hyperlink 53" xfId="45023" hidden="1" xr:uid="{00000000-0005-0000-0000-000014070000}"/>
    <cellStyle name="Followed Hyperlink 53" xfId="45186" hidden="1" xr:uid="{00000000-0005-0000-0000-000015070000}"/>
    <cellStyle name="Followed Hyperlink 53" xfId="45217" hidden="1" xr:uid="{00000000-0005-0000-0000-000016070000}"/>
    <cellStyle name="Followed Hyperlink 53" xfId="45228" hidden="1" xr:uid="{00000000-0005-0000-0000-000017070000}"/>
    <cellStyle name="Followed Hyperlink 53" xfId="45234" hidden="1" xr:uid="{00000000-0005-0000-0000-000018070000}"/>
    <cellStyle name="Followed Hyperlink 53" xfId="45392" hidden="1" xr:uid="{00000000-0005-0000-0000-000019070000}"/>
    <cellStyle name="Followed Hyperlink 53" xfId="45423" hidden="1" xr:uid="{00000000-0005-0000-0000-00001A070000}"/>
    <cellStyle name="Followed Hyperlink 53" xfId="45434" hidden="1" xr:uid="{00000000-0005-0000-0000-00001B070000}"/>
    <cellStyle name="Followed Hyperlink 54" xfId="475" hidden="1" xr:uid="{00000000-0005-0000-0000-00001C070000}"/>
    <cellStyle name="Followed Hyperlink 54" xfId="635" hidden="1" xr:uid="{00000000-0005-0000-0000-00001D070000}"/>
    <cellStyle name="Followed Hyperlink 54" xfId="674" hidden="1" xr:uid="{00000000-0005-0000-0000-00001E070000}"/>
    <cellStyle name="Followed Hyperlink 54" xfId="705" hidden="1" xr:uid="{00000000-0005-0000-0000-00001F070000}"/>
    <cellStyle name="Followed Hyperlink 54" xfId="820" hidden="1" xr:uid="{00000000-0005-0000-0000-000020070000}"/>
    <cellStyle name="Followed Hyperlink 54" xfId="948" hidden="1" xr:uid="{00000000-0005-0000-0000-000021070000}"/>
    <cellStyle name="Followed Hyperlink 54" xfId="987" hidden="1" xr:uid="{00000000-0005-0000-0000-000022070000}"/>
    <cellStyle name="Followed Hyperlink 54" xfId="1018" hidden="1" xr:uid="{00000000-0005-0000-0000-000023070000}"/>
    <cellStyle name="Followed Hyperlink 54" xfId="837" hidden="1" xr:uid="{00000000-0005-0000-0000-000024070000}"/>
    <cellStyle name="Followed Hyperlink 54" xfId="1169" hidden="1" xr:uid="{00000000-0005-0000-0000-000025070000}"/>
    <cellStyle name="Followed Hyperlink 54" xfId="1208" hidden="1" xr:uid="{00000000-0005-0000-0000-000026070000}"/>
    <cellStyle name="Followed Hyperlink 54" xfId="1239" hidden="1" xr:uid="{00000000-0005-0000-0000-000027070000}"/>
    <cellStyle name="Followed Hyperlink 54" xfId="906" hidden="1" xr:uid="{00000000-0005-0000-0000-000028070000}"/>
    <cellStyle name="Followed Hyperlink 54" xfId="1385" hidden="1" xr:uid="{00000000-0005-0000-0000-000029070000}"/>
    <cellStyle name="Followed Hyperlink 54" xfId="1424" hidden="1" xr:uid="{00000000-0005-0000-0000-00002A070000}"/>
    <cellStyle name="Followed Hyperlink 54" xfId="1455" hidden="1" xr:uid="{00000000-0005-0000-0000-00002B070000}"/>
    <cellStyle name="Followed Hyperlink 54" xfId="315" hidden="1" xr:uid="{00000000-0005-0000-0000-00002C070000}"/>
    <cellStyle name="Followed Hyperlink 54" xfId="1597" hidden="1" xr:uid="{00000000-0005-0000-0000-00002D070000}"/>
    <cellStyle name="Followed Hyperlink 54" xfId="1636" hidden="1" xr:uid="{00000000-0005-0000-0000-00002E070000}"/>
    <cellStyle name="Followed Hyperlink 54" xfId="1667" hidden="1" xr:uid="{00000000-0005-0000-0000-00002F070000}"/>
    <cellStyle name="Followed Hyperlink 54" xfId="912" hidden="1" xr:uid="{00000000-0005-0000-0000-000030070000}"/>
    <cellStyle name="Followed Hyperlink 54" xfId="1808" hidden="1" xr:uid="{00000000-0005-0000-0000-000031070000}"/>
    <cellStyle name="Followed Hyperlink 54" xfId="1847" hidden="1" xr:uid="{00000000-0005-0000-0000-000032070000}"/>
    <cellStyle name="Followed Hyperlink 54" xfId="1878" hidden="1" xr:uid="{00000000-0005-0000-0000-000033070000}"/>
    <cellStyle name="Followed Hyperlink 54" xfId="364" hidden="1" xr:uid="{00000000-0005-0000-0000-000034070000}"/>
    <cellStyle name="Followed Hyperlink 54" xfId="2014" hidden="1" xr:uid="{00000000-0005-0000-0000-000035070000}"/>
    <cellStyle name="Followed Hyperlink 54" xfId="2053" hidden="1" xr:uid="{00000000-0005-0000-0000-000036070000}"/>
    <cellStyle name="Followed Hyperlink 54" xfId="2084" hidden="1" xr:uid="{00000000-0005-0000-0000-000037070000}"/>
    <cellStyle name="Followed Hyperlink 54" xfId="2776" hidden="1" xr:uid="{00000000-0005-0000-0000-00001C070000}"/>
    <cellStyle name="Followed Hyperlink 54" xfId="2936" hidden="1" xr:uid="{00000000-0005-0000-0000-00001D070000}"/>
    <cellStyle name="Followed Hyperlink 54" xfId="2975" hidden="1" xr:uid="{00000000-0005-0000-0000-00001E070000}"/>
    <cellStyle name="Followed Hyperlink 54" xfId="3006" hidden="1" xr:uid="{00000000-0005-0000-0000-00001F070000}"/>
    <cellStyle name="Followed Hyperlink 54" xfId="3121" hidden="1" xr:uid="{00000000-0005-0000-0000-000020070000}"/>
    <cellStyle name="Followed Hyperlink 54" xfId="3249" hidden="1" xr:uid="{00000000-0005-0000-0000-000021070000}"/>
    <cellStyle name="Followed Hyperlink 54" xfId="3288" hidden="1" xr:uid="{00000000-0005-0000-0000-000022070000}"/>
    <cellStyle name="Followed Hyperlink 54" xfId="3319" hidden="1" xr:uid="{00000000-0005-0000-0000-000023070000}"/>
    <cellStyle name="Followed Hyperlink 54" xfId="3138" hidden="1" xr:uid="{00000000-0005-0000-0000-000024070000}"/>
    <cellStyle name="Followed Hyperlink 54" xfId="3470" hidden="1" xr:uid="{00000000-0005-0000-0000-000025070000}"/>
    <cellStyle name="Followed Hyperlink 54" xfId="3509" hidden="1" xr:uid="{00000000-0005-0000-0000-000026070000}"/>
    <cellStyle name="Followed Hyperlink 54" xfId="3540" hidden="1" xr:uid="{00000000-0005-0000-0000-000027070000}"/>
    <cellStyle name="Followed Hyperlink 54" xfId="3207" hidden="1" xr:uid="{00000000-0005-0000-0000-000028070000}"/>
    <cellStyle name="Followed Hyperlink 54" xfId="3686" hidden="1" xr:uid="{00000000-0005-0000-0000-000029070000}"/>
    <cellStyle name="Followed Hyperlink 54" xfId="3725" hidden="1" xr:uid="{00000000-0005-0000-0000-00002A070000}"/>
    <cellStyle name="Followed Hyperlink 54" xfId="3756" hidden="1" xr:uid="{00000000-0005-0000-0000-00002B070000}"/>
    <cellStyle name="Followed Hyperlink 54" xfId="2616" hidden="1" xr:uid="{00000000-0005-0000-0000-00002C070000}"/>
    <cellStyle name="Followed Hyperlink 54" xfId="3898" hidden="1" xr:uid="{00000000-0005-0000-0000-00002D070000}"/>
    <cellStyle name="Followed Hyperlink 54" xfId="3937" hidden="1" xr:uid="{00000000-0005-0000-0000-00002E070000}"/>
    <cellStyle name="Followed Hyperlink 54" xfId="3968" hidden="1" xr:uid="{00000000-0005-0000-0000-00002F070000}"/>
    <cellStyle name="Followed Hyperlink 54" xfId="3213" hidden="1" xr:uid="{00000000-0005-0000-0000-000030070000}"/>
    <cellStyle name="Followed Hyperlink 54" xfId="4109" hidden="1" xr:uid="{00000000-0005-0000-0000-000031070000}"/>
    <cellStyle name="Followed Hyperlink 54" xfId="4148" hidden="1" xr:uid="{00000000-0005-0000-0000-000032070000}"/>
    <cellStyle name="Followed Hyperlink 54" xfId="4179" hidden="1" xr:uid="{00000000-0005-0000-0000-000033070000}"/>
    <cellStyle name="Followed Hyperlink 54" xfId="2665" hidden="1" xr:uid="{00000000-0005-0000-0000-000034070000}"/>
    <cellStyle name="Followed Hyperlink 54" xfId="4315" hidden="1" xr:uid="{00000000-0005-0000-0000-000035070000}"/>
    <cellStyle name="Followed Hyperlink 54" xfId="4354" hidden="1" xr:uid="{00000000-0005-0000-0000-000036070000}"/>
    <cellStyle name="Followed Hyperlink 54" xfId="4385" hidden="1" xr:uid="{00000000-0005-0000-0000-000037070000}"/>
    <cellStyle name="Followed Hyperlink 54" xfId="4591" hidden="1" xr:uid="{00000000-0005-0000-0000-00001C070000}"/>
    <cellStyle name="Followed Hyperlink 54" xfId="2724" hidden="1" xr:uid="{00000000-0005-0000-0000-00001D070000}"/>
    <cellStyle name="Followed Hyperlink 54" xfId="208" hidden="1" xr:uid="{00000000-0005-0000-0000-00001E070000}"/>
    <cellStyle name="Followed Hyperlink 54" xfId="4481" hidden="1" xr:uid="{00000000-0005-0000-0000-00001F070000}"/>
    <cellStyle name="Followed Hyperlink 54" xfId="4800" hidden="1" xr:uid="{00000000-0005-0000-0000-000020070000}"/>
    <cellStyle name="Followed Hyperlink 54" xfId="4928" hidden="1" xr:uid="{00000000-0005-0000-0000-000021070000}"/>
    <cellStyle name="Followed Hyperlink 54" xfId="4967" hidden="1" xr:uid="{00000000-0005-0000-0000-000022070000}"/>
    <cellStyle name="Followed Hyperlink 54" xfId="4998" hidden="1" xr:uid="{00000000-0005-0000-0000-000023070000}"/>
    <cellStyle name="Followed Hyperlink 54" xfId="4817" hidden="1" xr:uid="{00000000-0005-0000-0000-000024070000}"/>
    <cellStyle name="Followed Hyperlink 54" xfId="5149" hidden="1" xr:uid="{00000000-0005-0000-0000-000025070000}"/>
    <cellStyle name="Followed Hyperlink 54" xfId="5188" hidden="1" xr:uid="{00000000-0005-0000-0000-000026070000}"/>
    <cellStyle name="Followed Hyperlink 54" xfId="5219" hidden="1" xr:uid="{00000000-0005-0000-0000-000027070000}"/>
    <cellStyle name="Followed Hyperlink 54" xfId="4886" hidden="1" xr:uid="{00000000-0005-0000-0000-000028070000}"/>
    <cellStyle name="Followed Hyperlink 54" xfId="5365" hidden="1" xr:uid="{00000000-0005-0000-0000-000029070000}"/>
    <cellStyle name="Followed Hyperlink 54" xfId="5404" hidden="1" xr:uid="{00000000-0005-0000-0000-00002A070000}"/>
    <cellStyle name="Followed Hyperlink 54" xfId="5435" hidden="1" xr:uid="{00000000-0005-0000-0000-00002B070000}"/>
    <cellStyle name="Followed Hyperlink 54" xfId="2627" hidden="1" xr:uid="{00000000-0005-0000-0000-00002C070000}"/>
    <cellStyle name="Followed Hyperlink 54" xfId="5577" hidden="1" xr:uid="{00000000-0005-0000-0000-00002D070000}"/>
    <cellStyle name="Followed Hyperlink 54" xfId="5616" hidden="1" xr:uid="{00000000-0005-0000-0000-00002E070000}"/>
    <cellStyle name="Followed Hyperlink 54" xfId="5647" hidden="1" xr:uid="{00000000-0005-0000-0000-00002F070000}"/>
    <cellStyle name="Followed Hyperlink 54" xfId="4892" hidden="1" xr:uid="{00000000-0005-0000-0000-000030070000}"/>
    <cellStyle name="Followed Hyperlink 54" xfId="5788" hidden="1" xr:uid="{00000000-0005-0000-0000-000031070000}"/>
    <cellStyle name="Followed Hyperlink 54" xfId="5827" hidden="1" xr:uid="{00000000-0005-0000-0000-000032070000}"/>
    <cellStyle name="Followed Hyperlink 54" xfId="5858" hidden="1" xr:uid="{00000000-0005-0000-0000-000033070000}"/>
    <cellStyle name="Followed Hyperlink 54" xfId="4625" hidden="1" xr:uid="{00000000-0005-0000-0000-000034070000}"/>
    <cellStyle name="Followed Hyperlink 54" xfId="5994" hidden="1" xr:uid="{00000000-0005-0000-0000-000035070000}"/>
    <cellStyle name="Followed Hyperlink 54" xfId="6033" hidden="1" xr:uid="{00000000-0005-0000-0000-000036070000}"/>
    <cellStyle name="Followed Hyperlink 54" xfId="6064" hidden="1" xr:uid="{00000000-0005-0000-0000-000037070000}"/>
    <cellStyle name="Followed Hyperlink 54" xfId="6270" hidden="1" xr:uid="{00000000-0005-0000-0000-00001C070000}"/>
    <cellStyle name="Followed Hyperlink 54" xfId="2474" hidden="1" xr:uid="{00000000-0005-0000-0000-00001D070000}"/>
    <cellStyle name="Followed Hyperlink 54" xfId="2509" hidden="1" xr:uid="{00000000-0005-0000-0000-00001E070000}"/>
    <cellStyle name="Followed Hyperlink 54" xfId="6160" hidden="1" xr:uid="{00000000-0005-0000-0000-00001F070000}"/>
    <cellStyle name="Followed Hyperlink 54" xfId="6480" hidden="1" xr:uid="{00000000-0005-0000-0000-000020070000}"/>
    <cellStyle name="Followed Hyperlink 54" xfId="6608" hidden="1" xr:uid="{00000000-0005-0000-0000-000021070000}"/>
    <cellStyle name="Followed Hyperlink 54" xfId="6647" hidden="1" xr:uid="{00000000-0005-0000-0000-000022070000}"/>
    <cellStyle name="Followed Hyperlink 54" xfId="6678" hidden="1" xr:uid="{00000000-0005-0000-0000-000023070000}"/>
    <cellStyle name="Followed Hyperlink 54" xfId="6497" hidden="1" xr:uid="{00000000-0005-0000-0000-000024070000}"/>
    <cellStyle name="Followed Hyperlink 54" xfId="6829" hidden="1" xr:uid="{00000000-0005-0000-0000-000025070000}"/>
    <cellStyle name="Followed Hyperlink 54" xfId="6868" hidden="1" xr:uid="{00000000-0005-0000-0000-000026070000}"/>
    <cellStyle name="Followed Hyperlink 54" xfId="6899" hidden="1" xr:uid="{00000000-0005-0000-0000-000027070000}"/>
    <cellStyle name="Followed Hyperlink 54" xfId="6566" hidden="1" xr:uid="{00000000-0005-0000-0000-000028070000}"/>
    <cellStyle name="Followed Hyperlink 54" xfId="7045" hidden="1" xr:uid="{00000000-0005-0000-0000-000029070000}"/>
    <cellStyle name="Followed Hyperlink 54" xfId="7084" hidden="1" xr:uid="{00000000-0005-0000-0000-00002A070000}"/>
    <cellStyle name="Followed Hyperlink 54" xfId="7115" hidden="1" xr:uid="{00000000-0005-0000-0000-00002B070000}"/>
    <cellStyle name="Followed Hyperlink 54" xfId="289" hidden="1" xr:uid="{00000000-0005-0000-0000-00002C070000}"/>
    <cellStyle name="Followed Hyperlink 54" xfId="7257" hidden="1" xr:uid="{00000000-0005-0000-0000-00002D070000}"/>
    <cellStyle name="Followed Hyperlink 54" xfId="7296" hidden="1" xr:uid="{00000000-0005-0000-0000-00002E070000}"/>
    <cellStyle name="Followed Hyperlink 54" xfId="7327" hidden="1" xr:uid="{00000000-0005-0000-0000-00002F070000}"/>
    <cellStyle name="Followed Hyperlink 54" xfId="6572" hidden="1" xr:uid="{00000000-0005-0000-0000-000030070000}"/>
    <cellStyle name="Followed Hyperlink 54" xfId="7468" hidden="1" xr:uid="{00000000-0005-0000-0000-000031070000}"/>
    <cellStyle name="Followed Hyperlink 54" xfId="7507" hidden="1" xr:uid="{00000000-0005-0000-0000-000032070000}"/>
    <cellStyle name="Followed Hyperlink 54" xfId="7538" hidden="1" xr:uid="{00000000-0005-0000-0000-000033070000}"/>
    <cellStyle name="Followed Hyperlink 54" xfId="6304" hidden="1" xr:uid="{00000000-0005-0000-0000-000034070000}"/>
    <cellStyle name="Followed Hyperlink 54" xfId="7674" hidden="1" xr:uid="{00000000-0005-0000-0000-000035070000}"/>
    <cellStyle name="Followed Hyperlink 54" xfId="7713" hidden="1" xr:uid="{00000000-0005-0000-0000-000036070000}"/>
    <cellStyle name="Followed Hyperlink 54" xfId="7744" hidden="1" xr:uid="{00000000-0005-0000-0000-000037070000}"/>
    <cellStyle name="Followed Hyperlink 54" xfId="7950" hidden="1" xr:uid="{00000000-0005-0000-0000-00001C070000}"/>
    <cellStyle name="Followed Hyperlink 54" xfId="4694" hidden="1" xr:uid="{00000000-0005-0000-0000-00001D070000}"/>
    <cellStyle name="Followed Hyperlink 54" xfId="2650" hidden="1" xr:uid="{00000000-0005-0000-0000-00001E070000}"/>
    <cellStyle name="Followed Hyperlink 54" xfId="7840" hidden="1" xr:uid="{00000000-0005-0000-0000-00001F070000}"/>
    <cellStyle name="Followed Hyperlink 54" xfId="8160" hidden="1" xr:uid="{00000000-0005-0000-0000-000020070000}"/>
    <cellStyle name="Followed Hyperlink 54" xfId="8288" hidden="1" xr:uid="{00000000-0005-0000-0000-000021070000}"/>
    <cellStyle name="Followed Hyperlink 54" xfId="8327" hidden="1" xr:uid="{00000000-0005-0000-0000-000022070000}"/>
    <cellStyle name="Followed Hyperlink 54" xfId="8358" hidden="1" xr:uid="{00000000-0005-0000-0000-000023070000}"/>
    <cellStyle name="Followed Hyperlink 54" xfId="8177" hidden="1" xr:uid="{00000000-0005-0000-0000-000024070000}"/>
    <cellStyle name="Followed Hyperlink 54" xfId="8509" hidden="1" xr:uid="{00000000-0005-0000-0000-000025070000}"/>
    <cellStyle name="Followed Hyperlink 54" xfId="8548" hidden="1" xr:uid="{00000000-0005-0000-0000-000026070000}"/>
    <cellStyle name="Followed Hyperlink 54" xfId="8579" hidden="1" xr:uid="{00000000-0005-0000-0000-000027070000}"/>
    <cellStyle name="Followed Hyperlink 54" xfId="8246" hidden="1" xr:uid="{00000000-0005-0000-0000-000028070000}"/>
    <cellStyle name="Followed Hyperlink 54" xfId="8725" hidden="1" xr:uid="{00000000-0005-0000-0000-000029070000}"/>
    <cellStyle name="Followed Hyperlink 54" xfId="8764" hidden="1" xr:uid="{00000000-0005-0000-0000-00002A070000}"/>
    <cellStyle name="Followed Hyperlink 54" xfId="8795" hidden="1" xr:uid="{00000000-0005-0000-0000-00002B070000}"/>
    <cellStyle name="Followed Hyperlink 54" xfId="2590" hidden="1" xr:uid="{00000000-0005-0000-0000-00002C070000}"/>
    <cellStyle name="Followed Hyperlink 54" xfId="8937" hidden="1" xr:uid="{00000000-0005-0000-0000-00002D070000}"/>
    <cellStyle name="Followed Hyperlink 54" xfId="8976" hidden="1" xr:uid="{00000000-0005-0000-0000-00002E070000}"/>
    <cellStyle name="Followed Hyperlink 54" xfId="9007" hidden="1" xr:uid="{00000000-0005-0000-0000-00002F070000}"/>
    <cellStyle name="Followed Hyperlink 54" xfId="8252" hidden="1" xr:uid="{00000000-0005-0000-0000-000030070000}"/>
    <cellStyle name="Followed Hyperlink 54" xfId="9148" hidden="1" xr:uid="{00000000-0005-0000-0000-000031070000}"/>
    <cellStyle name="Followed Hyperlink 54" xfId="9187" hidden="1" xr:uid="{00000000-0005-0000-0000-000032070000}"/>
    <cellStyle name="Followed Hyperlink 54" xfId="9218" hidden="1" xr:uid="{00000000-0005-0000-0000-000033070000}"/>
    <cellStyle name="Followed Hyperlink 54" xfId="7984" hidden="1" xr:uid="{00000000-0005-0000-0000-000034070000}"/>
    <cellStyle name="Followed Hyperlink 54" xfId="9354" hidden="1" xr:uid="{00000000-0005-0000-0000-000035070000}"/>
    <cellStyle name="Followed Hyperlink 54" xfId="9393" hidden="1" xr:uid="{00000000-0005-0000-0000-000036070000}"/>
    <cellStyle name="Followed Hyperlink 54" xfId="9424" hidden="1" xr:uid="{00000000-0005-0000-0000-000037070000}"/>
    <cellStyle name="Followed Hyperlink 54" xfId="9630" hidden="1" xr:uid="{00000000-0005-0000-0000-00001C070000}"/>
    <cellStyle name="Followed Hyperlink 54" xfId="6373" hidden="1" xr:uid="{00000000-0005-0000-0000-00001D070000}"/>
    <cellStyle name="Followed Hyperlink 54" xfId="2807" hidden="1" xr:uid="{00000000-0005-0000-0000-00001E070000}"/>
    <cellStyle name="Followed Hyperlink 54" xfId="9520" hidden="1" xr:uid="{00000000-0005-0000-0000-00001F070000}"/>
    <cellStyle name="Followed Hyperlink 54" xfId="9838" hidden="1" xr:uid="{00000000-0005-0000-0000-000020070000}"/>
    <cellStyle name="Followed Hyperlink 54" xfId="9966" hidden="1" xr:uid="{00000000-0005-0000-0000-000021070000}"/>
    <cellStyle name="Followed Hyperlink 54" xfId="10005" hidden="1" xr:uid="{00000000-0005-0000-0000-000022070000}"/>
    <cellStyle name="Followed Hyperlink 54" xfId="10036" hidden="1" xr:uid="{00000000-0005-0000-0000-000023070000}"/>
    <cellStyle name="Followed Hyperlink 54" xfId="9855" hidden="1" xr:uid="{00000000-0005-0000-0000-000024070000}"/>
    <cellStyle name="Followed Hyperlink 54" xfId="10187" hidden="1" xr:uid="{00000000-0005-0000-0000-000025070000}"/>
    <cellStyle name="Followed Hyperlink 54" xfId="10226" hidden="1" xr:uid="{00000000-0005-0000-0000-000026070000}"/>
    <cellStyle name="Followed Hyperlink 54" xfId="10257" hidden="1" xr:uid="{00000000-0005-0000-0000-000027070000}"/>
    <cellStyle name="Followed Hyperlink 54" xfId="9924" hidden="1" xr:uid="{00000000-0005-0000-0000-000028070000}"/>
    <cellStyle name="Followed Hyperlink 54" xfId="10403" hidden="1" xr:uid="{00000000-0005-0000-0000-000029070000}"/>
    <cellStyle name="Followed Hyperlink 54" xfId="10442" hidden="1" xr:uid="{00000000-0005-0000-0000-00002A070000}"/>
    <cellStyle name="Followed Hyperlink 54" xfId="10473" hidden="1" xr:uid="{00000000-0005-0000-0000-00002B070000}"/>
    <cellStyle name="Followed Hyperlink 54" xfId="4652" hidden="1" xr:uid="{00000000-0005-0000-0000-00002C070000}"/>
    <cellStyle name="Followed Hyperlink 54" xfId="10615" hidden="1" xr:uid="{00000000-0005-0000-0000-00002D070000}"/>
    <cellStyle name="Followed Hyperlink 54" xfId="10654" hidden="1" xr:uid="{00000000-0005-0000-0000-00002E070000}"/>
    <cellStyle name="Followed Hyperlink 54" xfId="10685" hidden="1" xr:uid="{00000000-0005-0000-0000-00002F070000}"/>
    <cellStyle name="Followed Hyperlink 54" xfId="9930" hidden="1" xr:uid="{00000000-0005-0000-0000-000030070000}"/>
    <cellStyle name="Followed Hyperlink 54" xfId="10826" hidden="1" xr:uid="{00000000-0005-0000-0000-000031070000}"/>
    <cellStyle name="Followed Hyperlink 54" xfId="10865" hidden="1" xr:uid="{00000000-0005-0000-0000-000032070000}"/>
    <cellStyle name="Followed Hyperlink 54" xfId="10896" hidden="1" xr:uid="{00000000-0005-0000-0000-000033070000}"/>
    <cellStyle name="Followed Hyperlink 54" xfId="9664" hidden="1" xr:uid="{00000000-0005-0000-0000-000034070000}"/>
    <cellStyle name="Followed Hyperlink 54" xfId="11032" hidden="1" xr:uid="{00000000-0005-0000-0000-000035070000}"/>
    <cellStyle name="Followed Hyperlink 54" xfId="11071" hidden="1" xr:uid="{00000000-0005-0000-0000-000036070000}"/>
    <cellStyle name="Followed Hyperlink 54" xfId="11102" hidden="1" xr:uid="{00000000-0005-0000-0000-000037070000}"/>
    <cellStyle name="Followed Hyperlink 54" xfId="11308" hidden="1" xr:uid="{00000000-0005-0000-0000-00001C070000}"/>
    <cellStyle name="Followed Hyperlink 54" xfId="8053" hidden="1" xr:uid="{00000000-0005-0000-0000-00001D070000}"/>
    <cellStyle name="Followed Hyperlink 54" xfId="4709" hidden="1" xr:uid="{00000000-0005-0000-0000-00001E070000}"/>
    <cellStyle name="Followed Hyperlink 54" xfId="11198" hidden="1" xr:uid="{00000000-0005-0000-0000-00001F070000}"/>
    <cellStyle name="Followed Hyperlink 54" xfId="11513" hidden="1" xr:uid="{00000000-0005-0000-0000-000020070000}"/>
    <cellStyle name="Followed Hyperlink 54" xfId="11641" hidden="1" xr:uid="{00000000-0005-0000-0000-000021070000}"/>
    <cellStyle name="Followed Hyperlink 54" xfId="11680" hidden="1" xr:uid="{00000000-0005-0000-0000-000022070000}"/>
    <cellStyle name="Followed Hyperlink 54" xfId="11711" hidden="1" xr:uid="{00000000-0005-0000-0000-000023070000}"/>
    <cellStyle name="Followed Hyperlink 54" xfId="11530" hidden="1" xr:uid="{00000000-0005-0000-0000-000024070000}"/>
    <cellStyle name="Followed Hyperlink 54" xfId="11862" hidden="1" xr:uid="{00000000-0005-0000-0000-000025070000}"/>
    <cellStyle name="Followed Hyperlink 54" xfId="11901" hidden="1" xr:uid="{00000000-0005-0000-0000-000026070000}"/>
    <cellStyle name="Followed Hyperlink 54" xfId="11932" hidden="1" xr:uid="{00000000-0005-0000-0000-000027070000}"/>
    <cellStyle name="Followed Hyperlink 54" xfId="11599" hidden="1" xr:uid="{00000000-0005-0000-0000-000028070000}"/>
    <cellStyle name="Followed Hyperlink 54" xfId="12078" hidden="1" xr:uid="{00000000-0005-0000-0000-000029070000}"/>
    <cellStyle name="Followed Hyperlink 54" xfId="12117" hidden="1" xr:uid="{00000000-0005-0000-0000-00002A070000}"/>
    <cellStyle name="Followed Hyperlink 54" xfId="12148" hidden="1" xr:uid="{00000000-0005-0000-0000-00002B070000}"/>
    <cellStyle name="Followed Hyperlink 54" xfId="6331" hidden="1" xr:uid="{00000000-0005-0000-0000-00002C070000}"/>
    <cellStyle name="Followed Hyperlink 54" xfId="12290" hidden="1" xr:uid="{00000000-0005-0000-0000-00002D070000}"/>
    <cellStyle name="Followed Hyperlink 54" xfId="12329" hidden="1" xr:uid="{00000000-0005-0000-0000-00002E070000}"/>
    <cellStyle name="Followed Hyperlink 54" xfId="12360" hidden="1" xr:uid="{00000000-0005-0000-0000-00002F070000}"/>
    <cellStyle name="Followed Hyperlink 54" xfId="11605" hidden="1" xr:uid="{00000000-0005-0000-0000-000030070000}"/>
    <cellStyle name="Followed Hyperlink 54" xfId="12501" hidden="1" xr:uid="{00000000-0005-0000-0000-000031070000}"/>
    <cellStyle name="Followed Hyperlink 54" xfId="12540" hidden="1" xr:uid="{00000000-0005-0000-0000-000032070000}"/>
    <cellStyle name="Followed Hyperlink 54" xfId="12571" hidden="1" xr:uid="{00000000-0005-0000-0000-000033070000}"/>
    <cellStyle name="Followed Hyperlink 54" xfId="11341" hidden="1" xr:uid="{00000000-0005-0000-0000-000034070000}"/>
    <cellStyle name="Followed Hyperlink 54" xfId="12707" hidden="1" xr:uid="{00000000-0005-0000-0000-000035070000}"/>
    <cellStyle name="Followed Hyperlink 54" xfId="12746" hidden="1" xr:uid="{00000000-0005-0000-0000-000036070000}"/>
    <cellStyle name="Followed Hyperlink 54" xfId="12777" hidden="1" xr:uid="{00000000-0005-0000-0000-000037070000}"/>
    <cellStyle name="Followed Hyperlink 54" xfId="12982" hidden="1" xr:uid="{00000000-0005-0000-0000-00001C070000}"/>
    <cellStyle name="Followed Hyperlink 54" xfId="9731" hidden="1" xr:uid="{00000000-0005-0000-0000-00001D070000}"/>
    <cellStyle name="Followed Hyperlink 54" xfId="6389" hidden="1" xr:uid="{00000000-0005-0000-0000-00001E070000}"/>
    <cellStyle name="Followed Hyperlink 54" xfId="12873" hidden="1" xr:uid="{00000000-0005-0000-0000-00001F070000}"/>
    <cellStyle name="Followed Hyperlink 54" xfId="13187" hidden="1" xr:uid="{00000000-0005-0000-0000-000020070000}"/>
    <cellStyle name="Followed Hyperlink 54" xfId="13315" hidden="1" xr:uid="{00000000-0005-0000-0000-000021070000}"/>
    <cellStyle name="Followed Hyperlink 54" xfId="13354" hidden="1" xr:uid="{00000000-0005-0000-0000-000022070000}"/>
    <cellStyle name="Followed Hyperlink 54" xfId="13385" hidden="1" xr:uid="{00000000-0005-0000-0000-000023070000}"/>
    <cellStyle name="Followed Hyperlink 54" xfId="13204" hidden="1" xr:uid="{00000000-0005-0000-0000-000024070000}"/>
    <cellStyle name="Followed Hyperlink 54" xfId="13536" hidden="1" xr:uid="{00000000-0005-0000-0000-000025070000}"/>
    <cellStyle name="Followed Hyperlink 54" xfId="13575" hidden="1" xr:uid="{00000000-0005-0000-0000-000026070000}"/>
    <cellStyle name="Followed Hyperlink 54" xfId="13606" hidden="1" xr:uid="{00000000-0005-0000-0000-000027070000}"/>
    <cellStyle name="Followed Hyperlink 54" xfId="13273" hidden="1" xr:uid="{00000000-0005-0000-0000-000028070000}"/>
    <cellStyle name="Followed Hyperlink 54" xfId="13752" hidden="1" xr:uid="{00000000-0005-0000-0000-000029070000}"/>
    <cellStyle name="Followed Hyperlink 54" xfId="13791" hidden="1" xr:uid="{00000000-0005-0000-0000-00002A070000}"/>
    <cellStyle name="Followed Hyperlink 54" xfId="13822" hidden="1" xr:uid="{00000000-0005-0000-0000-00002B070000}"/>
    <cellStyle name="Followed Hyperlink 54" xfId="8011" hidden="1" xr:uid="{00000000-0005-0000-0000-00002C070000}"/>
    <cellStyle name="Followed Hyperlink 54" xfId="13964" hidden="1" xr:uid="{00000000-0005-0000-0000-00002D070000}"/>
    <cellStyle name="Followed Hyperlink 54" xfId="14003" hidden="1" xr:uid="{00000000-0005-0000-0000-00002E070000}"/>
    <cellStyle name="Followed Hyperlink 54" xfId="14034" hidden="1" xr:uid="{00000000-0005-0000-0000-00002F070000}"/>
    <cellStyle name="Followed Hyperlink 54" xfId="13279" hidden="1" xr:uid="{00000000-0005-0000-0000-000030070000}"/>
    <cellStyle name="Followed Hyperlink 54" xfId="14175" hidden="1" xr:uid="{00000000-0005-0000-0000-000031070000}"/>
    <cellStyle name="Followed Hyperlink 54" xfId="14214" hidden="1" xr:uid="{00000000-0005-0000-0000-000032070000}"/>
    <cellStyle name="Followed Hyperlink 54" xfId="14245" hidden="1" xr:uid="{00000000-0005-0000-0000-000033070000}"/>
    <cellStyle name="Followed Hyperlink 54" xfId="13015" hidden="1" xr:uid="{00000000-0005-0000-0000-000034070000}"/>
    <cellStyle name="Followed Hyperlink 54" xfId="14381" hidden="1" xr:uid="{00000000-0005-0000-0000-000035070000}"/>
    <cellStyle name="Followed Hyperlink 54" xfId="14420" hidden="1" xr:uid="{00000000-0005-0000-0000-000036070000}"/>
    <cellStyle name="Followed Hyperlink 54" xfId="14451" hidden="1" xr:uid="{00000000-0005-0000-0000-000037070000}"/>
    <cellStyle name="Followed Hyperlink 54" xfId="14654" hidden="1" xr:uid="{00000000-0005-0000-0000-00001C070000}"/>
    <cellStyle name="Followed Hyperlink 54" xfId="11407" hidden="1" xr:uid="{00000000-0005-0000-0000-00001D070000}"/>
    <cellStyle name="Followed Hyperlink 54" xfId="8069" hidden="1" xr:uid="{00000000-0005-0000-0000-00001E070000}"/>
    <cellStyle name="Followed Hyperlink 54" xfId="14547" hidden="1" xr:uid="{00000000-0005-0000-0000-00001F070000}"/>
    <cellStyle name="Followed Hyperlink 54" xfId="14855" hidden="1" xr:uid="{00000000-0005-0000-0000-000020070000}"/>
    <cellStyle name="Followed Hyperlink 54" xfId="14983" hidden="1" xr:uid="{00000000-0005-0000-0000-000021070000}"/>
    <cellStyle name="Followed Hyperlink 54" xfId="15022" hidden="1" xr:uid="{00000000-0005-0000-0000-000022070000}"/>
    <cellStyle name="Followed Hyperlink 54" xfId="15053" hidden="1" xr:uid="{00000000-0005-0000-0000-000023070000}"/>
    <cellStyle name="Followed Hyperlink 54" xfId="14872" hidden="1" xr:uid="{00000000-0005-0000-0000-000024070000}"/>
    <cellStyle name="Followed Hyperlink 54" xfId="15204" hidden="1" xr:uid="{00000000-0005-0000-0000-000025070000}"/>
    <cellStyle name="Followed Hyperlink 54" xfId="15243" hidden="1" xr:uid="{00000000-0005-0000-0000-000026070000}"/>
    <cellStyle name="Followed Hyperlink 54" xfId="15274" hidden="1" xr:uid="{00000000-0005-0000-0000-000027070000}"/>
    <cellStyle name="Followed Hyperlink 54" xfId="14941" hidden="1" xr:uid="{00000000-0005-0000-0000-000028070000}"/>
    <cellStyle name="Followed Hyperlink 54" xfId="15420" hidden="1" xr:uid="{00000000-0005-0000-0000-000029070000}"/>
    <cellStyle name="Followed Hyperlink 54" xfId="15459" hidden="1" xr:uid="{00000000-0005-0000-0000-00002A070000}"/>
    <cellStyle name="Followed Hyperlink 54" xfId="15490" hidden="1" xr:uid="{00000000-0005-0000-0000-00002B070000}"/>
    <cellStyle name="Followed Hyperlink 54" xfId="9690" hidden="1" xr:uid="{00000000-0005-0000-0000-00002C070000}"/>
    <cellStyle name="Followed Hyperlink 54" xfId="15632" hidden="1" xr:uid="{00000000-0005-0000-0000-00002D070000}"/>
    <cellStyle name="Followed Hyperlink 54" xfId="15671" hidden="1" xr:uid="{00000000-0005-0000-0000-00002E070000}"/>
    <cellStyle name="Followed Hyperlink 54" xfId="15702" hidden="1" xr:uid="{00000000-0005-0000-0000-00002F070000}"/>
    <cellStyle name="Followed Hyperlink 54" xfId="14947" hidden="1" xr:uid="{00000000-0005-0000-0000-000030070000}"/>
    <cellStyle name="Followed Hyperlink 54" xfId="15843" hidden="1" xr:uid="{00000000-0005-0000-0000-000031070000}"/>
    <cellStyle name="Followed Hyperlink 54" xfId="15882" hidden="1" xr:uid="{00000000-0005-0000-0000-000032070000}"/>
    <cellStyle name="Followed Hyperlink 54" xfId="15913" hidden="1" xr:uid="{00000000-0005-0000-0000-000033070000}"/>
    <cellStyle name="Followed Hyperlink 54" xfId="14686" hidden="1" xr:uid="{00000000-0005-0000-0000-000034070000}"/>
    <cellStyle name="Followed Hyperlink 54" xfId="16049" hidden="1" xr:uid="{00000000-0005-0000-0000-000035070000}"/>
    <cellStyle name="Followed Hyperlink 54" xfId="16088" hidden="1" xr:uid="{00000000-0005-0000-0000-000036070000}"/>
    <cellStyle name="Followed Hyperlink 54" xfId="16119" hidden="1" xr:uid="{00000000-0005-0000-0000-000037070000}"/>
    <cellStyle name="Followed Hyperlink 54" xfId="16323" hidden="1" xr:uid="{00000000-0005-0000-0000-00001C070000}"/>
    <cellStyle name="Followed Hyperlink 54" xfId="13081" hidden="1" xr:uid="{00000000-0005-0000-0000-00001D070000}"/>
    <cellStyle name="Followed Hyperlink 54" xfId="9747" hidden="1" xr:uid="{00000000-0005-0000-0000-00001E070000}"/>
    <cellStyle name="Followed Hyperlink 54" xfId="16215" hidden="1" xr:uid="{00000000-0005-0000-0000-00001F070000}"/>
    <cellStyle name="Followed Hyperlink 54" xfId="16514" hidden="1" xr:uid="{00000000-0005-0000-0000-000020070000}"/>
    <cellStyle name="Followed Hyperlink 54" xfId="16642" hidden="1" xr:uid="{00000000-0005-0000-0000-000021070000}"/>
    <cellStyle name="Followed Hyperlink 54" xfId="16681" hidden="1" xr:uid="{00000000-0005-0000-0000-000022070000}"/>
    <cellStyle name="Followed Hyperlink 54" xfId="16712" hidden="1" xr:uid="{00000000-0005-0000-0000-000023070000}"/>
    <cellStyle name="Followed Hyperlink 54" xfId="16531" hidden="1" xr:uid="{00000000-0005-0000-0000-000024070000}"/>
    <cellStyle name="Followed Hyperlink 54" xfId="16863" hidden="1" xr:uid="{00000000-0005-0000-0000-000025070000}"/>
    <cellStyle name="Followed Hyperlink 54" xfId="16902" hidden="1" xr:uid="{00000000-0005-0000-0000-000026070000}"/>
    <cellStyle name="Followed Hyperlink 54" xfId="16933" hidden="1" xr:uid="{00000000-0005-0000-0000-000027070000}"/>
    <cellStyle name="Followed Hyperlink 54" xfId="16600" hidden="1" xr:uid="{00000000-0005-0000-0000-000028070000}"/>
    <cellStyle name="Followed Hyperlink 54" xfId="17079" hidden="1" xr:uid="{00000000-0005-0000-0000-000029070000}"/>
    <cellStyle name="Followed Hyperlink 54" xfId="17118" hidden="1" xr:uid="{00000000-0005-0000-0000-00002A070000}"/>
    <cellStyle name="Followed Hyperlink 54" xfId="17149" hidden="1" xr:uid="{00000000-0005-0000-0000-00002B070000}"/>
    <cellStyle name="Followed Hyperlink 54" xfId="11367" hidden="1" xr:uid="{00000000-0005-0000-0000-00002C070000}"/>
    <cellStyle name="Followed Hyperlink 54" xfId="17291" hidden="1" xr:uid="{00000000-0005-0000-0000-00002D070000}"/>
    <cellStyle name="Followed Hyperlink 54" xfId="17330" hidden="1" xr:uid="{00000000-0005-0000-0000-00002E070000}"/>
    <cellStyle name="Followed Hyperlink 54" xfId="17361" hidden="1" xr:uid="{00000000-0005-0000-0000-00002F070000}"/>
    <cellStyle name="Followed Hyperlink 54" xfId="16606" hidden="1" xr:uid="{00000000-0005-0000-0000-000030070000}"/>
    <cellStyle name="Followed Hyperlink 54" xfId="17502" hidden="1" xr:uid="{00000000-0005-0000-0000-000031070000}"/>
    <cellStyle name="Followed Hyperlink 54" xfId="17541" hidden="1" xr:uid="{00000000-0005-0000-0000-000032070000}"/>
    <cellStyle name="Followed Hyperlink 54" xfId="17572" hidden="1" xr:uid="{00000000-0005-0000-0000-000033070000}"/>
    <cellStyle name="Followed Hyperlink 54" xfId="16352" hidden="1" xr:uid="{00000000-0005-0000-0000-000034070000}"/>
    <cellStyle name="Followed Hyperlink 54" xfId="17708" hidden="1" xr:uid="{00000000-0005-0000-0000-000035070000}"/>
    <cellStyle name="Followed Hyperlink 54" xfId="17747" hidden="1" xr:uid="{00000000-0005-0000-0000-000036070000}"/>
    <cellStyle name="Followed Hyperlink 54" xfId="17778" hidden="1" xr:uid="{00000000-0005-0000-0000-000037070000}"/>
    <cellStyle name="Followed Hyperlink 54" xfId="17980" hidden="1" xr:uid="{00000000-0005-0000-0000-00001C070000}"/>
    <cellStyle name="Followed Hyperlink 54" xfId="14637" hidden="1" xr:uid="{00000000-0005-0000-0000-00001D070000}"/>
    <cellStyle name="Followed Hyperlink 54" xfId="17885" hidden="1" xr:uid="{00000000-0005-0000-0000-00001E070000}"/>
    <cellStyle name="Followed Hyperlink 54" xfId="12973" hidden="1" xr:uid="{00000000-0005-0000-0000-00001F070000}"/>
    <cellStyle name="Followed Hyperlink 54" xfId="18180" hidden="1" xr:uid="{00000000-0005-0000-0000-000020070000}"/>
    <cellStyle name="Followed Hyperlink 54" xfId="18308" hidden="1" xr:uid="{00000000-0005-0000-0000-000021070000}"/>
    <cellStyle name="Followed Hyperlink 54" xfId="18347" hidden="1" xr:uid="{00000000-0005-0000-0000-000022070000}"/>
    <cellStyle name="Followed Hyperlink 54" xfId="18378" hidden="1" xr:uid="{00000000-0005-0000-0000-000023070000}"/>
    <cellStyle name="Followed Hyperlink 54" xfId="18197" hidden="1" xr:uid="{00000000-0005-0000-0000-000024070000}"/>
    <cellStyle name="Followed Hyperlink 54" xfId="18529" hidden="1" xr:uid="{00000000-0005-0000-0000-000025070000}"/>
    <cellStyle name="Followed Hyperlink 54" xfId="18568" hidden="1" xr:uid="{00000000-0005-0000-0000-000026070000}"/>
    <cellStyle name="Followed Hyperlink 54" xfId="18599" hidden="1" xr:uid="{00000000-0005-0000-0000-000027070000}"/>
    <cellStyle name="Followed Hyperlink 54" xfId="18266" hidden="1" xr:uid="{00000000-0005-0000-0000-000028070000}"/>
    <cellStyle name="Followed Hyperlink 54" xfId="18745" hidden="1" xr:uid="{00000000-0005-0000-0000-000029070000}"/>
    <cellStyle name="Followed Hyperlink 54" xfId="18784" hidden="1" xr:uid="{00000000-0005-0000-0000-00002A070000}"/>
    <cellStyle name="Followed Hyperlink 54" xfId="18815" hidden="1" xr:uid="{00000000-0005-0000-0000-00002B070000}"/>
    <cellStyle name="Followed Hyperlink 54" xfId="16430" hidden="1" xr:uid="{00000000-0005-0000-0000-00002C070000}"/>
    <cellStyle name="Followed Hyperlink 54" xfId="18957" hidden="1" xr:uid="{00000000-0005-0000-0000-00002D070000}"/>
    <cellStyle name="Followed Hyperlink 54" xfId="18996" hidden="1" xr:uid="{00000000-0005-0000-0000-00002E070000}"/>
    <cellStyle name="Followed Hyperlink 54" xfId="19027" hidden="1" xr:uid="{00000000-0005-0000-0000-00002F070000}"/>
    <cellStyle name="Followed Hyperlink 54" xfId="18272" hidden="1" xr:uid="{00000000-0005-0000-0000-000030070000}"/>
    <cellStyle name="Followed Hyperlink 54" xfId="19168" hidden="1" xr:uid="{00000000-0005-0000-0000-000031070000}"/>
    <cellStyle name="Followed Hyperlink 54" xfId="19207" hidden="1" xr:uid="{00000000-0005-0000-0000-000032070000}"/>
    <cellStyle name="Followed Hyperlink 54" xfId="19238" hidden="1" xr:uid="{00000000-0005-0000-0000-000033070000}"/>
    <cellStyle name="Followed Hyperlink 54" xfId="14711" hidden="1" xr:uid="{00000000-0005-0000-0000-000034070000}"/>
    <cellStyle name="Followed Hyperlink 54" xfId="19374" hidden="1" xr:uid="{00000000-0005-0000-0000-000035070000}"/>
    <cellStyle name="Followed Hyperlink 54" xfId="19413" hidden="1" xr:uid="{00000000-0005-0000-0000-000036070000}"/>
    <cellStyle name="Followed Hyperlink 54" xfId="19444" hidden="1" xr:uid="{00000000-0005-0000-0000-000037070000}"/>
    <cellStyle name="Followed Hyperlink 54" xfId="19642" hidden="1" xr:uid="{00000000-0005-0000-0000-00001C070000}"/>
    <cellStyle name="Followed Hyperlink 54" xfId="13046" hidden="1" xr:uid="{00000000-0005-0000-0000-00001D070000}"/>
    <cellStyle name="Followed Hyperlink 54" xfId="13000" hidden="1" xr:uid="{00000000-0005-0000-0000-00001E070000}"/>
    <cellStyle name="Followed Hyperlink 54" xfId="19540" hidden="1" xr:uid="{00000000-0005-0000-0000-00001F070000}"/>
    <cellStyle name="Followed Hyperlink 54" xfId="19821" hidden="1" xr:uid="{00000000-0005-0000-0000-000020070000}"/>
    <cellStyle name="Followed Hyperlink 54" xfId="19949" hidden="1" xr:uid="{00000000-0005-0000-0000-000021070000}"/>
    <cellStyle name="Followed Hyperlink 54" xfId="19988" hidden="1" xr:uid="{00000000-0005-0000-0000-000022070000}"/>
    <cellStyle name="Followed Hyperlink 54" xfId="20019" hidden="1" xr:uid="{00000000-0005-0000-0000-000023070000}"/>
    <cellStyle name="Followed Hyperlink 54" xfId="19838" hidden="1" xr:uid="{00000000-0005-0000-0000-000024070000}"/>
    <cellStyle name="Followed Hyperlink 54" xfId="20170" hidden="1" xr:uid="{00000000-0005-0000-0000-000025070000}"/>
    <cellStyle name="Followed Hyperlink 54" xfId="20209" hidden="1" xr:uid="{00000000-0005-0000-0000-000026070000}"/>
    <cellStyle name="Followed Hyperlink 54" xfId="20240" hidden="1" xr:uid="{00000000-0005-0000-0000-000027070000}"/>
    <cellStyle name="Followed Hyperlink 54" xfId="19907" hidden="1" xr:uid="{00000000-0005-0000-0000-000028070000}"/>
    <cellStyle name="Followed Hyperlink 54" xfId="20386" hidden="1" xr:uid="{00000000-0005-0000-0000-000029070000}"/>
    <cellStyle name="Followed Hyperlink 54" xfId="20425" hidden="1" xr:uid="{00000000-0005-0000-0000-00002A070000}"/>
    <cellStyle name="Followed Hyperlink 54" xfId="20456" hidden="1" xr:uid="{00000000-0005-0000-0000-00002B070000}"/>
    <cellStyle name="Followed Hyperlink 54" xfId="14745" hidden="1" xr:uid="{00000000-0005-0000-0000-00002C070000}"/>
    <cellStyle name="Followed Hyperlink 54" xfId="20598" hidden="1" xr:uid="{00000000-0005-0000-0000-00002D070000}"/>
    <cellStyle name="Followed Hyperlink 54" xfId="20637" hidden="1" xr:uid="{00000000-0005-0000-0000-00002E070000}"/>
    <cellStyle name="Followed Hyperlink 54" xfId="20668" hidden="1" xr:uid="{00000000-0005-0000-0000-00002F070000}"/>
    <cellStyle name="Followed Hyperlink 54" xfId="19913" hidden="1" xr:uid="{00000000-0005-0000-0000-000030070000}"/>
    <cellStyle name="Followed Hyperlink 54" xfId="20809" hidden="1" xr:uid="{00000000-0005-0000-0000-000031070000}"/>
    <cellStyle name="Followed Hyperlink 54" xfId="20848" hidden="1" xr:uid="{00000000-0005-0000-0000-000032070000}"/>
    <cellStyle name="Followed Hyperlink 54" xfId="20879" hidden="1" xr:uid="{00000000-0005-0000-0000-000033070000}"/>
    <cellStyle name="Followed Hyperlink 54" xfId="19669" hidden="1" xr:uid="{00000000-0005-0000-0000-000034070000}"/>
    <cellStyle name="Followed Hyperlink 54" xfId="21015" hidden="1" xr:uid="{00000000-0005-0000-0000-000035070000}"/>
    <cellStyle name="Followed Hyperlink 54" xfId="21054" hidden="1" xr:uid="{00000000-0005-0000-0000-000036070000}"/>
    <cellStyle name="Followed Hyperlink 54" xfId="21085" hidden="1" xr:uid="{00000000-0005-0000-0000-000037070000}"/>
    <cellStyle name="Followed Hyperlink 54" xfId="21279" hidden="1" xr:uid="{00000000-0005-0000-0000-00001C070000}"/>
    <cellStyle name="Followed Hyperlink 54" xfId="18070" hidden="1" xr:uid="{00000000-0005-0000-0000-00001D070000}"/>
    <cellStyle name="Followed Hyperlink 54" xfId="14772" hidden="1" xr:uid="{00000000-0005-0000-0000-00001E070000}"/>
    <cellStyle name="Followed Hyperlink 54" xfId="21181" hidden="1" xr:uid="{00000000-0005-0000-0000-00001F070000}"/>
    <cellStyle name="Followed Hyperlink 54" xfId="21428" hidden="1" xr:uid="{00000000-0005-0000-0000-000020070000}"/>
    <cellStyle name="Followed Hyperlink 54" xfId="21556" hidden="1" xr:uid="{00000000-0005-0000-0000-000021070000}"/>
    <cellStyle name="Followed Hyperlink 54" xfId="21595" hidden="1" xr:uid="{00000000-0005-0000-0000-000022070000}"/>
    <cellStyle name="Followed Hyperlink 54" xfId="21626" hidden="1" xr:uid="{00000000-0005-0000-0000-000023070000}"/>
    <cellStyle name="Followed Hyperlink 54" xfId="21445" hidden="1" xr:uid="{00000000-0005-0000-0000-000024070000}"/>
    <cellStyle name="Followed Hyperlink 54" xfId="21777" hidden="1" xr:uid="{00000000-0005-0000-0000-000025070000}"/>
    <cellStyle name="Followed Hyperlink 54" xfId="21816" hidden="1" xr:uid="{00000000-0005-0000-0000-000026070000}"/>
    <cellStyle name="Followed Hyperlink 54" xfId="21847" hidden="1" xr:uid="{00000000-0005-0000-0000-000027070000}"/>
    <cellStyle name="Followed Hyperlink 54" xfId="21514" hidden="1" xr:uid="{00000000-0005-0000-0000-000028070000}"/>
    <cellStyle name="Followed Hyperlink 54" xfId="21993" hidden="1" xr:uid="{00000000-0005-0000-0000-000029070000}"/>
    <cellStyle name="Followed Hyperlink 54" xfId="22032" hidden="1" xr:uid="{00000000-0005-0000-0000-00002A070000}"/>
    <cellStyle name="Followed Hyperlink 54" xfId="22063" hidden="1" xr:uid="{00000000-0005-0000-0000-00002B070000}"/>
    <cellStyle name="Followed Hyperlink 54" xfId="16362" hidden="1" xr:uid="{00000000-0005-0000-0000-00002C070000}"/>
    <cellStyle name="Followed Hyperlink 54" xfId="22205" hidden="1" xr:uid="{00000000-0005-0000-0000-00002D070000}"/>
    <cellStyle name="Followed Hyperlink 54" xfId="22244" hidden="1" xr:uid="{00000000-0005-0000-0000-00002E070000}"/>
    <cellStyle name="Followed Hyperlink 54" xfId="22275" hidden="1" xr:uid="{00000000-0005-0000-0000-00002F070000}"/>
    <cellStyle name="Followed Hyperlink 54" xfId="21520" hidden="1" xr:uid="{00000000-0005-0000-0000-000030070000}"/>
    <cellStyle name="Followed Hyperlink 54" xfId="22416" hidden="1" xr:uid="{00000000-0005-0000-0000-000031070000}"/>
    <cellStyle name="Followed Hyperlink 54" xfId="22455" hidden="1" xr:uid="{00000000-0005-0000-0000-000032070000}"/>
    <cellStyle name="Followed Hyperlink 54" xfId="22486" hidden="1" xr:uid="{00000000-0005-0000-0000-000033070000}"/>
    <cellStyle name="Followed Hyperlink 54" xfId="21300" hidden="1" xr:uid="{00000000-0005-0000-0000-000034070000}"/>
    <cellStyle name="Followed Hyperlink 54" xfId="22622" hidden="1" xr:uid="{00000000-0005-0000-0000-000035070000}"/>
    <cellStyle name="Followed Hyperlink 54" xfId="22661" hidden="1" xr:uid="{00000000-0005-0000-0000-000036070000}"/>
    <cellStyle name="Followed Hyperlink 54" xfId="22692" hidden="1" xr:uid="{00000000-0005-0000-0000-000037070000}"/>
    <cellStyle name="Followed Hyperlink 54" xfId="22880" hidden="1" xr:uid="{00000000-0005-0000-0000-00001C070000}"/>
    <cellStyle name="Followed Hyperlink 54" xfId="19724" hidden="1" xr:uid="{00000000-0005-0000-0000-00001D070000}"/>
    <cellStyle name="Followed Hyperlink 54" xfId="16378" hidden="1" xr:uid="{00000000-0005-0000-0000-00001E070000}"/>
    <cellStyle name="Followed Hyperlink 54" xfId="22788" hidden="1" xr:uid="{00000000-0005-0000-0000-00001F070000}"/>
    <cellStyle name="Followed Hyperlink 54" xfId="22997" hidden="1" xr:uid="{00000000-0005-0000-0000-000020070000}"/>
    <cellStyle name="Followed Hyperlink 54" xfId="23125" hidden="1" xr:uid="{00000000-0005-0000-0000-000021070000}"/>
    <cellStyle name="Followed Hyperlink 54" xfId="23164" hidden="1" xr:uid="{00000000-0005-0000-0000-000022070000}"/>
    <cellStyle name="Followed Hyperlink 54" xfId="23195" hidden="1" xr:uid="{00000000-0005-0000-0000-000023070000}"/>
    <cellStyle name="Followed Hyperlink 54" xfId="23014" hidden="1" xr:uid="{00000000-0005-0000-0000-000024070000}"/>
    <cellStyle name="Followed Hyperlink 54" xfId="23346" hidden="1" xr:uid="{00000000-0005-0000-0000-000025070000}"/>
    <cellStyle name="Followed Hyperlink 54" xfId="23385" hidden="1" xr:uid="{00000000-0005-0000-0000-000026070000}"/>
    <cellStyle name="Followed Hyperlink 54" xfId="23416" hidden="1" xr:uid="{00000000-0005-0000-0000-000027070000}"/>
    <cellStyle name="Followed Hyperlink 54" xfId="23083" hidden="1" xr:uid="{00000000-0005-0000-0000-000028070000}"/>
    <cellStyle name="Followed Hyperlink 54" xfId="23562" hidden="1" xr:uid="{00000000-0005-0000-0000-000029070000}"/>
    <cellStyle name="Followed Hyperlink 54" xfId="23601" hidden="1" xr:uid="{00000000-0005-0000-0000-00002A070000}"/>
    <cellStyle name="Followed Hyperlink 54" xfId="23632" hidden="1" xr:uid="{00000000-0005-0000-0000-00002B070000}"/>
    <cellStyle name="Followed Hyperlink 54" xfId="18034" hidden="1" xr:uid="{00000000-0005-0000-0000-00002C070000}"/>
    <cellStyle name="Followed Hyperlink 54" xfId="23774" hidden="1" xr:uid="{00000000-0005-0000-0000-00002D070000}"/>
    <cellStyle name="Followed Hyperlink 54" xfId="23813" hidden="1" xr:uid="{00000000-0005-0000-0000-00002E070000}"/>
    <cellStyle name="Followed Hyperlink 54" xfId="23844" hidden="1" xr:uid="{00000000-0005-0000-0000-00002F070000}"/>
    <cellStyle name="Followed Hyperlink 54" xfId="23089" hidden="1" xr:uid="{00000000-0005-0000-0000-000030070000}"/>
    <cellStyle name="Followed Hyperlink 54" xfId="23985" hidden="1" xr:uid="{00000000-0005-0000-0000-000031070000}"/>
    <cellStyle name="Followed Hyperlink 54" xfId="24024" hidden="1" xr:uid="{00000000-0005-0000-0000-000032070000}"/>
    <cellStyle name="Followed Hyperlink 54" xfId="24055" hidden="1" xr:uid="{00000000-0005-0000-0000-000033070000}"/>
    <cellStyle name="Followed Hyperlink 54" xfId="22895" hidden="1" xr:uid="{00000000-0005-0000-0000-000034070000}"/>
    <cellStyle name="Followed Hyperlink 54" xfId="24191" hidden="1" xr:uid="{00000000-0005-0000-0000-000035070000}"/>
    <cellStyle name="Followed Hyperlink 54" xfId="24230" hidden="1" xr:uid="{00000000-0005-0000-0000-000036070000}"/>
    <cellStyle name="Followed Hyperlink 54" xfId="24261" hidden="1" xr:uid="{00000000-0005-0000-0000-000037070000}"/>
    <cellStyle name="Followed Hyperlink 54" xfId="24435" hidden="1" xr:uid="{00000000-0005-0000-0000-00001C070000}"/>
    <cellStyle name="Followed Hyperlink 54" xfId="21340" hidden="1" xr:uid="{00000000-0005-0000-0000-00001D070000}"/>
    <cellStyle name="Followed Hyperlink 54" xfId="18080" hidden="1" xr:uid="{00000000-0005-0000-0000-00001E070000}"/>
    <cellStyle name="Followed Hyperlink 54" xfId="24357" hidden="1" xr:uid="{00000000-0005-0000-0000-00001F070000}"/>
    <cellStyle name="Followed Hyperlink 54" xfId="24516" hidden="1" xr:uid="{00000000-0005-0000-0000-000020070000}"/>
    <cellStyle name="Followed Hyperlink 54" xfId="24644" hidden="1" xr:uid="{00000000-0005-0000-0000-000021070000}"/>
    <cellStyle name="Followed Hyperlink 54" xfId="24683" hidden="1" xr:uid="{00000000-0005-0000-0000-000022070000}"/>
    <cellStyle name="Followed Hyperlink 54" xfId="24714" hidden="1" xr:uid="{00000000-0005-0000-0000-000023070000}"/>
    <cellStyle name="Followed Hyperlink 54" xfId="24533" hidden="1" xr:uid="{00000000-0005-0000-0000-000024070000}"/>
    <cellStyle name="Followed Hyperlink 54" xfId="24865" hidden="1" xr:uid="{00000000-0005-0000-0000-000025070000}"/>
    <cellStyle name="Followed Hyperlink 54" xfId="24904" hidden="1" xr:uid="{00000000-0005-0000-0000-000026070000}"/>
    <cellStyle name="Followed Hyperlink 54" xfId="24935" hidden="1" xr:uid="{00000000-0005-0000-0000-000027070000}"/>
    <cellStyle name="Followed Hyperlink 54" xfId="24602" hidden="1" xr:uid="{00000000-0005-0000-0000-000028070000}"/>
    <cellStyle name="Followed Hyperlink 54" xfId="25081" hidden="1" xr:uid="{00000000-0005-0000-0000-000029070000}"/>
    <cellStyle name="Followed Hyperlink 54" xfId="25120" hidden="1" xr:uid="{00000000-0005-0000-0000-00002A070000}"/>
    <cellStyle name="Followed Hyperlink 54" xfId="25151" hidden="1" xr:uid="{00000000-0005-0000-0000-00002B070000}"/>
    <cellStyle name="Followed Hyperlink 54" xfId="19691" hidden="1" xr:uid="{00000000-0005-0000-0000-00002C070000}"/>
    <cellStyle name="Followed Hyperlink 54" xfId="25293" hidden="1" xr:uid="{00000000-0005-0000-0000-00002D070000}"/>
    <cellStyle name="Followed Hyperlink 54" xfId="25332" hidden="1" xr:uid="{00000000-0005-0000-0000-00002E070000}"/>
    <cellStyle name="Followed Hyperlink 54" xfId="25363" hidden="1" xr:uid="{00000000-0005-0000-0000-00002F070000}"/>
    <cellStyle name="Followed Hyperlink 54" xfId="24608" hidden="1" xr:uid="{00000000-0005-0000-0000-000030070000}"/>
    <cellStyle name="Followed Hyperlink 54" xfId="25504" hidden="1" xr:uid="{00000000-0005-0000-0000-000031070000}"/>
    <cellStyle name="Followed Hyperlink 54" xfId="25543" hidden="1" xr:uid="{00000000-0005-0000-0000-000032070000}"/>
    <cellStyle name="Followed Hyperlink 54" xfId="25574" hidden="1" xr:uid="{00000000-0005-0000-0000-000033070000}"/>
    <cellStyle name="Followed Hyperlink 54" xfId="24444" hidden="1" xr:uid="{00000000-0005-0000-0000-000034070000}"/>
    <cellStyle name="Followed Hyperlink 54" xfId="25710" hidden="1" xr:uid="{00000000-0005-0000-0000-000035070000}"/>
    <cellStyle name="Followed Hyperlink 54" xfId="25749" hidden="1" xr:uid="{00000000-0005-0000-0000-000036070000}"/>
    <cellStyle name="Followed Hyperlink 54" xfId="25780" hidden="1" xr:uid="{00000000-0005-0000-0000-000037070000}"/>
    <cellStyle name="Followed Hyperlink 54" xfId="26291" hidden="1" xr:uid="{00000000-0005-0000-0000-00001C070000}"/>
    <cellStyle name="Followed Hyperlink 54" xfId="26451" hidden="1" xr:uid="{00000000-0005-0000-0000-00001D070000}"/>
    <cellStyle name="Followed Hyperlink 54" xfId="26490" hidden="1" xr:uid="{00000000-0005-0000-0000-00001E070000}"/>
    <cellStyle name="Followed Hyperlink 54" xfId="26521" hidden="1" xr:uid="{00000000-0005-0000-0000-00001F070000}"/>
    <cellStyle name="Followed Hyperlink 54" xfId="26636" hidden="1" xr:uid="{00000000-0005-0000-0000-000020070000}"/>
    <cellStyle name="Followed Hyperlink 54" xfId="26764" hidden="1" xr:uid="{00000000-0005-0000-0000-000021070000}"/>
    <cellStyle name="Followed Hyperlink 54" xfId="26803" hidden="1" xr:uid="{00000000-0005-0000-0000-000022070000}"/>
    <cellStyle name="Followed Hyperlink 54" xfId="26834" hidden="1" xr:uid="{00000000-0005-0000-0000-000023070000}"/>
    <cellStyle name="Followed Hyperlink 54" xfId="26653" hidden="1" xr:uid="{00000000-0005-0000-0000-000024070000}"/>
    <cellStyle name="Followed Hyperlink 54" xfId="26985" hidden="1" xr:uid="{00000000-0005-0000-0000-000025070000}"/>
    <cellStyle name="Followed Hyperlink 54" xfId="27024" hidden="1" xr:uid="{00000000-0005-0000-0000-000026070000}"/>
    <cellStyle name="Followed Hyperlink 54" xfId="27055" hidden="1" xr:uid="{00000000-0005-0000-0000-000027070000}"/>
    <cellStyle name="Followed Hyperlink 54" xfId="26722" hidden="1" xr:uid="{00000000-0005-0000-0000-000028070000}"/>
    <cellStyle name="Followed Hyperlink 54" xfId="27201" hidden="1" xr:uid="{00000000-0005-0000-0000-000029070000}"/>
    <cellStyle name="Followed Hyperlink 54" xfId="27240" hidden="1" xr:uid="{00000000-0005-0000-0000-00002A070000}"/>
    <cellStyle name="Followed Hyperlink 54" xfId="27271" hidden="1" xr:uid="{00000000-0005-0000-0000-00002B070000}"/>
    <cellStyle name="Followed Hyperlink 54" xfId="26131" hidden="1" xr:uid="{00000000-0005-0000-0000-00002C070000}"/>
    <cellStyle name="Followed Hyperlink 54" xfId="27413" hidden="1" xr:uid="{00000000-0005-0000-0000-00002D070000}"/>
    <cellStyle name="Followed Hyperlink 54" xfId="27452" hidden="1" xr:uid="{00000000-0005-0000-0000-00002E070000}"/>
    <cellStyle name="Followed Hyperlink 54" xfId="27483" hidden="1" xr:uid="{00000000-0005-0000-0000-00002F070000}"/>
    <cellStyle name="Followed Hyperlink 54" xfId="26728" hidden="1" xr:uid="{00000000-0005-0000-0000-000030070000}"/>
    <cellStyle name="Followed Hyperlink 54" xfId="27624" hidden="1" xr:uid="{00000000-0005-0000-0000-000031070000}"/>
    <cellStyle name="Followed Hyperlink 54" xfId="27663" hidden="1" xr:uid="{00000000-0005-0000-0000-000032070000}"/>
    <cellStyle name="Followed Hyperlink 54" xfId="27694" hidden="1" xr:uid="{00000000-0005-0000-0000-000033070000}"/>
    <cellStyle name="Followed Hyperlink 54" xfId="26180" hidden="1" xr:uid="{00000000-0005-0000-0000-000034070000}"/>
    <cellStyle name="Followed Hyperlink 54" xfId="27830" hidden="1" xr:uid="{00000000-0005-0000-0000-000035070000}"/>
    <cellStyle name="Followed Hyperlink 54" xfId="27869" hidden="1" xr:uid="{00000000-0005-0000-0000-000036070000}"/>
    <cellStyle name="Followed Hyperlink 54" xfId="27900" hidden="1" xr:uid="{00000000-0005-0000-0000-000037070000}"/>
    <cellStyle name="Followed Hyperlink 54" xfId="28515" hidden="1" xr:uid="{00000000-0005-0000-0000-00001C070000}"/>
    <cellStyle name="Followed Hyperlink 54" xfId="28673" hidden="1" xr:uid="{00000000-0005-0000-0000-00001D070000}"/>
    <cellStyle name="Followed Hyperlink 54" xfId="28712" hidden="1" xr:uid="{00000000-0005-0000-0000-00001E070000}"/>
    <cellStyle name="Followed Hyperlink 54" xfId="28743" hidden="1" xr:uid="{00000000-0005-0000-0000-00001F070000}"/>
    <cellStyle name="Followed Hyperlink 54" xfId="28858" hidden="1" xr:uid="{00000000-0005-0000-0000-000020070000}"/>
    <cellStyle name="Followed Hyperlink 54" xfId="28986" hidden="1" xr:uid="{00000000-0005-0000-0000-000021070000}"/>
    <cellStyle name="Followed Hyperlink 54" xfId="29025" hidden="1" xr:uid="{00000000-0005-0000-0000-000022070000}"/>
    <cellStyle name="Followed Hyperlink 54" xfId="29056" hidden="1" xr:uid="{00000000-0005-0000-0000-000023070000}"/>
    <cellStyle name="Followed Hyperlink 54" xfId="28875" hidden="1" xr:uid="{00000000-0005-0000-0000-000024070000}"/>
    <cellStyle name="Followed Hyperlink 54" xfId="29207" hidden="1" xr:uid="{00000000-0005-0000-0000-000025070000}"/>
    <cellStyle name="Followed Hyperlink 54" xfId="29246" hidden="1" xr:uid="{00000000-0005-0000-0000-000026070000}"/>
    <cellStyle name="Followed Hyperlink 54" xfId="29277" hidden="1" xr:uid="{00000000-0005-0000-0000-000027070000}"/>
    <cellStyle name="Followed Hyperlink 54" xfId="28944" hidden="1" xr:uid="{00000000-0005-0000-0000-000028070000}"/>
    <cellStyle name="Followed Hyperlink 54" xfId="29423" hidden="1" xr:uid="{00000000-0005-0000-0000-000029070000}"/>
    <cellStyle name="Followed Hyperlink 54" xfId="29462" hidden="1" xr:uid="{00000000-0005-0000-0000-00002A070000}"/>
    <cellStyle name="Followed Hyperlink 54" xfId="29493" hidden="1" xr:uid="{00000000-0005-0000-0000-00002B070000}"/>
    <cellStyle name="Followed Hyperlink 54" xfId="28359" hidden="1" xr:uid="{00000000-0005-0000-0000-00002C070000}"/>
    <cellStyle name="Followed Hyperlink 54" xfId="29635" hidden="1" xr:uid="{00000000-0005-0000-0000-00002D070000}"/>
    <cellStyle name="Followed Hyperlink 54" xfId="29674" hidden="1" xr:uid="{00000000-0005-0000-0000-00002E070000}"/>
    <cellStyle name="Followed Hyperlink 54" xfId="29705" hidden="1" xr:uid="{00000000-0005-0000-0000-00002F070000}"/>
    <cellStyle name="Followed Hyperlink 54" xfId="28950" hidden="1" xr:uid="{00000000-0005-0000-0000-000030070000}"/>
    <cellStyle name="Followed Hyperlink 54" xfId="29846" hidden="1" xr:uid="{00000000-0005-0000-0000-000031070000}"/>
    <cellStyle name="Followed Hyperlink 54" xfId="29885" hidden="1" xr:uid="{00000000-0005-0000-0000-000032070000}"/>
    <cellStyle name="Followed Hyperlink 54" xfId="29916" hidden="1" xr:uid="{00000000-0005-0000-0000-000033070000}"/>
    <cellStyle name="Followed Hyperlink 54" xfId="28408" hidden="1" xr:uid="{00000000-0005-0000-0000-000034070000}"/>
    <cellStyle name="Followed Hyperlink 54" xfId="30052" hidden="1" xr:uid="{00000000-0005-0000-0000-000035070000}"/>
    <cellStyle name="Followed Hyperlink 54" xfId="30091" hidden="1" xr:uid="{00000000-0005-0000-0000-000036070000}"/>
    <cellStyle name="Followed Hyperlink 54" xfId="30122" hidden="1" xr:uid="{00000000-0005-0000-0000-000037070000}"/>
    <cellStyle name="Followed Hyperlink 54" xfId="30325" hidden="1" xr:uid="{00000000-0005-0000-0000-00001C070000}"/>
    <cellStyle name="Followed Hyperlink 54" xfId="28464" hidden="1" xr:uid="{00000000-0005-0000-0000-00001D070000}"/>
    <cellStyle name="Followed Hyperlink 54" xfId="26026" hidden="1" xr:uid="{00000000-0005-0000-0000-00001E070000}"/>
    <cellStyle name="Followed Hyperlink 54" xfId="30218" hidden="1" xr:uid="{00000000-0005-0000-0000-00001F070000}"/>
    <cellStyle name="Followed Hyperlink 54" xfId="30529" hidden="1" xr:uid="{00000000-0005-0000-0000-000020070000}"/>
    <cellStyle name="Followed Hyperlink 54" xfId="30657" hidden="1" xr:uid="{00000000-0005-0000-0000-000021070000}"/>
    <cellStyle name="Followed Hyperlink 54" xfId="30696" hidden="1" xr:uid="{00000000-0005-0000-0000-000022070000}"/>
    <cellStyle name="Followed Hyperlink 54" xfId="30727" hidden="1" xr:uid="{00000000-0005-0000-0000-000023070000}"/>
    <cellStyle name="Followed Hyperlink 54" xfId="30546" hidden="1" xr:uid="{00000000-0005-0000-0000-000024070000}"/>
    <cellStyle name="Followed Hyperlink 54" xfId="30878" hidden="1" xr:uid="{00000000-0005-0000-0000-000025070000}"/>
    <cellStyle name="Followed Hyperlink 54" xfId="30917" hidden="1" xr:uid="{00000000-0005-0000-0000-000026070000}"/>
    <cellStyle name="Followed Hyperlink 54" xfId="30948" hidden="1" xr:uid="{00000000-0005-0000-0000-000027070000}"/>
    <cellStyle name="Followed Hyperlink 54" xfId="30615" hidden="1" xr:uid="{00000000-0005-0000-0000-000028070000}"/>
    <cellStyle name="Followed Hyperlink 54" xfId="31094" hidden="1" xr:uid="{00000000-0005-0000-0000-000029070000}"/>
    <cellStyle name="Followed Hyperlink 54" xfId="31133" hidden="1" xr:uid="{00000000-0005-0000-0000-00002A070000}"/>
    <cellStyle name="Followed Hyperlink 54" xfId="31164" hidden="1" xr:uid="{00000000-0005-0000-0000-00002B070000}"/>
    <cellStyle name="Followed Hyperlink 54" xfId="28370" hidden="1" xr:uid="{00000000-0005-0000-0000-00002C070000}"/>
    <cellStyle name="Followed Hyperlink 54" xfId="31306" hidden="1" xr:uid="{00000000-0005-0000-0000-00002D070000}"/>
    <cellStyle name="Followed Hyperlink 54" xfId="31345" hidden="1" xr:uid="{00000000-0005-0000-0000-00002E070000}"/>
    <cellStyle name="Followed Hyperlink 54" xfId="31376" hidden="1" xr:uid="{00000000-0005-0000-0000-00002F070000}"/>
    <cellStyle name="Followed Hyperlink 54" xfId="30621" hidden="1" xr:uid="{00000000-0005-0000-0000-000030070000}"/>
    <cellStyle name="Followed Hyperlink 54" xfId="31517" hidden="1" xr:uid="{00000000-0005-0000-0000-000031070000}"/>
    <cellStyle name="Followed Hyperlink 54" xfId="31556" hidden="1" xr:uid="{00000000-0005-0000-0000-000032070000}"/>
    <cellStyle name="Followed Hyperlink 54" xfId="31587" hidden="1" xr:uid="{00000000-0005-0000-0000-000033070000}"/>
    <cellStyle name="Followed Hyperlink 54" xfId="30357" hidden="1" xr:uid="{00000000-0005-0000-0000-000034070000}"/>
    <cellStyle name="Followed Hyperlink 54" xfId="31723" hidden="1" xr:uid="{00000000-0005-0000-0000-000035070000}"/>
    <cellStyle name="Followed Hyperlink 54" xfId="31762" hidden="1" xr:uid="{00000000-0005-0000-0000-000036070000}"/>
    <cellStyle name="Followed Hyperlink 54" xfId="31793" hidden="1" xr:uid="{00000000-0005-0000-0000-000037070000}"/>
    <cellStyle name="Followed Hyperlink 54" xfId="31995" hidden="1" xr:uid="{00000000-0005-0000-0000-00001C070000}"/>
    <cellStyle name="Followed Hyperlink 54" xfId="25856" hidden="1" xr:uid="{00000000-0005-0000-0000-00001D070000}"/>
    <cellStyle name="Followed Hyperlink 54" xfId="28256" hidden="1" xr:uid="{00000000-0005-0000-0000-00001E070000}"/>
    <cellStyle name="Followed Hyperlink 54" xfId="31889" hidden="1" xr:uid="{00000000-0005-0000-0000-00001F070000}"/>
    <cellStyle name="Followed Hyperlink 54" xfId="32197" hidden="1" xr:uid="{00000000-0005-0000-0000-000020070000}"/>
    <cellStyle name="Followed Hyperlink 54" xfId="32325" hidden="1" xr:uid="{00000000-0005-0000-0000-000021070000}"/>
    <cellStyle name="Followed Hyperlink 54" xfId="32364" hidden="1" xr:uid="{00000000-0005-0000-0000-000022070000}"/>
    <cellStyle name="Followed Hyperlink 54" xfId="32395" hidden="1" xr:uid="{00000000-0005-0000-0000-000023070000}"/>
    <cellStyle name="Followed Hyperlink 54" xfId="32214" hidden="1" xr:uid="{00000000-0005-0000-0000-000024070000}"/>
    <cellStyle name="Followed Hyperlink 54" xfId="32546" hidden="1" xr:uid="{00000000-0005-0000-0000-000025070000}"/>
    <cellStyle name="Followed Hyperlink 54" xfId="32585" hidden="1" xr:uid="{00000000-0005-0000-0000-000026070000}"/>
    <cellStyle name="Followed Hyperlink 54" xfId="32616" hidden="1" xr:uid="{00000000-0005-0000-0000-000027070000}"/>
    <cellStyle name="Followed Hyperlink 54" xfId="32283" hidden="1" xr:uid="{00000000-0005-0000-0000-000028070000}"/>
    <cellStyle name="Followed Hyperlink 54" xfId="32762" hidden="1" xr:uid="{00000000-0005-0000-0000-000029070000}"/>
    <cellStyle name="Followed Hyperlink 54" xfId="32801" hidden="1" xr:uid="{00000000-0005-0000-0000-00002A070000}"/>
    <cellStyle name="Followed Hyperlink 54" xfId="32832" hidden="1" xr:uid="{00000000-0005-0000-0000-00002B070000}"/>
    <cellStyle name="Followed Hyperlink 54" xfId="26107" hidden="1" xr:uid="{00000000-0005-0000-0000-00002C070000}"/>
    <cellStyle name="Followed Hyperlink 54" xfId="32974" hidden="1" xr:uid="{00000000-0005-0000-0000-00002D070000}"/>
    <cellStyle name="Followed Hyperlink 54" xfId="33013" hidden="1" xr:uid="{00000000-0005-0000-0000-00002E070000}"/>
    <cellStyle name="Followed Hyperlink 54" xfId="33044" hidden="1" xr:uid="{00000000-0005-0000-0000-00002F070000}"/>
    <cellStyle name="Followed Hyperlink 54" xfId="32289" hidden="1" xr:uid="{00000000-0005-0000-0000-000030070000}"/>
    <cellStyle name="Followed Hyperlink 54" xfId="33185" hidden="1" xr:uid="{00000000-0005-0000-0000-000031070000}"/>
    <cellStyle name="Followed Hyperlink 54" xfId="33224" hidden="1" xr:uid="{00000000-0005-0000-0000-000032070000}"/>
    <cellStyle name="Followed Hyperlink 54" xfId="33255" hidden="1" xr:uid="{00000000-0005-0000-0000-000033070000}"/>
    <cellStyle name="Followed Hyperlink 54" xfId="32026" hidden="1" xr:uid="{00000000-0005-0000-0000-000034070000}"/>
    <cellStyle name="Followed Hyperlink 54" xfId="33391" hidden="1" xr:uid="{00000000-0005-0000-0000-000035070000}"/>
    <cellStyle name="Followed Hyperlink 54" xfId="33430" hidden="1" xr:uid="{00000000-0005-0000-0000-000036070000}"/>
    <cellStyle name="Followed Hyperlink 54" xfId="33461" hidden="1" xr:uid="{00000000-0005-0000-0000-000037070000}"/>
    <cellStyle name="Followed Hyperlink 54" xfId="33661" hidden="1" xr:uid="{00000000-0005-0000-0000-00001C070000}"/>
    <cellStyle name="Followed Hyperlink 54" xfId="30423" hidden="1" xr:uid="{00000000-0005-0000-0000-00001D070000}"/>
    <cellStyle name="Followed Hyperlink 54" xfId="28393" hidden="1" xr:uid="{00000000-0005-0000-0000-00001E070000}"/>
    <cellStyle name="Followed Hyperlink 54" xfId="33557" hidden="1" xr:uid="{00000000-0005-0000-0000-00001F070000}"/>
    <cellStyle name="Followed Hyperlink 54" xfId="33852" hidden="1" xr:uid="{00000000-0005-0000-0000-000020070000}"/>
    <cellStyle name="Followed Hyperlink 54" xfId="33980" hidden="1" xr:uid="{00000000-0005-0000-0000-000021070000}"/>
    <cellStyle name="Followed Hyperlink 54" xfId="34019" hidden="1" xr:uid="{00000000-0005-0000-0000-000022070000}"/>
    <cellStyle name="Followed Hyperlink 54" xfId="34050" hidden="1" xr:uid="{00000000-0005-0000-0000-000023070000}"/>
    <cellStyle name="Followed Hyperlink 54" xfId="33869" hidden="1" xr:uid="{00000000-0005-0000-0000-000024070000}"/>
    <cellStyle name="Followed Hyperlink 54" xfId="34201" hidden="1" xr:uid="{00000000-0005-0000-0000-000025070000}"/>
    <cellStyle name="Followed Hyperlink 54" xfId="34240" hidden="1" xr:uid="{00000000-0005-0000-0000-000026070000}"/>
    <cellStyle name="Followed Hyperlink 54" xfId="34271" hidden="1" xr:uid="{00000000-0005-0000-0000-000027070000}"/>
    <cellStyle name="Followed Hyperlink 54" xfId="33938" hidden="1" xr:uid="{00000000-0005-0000-0000-000028070000}"/>
    <cellStyle name="Followed Hyperlink 54" xfId="34417" hidden="1" xr:uid="{00000000-0005-0000-0000-000029070000}"/>
    <cellStyle name="Followed Hyperlink 54" xfId="34456" hidden="1" xr:uid="{00000000-0005-0000-0000-00002A070000}"/>
    <cellStyle name="Followed Hyperlink 54" xfId="34487" hidden="1" xr:uid="{00000000-0005-0000-0000-00002B070000}"/>
    <cellStyle name="Followed Hyperlink 54" xfId="28335" hidden="1" xr:uid="{00000000-0005-0000-0000-00002C070000}"/>
    <cellStyle name="Followed Hyperlink 54" xfId="34629" hidden="1" xr:uid="{00000000-0005-0000-0000-00002D070000}"/>
    <cellStyle name="Followed Hyperlink 54" xfId="34668" hidden="1" xr:uid="{00000000-0005-0000-0000-00002E070000}"/>
    <cellStyle name="Followed Hyperlink 54" xfId="34699" hidden="1" xr:uid="{00000000-0005-0000-0000-00002F070000}"/>
    <cellStyle name="Followed Hyperlink 54" xfId="33944" hidden="1" xr:uid="{00000000-0005-0000-0000-000030070000}"/>
    <cellStyle name="Followed Hyperlink 54" xfId="34840" hidden="1" xr:uid="{00000000-0005-0000-0000-000031070000}"/>
    <cellStyle name="Followed Hyperlink 54" xfId="34879" hidden="1" xr:uid="{00000000-0005-0000-0000-000032070000}"/>
    <cellStyle name="Followed Hyperlink 54" xfId="34910" hidden="1" xr:uid="{00000000-0005-0000-0000-000033070000}"/>
    <cellStyle name="Followed Hyperlink 54" xfId="33690" hidden="1" xr:uid="{00000000-0005-0000-0000-000034070000}"/>
    <cellStyle name="Followed Hyperlink 54" xfId="35046" hidden="1" xr:uid="{00000000-0005-0000-0000-000035070000}"/>
    <cellStyle name="Followed Hyperlink 54" xfId="35085" hidden="1" xr:uid="{00000000-0005-0000-0000-000036070000}"/>
    <cellStyle name="Followed Hyperlink 54" xfId="35116" hidden="1" xr:uid="{00000000-0005-0000-0000-000037070000}"/>
    <cellStyle name="Followed Hyperlink 54" xfId="35314" hidden="1" xr:uid="{00000000-0005-0000-0000-00001C070000}"/>
    <cellStyle name="Followed Hyperlink 54" xfId="32091" hidden="1" xr:uid="{00000000-0005-0000-0000-00001D070000}"/>
    <cellStyle name="Followed Hyperlink 54" xfId="28545" hidden="1" xr:uid="{00000000-0005-0000-0000-00001E070000}"/>
    <cellStyle name="Followed Hyperlink 54" xfId="35212" hidden="1" xr:uid="{00000000-0005-0000-0000-00001F070000}"/>
    <cellStyle name="Followed Hyperlink 54" xfId="35493" hidden="1" xr:uid="{00000000-0005-0000-0000-000020070000}"/>
    <cellStyle name="Followed Hyperlink 54" xfId="35621" hidden="1" xr:uid="{00000000-0005-0000-0000-000021070000}"/>
    <cellStyle name="Followed Hyperlink 54" xfId="35660" hidden="1" xr:uid="{00000000-0005-0000-0000-000022070000}"/>
    <cellStyle name="Followed Hyperlink 54" xfId="35691" hidden="1" xr:uid="{00000000-0005-0000-0000-000023070000}"/>
    <cellStyle name="Followed Hyperlink 54" xfId="35510" hidden="1" xr:uid="{00000000-0005-0000-0000-000024070000}"/>
    <cellStyle name="Followed Hyperlink 54" xfId="35842" hidden="1" xr:uid="{00000000-0005-0000-0000-000025070000}"/>
    <cellStyle name="Followed Hyperlink 54" xfId="35881" hidden="1" xr:uid="{00000000-0005-0000-0000-000026070000}"/>
    <cellStyle name="Followed Hyperlink 54" xfId="35912" hidden="1" xr:uid="{00000000-0005-0000-0000-000027070000}"/>
    <cellStyle name="Followed Hyperlink 54" xfId="35579" hidden="1" xr:uid="{00000000-0005-0000-0000-000028070000}"/>
    <cellStyle name="Followed Hyperlink 54" xfId="36058" hidden="1" xr:uid="{00000000-0005-0000-0000-000029070000}"/>
    <cellStyle name="Followed Hyperlink 54" xfId="36097" hidden="1" xr:uid="{00000000-0005-0000-0000-00002A070000}"/>
    <cellStyle name="Followed Hyperlink 54" xfId="36128" hidden="1" xr:uid="{00000000-0005-0000-0000-00002B070000}"/>
    <cellStyle name="Followed Hyperlink 54" xfId="30384" hidden="1" xr:uid="{00000000-0005-0000-0000-00002C070000}"/>
    <cellStyle name="Followed Hyperlink 54" xfId="36270" hidden="1" xr:uid="{00000000-0005-0000-0000-00002D070000}"/>
    <cellStyle name="Followed Hyperlink 54" xfId="36309" hidden="1" xr:uid="{00000000-0005-0000-0000-00002E070000}"/>
    <cellStyle name="Followed Hyperlink 54" xfId="36340" hidden="1" xr:uid="{00000000-0005-0000-0000-00002F070000}"/>
    <cellStyle name="Followed Hyperlink 54" xfId="35585" hidden="1" xr:uid="{00000000-0005-0000-0000-000030070000}"/>
    <cellStyle name="Followed Hyperlink 54" xfId="36481" hidden="1" xr:uid="{00000000-0005-0000-0000-000031070000}"/>
    <cellStyle name="Followed Hyperlink 54" xfId="36520" hidden="1" xr:uid="{00000000-0005-0000-0000-000032070000}"/>
    <cellStyle name="Followed Hyperlink 54" xfId="36551" hidden="1" xr:uid="{00000000-0005-0000-0000-000033070000}"/>
    <cellStyle name="Followed Hyperlink 54" xfId="35341" hidden="1" xr:uid="{00000000-0005-0000-0000-000034070000}"/>
    <cellStyle name="Followed Hyperlink 54" xfId="36687" hidden="1" xr:uid="{00000000-0005-0000-0000-000035070000}"/>
    <cellStyle name="Followed Hyperlink 54" xfId="36726" hidden="1" xr:uid="{00000000-0005-0000-0000-000036070000}"/>
    <cellStyle name="Followed Hyperlink 54" xfId="36757" hidden="1" xr:uid="{00000000-0005-0000-0000-000037070000}"/>
    <cellStyle name="Followed Hyperlink 54" xfId="36951" hidden="1" xr:uid="{00000000-0005-0000-0000-00001C070000}"/>
    <cellStyle name="Followed Hyperlink 54" xfId="33750" hidden="1" xr:uid="{00000000-0005-0000-0000-00001D070000}"/>
    <cellStyle name="Followed Hyperlink 54" xfId="30438" hidden="1" xr:uid="{00000000-0005-0000-0000-00001E070000}"/>
    <cellStyle name="Followed Hyperlink 54" xfId="36853" hidden="1" xr:uid="{00000000-0005-0000-0000-00001F070000}"/>
    <cellStyle name="Followed Hyperlink 54" xfId="37100" hidden="1" xr:uid="{00000000-0005-0000-0000-000020070000}"/>
    <cellStyle name="Followed Hyperlink 54" xfId="37228" hidden="1" xr:uid="{00000000-0005-0000-0000-000021070000}"/>
    <cellStyle name="Followed Hyperlink 54" xfId="37267" hidden="1" xr:uid="{00000000-0005-0000-0000-000022070000}"/>
    <cellStyle name="Followed Hyperlink 54" xfId="37298" hidden="1" xr:uid="{00000000-0005-0000-0000-000023070000}"/>
    <cellStyle name="Followed Hyperlink 54" xfId="37117" hidden="1" xr:uid="{00000000-0005-0000-0000-000024070000}"/>
    <cellStyle name="Followed Hyperlink 54" xfId="37449" hidden="1" xr:uid="{00000000-0005-0000-0000-000025070000}"/>
    <cellStyle name="Followed Hyperlink 54" xfId="37488" hidden="1" xr:uid="{00000000-0005-0000-0000-000026070000}"/>
    <cellStyle name="Followed Hyperlink 54" xfId="37519" hidden="1" xr:uid="{00000000-0005-0000-0000-000027070000}"/>
    <cellStyle name="Followed Hyperlink 54" xfId="37186" hidden="1" xr:uid="{00000000-0005-0000-0000-000028070000}"/>
    <cellStyle name="Followed Hyperlink 54" xfId="37665" hidden="1" xr:uid="{00000000-0005-0000-0000-000029070000}"/>
    <cellStyle name="Followed Hyperlink 54" xfId="37704" hidden="1" xr:uid="{00000000-0005-0000-0000-00002A070000}"/>
    <cellStyle name="Followed Hyperlink 54" xfId="37735" hidden="1" xr:uid="{00000000-0005-0000-0000-00002B070000}"/>
    <cellStyle name="Followed Hyperlink 54" xfId="32052" hidden="1" xr:uid="{00000000-0005-0000-0000-00002C070000}"/>
    <cellStyle name="Followed Hyperlink 54" xfId="37877" hidden="1" xr:uid="{00000000-0005-0000-0000-00002D070000}"/>
    <cellStyle name="Followed Hyperlink 54" xfId="37916" hidden="1" xr:uid="{00000000-0005-0000-0000-00002E070000}"/>
    <cellStyle name="Followed Hyperlink 54" xfId="37947" hidden="1" xr:uid="{00000000-0005-0000-0000-00002F070000}"/>
    <cellStyle name="Followed Hyperlink 54" xfId="37192" hidden="1" xr:uid="{00000000-0005-0000-0000-000030070000}"/>
    <cellStyle name="Followed Hyperlink 54" xfId="38088" hidden="1" xr:uid="{00000000-0005-0000-0000-000031070000}"/>
    <cellStyle name="Followed Hyperlink 54" xfId="38127" hidden="1" xr:uid="{00000000-0005-0000-0000-000032070000}"/>
    <cellStyle name="Followed Hyperlink 54" xfId="38158" hidden="1" xr:uid="{00000000-0005-0000-0000-000033070000}"/>
    <cellStyle name="Followed Hyperlink 54" xfId="36972" hidden="1" xr:uid="{00000000-0005-0000-0000-000034070000}"/>
    <cellStyle name="Followed Hyperlink 54" xfId="38294" hidden="1" xr:uid="{00000000-0005-0000-0000-000035070000}"/>
    <cellStyle name="Followed Hyperlink 54" xfId="38333" hidden="1" xr:uid="{00000000-0005-0000-0000-000036070000}"/>
    <cellStyle name="Followed Hyperlink 54" xfId="38364" hidden="1" xr:uid="{00000000-0005-0000-0000-000037070000}"/>
    <cellStyle name="Followed Hyperlink 54" xfId="38552" hidden="1" xr:uid="{00000000-0005-0000-0000-00001C070000}"/>
    <cellStyle name="Followed Hyperlink 54" xfId="35396" hidden="1" xr:uid="{00000000-0005-0000-0000-00001D070000}"/>
    <cellStyle name="Followed Hyperlink 54" xfId="32106" hidden="1" xr:uid="{00000000-0005-0000-0000-00001E070000}"/>
    <cellStyle name="Followed Hyperlink 54" xfId="38460" hidden="1" xr:uid="{00000000-0005-0000-0000-00001F070000}"/>
    <cellStyle name="Followed Hyperlink 54" xfId="38669" hidden="1" xr:uid="{00000000-0005-0000-0000-000020070000}"/>
    <cellStyle name="Followed Hyperlink 54" xfId="38797" hidden="1" xr:uid="{00000000-0005-0000-0000-000021070000}"/>
    <cellStyle name="Followed Hyperlink 54" xfId="38836" hidden="1" xr:uid="{00000000-0005-0000-0000-000022070000}"/>
    <cellStyle name="Followed Hyperlink 54" xfId="38867" hidden="1" xr:uid="{00000000-0005-0000-0000-000023070000}"/>
    <cellStyle name="Followed Hyperlink 54" xfId="38686" hidden="1" xr:uid="{00000000-0005-0000-0000-000024070000}"/>
    <cellStyle name="Followed Hyperlink 54" xfId="39018" hidden="1" xr:uid="{00000000-0005-0000-0000-000025070000}"/>
    <cellStyle name="Followed Hyperlink 54" xfId="39057" hidden="1" xr:uid="{00000000-0005-0000-0000-000026070000}"/>
    <cellStyle name="Followed Hyperlink 54" xfId="39088" hidden="1" xr:uid="{00000000-0005-0000-0000-000027070000}"/>
    <cellStyle name="Followed Hyperlink 54" xfId="38755" hidden="1" xr:uid="{00000000-0005-0000-0000-000028070000}"/>
    <cellStyle name="Followed Hyperlink 54" xfId="39234" hidden="1" xr:uid="{00000000-0005-0000-0000-000029070000}"/>
    <cellStyle name="Followed Hyperlink 54" xfId="39273" hidden="1" xr:uid="{00000000-0005-0000-0000-00002A070000}"/>
    <cellStyle name="Followed Hyperlink 54" xfId="39304" hidden="1" xr:uid="{00000000-0005-0000-0000-00002B070000}"/>
    <cellStyle name="Followed Hyperlink 54" xfId="33713" hidden="1" xr:uid="{00000000-0005-0000-0000-00002C070000}"/>
    <cellStyle name="Followed Hyperlink 54" xfId="39446" hidden="1" xr:uid="{00000000-0005-0000-0000-00002D070000}"/>
    <cellStyle name="Followed Hyperlink 54" xfId="39485" hidden="1" xr:uid="{00000000-0005-0000-0000-00002E070000}"/>
    <cellStyle name="Followed Hyperlink 54" xfId="39516" hidden="1" xr:uid="{00000000-0005-0000-0000-00002F070000}"/>
    <cellStyle name="Followed Hyperlink 54" xfId="38761" hidden="1" xr:uid="{00000000-0005-0000-0000-000030070000}"/>
    <cellStyle name="Followed Hyperlink 54" xfId="39657" hidden="1" xr:uid="{00000000-0005-0000-0000-000031070000}"/>
    <cellStyle name="Followed Hyperlink 54" xfId="39696" hidden="1" xr:uid="{00000000-0005-0000-0000-000032070000}"/>
    <cellStyle name="Followed Hyperlink 54" xfId="39727" hidden="1" xr:uid="{00000000-0005-0000-0000-000033070000}"/>
    <cellStyle name="Followed Hyperlink 54" xfId="38567" hidden="1" xr:uid="{00000000-0005-0000-0000-000034070000}"/>
    <cellStyle name="Followed Hyperlink 54" xfId="39863" hidden="1" xr:uid="{00000000-0005-0000-0000-000035070000}"/>
    <cellStyle name="Followed Hyperlink 54" xfId="39902" hidden="1" xr:uid="{00000000-0005-0000-0000-000036070000}"/>
    <cellStyle name="Followed Hyperlink 54" xfId="39933" hidden="1" xr:uid="{00000000-0005-0000-0000-000037070000}"/>
    <cellStyle name="Followed Hyperlink 54" xfId="40107" hidden="1" xr:uid="{00000000-0005-0000-0000-00001C070000}"/>
    <cellStyle name="Followed Hyperlink 54" xfId="37012" hidden="1" xr:uid="{00000000-0005-0000-0000-00001D070000}"/>
    <cellStyle name="Followed Hyperlink 54" xfId="33764" hidden="1" xr:uid="{00000000-0005-0000-0000-00001E070000}"/>
    <cellStyle name="Followed Hyperlink 54" xfId="40029" hidden="1" xr:uid="{00000000-0005-0000-0000-00001F070000}"/>
    <cellStyle name="Followed Hyperlink 54" xfId="40188" hidden="1" xr:uid="{00000000-0005-0000-0000-000020070000}"/>
    <cellStyle name="Followed Hyperlink 54" xfId="40316" hidden="1" xr:uid="{00000000-0005-0000-0000-000021070000}"/>
    <cellStyle name="Followed Hyperlink 54" xfId="40355" hidden="1" xr:uid="{00000000-0005-0000-0000-000022070000}"/>
    <cellStyle name="Followed Hyperlink 54" xfId="40386" hidden="1" xr:uid="{00000000-0005-0000-0000-000023070000}"/>
    <cellStyle name="Followed Hyperlink 54" xfId="40205" hidden="1" xr:uid="{00000000-0005-0000-0000-000024070000}"/>
    <cellStyle name="Followed Hyperlink 54" xfId="40537" hidden="1" xr:uid="{00000000-0005-0000-0000-000025070000}"/>
    <cellStyle name="Followed Hyperlink 54" xfId="40576" hidden="1" xr:uid="{00000000-0005-0000-0000-000026070000}"/>
    <cellStyle name="Followed Hyperlink 54" xfId="40607" hidden="1" xr:uid="{00000000-0005-0000-0000-000027070000}"/>
    <cellStyle name="Followed Hyperlink 54" xfId="40274" hidden="1" xr:uid="{00000000-0005-0000-0000-000028070000}"/>
    <cellStyle name="Followed Hyperlink 54" xfId="40753" hidden="1" xr:uid="{00000000-0005-0000-0000-000029070000}"/>
    <cellStyle name="Followed Hyperlink 54" xfId="40792" hidden="1" xr:uid="{00000000-0005-0000-0000-00002A070000}"/>
    <cellStyle name="Followed Hyperlink 54" xfId="40823" hidden="1" xr:uid="{00000000-0005-0000-0000-00002B070000}"/>
    <cellStyle name="Followed Hyperlink 54" xfId="35363" hidden="1" xr:uid="{00000000-0005-0000-0000-00002C070000}"/>
    <cellStyle name="Followed Hyperlink 54" xfId="40965" hidden="1" xr:uid="{00000000-0005-0000-0000-00002D070000}"/>
    <cellStyle name="Followed Hyperlink 54" xfId="41004" hidden="1" xr:uid="{00000000-0005-0000-0000-00002E070000}"/>
    <cellStyle name="Followed Hyperlink 54" xfId="41035" hidden="1" xr:uid="{00000000-0005-0000-0000-00002F070000}"/>
    <cellStyle name="Followed Hyperlink 54" xfId="40280" hidden="1" xr:uid="{00000000-0005-0000-0000-000030070000}"/>
    <cellStyle name="Followed Hyperlink 54" xfId="41176" hidden="1" xr:uid="{00000000-0005-0000-0000-000031070000}"/>
    <cellStyle name="Followed Hyperlink 54" xfId="41215" hidden="1" xr:uid="{00000000-0005-0000-0000-000032070000}"/>
    <cellStyle name="Followed Hyperlink 54" xfId="41246" hidden="1" xr:uid="{00000000-0005-0000-0000-000033070000}"/>
    <cellStyle name="Followed Hyperlink 54" xfId="40116" hidden="1" xr:uid="{00000000-0005-0000-0000-000034070000}"/>
    <cellStyle name="Followed Hyperlink 54" xfId="41382" hidden="1" xr:uid="{00000000-0005-0000-0000-000035070000}"/>
    <cellStyle name="Followed Hyperlink 54" xfId="41421" hidden="1" xr:uid="{00000000-0005-0000-0000-000036070000}"/>
    <cellStyle name="Followed Hyperlink 54" xfId="41452" hidden="1" xr:uid="{00000000-0005-0000-0000-000037070000}"/>
    <cellStyle name="Followed Hyperlink 54" xfId="41808" hidden="1" xr:uid="{00000000-0005-0000-0000-00001C070000}"/>
    <cellStyle name="Followed Hyperlink 54" xfId="41968" hidden="1" xr:uid="{00000000-0005-0000-0000-00001D070000}"/>
    <cellStyle name="Followed Hyperlink 54" xfId="42007" hidden="1" xr:uid="{00000000-0005-0000-0000-00001E070000}"/>
    <cellStyle name="Followed Hyperlink 54" xfId="42038" hidden="1" xr:uid="{00000000-0005-0000-0000-00001F070000}"/>
    <cellStyle name="Followed Hyperlink 54" xfId="42153" hidden="1" xr:uid="{00000000-0005-0000-0000-000020070000}"/>
    <cellStyle name="Followed Hyperlink 54" xfId="42281" hidden="1" xr:uid="{00000000-0005-0000-0000-000021070000}"/>
    <cellStyle name="Followed Hyperlink 54" xfId="42320" hidden="1" xr:uid="{00000000-0005-0000-0000-000022070000}"/>
    <cellStyle name="Followed Hyperlink 54" xfId="42351" hidden="1" xr:uid="{00000000-0005-0000-0000-000023070000}"/>
    <cellStyle name="Followed Hyperlink 54" xfId="42170" hidden="1" xr:uid="{00000000-0005-0000-0000-000024070000}"/>
    <cellStyle name="Followed Hyperlink 54" xfId="42502" hidden="1" xr:uid="{00000000-0005-0000-0000-000025070000}"/>
    <cellStyle name="Followed Hyperlink 54" xfId="42541" hidden="1" xr:uid="{00000000-0005-0000-0000-000026070000}"/>
    <cellStyle name="Followed Hyperlink 54" xfId="42572" hidden="1" xr:uid="{00000000-0005-0000-0000-000027070000}"/>
    <cellStyle name="Followed Hyperlink 54" xfId="42239" hidden="1" xr:uid="{00000000-0005-0000-0000-000028070000}"/>
    <cellStyle name="Followed Hyperlink 54" xfId="42718" hidden="1" xr:uid="{00000000-0005-0000-0000-000029070000}"/>
    <cellStyle name="Followed Hyperlink 54" xfId="42757" hidden="1" xr:uid="{00000000-0005-0000-0000-00002A070000}"/>
    <cellStyle name="Followed Hyperlink 54" xfId="42788" hidden="1" xr:uid="{00000000-0005-0000-0000-00002B070000}"/>
    <cellStyle name="Followed Hyperlink 54" xfId="41665" hidden="1" xr:uid="{00000000-0005-0000-0000-00002C070000}"/>
    <cellStyle name="Followed Hyperlink 54" xfId="42930" hidden="1" xr:uid="{00000000-0005-0000-0000-00002D070000}"/>
    <cellStyle name="Followed Hyperlink 54" xfId="42969" hidden="1" xr:uid="{00000000-0005-0000-0000-00002E070000}"/>
    <cellStyle name="Followed Hyperlink 54" xfId="43000" hidden="1" xr:uid="{00000000-0005-0000-0000-00002F070000}"/>
    <cellStyle name="Followed Hyperlink 54" xfId="42245" hidden="1" xr:uid="{00000000-0005-0000-0000-000030070000}"/>
    <cellStyle name="Followed Hyperlink 54" xfId="43141" hidden="1" xr:uid="{00000000-0005-0000-0000-000031070000}"/>
    <cellStyle name="Followed Hyperlink 54" xfId="43180" hidden="1" xr:uid="{00000000-0005-0000-0000-000032070000}"/>
    <cellStyle name="Followed Hyperlink 54" xfId="43211" hidden="1" xr:uid="{00000000-0005-0000-0000-000033070000}"/>
    <cellStyle name="Followed Hyperlink 54" xfId="41709" hidden="1" xr:uid="{00000000-0005-0000-0000-000034070000}"/>
    <cellStyle name="Followed Hyperlink 54" xfId="43347" hidden="1" xr:uid="{00000000-0005-0000-0000-000035070000}"/>
    <cellStyle name="Followed Hyperlink 54" xfId="43386" hidden="1" xr:uid="{00000000-0005-0000-0000-000036070000}"/>
    <cellStyle name="Followed Hyperlink 54" xfId="43417" hidden="1" xr:uid="{00000000-0005-0000-0000-000037070000}"/>
    <cellStyle name="Followed Hyperlink 54" xfId="43819" hidden="1" xr:uid="{00000000-0005-0000-0000-00001C070000}"/>
    <cellStyle name="Followed Hyperlink 54" xfId="43915" hidden="1" xr:uid="{00000000-0005-0000-0000-00001D070000}"/>
    <cellStyle name="Followed Hyperlink 54" xfId="43954" hidden="1" xr:uid="{00000000-0005-0000-0000-00001E070000}"/>
    <cellStyle name="Followed Hyperlink 54" xfId="43985" hidden="1" xr:uid="{00000000-0005-0000-0000-00001F070000}"/>
    <cellStyle name="Followed Hyperlink 54" xfId="44100" hidden="1" xr:uid="{00000000-0005-0000-0000-000020070000}"/>
    <cellStyle name="Followed Hyperlink 54" xfId="44228" hidden="1" xr:uid="{00000000-0005-0000-0000-000021070000}"/>
    <cellStyle name="Followed Hyperlink 54" xfId="44267" hidden="1" xr:uid="{00000000-0005-0000-0000-000022070000}"/>
    <cellStyle name="Followed Hyperlink 54" xfId="44298" hidden="1" xr:uid="{00000000-0005-0000-0000-000023070000}"/>
    <cellStyle name="Followed Hyperlink 54" xfId="44117" hidden="1" xr:uid="{00000000-0005-0000-0000-000024070000}"/>
    <cellStyle name="Followed Hyperlink 54" xfId="44449" hidden="1" xr:uid="{00000000-0005-0000-0000-000025070000}"/>
    <cellStyle name="Followed Hyperlink 54" xfId="44488" hidden="1" xr:uid="{00000000-0005-0000-0000-000026070000}"/>
    <cellStyle name="Followed Hyperlink 54" xfId="44519" hidden="1" xr:uid="{00000000-0005-0000-0000-000027070000}"/>
    <cellStyle name="Followed Hyperlink 54" xfId="44186" hidden="1" xr:uid="{00000000-0005-0000-0000-000028070000}"/>
    <cellStyle name="Followed Hyperlink 54" xfId="44665" hidden="1" xr:uid="{00000000-0005-0000-0000-000029070000}"/>
    <cellStyle name="Followed Hyperlink 54" xfId="44704" hidden="1" xr:uid="{00000000-0005-0000-0000-00002A070000}"/>
    <cellStyle name="Followed Hyperlink 54" xfId="44735" hidden="1" xr:uid="{00000000-0005-0000-0000-00002B070000}"/>
    <cellStyle name="Followed Hyperlink 54" xfId="43760" hidden="1" xr:uid="{00000000-0005-0000-0000-00002C070000}"/>
    <cellStyle name="Followed Hyperlink 54" xfId="44877" hidden="1" xr:uid="{00000000-0005-0000-0000-00002D070000}"/>
    <cellStyle name="Followed Hyperlink 54" xfId="44916" hidden="1" xr:uid="{00000000-0005-0000-0000-00002E070000}"/>
    <cellStyle name="Followed Hyperlink 54" xfId="44947" hidden="1" xr:uid="{00000000-0005-0000-0000-00002F070000}"/>
    <cellStyle name="Followed Hyperlink 54" xfId="44192" hidden="1" xr:uid="{00000000-0005-0000-0000-000030070000}"/>
    <cellStyle name="Followed Hyperlink 54" xfId="45088" hidden="1" xr:uid="{00000000-0005-0000-0000-000031070000}"/>
    <cellStyle name="Followed Hyperlink 54" xfId="45127" hidden="1" xr:uid="{00000000-0005-0000-0000-000032070000}"/>
    <cellStyle name="Followed Hyperlink 54" xfId="45158" hidden="1" xr:uid="{00000000-0005-0000-0000-000033070000}"/>
    <cellStyle name="Followed Hyperlink 54" xfId="43788" hidden="1" xr:uid="{00000000-0005-0000-0000-000034070000}"/>
    <cellStyle name="Followed Hyperlink 54" xfId="45294" hidden="1" xr:uid="{00000000-0005-0000-0000-000035070000}"/>
    <cellStyle name="Followed Hyperlink 54" xfId="45333" hidden="1" xr:uid="{00000000-0005-0000-0000-000036070000}"/>
    <cellStyle name="Followed Hyperlink 54" xfId="45364" hidden="1" xr:uid="{00000000-0005-0000-0000-000037070000}"/>
    <cellStyle name="Followed Hyperlink 55" xfId="545" hidden="1" xr:uid="{00000000-0005-0000-0000-000038070000}"/>
    <cellStyle name="Followed Hyperlink 55" xfId="692" hidden="1" xr:uid="{00000000-0005-0000-0000-000039070000}"/>
    <cellStyle name="Followed Hyperlink 55" xfId="617" hidden="1" xr:uid="{00000000-0005-0000-0000-00003A070000}"/>
    <cellStyle name="Followed Hyperlink 55" xfId="679" hidden="1" xr:uid="{00000000-0005-0000-0000-00003B070000}"/>
    <cellStyle name="Followed Hyperlink 55" xfId="864" hidden="1" xr:uid="{00000000-0005-0000-0000-00003C070000}"/>
    <cellStyle name="Followed Hyperlink 55" xfId="1005" hidden="1" xr:uid="{00000000-0005-0000-0000-00003D070000}"/>
    <cellStyle name="Followed Hyperlink 55" xfId="930" hidden="1" xr:uid="{00000000-0005-0000-0000-00003E070000}"/>
    <cellStyle name="Followed Hyperlink 55" xfId="992" hidden="1" xr:uid="{00000000-0005-0000-0000-00003F070000}"/>
    <cellStyle name="Followed Hyperlink 55" xfId="594" hidden="1" xr:uid="{00000000-0005-0000-0000-000040070000}"/>
    <cellStyle name="Followed Hyperlink 55" xfId="1226" hidden="1" xr:uid="{00000000-0005-0000-0000-000041070000}"/>
    <cellStyle name="Followed Hyperlink 55" xfId="1151" hidden="1" xr:uid="{00000000-0005-0000-0000-000042070000}"/>
    <cellStyle name="Followed Hyperlink 55" xfId="1213" hidden="1" xr:uid="{00000000-0005-0000-0000-000043070000}"/>
    <cellStyle name="Followed Hyperlink 55" xfId="828" hidden="1" xr:uid="{00000000-0005-0000-0000-000044070000}"/>
    <cellStyle name="Followed Hyperlink 55" xfId="1442" hidden="1" xr:uid="{00000000-0005-0000-0000-000045070000}"/>
    <cellStyle name="Followed Hyperlink 55" xfId="1367" hidden="1" xr:uid="{00000000-0005-0000-0000-000046070000}"/>
    <cellStyle name="Followed Hyperlink 55" xfId="1429" hidden="1" xr:uid="{00000000-0005-0000-0000-000047070000}"/>
    <cellStyle name="Followed Hyperlink 55" xfId="815" hidden="1" xr:uid="{00000000-0005-0000-0000-000048070000}"/>
    <cellStyle name="Followed Hyperlink 55" xfId="1654" hidden="1" xr:uid="{00000000-0005-0000-0000-000049070000}"/>
    <cellStyle name="Followed Hyperlink 55" xfId="1579" hidden="1" xr:uid="{00000000-0005-0000-0000-00004A070000}"/>
    <cellStyle name="Followed Hyperlink 55" xfId="1641" hidden="1" xr:uid="{00000000-0005-0000-0000-00004B070000}"/>
    <cellStyle name="Followed Hyperlink 55" xfId="1348" hidden="1" xr:uid="{00000000-0005-0000-0000-00004C070000}"/>
    <cellStyle name="Followed Hyperlink 55" xfId="1865" hidden="1" xr:uid="{00000000-0005-0000-0000-00004D070000}"/>
    <cellStyle name="Followed Hyperlink 55" xfId="1790" hidden="1" xr:uid="{00000000-0005-0000-0000-00004E070000}"/>
    <cellStyle name="Followed Hyperlink 55" xfId="1852" hidden="1" xr:uid="{00000000-0005-0000-0000-00004F070000}"/>
    <cellStyle name="Followed Hyperlink 55" xfId="449" hidden="1" xr:uid="{00000000-0005-0000-0000-000050070000}"/>
    <cellStyle name="Followed Hyperlink 55" xfId="2071" hidden="1" xr:uid="{00000000-0005-0000-0000-000051070000}"/>
    <cellStyle name="Followed Hyperlink 55" xfId="1996" hidden="1" xr:uid="{00000000-0005-0000-0000-000052070000}"/>
    <cellStyle name="Followed Hyperlink 55" xfId="2058" hidden="1" xr:uid="{00000000-0005-0000-0000-000053070000}"/>
    <cellStyle name="Followed Hyperlink 55" xfId="2846" hidden="1" xr:uid="{00000000-0005-0000-0000-000038070000}"/>
    <cellStyle name="Followed Hyperlink 55" xfId="2993" hidden="1" xr:uid="{00000000-0005-0000-0000-000039070000}"/>
    <cellStyle name="Followed Hyperlink 55" xfId="2918" hidden="1" xr:uid="{00000000-0005-0000-0000-00003A070000}"/>
    <cellStyle name="Followed Hyperlink 55" xfId="2980" hidden="1" xr:uid="{00000000-0005-0000-0000-00003B070000}"/>
    <cellStyle name="Followed Hyperlink 55" xfId="3165" hidden="1" xr:uid="{00000000-0005-0000-0000-00003C070000}"/>
    <cellStyle name="Followed Hyperlink 55" xfId="3306" hidden="1" xr:uid="{00000000-0005-0000-0000-00003D070000}"/>
    <cellStyle name="Followed Hyperlink 55" xfId="3231" hidden="1" xr:uid="{00000000-0005-0000-0000-00003E070000}"/>
    <cellStyle name="Followed Hyperlink 55" xfId="3293" hidden="1" xr:uid="{00000000-0005-0000-0000-00003F070000}"/>
    <cellStyle name="Followed Hyperlink 55" xfId="2895" hidden="1" xr:uid="{00000000-0005-0000-0000-000040070000}"/>
    <cellStyle name="Followed Hyperlink 55" xfId="3527" hidden="1" xr:uid="{00000000-0005-0000-0000-000041070000}"/>
    <cellStyle name="Followed Hyperlink 55" xfId="3452" hidden="1" xr:uid="{00000000-0005-0000-0000-000042070000}"/>
    <cellStyle name="Followed Hyperlink 55" xfId="3514" hidden="1" xr:uid="{00000000-0005-0000-0000-000043070000}"/>
    <cellStyle name="Followed Hyperlink 55" xfId="3129" hidden="1" xr:uid="{00000000-0005-0000-0000-000044070000}"/>
    <cellStyle name="Followed Hyperlink 55" xfId="3743" hidden="1" xr:uid="{00000000-0005-0000-0000-000045070000}"/>
    <cellStyle name="Followed Hyperlink 55" xfId="3668" hidden="1" xr:uid="{00000000-0005-0000-0000-000046070000}"/>
    <cellStyle name="Followed Hyperlink 55" xfId="3730" hidden="1" xr:uid="{00000000-0005-0000-0000-000047070000}"/>
    <cellStyle name="Followed Hyperlink 55" xfId="3116" hidden="1" xr:uid="{00000000-0005-0000-0000-000048070000}"/>
    <cellStyle name="Followed Hyperlink 55" xfId="3955" hidden="1" xr:uid="{00000000-0005-0000-0000-000049070000}"/>
    <cellStyle name="Followed Hyperlink 55" xfId="3880" hidden="1" xr:uid="{00000000-0005-0000-0000-00004A070000}"/>
    <cellStyle name="Followed Hyperlink 55" xfId="3942" hidden="1" xr:uid="{00000000-0005-0000-0000-00004B070000}"/>
    <cellStyle name="Followed Hyperlink 55" xfId="3649" hidden="1" xr:uid="{00000000-0005-0000-0000-00004C070000}"/>
    <cellStyle name="Followed Hyperlink 55" xfId="4166" hidden="1" xr:uid="{00000000-0005-0000-0000-00004D070000}"/>
    <cellStyle name="Followed Hyperlink 55" xfId="4091" hidden="1" xr:uid="{00000000-0005-0000-0000-00004E070000}"/>
    <cellStyle name="Followed Hyperlink 55" xfId="4153" hidden="1" xr:uid="{00000000-0005-0000-0000-00004F070000}"/>
    <cellStyle name="Followed Hyperlink 55" xfId="2750" hidden="1" xr:uid="{00000000-0005-0000-0000-000050070000}"/>
    <cellStyle name="Followed Hyperlink 55" xfId="4372" hidden="1" xr:uid="{00000000-0005-0000-0000-000051070000}"/>
    <cellStyle name="Followed Hyperlink 55" xfId="4297" hidden="1" xr:uid="{00000000-0005-0000-0000-000052070000}"/>
    <cellStyle name="Followed Hyperlink 55" xfId="4359" hidden="1" xr:uid="{00000000-0005-0000-0000-000053070000}"/>
    <cellStyle name="Followed Hyperlink 55" xfId="4558" hidden="1" xr:uid="{00000000-0005-0000-0000-000038070000}"/>
    <cellStyle name="Followed Hyperlink 55" xfId="4487" hidden="1" xr:uid="{00000000-0005-0000-0000-000039070000}"/>
    <cellStyle name="Followed Hyperlink 55" xfId="4523" hidden="1" xr:uid="{00000000-0005-0000-0000-00003A070000}"/>
    <cellStyle name="Followed Hyperlink 55" xfId="4492" hidden="1" xr:uid="{00000000-0005-0000-0000-00003B070000}"/>
    <cellStyle name="Followed Hyperlink 55" xfId="4844" hidden="1" xr:uid="{00000000-0005-0000-0000-00003C070000}"/>
    <cellStyle name="Followed Hyperlink 55" xfId="4985" hidden="1" xr:uid="{00000000-0005-0000-0000-00003D070000}"/>
    <cellStyle name="Followed Hyperlink 55" xfId="4910" hidden="1" xr:uid="{00000000-0005-0000-0000-00003E070000}"/>
    <cellStyle name="Followed Hyperlink 55" xfId="4972" hidden="1" xr:uid="{00000000-0005-0000-0000-00003F070000}"/>
    <cellStyle name="Followed Hyperlink 55" xfId="4533" hidden="1" xr:uid="{00000000-0005-0000-0000-000040070000}"/>
    <cellStyle name="Followed Hyperlink 55" xfId="5206" hidden="1" xr:uid="{00000000-0005-0000-0000-000041070000}"/>
    <cellStyle name="Followed Hyperlink 55" xfId="5131" hidden="1" xr:uid="{00000000-0005-0000-0000-000042070000}"/>
    <cellStyle name="Followed Hyperlink 55" xfId="5193" hidden="1" xr:uid="{00000000-0005-0000-0000-000043070000}"/>
    <cellStyle name="Followed Hyperlink 55" xfId="4808" hidden="1" xr:uid="{00000000-0005-0000-0000-000044070000}"/>
    <cellStyle name="Followed Hyperlink 55" xfId="5422" hidden="1" xr:uid="{00000000-0005-0000-0000-000045070000}"/>
    <cellStyle name="Followed Hyperlink 55" xfId="5347" hidden="1" xr:uid="{00000000-0005-0000-0000-000046070000}"/>
    <cellStyle name="Followed Hyperlink 55" xfId="5409" hidden="1" xr:uid="{00000000-0005-0000-0000-000047070000}"/>
    <cellStyle name="Followed Hyperlink 55" xfId="4795" hidden="1" xr:uid="{00000000-0005-0000-0000-000048070000}"/>
    <cellStyle name="Followed Hyperlink 55" xfId="5634" hidden="1" xr:uid="{00000000-0005-0000-0000-000049070000}"/>
    <cellStyle name="Followed Hyperlink 55" xfId="5559" hidden="1" xr:uid="{00000000-0005-0000-0000-00004A070000}"/>
    <cellStyle name="Followed Hyperlink 55" xfId="5621" hidden="1" xr:uid="{00000000-0005-0000-0000-00004B070000}"/>
    <cellStyle name="Followed Hyperlink 55" xfId="5328" hidden="1" xr:uid="{00000000-0005-0000-0000-00004C070000}"/>
    <cellStyle name="Followed Hyperlink 55" xfId="5845" hidden="1" xr:uid="{00000000-0005-0000-0000-00004D070000}"/>
    <cellStyle name="Followed Hyperlink 55" xfId="5770" hidden="1" xr:uid="{00000000-0005-0000-0000-00004E070000}"/>
    <cellStyle name="Followed Hyperlink 55" xfId="5832" hidden="1" xr:uid="{00000000-0005-0000-0000-00004F070000}"/>
    <cellStyle name="Followed Hyperlink 55" xfId="253" hidden="1" xr:uid="{00000000-0005-0000-0000-000050070000}"/>
    <cellStyle name="Followed Hyperlink 55" xfId="6051" hidden="1" xr:uid="{00000000-0005-0000-0000-000051070000}"/>
    <cellStyle name="Followed Hyperlink 55" xfId="5976" hidden="1" xr:uid="{00000000-0005-0000-0000-000052070000}"/>
    <cellStyle name="Followed Hyperlink 55" xfId="6038" hidden="1" xr:uid="{00000000-0005-0000-0000-000053070000}"/>
    <cellStyle name="Followed Hyperlink 55" xfId="6237" hidden="1" xr:uid="{00000000-0005-0000-0000-000038070000}"/>
    <cellStyle name="Followed Hyperlink 55" xfId="6166" hidden="1" xr:uid="{00000000-0005-0000-0000-000039070000}"/>
    <cellStyle name="Followed Hyperlink 55" xfId="6202" hidden="1" xr:uid="{00000000-0005-0000-0000-00003A070000}"/>
    <cellStyle name="Followed Hyperlink 55" xfId="6171" hidden="1" xr:uid="{00000000-0005-0000-0000-00003B070000}"/>
    <cellStyle name="Followed Hyperlink 55" xfId="6524" hidden="1" xr:uid="{00000000-0005-0000-0000-00003C070000}"/>
    <cellStyle name="Followed Hyperlink 55" xfId="6665" hidden="1" xr:uid="{00000000-0005-0000-0000-00003D070000}"/>
    <cellStyle name="Followed Hyperlink 55" xfId="6590" hidden="1" xr:uid="{00000000-0005-0000-0000-00003E070000}"/>
    <cellStyle name="Followed Hyperlink 55" xfId="6652" hidden="1" xr:uid="{00000000-0005-0000-0000-00003F070000}"/>
    <cellStyle name="Followed Hyperlink 55" xfId="6212" hidden="1" xr:uid="{00000000-0005-0000-0000-000040070000}"/>
    <cellStyle name="Followed Hyperlink 55" xfId="6886" hidden="1" xr:uid="{00000000-0005-0000-0000-000041070000}"/>
    <cellStyle name="Followed Hyperlink 55" xfId="6811" hidden="1" xr:uid="{00000000-0005-0000-0000-000042070000}"/>
    <cellStyle name="Followed Hyperlink 55" xfId="6873" hidden="1" xr:uid="{00000000-0005-0000-0000-000043070000}"/>
    <cellStyle name="Followed Hyperlink 55" xfId="6488" hidden="1" xr:uid="{00000000-0005-0000-0000-000044070000}"/>
    <cellStyle name="Followed Hyperlink 55" xfId="7102" hidden="1" xr:uid="{00000000-0005-0000-0000-000045070000}"/>
    <cellStyle name="Followed Hyperlink 55" xfId="7027" hidden="1" xr:uid="{00000000-0005-0000-0000-000046070000}"/>
    <cellStyle name="Followed Hyperlink 55" xfId="7089" hidden="1" xr:uid="{00000000-0005-0000-0000-000047070000}"/>
    <cellStyle name="Followed Hyperlink 55" xfId="6475" hidden="1" xr:uid="{00000000-0005-0000-0000-000048070000}"/>
    <cellStyle name="Followed Hyperlink 55" xfId="7314" hidden="1" xr:uid="{00000000-0005-0000-0000-000049070000}"/>
    <cellStyle name="Followed Hyperlink 55" xfId="7239" hidden="1" xr:uid="{00000000-0005-0000-0000-00004A070000}"/>
    <cellStyle name="Followed Hyperlink 55" xfId="7301" hidden="1" xr:uid="{00000000-0005-0000-0000-00004B070000}"/>
    <cellStyle name="Followed Hyperlink 55" xfId="7008" hidden="1" xr:uid="{00000000-0005-0000-0000-00004C070000}"/>
    <cellStyle name="Followed Hyperlink 55" xfId="7525" hidden="1" xr:uid="{00000000-0005-0000-0000-00004D070000}"/>
    <cellStyle name="Followed Hyperlink 55" xfId="7450" hidden="1" xr:uid="{00000000-0005-0000-0000-00004E070000}"/>
    <cellStyle name="Followed Hyperlink 55" xfId="7512" hidden="1" xr:uid="{00000000-0005-0000-0000-00004F070000}"/>
    <cellStyle name="Followed Hyperlink 55" xfId="2554" hidden="1" xr:uid="{00000000-0005-0000-0000-000050070000}"/>
    <cellStyle name="Followed Hyperlink 55" xfId="7731" hidden="1" xr:uid="{00000000-0005-0000-0000-000051070000}"/>
    <cellStyle name="Followed Hyperlink 55" xfId="7656" hidden="1" xr:uid="{00000000-0005-0000-0000-000052070000}"/>
    <cellStyle name="Followed Hyperlink 55" xfId="7718" hidden="1" xr:uid="{00000000-0005-0000-0000-000053070000}"/>
    <cellStyle name="Followed Hyperlink 55" xfId="7917" hidden="1" xr:uid="{00000000-0005-0000-0000-000038070000}"/>
    <cellStyle name="Followed Hyperlink 55" xfId="7846" hidden="1" xr:uid="{00000000-0005-0000-0000-000039070000}"/>
    <cellStyle name="Followed Hyperlink 55" xfId="7882" hidden="1" xr:uid="{00000000-0005-0000-0000-00003A070000}"/>
    <cellStyle name="Followed Hyperlink 55" xfId="7851" hidden="1" xr:uid="{00000000-0005-0000-0000-00003B070000}"/>
    <cellStyle name="Followed Hyperlink 55" xfId="8204" hidden="1" xr:uid="{00000000-0005-0000-0000-00003C070000}"/>
    <cellStyle name="Followed Hyperlink 55" xfId="8345" hidden="1" xr:uid="{00000000-0005-0000-0000-00003D070000}"/>
    <cellStyle name="Followed Hyperlink 55" xfId="8270" hidden="1" xr:uid="{00000000-0005-0000-0000-00003E070000}"/>
    <cellStyle name="Followed Hyperlink 55" xfId="8332" hidden="1" xr:uid="{00000000-0005-0000-0000-00003F070000}"/>
    <cellStyle name="Followed Hyperlink 55" xfId="7892" hidden="1" xr:uid="{00000000-0005-0000-0000-000040070000}"/>
    <cellStyle name="Followed Hyperlink 55" xfId="8566" hidden="1" xr:uid="{00000000-0005-0000-0000-000041070000}"/>
    <cellStyle name="Followed Hyperlink 55" xfId="8491" hidden="1" xr:uid="{00000000-0005-0000-0000-000042070000}"/>
    <cellStyle name="Followed Hyperlink 55" xfId="8553" hidden="1" xr:uid="{00000000-0005-0000-0000-000043070000}"/>
    <cellStyle name="Followed Hyperlink 55" xfId="8168" hidden="1" xr:uid="{00000000-0005-0000-0000-000044070000}"/>
    <cellStyle name="Followed Hyperlink 55" xfId="8782" hidden="1" xr:uid="{00000000-0005-0000-0000-000045070000}"/>
    <cellStyle name="Followed Hyperlink 55" xfId="8707" hidden="1" xr:uid="{00000000-0005-0000-0000-000046070000}"/>
    <cellStyle name="Followed Hyperlink 55" xfId="8769" hidden="1" xr:uid="{00000000-0005-0000-0000-000047070000}"/>
    <cellStyle name="Followed Hyperlink 55" xfId="8155" hidden="1" xr:uid="{00000000-0005-0000-0000-000048070000}"/>
    <cellStyle name="Followed Hyperlink 55" xfId="8994" hidden="1" xr:uid="{00000000-0005-0000-0000-000049070000}"/>
    <cellStyle name="Followed Hyperlink 55" xfId="8919" hidden="1" xr:uid="{00000000-0005-0000-0000-00004A070000}"/>
    <cellStyle name="Followed Hyperlink 55" xfId="8981" hidden="1" xr:uid="{00000000-0005-0000-0000-00004B070000}"/>
    <cellStyle name="Followed Hyperlink 55" xfId="8688" hidden="1" xr:uid="{00000000-0005-0000-0000-00004C070000}"/>
    <cellStyle name="Followed Hyperlink 55" xfId="9205" hidden="1" xr:uid="{00000000-0005-0000-0000-00004D070000}"/>
    <cellStyle name="Followed Hyperlink 55" xfId="9130" hidden="1" xr:uid="{00000000-0005-0000-0000-00004E070000}"/>
    <cellStyle name="Followed Hyperlink 55" xfId="9192" hidden="1" xr:uid="{00000000-0005-0000-0000-00004F070000}"/>
    <cellStyle name="Followed Hyperlink 55" xfId="2752" hidden="1" xr:uid="{00000000-0005-0000-0000-000050070000}"/>
    <cellStyle name="Followed Hyperlink 55" xfId="9411" hidden="1" xr:uid="{00000000-0005-0000-0000-000051070000}"/>
    <cellStyle name="Followed Hyperlink 55" xfId="9336" hidden="1" xr:uid="{00000000-0005-0000-0000-000052070000}"/>
    <cellStyle name="Followed Hyperlink 55" xfId="9398" hidden="1" xr:uid="{00000000-0005-0000-0000-000053070000}"/>
    <cellStyle name="Followed Hyperlink 55" xfId="9597" hidden="1" xr:uid="{00000000-0005-0000-0000-000038070000}"/>
    <cellStyle name="Followed Hyperlink 55" xfId="9526" hidden="1" xr:uid="{00000000-0005-0000-0000-000039070000}"/>
    <cellStyle name="Followed Hyperlink 55" xfId="9562" hidden="1" xr:uid="{00000000-0005-0000-0000-00003A070000}"/>
    <cellStyle name="Followed Hyperlink 55" xfId="9531" hidden="1" xr:uid="{00000000-0005-0000-0000-00003B070000}"/>
    <cellStyle name="Followed Hyperlink 55" xfId="9882" hidden="1" xr:uid="{00000000-0005-0000-0000-00003C070000}"/>
    <cellStyle name="Followed Hyperlink 55" xfId="10023" hidden="1" xr:uid="{00000000-0005-0000-0000-00003D070000}"/>
    <cellStyle name="Followed Hyperlink 55" xfId="9948" hidden="1" xr:uid="{00000000-0005-0000-0000-00003E070000}"/>
    <cellStyle name="Followed Hyperlink 55" xfId="10010" hidden="1" xr:uid="{00000000-0005-0000-0000-00003F070000}"/>
    <cellStyle name="Followed Hyperlink 55" xfId="9572" hidden="1" xr:uid="{00000000-0005-0000-0000-000040070000}"/>
    <cellStyle name="Followed Hyperlink 55" xfId="10244" hidden="1" xr:uid="{00000000-0005-0000-0000-000041070000}"/>
    <cellStyle name="Followed Hyperlink 55" xfId="10169" hidden="1" xr:uid="{00000000-0005-0000-0000-000042070000}"/>
    <cellStyle name="Followed Hyperlink 55" xfId="10231" hidden="1" xr:uid="{00000000-0005-0000-0000-000043070000}"/>
    <cellStyle name="Followed Hyperlink 55" xfId="9846" hidden="1" xr:uid="{00000000-0005-0000-0000-000044070000}"/>
    <cellStyle name="Followed Hyperlink 55" xfId="10460" hidden="1" xr:uid="{00000000-0005-0000-0000-000045070000}"/>
    <cellStyle name="Followed Hyperlink 55" xfId="10385" hidden="1" xr:uid="{00000000-0005-0000-0000-000046070000}"/>
    <cellStyle name="Followed Hyperlink 55" xfId="10447" hidden="1" xr:uid="{00000000-0005-0000-0000-000047070000}"/>
    <cellStyle name="Followed Hyperlink 55" xfId="9833" hidden="1" xr:uid="{00000000-0005-0000-0000-000048070000}"/>
    <cellStyle name="Followed Hyperlink 55" xfId="10672" hidden="1" xr:uid="{00000000-0005-0000-0000-000049070000}"/>
    <cellStyle name="Followed Hyperlink 55" xfId="10597" hidden="1" xr:uid="{00000000-0005-0000-0000-00004A070000}"/>
    <cellStyle name="Followed Hyperlink 55" xfId="10659" hidden="1" xr:uid="{00000000-0005-0000-0000-00004B070000}"/>
    <cellStyle name="Followed Hyperlink 55" xfId="10366" hidden="1" xr:uid="{00000000-0005-0000-0000-00004C070000}"/>
    <cellStyle name="Followed Hyperlink 55" xfId="10883" hidden="1" xr:uid="{00000000-0005-0000-0000-00004D070000}"/>
    <cellStyle name="Followed Hyperlink 55" xfId="10808" hidden="1" xr:uid="{00000000-0005-0000-0000-00004E070000}"/>
    <cellStyle name="Followed Hyperlink 55" xfId="10870" hidden="1" xr:uid="{00000000-0005-0000-0000-00004F070000}"/>
    <cellStyle name="Followed Hyperlink 55" xfId="4640" hidden="1" xr:uid="{00000000-0005-0000-0000-000050070000}"/>
    <cellStyle name="Followed Hyperlink 55" xfId="11089" hidden="1" xr:uid="{00000000-0005-0000-0000-000051070000}"/>
    <cellStyle name="Followed Hyperlink 55" xfId="11014" hidden="1" xr:uid="{00000000-0005-0000-0000-000052070000}"/>
    <cellStyle name="Followed Hyperlink 55" xfId="11076" hidden="1" xr:uid="{00000000-0005-0000-0000-000053070000}"/>
    <cellStyle name="Followed Hyperlink 55" xfId="11275" hidden="1" xr:uid="{00000000-0005-0000-0000-000038070000}"/>
    <cellStyle name="Followed Hyperlink 55" xfId="11204" hidden="1" xr:uid="{00000000-0005-0000-0000-000039070000}"/>
    <cellStyle name="Followed Hyperlink 55" xfId="11240" hidden="1" xr:uid="{00000000-0005-0000-0000-00003A070000}"/>
    <cellStyle name="Followed Hyperlink 55" xfId="11209" hidden="1" xr:uid="{00000000-0005-0000-0000-00003B070000}"/>
    <cellStyle name="Followed Hyperlink 55" xfId="11557" hidden="1" xr:uid="{00000000-0005-0000-0000-00003C070000}"/>
    <cellStyle name="Followed Hyperlink 55" xfId="11698" hidden="1" xr:uid="{00000000-0005-0000-0000-00003D070000}"/>
    <cellStyle name="Followed Hyperlink 55" xfId="11623" hidden="1" xr:uid="{00000000-0005-0000-0000-00003E070000}"/>
    <cellStyle name="Followed Hyperlink 55" xfId="11685" hidden="1" xr:uid="{00000000-0005-0000-0000-00003F070000}"/>
    <cellStyle name="Followed Hyperlink 55" xfId="11250" hidden="1" xr:uid="{00000000-0005-0000-0000-000040070000}"/>
    <cellStyle name="Followed Hyperlink 55" xfId="11919" hidden="1" xr:uid="{00000000-0005-0000-0000-000041070000}"/>
    <cellStyle name="Followed Hyperlink 55" xfId="11844" hidden="1" xr:uid="{00000000-0005-0000-0000-000042070000}"/>
    <cellStyle name="Followed Hyperlink 55" xfId="11906" hidden="1" xr:uid="{00000000-0005-0000-0000-000043070000}"/>
    <cellStyle name="Followed Hyperlink 55" xfId="11521" hidden="1" xr:uid="{00000000-0005-0000-0000-000044070000}"/>
    <cellStyle name="Followed Hyperlink 55" xfId="12135" hidden="1" xr:uid="{00000000-0005-0000-0000-000045070000}"/>
    <cellStyle name="Followed Hyperlink 55" xfId="12060" hidden="1" xr:uid="{00000000-0005-0000-0000-000046070000}"/>
    <cellStyle name="Followed Hyperlink 55" xfId="12122" hidden="1" xr:uid="{00000000-0005-0000-0000-000047070000}"/>
    <cellStyle name="Followed Hyperlink 55" xfId="11508" hidden="1" xr:uid="{00000000-0005-0000-0000-000048070000}"/>
    <cellStyle name="Followed Hyperlink 55" xfId="12347" hidden="1" xr:uid="{00000000-0005-0000-0000-000049070000}"/>
    <cellStyle name="Followed Hyperlink 55" xfId="12272" hidden="1" xr:uid="{00000000-0005-0000-0000-00004A070000}"/>
    <cellStyle name="Followed Hyperlink 55" xfId="12334" hidden="1" xr:uid="{00000000-0005-0000-0000-00004B070000}"/>
    <cellStyle name="Followed Hyperlink 55" xfId="12041" hidden="1" xr:uid="{00000000-0005-0000-0000-00004C070000}"/>
    <cellStyle name="Followed Hyperlink 55" xfId="12558" hidden="1" xr:uid="{00000000-0005-0000-0000-00004D070000}"/>
    <cellStyle name="Followed Hyperlink 55" xfId="12483" hidden="1" xr:uid="{00000000-0005-0000-0000-00004E070000}"/>
    <cellStyle name="Followed Hyperlink 55" xfId="12545" hidden="1" xr:uid="{00000000-0005-0000-0000-00004F070000}"/>
    <cellStyle name="Followed Hyperlink 55" xfId="6319" hidden="1" xr:uid="{00000000-0005-0000-0000-000050070000}"/>
    <cellStyle name="Followed Hyperlink 55" xfId="12764" hidden="1" xr:uid="{00000000-0005-0000-0000-000051070000}"/>
    <cellStyle name="Followed Hyperlink 55" xfId="12689" hidden="1" xr:uid="{00000000-0005-0000-0000-000052070000}"/>
    <cellStyle name="Followed Hyperlink 55" xfId="12751" hidden="1" xr:uid="{00000000-0005-0000-0000-000053070000}"/>
    <cellStyle name="Followed Hyperlink 55" xfId="12949" hidden="1" xr:uid="{00000000-0005-0000-0000-000038070000}"/>
    <cellStyle name="Followed Hyperlink 55" xfId="12879" hidden="1" xr:uid="{00000000-0005-0000-0000-000039070000}"/>
    <cellStyle name="Followed Hyperlink 55" xfId="12915" hidden="1" xr:uid="{00000000-0005-0000-0000-00003A070000}"/>
    <cellStyle name="Followed Hyperlink 55" xfId="12884" hidden="1" xr:uid="{00000000-0005-0000-0000-00003B070000}"/>
    <cellStyle name="Followed Hyperlink 55" xfId="13231" hidden="1" xr:uid="{00000000-0005-0000-0000-00003C070000}"/>
    <cellStyle name="Followed Hyperlink 55" xfId="13372" hidden="1" xr:uid="{00000000-0005-0000-0000-00003D070000}"/>
    <cellStyle name="Followed Hyperlink 55" xfId="13297" hidden="1" xr:uid="{00000000-0005-0000-0000-00003E070000}"/>
    <cellStyle name="Followed Hyperlink 55" xfId="13359" hidden="1" xr:uid="{00000000-0005-0000-0000-00003F070000}"/>
    <cellStyle name="Followed Hyperlink 55" xfId="12925" hidden="1" xr:uid="{00000000-0005-0000-0000-000040070000}"/>
    <cellStyle name="Followed Hyperlink 55" xfId="13593" hidden="1" xr:uid="{00000000-0005-0000-0000-000041070000}"/>
    <cellStyle name="Followed Hyperlink 55" xfId="13518" hidden="1" xr:uid="{00000000-0005-0000-0000-000042070000}"/>
    <cellStyle name="Followed Hyperlink 55" xfId="13580" hidden="1" xr:uid="{00000000-0005-0000-0000-000043070000}"/>
    <cellStyle name="Followed Hyperlink 55" xfId="13195" hidden="1" xr:uid="{00000000-0005-0000-0000-000044070000}"/>
    <cellStyle name="Followed Hyperlink 55" xfId="13809" hidden="1" xr:uid="{00000000-0005-0000-0000-000045070000}"/>
    <cellStyle name="Followed Hyperlink 55" xfId="13734" hidden="1" xr:uid="{00000000-0005-0000-0000-000046070000}"/>
    <cellStyle name="Followed Hyperlink 55" xfId="13796" hidden="1" xr:uid="{00000000-0005-0000-0000-000047070000}"/>
    <cellStyle name="Followed Hyperlink 55" xfId="13182" hidden="1" xr:uid="{00000000-0005-0000-0000-000048070000}"/>
    <cellStyle name="Followed Hyperlink 55" xfId="14021" hidden="1" xr:uid="{00000000-0005-0000-0000-000049070000}"/>
    <cellStyle name="Followed Hyperlink 55" xfId="13946" hidden="1" xr:uid="{00000000-0005-0000-0000-00004A070000}"/>
    <cellStyle name="Followed Hyperlink 55" xfId="14008" hidden="1" xr:uid="{00000000-0005-0000-0000-00004B070000}"/>
    <cellStyle name="Followed Hyperlink 55" xfId="13715" hidden="1" xr:uid="{00000000-0005-0000-0000-00004C070000}"/>
    <cellStyle name="Followed Hyperlink 55" xfId="14232" hidden="1" xr:uid="{00000000-0005-0000-0000-00004D070000}"/>
    <cellStyle name="Followed Hyperlink 55" xfId="14157" hidden="1" xr:uid="{00000000-0005-0000-0000-00004E070000}"/>
    <cellStyle name="Followed Hyperlink 55" xfId="14219" hidden="1" xr:uid="{00000000-0005-0000-0000-00004F070000}"/>
    <cellStyle name="Followed Hyperlink 55" xfId="7999" hidden="1" xr:uid="{00000000-0005-0000-0000-000050070000}"/>
    <cellStyle name="Followed Hyperlink 55" xfId="14438" hidden="1" xr:uid="{00000000-0005-0000-0000-000051070000}"/>
    <cellStyle name="Followed Hyperlink 55" xfId="14363" hidden="1" xr:uid="{00000000-0005-0000-0000-000052070000}"/>
    <cellStyle name="Followed Hyperlink 55" xfId="14425" hidden="1" xr:uid="{00000000-0005-0000-0000-000053070000}"/>
    <cellStyle name="Followed Hyperlink 55" xfId="14623" hidden="1" xr:uid="{00000000-0005-0000-0000-000038070000}"/>
    <cellStyle name="Followed Hyperlink 55" xfId="14553" hidden="1" xr:uid="{00000000-0005-0000-0000-000039070000}"/>
    <cellStyle name="Followed Hyperlink 55" xfId="14589" hidden="1" xr:uid="{00000000-0005-0000-0000-00003A070000}"/>
    <cellStyle name="Followed Hyperlink 55" xfId="14558" hidden="1" xr:uid="{00000000-0005-0000-0000-00003B070000}"/>
    <cellStyle name="Followed Hyperlink 55" xfId="14899" hidden="1" xr:uid="{00000000-0005-0000-0000-00003C070000}"/>
    <cellStyle name="Followed Hyperlink 55" xfId="15040" hidden="1" xr:uid="{00000000-0005-0000-0000-00003D070000}"/>
    <cellStyle name="Followed Hyperlink 55" xfId="14965" hidden="1" xr:uid="{00000000-0005-0000-0000-00003E070000}"/>
    <cellStyle name="Followed Hyperlink 55" xfId="15027" hidden="1" xr:uid="{00000000-0005-0000-0000-00003F070000}"/>
    <cellStyle name="Followed Hyperlink 55" xfId="14599" hidden="1" xr:uid="{00000000-0005-0000-0000-000040070000}"/>
    <cellStyle name="Followed Hyperlink 55" xfId="15261" hidden="1" xr:uid="{00000000-0005-0000-0000-000041070000}"/>
    <cellStyle name="Followed Hyperlink 55" xfId="15186" hidden="1" xr:uid="{00000000-0005-0000-0000-000042070000}"/>
    <cellStyle name="Followed Hyperlink 55" xfId="15248" hidden="1" xr:uid="{00000000-0005-0000-0000-000043070000}"/>
    <cellStyle name="Followed Hyperlink 55" xfId="14863" hidden="1" xr:uid="{00000000-0005-0000-0000-000044070000}"/>
    <cellStyle name="Followed Hyperlink 55" xfId="15477" hidden="1" xr:uid="{00000000-0005-0000-0000-000045070000}"/>
    <cellStyle name="Followed Hyperlink 55" xfId="15402" hidden="1" xr:uid="{00000000-0005-0000-0000-000046070000}"/>
    <cellStyle name="Followed Hyperlink 55" xfId="15464" hidden="1" xr:uid="{00000000-0005-0000-0000-000047070000}"/>
    <cellStyle name="Followed Hyperlink 55" xfId="14850" hidden="1" xr:uid="{00000000-0005-0000-0000-000048070000}"/>
    <cellStyle name="Followed Hyperlink 55" xfId="15689" hidden="1" xr:uid="{00000000-0005-0000-0000-000049070000}"/>
    <cellStyle name="Followed Hyperlink 55" xfId="15614" hidden="1" xr:uid="{00000000-0005-0000-0000-00004A070000}"/>
    <cellStyle name="Followed Hyperlink 55" xfId="15676" hidden="1" xr:uid="{00000000-0005-0000-0000-00004B070000}"/>
    <cellStyle name="Followed Hyperlink 55" xfId="15383" hidden="1" xr:uid="{00000000-0005-0000-0000-00004C070000}"/>
    <cellStyle name="Followed Hyperlink 55" xfId="15900" hidden="1" xr:uid="{00000000-0005-0000-0000-00004D070000}"/>
    <cellStyle name="Followed Hyperlink 55" xfId="15825" hidden="1" xr:uid="{00000000-0005-0000-0000-00004E070000}"/>
    <cellStyle name="Followed Hyperlink 55" xfId="15887" hidden="1" xr:uid="{00000000-0005-0000-0000-00004F070000}"/>
    <cellStyle name="Followed Hyperlink 55" xfId="9679" hidden="1" xr:uid="{00000000-0005-0000-0000-000050070000}"/>
    <cellStyle name="Followed Hyperlink 55" xfId="16106" hidden="1" xr:uid="{00000000-0005-0000-0000-000051070000}"/>
    <cellStyle name="Followed Hyperlink 55" xfId="16031" hidden="1" xr:uid="{00000000-0005-0000-0000-000052070000}"/>
    <cellStyle name="Followed Hyperlink 55" xfId="16093" hidden="1" xr:uid="{00000000-0005-0000-0000-000053070000}"/>
    <cellStyle name="Followed Hyperlink 55" xfId="16291" hidden="1" xr:uid="{00000000-0005-0000-0000-000038070000}"/>
    <cellStyle name="Followed Hyperlink 55" xfId="16221" hidden="1" xr:uid="{00000000-0005-0000-0000-000039070000}"/>
    <cellStyle name="Followed Hyperlink 55" xfId="16257" hidden="1" xr:uid="{00000000-0005-0000-0000-00003A070000}"/>
    <cellStyle name="Followed Hyperlink 55" xfId="16226" hidden="1" xr:uid="{00000000-0005-0000-0000-00003B070000}"/>
    <cellStyle name="Followed Hyperlink 55" xfId="16558" hidden="1" xr:uid="{00000000-0005-0000-0000-00003C070000}"/>
    <cellStyle name="Followed Hyperlink 55" xfId="16699" hidden="1" xr:uid="{00000000-0005-0000-0000-00003D070000}"/>
    <cellStyle name="Followed Hyperlink 55" xfId="16624" hidden="1" xr:uid="{00000000-0005-0000-0000-00003E070000}"/>
    <cellStyle name="Followed Hyperlink 55" xfId="16686" hidden="1" xr:uid="{00000000-0005-0000-0000-00003F070000}"/>
    <cellStyle name="Followed Hyperlink 55" xfId="16267" hidden="1" xr:uid="{00000000-0005-0000-0000-000040070000}"/>
    <cellStyle name="Followed Hyperlink 55" xfId="16920" hidden="1" xr:uid="{00000000-0005-0000-0000-000041070000}"/>
    <cellStyle name="Followed Hyperlink 55" xfId="16845" hidden="1" xr:uid="{00000000-0005-0000-0000-000042070000}"/>
    <cellStyle name="Followed Hyperlink 55" xfId="16907" hidden="1" xr:uid="{00000000-0005-0000-0000-000043070000}"/>
    <cellStyle name="Followed Hyperlink 55" xfId="16522" hidden="1" xr:uid="{00000000-0005-0000-0000-000044070000}"/>
    <cellStyle name="Followed Hyperlink 55" xfId="17136" hidden="1" xr:uid="{00000000-0005-0000-0000-000045070000}"/>
    <cellStyle name="Followed Hyperlink 55" xfId="17061" hidden="1" xr:uid="{00000000-0005-0000-0000-000046070000}"/>
    <cellStyle name="Followed Hyperlink 55" xfId="17123" hidden="1" xr:uid="{00000000-0005-0000-0000-000047070000}"/>
    <cellStyle name="Followed Hyperlink 55" xfId="16509" hidden="1" xr:uid="{00000000-0005-0000-0000-000048070000}"/>
    <cellStyle name="Followed Hyperlink 55" xfId="17348" hidden="1" xr:uid="{00000000-0005-0000-0000-000049070000}"/>
    <cellStyle name="Followed Hyperlink 55" xfId="17273" hidden="1" xr:uid="{00000000-0005-0000-0000-00004A070000}"/>
    <cellStyle name="Followed Hyperlink 55" xfId="17335" hidden="1" xr:uid="{00000000-0005-0000-0000-00004B070000}"/>
    <cellStyle name="Followed Hyperlink 55" xfId="17042" hidden="1" xr:uid="{00000000-0005-0000-0000-00004C070000}"/>
    <cellStyle name="Followed Hyperlink 55" xfId="17559" hidden="1" xr:uid="{00000000-0005-0000-0000-00004D070000}"/>
    <cellStyle name="Followed Hyperlink 55" xfId="17484" hidden="1" xr:uid="{00000000-0005-0000-0000-00004E070000}"/>
    <cellStyle name="Followed Hyperlink 55" xfId="17546" hidden="1" xr:uid="{00000000-0005-0000-0000-00004F070000}"/>
    <cellStyle name="Followed Hyperlink 55" xfId="11356" hidden="1" xr:uid="{00000000-0005-0000-0000-000050070000}"/>
    <cellStyle name="Followed Hyperlink 55" xfId="17765" hidden="1" xr:uid="{00000000-0005-0000-0000-000051070000}"/>
    <cellStyle name="Followed Hyperlink 55" xfId="17690" hidden="1" xr:uid="{00000000-0005-0000-0000-000052070000}"/>
    <cellStyle name="Followed Hyperlink 55" xfId="17752" hidden="1" xr:uid="{00000000-0005-0000-0000-000053070000}"/>
    <cellStyle name="Followed Hyperlink 55" xfId="17948" hidden="1" xr:uid="{00000000-0005-0000-0000-000038070000}"/>
    <cellStyle name="Followed Hyperlink 55" xfId="12962" hidden="1" xr:uid="{00000000-0005-0000-0000-000039070000}"/>
    <cellStyle name="Followed Hyperlink 55" xfId="16391" hidden="1" xr:uid="{00000000-0005-0000-0000-00003A070000}"/>
    <cellStyle name="Followed Hyperlink 55" xfId="17884" hidden="1" xr:uid="{00000000-0005-0000-0000-00003B070000}"/>
    <cellStyle name="Followed Hyperlink 55" xfId="18224" hidden="1" xr:uid="{00000000-0005-0000-0000-00003C070000}"/>
    <cellStyle name="Followed Hyperlink 55" xfId="18365" hidden="1" xr:uid="{00000000-0005-0000-0000-00003D070000}"/>
    <cellStyle name="Followed Hyperlink 55" xfId="18290" hidden="1" xr:uid="{00000000-0005-0000-0000-00003E070000}"/>
    <cellStyle name="Followed Hyperlink 55" xfId="18352" hidden="1" xr:uid="{00000000-0005-0000-0000-00003F070000}"/>
    <cellStyle name="Followed Hyperlink 55" xfId="13033" hidden="1" xr:uid="{00000000-0005-0000-0000-000040070000}"/>
    <cellStyle name="Followed Hyperlink 55" xfId="18586" hidden="1" xr:uid="{00000000-0005-0000-0000-000041070000}"/>
    <cellStyle name="Followed Hyperlink 55" xfId="18511" hidden="1" xr:uid="{00000000-0005-0000-0000-000042070000}"/>
    <cellStyle name="Followed Hyperlink 55" xfId="18573" hidden="1" xr:uid="{00000000-0005-0000-0000-000043070000}"/>
    <cellStyle name="Followed Hyperlink 55" xfId="18188" hidden="1" xr:uid="{00000000-0005-0000-0000-000044070000}"/>
    <cellStyle name="Followed Hyperlink 55" xfId="18802" hidden="1" xr:uid="{00000000-0005-0000-0000-000045070000}"/>
    <cellStyle name="Followed Hyperlink 55" xfId="18727" hidden="1" xr:uid="{00000000-0005-0000-0000-000046070000}"/>
    <cellStyle name="Followed Hyperlink 55" xfId="18789" hidden="1" xr:uid="{00000000-0005-0000-0000-000047070000}"/>
    <cellStyle name="Followed Hyperlink 55" xfId="18175" hidden="1" xr:uid="{00000000-0005-0000-0000-000048070000}"/>
    <cellStyle name="Followed Hyperlink 55" xfId="19014" hidden="1" xr:uid="{00000000-0005-0000-0000-000049070000}"/>
    <cellStyle name="Followed Hyperlink 55" xfId="18939" hidden="1" xr:uid="{00000000-0005-0000-0000-00004A070000}"/>
    <cellStyle name="Followed Hyperlink 55" xfId="19001" hidden="1" xr:uid="{00000000-0005-0000-0000-00004B070000}"/>
    <cellStyle name="Followed Hyperlink 55" xfId="18708" hidden="1" xr:uid="{00000000-0005-0000-0000-00004C070000}"/>
    <cellStyle name="Followed Hyperlink 55" xfId="19225" hidden="1" xr:uid="{00000000-0005-0000-0000-00004D070000}"/>
    <cellStyle name="Followed Hyperlink 55" xfId="19150" hidden="1" xr:uid="{00000000-0005-0000-0000-00004E070000}"/>
    <cellStyle name="Followed Hyperlink 55" xfId="19212" hidden="1" xr:uid="{00000000-0005-0000-0000-00004F070000}"/>
    <cellStyle name="Followed Hyperlink 55" xfId="17991" hidden="1" xr:uid="{00000000-0005-0000-0000-000050070000}"/>
    <cellStyle name="Followed Hyperlink 55" xfId="19431" hidden="1" xr:uid="{00000000-0005-0000-0000-000051070000}"/>
    <cellStyle name="Followed Hyperlink 55" xfId="19356" hidden="1" xr:uid="{00000000-0005-0000-0000-000052070000}"/>
    <cellStyle name="Followed Hyperlink 55" xfId="19418" hidden="1" xr:uid="{00000000-0005-0000-0000-000053070000}"/>
    <cellStyle name="Followed Hyperlink 55" xfId="19614" hidden="1" xr:uid="{00000000-0005-0000-0000-000038070000}"/>
    <cellStyle name="Followed Hyperlink 55" xfId="19546" hidden="1" xr:uid="{00000000-0005-0000-0000-000039070000}"/>
    <cellStyle name="Followed Hyperlink 55" xfId="19582" hidden="1" xr:uid="{00000000-0005-0000-0000-00003A070000}"/>
    <cellStyle name="Followed Hyperlink 55" xfId="19551" hidden="1" xr:uid="{00000000-0005-0000-0000-00003B070000}"/>
    <cellStyle name="Followed Hyperlink 55" xfId="19865" hidden="1" xr:uid="{00000000-0005-0000-0000-00003C070000}"/>
    <cellStyle name="Followed Hyperlink 55" xfId="20006" hidden="1" xr:uid="{00000000-0005-0000-0000-00003D070000}"/>
    <cellStyle name="Followed Hyperlink 55" xfId="19931" hidden="1" xr:uid="{00000000-0005-0000-0000-00003E070000}"/>
    <cellStyle name="Followed Hyperlink 55" xfId="19993" hidden="1" xr:uid="{00000000-0005-0000-0000-00003F070000}"/>
    <cellStyle name="Followed Hyperlink 55" xfId="19592" hidden="1" xr:uid="{00000000-0005-0000-0000-000040070000}"/>
    <cellStyle name="Followed Hyperlink 55" xfId="20227" hidden="1" xr:uid="{00000000-0005-0000-0000-000041070000}"/>
    <cellStyle name="Followed Hyperlink 55" xfId="20152" hidden="1" xr:uid="{00000000-0005-0000-0000-000042070000}"/>
    <cellStyle name="Followed Hyperlink 55" xfId="20214" hidden="1" xr:uid="{00000000-0005-0000-0000-000043070000}"/>
    <cellStyle name="Followed Hyperlink 55" xfId="19829" hidden="1" xr:uid="{00000000-0005-0000-0000-000044070000}"/>
    <cellStyle name="Followed Hyperlink 55" xfId="20443" hidden="1" xr:uid="{00000000-0005-0000-0000-000045070000}"/>
    <cellStyle name="Followed Hyperlink 55" xfId="20368" hidden="1" xr:uid="{00000000-0005-0000-0000-000046070000}"/>
    <cellStyle name="Followed Hyperlink 55" xfId="20430" hidden="1" xr:uid="{00000000-0005-0000-0000-000047070000}"/>
    <cellStyle name="Followed Hyperlink 55" xfId="19816" hidden="1" xr:uid="{00000000-0005-0000-0000-000048070000}"/>
    <cellStyle name="Followed Hyperlink 55" xfId="20655" hidden="1" xr:uid="{00000000-0005-0000-0000-000049070000}"/>
    <cellStyle name="Followed Hyperlink 55" xfId="20580" hidden="1" xr:uid="{00000000-0005-0000-0000-00004A070000}"/>
    <cellStyle name="Followed Hyperlink 55" xfId="20642" hidden="1" xr:uid="{00000000-0005-0000-0000-00004B070000}"/>
    <cellStyle name="Followed Hyperlink 55" xfId="20349" hidden="1" xr:uid="{00000000-0005-0000-0000-00004C070000}"/>
    <cellStyle name="Followed Hyperlink 55" xfId="20866" hidden="1" xr:uid="{00000000-0005-0000-0000-00004D070000}"/>
    <cellStyle name="Followed Hyperlink 55" xfId="20791" hidden="1" xr:uid="{00000000-0005-0000-0000-00004E070000}"/>
    <cellStyle name="Followed Hyperlink 55" xfId="20853" hidden="1" xr:uid="{00000000-0005-0000-0000-00004F070000}"/>
    <cellStyle name="Followed Hyperlink 55" xfId="14675" hidden="1" xr:uid="{00000000-0005-0000-0000-000050070000}"/>
    <cellStyle name="Followed Hyperlink 55" xfId="21072" hidden="1" xr:uid="{00000000-0005-0000-0000-000051070000}"/>
    <cellStyle name="Followed Hyperlink 55" xfId="20997" hidden="1" xr:uid="{00000000-0005-0000-0000-000052070000}"/>
    <cellStyle name="Followed Hyperlink 55" xfId="21059" hidden="1" xr:uid="{00000000-0005-0000-0000-000053070000}"/>
    <cellStyle name="Followed Hyperlink 55" xfId="21254" hidden="1" xr:uid="{00000000-0005-0000-0000-000038070000}"/>
    <cellStyle name="Followed Hyperlink 55" xfId="21187" hidden="1" xr:uid="{00000000-0005-0000-0000-000039070000}"/>
    <cellStyle name="Followed Hyperlink 55" xfId="21223" hidden="1" xr:uid="{00000000-0005-0000-0000-00003A070000}"/>
    <cellStyle name="Followed Hyperlink 55" xfId="21192" hidden="1" xr:uid="{00000000-0005-0000-0000-00003B070000}"/>
    <cellStyle name="Followed Hyperlink 55" xfId="21472" hidden="1" xr:uid="{00000000-0005-0000-0000-00003C070000}"/>
    <cellStyle name="Followed Hyperlink 55" xfId="21613" hidden="1" xr:uid="{00000000-0005-0000-0000-00003D070000}"/>
    <cellStyle name="Followed Hyperlink 55" xfId="21538" hidden="1" xr:uid="{00000000-0005-0000-0000-00003E070000}"/>
    <cellStyle name="Followed Hyperlink 55" xfId="21600" hidden="1" xr:uid="{00000000-0005-0000-0000-00003F070000}"/>
    <cellStyle name="Followed Hyperlink 55" xfId="21233" hidden="1" xr:uid="{00000000-0005-0000-0000-000040070000}"/>
    <cellStyle name="Followed Hyperlink 55" xfId="21834" hidden="1" xr:uid="{00000000-0005-0000-0000-000041070000}"/>
    <cellStyle name="Followed Hyperlink 55" xfId="21759" hidden="1" xr:uid="{00000000-0005-0000-0000-000042070000}"/>
    <cellStyle name="Followed Hyperlink 55" xfId="21821" hidden="1" xr:uid="{00000000-0005-0000-0000-000043070000}"/>
    <cellStyle name="Followed Hyperlink 55" xfId="21436" hidden="1" xr:uid="{00000000-0005-0000-0000-000044070000}"/>
    <cellStyle name="Followed Hyperlink 55" xfId="22050" hidden="1" xr:uid="{00000000-0005-0000-0000-000045070000}"/>
    <cellStyle name="Followed Hyperlink 55" xfId="21975" hidden="1" xr:uid="{00000000-0005-0000-0000-000046070000}"/>
    <cellStyle name="Followed Hyperlink 55" xfId="22037" hidden="1" xr:uid="{00000000-0005-0000-0000-000047070000}"/>
    <cellStyle name="Followed Hyperlink 55" xfId="21423" hidden="1" xr:uid="{00000000-0005-0000-0000-000048070000}"/>
    <cellStyle name="Followed Hyperlink 55" xfId="22262" hidden="1" xr:uid="{00000000-0005-0000-0000-000049070000}"/>
    <cellStyle name="Followed Hyperlink 55" xfId="22187" hidden="1" xr:uid="{00000000-0005-0000-0000-00004A070000}"/>
    <cellStyle name="Followed Hyperlink 55" xfId="22249" hidden="1" xr:uid="{00000000-0005-0000-0000-00004B070000}"/>
    <cellStyle name="Followed Hyperlink 55" xfId="21956" hidden="1" xr:uid="{00000000-0005-0000-0000-00004C070000}"/>
    <cellStyle name="Followed Hyperlink 55" xfId="22473" hidden="1" xr:uid="{00000000-0005-0000-0000-00004D070000}"/>
    <cellStyle name="Followed Hyperlink 55" xfId="22398" hidden="1" xr:uid="{00000000-0005-0000-0000-00004E070000}"/>
    <cellStyle name="Followed Hyperlink 55" xfId="22460" hidden="1" xr:uid="{00000000-0005-0000-0000-00004F070000}"/>
    <cellStyle name="Followed Hyperlink 55" xfId="16367" hidden="1" xr:uid="{00000000-0005-0000-0000-000050070000}"/>
    <cellStyle name="Followed Hyperlink 55" xfId="22679" hidden="1" xr:uid="{00000000-0005-0000-0000-000051070000}"/>
    <cellStyle name="Followed Hyperlink 55" xfId="22604" hidden="1" xr:uid="{00000000-0005-0000-0000-000052070000}"/>
    <cellStyle name="Followed Hyperlink 55" xfId="22666" hidden="1" xr:uid="{00000000-0005-0000-0000-000053070000}"/>
    <cellStyle name="Followed Hyperlink 55" xfId="22859" hidden="1" xr:uid="{00000000-0005-0000-0000-000038070000}"/>
    <cellStyle name="Followed Hyperlink 55" xfId="22794" hidden="1" xr:uid="{00000000-0005-0000-0000-000039070000}"/>
    <cellStyle name="Followed Hyperlink 55" xfId="22830" hidden="1" xr:uid="{00000000-0005-0000-0000-00003A070000}"/>
    <cellStyle name="Followed Hyperlink 55" xfId="22799" hidden="1" xr:uid="{00000000-0005-0000-0000-00003B070000}"/>
    <cellStyle name="Followed Hyperlink 55" xfId="23041" hidden="1" xr:uid="{00000000-0005-0000-0000-00003C070000}"/>
    <cellStyle name="Followed Hyperlink 55" xfId="23182" hidden="1" xr:uid="{00000000-0005-0000-0000-00003D070000}"/>
    <cellStyle name="Followed Hyperlink 55" xfId="23107" hidden="1" xr:uid="{00000000-0005-0000-0000-00003E070000}"/>
    <cellStyle name="Followed Hyperlink 55" xfId="23169" hidden="1" xr:uid="{00000000-0005-0000-0000-00003F070000}"/>
    <cellStyle name="Followed Hyperlink 55" xfId="22840" hidden="1" xr:uid="{00000000-0005-0000-0000-000040070000}"/>
    <cellStyle name="Followed Hyperlink 55" xfId="23403" hidden="1" xr:uid="{00000000-0005-0000-0000-000041070000}"/>
    <cellStyle name="Followed Hyperlink 55" xfId="23328" hidden="1" xr:uid="{00000000-0005-0000-0000-000042070000}"/>
    <cellStyle name="Followed Hyperlink 55" xfId="23390" hidden="1" xr:uid="{00000000-0005-0000-0000-000043070000}"/>
    <cellStyle name="Followed Hyperlink 55" xfId="23005" hidden="1" xr:uid="{00000000-0005-0000-0000-000044070000}"/>
    <cellStyle name="Followed Hyperlink 55" xfId="23619" hidden="1" xr:uid="{00000000-0005-0000-0000-000045070000}"/>
    <cellStyle name="Followed Hyperlink 55" xfId="23544" hidden="1" xr:uid="{00000000-0005-0000-0000-000046070000}"/>
    <cellStyle name="Followed Hyperlink 55" xfId="23606" hidden="1" xr:uid="{00000000-0005-0000-0000-000047070000}"/>
    <cellStyle name="Followed Hyperlink 55" xfId="22992" hidden="1" xr:uid="{00000000-0005-0000-0000-000048070000}"/>
    <cellStyle name="Followed Hyperlink 55" xfId="23831" hidden="1" xr:uid="{00000000-0005-0000-0000-000049070000}"/>
    <cellStyle name="Followed Hyperlink 55" xfId="23756" hidden="1" xr:uid="{00000000-0005-0000-0000-00004A070000}"/>
    <cellStyle name="Followed Hyperlink 55" xfId="23818" hidden="1" xr:uid="{00000000-0005-0000-0000-00004B070000}"/>
    <cellStyle name="Followed Hyperlink 55" xfId="23525" hidden="1" xr:uid="{00000000-0005-0000-0000-00004C070000}"/>
    <cellStyle name="Followed Hyperlink 55" xfId="24042" hidden="1" xr:uid="{00000000-0005-0000-0000-00004D070000}"/>
    <cellStyle name="Followed Hyperlink 55" xfId="23967" hidden="1" xr:uid="{00000000-0005-0000-0000-00004E070000}"/>
    <cellStyle name="Followed Hyperlink 55" xfId="24029" hidden="1" xr:uid="{00000000-0005-0000-0000-00004F070000}"/>
    <cellStyle name="Followed Hyperlink 55" xfId="17950" hidden="1" xr:uid="{00000000-0005-0000-0000-000050070000}"/>
    <cellStyle name="Followed Hyperlink 55" xfId="24248" hidden="1" xr:uid="{00000000-0005-0000-0000-000051070000}"/>
    <cellStyle name="Followed Hyperlink 55" xfId="24173" hidden="1" xr:uid="{00000000-0005-0000-0000-000052070000}"/>
    <cellStyle name="Followed Hyperlink 55" xfId="24235" hidden="1" xr:uid="{00000000-0005-0000-0000-000053070000}"/>
    <cellStyle name="Followed Hyperlink 55" xfId="24427" hidden="1" xr:uid="{00000000-0005-0000-0000-000038070000}"/>
    <cellStyle name="Followed Hyperlink 55" xfId="24363" hidden="1" xr:uid="{00000000-0005-0000-0000-000039070000}"/>
    <cellStyle name="Followed Hyperlink 55" xfId="24399" hidden="1" xr:uid="{00000000-0005-0000-0000-00003A070000}"/>
    <cellStyle name="Followed Hyperlink 55" xfId="24368" hidden="1" xr:uid="{00000000-0005-0000-0000-00003B070000}"/>
    <cellStyle name="Followed Hyperlink 55" xfId="24560" hidden="1" xr:uid="{00000000-0005-0000-0000-00003C070000}"/>
    <cellStyle name="Followed Hyperlink 55" xfId="24701" hidden="1" xr:uid="{00000000-0005-0000-0000-00003D070000}"/>
    <cellStyle name="Followed Hyperlink 55" xfId="24626" hidden="1" xr:uid="{00000000-0005-0000-0000-00003E070000}"/>
    <cellStyle name="Followed Hyperlink 55" xfId="24688" hidden="1" xr:uid="{00000000-0005-0000-0000-00003F070000}"/>
    <cellStyle name="Followed Hyperlink 55" xfId="24409" hidden="1" xr:uid="{00000000-0005-0000-0000-000040070000}"/>
    <cellStyle name="Followed Hyperlink 55" xfId="24922" hidden="1" xr:uid="{00000000-0005-0000-0000-000041070000}"/>
    <cellStyle name="Followed Hyperlink 55" xfId="24847" hidden="1" xr:uid="{00000000-0005-0000-0000-000042070000}"/>
    <cellStyle name="Followed Hyperlink 55" xfId="24909" hidden="1" xr:uid="{00000000-0005-0000-0000-000043070000}"/>
    <cellStyle name="Followed Hyperlink 55" xfId="24524" hidden="1" xr:uid="{00000000-0005-0000-0000-000044070000}"/>
    <cellStyle name="Followed Hyperlink 55" xfId="25138" hidden="1" xr:uid="{00000000-0005-0000-0000-000045070000}"/>
    <cellStyle name="Followed Hyperlink 55" xfId="25063" hidden="1" xr:uid="{00000000-0005-0000-0000-000046070000}"/>
    <cellStyle name="Followed Hyperlink 55" xfId="25125" hidden="1" xr:uid="{00000000-0005-0000-0000-000047070000}"/>
    <cellStyle name="Followed Hyperlink 55" xfId="24511" hidden="1" xr:uid="{00000000-0005-0000-0000-000048070000}"/>
    <cellStyle name="Followed Hyperlink 55" xfId="25350" hidden="1" xr:uid="{00000000-0005-0000-0000-000049070000}"/>
    <cellStyle name="Followed Hyperlink 55" xfId="25275" hidden="1" xr:uid="{00000000-0005-0000-0000-00004A070000}"/>
    <cellStyle name="Followed Hyperlink 55" xfId="25337" hidden="1" xr:uid="{00000000-0005-0000-0000-00004B070000}"/>
    <cellStyle name="Followed Hyperlink 55" xfId="25044" hidden="1" xr:uid="{00000000-0005-0000-0000-00004C070000}"/>
    <cellStyle name="Followed Hyperlink 55" xfId="25561" hidden="1" xr:uid="{00000000-0005-0000-0000-00004D070000}"/>
    <cellStyle name="Followed Hyperlink 55" xfId="25486" hidden="1" xr:uid="{00000000-0005-0000-0000-00004E070000}"/>
    <cellStyle name="Followed Hyperlink 55" xfId="25548" hidden="1" xr:uid="{00000000-0005-0000-0000-00004F070000}"/>
    <cellStyle name="Followed Hyperlink 55" xfId="19683" hidden="1" xr:uid="{00000000-0005-0000-0000-000050070000}"/>
    <cellStyle name="Followed Hyperlink 55" xfId="25767" hidden="1" xr:uid="{00000000-0005-0000-0000-000051070000}"/>
    <cellStyle name="Followed Hyperlink 55" xfId="25692" hidden="1" xr:uid="{00000000-0005-0000-0000-000052070000}"/>
    <cellStyle name="Followed Hyperlink 55" xfId="25754" hidden="1" xr:uid="{00000000-0005-0000-0000-000053070000}"/>
    <cellStyle name="Followed Hyperlink 55" xfId="26361" hidden="1" xr:uid="{00000000-0005-0000-0000-000038070000}"/>
    <cellStyle name="Followed Hyperlink 55" xfId="26508" hidden="1" xr:uid="{00000000-0005-0000-0000-000039070000}"/>
    <cellStyle name="Followed Hyperlink 55" xfId="26433" hidden="1" xr:uid="{00000000-0005-0000-0000-00003A070000}"/>
    <cellStyle name="Followed Hyperlink 55" xfId="26495" hidden="1" xr:uid="{00000000-0005-0000-0000-00003B070000}"/>
    <cellStyle name="Followed Hyperlink 55" xfId="26680" hidden="1" xr:uid="{00000000-0005-0000-0000-00003C070000}"/>
    <cellStyle name="Followed Hyperlink 55" xfId="26821" hidden="1" xr:uid="{00000000-0005-0000-0000-00003D070000}"/>
    <cellStyle name="Followed Hyperlink 55" xfId="26746" hidden="1" xr:uid="{00000000-0005-0000-0000-00003E070000}"/>
    <cellStyle name="Followed Hyperlink 55" xfId="26808" hidden="1" xr:uid="{00000000-0005-0000-0000-00003F070000}"/>
    <cellStyle name="Followed Hyperlink 55" xfId="26410" hidden="1" xr:uid="{00000000-0005-0000-0000-000040070000}"/>
    <cellStyle name="Followed Hyperlink 55" xfId="27042" hidden="1" xr:uid="{00000000-0005-0000-0000-000041070000}"/>
    <cellStyle name="Followed Hyperlink 55" xfId="26967" hidden="1" xr:uid="{00000000-0005-0000-0000-000042070000}"/>
    <cellStyle name="Followed Hyperlink 55" xfId="27029" hidden="1" xr:uid="{00000000-0005-0000-0000-000043070000}"/>
    <cellStyle name="Followed Hyperlink 55" xfId="26644" hidden="1" xr:uid="{00000000-0005-0000-0000-000044070000}"/>
    <cellStyle name="Followed Hyperlink 55" xfId="27258" hidden="1" xr:uid="{00000000-0005-0000-0000-000045070000}"/>
    <cellStyle name="Followed Hyperlink 55" xfId="27183" hidden="1" xr:uid="{00000000-0005-0000-0000-000046070000}"/>
    <cellStyle name="Followed Hyperlink 55" xfId="27245" hidden="1" xr:uid="{00000000-0005-0000-0000-000047070000}"/>
    <cellStyle name="Followed Hyperlink 55" xfId="26631" hidden="1" xr:uid="{00000000-0005-0000-0000-000048070000}"/>
    <cellStyle name="Followed Hyperlink 55" xfId="27470" hidden="1" xr:uid="{00000000-0005-0000-0000-000049070000}"/>
    <cellStyle name="Followed Hyperlink 55" xfId="27395" hidden="1" xr:uid="{00000000-0005-0000-0000-00004A070000}"/>
    <cellStyle name="Followed Hyperlink 55" xfId="27457" hidden="1" xr:uid="{00000000-0005-0000-0000-00004B070000}"/>
    <cellStyle name="Followed Hyperlink 55" xfId="27164" hidden="1" xr:uid="{00000000-0005-0000-0000-00004C070000}"/>
    <cellStyle name="Followed Hyperlink 55" xfId="27681" hidden="1" xr:uid="{00000000-0005-0000-0000-00004D070000}"/>
    <cellStyle name="Followed Hyperlink 55" xfId="27606" hidden="1" xr:uid="{00000000-0005-0000-0000-00004E070000}"/>
    <cellStyle name="Followed Hyperlink 55" xfId="27668" hidden="1" xr:uid="{00000000-0005-0000-0000-00004F070000}"/>
    <cellStyle name="Followed Hyperlink 55" xfId="26265" hidden="1" xr:uid="{00000000-0005-0000-0000-000050070000}"/>
    <cellStyle name="Followed Hyperlink 55" xfId="27887" hidden="1" xr:uid="{00000000-0005-0000-0000-000051070000}"/>
    <cellStyle name="Followed Hyperlink 55" xfId="27812" hidden="1" xr:uid="{00000000-0005-0000-0000-000052070000}"/>
    <cellStyle name="Followed Hyperlink 55" xfId="27874" hidden="1" xr:uid="{00000000-0005-0000-0000-000053070000}"/>
    <cellStyle name="Followed Hyperlink 55" xfId="28583" hidden="1" xr:uid="{00000000-0005-0000-0000-000038070000}"/>
    <cellStyle name="Followed Hyperlink 55" xfId="28730" hidden="1" xr:uid="{00000000-0005-0000-0000-000039070000}"/>
    <cellStyle name="Followed Hyperlink 55" xfId="28655" hidden="1" xr:uid="{00000000-0005-0000-0000-00003A070000}"/>
    <cellStyle name="Followed Hyperlink 55" xfId="28717" hidden="1" xr:uid="{00000000-0005-0000-0000-00003B070000}"/>
    <cellStyle name="Followed Hyperlink 55" xfId="28902" hidden="1" xr:uid="{00000000-0005-0000-0000-00003C070000}"/>
    <cellStyle name="Followed Hyperlink 55" xfId="29043" hidden="1" xr:uid="{00000000-0005-0000-0000-00003D070000}"/>
    <cellStyle name="Followed Hyperlink 55" xfId="28968" hidden="1" xr:uid="{00000000-0005-0000-0000-00003E070000}"/>
    <cellStyle name="Followed Hyperlink 55" xfId="29030" hidden="1" xr:uid="{00000000-0005-0000-0000-00003F070000}"/>
    <cellStyle name="Followed Hyperlink 55" xfId="28632" hidden="1" xr:uid="{00000000-0005-0000-0000-000040070000}"/>
    <cellStyle name="Followed Hyperlink 55" xfId="29264" hidden="1" xr:uid="{00000000-0005-0000-0000-000041070000}"/>
    <cellStyle name="Followed Hyperlink 55" xfId="29189" hidden="1" xr:uid="{00000000-0005-0000-0000-000042070000}"/>
    <cellStyle name="Followed Hyperlink 55" xfId="29251" hidden="1" xr:uid="{00000000-0005-0000-0000-000043070000}"/>
    <cellStyle name="Followed Hyperlink 55" xfId="28866" hidden="1" xr:uid="{00000000-0005-0000-0000-000044070000}"/>
    <cellStyle name="Followed Hyperlink 55" xfId="29480" hidden="1" xr:uid="{00000000-0005-0000-0000-000045070000}"/>
    <cellStyle name="Followed Hyperlink 55" xfId="29405" hidden="1" xr:uid="{00000000-0005-0000-0000-000046070000}"/>
    <cellStyle name="Followed Hyperlink 55" xfId="29467" hidden="1" xr:uid="{00000000-0005-0000-0000-000047070000}"/>
    <cellStyle name="Followed Hyperlink 55" xfId="28853" hidden="1" xr:uid="{00000000-0005-0000-0000-000048070000}"/>
    <cellStyle name="Followed Hyperlink 55" xfId="29692" hidden="1" xr:uid="{00000000-0005-0000-0000-000049070000}"/>
    <cellStyle name="Followed Hyperlink 55" xfId="29617" hidden="1" xr:uid="{00000000-0005-0000-0000-00004A070000}"/>
    <cellStyle name="Followed Hyperlink 55" xfId="29679" hidden="1" xr:uid="{00000000-0005-0000-0000-00004B070000}"/>
    <cellStyle name="Followed Hyperlink 55" xfId="29386" hidden="1" xr:uid="{00000000-0005-0000-0000-00004C070000}"/>
    <cellStyle name="Followed Hyperlink 55" xfId="29903" hidden="1" xr:uid="{00000000-0005-0000-0000-00004D070000}"/>
    <cellStyle name="Followed Hyperlink 55" xfId="29828" hidden="1" xr:uid="{00000000-0005-0000-0000-00004E070000}"/>
    <cellStyle name="Followed Hyperlink 55" xfId="29890" hidden="1" xr:uid="{00000000-0005-0000-0000-00004F070000}"/>
    <cellStyle name="Followed Hyperlink 55" xfId="28489" hidden="1" xr:uid="{00000000-0005-0000-0000-000050070000}"/>
    <cellStyle name="Followed Hyperlink 55" xfId="30109" hidden="1" xr:uid="{00000000-0005-0000-0000-000051070000}"/>
    <cellStyle name="Followed Hyperlink 55" xfId="30034" hidden="1" xr:uid="{00000000-0005-0000-0000-000052070000}"/>
    <cellStyle name="Followed Hyperlink 55" xfId="30096" hidden="1" xr:uid="{00000000-0005-0000-0000-000053070000}"/>
    <cellStyle name="Followed Hyperlink 55" xfId="30294" hidden="1" xr:uid="{00000000-0005-0000-0000-000038070000}"/>
    <cellStyle name="Followed Hyperlink 55" xfId="30224" hidden="1" xr:uid="{00000000-0005-0000-0000-000039070000}"/>
    <cellStyle name="Followed Hyperlink 55" xfId="30260" hidden="1" xr:uid="{00000000-0005-0000-0000-00003A070000}"/>
    <cellStyle name="Followed Hyperlink 55" xfId="30229" hidden="1" xr:uid="{00000000-0005-0000-0000-00003B070000}"/>
    <cellStyle name="Followed Hyperlink 55" xfId="30573" hidden="1" xr:uid="{00000000-0005-0000-0000-00003C070000}"/>
    <cellStyle name="Followed Hyperlink 55" xfId="30714" hidden="1" xr:uid="{00000000-0005-0000-0000-00003D070000}"/>
    <cellStyle name="Followed Hyperlink 55" xfId="30639" hidden="1" xr:uid="{00000000-0005-0000-0000-00003E070000}"/>
    <cellStyle name="Followed Hyperlink 55" xfId="30701" hidden="1" xr:uid="{00000000-0005-0000-0000-00003F070000}"/>
    <cellStyle name="Followed Hyperlink 55" xfId="30270" hidden="1" xr:uid="{00000000-0005-0000-0000-000040070000}"/>
    <cellStyle name="Followed Hyperlink 55" xfId="30935" hidden="1" xr:uid="{00000000-0005-0000-0000-000041070000}"/>
    <cellStyle name="Followed Hyperlink 55" xfId="30860" hidden="1" xr:uid="{00000000-0005-0000-0000-000042070000}"/>
    <cellStyle name="Followed Hyperlink 55" xfId="30922" hidden="1" xr:uid="{00000000-0005-0000-0000-000043070000}"/>
    <cellStyle name="Followed Hyperlink 55" xfId="30537" hidden="1" xr:uid="{00000000-0005-0000-0000-000044070000}"/>
    <cellStyle name="Followed Hyperlink 55" xfId="31151" hidden="1" xr:uid="{00000000-0005-0000-0000-000045070000}"/>
    <cellStyle name="Followed Hyperlink 55" xfId="31076" hidden="1" xr:uid="{00000000-0005-0000-0000-000046070000}"/>
    <cellStyle name="Followed Hyperlink 55" xfId="31138" hidden="1" xr:uid="{00000000-0005-0000-0000-000047070000}"/>
    <cellStyle name="Followed Hyperlink 55" xfId="30524" hidden="1" xr:uid="{00000000-0005-0000-0000-000048070000}"/>
    <cellStyle name="Followed Hyperlink 55" xfId="31363" hidden="1" xr:uid="{00000000-0005-0000-0000-000049070000}"/>
    <cellStyle name="Followed Hyperlink 55" xfId="31288" hidden="1" xr:uid="{00000000-0005-0000-0000-00004A070000}"/>
    <cellStyle name="Followed Hyperlink 55" xfId="31350" hidden="1" xr:uid="{00000000-0005-0000-0000-00004B070000}"/>
    <cellStyle name="Followed Hyperlink 55" xfId="31057" hidden="1" xr:uid="{00000000-0005-0000-0000-00004C070000}"/>
    <cellStyle name="Followed Hyperlink 55" xfId="31574" hidden="1" xr:uid="{00000000-0005-0000-0000-00004D070000}"/>
    <cellStyle name="Followed Hyperlink 55" xfId="31499" hidden="1" xr:uid="{00000000-0005-0000-0000-00004E070000}"/>
    <cellStyle name="Followed Hyperlink 55" xfId="31561" hidden="1" xr:uid="{00000000-0005-0000-0000-00004F070000}"/>
    <cellStyle name="Followed Hyperlink 55" xfId="26071" hidden="1" xr:uid="{00000000-0005-0000-0000-000050070000}"/>
    <cellStyle name="Followed Hyperlink 55" xfId="31780" hidden="1" xr:uid="{00000000-0005-0000-0000-000051070000}"/>
    <cellStyle name="Followed Hyperlink 55" xfId="31705" hidden="1" xr:uid="{00000000-0005-0000-0000-000052070000}"/>
    <cellStyle name="Followed Hyperlink 55" xfId="31767" hidden="1" xr:uid="{00000000-0005-0000-0000-000053070000}"/>
    <cellStyle name="Followed Hyperlink 55" xfId="31965" hidden="1" xr:uid="{00000000-0005-0000-0000-000038070000}"/>
    <cellStyle name="Followed Hyperlink 55" xfId="31895" hidden="1" xr:uid="{00000000-0005-0000-0000-000039070000}"/>
    <cellStyle name="Followed Hyperlink 55" xfId="31931" hidden="1" xr:uid="{00000000-0005-0000-0000-00003A070000}"/>
    <cellStyle name="Followed Hyperlink 55" xfId="31900" hidden="1" xr:uid="{00000000-0005-0000-0000-00003B070000}"/>
    <cellStyle name="Followed Hyperlink 55" xfId="32241" hidden="1" xr:uid="{00000000-0005-0000-0000-00003C070000}"/>
    <cellStyle name="Followed Hyperlink 55" xfId="32382" hidden="1" xr:uid="{00000000-0005-0000-0000-00003D070000}"/>
    <cellStyle name="Followed Hyperlink 55" xfId="32307" hidden="1" xr:uid="{00000000-0005-0000-0000-00003E070000}"/>
    <cellStyle name="Followed Hyperlink 55" xfId="32369" hidden="1" xr:uid="{00000000-0005-0000-0000-00003F070000}"/>
    <cellStyle name="Followed Hyperlink 55" xfId="31941" hidden="1" xr:uid="{00000000-0005-0000-0000-000040070000}"/>
    <cellStyle name="Followed Hyperlink 55" xfId="32603" hidden="1" xr:uid="{00000000-0005-0000-0000-000041070000}"/>
    <cellStyle name="Followed Hyperlink 55" xfId="32528" hidden="1" xr:uid="{00000000-0005-0000-0000-000042070000}"/>
    <cellStyle name="Followed Hyperlink 55" xfId="32590" hidden="1" xr:uid="{00000000-0005-0000-0000-000043070000}"/>
    <cellStyle name="Followed Hyperlink 55" xfId="32205" hidden="1" xr:uid="{00000000-0005-0000-0000-000044070000}"/>
    <cellStyle name="Followed Hyperlink 55" xfId="32819" hidden="1" xr:uid="{00000000-0005-0000-0000-000045070000}"/>
    <cellStyle name="Followed Hyperlink 55" xfId="32744" hidden="1" xr:uid="{00000000-0005-0000-0000-000046070000}"/>
    <cellStyle name="Followed Hyperlink 55" xfId="32806" hidden="1" xr:uid="{00000000-0005-0000-0000-000047070000}"/>
    <cellStyle name="Followed Hyperlink 55" xfId="32192" hidden="1" xr:uid="{00000000-0005-0000-0000-000048070000}"/>
    <cellStyle name="Followed Hyperlink 55" xfId="33031" hidden="1" xr:uid="{00000000-0005-0000-0000-000049070000}"/>
    <cellStyle name="Followed Hyperlink 55" xfId="32956" hidden="1" xr:uid="{00000000-0005-0000-0000-00004A070000}"/>
    <cellStyle name="Followed Hyperlink 55" xfId="33018" hidden="1" xr:uid="{00000000-0005-0000-0000-00004B070000}"/>
    <cellStyle name="Followed Hyperlink 55" xfId="32725" hidden="1" xr:uid="{00000000-0005-0000-0000-00004C070000}"/>
    <cellStyle name="Followed Hyperlink 55" xfId="33242" hidden="1" xr:uid="{00000000-0005-0000-0000-00004D070000}"/>
    <cellStyle name="Followed Hyperlink 55" xfId="33167" hidden="1" xr:uid="{00000000-0005-0000-0000-00004E070000}"/>
    <cellStyle name="Followed Hyperlink 55" xfId="33229" hidden="1" xr:uid="{00000000-0005-0000-0000-00004F070000}"/>
    <cellStyle name="Followed Hyperlink 55" xfId="28299" hidden="1" xr:uid="{00000000-0005-0000-0000-000050070000}"/>
    <cellStyle name="Followed Hyperlink 55" xfId="33448" hidden="1" xr:uid="{00000000-0005-0000-0000-000051070000}"/>
    <cellStyle name="Followed Hyperlink 55" xfId="33373" hidden="1" xr:uid="{00000000-0005-0000-0000-000052070000}"/>
    <cellStyle name="Followed Hyperlink 55" xfId="33435" hidden="1" xr:uid="{00000000-0005-0000-0000-000053070000}"/>
    <cellStyle name="Followed Hyperlink 55" xfId="33632" hidden="1" xr:uid="{00000000-0005-0000-0000-000038070000}"/>
    <cellStyle name="Followed Hyperlink 55" xfId="33563" hidden="1" xr:uid="{00000000-0005-0000-0000-000039070000}"/>
    <cellStyle name="Followed Hyperlink 55" xfId="33599" hidden="1" xr:uid="{00000000-0005-0000-0000-00003A070000}"/>
    <cellStyle name="Followed Hyperlink 55" xfId="33568" hidden="1" xr:uid="{00000000-0005-0000-0000-00003B070000}"/>
    <cellStyle name="Followed Hyperlink 55" xfId="33896" hidden="1" xr:uid="{00000000-0005-0000-0000-00003C070000}"/>
    <cellStyle name="Followed Hyperlink 55" xfId="34037" hidden="1" xr:uid="{00000000-0005-0000-0000-00003D070000}"/>
    <cellStyle name="Followed Hyperlink 55" xfId="33962" hidden="1" xr:uid="{00000000-0005-0000-0000-00003E070000}"/>
    <cellStyle name="Followed Hyperlink 55" xfId="34024" hidden="1" xr:uid="{00000000-0005-0000-0000-00003F070000}"/>
    <cellStyle name="Followed Hyperlink 55" xfId="33609" hidden="1" xr:uid="{00000000-0005-0000-0000-000040070000}"/>
    <cellStyle name="Followed Hyperlink 55" xfId="34258" hidden="1" xr:uid="{00000000-0005-0000-0000-000041070000}"/>
    <cellStyle name="Followed Hyperlink 55" xfId="34183" hidden="1" xr:uid="{00000000-0005-0000-0000-000042070000}"/>
    <cellStyle name="Followed Hyperlink 55" xfId="34245" hidden="1" xr:uid="{00000000-0005-0000-0000-000043070000}"/>
    <cellStyle name="Followed Hyperlink 55" xfId="33860" hidden="1" xr:uid="{00000000-0005-0000-0000-000044070000}"/>
    <cellStyle name="Followed Hyperlink 55" xfId="34474" hidden="1" xr:uid="{00000000-0005-0000-0000-000045070000}"/>
    <cellStyle name="Followed Hyperlink 55" xfId="34399" hidden="1" xr:uid="{00000000-0005-0000-0000-000046070000}"/>
    <cellStyle name="Followed Hyperlink 55" xfId="34461" hidden="1" xr:uid="{00000000-0005-0000-0000-000047070000}"/>
    <cellStyle name="Followed Hyperlink 55" xfId="33847" hidden="1" xr:uid="{00000000-0005-0000-0000-000048070000}"/>
    <cellStyle name="Followed Hyperlink 55" xfId="34686" hidden="1" xr:uid="{00000000-0005-0000-0000-000049070000}"/>
    <cellStyle name="Followed Hyperlink 55" xfId="34611" hidden="1" xr:uid="{00000000-0005-0000-0000-00004A070000}"/>
    <cellStyle name="Followed Hyperlink 55" xfId="34673" hidden="1" xr:uid="{00000000-0005-0000-0000-00004B070000}"/>
    <cellStyle name="Followed Hyperlink 55" xfId="34380" hidden="1" xr:uid="{00000000-0005-0000-0000-00004C070000}"/>
    <cellStyle name="Followed Hyperlink 55" xfId="34897" hidden="1" xr:uid="{00000000-0005-0000-0000-00004D070000}"/>
    <cellStyle name="Followed Hyperlink 55" xfId="34822" hidden="1" xr:uid="{00000000-0005-0000-0000-00004E070000}"/>
    <cellStyle name="Followed Hyperlink 55" xfId="34884" hidden="1" xr:uid="{00000000-0005-0000-0000-00004F070000}"/>
    <cellStyle name="Followed Hyperlink 55" xfId="28491" hidden="1" xr:uid="{00000000-0005-0000-0000-000050070000}"/>
    <cellStyle name="Followed Hyperlink 55" xfId="35103" hidden="1" xr:uid="{00000000-0005-0000-0000-000051070000}"/>
    <cellStyle name="Followed Hyperlink 55" xfId="35028" hidden="1" xr:uid="{00000000-0005-0000-0000-000052070000}"/>
    <cellStyle name="Followed Hyperlink 55" xfId="35090" hidden="1" xr:uid="{00000000-0005-0000-0000-000053070000}"/>
    <cellStyle name="Followed Hyperlink 55" xfId="35286" hidden="1" xr:uid="{00000000-0005-0000-0000-000038070000}"/>
    <cellStyle name="Followed Hyperlink 55" xfId="35218" hidden="1" xr:uid="{00000000-0005-0000-0000-000039070000}"/>
    <cellStyle name="Followed Hyperlink 55" xfId="35254" hidden="1" xr:uid="{00000000-0005-0000-0000-00003A070000}"/>
    <cellStyle name="Followed Hyperlink 55" xfId="35223" hidden="1" xr:uid="{00000000-0005-0000-0000-00003B070000}"/>
    <cellStyle name="Followed Hyperlink 55" xfId="35537" hidden="1" xr:uid="{00000000-0005-0000-0000-00003C070000}"/>
    <cellStyle name="Followed Hyperlink 55" xfId="35678" hidden="1" xr:uid="{00000000-0005-0000-0000-00003D070000}"/>
    <cellStyle name="Followed Hyperlink 55" xfId="35603" hidden="1" xr:uid="{00000000-0005-0000-0000-00003E070000}"/>
    <cellStyle name="Followed Hyperlink 55" xfId="35665" hidden="1" xr:uid="{00000000-0005-0000-0000-00003F070000}"/>
    <cellStyle name="Followed Hyperlink 55" xfId="35264" hidden="1" xr:uid="{00000000-0005-0000-0000-000040070000}"/>
    <cellStyle name="Followed Hyperlink 55" xfId="35899" hidden="1" xr:uid="{00000000-0005-0000-0000-000041070000}"/>
    <cellStyle name="Followed Hyperlink 55" xfId="35824" hidden="1" xr:uid="{00000000-0005-0000-0000-000042070000}"/>
    <cellStyle name="Followed Hyperlink 55" xfId="35886" hidden="1" xr:uid="{00000000-0005-0000-0000-000043070000}"/>
    <cellStyle name="Followed Hyperlink 55" xfId="35501" hidden="1" xr:uid="{00000000-0005-0000-0000-000044070000}"/>
    <cellStyle name="Followed Hyperlink 55" xfId="36115" hidden="1" xr:uid="{00000000-0005-0000-0000-000045070000}"/>
    <cellStyle name="Followed Hyperlink 55" xfId="36040" hidden="1" xr:uid="{00000000-0005-0000-0000-000046070000}"/>
    <cellStyle name="Followed Hyperlink 55" xfId="36102" hidden="1" xr:uid="{00000000-0005-0000-0000-000047070000}"/>
    <cellStyle name="Followed Hyperlink 55" xfId="35488" hidden="1" xr:uid="{00000000-0005-0000-0000-000048070000}"/>
    <cellStyle name="Followed Hyperlink 55" xfId="36327" hidden="1" xr:uid="{00000000-0005-0000-0000-000049070000}"/>
    <cellStyle name="Followed Hyperlink 55" xfId="36252" hidden="1" xr:uid="{00000000-0005-0000-0000-00004A070000}"/>
    <cellStyle name="Followed Hyperlink 55" xfId="36314" hidden="1" xr:uid="{00000000-0005-0000-0000-00004B070000}"/>
    <cellStyle name="Followed Hyperlink 55" xfId="36021" hidden="1" xr:uid="{00000000-0005-0000-0000-00004C070000}"/>
    <cellStyle name="Followed Hyperlink 55" xfId="36538" hidden="1" xr:uid="{00000000-0005-0000-0000-00004D070000}"/>
    <cellStyle name="Followed Hyperlink 55" xfId="36463" hidden="1" xr:uid="{00000000-0005-0000-0000-00004E070000}"/>
    <cellStyle name="Followed Hyperlink 55" xfId="36525" hidden="1" xr:uid="{00000000-0005-0000-0000-00004F070000}"/>
    <cellStyle name="Followed Hyperlink 55" xfId="30372" hidden="1" xr:uid="{00000000-0005-0000-0000-000050070000}"/>
    <cellStyle name="Followed Hyperlink 55" xfId="36744" hidden="1" xr:uid="{00000000-0005-0000-0000-000051070000}"/>
    <cellStyle name="Followed Hyperlink 55" xfId="36669" hidden="1" xr:uid="{00000000-0005-0000-0000-000052070000}"/>
    <cellStyle name="Followed Hyperlink 55" xfId="36731" hidden="1" xr:uid="{00000000-0005-0000-0000-000053070000}"/>
    <cellStyle name="Followed Hyperlink 55" xfId="36926" hidden="1" xr:uid="{00000000-0005-0000-0000-000038070000}"/>
    <cellStyle name="Followed Hyperlink 55" xfId="36859" hidden="1" xr:uid="{00000000-0005-0000-0000-000039070000}"/>
    <cellStyle name="Followed Hyperlink 55" xfId="36895" hidden="1" xr:uid="{00000000-0005-0000-0000-00003A070000}"/>
    <cellStyle name="Followed Hyperlink 55" xfId="36864" hidden="1" xr:uid="{00000000-0005-0000-0000-00003B070000}"/>
    <cellStyle name="Followed Hyperlink 55" xfId="37144" hidden="1" xr:uid="{00000000-0005-0000-0000-00003C070000}"/>
    <cellStyle name="Followed Hyperlink 55" xfId="37285" hidden="1" xr:uid="{00000000-0005-0000-0000-00003D070000}"/>
    <cellStyle name="Followed Hyperlink 55" xfId="37210" hidden="1" xr:uid="{00000000-0005-0000-0000-00003E070000}"/>
    <cellStyle name="Followed Hyperlink 55" xfId="37272" hidden="1" xr:uid="{00000000-0005-0000-0000-00003F070000}"/>
    <cellStyle name="Followed Hyperlink 55" xfId="36905" hidden="1" xr:uid="{00000000-0005-0000-0000-000040070000}"/>
    <cellStyle name="Followed Hyperlink 55" xfId="37506" hidden="1" xr:uid="{00000000-0005-0000-0000-000041070000}"/>
    <cellStyle name="Followed Hyperlink 55" xfId="37431" hidden="1" xr:uid="{00000000-0005-0000-0000-000042070000}"/>
    <cellStyle name="Followed Hyperlink 55" xfId="37493" hidden="1" xr:uid="{00000000-0005-0000-0000-000043070000}"/>
    <cellStyle name="Followed Hyperlink 55" xfId="37108" hidden="1" xr:uid="{00000000-0005-0000-0000-000044070000}"/>
    <cellStyle name="Followed Hyperlink 55" xfId="37722" hidden="1" xr:uid="{00000000-0005-0000-0000-000045070000}"/>
    <cellStyle name="Followed Hyperlink 55" xfId="37647" hidden="1" xr:uid="{00000000-0005-0000-0000-000046070000}"/>
    <cellStyle name="Followed Hyperlink 55" xfId="37709" hidden="1" xr:uid="{00000000-0005-0000-0000-000047070000}"/>
    <cellStyle name="Followed Hyperlink 55" xfId="37095" hidden="1" xr:uid="{00000000-0005-0000-0000-000048070000}"/>
    <cellStyle name="Followed Hyperlink 55" xfId="37934" hidden="1" xr:uid="{00000000-0005-0000-0000-000049070000}"/>
    <cellStyle name="Followed Hyperlink 55" xfId="37859" hidden="1" xr:uid="{00000000-0005-0000-0000-00004A070000}"/>
    <cellStyle name="Followed Hyperlink 55" xfId="37921" hidden="1" xr:uid="{00000000-0005-0000-0000-00004B070000}"/>
    <cellStyle name="Followed Hyperlink 55" xfId="37628" hidden="1" xr:uid="{00000000-0005-0000-0000-00004C070000}"/>
    <cellStyle name="Followed Hyperlink 55" xfId="38145" hidden="1" xr:uid="{00000000-0005-0000-0000-00004D070000}"/>
    <cellStyle name="Followed Hyperlink 55" xfId="38070" hidden="1" xr:uid="{00000000-0005-0000-0000-00004E070000}"/>
    <cellStyle name="Followed Hyperlink 55" xfId="38132" hidden="1" xr:uid="{00000000-0005-0000-0000-00004F070000}"/>
    <cellStyle name="Followed Hyperlink 55" xfId="32041" hidden="1" xr:uid="{00000000-0005-0000-0000-000050070000}"/>
    <cellStyle name="Followed Hyperlink 55" xfId="38351" hidden="1" xr:uid="{00000000-0005-0000-0000-000051070000}"/>
    <cellStyle name="Followed Hyperlink 55" xfId="38276" hidden="1" xr:uid="{00000000-0005-0000-0000-000052070000}"/>
    <cellStyle name="Followed Hyperlink 55" xfId="38338" hidden="1" xr:uid="{00000000-0005-0000-0000-000053070000}"/>
    <cellStyle name="Followed Hyperlink 55" xfId="38531" hidden="1" xr:uid="{00000000-0005-0000-0000-000038070000}"/>
    <cellStyle name="Followed Hyperlink 55" xfId="38466" hidden="1" xr:uid="{00000000-0005-0000-0000-000039070000}"/>
    <cellStyle name="Followed Hyperlink 55" xfId="38502" hidden="1" xr:uid="{00000000-0005-0000-0000-00003A070000}"/>
    <cellStyle name="Followed Hyperlink 55" xfId="38471" hidden="1" xr:uid="{00000000-0005-0000-0000-00003B070000}"/>
    <cellStyle name="Followed Hyperlink 55" xfId="38713" hidden="1" xr:uid="{00000000-0005-0000-0000-00003C070000}"/>
    <cellStyle name="Followed Hyperlink 55" xfId="38854" hidden="1" xr:uid="{00000000-0005-0000-0000-00003D070000}"/>
    <cellStyle name="Followed Hyperlink 55" xfId="38779" hidden="1" xr:uid="{00000000-0005-0000-0000-00003E070000}"/>
    <cellStyle name="Followed Hyperlink 55" xfId="38841" hidden="1" xr:uid="{00000000-0005-0000-0000-00003F070000}"/>
    <cellStyle name="Followed Hyperlink 55" xfId="38512" hidden="1" xr:uid="{00000000-0005-0000-0000-000040070000}"/>
    <cellStyle name="Followed Hyperlink 55" xfId="39075" hidden="1" xr:uid="{00000000-0005-0000-0000-000041070000}"/>
    <cellStyle name="Followed Hyperlink 55" xfId="39000" hidden="1" xr:uid="{00000000-0005-0000-0000-000042070000}"/>
    <cellStyle name="Followed Hyperlink 55" xfId="39062" hidden="1" xr:uid="{00000000-0005-0000-0000-000043070000}"/>
    <cellStyle name="Followed Hyperlink 55" xfId="38677" hidden="1" xr:uid="{00000000-0005-0000-0000-000044070000}"/>
    <cellStyle name="Followed Hyperlink 55" xfId="39291" hidden="1" xr:uid="{00000000-0005-0000-0000-000045070000}"/>
    <cellStyle name="Followed Hyperlink 55" xfId="39216" hidden="1" xr:uid="{00000000-0005-0000-0000-000046070000}"/>
    <cellStyle name="Followed Hyperlink 55" xfId="39278" hidden="1" xr:uid="{00000000-0005-0000-0000-000047070000}"/>
    <cellStyle name="Followed Hyperlink 55" xfId="38664" hidden="1" xr:uid="{00000000-0005-0000-0000-000048070000}"/>
    <cellStyle name="Followed Hyperlink 55" xfId="39503" hidden="1" xr:uid="{00000000-0005-0000-0000-000049070000}"/>
    <cellStyle name="Followed Hyperlink 55" xfId="39428" hidden="1" xr:uid="{00000000-0005-0000-0000-00004A070000}"/>
    <cellStyle name="Followed Hyperlink 55" xfId="39490" hidden="1" xr:uid="{00000000-0005-0000-0000-00004B070000}"/>
    <cellStyle name="Followed Hyperlink 55" xfId="39197" hidden="1" xr:uid="{00000000-0005-0000-0000-00004C070000}"/>
    <cellStyle name="Followed Hyperlink 55" xfId="39714" hidden="1" xr:uid="{00000000-0005-0000-0000-00004D070000}"/>
    <cellStyle name="Followed Hyperlink 55" xfId="39639" hidden="1" xr:uid="{00000000-0005-0000-0000-00004E070000}"/>
    <cellStyle name="Followed Hyperlink 55" xfId="39701" hidden="1" xr:uid="{00000000-0005-0000-0000-00004F070000}"/>
    <cellStyle name="Followed Hyperlink 55" xfId="33704" hidden="1" xr:uid="{00000000-0005-0000-0000-000050070000}"/>
    <cellStyle name="Followed Hyperlink 55" xfId="39920" hidden="1" xr:uid="{00000000-0005-0000-0000-000051070000}"/>
    <cellStyle name="Followed Hyperlink 55" xfId="39845" hidden="1" xr:uid="{00000000-0005-0000-0000-000052070000}"/>
    <cellStyle name="Followed Hyperlink 55" xfId="39907" hidden="1" xr:uid="{00000000-0005-0000-0000-000053070000}"/>
    <cellStyle name="Followed Hyperlink 55" xfId="40099" hidden="1" xr:uid="{00000000-0005-0000-0000-000038070000}"/>
    <cellStyle name="Followed Hyperlink 55" xfId="40035" hidden="1" xr:uid="{00000000-0005-0000-0000-000039070000}"/>
    <cellStyle name="Followed Hyperlink 55" xfId="40071" hidden="1" xr:uid="{00000000-0005-0000-0000-00003A070000}"/>
    <cellStyle name="Followed Hyperlink 55" xfId="40040" hidden="1" xr:uid="{00000000-0005-0000-0000-00003B070000}"/>
    <cellStyle name="Followed Hyperlink 55" xfId="40232" hidden="1" xr:uid="{00000000-0005-0000-0000-00003C070000}"/>
    <cellStyle name="Followed Hyperlink 55" xfId="40373" hidden="1" xr:uid="{00000000-0005-0000-0000-00003D070000}"/>
    <cellStyle name="Followed Hyperlink 55" xfId="40298" hidden="1" xr:uid="{00000000-0005-0000-0000-00003E070000}"/>
    <cellStyle name="Followed Hyperlink 55" xfId="40360" hidden="1" xr:uid="{00000000-0005-0000-0000-00003F070000}"/>
    <cellStyle name="Followed Hyperlink 55" xfId="40081" hidden="1" xr:uid="{00000000-0005-0000-0000-000040070000}"/>
    <cellStyle name="Followed Hyperlink 55" xfId="40594" hidden="1" xr:uid="{00000000-0005-0000-0000-000041070000}"/>
    <cellStyle name="Followed Hyperlink 55" xfId="40519" hidden="1" xr:uid="{00000000-0005-0000-0000-000042070000}"/>
    <cellStyle name="Followed Hyperlink 55" xfId="40581" hidden="1" xr:uid="{00000000-0005-0000-0000-000043070000}"/>
    <cellStyle name="Followed Hyperlink 55" xfId="40196" hidden="1" xr:uid="{00000000-0005-0000-0000-000044070000}"/>
    <cellStyle name="Followed Hyperlink 55" xfId="40810" hidden="1" xr:uid="{00000000-0005-0000-0000-000045070000}"/>
    <cellStyle name="Followed Hyperlink 55" xfId="40735" hidden="1" xr:uid="{00000000-0005-0000-0000-000046070000}"/>
    <cellStyle name="Followed Hyperlink 55" xfId="40797" hidden="1" xr:uid="{00000000-0005-0000-0000-000047070000}"/>
    <cellStyle name="Followed Hyperlink 55" xfId="40183" hidden="1" xr:uid="{00000000-0005-0000-0000-000048070000}"/>
    <cellStyle name="Followed Hyperlink 55" xfId="41022" hidden="1" xr:uid="{00000000-0005-0000-0000-000049070000}"/>
    <cellStyle name="Followed Hyperlink 55" xfId="40947" hidden="1" xr:uid="{00000000-0005-0000-0000-00004A070000}"/>
    <cellStyle name="Followed Hyperlink 55" xfId="41009" hidden="1" xr:uid="{00000000-0005-0000-0000-00004B070000}"/>
    <cellStyle name="Followed Hyperlink 55" xfId="40716" hidden="1" xr:uid="{00000000-0005-0000-0000-00004C070000}"/>
    <cellStyle name="Followed Hyperlink 55" xfId="41233" hidden="1" xr:uid="{00000000-0005-0000-0000-00004D070000}"/>
    <cellStyle name="Followed Hyperlink 55" xfId="41158" hidden="1" xr:uid="{00000000-0005-0000-0000-00004E070000}"/>
    <cellStyle name="Followed Hyperlink 55" xfId="41220" hidden="1" xr:uid="{00000000-0005-0000-0000-00004F070000}"/>
    <cellStyle name="Followed Hyperlink 55" xfId="35355" hidden="1" xr:uid="{00000000-0005-0000-0000-000050070000}"/>
    <cellStyle name="Followed Hyperlink 55" xfId="41439" hidden="1" xr:uid="{00000000-0005-0000-0000-000051070000}"/>
    <cellStyle name="Followed Hyperlink 55" xfId="41364" hidden="1" xr:uid="{00000000-0005-0000-0000-000052070000}"/>
    <cellStyle name="Followed Hyperlink 55" xfId="41426" hidden="1" xr:uid="{00000000-0005-0000-0000-000053070000}"/>
    <cellStyle name="Followed Hyperlink 55" xfId="41878" hidden="1" xr:uid="{00000000-0005-0000-0000-000038070000}"/>
    <cellStyle name="Followed Hyperlink 55" xfId="42025" hidden="1" xr:uid="{00000000-0005-0000-0000-000039070000}"/>
    <cellStyle name="Followed Hyperlink 55" xfId="41950" hidden="1" xr:uid="{00000000-0005-0000-0000-00003A070000}"/>
    <cellStyle name="Followed Hyperlink 55" xfId="42012" hidden="1" xr:uid="{00000000-0005-0000-0000-00003B070000}"/>
    <cellStyle name="Followed Hyperlink 55" xfId="42197" hidden="1" xr:uid="{00000000-0005-0000-0000-00003C070000}"/>
    <cellStyle name="Followed Hyperlink 55" xfId="42338" hidden="1" xr:uid="{00000000-0005-0000-0000-00003D070000}"/>
    <cellStyle name="Followed Hyperlink 55" xfId="42263" hidden="1" xr:uid="{00000000-0005-0000-0000-00003E070000}"/>
    <cellStyle name="Followed Hyperlink 55" xfId="42325" hidden="1" xr:uid="{00000000-0005-0000-0000-00003F070000}"/>
    <cellStyle name="Followed Hyperlink 55" xfId="41927" hidden="1" xr:uid="{00000000-0005-0000-0000-000040070000}"/>
    <cellStyle name="Followed Hyperlink 55" xfId="42559" hidden="1" xr:uid="{00000000-0005-0000-0000-000041070000}"/>
    <cellStyle name="Followed Hyperlink 55" xfId="42484" hidden="1" xr:uid="{00000000-0005-0000-0000-000042070000}"/>
    <cellStyle name="Followed Hyperlink 55" xfId="42546" hidden="1" xr:uid="{00000000-0005-0000-0000-000043070000}"/>
    <cellStyle name="Followed Hyperlink 55" xfId="42161" hidden="1" xr:uid="{00000000-0005-0000-0000-000044070000}"/>
    <cellStyle name="Followed Hyperlink 55" xfId="42775" hidden="1" xr:uid="{00000000-0005-0000-0000-000045070000}"/>
    <cellStyle name="Followed Hyperlink 55" xfId="42700" hidden="1" xr:uid="{00000000-0005-0000-0000-000046070000}"/>
    <cellStyle name="Followed Hyperlink 55" xfId="42762" hidden="1" xr:uid="{00000000-0005-0000-0000-000047070000}"/>
    <cellStyle name="Followed Hyperlink 55" xfId="42148" hidden="1" xr:uid="{00000000-0005-0000-0000-000048070000}"/>
    <cellStyle name="Followed Hyperlink 55" xfId="42987" hidden="1" xr:uid="{00000000-0005-0000-0000-000049070000}"/>
    <cellStyle name="Followed Hyperlink 55" xfId="42912" hidden="1" xr:uid="{00000000-0005-0000-0000-00004A070000}"/>
    <cellStyle name="Followed Hyperlink 55" xfId="42974" hidden="1" xr:uid="{00000000-0005-0000-0000-00004B070000}"/>
    <cellStyle name="Followed Hyperlink 55" xfId="42681" hidden="1" xr:uid="{00000000-0005-0000-0000-00004C070000}"/>
    <cellStyle name="Followed Hyperlink 55" xfId="43198" hidden="1" xr:uid="{00000000-0005-0000-0000-00004D070000}"/>
    <cellStyle name="Followed Hyperlink 55" xfId="43123" hidden="1" xr:uid="{00000000-0005-0000-0000-00004E070000}"/>
    <cellStyle name="Followed Hyperlink 55" xfId="43185" hidden="1" xr:uid="{00000000-0005-0000-0000-00004F070000}"/>
    <cellStyle name="Followed Hyperlink 55" xfId="41785" hidden="1" xr:uid="{00000000-0005-0000-0000-000050070000}"/>
    <cellStyle name="Followed Hyperlink 55" xfId="43404" hidden="1" xr:uid="{00000000-0005-0000-0000-000051070000}"/>
    <cellStyle name="Followed Hyperlink 55" xfId="43329" hidden="1" xr:uid="{00000000-0005-0000-0000-000052070000}"/>
    <cellStyle name="Followed Hyperlink 55" xfId="43391" hidden="1" xr:uid="{00000000-0005-0000-0000-000053070000}"/>
    <cellStyle name="Followed Hyperlink 55" xfId="43836" hidden="1" xr:uid="{00000000-0005-0000-0000-000038070000}"/>
    <cellStyle name="Followed Hyperlink 55" xfId="43972" hidden="1" xr:uid="{00000000-0005-0000-0000-000039070000}"/>
    <cellStyle name="Followed Hyperlink 55" xfId="43897" hidden="1" xr:uid="{00000000-0005-0000-0000-00003A070000}"/>
    <cellStyle name="Followed Hyperlink 55" xfId="43959" hidden="1" xr:uid="{00000000-0005-0000-0000-00003B070000}"/>
    <cellStyle name="Followed Hyperlink 55" xfId="44144" hidden="1" xr:uid="{00000000-0005-0000-0000-00003C070000}"/>
    <cellStyle name="Followed Hyperlink 55" xfId="44285" hidden="1" xr:uid="{00000000-0005-0000-0000-00003D070000}"/>
    <cellStyle name="Followed Hyperlink 55" xfId="44210" hidden="1" xr:uid="{00000000-0005-0000-0000-00003E070000}"/>
    <cellStyle name="Followed Hyperlink 55" xfId="44272" hidden="1" xr:uid="{00000000-0005-0000-0000-00003F070000}"/>
    <cellStyle name="Followed Hyperlink 55" xfId="43874" hidden="1" xr:uid="{00000000-0005-0000-0000-000040070000}"/>
    <cellStyle name="Followed Hyperlink 55" xfId="44506" hidden="1" xr:uid="{00000000-0005-0000-0000-000041070000}"/>
    <cellStyle name="Followed Hyperlink 55" xfId="44431" hidden="1" xr:uid="{00000000-0005-0000-0000-000042070000}"/>
    <cellStyle name="Followed Hyperlink 55" xfId="44493" hidden="1" xr:uid="{00000000-0005-0000-0000-000043070000}"/>
    <cellStyle name="Followed Hyperlink 55" xfId="44108" hidden="1" xr:uid="{00000000-0005-0000-0000-000044070000}"/>
    <cellStyle name="Followed Hyperlink 55" xfId="44722" hidden="1" xr:uid="{00000000-0005-0000-0000-000045070000}"/>
    <cellStyle name="Followed Hyperlink 55" xfId="44647" hidden="1" xr:uid="{00000000-0005-0000-0000-000046070000}"/>
    <cellStyle name="Followed Hyperlink 55" xfId="44709" hidden="1" xr:uid="{00000000-0005-0000-0000-000047070000}"/>
    <cellStyle name="Followed Hyperlink 55" xfId="44095" hidden="1" xr:uid="{00000000-0005-0000-0000-000048070000}"/>
    <cellStyle name="Followed Hyperlink 55" xfId="44934" hidden="1" xr:uid="{00000000-0005-0000-0000-000049070000}"/>
    <cellStyle name="Followed Hyperlink 55" xfId="44859" hidden="1" xr:uid="{00000000-0005-0000-0000-00004A070000}"/>
    <cellStyle name="Followed Hyperlink 55" xfId="44921" hidden="1" xr:uid="{00000000-0005-0000-0000-00004B070000}"/>
    <cellStyle name="Followed Hyperlink 55" xfId="44628" hidden="1" xr:uid="{00000000-0005-0000-0000-00004C070000}"/>
    <cellStyle name="Followed Hyperlink 55" xfId="45145" hidden="1" xr:uid="{00000000-0005-0000-0000-00004D070000}"/>
    <cellStyle name="Followed Hyperlink 55" xfId="45070" hidden="1" xr:uid="{00000000-0005-0000-0000-00004E070000}"/>
    <cellStyle name="Followed Hyperlink 55" xfId="45132" hidden="1" xr:uid="{00000000-0005-0000-0000-00004F070000}"/>
    <cellStyle name="Followed Hyperlink 55" xfId="43811" hidden="1" xr:uid="{00000000-0005-0000-0000-000050070000}"/>
    <cellStyle name="Followed Hyperlink 55" xfId="45351" hidden="1" xr:uid="{00000000-0005-0000-0000-000051070000}"/>
    <cellStyle name="Followed Hyperlink 55" xfId="45276" hidden="1" xr:uid="{00000000-0005-0000-0000-000052070000}"/>
    <cellStyle name="Followed Hyperlink 55" xfId="45338" hidden="1" xr:uid="{00000000-0005-0000-0000-000053070000}"/>
    <cellStyle name="Followed Hyperlink 56" xfId="478" hidden="1" xr:uid="{00000000-0005-0000-0000-000054070000}"/>
    <cellStyle name="Followed Hyperlink 56" xfId="626" hidden="1" xr:uid="{00000000-0005-0000-0000-000055070000}"/>
    <cellStyle name="Followed Hyperlink 56" xfId="700" hidden="1" xr:uid="{00000000-0005-0000-0000-000056070000}"/>
    <cellStyle name="Followed Hyperlink 56" xfId="749" hidden="1" xr:uid="{00000000-0005-0000-0000-000057070000}"/>
    <cellStyle name="Followed Hyperlink 56" xfId="822" hidden="1" xr:uid="{00000000-0005-0000-0000-000058070000}"/>
    <cellStyle name="Followed Hyperlink 56" xfId="939" hidden="1" xr:uid="{00000000-0005-0000-0000-000059070000}"/>
    <cellStyle name="Followed Hyperlink 56" xfId="1013" hidden="1" xr:uid="{00000000-0005-0000-0000-00005A070000}"/>
    <cellStyle name="Followed Hyperlink 56" xfId="1062" hidden="1" xr:uid="{00000000-0005-0000-0000-00005B070000}"/>
    <cellStyle name="Followed Hyperlink 56" xfId="372" hidden="1" xr:uid="{00000000-0005-0000-0000-00005C070000}"/>
    <cellStyle name="Followed Hyperlink 56" xfId="1160" hidden="1" xr:uid="{00000000-0005-0000-0000-00005D070000}"/>
    <cellStyle name="Followed Hyperlink 56" xfId="1234" hidden="1" xr:uid="{00000000-0005-0000-0000-00005E070000}"/>
    <cellStyle name="Followed Hyperlink 56" xfId="1283" hidden="1" xr:uid="{00000000-0005-0000-0000-00005F070000}"/>
    <cellStyle name="Followed Hyperlink 56" xfId="840" hidden="1" xr:uid="{00000000-0005-0000-0000-000060070000}"/>
    <cellStyle name="Followed Hyperlink 56" xfId="1376" hidden="1" xr:uid="{00000000-0005-0000-0000-000061070000}"/>
    <cellStyle name="Followed Hyperlink 56" xfId="1450" hidden="1" xr:uid="{00000000-0005-0000-0000-000062070000}"/>
    <cellStyle name="Followed Hyperlink 56" xfId="1499" hidden="1" xr:uid="{00000000-0005-0000-0000-000063070000}"/>
    <cellStyle name="Followed Hyperlink 56" xfId="439" hidden="1" xr:uid="{00000000-0005-0000-0000-000064070000}"/>
    <cellStyle name="Followed Hyperlink 56" xfId="1588" hidden="1" xr:uid="{00000000-0005-0000-0000-000065070000}"/>
    <cellStyle name="Followed Hyperlink 56" xfId="1662" hidden="1" xr:uid="{00000000-0005-0000-0000-000066070000}"/>
    <cellStyle name="Followed Hyperlink 56" xfId="1711" hidden="1" xr:uid="{00000000-0005-0000-0000-000067070000}"/>
    <cellStyle name="Followed Hyperlink 56" xfId="831" hidden="1" xr:uid="{00000000-0005-0000-0000-000068070000}"/>
    <cellStyle name="Followed Hyperlink 56" xfId="1799" hidden="1" xr:uid="{00000000-0005-0000-0000-000069070000}"/>
    <cellStyle name="Followed Hyperlink 56" xfId="1873" hidden="1" xr:uid="{00000000-0005-0000-0000-00006A070000}"/>
    <cellStyle name="Followed Hyperlink 56" xfId="1922" hidden="1" xr:uid="{00000000-0005-0000-0000-00006B070000}"/>
    <cellStyle name="Followed Hyperlink 56" xfId="845" hidden="1" xr:uid="{00000000-0005-0000-0000-00006C070000}"/>
    <cellStyle name="Followed Hyperlink 56" xfId="2005" hidden="1" xr:uid="{00000000-0005-0000-0000-00006D070000}"/>
    <cellStyle name="Followed Hyperlink 56" xfId="2079" hidden="1" xr:uid="{00000000-0005-0000-0000-00006E070000}"/>
    <cellStyle name="Followed Hyperlink 56" xfId="2128" hidden="1" xr:uid="{00000000-0005-0000-0000-00006F070000}"/>
    <cellStyle name="Followed Hyperlink 56" xfId="2779" hidden="1" xr:uid="{00000000-0005-0000-0000-000054070000}"/>
    <cellStyle name="Followed Hyperlink 56" xfId="2927" hidden="1" xr:uid="{00000000-0005-0000-0000-000055070000}"/>
    <cellStyle name="Followed Hyperlink 56" xfId="3001" hidden="1" xr:uid="{00000000-0005-0000-0000-000056070000}"/>
    <cellStyle name="Followed Hyperlink 56" xfId="3050" hidden="1" xr:uid="{00000000-0005-0000-0000-000057070000}"/>
    <cellStyle name="Followed Hyperlink 56" xfId="3123" hidden="1" xr:uid="{00000000-0005-0000-0000-000058070000}"/>
    <cellStyle name="Followed Hyperlink 56" xfId="3240" hidden="1" xr:uid="{00000000-0005-0000-0000-000059070000}"/>
    <cellStyle name="Followed Hyperlink 56" xfId="3314" hidden="1" xr:uid="{00000000-0005-0000-0000-00005A070000}"/>
    <cellStyle name="Followed Hyperlink 56" xfId="3363" hidden="1" xr:uid="{00000000-0005-0000-0000-00005B070000}"/>
    <cellStyle name="Followed Hyperlink 56" xfId="2673" hidden="1" xr:uid="{00000000-0005-0000-0000-00005C070000}"/>
    <cellStyle name="Followed Hyperlink 56" xfId="3461" hidden="1" xr:uid="{00000000-0005-0000-0000-00005D070000}"/>
    <cellStyle name="Followed Hyperlink 56" xfId="3535" hidden="1" xr:uid="{00000000-0005-0000-0000-00005E070000}"/>
    <cellStyle name="Followed Hyperlink 56" xfId="3584" hidden="1" xr:uid="{00000000-0005-0000-0000-00005F070000}"/>
    <cellStyle name="Followed Hyperlink 56" xfId="3141" hidden="1" xr:uid="{00000000-0005-0000-0000-000060070000}"/>
    <cellStyle name="Followed Hyperlink 56" xfId="3677" hidden="1" xr:uid="{00000000-0005-0000-0000-000061070000}"/>
    <cellStyle name="Followed Hyperlink 56" xfId="3751" hidden="1" xr:uid="{00000000-0005-0000-0000-000062070000}"/>
    <cellStyle name="Followed Hyperlink 56" xfId="3800" hidden="1" xr:uid="{00000000-0005-0000-0000-000063070000}"/>
    <cellStyle name="Followed Hyperlink 56" xfId="2740" hidden="1" xr:uid="{00000000-0005-0000-0000-000064070000}"/>
    <cellStyle name="Followed Hyperlink 56" xfId="3889" hidden="1" xr:uid="{00000000-0005-0000-0000-000065070000}"/>
    <cellStyle name="Followed Hyperlink 56" xfId="3963" hidden="1" xr:uid="{00000000-0005-0000-0000-000066070000}"/>
    <cellStyle name="Followed Hyperlink 56" xfId="4012" hidden="1" xr:uid="{00000000-0005-0000-0000-000067070000}"/>
    <cellStyle name="Followed Hyperlink 56" xfId="3132" hidden="1" xr:uid="{00000000-0005-0000-0000-000068070000}"/>
    <cellStyle name="Followed Hyperlink 56" xfId="4100" hidden="1" xr:uid="{00000000-0005-0000-0000-000069070000}"/>
    <cellStyle name="Followed Hyperlink 56" xfId="4174" hidden="1" xr:uid="{00000000-0005-0000-0000-00006A070000}"/>
    <cellStyle name="Followed Hyperlink 56" xfId="4223" hidden="1" xr:uid="{00000000-0005-0000-0000-00006B070000}"/>
    <cellStyle name="Followed Hyperlink 56" xfId="3146" hidden="1" xr:uid="{00000000-0005-0000-0000-00006C070000}"/>
    <cellStyle name="Followed Hyperlink 56" xfId="4306" hidden="1" xr:uid="{00000000-0005-0000-0000-00006D070000}"/>
    <cellStyle name="Followed Hyperlink 56" xfId="4380" hidden="1" xr:uid="{00000000-0005-0000-0000-00006E070000}"/>
    <cellStyle name="Followed Hyperlink 56" xfId="4429" hidden="1" xr:uid="{00000000-0005-0000-0000-00006F070000}"/>
    <cellStyle name="Followed Hyperlink 56" xfId="2643" hidden="1" xr:uid="{00000000-0005-0000-0000-000054070000}"/>
    <cellStyle name="Followed Hyperlink 56" xfId="2691" hidden="1" xr:uid="{00000000-0005-0000-0000-000055070000}"/>
    <cellStyle name="Followed Hyperlink 56" xfId="4483" hidden="1" xr:uid="{00000000-0005-0000-0000-000056070000}"/>
    <cellStyle name="Followed Hyperlink 56" xfId="120" hidden="1" xr:uid="{00000000-0005-0000-0000-000057070000}"/>
    <cellStyle name="Followed Hyperlink 56" xfId="4802" hidden="1" xr:uid="{00000000-0005-0000-0000-000058070000}"/>
    <cellStyle name="Followed Hyperlink 56" xfId="4919" hidden="1" xr:uid="{00000000-0005-0000-0000-000059070000}"/>
    <cellStyle name="Followed Hyperlink 56" xfId="4993" hidden="1" xr:uid="{00000000-0005-0000-0000-00005A070000}"/>
    <cellStyle name="Followed Hyperlink 56" xfId="5042" hidden="1" xr:uid="{00000000-0005-0000-0000-00005B070000}"/>
    <cellStyle name="Followed Hyperlink 56" xfId="2764" hidden="1" xr:uid="{00000000-0005-0000-0000-00005C070000}"/>
    <cellStyle name="Followed Hyperlink 56" xfId="5140" hidden="1" xr:uid="{00000000-0005-0000-0000-00005D070000}"/>
    <cellStyle name="Followed Hyperlink 56" xfId="5214" hidden="1" xr:uid="{00000000-0005-0000-0000-00005E070000}"/>
    <cellStyle name="Followed Hyperlink 56" xfId="5263" hidden="1" xr:uid="{00000000-0005-0000-0000-00005F070000}"/>
    <cellStyle name="Followed Hyperlink 56" xfId="4820" hidden="1" xr:uid="{00000000-0005-0000-0000-000060070000}"/>
    <cellStyle name="Followed Hyperlink 56" xfId="5356" hidden="1" xr:uid="{00000000-0005-0000-0000-000061070000}"/>
    <cellStyle name="Followed Hyperlink 56" xfId="5430" hidden="1" xr:uid="{00000000-0005-0000-0000-000062070000}"/>
    <cellStyle name="Followed Hyperlink 56" xfId="5479" hidden="1" xr:uid="{00000000-0005-0000-0000-000063070000}"/>
    <cellStyle name="Followed Hyperlink 56" xfId="248" hidden="1" xr:uid="{00000000-0005-0000-0000-000064070000}"/>
    <cellStyle name="Followed Hyperlink 56" xfId="5568" hidden="1" xr:uid="{00000000-0005-0000-0000-000065070000}"/>
    <cellStyle name="Followed Hyperlink 56" xfId="5642" hidden="1" xr:uid="{00000000-0005-0000-0000-000066070000}"/>
    <cellStyle name="Followed Hyperlink 56" xfId="5691" hidden="1" xr:uid="{00000000-0005-0000-0000-000067070000}"/>
    <cellStyle name="Followed Hyperlink 56" xfId="4811" hidden="1" xr:uid="{00000000-0005-0000-0000-000068070000}"/>
    <cellStyle name="Followed Hyperlink 56" xfId="5779" hidden="1" xr:uid="{00000000-0005-0000-0000-000069070000}"/>
    <cellStyle name="Followed Hyperlink 56" xfId="5853" hidden="1" xr:uid="{00000000-0005-0000-0000-00006A070000}"/>
    <cellStyle name="Followed Hyperlink 56" xfId="5902" hidden="1" xr:uid="{00000000-0005-0000-0000-00006B070000}"/>
    <cellStyle name="Followed Hyperlink 56" xfId="4825" hidden="1" xr:uid="{00000000-0005-0000-0000-00006C070000}"/>
    <cellStyle name="Followed Hyperlink 56" xfId="5985" hidden="1" xr:uid="{00000000-0005-0000-0000-00006D070000}"/>
    <cellStyle name="Followed Hyperlink 56" xfId="6059" hidden="1" xr:uid="{00000000-0005-0000-0000-00006E070000}"/>
    <cellStyle name="Followed Hyperlink 56" xfId="6108" hidden="1" xr:uid="{00000000-0005-0000-0000-00006F070000}"/>
    <cellStyle name="Followed Hyperlink 56" xfId="4633" hidden="1" xr:uid="{00000000-0005-0000-0000-000054070000}"/>
    <cellStyle name="Followed Hyperlink 56" xfId="4607" hidden="1" xr:uid="{00000000-0005-0000-0000-000055070000}"/>
    <cellStyle name="Followed Hyperlink 56" xfId="6162" hidden="1" xr:uid="{00000000-0005-0000-0000-000056070000}"/>
    <cellStyle name="Followed Hyperlink 56" xfId="66" hidden="1" xr:uid="{00000000-0005-0000-0000-000057070000}"/>
    <cellStyle name="Followed Hyperlink 56" xfId="6482" hidden="1" xr:uid="{00000000-0005-0000-0000-000058070000}"/>
    <cellStyle name="Followed Hyperlink 56" xfId="6599" hidden="1" xr:uid="{00000000-0005-0000-0000-000059070000}"/>
    <cellStyle name="Followed Hyperlink 56" xfId="6673" hidden="1" xr:uid="{00000000-0005-0000-0000-00005A070000}"/>
    <cellStyle name="Followed Hyperlink 56" xfId="6722" hidden="1" xr:uid="{00000000-0005-0000-0000-00005B070000}"/>
    <cellStyle name="Followed Hyperlink 56" xfId="2824" hidden="1" xr:uid="{00000000-0005-0000-0000-00005C070000}"/>
    <cellStyle name="Followed Hyperlink 56" xfId="6820" hidden="1" xr:uid="{00000000-0005-0000-0000-00005D070000}"/>
    <cellStyle name="Followed Hyperlink 56" xfId="6894" hidden="1" xr:uid="{00000000-0005-0000-0000-00005E070000}"/>
    <cellStyle name="Followed Hyperlink 56" xfId="6943" hidden="1" xr:uid="{00000000-0005-0000-0000-00005F070000}"/>
    <cellStyle name="Followed Hyperlink 56" xfId="6500" hidden="1" xr:uid="{00000000-0005-0000-0000-000060070000}"/>
    <cellStyle name="Followed Hyperlink 56" xfId="7036" hidden="1" xr:uid="{00000000-0005-0000-0000-000061070000}"/>
    <cellStyle name="Followed Hyperlink 56" xfId="7110" hidden="1" xr:uid="{00000000-0005-0000-0000-000062070000}"/>
    <cellStyle name="Followed Hyperlink 56" xfId="7159" hidden="1" xr:uid="{00000000-0005-0000-0000-000063070000}"/>
    <cellStyle name="Followed Hyperlink 56" xfId="2549" hidden="1" xr:uid="{00000000-0005-0000-0000-000064070000}"/>
    <cellStyle name="Followed Hyperlink 56" xfId="7248" hidden="1" xr:uid="{00000000-0005-0000-0000-000065070000}"/>
    <cellStyle name="Followed Hyperlink 56" xfId="7322" hidden="1" xr:uid="{00000000-0005-0000-0000-000066070000}"/>
    <cellStyle name="Followed Hyperlink 56" xfId="7371" hidden="1" xr:uid="{00000000-0005-0000-0000-000067070000}"/>
    <cellStyle name="Followed Hyperlink 56" xfId="6491" hidden="1" xr:uid="{00000000-0005-0000-0000-000068070000}"/>
    <cellStyle name="Followed Hyperlink 56" xfId="7459" hidden="1" xr:uid="{00000000-0005-0000-0000-000069070000}"/>
    <cellStyle name="Followed Hyperlink 56" xfId="7533" hidden="1" xr:uid="{00000000-0005-0000-0000-00006A070000}"/>
    <cellStyle name="Followed Hyperlink 56" xfId="7582" hidden="1" xr:uid="{00000000-0005-0000-0000-00006B070000}"/>
    <cellStyle name="Followed Hyperlink 56" xfId="6505" hidden="1" xr:uid="{00000000-0005-0000-0000-00006C070000}"/>
    <cellStyle name="Followed Hyperlink 56" xfId="7665" hidden="1" xr:uid="{00000000-0005-0000-0000-00006D070000}"/>
    <cellStyle name="Followed Hyperlink 56" xfId="7739" hidden="1" xr:uid="{00000000-0005-0000-0000-00006E070000}"/>
    <cellStyle name="Followed Hyperlink 56" xfId="7788" hidden="1" xr:uid="{00000000-0005-0000-0000-00006F070000}"/>
    <cellStyle name="Followed Hyperlink 56" xfId="6312" hidden="1" xr:uid="{00000000-0005-0000-0000-000054070000}"/>
    <cellStyle name="Followed Hyperlink 56" xfId="6286" hidden="1" xr:uid="{00000000-0005-0000-0000-000055070000}"/>
    <cellStyle name="Followed Hyperlink 56" xfId="7842" hidden="1" xr:uid="{00000000-0005-0000-0000-000056070000}"/>
    <cellStyle name="Followed Hyperlink 56" xfId="296" hidden="1" xr:uid="{00000000-0005-0000-0000-000057070000}"/>
    <cellStyle name="Followed Hyperlink 56" xfId="8162" hidden="1" xr:uid="{00000000-0005-0000-0000-000058070000}"/>
    <cellStyle name="Followed Hyperlink 56" xfId="8279" hidden="1" xr:uid="{00000000-0005-0000-0000-000059070000}"/>
    <cellStyle name="Followed Hyperlink 56" xfId="8353" hidden="1" xr:uid="{00000000-0005-0000-0000-00005A070000}"/>
    <cellStyle name="Followed Hyperlink 56" xfId="8402" hidden="1" xr:uid="{00000000-0005-0000-0000-00005B070000}"/>
    <cellStyle name="Followed Hyperlink 56" xfId="34" hidden="1" xr:uid="{00000000-0005-0000-0000-00005C070000}"/>
    <cellStyle name="Followed Hyperlink 56" xfId="8500" hidden="1" xr:uid="{00000000-0005-0000-0000-00005D070000}"/>
    <cellStyle name="Followed Hyperlink 56" xfId="8574" hidden="1" xr:uid="{00000000-0005-0000-0000-00005E070000}"/>
    <cellStyle name="Followed Hyperlink 56" xfId="8623" hidden="1" xr:uid="{00000000-0005-0000-0000-00005F070000}"/>
    <cellStyle name="Followed Hyperlink 56" xfId="8180" hidden="1" xr:uid="{00000000-0005-0000-0000-000060070000}"/>
    <cellStyle name="Followed Hyperlink 56" xfId="8716" hidden="1" xr:uid="{00000000-0005-0000-0000-000061070000}"/>
    <cellStyle name="Followed Hyperlink 56" xfId="8790" hidden="1" xr:uid="{00000000-0005-0000-0000-000062070000}"/>
    <cellStyle name="Followed Hyperlink 56" xfId="8839" hidden="1" xr:uid="{00000000-0005-0000-0000-000063070000}"/>
    <cellStyle name="Followed Hyperlink 56" xfId="2680" hidden="1" xr:uid="{00000000-0005-0000-0000-000064070000}"/>
    <cellStyle name="Followed Hyperlink 56" xfId="8928" hidden="1" xr:uid="{00000000-0005-0000-0000-000065070000}"/>
    <cellStyle name="Followed Hyperlink 56" xfId="9002" hidden="1" xr:uid="{00000000-0005-0000-0000-000066070000}"/>
    <cellStyle name="Followed Hyperlink 56" xfId="9051" hidden="1" xr:uid="{00000000-0005-0000-0000-000067070000}"/>
    <cellStyle name="Followed Hyperlink 56" xfId="8171" hidden="1" xr:uid="{00000000-0005-0000-0000-000068070000}"/>
    <cellStyle name="Followed Hyperlink 56" xfId="9139" hidden="1" xr:uid="{00000000-0005-0000-0000-000069070000}"/>
    <cellStyle name="Followed Hyperlink 56" xfId="9213" hidden="1" xr:uid="{00000000-0005-0000-0000-00006A070000}"/>
    <cellStyle name="Followed Hyperlink 56" xfId="9262" hidden="1" xr:uid="{00000000-0005-0000-0000-00006B070000}"/>
    <cellStyle name="Followed Hyperlink 56" xfId="8185" hidden="1" xr:uid="{00000000-0005-0000-0000-00006C070000}"/>
    <cellStyle name="Followed Hyperlink 56" xfId="9345" hidden="1" xr:uid="{00000000-0005-0000-0000-00006D070000}"/>
    <cellStyle name="Followed Hyperlink 56" xfId="9419" hidden="1" xr:uid="{00000000-0005-0000-0000-00006E070000}"/>
    <cellStyle name="Followed Hyperlink 56" xfId="9468" hidden="1" xr:uid="{00000000-0005-0000-0000-00006F070000}"/>
    <cellStyle name="Followed Hyperlink 56" xfId="7992" hidden="1" xr:uid="{00000000-0005-0000-0000-000054070000}"/>
    <cellStyle name="Followed Hyperlink 56" xfId="7966" hidden="1" xr:uid="{00000000-0005-0000-0000-000055070000}"/>
    <cellStyle name="Followed Hyperlink 56" xfId="9522" hidden="1" xr:uid="{00000000-0005-0000-0000-000056070000}"/>
    <cellStyle name="Followed Hyperlink 56" xfId="198" hidden="1" xr:uid="{00000000-0005-0000-0000-000057070000}"/>
    <cellStyle name="Followed Hyperlink 56" xfId="9840" hidden="1" xr:uid="{00000000-0005-0000-0000-000058070000}"/>
    <cellStyle name="Followed Hyperlink 56" xfId="9957" hidden="1" xr:uid="{00000000-0005-0000-0000-000059070000}"/>
    <cellStyle name="Followed Hyperlink 56" xfId="10031" hidden="1" xr:uid="{00000000-0005-0000-0000-00005A070000}"/>
    <cellStyle name="Followed Hyperlink 56" xfId="10080" hidden="1" xr:uid="{00000000-0005-0000-0000-00005B070000}"/>
    <cellStyle name="Followed Hyperlink 56" xfId="2762" hidden="1" xr:uid="{00000000-0005-0000-0000-00005C070000}"/>
    <cellStyle name="Followed Hyperlink 56" xfId="10178" hidden="1" xr:uid="{00000000-0005-0000-0000-00005D070000}"/>
    <cellStyle name="Followed Hyperlink 56" xfId="10252" hidden="1" xr:uid="{00000000-0005-0000-0000-00005E070000}"/>
    <cellStyle name="Followed Hyperlink 56" xfId="10301" hidden="1" xr:uid="{00000000-0005-0000-0000-00005F070000}"/>
    <cellStyle name="Followed Hyperlink 56" xfId="9858" hidden="1" xr:uid="{00000000-0005-0000-0000-000060070000}"/>
    <cellStyle name="Followed Hyperlink 56" xfId="10394" hidden="1" xr:uid="{00000000-0005-0000-0000-000061070000}"/>
    <cellStyle name="Followed Hyperlink 56" xfId="10468" hidden="1" xr:uid="{00000000-0005-0000-0000-000062070000}"/>
    <cellStyle name="Followed Hyperlink 56" xfId="10517" hidden="1" xr:uid="{00000000-0005-0000-0000-000063070000}"/>
    <cellStyle name="Followed Hyperlink 56" xfId="4614" hidden="1" xr:uid="{00000000-0005-0000-0000-000064070000}"/>
    <cellStyle name="Followed Hyperlink 56" xfId="10606" hidden="1" xr:uid="{00000000-0005-0000-0000-000065070000}"/>
    <cellStyle name="Followed Hyperlink 56" xfId="10680" hidden="1" xr:uid="{00000000-0005-0000-0000-000066070000}"/>
    <cellStyle name="Followed Hyperlink 56" xfId="10729" hidden="1" xr:uid="{00000000-0005-0000-0000-000067070000}"/>
    <cellStyle name="Followed Hyperlink 56" xfId="9849" hidden="1" xr:uid="{00000000-0005-0000-0000-000068070000}"/>
    <cellStyle name="Followed Hyperlink 56" xfId="10817" hidden="1" xr:uid="{00000000-0005-0000-0000-000069070000}"/>
    <cellStyle name="Followed Hyperlink 56" xfId="10891" hidden="1" xr:uid="{00000000-0005-0000-0000-00006A070000}"/>
    <cellStyle name="Followed Hyperlink 56" xfId="10940" hidden="1" xr:uid="{00000000-0005-0000-0000-00006B070000}"/>
    <cellStyle name="Followed Hyperlink 56" xfId="9863" hidden="1" xr:uid="{00000000-0005-0000-0000-00006C070000}"/>
    <cellStyle name="Followed Hyperlink 56" xfId="11023" hidden="1" xr:uid="{00000000-0005-0000-0000-00006D070000}"/>
    <cellStyle name="Followed Hyperlink 56" xfId="11097" hidden="1" xr:uid="{00000000-0005-0000-0000-00006E070000}"/>
    <cellStyle name="Followed Hyperlink 56" xfId="11146" hidden="1" xr:uid="{00000000-0005-0000-0000-00006F070000}"/>
    <cellStyle name="Followed Hyperlink 56" xfId="9672" hidden="1" xr:uid="{00000000-0005-0000-0000-000054070000}"/>
    <cellStyle name="Followed Hyperlink 56" xfId="9646" hidden="1" xr:uid="{00000000-0005-0000-0000-000055070000}"/>
    <cellStyle name="Followed Hyperlink 56" xfId="11200" hidden="1" xr:uid="{00000000-0005-0000-0000-000056070000}"/>
    <cellStyle name="Followed Hyperlink 56" xfId="2440" hidden="1" xr:uid="{00000000-0005-0000-0000-000057070000}"/>
    <cellStyle name="Followed Hyperlink 56" xfId="11515" hidden="1" xr:uid="{00000000-0005-0000-0000-000058070000}"/>
    <cellStyle name="Followed Hyperlink 56" xfId="11632" hidden="1" xr:uid="{00000000-0005-0000-0000-000059070000}"/>
    <cellStyle name="Followed Hyperlink 56" xfId="11706" hidden="1" xr:uid="{00000000-0005-0000-0000-00005A070000}"/>
    <cellStyle name="Followed Hyperlink 56" xfId="11755" hidden="1" xr:uid="{00000000-0005-0000-0000-00005B070000}"/>
    <cellStyle name="Followed Hyperlink 56" xfId="4597" hidden="1" xr:uid="{00000000-0005-0000-0000-00005C070000}"/>
    <cellStyle name="Followed Hyperlink 56" xfId="11853" hidden="1" xr:uid="{00000000-0005-0000-0000-00005D070000}"/>
    <cellStyle name="Followed Hyperlink 56" xfId="11927" hidden="1" xr:uid="{00000000-0005-0000-0000-00005E070000}"/>
    <cellStyle name="Followed Hyperlink 56" xfId="11976" hidden="1" xr:uid="{00000000-0005-0000-0000-00005F070000}"/>
    <cellStyle name="Followed Hyperlink 56" xfId="11533" hidden="1" xr:uid="{00000000-0005-0000-0000-000060070000}"/>
    <cellStyle name="Followed Hyperlink 56" xfId="12069" hidden="1" xr:uid="{00000000-0005-0000-0000-000061070000}"/>
    <cellStyle name="Followed Hyperlink 56" xfId="12143" hidden="1" xr:uid="{00000000-0005-0000-0000-000062070000}"/>
    <cellStyle name="Followed Hyperlink 56" xfId="12192" hidden="1" xr:uid="{00000000-0005-0000-0000-000063070000}"/>
    <cellStyle name="Followed Hyperlink 56" xfId="6293" hidden="1" xr:uid="{00000000-0005-0000-0000-000064070000}"/>
    <cellStyle name="Followed Hyperlink 56" xfId="12281" hidden="1" xr:uid="{00000000-0005-0000-0000-000065070000}"/>
    <cellStyle name="Followed Hyperlink 56" xfId="12355" hidden="1" xr:uid="{00000000-0005-0000-0000-000066070000}"/>
    <cellStyle name="Followed Hyperlink 56" xfId="12404" hidden="1" xr:uid="{00000000-0005-0000-0000-000067070000}"/>
    <cellStyle name="Followed Hyperlink 56" xfId="11524" hidden="1" xr:uid="{00000000-0005-0000-0000-000068070000}"/>
    <cellStyle name="Followed Hyperlink 56" xfId="12492" hidden="1" xr:uid="{00000000-0005-0000-0000-000069070000}"/>
    <cellStyle name="Followed Hyperlink 56" xfId="12566" hidden="1" xr:uid="{00000000-0005-0000-0000-00006A070000}"/>
    <cellStyle name="Followed Hyperlink 56" xfId="12615" hidden="1" xr:uid="{00000000-0005-0000-0000-00006B070000}"/>
    <cellStyle name="Followed Hyperlink 56" xfId="11538" hidden="1" xr:uid="{00000000-0005-0000-0000-00006C070000}"/>
    <cellStyle name="Followed Hyperlink 56" xfId="12698" hidden="1" xr:uid="{00000000-0005-0000-0000-00006D070000}"/>
    <cellStyle name="Followed Hyperlink 56" xfId="12772" hidden="1" xr:uid="{00000000-0005-0000-0000-00006E070000}"/>
    <cellStyle name="Followed Hyperlink 56" xfId="12821" hidden="1" xr:uid="{00000000-0005-0000-0000-00006F070000}"/>
    <cellStyle name="Followed Hyperlink 56" xfId="11349" hidden="1" xr:uid="{00000000-0005-0000-0000-000054070000}"/>
    <cellStyle name="Followed Hyperlink 56" xfId="11323" hidden="1" xr:uid="{00000000-0005-0000-0000-000055070000}"/>
    <cellStyle name="Followed Hyperlink 56" xfId="12875" hidden="1" xr:uid="{00000000-0005-0000-0000-000056070000}"/>
    <cellStyle name="Followed Hyperlink 56" xfId="2532" hidden="1" xr:uid="{00000000-0005-0000-0000-000057070000}"/>
    <cellStyle name="Followed Hyperlink 56" xfId="13189" hidden="1" xr:uid="{00000000-0005-0000-0000-000058070000}"/>
    <cellStyle name="Followed Hyperlink 56" xfId="13306" hidden="1" xr:uid="{00000000-0005-0000-0000-000059070000}"/>
    <cellStyle name="Followed Hyperlink 56" xfId="13380" hidden="1" xr:uid="{00000000-0005-0000-0000-00005A070000}"/>
    <cellStyle name="Followed Hyperlink 56" xfId="13429" hidden="1" xr:uid="{00000000-0005-0000-0000-00005B070000}"/>
    <cellStyle name="Followed Hyperlink 56" xfId="6276" hidden="1" xr:uid="{00000000-0005-0000-0000-00005C070000}"/>
    <cellStyle name="Followed Hyperlink 56" xfId="13527" hidden="1" xr:uid="{00000000-0005-0000-0000-00005D070000}"/>
    <cellStyle name="Followed Hyperlink 56" xfId="13601" hidden="1" xr:uid="{00000000-0005-0000-0000-00005E070000}"/>
    <cellStyle name="Followed Hyperlink 56" xfId="13650" hidden="1" xr:uid="{00000000-0005-0000-0000-00005F070000}"/>
    <cellStyle name="Followed Hyperlink 56" xfId="13207" hidden="1" xr:uid="{00000000-0005-0000-0000-000060070000}"/>
    <cellStyle name="Followed Hyperlink 56" xfId="13743" hidden="1" xr:uid="{00000000-0005-0000-0000-000061070000}"/>
    <cellStyle name="Followed Hyperlink 56" xfId="13817" hidden="1" xr:uid="{00000000-0005-0000-0000-000062070000}"/>
    <cellStyle name="Followed Hyperlink 56" xfId="13866" hidden="1" xr:uid="{00000000-0005-0000-0000-000063070000}"/>
    <cellStyle name="Followed Hyperlink 56" xfId="7973" hidden="1" xr:uid="{00000000-0005-0000-0000-000064070000}"/>
    <cellStyle name="Followed Hyperlink 56" xfId="13955" hidden="1" xr:uid="{00000000-0005-0000-0000-000065070000}"/>
    <cellStyle name="Followed Hyperlink 56" xfId="14029" hidden="1" xr:uid="{00000000-0005-0000-0000-000066070000}"/>
    <cellStyle name="Followed Hyperlink 56" xfId="14078" hidden="1" xr:uid="{00000000-0005-0000-0000-000067070000}"/>
    <cellStyle name="Followed Hyperlink 56" xfId="13198" hidden="1" xr:uid="{00000000-0005-0000-0000-000068070000}"/>
    <cellStyle name="Followed Hyperlink 56" xfId="14166" hidden="1" xr:uid="{00000000-0005-0000-0000-000069070000}"/>
    <cellStyle name="Followed Hyperlink 56" xfId="14240" hidden="1" xr:uid="{00000000-0005-0000-0000-00006A070000}"/>
    <cellStyle name="Followed Hyperlink 56" xfId="14289" hidden="1" xr:uid="{00000000-0005-0000-0000-00006B070000}"/>
    <cellStyle name="Followed Hyperlink 56" xfId="13212" hidden="1" xr:uid="{00000000-0005-0000-0000-00006C070000}"/>
    <cellStyle name="Followed Hyperlink 56" xfId="14372" hidden="1" xr:uid="{00000000-0005-0000-0000-00006D070000}"/>
    <cellStyle name="Followed Hyperlink 56" xfId="14446" hidden="1" xr:uid="{00000000-0005-0000-0000-00006E070000}"/>
    <cellStyle name="Followed Hyperlink 56" xfId="14495" hidden="1" xr:uid="{00000000-0005-0000-0000-00006F070000}"/>
    <cellStyle name="Followed Hyperlink 56" xfId="13023" hidden="1" xr:uid="{00000000-0005-0000-0000-000054070000}"/>
    <cellStyle name="Followed Hyperlink 56" xfId="12997" hidden="1" xr:uid="{00000000-0005-0000-0000-000055070000}"/>
    <cellStyle name="Followed Hyperlink 56" xfId="14549" hidden="1" xr:uid="{00000000-0005-0000-0000-000056070000}"/>
    <cellStyle name="Followed Hyperlink 56" xfId="2698" hidden="1" xr:uid="{00000000-0005-0000-0000-000057070000}"/>
    <cellStyle name="Followed Hyperlink 56" xfId="14857" hidden="1" xr:uid="{00000000-0005-0000-0000-000058070000}"/>
    <cellStyle name="Followed Hyperlink 56" xfId="14974" hidden="1" xr:uid="{00000000-0005-0000-0000-000059070000}"/>
    <cellStyle name="Followed Hyperlink 56" xfId="15048" hidden="1" xr:uid="{00000000-0005-0000-0000-00005A070000}"/>
    <cellStyle name="Followed Hyperlink 56" xfId="15097" hidden="1" xr:uid="{00000000-0005-0000-0000-00005B070000}"/>
    <cellStyle name="Followed Hyperlink 56" xfId="7956" hidden="1" xr:uid="{00000000-0005-0000-0000-00005C070000}"/>
    <cellStyle name="Followed Hyperlink 56" xfId="15195" hidden="1" xr:uid="{00000000-0005-0000-0000-00005D070000}"/>
    <cellStyle name="Followed Hyperlink 56" xfId="15269" hidden="1" xr:uid="{00000000-0005-0000-0000-00005E070000}"/>
    <cellStyle name="Followed Hyperlink 56" xfId="15318" hidden="1" xr:uid="{00000000-0005-0000-0000-00005F070000}"/>
    <cellStyle name="Followed Hyperlink 56" xfId="14875" hidden="1" xr:uid="{00000000-0005-0000-0000-000060070000}"/>
    <cellStyle name="Followed Hyperlink 56" xfId="15411" hidden="1" xr:uid="{00000000-0005-0000-0000-000061070000}"/>
    <cellStyle name="Followed Hyperlink 56" xfId="15485" hidden="1" xr:uid="{00000000-0005-0000-0000-000062070000}"/>
    <cellStyle name="Followed Hyperlink 56" xfId="15534" hidden="1" xr:uid="{00000000-0005-0000-0000-000063070000}"/>
    <cellStyle name="Followed Hyperlink 56" xfId="9653" hidden="1" xr:uid="{00000000-0005-0000-0000-000064070000}"/>
    <cellStyle name="Followed Hyperlink 56" xfId="15623" hidden="1" xr:uid="{00000000-0005-0000-0000-000065070000}"/>
    <cellStyle name="Followed Hyperlink 56" xfId="15697" hidden="1" xr:uid="{00000000-0005-0000-0000-000066070000}"/>
    <cellStyle name="Followed Hyperlink 56" xfId="15746" hidden="1" xr:uid="{00000000-0005-0000-0000-000067070000}"/>
    <cellStyle name="Followed Hyperlink 56" xfId="14866" hidden="1" xr:uid="{00000000-0005-0000-0000-000068070000}"/>
    <cellStyle name="Followed Hyperlink 56" xfId="15834" hidden="1" xr:uid="{00000000-0005-0000-0000-000069070000}"/>
    <cellStyle name="Followed Hyperlink 56" xfId="15908" hidden="1" xr:uid="{00000000-0005-0000-0000-00006A070000}"/>
    <cellStyle name="Followed Hyperlink 56" xfId="15957" hidden="1" xr:uid="{00000000-0005-0000-0000-00006B070000}"/>
    <cellStyle name="Followed Hyperlink 56" xfId="14880" hidden="1" xr:uid="{00000000-0005-0000-0000-00006C070000}"/>
    <cellStyle name="Followed Hyperlink 56" xfId="16040" hidden="1" xr:uid="{00000000-0005-0000-0000-00006D070000}"/>
    <cellStyle name="Followed Hyperlink 56" xfId="16114" hidden="1" xr:uid="{00000000-0005-0000-0000-00006E070000}"/>
    <cellStyle name="Followed Hyperlink 56" xfId="16163" hidden="1" xr:uid="{00000000-0005-0000-0000-00006F070000}"/>
    <cellStyle name="Followed Hyperlink 56" xfId="14694" hidden="1" xr:uid="{00000000-0005-0000-0000-000054070000}"/>
    <cellStyle name="Followed Hyperlink 56" xfId="14669" hidden="1" xr:uid="{00000000-0005-0000-0000-000055070000}"/>
    <cellStyle name="Followed Hyperlink 56" xfId="16217" hidden="1" xr:uid="{00000000-0005-0000-0000-000056070000}"/>
    <cellStyle name="Followed Hyperlink 56" xfId="2606" hidden="1" xr:uid="{00000000-0005-0000-0000-000057070000}"/>
    <cellStyle name="Followed Hyperlink 56" xfId="16516" hidden="1" xr:uid="{00000000-0005-0000-0000-000058070000}"/>
    <cellStyle name="Followed Hyperlink 56" xfId="16633" hidden="1" xr:uid="{00000000-0005-0000-0000-000059070000}"/>
    <cellStyle name="Followed Hyperlink 56" xfId="16707" hidden="1" xr:uid="{00000000-0005-0000-0000-00005A070000}"/>
    <cellStyle name="Followed Hyperlink 56" xfId="16756" hidden="1" xr:uid="{00000000-0005-0000-0000-00005B070000}"/>
    <cellStyle name="Followed Hyperlink 56" xfId="9636" hidden="1" xr:uid="{00000000-0005-0000-0000-00005C070000}"/>
    <cellStyle name="Followed Hyperlink 56" xfId="16854" hidden="1" xr:uid="{00000000-0005-0000-0000-00005D070000}"/>
    <cellStyle name="Followed Hyperlink 56" xfId="16928" hidden="1" xr:uid="{00000000-0005-0000-0000-00005E070000}"/>
    <cellStyle name="Followed Hyperlink 56" xfId="16977" hidden="1" xr:uid="{00000000-0005-0000-0000-00005F070000}"/>
    <cellStyle name="Followed Hyperlink 56" xfId="16534" hidden="1" xr:uid="{00000000-0005-0000-0000-000060070000}"/>
    <cellStyle name="Followed Hyperlink 56" xfId="17070" hidden="1" xr:uid="{00000000-0005-0000-0000-000061070000}"/>
    <cellStyle name="Followed Hyperlink 56" xfId="17144" hidden="1" xr:uid="{00000000-0005-0000-0000-000062070000}"/>
    <cellStyle name="Followed Hyperlink 56" xfId="17193" hidden="1" xr:uid="{00000000-0005-0000-0000-000063070000}"/>
    <cellStyle name="Followed Hyperlink 56" xfId="11330" hidden="1" xr:uid="{00000000-0005-0000-0000-000064070000}"/>
    <cellStyle name="Followed Hyperlink 56" xfId="17282" hidden="1" xr:uid="{00000000-0005-0000-0000-000065070000}"/>
    <cellStyle name="Followed Hyperlink 56" xfId="17356" hidden="1" xr:uid="{00000000-0005-0000-0000-000066070000}"/>
    <cellStyle name="Followed Hyperlink 56" xfId="17405" hidden="1" xr:uid="{00000000-0005-0000-0000-000067070000}"/>
    <cellStyle name="Followed Hyperlink 56" xfId="16525" hidden="1" xr:uid="{00000000-0005-0000-0000-000068070000}"/>
    <cellStyle name="Followed Hyperlink 56" xfId="17493" hidden="1" xr:uid="{00000000-0005-0000-0000-000069070000}"/>
    <cellStyle name="Followed Hyperlink 56" xfId="17567" hidden="1" xr:uid="{00000000-0005-0000-0000-00006A070000}"/>
    <cellStyle name="Followed Hyperlink 56" xfId="17616" hidden="1" xr:uid="{00000000-0005-0000-0000-00006B070000}"/>
    <cellStyle name="Followed Hyperlink 56" xfId="16539" hidden="1" xr:uid="{00000000-0005-0000-0000-00006C070000}"/>
    <cellStyle name="Followed Hyperlink 56" xfId="17699" hidden="1" xr:uid="{00000000-0005-0000-0000-00006D070000}"/>
    <cellStyle name="Followed Hyperlink 56" xfId="17773" hidden="1" xr:uid="{00000000-0005-0000-0000-00006E070000}"/>
    <cellStyle name="Followed Hyperlink 56" xfId="17822" hidden="1" xr:uid="{00000000-0005-0000-0000-00006F070000}"/>
    <cellStyle name="Followed Hyperlink 56" xfId="17975" hidden="1" xr:uid="{00000000-0005-0000-0000-000054070000}"/>
    <cellStyle name="Followed Hyperlink 56" xfId="16317" hidden="1" xr:uid="{00000000-0005-0000-0000-000055070000}"/>
    <cellStyle name="Followed Hyperlink 56" xfId="17874" hidden="1" xr:uid="{00000000-0005-0000-0000-000056070000}"/>
    <cellStyle name="Followed Hyperlink 56" xfId="18109" hidden="1" xr:uid="{00000000-0005-0000-0000-000057070000}"/>
    <cellStyle name="Followed Hyperlink 56" xfId="18182" hidden="1" xr:uid="{00000000-0005-0000-0000-000058070000}"/>
    <cellStyle name="Followed Hyperlink 56" xfId="18299" hidden="1" xr:uid="{00000000-0005-0000-0000-000059070000}"/>
    <cellStyle name="Followed Hyperlink 56" xfId="18373" hidden="1" xr:uid="{00000000-0005-0000-0000-00005A070000}"/>
    <cellStyle name="Followed Hyperlink 56" xfId="18422" hidden="1" xr:uid="{00000000-0005-0000-0000-00005B070000}"/>
    <cellStyle name="Followed Hyperlink 56" xfId="9656" hidden="1" xr:uid="{00000000-0005-0000-0000-00005C070000}"/>
    <cellStyle name="Followed Hyperlink 56" xfId="18520" hidden="1" xr:uid="{00000000-0005-0000-0000-00005D070000}"/>
    <cellStyle name="Followed Hyperlink 56" xfId="18594" hidden="1" xr:uid="{00000000-0005-0000-0000-00005E070000}"/>
    <cellStyle name="Followed Hyperlink 56" xfId="18643" hidden="1" xr:uid="{00000000-0005-0000-0000-00005F070000}"/>
    <cellStyle name="Followed Hyperlink 56" xfId="18200" hidden="1" xr:uid="{00000000-0005-0000-0000-000060070000}"/>
    <cellStyle name="Followed Hyperlink 56" xfId="18736" hidden="1" xr:uid="{00000000-0005-0000-0000-000061070000}"/>
    <cellStyle name="Followed Hyperlink 56" xfId="18810" hidden="1" xr:uid="{00000000-0005-0000-0000-000062070000}"/>
    <cellStyle name="Followed Hyperlink 56" xfId="18859" hidden="1" xr:uid="{00000000-0005-0000-0000-000063070000}"/>
    <cellStyle name="Followed Hyperlink 56" xfId="11393" hidden="1" xr:uid="{00000000-0005-0000-0000-000064070000}"/>
    <cellStyle name="Followed Hyperlink 56" xfId="18948" hidden="1" xr:uid="{00000000-0005-0000-0000-000065070000}"/>
    <cellStyle name="Followed Hyperlink 56" xfId="19022" hidden="1" xr:uid="{00000000-0005-0000-0000-000066070000}"/>
    <cellStyle name="Followed Hyperlink 56" xfId="19071" hidden="1" xr:uid="{00000000-0005-0000-0000-000067070000}"/>
    <cellStyle name="Followed Hyperlink 56" xfId="18191" hidden="1" xr:uid="{00000000-0005-0000-0000-000068070000}"/>
    <cellStyle name="Followed Hyperlink 56" xfId="19159" hidden="1" xr:uid="{00000000-0005-0000-0000-000069070000}"/>
    <cellStyle name="Followed Hyperlink 56" xfId="19233" hidden="1" xr:uid="{00000000-0005-0000-0000-00006A070000}"/>
    <cellStyle name="Followed Hyperlink 56" xfId="19282" hidden="1" xr:uid="{00000000-0005-0000-0000-00006B070000}"/>
    <cellStyle name="Followed Hyperlink 56" xfId="18205" hidden="1" xr:uid="{00000000-0005-0000-0000-00006C070000}"/>
    <cellStyle name="Followed Hyperlink 56" xfId="19365" hidden="1" xr:uid="{00000000-0005-0000-0000-00006D070000}"/>
    <cellStyle name="Followed Hyperlink 56" xfId="19439" hidden="1" xr:uid="{00000000-0005-0000-0000-00006E070000}"/>
    <cellStyle name="Followed Hyperlink 56" xfId="19488" hidden="1" xr:uid="{00000000-0005-0000-0000-00006F070000}"/>
    <cellStyle name="Followed Hyperlink 56" xfId="14755" hidden="1" xr:uid="{00000000-0005-0000-0000-000054070000}"/>
    <cellStyle name="Followed Hyperlink 56" xfId="16332" hidden="1" xr:uid="{00000000-0005-0000-0000-000055070000}"/>
    <cellStyle name="Followed Hyperlink 56" xfId="19542" hidden="1" xr:uid="{00000000-0005-0000-0000-000056070000}"/>
    <cellStyle name="Followed Hyperlink 56" xfId="14718" hidden="1" xr:uid="{00000000-0005-0000-0000-000057070000}"/>
    <cellStyle name="Followed Hyperlink 56" xfId="19823" hidden="1" xr:uid="{00000000-0005-0000-0000-000058070000}"/>
    <cellStyle name="Followed Hyperlink 56" xfId="19940" hidden="1" xr:uid="{00000000-0005-0000-0000-000059070000}"/>
    <cellStyle name="Followed Hyperlink 56" xfId="20014" hidden="1" xr:uid="{00000000-0005-0000-0000-00005A070000}"/>
    <cellStyle name="Followed Hyperlink 56" xfId="20063" hidden="1" xr:uid="{00000000-0005-0000-0000-00005B070000}"/>
    <cellStyle name="Followed Hyperlink 56" xfId="14762" hidden="1" xr:uid="{00000000-0005-0000-0000-00005C070000}"/>
    <cellStyle name="Followed Hyperlink 56" xfId="20161" hidden="1" xr:uid="{00000000-0005-0000-0000-00005D070000}"/>
    <cellStyle name="Followed Hyperlink 56" xfId="20235" hidden="1" xr:uid="{00000000-0005-0000-0000-00005E070000}"/>
    <cellStyle name="Followed Hyperlink 56" xfId="20284" hidden="1" xr:uid="{00000000-0005-0000-0000-00005F070000}"/>
    <cellStyle name="Followed Hyperlink 56" xfId="19841" hidden="1" xr:uid="{00000000-0005-0000-0000-000060070000}"/>
    <cellStyle name="Followed Hyperlink 56" xfId="20377" hidden="1" xr:uid="{00000000-0005-0000-0000-000061070000}"/>
    <cellStyle name="Followed Hyperlink 56" xfId="20451" hidden="1" xr:uid="{00000000-0005-0000-0000-000062070000}"/>
    <cellStyle name="Followed Hyperlink 56" xfId="20500" hidden="1" xr:uid="{00000000-0005-0000-0000-000063070000}"/>
    <cellStyle name="Followed Hyperlink 56" xfId="13097" hidden="1" xr:uid="{00000000-0005-0000-0000-000064070000}"/>
    <cellStyle name="Followed Hyperlink 56" xfId="20589" hidden="1" xr:uid="{00000000-0005-0000-0000-000065070000}"/>
    <cellStyle name="Followed Hyperlink 56" xfId="20663" hidden="1" xr:uid="{00000000-0005-0000-0000-000066070000}"/>
    <cellStyle name="Followed Hyperlink 56" xfId="20712" hidden="1" xr:uid="{00000000-0005-0000-0000-000067070000}"/>
    <cellStyle name="Followed Hyperlink 56" xfId="19832" hidden="1" xr:uid="{00000000-0005-0000-0000-000068070000}"/>
    <cellStyle name="Followed Hyperlink 56" xfId="20800" hidden="1" xr:uid="{00000000-0005-0000-0000-000069070000}"/>
    <cellStyle name="Followed Hyperlink 56" xfId="20874" hidden="1" xr:uid="{00000000-0005-0000-0000-00006A070000}"/>
    <cellStyle name="Followed Hyperlink 56" xfId="20923" hidden="1" xr:uid="{00000000-0005-0000-0000-00006B070000}"/>
    <cellStyle name="Followed Hyperlink 56" xfId="19846" hidden="1" xr:uid="{00000000-0005-0000-0000-00006C070000}"/>
    <cellStyle name="Followed Hyperlink 56" xfId="21006" hidden="1" xr:uid="{00000000-0005-0000-0000-00006D070000}"/>
    <cellStyle name="Followed Hyperlink 56" xfId="21080" hidden="1" xr:uid="{00000000-0005-0000-0000-00006E070000}"/>
    <cellStyle name="Followed Hyperlink 56" xfId="21129" hidden="1" xr:uid="{00000000-0005-0000-0000-00006F070000}"/>
    <cellStyle name="Followed Hyperlink 56" xfId="19676" hidden="1" xr:uid="{00000000-0005-0000-0000-000054070000}"/>
    <cellStyle name="Followed Hyperlink 56" xfId="19654" hidden="1" xr:uid="{00000000-0005-0000-0000-000055070000}"/>
    <cellStyle name="Followed Hyperlink 56" xfId="21183" hidden="1" xr:uid="{00000000-0005-0000-0000-000056070000}"/>
    <cellStyle name="Followed Hyperlink 56" xfId="4557" hidden="1" xr:uid="{00000000-0005-0000-0000-000057070000}"/>
    <cellStyle name="Followed Hyperlink 56" xfId="21430" hidden="1" xr:uid="{00000000-0005-0000-0000-000058070000}"/>
    <cellStyle name="Followed Hyperlink 56" xfId="21547" hidden="1" xr:uid="{00000000-0005-0000-0000-000059070000}"/>
    <cellStyle name="Followed Hyperlink 56" xfId="21621" hidden="1" xr:uid="{00000000-0005-0000-0000-00005A070000}"/>
    <cellStyle name="Followed Hyperlink 56" xfId="21670" hidden="1" xr:uid="{00000000-0005-0000-0000-00005B070000}"/>
    <cellStyle name="Followed Hyperlink 56" xfId="11416" hidden="1" xr:uid="{00000000-0005-0000-0000-00005C070000}"/>
    <cellStyle name="Followed Hyperlink 56" xfId="21768" hidden="1" xr:uid="{00000000-0005-0000-0000-00005D070000}"/>
    <cellStyle name="Followed Hyperlink 56" xfId="21842" hidden="1" xr:uid="{00000000-0005-0000-0000-00005E070000}"/>
    <cellStyle name="Followed Hyperlink 56" xfId="21891" hidden="1" xr:uid="{00000000-0005-0000-0000-00005F070000}"/>
    <cellStyle name="Followed Hyperlink 56" xfId="21448" hidden="1" xr:uid="{00000000-0005-0000-0000-000060070000}"/>
    <cellStyle name="Followed Hyperlink 56" xfId="21984" hidden="1" xr:uid="{00000000-0005-0000-0000-000061070000}"/>
    <cellStyle name="Followed Hyperlink 56" xfId="22058" hidden="1" xr:uid="{00000000-0005-0000-0000-000062070000}"/>
    <cellStyle name="Followed Hyperlink 56" xfId="22107" hidden="1" xr:uid="{00000000-0005-0000-0000-000063070000}"/>
    <cellStyle name="Followed Hyperlink 56" xfId="16344" hidden="1" xr:uid="{00000000-0005-0000-0000-000064070000}"/>
    <cellStyle name="Followed Hyperlink 56" xfId="22196" hidden="1" xr:uid="{00000000-0005-0000-0000-000065070000}"/>
    <cellStyle name="Followed Hyperlink 56" xfId="22270" hidden="1" xr:uid="{00000000-0005-0000-0000-000066070000}"/>
    <cellStyle name="Followed Hyperlink 56" xfId="22319" hidden="1" xr:uid="{00000000-0005-0000-0000-000067070000}"/>
    <cellStyle name="Followed Hyperlink 56" xfId="21439" hidden="1" xr:uid="{00000000-0005-0000-0000-000068070000}"/>
    <cellStyle name="Followed Hyperlink 56" xfId="22407" hidden="1" xr:uid="{00000000-0005-0000-0000-000069070000}"/>
    <cellStyle name="Followed Hyperlink 56" xfId="22481" hidden="1" xr:uid="{00000000-0005-0000-0000-00006A070000}"/>
    <cellStyle name="Followed Hyperlink 56" xfId="22530" hidden="1" xr:uid="{00000000-0005-0000-0000-00006B070000}"/>
    <cellStyle name="Followed Hyperlink 56" xfId="21453" hidden="1" xr:uid="{00000000-0005-0000-0000-00006C070000}"/>
    <cellStyle name="Followed Hyperlink 56" xfId="22613" hidden="1" xr:uid="{00000000-0005-0000-0000-00006D070000}"/>
    <cellStyle name="Followed Hyperlink 56" xfId="22687" hidden="1" xr:uid="{00000000-0005-0000-0000-00006E070000}"/>
    <cellStyle name="Followed Hyperlink 56" xfId="22736" hidden="1" xr:uid="{00000000-0005-0000-0000-00006F070000}"/>
    <cellStyle name="Followed Hyperlink 56" xfId="21305" hidden="1" xr:uid="{00000000-0005-0000-0000-000054070000}"/>
    <cellStyle name="Followed Hyperlink 56" xfId="21289" hidden="1" xr:uid="{00000000-0005-0000-0000-000055070000}"/>
    <cellStyle name="Followed Hyperlink 56" xfId="22790" hidden="1" xr:uid="{00000000-0005-0000-0000-000056070000}"/>
    <cellStyle name="Followed Hyperlink 56" xfId="7963" hidden="1" xr:uid="{00000000-0005-0000-0000-000057070000}"/>
    <cellStyle name="Followed Hyperlink 56" xfId="22999" hidden="1" xr:uid="{00000000-0005-0000-0000-000058070000}"/>
    <cellStyle name="Followed Hyperlink 56" xfId="23116" hidden="1" xr:uid="{00000000-0005-0000-0000-000059070000}"/>
    <cellStyle name="Followed Hyperlink 56" xfId="23190" hidden="1" xr:uid="{00000000-0005-0000-0000-00005A070000}"/>
    <cellStyle name="Followed Hyperlink 56" xfId="23239" hidden="1" xr:uid="{00000000-0005-0000-0000-00005B070000}"/>
    <cellStyle name="Followed Hyperlink 56" xfId="18099" hidden="1" xr:uid="{00000000-0005-0000-0000-00005C070000}"/>
    <cellStyle name="Followed Hyperlink 56" xfId="23337" hidden="1" xr:uid="{00000000-0005-0000-0000-00005D070000}"/>
    <cellStyle name="Followed Hyperlink 56" xfId="23411" hidden="1" xr:uid="{00000000-0005-0000-0000-00005E070000}"/>
    <cellStyle name="Followed Hyperlink 56" xfId="23460" hidden="1" xr:uid="{00000000-0005-0000-0000-00005F070000}"/>
    <cellStyle name="Followed Hyperlink 56" xfId="23017" hidden="1" xr:uid="{00000000-0005-0000-0000-000060070000}"/>
    <cellStyle name="Followed Hyperlink 56" xfId="23553" hidden="1" xr:uid="{00000000-0005-0000-0000-000061070000}"/>
    <cellStyle name="Followed Hyperlink 56" xfId="23627" hidden="1" xr:uid="{00000000-0005-0000-0000-000062070000}"/>
    <cellStyle name="Followed Hyperlink 56" xfId="23676" hidden="1" xr:uid="{00000000-0005-0000-0000-000063070000}"/>
    <cellStyle name="Followed Hyperlink 56" xfId="16399" hidden="1" xr:uid="{00000000-0005-0000-0000-000064070000}"/>
    <cellStyle name="Followed Hyperlink 56" xfId="23765" hidden="1" xr:uid="{00000000-0005-0000-0000-000065070000}"/>
    <cellStyle name="Followed Hyperlink 56" xfId="23839" hidden="1" xr:uid="{00000000-0005-0000-0000-000066070000}"/>
    <cellStyle name="Followed Hyperlink 56" xfId="23888" hidden="1" xr:uid="{00000000-0005-0000-0000-000067070000}"/>
    <cellStyle name="Followed Hyperlink 56" xfId="23008" hidden="1" xr:uid="{00000000-0005-0000-0000-000068070000}"/>
    <cellStyle name="Followed Hyperlink 56" xfId="23976" hidden="1" xr:uid="{00000000-0005-0000-0000-000069070000}"/>
    <cellStyle name="Followed Hyperlink 56" xfId="24050" hidden="1" xr:uid="{00000000-0005-0000-0000-00006A070000}"/>
    <cellStyle name="Followed Hyperlink 56" xfId="24099" hidden="1" xr:uid="{00000000-0005-0000-0000-00006B070000}"/>
    <cellStyle name="Followed Hyperlink 56" xfId="23022" hidden="1" xr:uid="{00000000-0005-0000-0000-00006C070000}"/>
    <cellStyle name="Followed Hyperlink 56" xfId="24182" hidden="1" xr:uid="{00000000-0005-0000-0000-00006D070000}"/>
    <cellStyle name="Followed Hyperlink 56" xfId="24256" hidden="1" xr:uid="{00000000-0005-0000-0000-00006E070000}"/>
    <cellStyle name="Followed Hyperlink 56" xfId="24305" hidden="1" xr:uid="{00000000-0005-0000-0000-00006F070000}"/>
    <cellStyle name="Followed Hyperlink 56" xfId="22899" hidden="1" xr:uid="{00000000-0005-0000-0000-000054070000}"/>
    <cellStyle name="Followed Hyperlink 56" xfId="22886" hidden="1" xr:uid="{00000000-0005-0000-0000-000055070000}"/>
    <cellStyle name="Followed Hyperlink 56" xfId="24359" hidden="1" xr:uid="{00000000-0005-0000-0000-000056070000}"/>
    <cellStyle name="Followed Hyperlink 56" xfId="9647" hidden="1" xr:uid="{00000000-0005-0000-0000-000057070000}"/>
    <cellStyle name="Followed Hyperlink 56" xfId="24518" hidden="1" xr:uid="{00000000-0005-0000-0000-000058070000}"/>
    <cellStyle name="Followed Hyperlink 56" xfId="24635" hidden="1" xr:uid="{00000000-0005-0000-0000-000059070000}"/>
    <cellStyle name="Followed Hyperlink 56" xfId="24709" hidden="1" xr:uid="{00000000-0005-0000-0000-00005A070000}"/>
    <cellStyle name="Followed Hyperlink 56" xfId="24758" hidden="1" xr:uid="{00000000-0005-0000-0000-00005B070000}"/>
    <cellStyle name="Followed Hyperlink 56" xfId="17983" hidden="1" xr:uid="{00000000-0005-0000-0000-00005C070000}"/>
    <cellStyle name="Followed Hyperlink 56" xfId="24856" hidden="1" xr:uid="{00000000-0005-0000-0000-00005D070000}"/>
    <cellStyle name="Followed Hyperlink 56" xfId="24930" hidden="1" xr:uid="{00000000-0005-0000-0000-00005E070000}"/>
    <cellStyle name="Followed Hyperlink 56" xfId="24979" hidden="1" xr:uid="{00000000-0005-0000-0000-00005F070000}"/>
    <cellStyle name="Followed Hyperlink 56" xfId="24536" hidden="1" xr:uid="{00000000-0005-0000-0000-000060070000}"/>
    <cellStyle name="Followed Hyperlink 56" xfId="25072" hidden="1" xr:uid="{00000000-0005-0000-0000-000061070000}"/>
    <cellStyle name="Followed Hyperlink 56" xfId="25146" hidden="1" xr:uid="{00000000-0005-0000-0000-000062070000}"/>
    <cellStyle name="Followed Hyperlink 56" xfId="25195" hidden="1" xr:uid="{00000000-0005-0000-0000-000063070000}"/>
    <cellStyle name="Followed Hyperlink 56" xfId="19659" hidden="1" xr:uid="{00000000-0005-0000-0000-000064070000}"/>
    <cellStyle name="Followed Hyperlink 56" xfId="25284" hidden="1" xr:uid="{00000000-0005-0000-0000-000065070000}"/>
    <cellStyle name="Followed Hyperlink 56" xfId="25358" hidden="1" xr:uid="{00000000-0005-0000-0000-000066070000}"/>
    <cellStyle name="Followed Hyperlink 56" xfId="25407" hidden="1" xr:uid="{00000000-0005-0000-0000-000067070000}"/>
    <cellStyle name="Followed Hyperlink 56" xfId="24527" hidden="1" xr:uid="{00000000-0005-0000-0000-000068070000}"/>
    <cellStyle name="Followed Hyperlink 56" xfId="25495" hidden="1" xr:uid="{00000000-0005-0000-0000-000069070000}"/>
    <cellStyle name="Followed Hyperlink 56" xfId="25569" hidden="1" xr:uid="{00000000-0005-0000-0000-00006A070000}"/>
    <cellStyle name="Followed Hyperlink 56" xfId="25618" hidden="1" xr:uid="{00000000-0005-0000-0000-00006B070000}"/>
    <cellStyle name="Followed Hyperlink 56" xfId="24541" hidden="1" xr:uid="{00000000-0005-0000-0000-00006C070000}"/>
    <cellStyle name="Followed Hyperlink 56" xfId="25701" hidden="1" xr:uid="{00000000-0005-0000-0000-00006D070000}"/>
    <cellStyle name="Followed Hyperlink 56" xfId="25775" hidden="1" xr:uid="{00000000-0005-0000-0000-00006E070000}"/>
    <cellStyle name="Followed Hyperlink 56" xfId="25824" hidden="1" xr:uid="{00000000-0005-0000-0000-00006F070000}"/>
    <cellStyle name="Followed Hyperlink 56" xfId="26294" hidden="1" xr:uid="{00000000-0005-0000-0000-000054070000}"/>
    <cellStyle name="Followed Hyperlink 56" xfId="26442" hidden="1" xr:uid="{00000000-0005-0000-0000-000055070000}"/>
    <cellStyle name="Followed Hyperlink 56" xfId="26516" hidden="1" xr:uid="{00000000-0005-0000-0000-000056070000}"/>
    <cellStyle name="Followed Hyperlink 56" xfId="26565" hidden="1" xr:uid="{00000000-0005-0000-0000-000057070000}"/>
    <cellStyle name="Followed Hyperlink 56" xfId="26638" hidden="1" xr:uid="{00000000-0005-0000-0000-000058070000}"/>
    <cellStyle name="Followed Hyperlink 56" xfId="26755" hidden="1" xr:uid="{00000000-0005-0000-0000-000059070000}"/>
    <cellStyle name="Followed Hyperlink 56" xfId="26829" hidden="1" xr:uid="{00000000-0005-0000-0000-00005A070000}"/>
    <cellStyle name="Followed Hyperlink 56" xfId="26878" hidden="1" xr:uid="{00000000-0005-0000-0000-00005B070000}"/>
    <cellStyle name="Followed Hyperlink 56" xfId="26188" hidden="1" xr:uid="{00000000-0005-0000-0000-00005C070000}"/>
    <cellStyle name="Followed Hyperlink 56" xfId="26976" hidden="1" xr:uid="{00000000-0005-0000-0000-00005D070000}"/>
    <cellStyle name="Followed Hyperlink 56" xfId="27050" hidden="1" xr:uid="{00000000-0005-0000-0000-00005E070000}"/>
    <cellStyle name="Followed Hyperlink 56" xfId="27099" hidden="1" xr:uid="{00000000-0005-0000-0000-00005F070000}"/>
    <cellStyle name="Followed Hyperlink 56" xfId="26656" hidden="1" xr:uid="{00000000-0005-0000-0000-000060070000}"/>
    <cellStyle name="Followed Hyperlink 56" xfId="27192" hidden="1" xr:uid="{00000000-0005-0000-0000-000061070000}"/>
    <cellStyle name="Followed Hyperlink 56" xfId="27266" hidden="1" xr:uid="{00000000-0005-0000-0000-000062070000}"/>
    <cellStyle name="Followed Hyperlink 56" xfId="27315" hidden="1" xr:uid="{00000000-0005-0000-0000-000063070000}"/>
    <cellStyle name="Followed Hyperlink 56" xfId="26255" hidden="1" xr:uid="{00000000-0005-0000-0000-000064070000}"/>
    <cellStyle name="Followed Hyperlink 56" xfId="27404" hidden="1" xr:uid="{00000000-0005-0000-0000-000065070000}"/>
    <cellStyle name="Followed Hyperlink 56" xfId="27478" hidden="1" xr:uid="{00000000-0005-0000-0000-000066070000}"/>
    <cellStyle name="Followed Hyperlink 56" xfId="27527" hidden="1" xr:uid="{00000000-0005-0000-0000-000067070000}"/>
    <cellStyle name="Followed Hyperlink 56" xfId="26647" hidden="1" xr:uid="{00000000-0005-0000-0000-000068070000}"/>
    <cellStyle name="Followed Hyperlink 56" xfId="27615" hidden="1" xr:uid="{00000000-0005-0000-0000-000069070000}"/>
    <cellStyle name="Followed Hyperlink 56" xfId="27689" hidden="1" xr:uid="{00000000-0005-0000-0000-00006A070000}"/>
    <cellStyle name="Followed Hyperlink 56" xfId="27738" hidden="1" xr:uid="{00000000-0005-0000-0000-00006B070000}"/>
    <cellStyle name="Followed Hyperlink 56" xfId="26661" hidden="1" xr:uid="{00000000-0005-0000-0000-00006C070000}"/>
    <cellStyle name="Followed Hyperlink 56" xfId="27821" hidden="1" xr:uid="{00000000-0005-0000-0000-00006D070000}"/>
    <cellStyle name="Followed Hyperlink 56" xfId="27895" hidden="1" xr:uid="{00000000-0005-0000-0000-00006E070000}"/>
    <cellStyle name="Followed Hyperlink 56" xfId="27944" hidden="1" xr:uid="{00000000-0005-0000-0000-00006F070000}"/>
    <cellStyle name="Followed Hyperlink 56" xfId="28518" hidden="1" xr:uid="{00000000-0005-0000-0000-000054070000}"/>
    <cellStyle name="Followed Hyperlink 56" xfId="28664" hidden="1" xr:uid="{00000000-0005-0000-0000-000055070000}"/>
    <cellStyle name="Followed Hyperlink 56" xfId="28738" hidden="1" xr:uid="{00000000-0005-0000-0000-000056070000}"/>
    <cellStyle name="Followed Hyperlink 56" xfId="28787" hidden="1" xr:uid="{00000000-0005-0000-0000-000057070000}"/>
    <cellStyle name="Followed Hyperlink 56" xfId="28860" hidden="1" xr:uid="{00000000-0005-0000-0000-000058070000}"/>
    <cellStyle name="Followed Hyperlink 56" xfId="28977" hidden="1" xr:uid="{00000000-0005-0000-0000-000059070000}"/>
    <cellStyle name="Followed Hyperlink 56" xfId="29051" hidden="1" xr:uid="{00000000-0005-0000-0000-00005A070000}"/>
    <cellStyle name="Followed Hyperlink 56" xfId="29100" hidden="1" xr:uid="{00000000-0005-0000-0000-00005B070000}"/>
    <cellStyle name="Followed Hyperlink 56" xfId="28416" hidden="1" xr:uid="{00000000-0005-0000-0000-00005C070000}"/>
    <cellStyle name="Followed Hyperlink 56" xfId="29198" hidden="1" xr:uid="{00000000-0005-0000-0000-00005D070000}"/>
    <cellStyle name="Followed Hyperlink 56" xfId="29272" hidden="1" xr:uid="{00000000-0005-0000-0000-00005E070000}"/>
    <cellStyle name="Followed Hyperlink 56" xfId="29321" hidden="1" xr:uid="{00000000-0005-0000-0000-00005F070000}"/>
    <cellStyle name="Followed Hyperlink 56" xfId="28878" hidden="1" xr:uid="{00000000-0005-0000-0000-000060070000}"/>
    <cellStyle name="Followed Hyperlink 56" xfId="29414" hidden="1" xr:uid="{00000000-0005-0000-0000-000061070000}"/>
    <cellStyle name="Followed Hyperlink 56" xfId="29488" hidden="1" xr:uid="{00000000-0005-0000-0000-000062070000}"/>
    <cellStyle name="Followed Hyperlink 56" xfId="29537" hidden="1" xr:uid="{00000000-0005-0000-0000-000063070000}"/>
    <cellStyle name="Followed Hyperlink 56" xfId="28479" hidden="1" xr:uid="{00000000-0005-0000-0000-000064070000}"/>
    <cellStyle name="Followed Hyperlink 56" xfId="29626" hidden="1" xr:uid="{00000000-0005-0000-0000-000065070000}"/>
    <cellStyle name="Followed Hyperlink 56" xfId="29700" hidden="1" xr:uid="{00000000-0005-0000-0000-000066070000}"/>
    <cellStyle name="Followed Hyperlink 56" xfId="29749" hidden="1" xr:uid="{00000000-0005-0000-0000-000067070000}"/>
    <cellStyle name="Followed Hyperlink 56" xfId="28869" hidden="1" xr:uid="{00000000-0005-0000-0000-000068070000}"/>
    <cellStyle name="Followed Hyperlink 56" xfId="29837" hidden="1" xr:uid="{00000000-0005-0000-0000-000069070000}"/>
    <cellStyle name="Followed Hyperlink 56" xfId="29911" hidden="1" xr:uid="{00000000-0005-0000-0000-00006A070000}"/>
    <cellStyle name="Followed Hyperlink 56" xfId="29960" hidden="1" xr:uid="{00000000-0005-0000-0000-00006B070000}"/>
    <cellStyle name="Followed Hyperlink 56" xfId="28883" hidden="1" xr:uid="{00000000-0005-0000-0000-00006C070000}"/>
    <cellStyle name="Followed Hyperlink 56" xfId="30043" hidden="1" xr:uid="{00000000-0005-0000-0000-00006D070000}"/>
    <cellStyle name="Followed Hyperlink 56" xfId="30117" hidden="1" xr:uid="{00000000-0005-0000-0000-00006E070000}"/>
    <cellStyle name="Followed Hyperlink 56" xfId="30166" hidden="1" xr:uid="{00000000-0005-0000-0000-00006F070000}"/>
    <cellStyle name="Followed Hyperlink 56" xfId="28386" hidden="1" xr:uid="{00000000-0005-0000-0000-000054070000}"/>
    <cellStyle name="Followed Hyperlink 56" xfId="28434" hidden="1" xr:uid="{00000000-0005-0000-0000-000055070000}"/>
    <cellStyle name="Followed Hyperlink 56" xfId="30220" hidden="1" xr:uid="{00000000-0005-0000-0000-000056070000}"/>
    <cellStyle name="Followed Hyperlink 56" xfId="25941" hidden="1" xr:uid="{00000000-0005-0000-0000-000057070000}"/>
    <cellStyle name="Followed Hyperlink 56" xfId="30531" hidden="1" xr:uid="{00000000-0005-0000-0000-000058070000}"/>
    <cellStyle name="Followed Hyperlink 56" xfId="30648" hidden="1" xr:uid="{00000000-0005-0000-0000-000059070000}"/>
    <cellStyle name="Followed Hyperlink 56" xfId="30722" hidden="1" xr:uid="{00000000-0005-0000-0000-00005A070000}"/>
    <cellStyle name="Followed Hyperlink 56" xfId="30771" hidden="1" xr:uid="{00000000-0005-0000-0000-00005B070000}"/>
    <cellStyle name="Followed Hyperlink 56" xfId="28503" hidden="1" xr:uid="{00000000-0005-0000-0000-00005C070000}"/>
    <cellStyle name="Followed Hyperlink 56" xfId="30869" hidden="1" xr:uid="{00000000-0005-0000-0000-00005D070000}"/>
    <cellStyle name="Followed Hyperlink 56" xfId="30943" hidden="1" xr:uid="{00000000-0005-0000-0000-00005E070000}"/>
    <cellStyle name="Followed Hyperlink 56" xfId="30992" hidden="1" xr:uid="{00000000-0005-0000-0000-00005F070000}"/>
    <cellStyle name="Followed Hyperlink 56" xfId="30549" hidden="1" xr:uid="{00000000-0005-0000-0000-000060070000}"/>
    <cellStyle name="Followed Hyperlink 56" xfId="31085" hidden="1" xr:uid="{00000000-0005-0000-0000-000061070000}"/>
    <cellStyle name="Followed Hyperlink 56" xfId="31159" hidden="1" xr:uid="{00000000-0005-0000-0000-000062070000}"/>
    <cellStyle name="Followed Hyperlink 56" xfId="31208" hidden="1" xr:uid="{00000000-0005-0000-0000-000063070000}"/>
    <cellStyle name="Followed Hyperlink 56" xfId="26066" hidden="1" xr:uid="{00000000-0005-0000-0000-000064070000}"/>
    <cellStyle name="Followed Hyperlink 56" xfId="31297" hidden="1" xr:uid="{00000000-0005-0000-0000-000065070000}"/>
    <cellStyle name="Followed Hyperlink 56" xfId="31371" hidden="1" xr:uid="{00000000-0005-0000-0000-000066070000}"/>
    <cellStyle name="Followed Hyperlink 56" xfId="31420" hidden="1" xr:uid="{00000000-0005-0000-0000-000067070000}"/>
    <cellStyle name="Followed Hyperlink 56" xfId="30540" hidden="1" xr:uid="{00000000-0005-0000-0000-000068070000}"/>
    <cellStyle name="Followed Hyperlink 56" xfId="31508" hidden="1" xr:uid="{00000000-0005-0000-0000-000069070000}"/>
    <cellStyle name="Followed Hyperlink 56" xfId="31582" hidden="1" xr:uid="{00000000-0005-0000-0000-00006A070000}"/>
    <cellStyle name="Followed Hyperlink 56" xfId="31631" hidden="1" xr:uid="{00000000-0005-0000-0000-00006B070000}"/>
    <cellStyle name="Followed Hyperlink 56" xfId="30554" hidden="1" xr:uid="{00000000-0005-0000-0000-00006C070000}"/>
    <cellStyle name="Followed Hyperlink 56" xfId="31714" hidden="1" xr:uid="{00000000-0005-0000-0000-00006D070000}"/>
    <cellStyle name="Followed Hyperlink 56" xfId="31788" hidden="1" xr:uid="{00000000-0005-0000-0000-00006E070000}"/>
    <cellStyle name="Followed Hyperlink 56" xfId="31837" hidden="1" xr:uid="{00000000-0005-0000-0000-00006F070000}"/>
    <cellStyle name="Followed Hyperlink 56" xfId="30365" hidden="1" xr:uid="{00000000-0005-0000-0000-000054070000}"/>
    <cellStyle name="Followed Hyperlink 56" xfId="30340" hidden="1" xr:uid="{00000000-0005-0000-0000-000055070000}"/>
    <cellStyle name="Followed Hyperlink 56" xfId="31891" hidden="1" xr:uid="{00000000-0005-0000-0000-000056070000}"/>
    <cellStyle name="Followed Hyperlink 56" xfId="25889" hidden="1" xr:uid="{00000000-0005-0000-0000-000057070000}"/>
    <cellStyle name="Followed Hyperlink 56" xfId="32199" hidden="1" xr:uid="{00000000-0005-0000-0000-000058070000}"/>
    <cellStyle name="Followed Hyperlink 56" xfId="32316" hidden="1" xr:uid="{00000000-0005-0000-0000-000059070000}"/>
    <cellStyle name="Followed Hyperlink 56" xfId="32390" hidden="1" xr:uid="{00000000-0005-0000-0000-00005A070000}"/>
    <cellStyle name="Followed Hyperlink 56" xfId="32439" hidden="1" xr:uid="{00000000-0005-0000-0000-00005B070000}"/>
    <cellStyle name="Followed Hyperlink 56" xfId="28562" hidden="1" xr:uid="{00000000-0005-0000-0000-00005C070000}"/>
    <cellStyle name="Followed Hyperlink 56" xfId="32537" hidden="1" xr:uid="{00000000-0005-0000-0000-00005D070000}"/>
    <cellStyle name="Followed Hyperlink 56" xfId="32611" hidden="1" xr:uid="{00000000-0005-0000-0000-00005E070000}"/>
    <cellStyle name="Followed Hyperlink 56" xfId="32660" hidden="1" xr:uid="{00000000-0005-0000-0000-00005F070000}"/>
    <cellStyle name="Followed Hyperlink 56" xfId="32217" hidden="1" xr:uid="{00000000-0005-0000-0000-000060070000}"/>
    <cellStyle name="Followed Hyperlink 56" xfId="32753" hidden="1" xr:uid="{00000000-0005-0000-0000-000061070000}"/>
    <cellStyle name="Followed Hyperlink 56" xfId="32827" hidden="1" xr:uid="{00000000-0005-0000-0000-000062070000}"/>
    <cellStyle name="Followed Hyperlink 56" xfId="32876" hidden="1" xr:uid="{00000000-0005-0000-0000-000063070000}"/>
    <cellStyle name="Followed Hyperlink 56" xfId="28294" hidden="1" xr:uid="{00000000-0005-0000-0000-000064070000}"/>
    <cellStyle name="Followed Hyperlink 56" xfId="32965" hidden="1" xr:uid="{00000000-0005-0000-0000-000065070000}"/>
    <cellStyle name="Followed Hyperlink 56" xfId="33039" hidden="1" xr:uid="{00000000-0005-0000-0000-000066070000}"/>
    <cellStyle name="Followed Hyperlink 56" xfId="33088" hidden="1" xr:uid="{00000000-0005-0000-0000-000067070000}"/>
    <cellStyle name="Followed Hyperlink 56" xfId="32208" hidden="1" xr:uid="{00000000-0005-0000-0000-000068070000}"/>
    <cellStyle name="Followed Hyperlink 56" xfId="33176" hidden="1" xr:uid="{00000000-0005-0000-0000-000069070000}"/>
    <cellStyle name="Followed Hyperlink 56" xfId="33250" hidden="1" xr:uid="{00000000-0005-0000-0000-00006A070000}"/>
    <cellStyle name="Followed Hyperlink 56" xfId="33299" hidden="1" xr:uid="{00000000-0005-0000-0000-00006B070000}"/>
    <cellStyle name="Followed Hyperlink 56" xfId="32222" hidden="1" xr:uid="{00000000-0005-0000-0000-00006C070000}"/>
    <cellStyle name="Followed Hyperlink 56" xfId="33382" hidden="1" xr:uid="{00000000-0005-0000-0000-00006D070000}"/>
    <cellStyle name="Followed Hyperlink 56" xfId="33456" hidden="1" xr:uid="{00000000-0005-0000-0000-00006E070000}"/>
    <cellStyle name="Followed Hyperlink 56" xfId="33505" hidden="1" xr:uid="{00000000-0005-0000-0000-00006F070000}"/>
    <cellStyle name="Followed Hyperlink 56" xfId="32034" hidden="1" xr:uid="{00000000-0005-0000-0000-000054070000}"/>
    <cellStyle name="Followed Hyperlink 56" xfId="32010" hidden="1" xr:uid="{00000000-0005-0000-0000-000055070000}"/>
    <cellStyle name="Followed Hyperlink 56" xfId="33559" hidden="1" xr:uid="{00000000-0005-0000-0000-000056070000}"/>
    <cellStyle name="Followed Hyperlink 56" xfId="25890" hidden="1" xr:uid="{00000000-0005-0000-0000-000057070000}"/>
    <cellStyle name="Followed Hyperlink 56" xfId="33854" hidden="1" xr:uid="{00000000-0005-0000-0000-000058070000}"/>
    <cellStyle name="Followed Hyperlink 56" xfId="33971" hidden="1" xr:uid="{00000000-0005-0000-0000-000059070000}"/>
    <cellStyle name="Followed Hyperlink 56" xfId="34045" hidden="1" xr:uid="{00000000-0005-0000-0000-00005A070000}"/>
    <cellStyle name="Followed Hyperlink 56" xfId="34094" hidden="1" xr:uid="{00000000-0005-0000-0000-00005B070000}"/>
    <cellStyle name="Followed Hyperlink 56" xfId="26277" hidden="1" xr:uid="{00000000-0005-0000-0000-00005C070000}"/>
    <cellStyle name="Followed Hyperlink 56" xfId="34192" hidden="1" xr:uid="{00000000-0005-0000-0000-00005D070000}"/>
    <cellStyle name="Followed Hyperlink 56" xfId="34266" hidden="1" xr:uid="{00000000-0005-0000-0000-00005E070000}"/>
    <cellStyle name="Followed Hyperlink 56" xfId="34315" hidden="1" xr:uid="{00000000-0005-0000-0000-00005F070000}"/>
    <cellStyle name="Followed Hyperlink 56" xfId="33872" hidden="1" xr:uid="{00000000-0005-0000-0000-000060070000}"/>
    <cellStyle name="Followed Hyperlink 56" xfId="34408" hidden="1" xr:uid="{00000000-0005-0000-0000-000061070000}"/>
    <cellStyle name="Followed Hyperlink 56" xfId="34482" hidden="1" xr:uid="{00000000-0005-0000-0000-000062070000}"/>
    <cellStyle name="Followed Hyperlink 56" xfId="34531" hidden="1" xr:uid="{00000000-0005-0000-0000-000063070000}"/>
    <cellStyle name="Followed Hyperlink 56" xfId="28423" hidden="1" xr:uid="{00000000-0005-0000-0000-000064070000}"/>
    <cellStyle name="Followed Hyperlink 56" xfId="34620" hidden="1" xr:uid="{00000000-0005-0000-0000-000065070000}"/>
    <cellStyle name="Followed Hyperlink 56" xfId="34694" hidden="1" xr:uid="{00000000-0005-0000-0000-000066070000}"/>
    <cellStyle name="Followed Hyperlink 56" xfId="34743" hidden="1" xr:uid="{00000000-0005-0000-0000-000067070000}"/>
    <cellStyle name="Followed Hyperlink 56" xfId="33863" hidden="1" xr:uid="{00000000-0005-0000-0000-000068070000}"/>
    <cellStyle name="Followed Hyperlink 56" xfId="34831" hidden="1" xr:uid="{00000000-0005-0000-0000-000069070000}"/>
    <cellStyle name="Followed Hyperlink 56" xfId="34905" hidden="1" xr:uid="{00000000-0005-0000-0000-00006A070000}"/>
    <cellStyle name="Followed Hyperlink 56" xfId="34954" hidden="1" xr:uid="{00000000-0005-0000-0000-00006B070000}"/>
    <cellStyle name="Followed Hyperlink 56" xfId="33877" hidden="1" xr:uid="{00000000-0005-0000-0000-00006C070000}"/>
    <cellStyle name="Followed Hyperlink 56" xfId="35037" hidden="1" xr:uid="{00000000-0005-0000-0000-00006D070000}"/>
    <cellStyle name="Followed Hyperlink 56" xfId="35111" hidden="1" xr:uid="{00000000-0005-0000-0000-00006E070000}"/>
    <cellStyle name="Followed Hyperlink 56" xfId="35160" hidden="1" xr:uid="{00000000-0005-0000-0000-00006F070000}"/>
    <cellStyle name="Followed Hyperlink 56" xfId="33697" hidden="1" xr:uid="{00000000-0005-0000-0000-000054070000}"/>
    <cellStyle name="Followed Hyperlink 56" xfId="33675" hidden="1" xr:uid="{00000000-0005-0000-0000-000055070000}"/>
    <cellStyle name="Followed Hyperlink 56" xfId="35214" hidden="1" xr:uid="{00000000-0005-0000-0000-000056070000}"/>
    <cellStyle name="Followed Hyperlink 56" xfId="25962" hidden="1" xr:uid="{00000000-0005-0000-0000-000057070000}"/>
    <cellStyle name="Followed Hyperlink 56" xfId="35495" hidden="1" xr:uid="{00000000-0005-0000-0000-000058070000}"/>
    <cellStyle name="Followed Hyperlink 56" xfId="35612" hidden="1" xr:uid="{00000000-0005-0000-0000-000059070000}"/>
    <cellStyle name="Followed Hyperlink 56" xfId="35686" hidden="1" xr:uid="{00000000-0005-0000-0000-00005A070000}"/>
    <cellStyle name="Followed Hyperlink 56" xfId="35735" hidden="1" xr:uid="{00000000-0005-0000-0000-00005B070000}"/>
    <cellStyle name="Followed Hyperlink 56" xfId="28501" hidden="1" xr:uid="{00000000-0005-0000-0000-00005C070000}"/>
    <cellStyle name="Followed Hyperlink 56" xfId="35833" hidden="1" xr:uid="{00000000-0005-0000-0000-00005D070000}"/>
    <cellStyle name="Followed Hyperlink 56" xfId="35907" hidden="1" xr:uid="{00000000-0005-0000-0000-00005E070000}"/>
    <cellStyle name="Followed Hyperlink 56" xfId="35956" hidden="1" xr:uid="{00000000-0005-0000-0000-00005F070000}"/>
    <cellStyle name="Followed Hyperlink 56" xfId="35513" hidden="1" xr:uid="{00000000-0005-0000-0000-000060070000}"/>
    <cellStyle name="Followed Hyperlink 56" xfId="36049" hidden="1" xr:uid="{00000000-0005-0000-0000-000061070000}"/>
    <cellStyle name="Followed Hyperlink 56" xfId="36123" hidden="1" xr:uid="{00000000-0005-0000-0000-000062070000}"/>
    <cellStyle name="Followed Hyperlink 56" xfId="36172" hidden="1" xr:uid="{00000000-0005-0000-0000-000063070000}"/>
    <cellStyle name="Followed Hyperlink 56" xfId="30347" hidden="1" xr:uid="{00000000-0005-0000-0000-000064070000}"/>
    <cellStyle name="Followed Hyperlink 56" xfId="36261" hidden="1" xr:uid="{00000000-0005-0000-0000-000065070000}"/>
    <cellStyle name="Followed Hyperlink 56" xfId="36335" hidden="1" xr:uid="{00000000-0005-0000-0000-000066070000}"/>
    <cellStyle name="Followed Hyperlink 56" xfId="36384" hidden="1" xr:uid="{00000000-0005-0000-0000-000067070000}"/>
    <cellStyle name="Followed Hyperlink 56" xfId="35504" hidden="1" xr:uid="{00000000-0005-0000-0000-000068070000}"/>
    <cellStyle name="Followed Hyperlink 56" xfId="36472" hidden="1" xr:uid="{00000000-0005-0000-0000-000069070000}"/>
    <cellStyle name="Followed Hyperlink 56" xfId="36546" hidden="1" xr:uid="{00000000-0005-0000-0000-00006A070000}"/>
    <cellStyle name="Followed Hyperlink 56" xfId="36595" hidden="1" xr:uid="{00000000-0005-0000-0000-00006B070000}"/>
    <cellStyle name="Followed Hyperlink 56" xfId="35518" hidden="1" xr:uid="{00000000-0005-0000-0000-00006C070000}"/>
    <cellStyle name="Followed Hyperlink 56" xfId="36678" hidden="1" xr:uid="{00000000-0005-0000-0000-00006D070000}"/>
    <cellStyle name="Followed Hyperlink 56" xfId="36752" hidden="1" xr:uid="{00000000-0005-0000-0000-00006E070000}"/>
    <cellStyle name="Followed Hyperlink 56" xfId="36801" hidden="1" xr:uid="{00000000-0005-0000-0000-00006F070000}"/>
    <cellStyle name="Followed Hyperlink 56" xfId="35348" hidden="1" xr:uid="{00000000-0005-0000-0000-000054070000}"/>
    <cellStyle name="Followed Hyperlink 56" xfId="35326" hidden="1" xr:uid="{00000000-0005-0000-0000-000055070000}"/>
    <cellStyle name="Followed Hyperlink 56" xfId="36855" hidden="1" xr:uid="{00000000-0005-0000-0000-000056070000}"/>
    <cellStyle name="Followed Hyperlink 56" xfId="25961" hidden="1" xr:uid="{00000000-0005-0000-0000-000057070000}"/>
    <cellStyle name="Followed Hyperlink 56" xfId="37102" hidden="1" xr:uid="{00000000-0005-0000-0000-000058070000}"/>
    <cellStyle name="Followed Hyperlink 56" xfId="37219" hidden="1" xr:uid="{00000000-0005-0000-0000-000059070000}"/>
    <cellStyle name="Followed Hyperlink 56" xfId="37293" hidden="1" xr:uid="{00000000-0005-0000-0000-00005A070000}"/>
    <cellStyle name="Followed Hyperlink 56" xfId="37342" hidden="1" xr:uid="{00000000-0005-0000-0000-00005B070000}"/>
    <cellStyle name="Followed Hyperlink 56" xfId="30331" hidden="1" xr:uid="{00000000-0005-0000-0000-00005C070000}"/>
    <cellStyle name="Followed Hyperlink 56" xfId="37440" hidden="1" xr:uid="{00000000-0005-0000-0000-00005D070000}"/>
    <cellStyle name="Followed Hyperlink 56" xfId="37514" hidden="1" xr:uid="{00000000-0005-0000-0000-00005E070000}"/>
    <cellStyle name="Followed Hyperlink 56" xfId="37563" hidden="1" xr:uid="{00000000-0005-0000-0000-00005F070000}"/>
    <cellStyle name="Followed Hyperlink 56" xfId="37120" hidden="1" xr:uid="{00000000-0005-0000-0000-000060070000}"/>
    <cellStyle name="Followed Hyperlink 56" xfId="37656" hidden="1" xr:uid="{00000000-0005-0000-0000-000061070000}"/>
    <cellStyle name="Followed Hyperlink 56" xfId="37730" hidden="1" xr:uid="{00000000-0005-0000-0000-000062070000}"/>
    <cellStyle name="Followed Hyperlink 56" xfId="37779" hidden="1" xr:uid="{00000000-0005-0000-0000-000063070000}"/>
    <cellStyle name="Followed Hyperlink 56" xfId="32016" hidden="1" xr:uid="{00000000-0005-0000-0000-000064070000}"/>
    <cellStyle name="Followed Hyperlink 56" xfId="37868" hidden="1" xr:uid="{00000000-0005-0000-0000-000065070000}"/>
    <cellStyle name="Followed Hyperlink 56" xfId="37942" hidden="1" xr:uid="{00000000-0005-0000-0000-000066070000}"/>
    <cellStyle name="Followed Hyperlink 56" xfId="37991" hidden="1" xr:uid="{00000000-0005-0000-0000-000067070000}"/>
    <cellStyle name="Followed Hyperlink 56" xfId="37111" hidden="1" xr:uid="{00000000-0005-0000-0000-000068070000}"/>
    <cellStyle name="Followed Hyperlink 56" xfId="38079" hidden="1" xr:uid="{00000000-0005-0000-0000-000069070000}"/>
    <cellStyle name="Followed Hyperlink 56" xfId="38153" hidden="1" xr:uid="{00000000-0005-0000-0000-00006A070000}"/>
    <cellStyle name="Followed Hyperlink 56" xfId="38202" hidden="1" xr:uid="{00000000-0005-0000-0000-00006B070000}"/>
    <cellStyle name="Followed Hyperlink 56" xfId="37125" hidden="1" xr:uid="{00000000-0005-0000-0000-00006C070000}"/>
    <cellStyle name="Followed Hyperlink 56" xfId="38285" hidden="1" xr:uid="{00000000-0005-0000-0000-00006D070000}"/>
    <cellStyle name="Followed Hyperlink 56" xfId="38359" hidden="1" xr:uid="{00000000-0005-0000-0000-00006E070000}"/>
    <cellStyle name="Followed Hyperlink 56" xfId="38408" hidden="1" xr:uid="{00000000-0005-0000-0000-00006F070000}"/>
    <cellStyle name="Followed Hyperlink 56" xfId="36977" hidden="1" xr:uid="{00000000-0005-0000-0000-000054070000}"/>
    <cellStyle name="Followed Hyperlink 56" xfId="36961" hidden="1" xr:uid="{00000000-0005-0000-0000-000055070000}"/>
    <cellStyle name="Followed Hyperlink 56" xfId="38462" hidden="1" xr:uid="{00000000-0005-0000-0000-000056070000}"/>
    <cellStyle name="Followed Hyperlink 56" xfId="28278" hidden="1" xr:uid="{00000000-0005-0000-0000-000057070000}"/>
    <cellStyle name="Followed Hyperlink 56" xfId="38671" hidden="1" xr:uid="{00000000-0005-0000-0000-000058070000}"/>
    <cellStyle name="Followed Hyperlink 56" xfId="38788" hidden="1" xr:uid="{00000000-0005-0000-0000-000059070000}"/>
    <cellStyle name="Followed Hyperlink 56" xfId="38862" hidden="1" xr:uid="{00000000-0005-0000-0000-00005A070000}"/>
    <cellStyle name="Followed Hyperlink 56" xfId="38911" hidden="1" xr:uid="{00000000-0005-0000-0000-00005B070000}"/>
    <cellStyle name="Followed Hyperlink 56" xfId="32001" hidden="1" xr:uid="{00000000-0005-0000-0000-00005C070000}"/>
    <cellStyle name="Followed Hyperlink 56" xfId="39009" hidden="1" xr:uid="{00000000-0005-0000-0000-00005D070000}"/>
    <cellStyle name="Followed Hyperlink 56" xfId="39083" hidden="1" xr:uid="{00000000-0005-0000-0000-00005E070000}"/>
    <cellStyle name="Followed Hyperlink 56" xfId="39132" hidden="1" xr:uid="{00000000-0005-0000-0000-00005F070000}"/>
    <cellStyle name="Followed Hyperlink 56" xfId="38689" hidden="1" xr:uid="{00000000-0005-0000-0000-000060070000}"/>
    <cellStyle name="Followed Hyperlink 56" xfId="39225" hidden="1" xr:uid="{00000000-0005-0000-0000-000061070000}"/>
    <cellStyle name="Followed Hyperlink 56" xfId="39299" hidden="1" xr:uid="{00000000-0005-0000-0000-000062070000}"/>
    <cellStyle name="Followed Hyperlink 56" xfId="39348" hidden="1" xr:uid="{00000000-0005-0000-0000-000063070000}"/>
    <cellStyle name="Followed Hyperlink 56" xfId="33680" hidden="1" xr:uid="{00000000-0005-0000-0000-000064070000}"/>
    <cellStyle name="Followed Hyperlink 56" xfId="39437" hidden="1" xr:uid="{00000000-0005-0000-0000-000065070000}"/>
    <cellStyle name="Followed Hyperlink 56" xfId="39511" hidden="1" xr:uid="{00000000-0005-0000-0000-000066070000}"/>
    <cellStyle name="Followed Hyperlink 56" xfId="39560" hidden="1" xr:uid="{00000000-0005-0000-0000-000067070000}"/>
    <cellStyle name="Followed Hyperlink 56" xfId="38680" hidden="1" xr:uid="{00000000-0005-0000-0000-000068070000}"/>
    <cellStyle name="Followed Hyperlink 56" xfId="39648" hidden="1" xr:uid="{00000000-0005-0000-0000-000069070000}"/>
    <cellStyle name="Followed Hyperlink 56" xfId="39722" hidden="1" xr:uid="{00000000-0005-0000-0000-00006A070000}"/>
    <cellStyle name="Followed Hyperlink 56" xfId="39771" hidden="1" xr:uid="{00000000-0005-0000-0000-00006B070000}"/>
    <cellStyle name="Followed Hyperlink 56" xfId="38694" hidden="1" xr:uid="{00000000-0005-0000-0000-00006C070000}"/>
    <cellStyle name="Followed Hyperlink 56" xfId="39854" hidden="1" xr:uid="{00000000-0005-0000-0000-00006D070000}"/>
    <cellStyle name="Followed Hyperlink 56" xfId="39928" hidden="1" xr:uid="{00000000-0005-0000-0000-00006E070000}"/>
    <cellStyle name="Followed Hyperlink 56" xfId="39977" hidden="1" xr:uid="{00000000-0005-0000-0000-00006F070000}"/>
    <cellStyle name="Followed Hyperlink 56" xfId="38571" hidden="1" xr:uid="{00000000-0005-0000-0000-000054070000}"/>
    <cellStyle name="Followed Hyperlink 56" xfId="38558" hidden="1" xr:uid="{00000000-0005-0000-0000-000055070000}"/>
    <cellStyle name="Followed Hyperlink 56" xfId="40031" hidden="1" xr:uid="{00000000-0005-0000-0000-000056070000}"/>
    <cellStyle name="Followed Hyperlink 56" xfId="28441" hidden="1" xr:uid="{00000000-0005-0000-0000-000057070000}"/>
    <cellStyle name="Followed Hyperlink 56" xfId="40190" hidden="1" xr:uid="{00000000-0005-0000-0000-000058070000}"/>
    <cellStyle name="Followed Hyperlink 56" xfId="40307" hidden="1" xr:uid="{00000000-0005-0000-0000-000059070000}"/>
    <cellStyle name="Followed Hyperlink 56" xfId="40381" hidden="1" xr:uid="{00000000-0005-0000-0000-00005A070000}"/>
    <cellStyle name="Followed Hyperlink 56" xfId="40430" hidden="1" xr:uid="{00000000-0005-0000-0000-00005B070000}"/>
    <cellStyle name="Followed Hyperlink 56" xfId="33666" hidden="1" xr:uid="{00000000-0005-0000-0000-00005C070000}"/>
    <cellStyle name="Followed Hyperlink 56" xfId="40528" hidden="1" xr:uid="{00000000-0005-0000-0000-00005D070000}"/>
    <cellStyle name="Followed Hyperlink 56" xfId="40602" hidden="1" xr:uid="{00000000-0005-0000-0000-00005E070000}"/>
    <cellStyle name="Followed Hyperlink 56" xfId="40651" hidden="1" xr:uid="{00000000-0005-0000-0000-00005F070000}"/>
    <cellStyle name="Followed Hyperlink 56" xfId="40208" hidden="1" xr:uid="{00000000-0005-0000-0000-000060070000}"/>
    <cellStyle name="Followed Hyperlink 56" xfId="40744" hidden="1" xr:uid="{00000000-0005-0000-0000-000061070000}"/>
    <cellStyle name="Followed Hyperlink 56" xfId="40818" hidden="1" xr:uid="{00000000-0005-0000-0000-000062070000}"/>
    <cellStyle name="Followed Hyperlink 56" xfId="40867" hidden="1" xr:uid="{00000000-0005-0000-0000-000063070000}"/>
    <cellStyle name="Followed Hyperlink 56" xfId="35331" hidden="1" xr:uid="{00000000-0005-0000-0000-000064070000}"/>
    <cellStyle name="Followed Hyperlink 56" xfId="40956" hidden="1" xr:uid="{00000000-0005-0000-0000-000065070000}"/>
    <cellStyle name="Followed Hyperlink 56" xfId="41030" hidden="1" xr:uid="{00000000-0005-0000-0000-000066070000}"/>
    <cellStyle name="Followed Hyperlink 56" xfId="41079" hidden="1" xr:uid="{00000000-0005-0000-0000-000067070000}"/>
    <cellStyle name="Followed Hyperlink 56" xfId="40199" hidden="1" xr:uid="{00000000-0005-0000-0000-000068070000}"/>
    <cellStyle name="Followed Hyperlink 56" xfId="41167" hidden="1" xr:uid="{00000000-0005-0000-0000-000069070000}"/>
    <cellStyle name="Followed Hyperlink 56" xfId="41241" hidden="1" xr:uid="{00000000-0005-0000-0000-00006A070000}"/>
    <cellStyle name="Followed Hyperlink 56" xfId="41290" hidden="1" xr:uid="{00000000-0005-0000-0000-00006B070000}"/>
    <cellStyle name="Followed Hyperlink 56" xfId="40213" hidden="1" xr:uid="{00000000-0005-0000-0000-00006C070000}"/>
    <cellStyle name="Followed Hyperlink 56" xfId="41373" hidden="1" xr:uid="{00000000-0005-0000-0000-00006D070000}"/>
    <cellStyle name="Followed Hyperlink 56" xfId="41447" hidden="1" xr:uid="{00000000-0005-0000-0000-00006E070000}"/>
    <cellStyle name="Followed Hyperlink 56" xfId="41496" hidden="1" xr:uid="{00000000-0005-0000-0000-00006F070000}"/>
    <cellStyle name="Followed Hyperlink 56" xfId="41811" hidden="1" xr:uid="{00000000-0005-0000-0000-000054070000}"/>
    <cellStyle name="Followed Hyperlink 56" xfId="41959" hidden="1" xr:uid="{00000000-0005-0000-0000-000055070000}"/>
    <cellStyle name="Followed Hyperlink 56" xfId="42033" hidden="1" xr:uid="{00000000-0005-0000-0000-000056070000}"/>
    <cellStyle name="Followed Hyperlink 56" xfId="42082" hidden="1" xr:uid="{00000000-0005-0000-0000-000057070000}"/>
    <cellStyle name="Followed Hyperlink 56" xfId="42155" hidden="1" xr:uid="{00000000-0005-0000-0000-000058070000}"/>
    <cellStyle name="Followed Hyperlink 56" xfId="42272" hidden="1" xr:uid="{00000000-0005-0000-0000-000059070000}"/>
    <cellStyle name="Followed Hyperlink 56" xfId="42346" hidden="1" xr:uid="{00000000-0005-0000-0000-00005A070000}"/>
    <cellStyle name="Followed Hyperlink 56" xfId="42395" hidden="1" xr:uid="{00000000-0005-0000-0000-00005B070000}"/>
    <cellStyle name="Followed Hyperlink 56" xfId="41717" hidden="1" xr:uid="{00000000-0005-0000-0000-00005C070000}"/>
    <cellStyle name="Followed Hyperlink 56" xfId="42493" hidden="1" xr:uid="{00000000-0005-0000-0000-00005D070000}"/>
    <cellStyle name="Followed Hyperlink 56" xfId="42567" hidden="1" xr:uid="{00000000-0005-0000-0000-00005E070000}"/>
    <cellStyle name="Followed Hyperlink 56" xfId="42616" hidden="1" xr:uid="{00000000-0005-0000-0000-00005F070000}"/>
    <cellStyle name="Followed Hyperlink 56" xfId="42173" hidden="1" xr:uid="{00000000-0005-0000-0000-000060070000}"/>
    <cellStyle name="Followed Hyperlink 56" xfId="42709" hidden="1" xr:uid="{00000000-0005-0000-0000-000061070000}"/>
    <cellStyle name="Followed Hyperlink 56" xfId="42783" hidden="1" xr:uid="{00000000-0005-0000-0000-000062070000}"/>
    <cellStyle name="Followed Hyperlink 56" xfId="42832" hidden="1" xr:uid="{00000000-0005-0000-0000-000063070000}"/>
    <cellStyle name="Followed Hyperlink 56" xfId="41775" hidden="1" xr:uid="{00000000-0005-0000-0000-000064070000}"/>
    <cellStyle name="Followed Hyperlink 56" xfId="42921" hidden="1" xr:uid="{00000000-0005-0000-0000-000065070000}"/>
    <cellStyle name="Followed Hyperlink 56" xfId="42995" hidden="1" xr:uid="{00000000-0005-0000-0000-000066070000}"/>
    <cellStyle name="Followed Hyperlink 56" xfId="43044" hidden="1" xr:uid="{00000000-0005-0000-0000-000067070000}"/>
    <cellStyle name="Followed Hyperlink 56" xfId="42164" hidden="1" xr:uid="{00000000-0005-0000-0000-000068070000}"/>
    <cellStyle name="Followed Hyperlink 56" xfId="43132" hidden="1" xr:uid="{00000000-0005-0000-0000-000069070000}"/>
    <cellStyle name="Followed Hyperlink 56" xfId="43206" hidden="1" xr:uid="{00000000-0005-0000-0000-00006A070000}"/>
    <cellStyle name="Followed Hyperlink 56" xfId="43255" hidden="1" xr:uid="{00000000-0005-0000-0000-00006B070000}"/>
    <cellStyle name="Followed Hyperlink 56" xfId="42178" hidden="1" xr:uid="{00000000-0005-0000-0000-00006C070000}"/>
    <cellStyle name="Followed Hyperlink 56" xfId="43338" hidden="1" xr:uid="{00000000-0005-0000-0000-00006D070000}"/>
    <cellStyle name="Followed Hyperlink 56" xfId="43412" hidden="1" xr:uid="{00000000-0005-0000-0000-00006E070000}"/>
    <cellStyle name="Followed Hyperlink 56" xfId="43461" hidden="1" xr:uid="{00000000-0005-0000-0000-00006F070000}"/>
    <cellStyle name="Followed Hyperlink 56" xfId="43820" hidden="1" xr:uid="{00000000-0005-0000-0000-000054070000}"/>
    <cellStyle name="Followed Hyperlink 56" xfId="43906" hidden="1" xr:uid="{00000000-0005-0000-0000-000055070000}"/>
    <cellStyle name="Followed Hyperlink 56" xfId="43980" hidden="1" xr:uid="{00000000-0005-0000-0000-000056070000}"/>
    <cellStyle name="Followed Hyperlink 56" xfId="44029" hidden="1" xr:uid="{00000000-0005-0000-0000-000057070000}"/>
    <cellStyle name="Followed Hyperlink 56" xfId="44102" hidden="1" xr:uid="{00000000-0005-0000-0000-000058070000}"/>
    <cellStyle name="Followed Hyperlink 56" xfId="44219" hidden="1" xr:uid="{00000000-0005-0000-0000-000059070000}"/>
    <cellStyle name="Followed Hyperlink 56" xfId="44293" hidden="1" xr:uid="{00000000-0005-0000-0000-00005A070000}"/>
    <cellStyle name="Followed Hyperlink 56" xfId="44342" hidden="1" xr:uid="{00000000-0005-0000-0000-00005B070000}"/>
    <cellStyle name="Followed Hyperlink 56" xfId="43796" hidden="1" xr:uid="{00000000-0005-0000-0000-00005C070000}"/>
    <cellStyle name="Followed Hyperlink 56" xfId="44440" hidden="1" xr:uid="{00000000-0005-0000-0000-00005D070000}"/>
    <cellStyle name="Followed Hyperlink 56" xfId="44514" hidden="1" xr:uid="{00000000-0005-0000-0000-00005E070000}"/>
    <cellStyle name="Followed Hyperlink 56" xfId="44563" hidden="1" xr:uid="{00000000-0005-0000-0000-00005F070000}"/>
    <cellStyle name="Followed Hyperlink 56" xfId="44120" hidden="1" xr:uid="{00000000-0005-0000-0000-000060070000}"/>
    <cellStyle name="Followed Hyperlink 56" xfId="44656" hidden="1" xr:uid="{00000000-0005-0000-0000-000061070000}"/>
    <cellStyle name="Followed Hyperlink 56" xfId="44730" hidden="1" xr:uid="{00000000-0005-0000-0000-000062070000}"/>
    <cellStyle name="Followed Hyperlink 56" xfId="44779" hidden="1" xr:uid="{00000000-0005-0000-0000-000063070000}"/>
    <cellStyle name="Followed Hyperlink 56" xfId="43809" hidden="1" xr:uid="{00000000-0005-0000-0000-000064070000}"/>
    <cellStyle name="Followed Hyperlink 56" xfId="44868" hidden="1" xr:uid="{00000000-0005-0000-0000-000065070000}"/>
    <cellStyle name="Followed Hyperlink 56" xfId="44942" hidden="1" xr:uid="{00000000-0005-0000-0000-000066070000}"/>
    <cellStyle name="Followed Hyperlink 56" xfId="44991" hidden="1" xr:uid="{00000000-0005-0000-0000-000067070000}"/>
    <cellStyle name="Followed Hyperlink 56" xfId="44111" hidden="1" xr:uid="{00000000-0005-0000-0000-000068070000}"/>
    <cellStyle name="Followed Hyperlink 56" xfId="45079" hidden="1" xr:uid="{00000000-0005-0000-0000-000069070000}"/>
    <cellStyle name="Followed Hyperlink 56" xfId="45153" hidden="1" xr:uid="{00000000-0005-0000-0000-00006A070000}"/>
    <cellStyle name="Followed Hyperlink 56" xfId="45202" hidden="1" xr:uid="{00000000-0005-0000-0000-00006B070000}"/>
    <cellStyle name="Followed Hyperlink 56" xfId="44125" hidden="1" xr:uid="{00000000-0005-0000-0000-00006C070000}"/>
    <cellStyle name="Followed Hyperlink 56" xfId="45285" hidden="1" xr:uid="{00000000-0005-0000-0000-00006D070000}"/>
    <cellStyle name="Followed Hyperlink 56" xfId="45359" hidden="1" xr:uid="{00000000-0005-0000-0000-00006E070000}"/>
    <cellStyle name="Followed Hyperlink 56" xfId="45408" hidden="1" xr:uid="{00000000-0005-0000-0000-00006F070000}"/>
    <cellStyle name="Followed Hyperlink 57" xfId="553" hidden="1" xr:uid="{00000000-0005-0000-0000-000070070000}"/>
    <cellStyle name="Followed Hyperlink 57" xfId="629" hidden="1" xr:uid="{00000000-0005-0000-0000-000071070000}"/>
    <cellStyle name="Followed Hyperlink 57" xfId="723" hidden="1" xr:uid="{00000000-0005-0000-0000-000072070000}"/>
    <cellStyle name="Followed Hyperlink 57" xfId="698" hidden="1" xr:uid="{00000000-0005-0000-0000-000073070000}"/>
    <cellStyle name="Followed Hyperlink 57" xfId="869" hidden="1" xr:uid="{00000000-0005-0000-0000-000074070000}"/>
    <cellStyle name="Followed Hyperlink 57" xfId="942" hidden="1" xr:uid="{00000000-0005-0000-0000-000075070000}"/>
    <cellStyle name="Followed Hyperlink 57" xfId="1036" hidden="1" xr:uid="{00000000-0005-0000-0000-000076070000}"/>
    <cellStyle name="Followed Hyperlink 57" xfId="1011" hidden="1" xr:uid="{00000000-0005-0000-0000-000077070000}"/>
    <cellStyle name="Followed Hyperlink 57" xfId="1094" hidden="1" xr:uid="{00000000-0005-0000-0000-000078070000}"/>
    <cellStyle name="Followed Hyperlink 57" xfId="1163" hidden="1" xr:uid="{00000000-0005-0000-0000-000079070000}"/>
    <cellStyle name="Followed Hyperlink 57" xfId="1257" hidden="1" xr:uid="{00000000-0005-0000-0000-00007A070000}"/>
    <cellStyle name="Followed Hyperlink 57" xfId="1232" hidden="1" xr:uid="{00000000-0005-0000-0000-00007B070000}"/>
    <cellStyle name="Followed Hyperlink 57" xfId="1314" hidden="1" xr:uid="{00000000-0005-0000-0000-00007C070000}"/>
    <cellStyle name="Followed Hyperlink 57" xfId="1379" hidden="1" xr:uid="{00000000-0005-0000-0000-00007D070000}"/>
    <cellStyle name="Followed Hyperlink 57" xfId="1473" hidden="1" xr:uid="{00000000-0005-0000-0000-00007E070000}"/>
    <cellStyle name="Followed Hyperlink 57" xfId="1448" hidden="1" xr:uid="{00000000-0005-0000-0000-00007F070000}"/>
    <cellStyle name="Followed Hyperlink 57" xfId="1530" hidden="1" xr:uid="{00000000-0005-0000-0000-000080070000}"/>
    <cellStyle name="Followed Hyperlink 57" xfId="1591" hidden="1" xr:uid="{00000000-0005-0000-0000-000081070000}"/>
    <cellStyle name="Followed Hyperlink 57" xfId="1685" hidden="1" xr:uid="{00000000-0005-0000-0000-000082070000}"/>
    <cellStyle name="Followed Hyperlink 57" xfId="1660" hidden="1" xr:uid="{00000000-0005-0000-0000-000083070000}"/>
    <cellStyle name="Followed Hyperlink 57" xfId="1742" hidden="1" xr:uid="{00000000-0005-0000-0000-000084070000}"/>
    <cellStyle name="Followed Hyperlink 57" xfId="1802" hidden="1" xr:uid="{00000000-0005-0000-0000-000085070000}"/>
    <cellStyle name="Followed Hyperlink 57" xfId="1896" hidden="1" xr:uid="{00000000-0005-0000-0000-000086070000}"/>
    <cellStyle name="Followed Hyperlink 57" xfId="1871" hidden="1" xr:uid="{00000000-0005-0000-0000-000087070000}"/>
    <cellStyle name="Followed Hyperlink 57" xfId="1953" hidden="1" xr:uid="{00000000-0005-0000-0000-000088070000}"/>
    <cellStyle name="Followed Hyperlink 57" xfId="2008" hidden="1" xr:uid="{00000000-0005-0000-0000-000089070000}"/>
    <cellStyle name="Followed Hyperlink 57" xfId="2102" hidden="1" xr:uid="{00000000-0005-0000-0000-00008A070000}"/>
    <cellStyle name="Followed Hyperlink 57" xfId="2077" hidden="1" xr:uid="{00000000-0005-0000-0000-00008B070000}"/>
    <cellStyle name="Followed Hyperlink 57" xfId="2854" hidden="1" xr:uid="{00000000-0005-0000-0000-000070070000}"/>
    <cellStyle name="Followed Hyperlink 57" xfId="2930" hidden="1" xr:uid="{00000000-0005-0000-0000-000071070000}"/>
    <cellStyle name="Followed Hyperlink 57" xfId="3024" hidden="1" xr:uid="{00000000-0005-0000-0000-000072070000}"/>
    <cellStyle name="Followed Hyperlink 57" xfId="2999" hidden="1" xr:uid="{00000000-0005-0000-0000-000073070000}"/>
    <cellStyle name="Followed Hyperlink 57" xfId="3170" hidden="1" xr:uid="{00000000-0005-0000-0000-000074070000}"/>
    <cellStyle name="Followed Hyperlink 57" xfId="3243" hidden="1" xr:uid="{00000000-0005-0000-0000-000075070000}"/>
    <cellStyle name="Followed Hyperlink 57" xfId="3337" hidden="1" xr:uid="{00000000-0005-0000-0000-000076070000}"/>
    <cellStyle name="Followed Hyperlink 57" xfId="3312" hidden="1" xr:uid="{00000000-0005-0000-0000-000077070000}"/>
    <cellStyle name="Followed Hyperlink 57" xfId="3395" hidden="1" xr:uid="{00000000-0005-0000-0000-000078070000}"/>
    <cellStyle name="Followed Hyperlink 57" xfId="3464" hidden="1" xr:uid="{00000000-0005-0000-0000-000079070000}"/>
    <cellStyle name="Followed Hyperlink 57" xfId="3558" hidden="1" xr:uid="{00000000-0005-0000-0000-00007A070000}"/>
    <cellStyle name="Followed Hyperlink 57" xfId="3533" hidden="1" xr:uid="{00000000-0005-0000-0000-00007B070000}"/>
    <cellStyle name="Followed Hyperlink 57" xfId="3615" hidden="1" xr:uid="{00000000-0005-0000-0000-00007C070000}"/>
    <cellStyle name="Followed Hyperlink 57" xfId="3680" hidden="1" xr:uid="{00000000-0005-0000-0000-00007D070000}"/>
    <cellStyle name="Followed Hyperlink 57" xfId="3774" hidden="1" xr:uid="{00000000-0005-0000-0000-00007E070000}"/>
    <cellStyle name="Followed Hyperlink 57" xfId="3749" hidden="1" xr:uid="{00000000-0005-0000-0000-00007F070000}"/>
    <cellStyle name="Followed Hyperlink 57" xfId="3831" hidden="1" xr:uid="{00000000-0005-0000-0000-000080070000}"/>
    <cellStyle name="Followed Hyperlink 57" xfId="3892" hidden="1" xr:uid="{00000000-0005-0000-0000-000081070000}"/>
    <cellStyle name="Followed Hyperlink 57" xfId="3986" hidden="1" xr:uid="{00000000-0005-0000-0000-000082070000}"/>
    <cellStyle name="Followed Hyperlink 57" xfId="3961" hidden="1" xr:uid="{00000000-0005-0000-0000-000083070000}"/>
    <cellStyle name="Followed Hyperlink 57" xfId="4043" hidden="1" xr:uid="{00000000-0005-0000-0000-000084070000}"/>
    <cellStyle name="Followed Hyperlink 57" xfId="4103" hidden="1" xr:uid="{00000000-0005-0000-0000-000085070000}"/>
    <cellStyle name="Followed Hyperlink 57" xfId="4197" hidden="1" xr:uid="{00000000-0005-0000-0000-000086070000}"/>
    <cellStyle name="Followed Hyperlink 57" xfId="4172" hidden="1" xr:uid="{00000000-0005-0000-0000-000087070000}"/>
    <cellStyle name="Followed Hyperlink 57" xfId="4254" hidden="1" xr:uid="{00000000-0005-0000-0000-000088070000}"/>
    <cellStyle name="Followed Hyperlink 57" xfId="4309" hidden="1" xr:uid="{00000000-0005-0000-0000-000089070000}"/>
    <cellStyle name="Followed Hyperlink 57" xfId="4403" hidden="1" xr:uid="{00000000-0005-0000-0000-00008A070000}"/>
    <cellStyle name="Followed Hyperlink 57" xfId="4378" hidden="1" xr:uid="{00000000-0005-0000-0000-00008B070000}"/>
    <cellStyle name="Followed Hyperlink 57" xfId="2632" hidden="1" xr:uid="{00000000-0005-0000-0000-000070070000}"/>
    <cellStyle name="Followed Hyperlink 57" xfId="4516" hidden="1" xr:uid="{00000000-0005-0000-0000-000071070000}"/>
    <cellStyle name="Followed Hyperlink 57" xfId="118" hidden="1" xr:uid="{00000000-0005-0000-0000-000072070000}"/>
    <cellStyle name="Followed Hyperlink 57" xfId="60" hidden="1" xr:uid="{00000000-0005-0000-0000-000073070000}"/>
    <cellStyle name="Followed Hyperlink 57" xfId="4849" hidden="1" xr:uid="{00000000-0005-0000-0000-000074070000}"/>
    <cellStyle name="Followed Hyperlink 57" xfId="4922" hidden="1" xr:uid="{00000000-0005-0000-0000-000075070000}"/>
    <cellStyle name="Followed Hyperlink 57" xfId="5016" hidden="1" xr:uid="{00000000-0005-0000-0000-000076070000}"/>
    <cellStyle name="Followed Hyperlink 57" xfId="4991" hidden="1" xr:uid="{00000000-0005-0000-0000-000077070000}"/>
    <cellStyle name="Followed Hyperlink 57" xfId="5074" hidden="1" xr:uid="{00000000-0005-0000-0000-000078070000}"/>
    <cellStyle name="Followed Hyperlink 57" xfId="5143" hidden="1" xr:uid="{00000000-0005-0000-0000-000079070000}"/>
    <cellStyle name="Followed Hyperlink 57" xfId="5237" hidden="1" xr:uid="{00000000-0005-0000-0000-00007A070000}"/>
    <cellStyle name="Followed Hyperlink 57" xfId="5212" hidden="1" xr:uid="{00000000-0005-0000-0000-00007B070000}"/>
    <cellStyle name="Followed Hyperlink 57" xfId="5294" hidden="1" xr:uid="{00000000-0005-0000-0000-00007C070000}"/>
    <cellStyle name="Followed Hyperlink 57" xfId="5359" hidden="1" xr:uid="{00000000-0005-0000-0000-00007D070000}"/>
    <cellStyle name="Followed Hyperlink 57" xfId="5453" hidden="1" xr:uid="{00000000-0005-0000-0000-00007E070000}"/>
    <cellStyle name="Followed Hyperlink 57" xfId="5428" hidden="1" xr:uid="{00000000-0005-0000-0000-00007F070000}"/>
    <cellStyle name="Followed Hyperlink 57" xfId="5510" hidden="1" xr:uid="{00000000-0005-0000-0000-000080070000}"/>
    <cellStyle name="Followed Hyperlink 57" xfId="5571" hidden="1" xr:uid="{00000000-0005-0000-0000-000081070000}"/>
    <cellStyle name="Followed Hyperlink 57" xfId="5665" hidden="1" xr:uid="{00000000-0005-0000-0000-000082070000}"/>
    <cellStyle name="Followed Hyperlink 57" xfId="5640" hidden="1" xr:uid="{00000000-0005-0000-0000-000083070000}"/>
    <cellStyle name="Followed Hyperlink 57" xfId="5722" hidden="1" xr:uid="{00000000-0005-0000-0000-000084070000}"/>
    <cellStyle name="Followed Hyperlink 57" xfId="5782" hidden="1" xr:uid="{00000000-0005-0000-0000-000085070000}"/>
    <cellStyle name="Followed Hyperlink 57" xfId="5876" hidden="1" xr:uid="{00000000-0005-0000-0000-000086070000}"/>
    <cellStyle name="Followed Hyperlink 57" xfId="5851" hidden="1" xr:uid="{00000000-0005-0000-0000-000087070000}"/>
    <cellStyle name="Followed Hyperlink 57" xfId="5933" hidden="1" xr:uid="{00000000-0005-0000-0000-000088070000}"/>
    <cellStyle name="Followed Hyperlink 57" xfId="5988" hidden="1" xr:uid="{00000000-0005-0000-0000-000089070000}"/>
    <cellStyle name="Followed Hyperlink 57" xfId="6082" hidden="1" xr:uid="{00000000-0005-0000-0000-00008A070000}"/>
    <cellStyle name="Followed Hyperlink 57" xfId="6057" hidden="1" xr:uid="{00000000-0005-0000-0000-00008B070000}"/>
    <cellStyle name="Followed Hyperlink 57" xfId="2608" hidden="1" xr:uid="{00000000-0005-0000-0000-000070070000}"/>
    <cellStyle name="Followed Hyperlink 57" xfId="6195" hidden="1" xr:uid="{00000000-0005-0000-0000-000071070000}"/>
    <cellStyle name="Followed Hyperlink 57" xfId="62" hidden="1" xr:uid="{00000000-0005-0000-0000-000072070000}"/>
    <cellStyle name="Followed Hyperlink 57" xfId="267" hidden="1" xr:uid="{00000000-0005-0000-0000-000073070000}"/>
    <cellStyle name="Followed Hyperlink 57" xfId="6529" hidden="1" xr:uid="{00000000-0005-0000-0000-000074070000}"/>
    <cellStyle name="Followed Hyperlink 57" xfId="6602" hidden="1" xr:uid="{00000000-0005-0000-0000-000075070000}"/>
    <cellStyle name="Followed Hyperlink 57" xfId="6696" hidden="1" xr:uid="{00000000-0005-0000-0000-000076070000}"/>
    <cellStyle name="Followed Hyperlink 57" xfId="6671" hidden="1" xr:uid="{00000000-0005-0000-0000-000077070000}"/>
    <cellStyle name="Followed Hyperlink 57" xfId="6754" hidden="1" xr:uid="{00000000-0005-0000-0000-000078070000}"/>
    <cellStyle name="Followed Hyperlink 57" xfId="6823" hidden="1" xr:uid="{00000000-0005-0000-0000-000079070000}"/>
    <cellStyle name="Followed Hyperlink 57" xfId="6917" hidden="1" xr:uid="{00000000-0005-0000-0000-00007A070000}"/>
    <cellStyle name="Followed Hyperlink 57" xfId="6892" hidden="1" xr:uid="{00000000-0005-0000-0000-00007B070000}"/>
    <cellStyle name="Followed Hyperlink 57" xfId="6974" hidden="1" xr:uid="{00000000-0005-0000-0000-00007C070000}"/>
    <cellStyle name="Followed Hyperlink 57" xfId="7039" hidden="1" xr:uid="{00000000-0005-0000-0000-00007D070000}"/>
    <cellStyle name="Followed Hyperlink 57" xfId="7133" hidden="1" xr:uid="{00000000-0005-0000-0000-00007E070000}"/>
    <cellStyle name="Followed Hyperlink 57" xfId="7108" hidden="1" xr:uid="{00000000-0005-0000-0000-00007F070000}"/>
    <cellStyle name="Followed Hyperlink 57" xfId="7190" hidden="1" xr:uid="{00000000-0005-0000-0000-000080070000}"/>
    <cellStyle name="Followed Hyperlink 57" xfId="7251" hidden="1" xr:uid="{00000000-0005-0000-0000-000081070000}"/>
    <cellStyle name="Followed Hyperlink 57" xfId="7345" hidden="1" xr:uid="{00000000-0005-0000-0000-000082070000}"/>
    <cellStyle name="Followed Hyperlink 57" xfId="7320" hidden="1" xr:uid="{00000000-0005-0000-0000-000083070000}"/>
    <cellStyle name="Followed Hyperlink 57" xfId="7402" hidden="1" xr:uid="{00000000-0005-0000-0000-000084070000}"/>
    <cellStyle name="Followed Hyperlink 57" xfId="7462" hidden="1" xr:uid="{00000000-0005-0000-0000-000085070000}"/>
    <cellStyle name="Followed Hyperlink 57" xfId="7556" hidden="1" xr:uid="{00000000-0005-0000-0000-000086070000}"/>
    <cellStyle name="Followed Hyperlink 57" xfId="7531" hidden="1" xr:uid="{00000000-0005-0000-0000-000087070000}"/>
    <cellStyle name="Followed Hyperlink 57" xfId="7613" hidden="1" xr:uid="{00000000-0005-0000-0000-000088070000}"/>
    <cellStyle name="Followed Hyperlink 57" xfId="7668" hidden="1" xr:uid="{00000000-0005-0000-0000-000089070000}"/>
    <cellStyle name="Followed Hyperlink 57" xfId="7762" hidden="1" xr:uid="{00000000-0005-0000-0000-00008A070000}"/>
    <cellStyle name="Followed Hyperlink 57" xfId="7737" hidden="1" xr:uid="{00000000-0005-0000-0000-00008B070000}"/>
    <cellStyle name="Followed Hyperlink 57" xfId="2485" hidden="1" xr:uid="{00000000-0005-0000-0000-000070070000}"/>
    <cellStyle name="Followed Hyperlink 57" xfId="7875" hidden="1" xr:uid="{00000000-0005-0000-0000-000071070000}"/>
    <cellStyle name="Followed Hyperlink 57" xfId="121" hidden="1" xr:uid="{00000000-0005-0000-0000-000072070000}"/>
    <cellStyle name="Followed Hyperlink 57" xfId="2568" hidden="1" xr:uid="{00000000-0005-0000-0000-000073070000}"/>
    <cellStyle name="Followed Hyperlink 57" xfId="8209" hidden="1" xr:uid="{00000000-0005-0000-0000-000074070000}"/>
    <cellStyle name="Followed Hyperlink 57" xfId="8282" hidden="1" xr:uid="{00000000-0005-0000-0000-000075070000}"/>
    <cellStyle name="Followed Hyperlink 57" xfId="8376" hidden="1" xr:uid="{00000000-0005-0000-0000-000076070000}"/>
    <cellStyle name="Followed Hyperlink 57" xfId="8351" hidden="1" xr:uid="{00000000-0005-0000-0000-000077070000}"/>
    <cellStyle name="Followed Hyperlink 57" xfId="8434" hidden="1" xr:uid="{00000000-0005-0000-0000-000078070000}"/>
    <cellStyle name="Followed Hyperlink 57" xfId="8503" hidden="1" xr:uid="{00000000-0005-0000-0000-000079070000}"/>
    <cellStyle name="Followed Hyperlink 57" xfId="8597" hidden="1" xr:uid="{00000000-0005-0000-0000-00007A070000}"/>
    <cellStyle name="Followed Hyperlink 57" xfId="8572" hidden="1" xr:uid="{00000000-0005-0000-0000-00007B070000}"/>
    <cellStyle name="Followed Hyperlink 57" xfId="8654" hidden="1" xr:uid="{00000000-0005-0000-0000-00007C070000}"/>
    <cellStyle name="Followed Hyperlink 57" xfId="8719" hidden="1" xr:uid="{00000000-0005-0000-0000-00007D070000}"/>
    <cellStyle name="Followed Hyperlink 57" xfId="8813" hidden="1" xr:uid="{00000000-0005-0000-0000-00007E070000}"/>
    <cellStyle name="Followed Hyperlink 57" xfId="8788" hidden="1" xr:uid="{00000000-0005-0000-0000-00007F070000}"/>
    <cellStyle name="Followed Hyperlink 57" xfId="8870" hidden="1" xr:uid="{00000000-0005-0000-0000-000080070000}"/>
    <cellStyle name="Followed Hyperlink 57" xfId="8931" hidden="1" xr:uid="{00000000-0005-0000-0000-000081070000}"/>
    <cellStyle name="Followed Hyperlink 57" xfId="9025" hidden="1" xr:uid="{00000000-0005-0000-0000-000082070000}"/>
    <cellStyle name="Followed Hyperlink 57" xfId="9000" hidden="1" xr:uid="{00000000-0005-0000-0000-000083070000}"/>
    <cellStyle name="Followed Hyperlink 57" xfId="9082" hidden="1" xr:uid="{00000000-0005-0000-0000-000084070000}"/>
    <cellStyle name="Followed Hyperlink 57" xfId="9142" hidden="1" xr:uid="{00000000-0005-0000-0000-000085070000}"/>
    <cellStyle name="Followed Hyperlink 57" xfId="9236" hidden="1" xr:uid="{00000000-0005-0000-0000-000086070000}"/>
    <cellStyle name="Followed Hyperlink 57" xfId="9211" hidden="1" xr:uid="{00000000-0005-0000-0000-000087070000}"/>
    <cellStyle name="Followed Hyperlink 57" xfId="9293" hidden="1" xr:uid="{00000000-0005-0000-0000-000088070000}"/>
    <cellStyle name="Followed Hyperlink 57" xfId="9348" hidden="1" xr:uid="{00000000-0005-0000-0000-000089070000}"/>
    <cellStyle name="Followed Hyperlink 57" xfId="9442" hidden="1" xr:uid="{00000000-0005-0000-0000-00008A070000}"/>
    <cellStyle name="Followed Hyperlink 57" xfId="9417" hidden="1" xr:uid="{00000000-0005-0000-0000-00008B070000}"/>
    <cellStyle name="Followed Hyperlink 57" xfId="4688" hidden="1" xr:uid="{00000000-0005-0000-0000-000070070000}"/>
    <cellStyle name="Followed Hyperlink 57" xfId="9555" hidden="1" xr:uid="{00000000-0005-0000-0000-000071070000}"/>
    <cellStyle name="Followed Hyperlink 57" xfId="51" hidden="1" xr:uid="{00000000-0005-0000-0000-000072070000}"/>
    <cellStyle name="Followed Hyperlink 57" xfId="2797" hidden="1" xr:uid="{00000000-0005-0000-0000-000073070000}"/>
    <cellStyle name="Followed Hyperlink 57" xfId="9887" hidden="1" xr:uid="{00000000-0005-0000-0000-000074070000}"/>
    <cellStyle name="Followed Hyperlink 57" xfId="9960" hidden="1" xr:uid="{00000000-0005-0000-0000-000075070000}"/>
    <cellStyle name="Followed Hyperlink 57" xfId="10054" hidden="1" xr:uid="{00000000-0005-0000-0000-000076070000}"/>
    <cellStyle name="Followed Hyperlink 57" xfId="10029" hidden="1" xr:uid="{00000000-0005-0000-0000-000077070000}"/>
    <cellStyle name="Followed Hyperlink 57" xfId="10112" hidden="1" xr:uid="{00000000-0005-0000-0000-000078070000}"/>
    <cellStyle name="Followed Hyperlink 57" xfId="10181" hidden="1" xr:uid="{00000000-0005-0000-0000-000079070000}"/>
    <cellStyle name="Followed Hyperlink 57" xfId="10275" hidden="1" xr:uid="{00000000-0005-0000-0000-00007A070000}"/>
    <cellStyle name="Followed Hyperlink 57" xfId="10250" hidden="1" xr:uid="{00000000-0005-0000-0000-00007B070000}"/>
    <cellStyle name="Followed Hyperlink 57" xfId="10332" hidden="1" xr:uid="{00000000-0005-0000-0000-00007C070000}"/>
    <cellStyle name="Followed Hyperlink 57" xfId="10397" hidden="1" xr:uid="{00000000-0005-0000-0000-00007D070000}"/>
    <cellStyle name="Followed Hyperlink 57" xfId="10491" hidden="1" xr:uid="{00000000-0005-0000-0000-00007E070000}"/>
    <cellStyle name="Followed Hyperlink 57" xfId="10466" hidden="1" xr:uid="{00000000-0005-0000-0000-00007F070000}"/>
    <cellStyle name="Followed Hyperlink 57" xfId="10548" hidden="1" xr:uid="{00000000-0005-0000-0000-000080070000}"/>
    <cellStyle name="Followed Hyperlink 57" xfId="10609" hidden="1" xr:uid="{00000000-0005-0000-0000-000081070000}"/>
    <cellStyle name="Followed Hyperlink 57" xfId="10703" hidden="1" xr:uid="{00000000-0005-0000-0000-000082070000}"/>
    <cellStyle name="Followed Hyperlink 57" xfId="10678" hidden="1" xr:uid="{00000000-0005-0000-0000-000083070000}"/>
    <cellStyle name="Followed Hyperlink 57" xfId="10760" hidden="1" xr:uid="{00000000-0005-0000-0000-000084070000}"/>
    <cellStyle name="Followed Hyperlink 57" xfId="10820" hidden="1" xr:uid="{00000000-0005-0000-0000-000085070000}"/>
    <cellStyle name="Followed Hyperlink 57" xfId="10914" hidden="1" xr:uid="{00000000-0005-0000-0000-000086070000}"/>
    <cellStyle name="Followed Hyperlink 57" xfId="10889" hidden="1" xr:uid="{00000000-0005-0000-0000-000087070000}"/>
    <cellStyle name="Followed Hyperlink 57" xfId="10971" hidden="1" xr:uid="{00000000-0005-0000-0000-000088070000}"/>
    <cellStyle name="Followed Hyperlink 57" xfId="11026" hidden="1" xr:uid="{00000000-0005-0000-0000-000089070000}"/>
    <cellStyle name="Followed Hyperlink 57" xfId="11120" hidden="1" xr:uid="{00000000-0005-0000-0000-00008A070000}"/>
    <cellStyle name="Followed Hyperlink 57" xfId="11095" hidden="1" xr:uid="{00000000-0005-0000-0000-00008B070000}"/>
    <cellStyle name="Followed Hyperlink 57" xfId="6367" hidden="1" xr:uid="{00000000-0005-0000-0000-000070070000}"/>
    <cellStyle name="Followed Hyperlink 57" xfId="11233" hidden="1" xr:uid="{00000000-0005-0000-0000-000071070000}"/>
    <cellStyle name="Followed Hyperlink 57" xfId="69" hidden="1" xr:uid="{00000000-0005-0000-0000-000072070000}"/>
    <cellStyle name="Followed Hyperlink 57" xfId="4673" hidden="1" xr:uid="{00000000-0005-0000-0000-000073070000}"/>
    <cellStyle name="Followed Hyperlink 57" xfId="11562" hidden="1" xr:uid="{00000000-0005-0000-0000-000074070000}"/>
    <cellStyle name="Followed Hyperlink 57" xfId="11635" hidden="1" xr:uid="{00000000-0005-0000-0000-000075070000}"/>
    <cellStyle name="Followed Hyperlink 57" xfId="11729" hidden="1" xr:uid="{00000000-0005-0000-0000-000076070000}"/>
    <cellStyle name="Followed Hyperlink 57" xfId="11704" hidden="1" xr:uid="{00000000-0005-0000-0000-000077070000}"/>
    <cellStyle name="Followed Hyperlink 57" xfId="11787" hidden="1" xr:uid="{00000000-0005-0000-0000-000078070000}"/>
    <cellStyle name="Followed Hyperlink 57" xfId="11856" hidden="1" xr:uid="{00000000-0005-0000-0000-000079070000}"/>
    <cellStyle name="Followed Hyperlink 57" xfId="11950" hidden="1" xr:uid="{00000000-0005-0000-0000-00007A070000}"/>
    <cellStyle name="Followed Hyperlink 57" xfId="11925" hidden="1" xr:uid="{00000000-0005-0000-0000-00007B070000}"/>
    <cellStyle name="Followed Hyperlink 57" xfId="12007" hidden="1" xr:uid="{00000000-0005-0000-0000-00007C070000}"/>
    <cellStyle name="Followed Hyperlink 57" xfId="12072" hidden="1" xr:uid="{00000000-0005-0000-0000-00007D070000}"/>
    <cellStyle name="Followed Hyperlink 57" xfId="12166" hidden="1" xr:uid="{00000000-0005-0000-0000-00007E070000}"/>
    <cellStyle name="Followed Hyperlink 57" xfId="12141" hidden="1" xr:uid="{00000000-0005-0000-0000-00007F070000}"/>
    <cellStyle name="Followed Hyperlink 57" xfId="12223" hidden="1" xr:uid="{00000000-0005-0000-0000-000080070000}"/>
    <cellStyle name="Followed Hyperlink 57" xfId="12284" hidden="1" xr:uid="{00000000-0005-0000-0000-000081070000}"/>
    <cellStyle name="Followed Hyperlink 57" xfId="12378" hidden="1" xr:uid="{00000000-0005-0000-0000-000082070000}"/>
    <cellStyle name="Followed Hyperlink 57" xfId="12353" hidden="1" xr:uid="{00000000-0005-0000-0000-000083070000}"/>
    <cellStyle name="Followed Hyperlink 57" xfId="12435" hidden="1" xr:uid="{00000000-0005-0000-0000-000084070000}"/>
    <cellStyle name="Followed Hyperlink 57" xfId="12495" hidden="1" xr:uid="{00000000-0005-0000-0000-000085070000}"/>
    <cellStyle name="Followed Hyperlink 57" xfId="12589" hidden="1" xr:uid="{00000000-0005-0000-0000-000086070000}"/>
    <cellStyle name="Followed Hyperlink 57" xfId="12564" hidden="1" xr:uid="{00000000-0005-0000-0000-000087070000}"/>
    <cellStyle name="Followed Hyperlink 57" xfId="12646" hidden="1" xr:uid="{00000000-0005-0000-0000-000088070000}"/>
    <cellStyle name="Followed Hyperlink 57" xfId="12701" hidden="1" xr:uid="{00000000-0005-0000-0000-000089070000}"/>
    <cellStyle name="Followed Hyperlink 57" xfId="12795" hidden="1" xr:uid="{00000000-0005-0000-0000-00008A070000}"/>
    <cellStyle name="Followed Hyperlink 57" xfId="12770" hidden="1" xr:uid="{00000000-0005-0000-0000-00008B070000}"/>
    <cellStyle name="Followed Hyperlink 57" xfId="8047" hidden="1" xr:uid="{00000000-0005-0000-0000-000070070000}"/>
    <cellStyle name="Followed Hyperlink 57" xfId="12908" hidden="1" xr:uid="{00000000-0005-0000-0000-000071070000}"/>
    <cellStyle name="Followed Hyperlink 57" xfId="2439" hidden="1" xr:uid="{00000000-0005-0000-0000-000072070000}"/>
    <cellStyle name="Followed Hyperlink 57" xfId="6352" hidden="1" xr:uid="{00000000-0005-0000-0000-000073070000}"/>
    <cellStyle name="Followed Hyperlink 57" xfId="13236" hidden="1" xr:uid="{00000000-0005-0000-0000-000074070000}"/>
    <cellStyle name="Followed Hyperlink 57" xfId="13309" hidden="1" xr:uid="{00000000-0005-0000-0000-000075070000}"/>
    <cellStyle name="Followed Hyperlink 57" xfId="13403" hidden="1" xr:uid="{00000000-0005-0000-0000-000076070000}"/>
    <cellStyle name="Followed Hyperlink 57" xfId="13378" hidden="1" xr:uid="{00000000-0005-0000-0000-000077070000}"/>
    <cellStyle name="Followed Hyperlink 57" xfId="13461" hidden="1" xr:uid="{00000000-0005-0000-0000-000078070000}"/>
    <cellStyle name="Followed Hyperlink 57" xfId="13530" hidden="1" xr:uid="{00000000-0005-0000-0000-000079070000}"/>
    <cellStyle name="Followed Hyperlink 57" xfId="13624" hidden="1" xr:uid="{00000000-0005-0000-0000-00007A070000}"/>
    <cellStyle name="Followed Hyperlink 57" xfId="13599" hidden="1" xr:uid="{00000000-0005-0000-0000-00007B070000}"/>
    <cellStyle name="Followed Hyperlink 57" xfId="13681" hidden="1" xr:uid="{00000000-0005-0000-0000-00007C070000}"/>
    <cellStyle name="Followed Hyperlink 57" xfId="13746" hidden="1" xr:uid="{00000000-0005-0000-0000-00007D070000}"/>
    <cellStyle name="Followed Hyperlink 57" xfId="13840" hidden="1" xr:uid="{00000000-0005-0000-0000-00007E070000}"/>
    <cellStyle name="Followed Hyperlink 57" xfId="13815" hidden="1" xr:uid="{00000000-0005-0000-0000-00007F070000}"/>
    <cellStyle name="Followed Hyperlink 57" xfId="13897" hidden="1" xr:uid="{00000000-0005-0000-0000-000080070000}"/>
    <cellStyle name="Followed Hyperlink 57" xfId="13958" hidden="1" xr:uid="{00000000-0005-0000-0000-000081070000}"/>
    <cellStyle name="Followed Hyperlink 57" xfId="14052" hidden="1" xr:uid="{00000000-0005-0000-0000-000082070000}"/>
    <cellStyle name="Followed Hyperlink 57" xfId="14027" hidden="1" xr:uid="{00000000-0005-0000-0000-000083070000}"/>
    <cellStyle name="Followed Hyperlink 57" xfId="14109" hidden="1" xr:uid="{00000000-0005-0000-0000-000084070000}"/>
    <cellStyle name="Followed Hyperlink 57" xfId="14169" hidden="1" xr:uid="{00000000-0005-0000-0000-000085070000}"/>
    <cellStyle name="Followed Hyperlink 57" xfId="14263" hidden="1" xr:uid="{00000000-0005-0000-0000-000086070000}"/>
    <cellStyle name="Followed Hyperlink 57" xfId="14238" hidden="1" xr:uid="{00000000-0005-0000-0000-000087070000}"/>
    <cellStyle name="Followed Hyperlink 57" xfId="14320" hidden="1" xr:uid="{00000000-0005-0000-0000-000088070000}"/>
    <cellStyle name="Followed Hyperlink 57" xfId="14375" hidden="1" xr:uid="{00000000-0005-0000-0000-000089070000}"/>
    <cellStyle name="Followed Hyperlink 57" xfId="14469" hidden="1" xr:uid="{00000000-0005-0000-0000-00008A070000}"/>
    <cellStyle name="Followed Hyperlink 57" xfId="14444" hidden="1" xr:uid="{00000000-0005-0000-0000-00008B070000}"/>
    <cellStyle name="Followed Hyperlink 57" xfId="9725" hidden="1" xr:uid="{00000000-0005-0000-0000-000070070000}"/>
    <cellStyle name="Followed Hyperlink 57" xfId="14582" hidden="1" xr:uid="{00000000-0005-0000-0000-000071070000}"/>
    <cellStyle name="Followed Hyperlink 57" xfId="2450" hidden="1" xr:uid="{00000000-0005-0000-0000-000072070000}"/>
    <cellStyle name="Followed Hyperlink 57" xfId="8032" hidden="1" xr:uid="{00000000-0005-0000-0000-000073070000}"/>
    <cellStyle name="Followed Hyperlink 57" xfId="14904" hidden="1" xr:uid="{00000000-0005-0000-0000-000074070000}"/>
    <cellStyle name="Followed Hyperlink 57" xfId="14977" hidden="1" xr:uid="{00000000-0005-0000-0000-000075070000}"/>
    <cellStyle name="Followed Hyperlink 57" xfId="15071" hidden="1" xr:uid="{00000000-0005-0000-0000-000076070000}"/>
    <cellStyle name="Followed Hyperlink 57" xfId="15046" hidden="1" xr:uid="{00000000-0005-0000-0000-000077070000}"/>
    <cellStyle name="Followed Hyperlink 57" xfId="15129" hidden="1" xr:uid="{00000000-0005-0000-0000-000078070000}"/>
    <cellStyle name="Followed Hyperlink 57" xfId="15198" hidden="1" xr:uid="{00000000-0005-0000-0000-000079070000}"/>
    <cellStyle name="Followed Hyperlink 57" xfId="15292" hidden="1" xr:uid="{00000000-0005-0000-0000-00007A070000}"/>
    <cellStyle name="Followed Hyperlink 57" xfId="15267" hidden="1" xr:uid="{00000000-0005-0000-0000-00007B070000}"/>
    <cellStyle name="Followed Hyperlink 57" xfId="15349" hidden="1" xr:uid="{00000000-0005-0000-0000-00007C070000}"/>
    <cellStyle name="Followed Hyperlink 57" xfId="15414" hidden="1" xr:uid="{00000000-0005-0000-0000-00007D070000}"/>
    <cellStyle name="Followed Hyperlink 57" xfId="15508" hidden="1" xr:uid="{00000000-0005-0000-0000-00007E070000}"/>
    <cellStyle name="Followed Hyperlink 57" xfId="15483" hidden="1" xr:uid="{00000000-0005-0000-0000-00007F070000}"/>
    <cellStyle name="Followed Hyperlink 57" xfId="15565" hidden="1" xr:uid="{00000000-0005-0000-0000-000080070000}"/>
    <cellStyle name="Followed Hyperlink 57" xfId="15626" hidden="1" xr:uid="{00000000-0005-0000-0000-000081070000}"/>
    <cellStyle name="Followed Hyperlink 57" xfId="15720" hidden="1" xr:uid="{00000000-0005-0000-0000-000082070000}"/>
    <cellStyle name="Followed Hyperlink 57" xfId="15695" hidden="1" xr:uid="{00000000-0005-0000-0000-000083070000}"/>
    <cellStyle name="Followed Hyperlink 57" xfId="15777" hidden="1" xr:uid="{00000000-0005-0000-0000-000084070000}"/>
    <cellStyle name="Followed Hyperlink 57" xfId="15837" hidden="1" xr:uid="{00000000-0005-0000-0000-000085070000}"/>
    <cellStyle name="Followed Hyperlink 57" xfId="15931" hidden="1" xr:uid="{00000000-0005-0000-0000-000086070000}"/>
    <cellStyle name="Followed Hyperlink 57" xfId="15906" hidden="1" xr:uid="{00000000-0005-0000-0000-000087070000}"/>
    <cellStyle name="Followed Hyperlink 57" xfId="15988" hidden="1" xr:uid="{00000000-0005-0000-0000-000088070000}"/>
    <cellStyle name="Followed Hyperlink 57" xfId="16043" hidden="1" xr:uid="{00000000-0005-0000-0000-000089070000}"/>
    <cellStyle name="Followed Hyperlink 57" xfId="16137" hidden="1" xr:uid="{00000000-0005-0000-0000-00008A070000}"/>
    <cellStyle name="Followed Hyperlink 57" xfId="16112" hidden="1" xr:uid="{00000000-0005-0000-0000-00008B070000}"/>
    <cellStyle name="Followed Hyperlink 57" xfId="11401" hidden="1" xr:uid="{00000000-0005-0000-0000-000070070000}"/>
    <cellStyle name="Followed Hyperlink 57" xfId="16250" hidden="1" xr:uid="{00000000-0005-0000-0000-000071070000}"/>
    <cellStyle name="Followed Hyperlink 57" xfId="294" hidden="1" xr:uid="{00000000-0005-0000-0000-000072070000}"/>
    <cellStyle name="Followed Hyperlink 57" xfId="9711" hidden="1" xr:uid="{00000000-0005-0000-0000-000073070000}"/>
    <cellStyle name="Followed Hyperlink 57" xfId="16563" hidden="1" xr:uid="{00000000-0005-0000-0000-000074070000}"/>
    <cellStyle name="Followed Hyperlink 57" xfId="16636" hidden="1" xr:uid="{00000000-0005-0000-0000-000075070000}"/>
    <cellStyle name="Followed Hyperlink 57" xfId="16730" hidden="1" xr:uid="{00000000-0005-0000-0000-000076070000}"/>
    <cellStyle name="Followed Hyperlink 57" xfId="16705" hidden="1" xr:uid="{00000000-0005-0000-0000-000077070000}"/>
    <cellStyle name="Followed Hyperlink 57" xfId="16788" hidden="1" xr:uid="{00000000-0005-0000-0000-000078070000}"/>
    <cellStyle name="Followed Hyperlink 57" xfId="16857" hidden="1" xr:uid="{00000000-0005-0000-0000-000079070000}"/>
    <cellStyle name="Followed Hyperlink 57" xfId="16951" hidden="1" xr:uid="{00000000-0005-0000-0000-00007A070000}"/>
    <cellStyle name="Followed Hyperlink 57" xfId="16926" hidden="1" xr:uid="{00000000-0005-0000-0000-00007B070000}"/>
    <cellStyle name="Followed Hyperlink 57" xfId="17008" hidden="1" xr:uid="{00000000-0005-0000-0000-00007C070000}"/>
    <cellStyle name="Followed Hyperlink 57" xfId="17073" hidden="1" xr:uid="{00000000-0005-0000-0000-00007D070000}"/>
    <cellStyle name="Followed Hyperlink 57" xfId="17167" hidden="1" xr:uid="{00000000-0005-0000-0000-00007E070000}"/>
    <cellStyle name="Followed Hyperlink 57" xfId="17142" hidden="1" xr:uid="{00000000-0005-0000-0000-00007F070000}"/>
    <cellStyle name="Followed Hyperlink 57" xfId="17224" hidden="1" xr:uid="{00000000-0005-0000-0000-000080070000}"/>
    <cellStyle name="Followed Hyperlink 57" xfId="17285" hidden="1" xr:uid="{00000000-0005-0000-0000-000081070000}"/>
    <cellStyle name="Followed Hyperlink 57" xfId="17379" hidden="1" xr:uid="{00000000-0005-0000-0000-000082070000}"/>
    <cellStyle name="Followed Hyperlink 57" xfId="17354" hidden="1" xr:uid="{00000000-0005-0000-0000-000083070000}"/>
    <cellStyle name="Followed Hyperlink 57" xfId="17436" hidden="1" xr:uid="{00000000-0005-0000-0000-000084070000}"/>
    <cellStyle name="Followed Hyperlink 57" xfId="17496" hidden="1" xr:uid="{00000000-0005-0000-0000-000085070000}"/>
    <cellStyle name="Followed Hyperlink 57" xfId="17590" hidden="1" xr:uid="{00000000-0005-0000-0000-000086070000}"/>
    <cellStyle name="Followed Hyperlink 57" xfId="17565" hidden="1" xr:uid="{00000000-0005-0000-0000-000087070000}"/>
    <cellStyle name="Followed Hyperlink 57" xfId="17647" hidden="1" xr:uid="{00000000-0005-0000-0000-000088070000}"/>
    <cellStyle name="Followed Hyperlink 57" xfId="17702" hidden="1" xr:uid="{00000000-0005-0000-0000-000089070000}"/>
    <cellStyle name="Followed Hyperlink 57" xfId="17796" hidden="1" xr:uid="{00000000-0005-0000-0000-00008A070000}"/>
    <cellStyle name="Followed Hyperlink 57" xfId="17771" hidden="1" xr:uid="{00000000-0005-0000-0000-00008B070000}"/>
    <cellStyle name="Followed Hyperlink 57" xfId="17941" hidden="1" xr:uid="{00000000-0005-0000-0000-000070070000}"/>
    <cellStyle name="Followed Hyperlink 57" xfId="17908" hidden="1" xr:uid="{00000000-0005-0000-0000-000071070000}"/>
    <cellStyle name="Followed Hyperlink 57" xfId="17862" hidden="1" xr:uid="{00000000-0005-0000-0000-000072070000}"/>
    <cellStyle name="Followed Hyperlink 57" xfId="13043" hidden="1" xr:uid="{00000000-0005-0000-0000-000073070000}"/>
    <cellStyle name="Followed Hyperlink 57" xfId="18229" hidden="1" xr:uid="{00000000-0005-0000-0000-000074070000}"/>
    <cellStyle name="Followed Hyperlink 57" xfId="18302" hidden="1" xr:uid="{00000000-0005-0000-0000-000075070000}"/>
    <cellStyle name="Followed Hyperlink 57" xfId="18396" hidden="1" xr:uid="{00000000-0005-0000-0000-000076070000}"/>
    <cellStyle name="Followed Hyperlink 57" xfId="18371" hidden="1" xr:uid="{00000000-0005-0000-0000-000077070000}"/>
    <cellStyle name="Followed Hyperlink 57" xfId="18454" hidden="1" xr:uid="{00000000-0005-0000-0000-000078070000}"/>
    <cellStyle name="Followed Hyperlink 57" xfId="18523" hidden="1" xr:uid="{00000000-0005-0000-0000-000079070000}"/>
    <cellStyle name="Followed Hyperlink 57" xfId="18617" hidden="1" xr:uid="{00000000-0005-0000-0000-00007A070000}"/>
    <cellStyle name="Followed Hyperlink 57" xfId="18592" hidden="1" xr:uid="{00000000-0005-0000-0000-00007B070000}"/>
    <cellStyle name="Followed Hyperlink 57" xfId="18674" hidden="1" xr:uid="{00000000-0005-0000-0000-00007C070000}"/>
    <cellStyle name="Followed Hyperlink 57" xfId="18739" hidden="1" xr:uid="{00000000-0005-0000-0000-00007D070000}"/>
    <cellStyle name="Followed Hyperlink 57" xfId="18833" hidden="1" xr:uid="{00000000-0005-0000-0000-00007E070000}"/>
    <cellStyle name="Followed Hyperlink 57" xfId="18808" hidden="1" xr:uid="{00000000-0005-0000-0000-00007F070000}"/>
    <cellStyle name="Followed Hyperlink 57" xfId="18890" hidden="1" xr:uid="{00000000-0005-0000-0000-000080070000}"/>
    <cellStyle name="Followed Hyperlink 57" xfId="18951" hidden="1" xr:uid="{00000000-0005-0000-0000-000081070000}"/>
    <cellStyle name="Followed Hyperlink 57" xfId="19045" hidden="1" xr:uid="{00000000-0005-0000-0000-000082070000}"/>
    <cellStyle name="Followed Hyperlink 57" xfId="19020" hidden="1" xr:uid="{00000000-0005-0000-0000-000083070000}"/>
    <cellStyle name="Followed Hyperlink 57" xfId="19102" hidden="1" xr:uid="{00000000-0005-0000-0000-000084070000}"/>
    <cellStyle name="Followed Hyperlink 57" xfId="19162" hidden="1" xr:uid="{00000000-0005-0000-0000-000085070000}"/>
    <cellStyle name="Followed Hyperlink 57" xfId="19256" hidden="1" xr:uid="{00000000-0005-0000-0000-000086070000}"/>
    <cellStyle name="Followed Hyperlink 57" xfId="19231" hidden="1" xr:uid="{00000000-0005-0000-0000-000087070000}"/>
    <cellStyle name="Followed Hyperlink 57" xfId="19313" hidden="1" xr:uid="{00000000-0005-0000-0000-000088070000}"/>
    <cellStyle name="Followed Hyperlink 57" xfId="19368" hidden="1" xr:uid="{00000000-0005-0000-0000-000089070000}"/>
    <cellStyle name="Followed Hyperlink 57" xfId="19462" hidden="1" xr:uid="{00000000-0005-0000-0000-00008A070000}"/>
    <cellStyle name="Followed Hyperlink 57" xfId="19437" hidden="1" xr:uid="{00000000-0005-0000-0000-00008B070000}"/>
    <cellStyle name="Followed Hyperlink 57" xfId="6283" hidden="1" xr:uid="{00000000-0005-0000-0000-000070070000}"/>
    <cellStyle name="Followed Hyperlink 57" xfId="19575" hidden="1" xr:uid="{00000000-0005-0000-0000-000071070000}"/>
    <cellStyle name="Followed Hyperlink 57" xfId="16328" hidden="1" xr:uid="{00000000-0005-0000-0000-000072070000}"/>
    <cellStyle name="Followed Hyperlink 57" xfId="18098" hidden="1" xr:uid="{00000000-0005-0000-0000-000073070000}"/>
    <cellStyle name="Followed Hyperlink 57" xfId="19870" hidden="1" xr:uid="{00000000-0005-0000-0000-000074070000}"/>
    <cellStyle name="Followed Hyperlink 57" xfId="19943" hidden="1" xr:uid="{00000000-0005-0000-0000-000075070000}"/>
    <cellStyle name="Followed Hyperlink 57" xfId="20037" hidden="1" xr:uid="{00000000-0005-0000-0000-000076070000}"/>
    <cellStyle name="Followed Hyperlink 57" xfId="20012" hidden="1" xr:uid="{00000000-0005-0000-0000-000077070000}"/>
    <cellStyle name="Followed Hyperlink 57" xfId="20095" hidden="1" xr:uid="{00000000-0005-0000-0000-000078070000}"/>
    <cellStyle name="Followed Hyperlink 57" xfId="20164" hidden="1" xr:uid="{00000000-0005-0000-0000-000079070000}"/>
    <cellStyle name="Followed Hyperlink 57" xfId="20258" hidden="1" xr:uid="{00000000-0005-0000-0000-00007A070000}"/>
    <cellStyle name="Followed Hyperlink 57" xfId="20233" hidden="1" xr:uid="{00000000-0005-0000-0000-00007B070000}"/>
    <cellStyle name="Followed Hyperlink 57" xfId="20315" hidden="1" xr:uid="{00000000-0005-0000-0000-00007C070000}"/>
    <cellStyle name="Followed Hyperlink 57" xfId="20380" hidden="1" xr:uid="{00000000-0005-0000-0000-00007D070000}"/>
    <cellStyle name="Followed Hyperlink 57" xfId="20474" hidden="1" xr:uid="{00000000-0005-0000-0000-00007E070000}"/>
    <cellStyle name="Followed Hyperlink 57" xfId="20449" hidden="1" xr:uid="{00000000-0005-0000-0000-00007F070000}"/>
    <cellStyle name="Followed Hyperlink 57" xfId="20531" hidden="1" xr:uid="{00000000-0005-0000-0000-000080070000}"/>
    <cellStyle name="Followed Hyperlink 57" xfId="20592" hidden="1" xr:uid="{00000000-0005-0000-0000-000081070000}"/>
    <cellStyle name="Followed Hyperlink 57" xfId="20686" hidden="1" xr:uid="{00000000-0005-0000-0000-000082070000}"/>
    <cellStyle name="Followed Hyperlink 57" xfId="20661" hidden="1" xr:uid="{00000000-0005-0000-0000-000083070000}"/>
    <cellStyle name="Followed Hyperlink 57" xfId="20743" hidden="1" xr:uid="{00000000-0005-0000-0000-000084070000}"/>
    <cellStyle name="Followed Hyperlink 57" xfId="20803" hidden="1" xr:uid="{00000000-0005-0000-0000-000085070000}"/>
    <cellStyle name="Followed Hyperlink 57" xfId="20897" hidden="1" xr:uid="{00000000-0005-0000-0000-000086070000}"/>
    <cellStyle name="Followed Hyperlink 57" xfId="20872" hidden="1" xr:uid="{00000000-0005-0000-0000-000087070000}"/>
    <cellStyle name="Followed Hyperlink 57" xfId="20954" hidden="1" xr:uid="{00000000-0005-0000-0000-000088070000}"/>
    <cellStyle name="Followed Hyperlink 57" xfId="21009" hidden="1" xr:uid="{00000000-0005-0000-0000-000089070000}"/>
    <cellStyle name="Followed Hyperlink 57" xfId="21103" hidden="1" xr:uid="{00000000-0005-0000-0000-00008A070000}"/>
    <cellStyle name="Followed Hyperlink 57" xfId="21078" hidden="1" xr:uid="{00000000-0005-0000-0000-00008B070000}"/>
    <cellStyle name="Followed Hyperlink 57" xfId="14769" hidden="1" xr:uid="{00000000-0005-0000-0000-000070070000}"/>
    <cellStyle name="Followed Hyperlink 57" xfId="21216" hidden="1" xr:uid="{00000000-0005-0000-0000-000071070000}"/>
    <cellStyle name="Followed Hyperlink 57" xfId="2706" hidden="1" xr:uid="{00000000-0005-0000-0000-000072070000}"/>
    <cellStyle name="Followed Hyperlink 57" xfId="14688" hidden="1" xr:uid="{00000000-0005-0000-0000-000073070000}"/>
    <cellStyle name="Followed Hyperlink 57" xfId="21477" hidden="1" xr:uid="{00000000-0005-0000-0000-000074070000}"/>
    <cellStyle name="Followed Hyperlink 57" xfId="21550" hidden="1" xr:uid="{00000000-0005-0000-0000-000075070000}"/>
    <cellStyle name="Followed Hyperlink 57" xfId="21644" hidden="1" xr:uid="{00000000-0005-0000-0000-000076070000}"/>
    <cellStyle name="Followed Hyperlink 57" xfId="21619" hidden="1" xr:uid="{00000000-0005-0000-0000-000077070000}"/>
    <cellStyle name="Followed Hyperlink 57" xfId="21702" hidden="1" xr:uid="{00000000-0005-0000-0000-000078070000}"/>
    <cellStyle name="Followed Hyperlink 57" xfId="21771" hidden="1" xr:uid="{00000000-0005-0000-0000-000079070000}"/>
    <cellStyle name="Followed Hyperlink 57" xfId="21865" hidden="1" xr:uid="{00000000-0005-0000-0000-00007A070000}"/>
    <cellStyle name="Followed Hyperlink 57" xfId="21840" hidden="1" xr:uid="{00000000-0005-0000-0000-00007B070000}"/>
    <cellStyle name="Followed Hyperlink 57" xfId="21922" hidden="1" xr:uid="{00000000-0005-0000-0000-00007C070000}"/>
    <cellStyle name="Followed Hyperlink 57" xfId="21987" hidden="1" xr:uid="{00000000-0005-0000-0000-00007D070000}"/>
    <cellStyle name="Followed Hyperlink 57" xfId="22081" hidden="1" xr:uid="{00000000-0005-0000-0000-00007E070000}"/>
    <cellStyle name="Followed Hyperlink 57" xfId="22056" hidden="1" xr:uid="{00000000-0005-0000-0000-00007F070000}"/>
    <cellStyle name="Followed Hyperlink 57" xfId="22138" hidden="1" xr:uid="{00000000-0005-0000-0000-000080070000}"/>
    <cellStyle name="Followed Hyperlink 57" xfId="22199" hidden="1" xr:uid="{00000000-0005-0000-0000-000081070000}"/>
    <cellStyle name="Followed Hyperlink 57" xfId="22293" hidden="1" xr:uid="{00000000-0005-0000-0000-000082070000}"/>
    <cellStyle name="Followed Hyperlink 57" xfId="22268" hidden="1" xr:uid="{00000000-0005-0000-0000-000083070000}"/>
    <cellStyle name="Followed Hyperlink 57" xfId="22350" hidden="1" xr:uid="{00000000-0005-0000-0000-000084070000}"/>
    <cellStyle name="Followed Hyperlink 57" xfId="22410" hidden="1" xr:uid="{00000000-0005-0000-0000-000085070000}"/>
    <cellStyle name="Followed Hyperlink 57" xfId="22504" hidden="1" xr:uid="{00000000-0005-0000-0000-000086070000}"/>
    <cellStyle name="Followed Hyperlink 57" xfId="22479" hidden="1" xr:uid="{00000000-0005-0000-0000-000087070000}"/>
    <cellStyle name="Followed Hyperlink 57" xfId="22561" hidden="1" xr:uid="{00000000-0005-0000-0000-000088070000}"/>
    <cellStyle name="Followed Hyperlink 57" xfId="22616" hidden="1" xr:uid="{00000000-0005-0000-0000-000089070000}"/>
    <cellStyle name="Followed Hyperlink 57" xfId="22710" hidden="1" xr:uid="{00000000-0005-0000-0000-00008A070000}"/>
    <cellStyle name="Followed Hyperlink 57" xfId="22685" hidden="1" xr:uid="{00000000-0005-0000-0000-00008B070000}"/>
    <cellStyle name="Followed Hyperlink 57" xfId="18066" hidden="1" xr:uid="{00000000-0005-0000-0000-000070070000}"/>
    <cellStyle name="Followed Hyperlink 57" xfId="22823" hidden="1" xr:uid="{00000000-0005-0000-0000-000071070000}"/>
    <cellStyle name="Followed Hyperlink 57" xfId="6257" hidden="1" xr:uid="{00000000-0005-0000-0000-000072070000}"/>
    <cellStyle name="Followed Hyperlink 57" xfId="16410" hidden="1" xr:uid="{00000000-0005-0000-0000-000073070000}"/>
    <cellStyle name="Followed Hyperlink 57" xfId="23046" hidden="1" xr:uid="{00000000-0005-0000-0000-000074070000}"/>
    <cellStyle name="Followed Hyperlink 57" xfId="23119" hidden="1" xr:uid="{00000000-0005-0000-0000-000075070000}"/>
    <cellStyle name="Followed Hyperlink 57" xfId="23213" hidden="1" xr:uid="{00000000-0005-0000-0000-000076070000}"/>
    <cellStyle name="Followed Hyperlink 57" xfId="23188" hidden="1" xr:uid="{00000000-0005-0000-0000-000077070000}"/>
    <cellStyle name="Followed Hyperlink 57" xfId="23271" hidden="1" xr:uid="{00000000-0005-0000-0000-000078070000}"/>
    <cellStyle name="Followed Hyperlink 57" xfId="23340" hidden="1" xr:uid="{00000000-0005-0000-0000-000079070000}"/>
    <cellStyle name="Followed Hyperlink 57" xfId="23434" hidden="1" xr:uid="{00000000-0005-0000-0000-00007A070000}"/>
    <cellStyle name="Followed Hyperlink 57" xfId="23409" hidden="1" xr:uid="{00000000-0005-0000-0000-00007B070000}"/>
    <cellStyle name="Followed Hyperlink 57" xfId="23491" hidden="1" xr:uid="{00000000-0005-0000-0000-00007C070000}"/>
    <cellStyle name="Followed Hyperlink 57" xfId="23556" hidden="1" xr:uid="{00000000-0005-0000-0000-00007D070000}"/>
    <cellStyle name="Followed Hyperlink 57" xfId="23650" hidden="1" xr:uid="{00000000-0005-0000-0000-00007E070000}"/>
    <cellStyle name="Followed Hyperlink 57" xfId="23625" hidden="1" xr:uid="{00000000-0005-0000-0000-00007F070000}"/>
    <cellStyle name="Followed Hyperlink 57" xfId="23707" hidden="1" xr:uid="{00000000-0005-0000-0000-000080070000}"/>
    <cellStyle name="Followed Hyperlink 57" xfId="23768" hidden="1" xr:uid="{00000000-0005-0000-0000-000081070000}"/>
    <cellStyle name="Followed Hyperlink 57" xfId="23862" hidden="1" xr:uid="{00000000-0005-0000-0000-000082070000}"/>
    <cellStyle name="Followed Hyperlink 57" xfId="23837" hidden="1" xr:uid="{00000000-0005-0000-0000-000083070000}"/>
    <cellStyle name="Followed Hyperlink 57" xfId="23919" hidden="1" xr:uid="{00000000-0005-0000-0000-000084070000}"/>
    <cellStyle name="Followed Hyperlink 57" xfId="23979" hidden="1" xr:uid="{00000000-0005-0000-0000-000085070000}"/>
    <cellStyle name="Followed Hyperlink 57" xfId="24073" hidden="1" xr:uid="{00000000-0005-0000-0000-000086070000}"/>
    <cellStyle name="Followed Hyperlink 57" xfId="24048" hidden="1" xr:uid="{00000000-0005-0000-0000-000087070000}"/>
    <cellStyle name="Followed Hyperlink 57" xfId="24130" hidden="1" xr:uid="{00000000-0005-0000-0000-000088070000}"/>
    <cellStyle name="Followed Hyperlink 57" xfId="24185" hidden="1" xr:uid="{00000000-0005-0000-0000-000089070000}"/>
    <cellStyle name="Followed Hyperlink 57" xfId="24279" hidden="1" xr:uid="{00000000-0005-0000-0000-00008A070000}"/>
    <cellStyle name="Followed Hyperlink 57" xfId="24254" hidden="1" xr:uid="{00000000-0005-0000-0000-00008B070000}"/>
    <cellStyle name="Followed Hyperlink 57" xfId="19719" hidden="1" xr:uid="{00000000-0005-0000-0000-000070070000}"/>
    <cellStyle name="Followed Hyperlink 57" xfId="24392" hidden="1" xr:uid="{00000000-0005-0000-0000-000071070000}"/>
    <cellStyle name="Followed Hyperlink 57" xfId="6351" hidden="1" xr:uid="{00000000-0005-0000-0000-000072070000}"/>
    <cellStyle name="Followed Hyperlink 57" xfId="18006" hidden="1" xr:uid="{00000000-0005-0000-0000-000073070000}"/>
    <cellStyle name="Followed Hyperlink 57" xfId="24565" hidden="1" xr:uid="{00000000-0005-0000-0000-000074070000}"/>
    <cellStyle name="Followed Hyperlink 57" xfId="24638" hidden="1" xr:uid="{00000000-0005-0000-0000-000075070000}"/>
    <cellStyle name="Followed Hyperlink 57" xfId="24732" hidden="1" xr:uid="{00000000-0005-0000-0000-000076070000}"/>
    <cellStyle name="Followed Hyperlink 57" xfId="24707" hidden="1" xr:uid="{00000000-0005-0000-0000-000077070000}"/>
    <cellStyle name="Followed Hyperlink 57" xfId="24790" hidden="1" xr:uid="{00000000-0005-0000-0000-000078070000}"/>
    <cellStyle name="Followed Hyperlink 57" xfId="24859" hidden="1" xr:uid="{00000000-0005-0000-0000-000079070000}"/>
    <cellStyle name="Followed Hyperlink 57" xfId="24953" hidden="1" xr:uid="{00000000-0005-0000-0000-00007A070000}"/>
    <cellStyle name="Followed Hyperlink 57" xfId="24928" hidden="1" xr:uid="{00000000-0005-0000-0000-00007B070000}"/>
    <cellStyle name="Followed Hyperlink 57" xfId="25010" hidden="1" xr:uid="{00000000-0005-0000-0000-00007C070000}"/>
    <cellStyle name="Followed Hyperlink 57" xfId="25075" hidden="1" xr:uid="{00000000-0005-0000-0000-00007D070000}"/>
    <cellStyle name="Followed Hyperlink 57" xfId="25169" hidden="1" xr:uid="{00000000-0005-0000-0000-00007E070000}"/>
    <cellStyle name="Followed Hyperlink 57" xfId="25144" hidden="1" xr:uid="{00000000-0005-0000-0000-00007F070000}"/>
    <cellStyle name="Followed Hyperlink 57" xfId="25226" hidden="1" xr:uid="{00000000-0005-0000-0000-000080070000}"/>
    <cellStyle name="Followed Hyperlink 57" xfId="25287" hidden="1" xr:uid="{00000000-0005-0000-0000-000081070000}"/>
    <cellStyle name="Followed Hyperlink 57" xfId="25381" hidden="1" xr:uid="{00000000-0005-0000-0000-000082070000}"/>
    <cellStyle name="Followed Hyperlink 57" xfId="25356" hidden="1" xr:uid="{00000000-0005-0000-0000-000083070000}"/>
    <cellStyle name="Followed Hyperlink 57" xfId="25438" hidden="1" xr:uid="{00000000-0005-0000-0000-000084070000}"/>
    <cellStyle name="Followed Hyperlink 57" xfId="25498" hidden="1" xr:uid="{00000000-0005-0000-0000-000085070000}"/>
    <cellStyle name="Followed Hyperlink 57" xfId="25592" hidden="1" xr:uid="{00000000-0005-0000-0000-000086070000}"/>
    <cellStyle name="Followed Hyperlink 57" xfId="25567" hidden="1" xr:uid="{00000000-0005-0000-0000-000087070000}"/>
    <cellStyle name="Followed Hyperlink 57" xfId="25649" hidden="1" xr:uid="{00000000-0005-0000-0000-000088070000}"/>
    <cellStyle name="Followed Hyperlink 57" xfId="25704" hidden="1" xr:uid="{00000000-0005-0000-0000-000089070000}"/>
    <cellStyle name="Followed Hyperlink 57" xfId="25798" hidden="1" xr:uid="{00000000-0005-0000-0000-00008A070000}"/>
    <cellStyle name="Followed Hyperlink 57" xfId="25773" hidden="1" xr:uid="{00000000-0005-0000-0000-00008B070000}"/>
    <cellStyle name="Followed Hyperlink 57" xfId="26369" hidden="1" xr:uid="{00000000-0005-0000-0000-000070070000}"/>
    <cellStyle name="Followed Hyperlink 57" xfId="26445" hidden="1" xr:uid="{00000000-0005-0000-0000-000071070000}"/>
    <cellStyle name="Followed Hyperlink 57" xfId="26539" hidden="1" xr:uid="{00000000-0005-0000-0000-000072070000}"/>
    <cellStyle name="Followed Hyperlink 57" xfId="26514" hidden="1" xr:uid="{00000000-0005-0000-0000-000073070000}"/>
    <cellStyle name="Followed Hyperlink 57" xfId="26685" hidden="1" xr:uid="{00000000-0005-0000-0000-000074070000}"/>
    <cellStyle name="Followed Hyperlink 57" xfId="26758" hidden="1" xr:uid="{00000000-0005-0000-0000-000075070000}"/>
    <cellStyle name="Followed Hyperlink 57" xfId="26852" hidden="1" xr:uid="{00000000-0005-0000-0000-000076070000}"/>
    <cellStyle name="Followed Hyperlink 57" xfId="26827" hidden="1" xr:uid="{00000000-0005-0000-0000-000077070000}"/>
    <cellStyle name="Followed Hyperlink 57" xfId="26910" hidden="1" xr:uid="{00000000-0005-0000-0000-000078070000}"/>
    <cellStyle name="Followed Hyperlink 57" xfId="26979" hidden="1" xr:uid="{00000000-0005-0000-0000-000079070000}"/>
    <cellStyle name="Followed Hyperlink 57" xfId="27073" hidden="1" xr:uid="{00000000-0005-0000-0000-00007A070000}"/>
    <cellStyle name="Followed Hyperlink 57" xfId="27048" hidden="1" xr:uid="{00000000-0005-0000-0000-00007B070000}"/>
    <cellStyle name="Followed Hyperlink 57" xfId="27130" hidden="1" xr:uid="{00000000-0005-0000-0000-00007C070000}"/>
    <cellStyle name="Followed Hyperlink 57" xfId="27195" hidden="1" xr:uid="{00000000-0005-0000-0000-00007D070000}"/>
    <cellStyle name="Followed Hyperlink 57" xfId="27289" hidden="1" xr:uid="{00000000-0005-0000-0000-00007E070000}"/>
    <cellStyle name="Followed Hyperlink 57" xfId="27264" hidden="1" xr:uid="{00000000-0005-0000-0000-00007F070000}"/>
    <cellStyle name="Followed Hyperlink 57" xfId="27346" hidden="1" xr:uid="{00000000-0005-0000-0000-000080070000}"/>
    <cellStyle name="Followed Hyperlink 57" xfId="27407" hidden="1" xr:uid="{00000000-0005-0000-0000-000081070000}"/>
    <cellStyle name="Followed Hyperlink 57" xfId="27501" hidden="1" xr:uid="{00000000-0005-0000-0000-000082070000}"/>
    <cellStyle name="Followed Hyperlink 57" xfId="27476" hidden="1" xr:uid="{00000000-0005-0000-0000-000083070000}"/>
    <cellStyle name="Followed Hyperlink 57" xfId="27558" hidden="1" xr:uid="{00000000-0005-0000-0000-000084070000}"/>
    <cellStyle name="Followed Hyperlink 57" xfId="27618" hidden="1" xr:uid="{00000000-0005-0000-0000-000085070000}"/>
    <cellStyle name="Followed Hyperlink 57" xfId="27712" hidden="1" xr:uid="{00000000-0005-0000-0000-000086070000}"/>
    <cellStyle name="Followed Hyperlink 57" xfId="27687" hidden="1" xr:uid="{00000000-0005-0000-0000-000087070000}"/>
    <cellStyle name="Followed Hyperlink 57" xfId="27769" hidden="1" xr:uid="{00000000-0005-0000-0000-000088070000}"/>
    <cellStyle name="Followed Hyperlink 57" xfId="27824" hidden="1" xr:uid="{00000000-0005-0000-0000-000089070000}"/>
    <cellStyle name="Followed Hyperlink 57" xfId="27918" hidden="1" xr:uid="{00000000-0005-0000-0000-00008A070000}"/>
    <cellStyle name="Followed Hyperlink 57" xfId="27893" hidden="1" xr:uid="{00000000-0005-0000-0000-00008B070000}"/>
    <cellStyle name="Followed Hyperlink 57" xfId="28591" hidden="1" xr:uid="{00000000-0005-0000-0000-000070070000}"/>
    <cellStyle name="Followed Hyperlink 57" xfId="28667" hidden="1" xr:uid="{00000000-0005-0000-0000-000071070000}"/>
    <cellStyle name="Followed Hyperlink 57" xfId="28761" hidden="1" xr:uid="{00000000-0005-0000-0000-000072070000}"/>
    <cellStyle name="Followed Hyperlink 57" xfId="28736" hidden="1" xr:uid="{00000000-0005-0000-0000-000073070000}"/>
    <cellStyle name="Followed Hyperlink 57" xfId="28907" hidden="1" xr:uid="{00000000-0005-0000-0000-000074070000}"/>
    <cellStyle name="Followed Hyperlink 57" xfId="28980" hidden="1" xr:uid="{00000000-0005-0000-0000-000075070000}"/>
    <cellStyle name="Followed Hyperlink 57" xfId="29074" hidden="1" xr:uid="{00000000-0005-0000-0000-000076070000}"/>
    <cellStyle name="Followed Hyperlink 57" xfId="29049" hidden="1" xr:uid="{00000000-0005-0000-0000-000077070000}"/>
    <cellStyle name="Followed Hyperlink 57" xfId="29132" hidden="1" xr:uid="{00000000-0005-0000-0000-000078070000}"/>
    <cellStyle name="Followed Hyperlink 57" xfId="29201" hidden="1" xr:uid="{00000000-0005-0000-0000-000079070000}"/>
    <cellStyle name="Followed Hyperlink 57" xfId="29295" hidden="1" xr:uid="{00000000-0005-0000-0000-00007A070000}"/>
    <cellStyle name="Followed Hyperlink 57" xfId="29270" hidden="1" xr:uid="{00000000-0005-0000-0000-00007B070000}"/>
    <cellStyle name="Followed Hyperlink 57" xfId="29352" hidden="1" xr:uid="{00000000-0005-0000-0000-00007C070000}"/>
    <cellStyle name="Followed Hyperlink 57" xfId="29417" hidden="1" xr:uid="{00000000-0005-0000-0000-00007D070000}"/>
    <cellStyle name="Followed Hyperlink 57" xfId="29511" hidden="1" xr:uid="{00000000-0005-0000-0000-00007E070000}"/>
    <cellStyle name="Followed Hyperlink 57" xfId="29486" hidden="1" xr:uid="{00000000-0005-0000-0000-00007F070000}"/>
    <cellStyle name="Followed Hyperlink 57" xfId="29568" hidden="1" xr:uid="{00000000-0005-0000-0000-000080070000}"/>
    <cellStyle name="Followed Hyperlink 57" xfId="29629" hidden="1" xr:uid="{00000000-0005-0000-0000-000081070000}"/>
    <cellStyle name="Followed Hyperlink 57" xfId="29723" hidden="1" xr:uid="{00000000-0005-0000-0000-000082070000}"/>
    <cellStyle name="Followed Hyperlink 57" xfId="29698" hidden="1" xr:uid="{00000000-0005-0000-0000-000083070000}"/>
    <cellStyle name="Followed Hyperlink 57" xfId="29780" hidden="1" xr:uid="{00000000-0005-0000-0000-000084070000}"/>
    <cellStyle name="Followed Hyperlink 57" xfId="29840" hidden="1" xr:uid="{00000000-0005-0000-0000-000085070000}"/>
    <cellStyle name="Followed Hyperlink 57" xfId="29934" hidden="1" xr:uid="{00000000-0005-0000-0000-000086070000}"/>
    <cellStyle name="Followed Hyperlink 57" xfId="29909" hidden="1" xr:uid="{00000000-0005-0000-0000-000087070000}"/>
    <cellStyle name="Followed Hyperlink 57" xfId="29991" hidden="1" xr:uid="{00000000-0005-0000-0000-000088070000}"/>
    <cellStyle name="Followed Hyperlink 57" xfId="30046" hidden="1" xr:uid="{00000000-0005-0000-0000-000089070000}"/>
    <cellStyle name="Followed Hyperlink 57" xfId="30140" hidden="1" xr:uid="{00000000-0005-0000-0000-00008A070000}"/>
    <cellStyle name="Followed Hyperlink 57" xfId="30115" hidden="1" xr:uid="{00000000-0005-0000-0000-00008B070000}"/>
    <cellStyle name="Followed Hyperlink 57" xfId="28375" hidden="1" xr:uid="{00000000-0005-0000-0000-000070070000}"/>
    <cellStyle name="Followed Hyperlink 57" xfId="30253" hidden="1" xr:uid="{00000000-0005-0000-0000-000071070000}"/>
    <cellStyle name="Followed Hyperlink 57" xfId="25939" hidden="1" xr:uid="{00000000-0005-0000-0000-000072070000}"/>
    <cellStyle name="Followed Hyperlink 57" xfId="25881" hidden="1" xr:uid="{00000000-0005-0000-0000-000073070000}"/>
    <cellStyle name="Followed Hyperlink 57" xfId="30578" hidden="1" xr:uid="{00000000-0005-0000-0000-000074070000}"/>
    <cellStyle name="Followed Hyperlink 57" xfId="30651" hidden="1" xr:uid="{00000000-0005-0000-0000-000075070000}"/>
    <cellStyle name="Followed Hyperlink 57" xfId="30745" hidden="1" xr:uid="{00000000-0005-0000-0000-000076070000}"/>
    <cellStyle name="Followed Hyperlink 57" xfId="30720" hidden="1" xr:uid="{00000000-0005-0000-0000-000077070000}"/>
    <cellStyle name="Followed Hyperlink 57" xfId="30803" hidden="1" xr:uid="{00000000-0005-0000-0000-000078070000}"/>
    <cellStyle name="Followed Hyperlink 57" xfId="30872" hidden="1" xr:uid="{00000000-0005-0000-0000-000079070000}"/>
    <cellStyle name="Followed Hyperlink 57" xfId="30966" hidden="1" xr:uid="{00000000-0005-0000-0000-00007A070000}"/>
    <cellStyle name="Followed Hyperlink 57" xfId="30941" hidden="1" xr:uid="{00000000-0005-0000-0000-00007B070000}"/>
    <cellStyle name="Followed Hyperlink 57" xfId="31023" hidden="1" xr:uid="{00000000-0005-0000-0000-00007C070000}"/>
    <cellStyle name="Followed Hyperlink 57" xfId="31088" hidden="1" xr:uid="{00000000-0005-0000-0000-00007D070000}"/>
    <cellStyle name="Followed Hyperlink 57" xfId="31182" hidden="1" xr:uid="{00000000-0005-0000-0000-00007E070000}"/>
    <cellStyle name="Followed Hyperlink 57" xfId="31157" hidden="1" xr:uid="{00000000-0005-0000-0000-00007F070000}"/>
    <cellStyle name="Followed Hyperlink 57" xfId="31239" hidden="1" xr:uid="{00000000-0005-0000-0000-000080070000}"/>
    <cellStyle name="Followed Hyperlink 57" xfId="31300" hidden="1" xr:uid="{00000000-0005-0000-0000-000081070000}"/>
    <cellStyle name="Followed Hyperlink 57" xfId="31394" hidden="1" xr:uid="{00000000-0005-0000-0000-000082070000}"/>
    <cellStyle name="Followed Hyperlink 57" xfId="31369" hidden="1" xr:uid="{00000000-0005-0000-0000-000083070000}"/>
    <cellStyle name="Followed Hyperlink 57" xfId="31451" hidden="1" xr:uid="{00000000-0005-0000-0000-000084070000}"/>
    <cellStyle name="Followed Hyperlink 57" xfId="31511" hidden="1" xr:uid="{00000000-0005-0000-0000-000085070000}"/>
    <cellStyle name="Followed Hyperlink 57" xfId="31605" hidden="1" xr:uid="{00000000-0005-0000-0000-000086070000}"/>
    <cellStyle name="Followed Hyperlink 57" xfId="31580" hidden="1" xr:uid="{00000000-0005-0000-0000-000087070000}"/>
    <cellStyle name="Followed Hyperlink 57" xfId="31662" hidden="1" xr:uid="{00000000-0005-0000-0000-000088070000}"/>
    <cellStyle name="Followed Hyperlink 57" xfId="31717" hidden="1" xr:uid="{00000000-0005-0000-0000-000089070000}"/>
    <cellStyle name="Followed Hyperlink 57" xfId="31811" hidden="1" xr:uid="{00000000-0005-0000-0000-00008A070000}"/>
    <cellStyle name="Followed Hyperlink 57" xfId="31786" hidden="1" xr:uid="{00000000-0005-0000-0000-00008B070000}"/>
    <cellStyle name="Followed Hyperlink 57" xfId="28351" hidden="1" xr:uid="{00000000-0005-0000-0000-000070070000}"/>
    <cellStyle name="Followed Hyperlink 57" xfId="31924" hidden="1" xr:uid="{00000000-0005-0000-0000-000071070000}"/>
    <cellStyle name="Followed Hyperlink 57" xfId="25859" hidden="1" xr:uid="{00000000-0005-0000-0000-000072070000}"/>
    <cellStyle name="Followed Hyperlink 57" xfId="26085" hidden="1" xr:uid="{00000000-0005-0000-0000-000073070000}"/>
    <cellStyle name="Followed Hyperlink 57" xfId="32246" hidden="1" xr:uid="{00000000-0005-0000-0000-000074070000}"/>
    <cellStyle name="Followed Hyperlink 57" xfId="32319" hidden="1" xr:uid="{00000000-0005-0000-0000-000075070000}"/>
    <cellStyle name="Followed Hyperlink 57" xfId="32413" hidden="1" xr:uid="{00000000-0005-0000-0000-000076070000}"/>
    <cellStyle name="Followed Hyperlink 57" xfId="32388" hidden="1" xr:uid="{00000000-0005-0000-0000-000077070000}"/>
    <cellStyle name="Followed Hyperlink 57" xfId="32471" hidden="1" xr:uid="{00000000-0005-0000-0000-000078070000}"/>
    <cellStyle name="Followed Hyperlink 57" xfId="32540" hidden="1" xr:uid="{00000000-0005-0000-0000-000079070000}"/>
    <cellStyle name="Followed Hyperlink 57" xfId="32634" hidden="1" xr:uid="{00000000-0005-0000-0000-00007A070000}"/>
    <cellStyle name="Followed Hyperlink 57" xfId="32609" hidden="1" xr:uid="{00000000-0005-0000-0000-00007B070000}"/>
    <cellStyle name="Followed Hyperlink 57" xfId="32691" hidden="1" xr:uid="{00000000-0005-0000-0000-00007C070000}"/>
    <cellStyle name="Followed Hyperlink 57" xfId="32756" hidden="1" xr:uid="{00000000-0005-0000-0000-00007D070000}"/>
    <cellStyle name="Followed Hyperlink 57" xfId="32850" hidden="1" xr:uid="{00000000-0005-0000-0000-00007E070000}"/>
    <cellStyle name="Followed Hyperlink 57" xfId="32825" hidden="1" xr:uid="{00000000-0005-0000-0000-00007F070000}"/>
    <cellStyle name="Followed Hyperlink 57" xfId="32907" hidden="1" xr:uid="{00000000-0005-0000-0000-000080070000}"/>
    <cellStyle name="Followed Hyperlink 57" xfId="32968" hidden="1" xr:uid="{00000000-0005-0000-0000-000081070000}"/>
    <cellStyle name="Followed Hyperlink 57" xfId="33062" hidden="1" xr:uid="{00000000-0005-0000-0000-000082070000}"/>
    <cellStyle name="Followed Hyperlink 57" xfId="33037" hidden="1" xr:uid="{00000000-0005-0000-0000-000083070000}"/>
    <cellStyle name="Followed Hyperlink 57" xfId="33119" hidden="1" xr:uid="{00000000-0005-0000-0000-000084070000}"/>
    <cellStyle name="Followed Hyperlink 57" xfId="33179" hidden="1" xr:uid="{00000000-0005-0000-0000-000085070000}"/>
    <cellStyle name="Followed Hyperlink 57" xfId="33273" hidden="1" xr:uid="{00000000-0005-0000-0000-000086070000}"/>
    <cellStyle name="Followed Hyperlink 57" xfId="33248" hidden="1" xr:uid="{00000000-0005-0000-0000-000087070000}"/>
    <cellStyle name="Followed Hyperlink 57" xfId="33330" hidden="1" xr:uid="{00000000-0005-0000-0000-000088070000}"/>
    <cellStyle name="Followed Hyperlink 57" xfId="33385" hidden="1" xr:uid="{00000000-0005-0000-0000-000089070000}"/>
    <cellStyle name="Followed Hyperlink 57" xfId="33479" hidden="1" xr:uid="{00000000-0005-0000-0000-00008A070000}"/>
    <cellStyle name="Followed Hyperlink 57" xfId="33454" hidden="1" xr:uid="{00000000-0005-0000-0000-00008B070000}"/>
    <cellStyle name="Followed Hyperlink 57" xfId="25902" hidden="1" xr:uid="{00000000-0005-0000-0000-000070070000}"/>
    <cellStyle name="Followed Hyperlink 57" xfId="33592" hidden="1" xr:uid="{00000000-0005-0000-0000-000071070000}"/>
    <cellStyle name="Followed Hyperlink 57" xfId="25868" hidden="1" xr:uid="{00000000-0005-0000-0000-000072070000}"/>
    <cellStyle name="Followed Hyperlink 57" xfId="28313" hidden="1" xr:uid="{00000000-0005-0000-0000-000073070000}"/>
    <cellStyle name="Followed Hyperlink 57" xfId="33901" hidden="1" xr:uid="{00000000-0005-0000-0000-000074070000}"/>
    <cellStyle name="Followed Hyperlink 57" xfId="33974" hidden="1" xr:uid="{00000000-0005-0000-0000-000075070000}"/>
    <cellStyle name="Followed Hyperlink 57" xfId="34068" hidden="1" xr:uid="{00000000-0005-0000-0000-000076070000}"/>
    <cellStyle name="Followed Hyperlink 57" xfId="34043" hidden="1" xr:uid="{00000000-0005-0000-0000-000077070000}"/>
    <cellStyle name="Followed Hyperlink 57" xfId="34126" hidden="1" xr:uid="{00000000-0005-0000-0000-000078070000}"/>
    <cellStyle name="Followed Hyperlink 57" xfId="34195" hidden="1" xr:uid="{00000000-0005-0000-0000-000079070000}"/>
    <cellStyle name="Followed Hyperlink 57" xfId="34289" hidden="1" xr:uid="{00000000-0005-0000-0000-00007A070000}"/>
    <cellStyle name="Followed Hyperlink 57" xfId="34264" hidden="1" xr:uid="{00000000-0005-0000-0000-00007B070000}"/>
    <cellStyle name="Followed Hyperlink 57" xfId="34346" hidden="1" xr:uid="{00000000-0005-0000-0000-00007C070000}"/>
    <cellStyle name="Followed Hyperlink 57" xfId="34411" hidden="1" xr:uid="{00000000-0005-0000-0000-00007D070000}"/>
    <cellStyle name="Followed Hyperlink 57" xfId="34505" hidden="1" xr:uid="{00000000-0005-0000-0000-00007E070000}"/>
    <cellStyle name="Followed Hyperlink 57" xfId="34480" hidden="1" xr:uid="{00000000-0005-0000-0000-00007F070000}"/>
    <cellStyle name="Followed Hyperlink 57" xfId="34562" hidden="1" xr:uid="{00000000-0005-0000-0000-000080070000}"/>
    <cellStyle name="Followed Hyperlink 57" xfId="34623" hidden="1" xr:uid="{00000000-0005-0000-0000-000081070000}"/>
    <cellStyle name="Followed Hyperlink 57" xfId="34717" hidden="1" xr:uid="{00000000-0005-0000-0000-000082070000}"/>
    <cellStyle name="Followed Hyperlink 57" xfId="34692" hidden="1" xr:uid="{00000000-0005-0000-0000-000083070000}"/>
    <cellStyle name="Followed Hyperlink 57" xfId="34774" hidden="1" xr:uid="{00000000-0005-0000-0000-000084070000}"/>
    <cellStyle name="Followed Hyperlink 57" xfId="34834" hidden="1" xr:uid="{00000000-0005-0000-0000-000085070000}"/>
    <cellStyle name="Followed Hyperlink 57" xfId="34928" hidden="1" xr:uid="{00000000-0005-0000-0000-000086070000}"/>
    <cellStyle name="Followed Hyperlink 57" xfId="34903" hidden="1" xr:uid="{00000000-0005-0000-0000-000087070000}"/>
    <cellStyle name="Followed Hyperlink 57" xfId="34985" hidden="1" xr:uid="{00000000-0005-0000-0000-000088070000}"/>
    <cellStyle name="Followed Hyperlink 57" xfId="35040" hidden="1" xr:uid="{00000000-0005-0000-0000-000089070000}"/>
    <cellStyle name="Followed Hyperlink 57" xfId="35134" hidden="1" xr:uid="{00000000-0005-0000-0000-00008A070000}"/>
    <cellStyle name="Followed Hyperlink 57" xfId="35109" hidden="1" xr:uid="{00000000-0005-0000-0000-00008B070000}"/>
    <cellStyle name="Followed Hyperlink 57" xfId="30417" hidden="1" xr:uid="{00000000-0005-0000-0000-000070070000}"/>
    <cellStyle name="Followed Hyperlink 57" xfId="35247" hidden="1" xr:uid="{00000000-0005-0000-0000-000071070000}"/>
    <cellStyle name="Followed Hyperlink 57" xfId="25869" hidden="1" xr:uid="{00000000-0005-0000-0000-000072070000}"/>
    <cellStyle name="Followed Hyperlink 57" xfId="28536" hidden="1" xr:uid="{00000000-0005-0000-0000-000073070000}"/>
    <cellStyle name="Followed Hyperlink 57" xfId="35542" hidden="1" xr:uid="{00000000-0005-0000-0000-000074070000}"/>
    <cellStyle name="Followed Hyperlink 57" xfId="35615" hidden="1" xr:uid="{00000000-0005-0000-0000-000075070000}"/>
    <cellStyle name="Followed Hyperlink 57" xfId="35709" hidden="1" xr:uid="{00000000-0005-0000-0000-000076070000}"/>
    <cellStyle name="Followed Hyperlink 57" xfId="35684" hidden="1" xr:uid="{00000000-0005-0000-0000-000077070000}"/>
    <cellStyle name="Followed Hyperlink 57" xfId="35767" hidden="1" xr:uid="{00000000-0005-0000-0000-000078070000}"/>
    <cellStyle name="Followed Hyperlink 57" xfId="35836" hidden="1" xr:uid="{00000000-0005-0000-0000-000079070000}"/>
    <cellStyle name="Followed Hyperlink 57" xfId="35930" hidden="1" xr:uid="{00000000-0005-0000-0000-00007A070000}"/>
    <cellStyle name="Followed Hyperlink 57" xfId="35905" hidden="1" xr:uid="{00000000-0005-0000-0000-00007B070000}"/>
    <cellStyle name="Followed Hyperlink 57" xfId="35987" hidden="1" xr:uid="{00000000-0005-0000-0000-00007C070000}"/>
    <cellStyle name="Followed Hyperlink 57" xfId="36052" hidden="1" xr:uid="{00000000-0005-0000-0000-00007D070000}"/>
    <cellStyle name="Followed Hyperlink 57" xfId="36146" hidden="1" xr:uid="{00000000-0005-0000-0000-00007E070000}"/>
    <cellStyle name="Followed Hyperlink 57" xfId="36121" hidden="1" xr:uid="{00000000-0005-0000-0000-00007F070000}"/>
    <cellStyle name="Followed Hyperlink 57" xfId="36203" hidden="1" xr:uid="{00000000-0005-0000-0000-000080070000}"/>
    <cellStyle name="Followed Hyperlink 57" xfId="36264" hidden="1" xr:uid="{00000000-0005-0000-0000-000081070000}"/>
    <cellStyle name="Followed Hyperlink 57" xfId="36358" hidden="1" xr:uid="{00000000-0005-0000-0000-000082070000}"/>
    <cellStyle name="Followed Hyperlink 57" xfId="36333" hidden="1" xr:uid="{00000000-0005-0000-0000-000083070000}"/>
    <cellStyle name="Followed Hyperlink 57" xfId="36415" hidden="1" xr:uid="{00000000-0005-0000-0000-000084070000}"/>
    <cellStyle name="Followed Hyperlink 57" xfId="36475" hidden="1" xr:uid="{00000000-0005-0000-0000-000085070000}"/>
    <cellStyle name="Followed Hyperlink 57" xfId="36569" hidden="1" xr:uid="{00000000-0005-0000-0000-000086070000}"/>
    <cellStyle name="Followed Hyperlink 57" xfId="36544" hidden="1" xr:uid="{00000000-0005-0000-0000-000087070000}"/>
    <cellStyle name="Followed Hyperlink 57" xfId="36626" hidden="1" xr:uid="{00000000-0005-0000-0000-000088070000}"/>
    <cellStyle name="Followed Hyperlink 57" xfId="36681" hidden="1" xr:uid="{00000000-0005-0000-0000-000089070000}"/>
    <cellStyle name="Followed Hyperlink 57" xfId="36775" hidden="1" xr:uid="{00000000-0005-0000-0000-00008A070000}"/>
    <cellStyle name="Followed Hyperlink 57" xfId="36750" hidden="1" xr:uid="{00000000-0005-0000-0000-00008B070000}"/>
    <cellStyle name="Followed Hyperlink 57" xfId="32085" hidden="1" xr:uid="{00000000-0005-0000-0000-000070070000}"/>
    <cellStyle name="Followed Hyperlink 57" xfId="36888" hidden="1" xr:uid="{00000000-0005-0000-0000-000071070000}"/>
    <cellStyle name="Followed Hyperlink 57" xfId="25870" hidden="1" xr:uid="{00000000-0005-0000-0000-000072070000}"/>
    <cellStyle name="Followed Hyperlink 57" xfId="30403" hidden="1" xr:uid="{00000000-0005-0000-0000-000073070000}"/>
    <cellStyle name="Followed Hyperlink 57" xfId="37149" hidden="1" xr:uid="{00000000-0005-0000-0000-000074070000}"/>
    <cellStyle name="Followed Hyperlink 57" xfId="37222" hidden="1" xr:uid="{00000000-0005-0000-0000-000075070000}"/>
    <cellStyle name="Followed Hyperlink 57" xfId="37316" hidden="1" xr:uid="{00000000-0005-0000-0000-000076070000}"/>
    <cellStyle name="Followed Hyperlink 57" xfId="37291" hidden="1" xr:uid="{00000000-0005-0000-0000-000077070000}"/>
    <cellStyle name="Followed Hyperlink 57" xfId="37374" hidden="1" xr:uid="{00000000-0005-0000-0000-000078070000}"/>
    <cellStyle name="Followed Hyperlink 57" xfId="37443" hidden="1" xr:uid="{00000000-0005-0000-0000-000079070000}"/>
    <cellStyle name="Followed Hyperlink 57" xfId="37537" hidden="1" xr:uid="{00000000-0005-0000-0000-00007A070000}"/>
    <cellStyle name="Followed Hyperlink 57" xfId="37512" hidden="1" xr:uid="{00000000-0005-0000-0000-00007B070000}"/>
    <cellStyle name="Followed Hyperlink 57" xfId="37594" hidden="1" xr:uid="{00000000-0005-0000-0000-00007C070000}"/>
    <cellStyle name="Followed Hyperlink 57" xfId="37659" hidden="1" xr:uid="{00000000-0005-0000-0000-00007D070000}"/>
    <cellStyle name="Followed Hyperlink 57" xfId="37753" hidden="1" xr:uid="{00000000-0005-0000-0000-00007E070000}"/>
    <cellStyle name="Followed Hyperlink 57" xfId="37728" hidden="1" xr:uid="{00000000-0005-0000-0000-00007F070000}"/>
    <cellStyle name="Followed Hyperlink 57" xfId="37810" hidden="1" xr:uid="{00000000-0005-0000-0000-000080070000}"/>
    <cellStyle name="Followed Hyperlink 57" xfId="37871" hidden="1" xr:uid="{00000000-0005-0000-0000-000081070000}"/>
    <cellStyle name="Followed Hyperlink 57" xfId="37965" hidden="1" xr:uid="{00000000-0005-0000-0000-000082070000}"/>
    <cellStyle name="Followed Hyperlink 57" xfId="37940" hidden="1" xr:uid="{00000000-0005-0000-0000-000083070000}"/>
    <cellStyle name="Followed Hyperlink 57" xfId="38022" hidden="1" xr:uid="{00000000-0005-0000-0000-000084070000}"/>
    <cellStyle name="Followed Hyperlink 57" xfId="38082" hidden="1" xr:uid="{00000000-0005-0000-0000-000085070000}"/>
    <cellStyle name="Followed Hyperlink 57" xfId="38176" hidden="1" xr:uid="{00000000-0005-0000-0000-000086070000}"/>
    <cellStyle name="Followed Hyperlink 57" xfId="38151" hidden="1" xr:uid="{00000000-0005-0000-0000-000087070000}"/>
    <cellStyle name="Followed Hyperlink 57" xfId="38233" hidden="1" xr:uid="{00000000-0005-0000-0000-000088070000}"/>
    <cellStyle name="Followed Hyperlink 57" xfId="38288" hidden="1" xr:uid="{00000000-0005-0000-0000-000089070000}"/>
    <cellStyle name="Followed Hyperlink 57" xfId="38382" hidden="1" xr:uid="{00000000-0005-0000-0000-00008A070000}"/>
    <cellStyle name="Followed Hyperlink 57" xfId="38357" hidden="1" xr:uid="{00000000-0005-0000-0000-00008B070000}"/>
    <cellStyle name="Followed Hyperlink 57" xfId="33744" hidden="1" xr:uid="{00000000-0005-0000-0000-000070070000}"/>
    <cellStyle name="Followed Hyperlink 57" xfId="38495" hidden="1" xr:uid="{00000000-0005-0000-0000-000071070000}"/>
    <cellStyle name="Followed Hyperlink 57" xfId="25860" hidden="1" xr:uid="{00000000-0005-0000-0000-000072070000}"/>
    <cellStyle name="Followed Hyperlink 57" xfId="32071" hidden="1" xr:uid="{00000000-0005-0000-0000-000073070000}"/>
    <cellStyle name="Followed Hyperlink 57" xfId="38718" hidden="1" xr:uid="{00000000-0005-0000-0000-000074070000}"/>
    <cellStyle name="Followed Hyperlink 57" xfId="38791" hidden="1" xr:uid="{00000000-0005-0000-0000-000075070000}"/>
    <cellStyle name="Followed Hyperlink 57" xfId="38885" hidden="1" xr:uid="{00000000-0005-0000-0000-000076070000}"/>
    <cellStyle name="Followed Hyperlink 57" xfId="38860" hidden="1" xr:uid="{00000000-0005-0000-0000-000077070000}"/>
    <cellStyle name="Followed Hyperlink 57" xfId="38943" hidden="1" xr:uid="{00000000-0005-0000-0000-000078070000}"/>
    <cellStyle name="Followed Hyperlink 57" xfId="39012" hidden="1" xr:uid="{00000000-0005-0000-0000-000079070000}"/>
    <cellStyle name="Followed Hyperlink 57" xfId="39106" hidden="1" xr:uid="{00000000-0005-0000-0000-00007A070000}"/>
    <cellStyle name="Followed Hyperlink 57" xfId="39081" hidden="1" xr:uid="{00000000-0005-0000-0000-00007B070000}"/>
    <cellStyle name="Followed Hyperlink 57" xfId="39163" hidden="1" xr:uid="{00000000-0005-0000-0000-00007C070000}"/>
    <cellStyle name="Followed Hyperlink 57" xfId="39228" hidden="1" xr:uid="{00000000-0005-0000-0000-00007D070000}"/>
    <cellStyle name="Followed Hyperlink 57" xfId="39322" hidden="1" xr:uid="{00000000-0005-0000-0000-00007E070000}"/>
    <cellStyle name="Followed Hyperlink 57" xfId="39297" hidden="1" xr:uid="{00000000-0005-0000-0000-00007F070000}"/>
    <cellStyle name="Followed Hyperlink 57" xfId="39379" hidden="1" xr:uid="{00000000-0005-0000-0000-000080070000}"/>
    <cellStyle name="Followed Hyperlink 57" xfId="39440" hidden="1" xr:uid="{00000000-0005-0000-0000-000081070000}"/>
    <cellStyle name="Followed Hyperlink 57" xfId="39534" hidden="1" xr:uid="{00000000-0005-0000-0000-000082070000}"/>
    <cellStyle name="Followed Hyperlink 57" xfId="39509" hidden="1" xr:uid="{00000000-0005-0000-0000-000083070000}"/>
    <cellStyle name="Followed Hyperlink 57" xfId="39591" hidden="1" xr:uid="{00000000-0005-0000-0000-000084070000}"/>
    <cellStyle name="Followed Hyperlink 57" xfId="39651" hidden="1" xr:uid="{00000000-0005-0000-0000-000085070000}"/>
    <cellStyle name="Followed Hyperlink 57" xfId="39745" hidden="1" xr:uid="{00000000-0005-0000-0000-000086070000}"/>
    <cellStyle name="Followed Hyperlink 57" xfId="39720" hidden="1" xr:uid="{00000000-0005-0000-0000-000087070000}"/>
    <cellStyle name="Followed Hyperlink 57" xfId="39802" hidden="1" xr:uid="{00000000-0005-0000-0000-000088070000}"/>
    <cellStyle name="Followed Hyperlink 57" xfId="39857" hidden="1" xr:uid="{00000000-0005-0000-0000-000089070000}"/>
    <cellStyle name="Followed Hyperlink 57" xfId="39951" hidden="1" xr:uid="{00000000-0005-0000-0000-00008A070000}"/>
    <cellStyle name="Followed Hyperlink 57" xfId="39926" hidden="1" xr:uid="{00000000-0005-0000-0000-00008B070000}"/>
    <cellStyle name="Followed Hyperlink 57" xfId="35391" hidden="1" xr:uid="{00000000-0005-0000-0000-000070070000}"/>
    <cellStyle name="Followed Hyperlink 57" xfId="40064" hidden="1" xr:uid="{00000000-0005-0000-0000-000071070000}"/>
    <cellStyle name="Followed Hyperlink 57" xfId="26005" hidden="1" xr:uid="{00000000-0005-0000-0000-000072070000}"/>
    <cellStyle name="Followed Hyperlink 57" xfId="33730" hidden="1" xr:uid="{00000000-0005-0000-0000-000073070000}"/>
    <cellStyle name="Followed Hyperlink 57" xfId="40237" hidden="1" xr:uid="{00000000-0005-0000-0000-000074070000}"/>
    <cellStyle name="Followed Hyperlink 57" xfId="40310" hidden="1" xr:uid="{00000000-0005-0000-0000-000075070000}"/>
    <cellStyle name="Followed Hyperlink 57" xfId="40404" hidden="1" xr:uid="{00000000-0005-0000-0000-000076070000}"/>
    <cellStyle name="Followed Hyperlink 57" xfId="40379" hidden="1" xr:uid="{00000000-0005-0000-0000-000077070000}"/>
    <cellStyle name="Followed Hyperlink 57" xfId="40462" hidden="1" xr:uid="{00000000-0005-0000-0000-000078070000}"/>
    <cellStyle name="Followed Hyperlink 57" xfId="40531" hidden="1" xr:uid="{00000000-0005-0000-0000-000079070000}"/>
    <cellStyle name="Followed Hyperlink 57" xfId="40625" hidden="1" xr:uid="{00000000-0005-0000-0000-00007A070000}"/>
    <cellStyle name="Followed Hyperlink 57" xfId="40600" hidden="1" xr:uid="{00000000-0005-0000-0000-00007B070000}"/>
    <cellStyle name="Followed Hyperlink 57" xfId="40682" hidden="1" xr:uid="{00000000-0005-0000-0000-00007C070000}"/>
    <cellStyle name="Followed Hyperlink 57" xfId="40747" hidden="1" xr:uid="{00000000-0005-0000-0000-00007D070000}"/>
    <cellStyle name="Followed Hyperlink 57" xfId="40841" hidden="1" xr:uid="{00000000-0005-0000-0000-00007E070000}"/>
    <cellStyle name="Followed Hyperlink 57" xfId="40816" hidden="1" xr:uid="{00000000-0005-0000-0000-00007F070000}"/>
    <cellStyle name="Followed Hyperlink 57" xfId="40898" hidden="1" xr:uid="{00000000-0005-0000-0000-000080070000}"/>
    <cellStyle name="Followed Hyperlink 57" xfId="40959" hidden="1" xr:uid="{00000000-0005-0000-0000-000081070000}"/>
    <cellStyle name="Followed Hyperlink 57" xfId="41053" hidden="1" xr:uid="{00000000-0005-0000-0000-000082070000}"/>
    <cellStyle name="Followed Hyperlink 57" xfId="41028" hidden="1" xr:uid="{00000000-0005-0000-0000-000083070000}"/>
    <cellStyle name="Followed Hyperlink 57" xfId="41110" hidden="1" xr:uid="{00000000-0005-0000-0000-000084070000}"/>
    <cellStyle name="Followed Hyperlink 57" xfId="41170" hidden="1" xr:uid="{00000000-0005-0000-0000-000085070000}"/>
    <cellStyle name="Followed Hyperlink 57" xfId="41264" hidden="1" xr:uid="{00000000-0005-0000-0000-000086070000}"/>
    <cellStyle name="Followed Hyperlink 57" xfId="41239" hidden="1" xr:uid="{00000000-0005-0000-0000-000087070000}"/>
    <cellStyle name="Followed Hyperlink 57" xfId="41321" hidden="1" xr:uid="{00000000-0005-0000-0000-000088070000}"/>
    <cellStyle name="Followed Hyperlink 57" xfId="41376" hidden="1" xr:uid="{00000000-0005-0000-0000-000089070000}"/>
    <cellStyle name="Followed Hyperlink 57" xfId="41470" hidden="1" xr:uid="{00000000-0005-0000-0000-00008A070000}"/>
    <cellStyle name="Followed Hyperlink 57" xfId="41445" hidden="1" xr:uid="{00000000-0005-0000-0000-00008B070000}"/>
    <cellStyle name="Followed Hyperlink 57" xfId="41886" hidden="1" xr:uid="{00000000-0005-0000-0000-000070070000}"/>
    <cellStyle name="Followed Hyperlink 57" xfId="41962" hidden="1" xr:uid="{00000000-0005-0000-0000-000071070000}"/>
    <cellStyle name="Followed Hyperlink 57" xfId="42056" hidden="1" xr:uid="{00000000-0005-0000-0000-000072070000}"/>
    <cellStyle name="Followed Hyperlink 57" xfId="42031" hidden="1" xr:uid="{00000000-0005-0000-0000-000073070000}"/>
    <cellStyle name="Followed Hyperlink 57" xfId="42202" hidden="1" xr:uid="{00000000-0005-0000-0000-000074070000}"/>
    <cellStyle name="Followed Hyperlink 57" xfId="42275" hidden="1" xr:uid="{00000000-0005-0000-0000-000075070000}"/>
    <cellStyle name="Followed Hyperlink 57" xfId="42369" hidden="1" xr:uid="{00000000-0005-0000-0000-000076070000}"/>
    <cellStyle name="Followed Hyperlink 57" xfId="42344" hidden="1" xr:uid="{00000000-0005-0000-0000-000077070000}"/>
    <cellStyle name="Followed Hyperlink 57" xfId="42427" hidden="1" xr:uid="{00000000-0005-0000-0000-000078070000}"/>
    <cellStyle name="Followed Hyperlink 57" xfId="42496" hidden="1" xr:uid="{00000000-0005-0000-0000-000079070000}"/>
    <cellStyle name="Followed Hyperlink 57" xfId="42590" hidden="1" xr:uid="{00000000-0005-0000-0000-00007A070000}"/>
    <cellStyle name="Followed Hyperlink 57" xfId="42565" hidden="1" xr:uid="{00000000-0005-0000-0000-00007B070000}"/>
    <cellStyle name="Followed Hyperlink 57" xfId="42647" hidden="1" xr:uid="{00000000-0005-0000-0000-00007C070000}"/>
    <cellStyle name="Followed Hyperlink 57" xfId="42712" hidden="1" xr:uid="{00000000-0005-0000-0000-00007D070000}"/>
    <cellStyle name="Followed Hyperlink 57" xfId="42806" hidden="1" xr:uid="{00000000-0005-0000-0000-00007E070000}"/>
    <cellStyle name="Followed Hyperlink 57" xfId="42781" hidden="1" xr:uid="{00000000-0005-0000-0000-00007F070000}"/>
    <cellStyle name="Followed Hyperlink 57" xfId="42863" hidden="1" xr:uid="{00000000-0005-0000-0000-000080070000}"/>
    <cellStyle name="Followed Hyperlink 57" xfId="42924" hidden="1" xr:uid="{00000000-0005-0000-0000-000081070000}"/>
    <cellStyle name="Followed Hyperlink 57" xfId="43018" hidden="1" xr:uid="{00000000-0005-0000-0000-000082070000}"/>
    <cellStyle name="Followed Hyperlink 57" xfId="42993" hidden="1" xr:uid="{00000000-0005-0000-0000-000083070000}"/>
    <cellStyle name="Followed Hyperlink 57" xfId="43075" hidden="1" xr:uid="{00000000-0005-0000-0000-000084070000}"/>
    <cellStyle name="Followed Hyperlink 57" xfId="43135" hidden="1" xr:uid="{00000000-0005-0000-0000-000085070000}"/>
    <cellStyle name="Followed Hyperlink 57" xfId="43229" hidden="1" xr:uid="{00000000-0005-0000-0000-000086070000}"/>
    <cellStyle name="Followed Hyperlink 57" xfId="43204" hidden="1" xr:uid="{00000000-0005-0000-0000-000087070000}"/>
    <cellStyle name="Followed Hyperlink 57" xfId="43286" hidden="1" xr:uid="{00000000-0005-0000-0000-000088070000}"/>
    <cellStyle name="Followed Hyperlink 57" xfId="43341" hidden="1" xr:uid="{00000000-0005-0000-0000-000089070000}"/>
    <cellStyle name="Followed Hyperlink 57" xfId="43435" hidden="1" xr:uid="{00000000-0005-0000-0000-00008A070000}"/>
    <cellStyle name="Followed Hyperlink 57" xfId="43410" hidden="1" xr:uid="{00000000-0005-0000-0000-00008B070000}"/>
    <cellStyle name="Followed Hyperlink 57" xfId="43837" hidden="1" xr:uid="{00000000-0005-0000-0000-000070070000}"/>
    <cellStyle name="Followed Hyperlink 57" xfId="43909" hidden="1" xr:uid="{00000000-0005-0000-0000-000071070000}"/>
    <cellStyle name="Followed Hyperlink 57" xfId="44003" hidden="1" xr:uid="{00000000-0005-0000-0000-000072070000}"/>
    <cellStyle name="Followed Hyperlink 57" xfId="43978" hidden="1" xr:uid="{00000000-0005-0000-0000-000073070000}"/>
    <cellStyle name="Followed Hyperlink 57" xfId="44149" hidden="1" xr:uid="{00000000-0005-0000-0000-000074070000}"/>
    <cellStyle name="Followed Hyperlink 57" xfId="44222" hidden="1" xr:uid="{00000000-0005-0000-0000-000075070000}"/>
    <cellStyle name="Followed Hyperlink 57" xfId="44316" hidden="1" xr:uid="{00000000-0005-0000-0000-000076070000}"/>
    <cellStyle name="Followed Hyperlink 57" xfId="44291" hidden="1" xr:uid="{00000000-0005-0000-0000-000077070000}"/>
    <cellStyle name="Followed Hyperlink 57" xfId="44374" hidden="1" xr:uid="{00000000-0005-0000-0000-000078070000}"/>
    <cellStyle name="Followed Hyperlink 57" xfId="44443" hidden="1" xr:uid="{00000000-0005-0000-0000-000079070000}"/>
    <cellStyle name="Followed Hyperlink 57" xfId="44537" hidden="1" xr:uid="{00000000-0005-0000-0000-00007A070000}"/>
    <cellStyle name="Followed Hyperlink 57" xfId="44512" hidden="1" xr:uid="{00000000-0005-0000-0000-00007B070000}"/>
    <cellStyle name="Followed Hyperlink 57" xfId="44594" hidden="1" xr:uid="{00000000-0005-0000-0000-00007C070000}"/>
    <cellStyle name="Followed Hyperlink 57" xfId="44659" hidden="1" xr:uid="{00000000-0005-0000-0000-00007D070000}"/>
    <cellStyle name="Followed Hyperlink 57" xfId="44753" hidden="1" xr:uid="{00000000-0005-0000-0000-00007E070000}"/>
    <cellStyle name="Followed Hyperlink 57" xfId="44728" hidden="1" xr:uid="{00000000-0005-0000-0000-00007F070000}"/>
    <cellStyle name="Followed Hyperlink 57" xfId="44810" hidden="1" xr:uid="{00000000-0005-0000-0000-000080070000}"/>
    <cellStyle name="Followed Hyperlink 57" xfId="44871" hidden="1" xr:uid="{00000000-0005-0000-0000-000081070000}"/>
    <cellStyle name="Followed Hyperlink 57" xfId="44965" hidden="1" xr:uid="{00000000-0005-0000-0000-000082070000}"/>
    <cellStyle name="Followed Hyperlink 57" xfId="44940" hidden="1" xr:uid="{00000000-0005-0000-0000-000083070000}"/>
    <cellStyle name="Followed Hyperlink 57" xfId="45022" hidden="1" xr:uid="{00000000-0005-0000-0000-000084070000}"/>
    <cellStyle name="Followed Hyperlink 57" xfId="45082" hidden="1" xr:uid="{00000000-0005-0000-0000-000085070000}"/>
    <cellStyle name="Followed Hyperlink 57" xfId="45176" hidden="1" xr:uid="{00000000-0005-0000-0000-000086070000}"/>
    <cellStyle name="Followed Hyperlink 57" xfId="45151" hidden="1" xr:uid="{00000000-0005-0000-0000-000087070000}"/>
    <cellStyle name="Followed Hyperlink 57" xfId="45233" hidden="1" xr:uid="{00000000-0005-0000-0000-000088070000}"/>
    <cellStyle name="Followed Hyperlink 57" xfId="45288" hidden="1" xr:uid="{00000000-0005-0000-0000-000089070000}"/>
    <cellStyle name="Followed Hyperlink 57" xfId="45382" hidden="1" xr:uid="{00000000-0005-0000-0000-00008A070000}"/>
    <cellStyle name="Followed Hyperlink 57" xfId="45357" hidden="1" xr:uid="{00000000-0005-0000-0000-00008B070000}"/>
    <cellStyle name="Followed Hyperlink 58" xfId="474" hidden="1" xr:uid="{00000000-0005-0000-0000-00008C070000}"/>
    <cellStyle name="Followed Hyperlink 58" xfId="696" hidden="1" xr:uid="{00000000-0005-0000-0000-00008D070000}"/>
    <cellStyle name="Followed Hyperlink 58" xfId="687" hidden="1" xr:uid="{00000000-0005-0000-0000-00008E070000}"/>
    <cellStyle name="Followed Hyperlink 58" xfId="654" hidden="1" xr:uid="{00000000-0005-0000-0000-00008F070000}"/>
    <cellStyle name="Followed Hyperlink 58" xfId="819" hidden="1" xr:uid="{00000000-0005-0000-0000-000090070000}"/>
    <cellStyle name="Followed Hyperlink 58" xfId="1009" hidden="1" xr:uid="{00000000-0005-0000-0000-000091070000}"/>
    <cellStyle name="Followed Hyperlink 58" xfId="1000" hidden="1" xr:uid="{00000000-0005-0000-0000-000092070000}"/>
    <cellStyle name="Followed Hyperlink 58" xfId="967" hidden="1" xr:uid="{00000000-0005-0000-0000-000093070000}"/>
    <cellStyle name="Followed Hyperlink 58" xfId="780" hidden="1" xr:uid="{00000000-0005-0000-0000-000094070000}"/>
    <cellStyle name="Followed Hyperlink 58" xfId="1230" hidden="1" xr:uid="{00000000-0005-0000-0000-000095070000}"/>
    <cellStyle name="Followed Hyperlink 58" xfId="1221" hidden="1" xr:uid="{00000000-0005-0000-0000-000096070000}"/>
    <cellStyle name="Followed Hyperlink 58" xfId="1188" hidden="1" xr:uid="{00000000-0005-0000-0000-000097070000}"/>
    <cellStyle name="Followed Hyperlink 58" xfId="585" hidden="1" xr:uid="{00000000-0005-0000-0000-000098070000}"/>
    <cellStyle name="Followed Hyperlink 58" xfId="1446" hidden="1" xr:uid="{00000000-0005-0000-0000-000099070000}"/>
    <cellStyle name="Followed Hyperlink 58" xfId="1437" hidden="1" xr:uid="{00000000-0005-0000-0000-00009A070000}"/>
    <cellStyle name="Followed Hyperlink 58" xfId="1404" hidden="1" xr:uid="{00000000-0005-0000-0000-00009B070000}"/>
    <cellStyle name="Followed Hyperlink 58" xfId="865" hidden="1" xr:uid="{00000000-0005-0000-0000-00009C070000}"/>
    <cellStyle name="Followed Hyperlink 58" xfId="1658" hidden="1" xr:uid="{00000000-0005-0000-0000-00009D070000}"/>
    <cellStyle name="Followed Hyperlink 58" xfId="1649" hidden="1" xr:uid="{00000000-0005-0000-0000-00009E070000}"/>
    <cellStyle name="Followed Hyperlink 58" xfId="1616" hidden="1" xr:uid="{00000000-0005-0000-0000-00009F070000}"/>
    <cellStyle name="Followed Hyperlink 58" xfId="802" hidden="1" xr:uid="{00000000-0005-0000-0000-0000A0070000}"/>
    <cellStyle name="Followed Hyperlink 58" xfId="1869" hidden="1" xr:uid="{00000000-0005-0000-0000-0000A1070000}"/>
    <cellStyle name="Followed Hyperlink 58" xfId="1860" hidden="1" xr:uid="{00000000-0005-0000-0000-0000A2070000}"/>
    <cellStyle name="Followed Hyperlink 58" xfId="1827" hidden="1" xr:uid="{00000000-0005-0000-0000-0000A3070000}"/>
    <cellStyle name="Followed Hyperlink 58" xfId="1095" hidden="1" xr:uid="{00000000-0005-0000-0000-0000A4070000}"/>
    <cellStyle name="Followed Hyperlink 58" xfId="2075" hidden="1" xr:uid="{00000000-0005-0000-0000-0000A5070000}"/>
    <cellStyle name="Followed Hyperlink 58" xfId="2066" hidden="1" xr:uid="{00000000-0005-0000-0000-0000A6070000}"/>
    <cellStyle name="Followed Hyperlink 58" xfId="2033" hidden="1" xr:uid="{00000000-0005-0000-0000-0000A7070000}"/>
    <cellStyle name="Followed Hyperlink 58" xfId="2775" hidden="1" xr:uid="{00000000-0005-0000-0000-00008C070000}"/>
    <cellStyle name="Followed Hyperlink 58" xfId="2997" hidden="1" xr:uid="{00000000-0005-0000-0000-00008D070000}"/>
    <cellStyle name="Followed Hyperlink 58" xfId="2988" hidden="1" xr:uid="{00000000-0005-0000-0000-00008E070000}"/>
    <cellStyle name="Followed Hyperlink 58" xfId="2955" hidden="1" xr:uid="{00000000-0005-0000-0000-00008F070000}"/>
    <cellStyle name="Followed Hyperlink 58" xfId="3120" hidden="1" xr:uid="{00000000-0005-0000-0000-000090070000}"/>
    <cellStyle name="Followed Hyperlink 58" xfId="3310" hidden="1" xr:uid="{00000000-0005-0000-0000-000091070000}"/>
    <cellStyle name="Followed Hyperlink 58" xfId="3301" hidden="1" xr:uid="{00000000-0005-0000-0000-000092070000}"/>
    <cellStyle name="Followed Hyperlink 58" xfId="3268" hidden="1" xr:uid="{00000000-0005-0000-0000-000093070000}"/>
    <cellStyle name="Followed Hyperlink 58" xfId="3081" hidden="1" xr:uid="{00000000-0005-0000-0000-000094070000}"/>
    <cellStyle name="Followed Hyperlink 58" xfId="3531" hidden="1" xr:uid="{00000000-0005-0000-0000-000095070000}"/>
    <cellStyle name="Followed Hyperlink 58" xfId="3522" hidden="1" xr:uid="{00000000-0005-0000-0000-000096070000}"/>
    <cellStyle name="Followed Hyperlink 58" xfId="3489" hidden="1" xr:uid="{00000000-0005-0000-0000-000097070000}"/>
    <cellStyle name="Followed Hyperlink 58" xfId="2886" hidden="1" xr:uid="{00000000-0005-0000-0000-000098070000}"/>
    <cellStyle name="Followed Hyperlink 58" xfId="3747" hidden="1" xr:uid="{00000000-0005-0000-0000-000099070000}"/>
    <cellStyle name="Followed Hyperlink 58" xfId="3738" hidden="1" xr:uid="{00000000-0005-0000-0000-00009A070000}"/>
    <cellStyle name="Followed Hyperlink 58" xfId="3705" hidden="1" xr:uid="{00000000-0005-0000-0000-00009B070000}"/>
    <cellStyle name="Followed Hyperlink 58" xfId="3166" hidden="1" xr:uid="{00000000-0005-0000-0000-00009C070000}"/>
    <cellStyle name="Followed Hyperlink 58" xfId="3959" hidden="1" xr:uid="{00000000-0005-0000-0000-00009D070000}"/>
    <cellStyle name="Followed Hyperlink 58" xfId="3950" hidden="1" xr:uid="{00000000-0005-0000-0000-00009E070000}"/>
    <cellStyle name="Followed Hyperlink 58" xfId="3917" hidden="1" xr:uid="{00000000-0005-0000-0000-00009F070000}"/>
    <cellStyle name="Followed Hyperlink 58" xfId="3103" hidden="1" xr:uid="{00000000-0005-0000-0000-0000A0070000}"/>
    <cellStyle name="Followed Hyperlink 58" xfId="4170" hidden="1" xr:uid="{00000000-0005-0000-0000-0000A1070000}"/>
    <cellStyle name="Followed Hyperlink 58" xfId="4161" hidden="1" xr:uid="{00000000-0005-0000-0000-0000A2070000}"/>
    <cellStyle name="Followed Hyperlink 58" xfId="4128" hidden="1" xr:uid="{00000000-0005-0000-0000-0000A3070000}"/>
    <cellStyle name="Followed Hyperlink 58" xfId="3396" hidden="1" xr:uid="{00000000-0005-0000-0000-0000A4070000}"/>
    <cellStyle name="Followed Hyperlink 58" xfId="4376" hidden="1" xr:uid="{00000000-0005-0000-0000-0000A5070000}"/>
    <cellStyle name="Followed Hyperlink 58" xfId="4367" hidden="1" xr:uid="{00000000-0005-0000-0000-0000A6070000}"/>
    <cellStyle name="Followed Hyperlink 58" xfId="4334" hidden="1" xr:uid="{00000000-0005-0000-0000-0000A7070000}"/>
    <cellStyle name="Followed Hyperlink 58" xfId="128" hidden="1" xr:uid="{00000000-0005-0000-0000-00008C070000}"/>
    <cellStyle name="Followed Hyperlink 58" xfId="2802" hidden="1" xr:uid="{00000000-0005-0000-0000-00008D070000}"/>
    <cellStyle name="Followed Hyperlink 58" xfId="4490" hidden="1" xr:uid="{00000000-0005-0000-0000-00008E070000}"/>
    <cellStyle name="Followed Hyperlink 58" xfId="4504" hidden="1" xr:uid="{00000000-0005-0000-0000-00008F070000}"/>
    <cellStyle name="Followed Hyperlink 58" xfId="4799" hidden="1" xr:uid="{00000000-0005-0000-0000-000090070000}"/>
    <cellStyle name="Followed Hyperlink 58" xfId="4989" hidden="1" xr:uid="{00000000-0005-0000-0000-000091070000}"/>
    <cellStyle name="Followed Hyperlink 58" xfId="4980" hidden="1" xr:uid="{00000000-0005-0000-0000-000092070000}"/>
    <cellStyle name="Followed Hyperlink 58" xfId="4947" hidden="1" xr:uid="{00000000-0005-0000-0000-000093070000}"/>
    <cellStyle name="Followed Hyperlink 58" xfId="4760" hidden="1" xr:uid="{00000000-0005-0000-0000-000094070000}"/>
    <cellStyle name="Followed Hyperlink 58" xfId="5210" hidden="1" xr:uid="{00000000-0005-0000-0000-000095070000}"/>
    <cellStyle name="Followed Hyperlink 58" xfId="5201" hidden="1" xr:uid="{00000000-0005-0000-0000-000096070000}"/>
    <cellStyle name="Followed Hyperlink 58" xfId="5168" hidden="1" xr:uid="{00000000-0005-0000-0000-000097070000}"/>
    <cellStyle name="Followed Hyperlink 58" xfId="2717" hidden="1" xr:uid="{00000000-0005-0000-0000-000098070000}"/>
    <cellStyle name="Followed Hyperlink 58" xfId="5426" hidden="1" xr:uid="{00000000-0005-0000-0000-000099070000}"/>
    <cellStyle name="Followed Hyperlink 58" xfId="5417" hidden="1" xr:uid="{00000000-0005-0000-0000-00009A070000}"/>
    <cellStyle name="Followed Hyperlink 58" xfId="5384" hidden="1" xr:uid="{00000000-0005-0000-0000-00009B070000}"/>
    <cellStyle name="Followed Hyperlink 58" xfId="4845" hidden="1" xr:uid="{00000000-0005-0000-0000-00009C070000}"/>
    <cellStyle name="Followed Hyperlink 58" xfId="5638" hidden="1" xr:uid="{00000000-0005-0000-0000-00009D070000}"/>
    <cellStyle name="Followed Hyperlink 58" xfId="5629" hidden="1" xr:uid="{00000000-0005-0000-0000-00009E070000}"/>
    <cellStyle name="Followed Hyperlink 58" xfId="5596" hidden="1" xr:uid="{00000000-0005-0000-0000-00009F070000}"/>
    <cellStyle name="Followed Hyperlink 58" xfId="4782" hidden="1" xr:uid="{00000000-0005-0000-0000-0000A0070000}"/>
    <cellStyle name="Followed Hyperlink 58" xfId="5849" hidden="1" xr:uid="{00000000-0005-0000-0000-0000A1070000}"/>
    <cellStyle name="Followed Hyperlink 58" xfId="5840" hidden="1" xr:uid="{00000000-0005-0000-0000-0000A2070000}"/>
    <cellStyle name="Followed Hyperlink 58" xfId="5807" hidden="1" xr:uid="{00000000-0005-0000-0000-0000A3070000}"/>
    <cellStyle name="Followed Hyperlink 58" xfId="5075" hidden="1" xr:uid="{00000000-0005-0000-0000-0000A4070000}"/>
    <cellStyle name="Followed Hyperlink 58" xfId="6055" hidden="1" xr:uid="{00000000-0005-0000-0000-0000A5070000}"/>
    <cellStyle name="Followed Hyperlink 58" xfId="6046" hidden="1" xr:uid="{00000000-0005-0000-0000-0000A6070000}"/>
    <cellStyle name="Followed Hyperlink 58" xfId="6013" hidden="1" xr:uid="{00000000-0005-0000-0000-0000A7070000}"/>
    <cellStyle name="Followed Hyperlink 58" xfId="82" hidden="1" xr:uid="{00000000-0005-0000-0000-00008C070000}"/>
    <cellStyle name="Followed Hyperlink 58" xfId="2690" hidden="1" xr:uid="{00000000-0005-0000-0000-00008D070000}"/>
    <cellStyle name="Followed Hyperlink 58" xfId="6169" hidden="1" xr:uid="{00000000-0005-0000-0000-00008E070000}"/>
    <cellStyle name="Followed Hyperlink 58" xfId="6183" hidden="1" xr:uid="{00000000-0005-0000-0000-00008F070000}"/>
    <cellStyle name="Followed Hyperlink 58" xfId="6479" hidden="1" xr:uid="{00000000-0005-0000-0000-000090070000}"/>
    <cellStyle name="Followed Hyperlink 58" xfId="6669" hidden="1" xr:uid="{00000000-0005-0000-0000-000091070000}"/>
    <cellStyle name="Followed Hyperlink 58" xfId="6660" hidden="1" xr:uid="{00000000-0005-0000-0000-000092070000}"/>
    <cellStyle name="Followed Hyperlink 58" xfId="6627" hidden="1" xr:uid="{00000000-0005-0000-0000-000093070000}"/>
    <cellStyle name="Followed Hyperlink 58" xfId="6440" hidden="1" xr:uid="{00000000-0005-0000-0000-000094070000}"/>
    <cellStyle name="Followed Hyperlink 58" xfId="6890" hidden="1" xr:uid="{00000000-0005-0000-0000-000095070000}"/>
    <cellStyle name="Followed Hyperlink 58" xfId="6881" hidden="1" xr:uid="{00000000-0005-0000-0000-000096070000}"/>
    <cellStyle name="Followed Hyperlink 58" xfId="6848" hidden="1" xr:uid="{00000000-0005-0000-0000-000097070000}"/>
    <cellStyle name="Followed Hyperlink 58" xfId="2674" hidden="1" xr:uid="{00000000-0005-0000-0000-000098070000}"/>
    <cellStyle name="Followed Hyperlink 58" xfId="7106" hidden="1" xr:uid="{00000000-0005-0000-0000-000099070000}"/>
    <cellStyle name="Followed Hyperlink 58" xfId="7097" hidden="1" xr:uid="{00000000-0005-0000-0000-00009A070000}"/>
    <cellStyle name="Followed Hyperlink 58" xfId="7064" hidden="1" xr:uid="{00000000-0005-0000-0000-00009B070000}"/>
    <cellStyle name="Followed Hyperlink 58" xfId="6525" hidden="1" xr:uid="{00000000-0005-0000-0000-00009C070000}"/>
    <cellStyle name="Followed Hyperlink 58" xfId="7318" hidden="1" xr:uid="{00000000-0005-0000-0000-00009D070000}"/>
    <cellStyle name="Followed Hyperlink 58" xfId="7309" hidden="1" xr:uid="{00000000-0005-0000-0000-00009E070000}"/>
    <cellStyle name="Followed Hyperlink 58" xfId="7276" hidden="1" xr:uid="{00000000-0005-0000-0000-00009F070000}"/>
    <cellStyle name="Followed Hyperlink 58" xfId="6462" hidden="1" xr:uid="{00000000-0005-0000-0000-0000A0070000}"/>
    <cellStyle name="Followed Hyperlink 58" xfId="7529" hidden="1" xr:uid="{00000000-0005-0000-0000-0000A1070000}"/>
    <cellStyle name="Followed Hyperlink 58" xfId="7520" hidden="1" xr:uid="{00000000-0005-0000-0000-0000A2070000}"/>
    <cellStyle name="Followed Hyperlink 58" xfId="7487" hidden="1" xr:uid="{00000000-0005-0000-0000-0000A3070000}"/>
    <cellStyle name="Followed Hyperlink 58" xfId="6755" hidden="1" xr:uid="{00000000-0005-0000-0000-0000A4070000}"/>
    <cellStyle name="Followed Hyperlink 58" xfId="7735" hidden="1" xr:uid="{00000000-0005-0000-0000-0000A5070000}"/>
    <cellStyle name="Followed Hyperlink 58" xfId="7726" hidden="1" xr:uid="{00000000-0005-0000-0000-0000A6070000}"/>
    <cellStyle name="Followed Hyperlink 58" xfId="7693" hidden="1" xr:uid="{00000000-0005-0000-0000-0000A7070000}"/>
    <cellStyle name="Followed Hyperlink 58" xfId="2512" hidden="1" xr:uid="{00000000-0005-0000-0000-00008C070000}"/>
    <cellStyle name="Followed Hyperlink 58" xfId="2696" hidden="1" xr:uid="{00000000-0005-0000-0000-00008D070000}"/>
    <cellStyle name="Followed Hyperlink 58" xfId="7849" hidden="1" xr:uid="{00000000-0005-0000-0000-00008E070000}"/>
    <cellStyle name="Followed Hyperlink 58" xfId="7863" hidden="1" xr:uid="{00000000-0005-0000-0000-00008F070000}"/>
    <cellStyle name="Followed Hyperlink 58" xfId="8159" hidden="1" xr:uid="{00000000-0005-0000-0000-000090070000}"/>
    <cellStyle name="Followed Hyperlink 58" xfId="8349" hidden="1" xr:uid="{00000000-0005-0000-0000-000091070000}"/>
    <cellStyle name="Followed Hyperlink 58" xfId="8340" hidden="1" xr:uid="{00000000-0005-0000-0000-000092070000}"/>
    <cellStyle name="Followed Hyperlink 58" xfId="8307" hidden="1" xr:uid="{00000000-0005-0000-0000-000093070000}"/>
    <cellStyle name="Followed Hyperlink 58" xfId="8120" hidden="1" xr:uid="{00000000-0005-0000-0000-000094070000}"/>
    <cellStyle name="Followed Hyperlink 58" xfId="8570" hidden="1" xr:uid="{00000000-0005-0000-0000-000095070000}"/>
    <cellStyle name="Followed Hyperlink 58" xfId="8561" hidden="1" xr:uid="{00000000-0005-0000-0000-000096070000}"/>
    <cellStyle name="Followed Hyperlink 58" xfId="8528" hidden="1" xr:uid="{00000000-0005-0000-0000-000097070000}"/>
    <cellStyle name="Followed Hyperlink 58" xfId="4620" hidden="1" xr:uid="{00000000-0005-0000-0000-000098070000}"/>
    <cellStyle name="Followed Hyperlink 58" xfId="8786" hidden="1" xr:uid="{00000000-0005-0000-0000-000099070000}"/>
    <cellStyle name="Followed Hyperlink 58" xfId="8777" hidden="1" xr:uid="{00000000-0005-0000-0000-00009A070000}"/>
    <cellStyle name="Followed Hyperlink 58" xfId="8744" hidden="1" xr:uid="{00000000-0005-0000-0000-00009B070000}"/>
    <cellStyle name="Followed Hyperlink 58" xfId="8205" hidden="1" xr:uid="{00000000-0005-0000-0000-00009C070000}"/>
    <cellStyle name="Followed Hyperlink 58" xfId="8998" hidden="1" xr:uid="{00000000-0005-0000-0000-00009D070000}"/>
    <cellStyle name="Followed Hyperlink 58" xfId="8989" hidden="1" xr:uid="{00000000-0005-0000-0000-00009E070000}"/>
    <cellStyle name="Followed Hyperlink 58" xfId="8956" hidden="1" xr:uid="{00000000-0005-0000-0000-00009F070000}"/>
    <cellStyle name="Followed Hyperlink 58" xfId="8142" hidden="1" xr:uid="{00000000-0005-0000-0000-0000A0070000}"/>
    <cellStyle name="Followed Hyperlink 58" xfId="9209" hidden="1" xr:uid="{00000000-0005-0000-0000-0000A1070000}"/>
    <cellStyle name="Followed Hyperlink 58" xfId="9200" hidden="1" xr:uid="{00000000-0005-0000-0000-0000A2070000}"/>
    <cellStyle name="Followed Hyperlink 58" xfId="9167" hidden="1" xr:uid="{00000000-0005-0000-0000-0000A3070000}"/>
    <cellStyle name="Followed Hyperlink 58" xfId="8435" hidden="1" xr:uid="{00000000-0005-0000-0000-0000A4070000}"/>
    <cellStyle name="Followed Hyperlink 58" xfId="9415" hidden="1" xr:uid="{00000000-0005-0000-0000-0000A5070000}"/>
    <cellStyle name="Followed Hyperlink 58" xfId="9406" hidden="1" xr:uid="{00000000-0005-0000-0000-0000A6070000}"/>
    <cellStyle name="Followed Hyperlink 58" xfId="9373" hidden="1" xr:uid="{00000000-0005-0000-0000-0000A7070000}"/>
    <cellStyle name="Followed Hyperlink 58" xfId="2573" hidden="1" xr:uid="{00000000-0005-0000-0000-00008C070000}"/>
    <cellStyle name="Followed Hyperlink 58" xfId="2756" hidden="1" xr:uid="{00000000-0005-0000-0000-00008D070000}"/>
    <cellStyle name="Followed Hyperlink 58" xfId="9529" hidden="1" xr:uid="{00000000-0005-0000-0000-00008E070000}"/>
    <cellStyle name="Followed Hyperlink 58" xfId="9543" hidden="1" xr:uid="{00000000-0005-0000-0000-00008F070000}"/>
    <cellStyle name="Followed Hyperlink 58" xfId="9837" hidden="1" xr:uid="{00000000-0005-0000-0000-000090070000}"/>
    <cellStyle name="Followed Hyperlink 58" xfId="10027" hidden="1" xr:uid="{00000000-0005-0000-0000-000091070000}"/>
    <cellStyle name="Followed Hyperlink 58" xfId="10018" hidden="1" xr:uid="{00000000-0005-0000-0000-000092070000}"/>
    <cellStyle name="Followed Hyperlink 58" xfId="9985" hidden="1" xr:uid="{00000000-0005-0000-0000-000093070000}"/>
    <cellStyle name="Followed Hyperlink 58" xfId="9798" hidden="1" xr:uid="{00000000-0005-0000-0000-000094070000}"/>
    <cellStyle name="Followed Hyperlink 58" xfId="10248" hidden="1" xr:uid="{00000000-0005-0000-0000-000095070000}"/>
    <cellStyle name="Followed Hyperlink 58" xfId="10239" hidden="1" xr:uid="{00000000-0005-0000-0000-000096070000}"/>
    <cellStyle name="Followed Hyperlink 58" xfId="10206" hidden="1" xr:uid="{00000000-0005-0000-0000-000097070000}"/>
    <cellStyle name="Followed Hyperlink 58" xfId="6299" hidden="1" xr:uid="{00000000-0005-0000-0000-000098070000}"/>
    <cellStyle name="Followed Hyperlink 58" xfId="10464" hidden="1" xr:uid="{00000000-0005-0000-0000-000099070000}"/>
    <cellStyle name="Followed Hyperlink 58" xfId="10455" hidden="1" xr:uid="{00000000-0005-0000-0000-00009A070000}"/>
    <cellStyle name="Followed Hyperlink 58" xfId="10422" hidden="1" xr:uid="{00000000-0005-0000-0000-00009B070000}"/>
    <cellStyle name="Followed Hyperlink 58" xfId="9883" hidden="1" xr:uid="{00000000-0005-0000-0000-00009C070000}"/>
    <cellStyle name="Followed Hyperlink 58" xfId="10676" hidden="1" xr:uid="{00000000-0005-0000-0000-00009D070000}"/>
    <cellStyle name="Followed Hyperlink 58" xfId="10667" hidden="1" xr:uid="{00000000-0005-0000-0000-00009E070000}"/>
    <cellStyle name="Followed Hyperlink 58" xfId="10634" hidden="1" xr:uid="{00000000-0005-0000-0000-00009F070000}"/>
    <cellStyle name="Followed Hyperlink 58" xfId="9820" hidden="1" xr:uid="{00000000-0005-0000-0000-0000A0070000}"/>
    <cellStyle name="Followed Hyperlink 58" xfId="10887" hidden="1" xr:uid="{00000000-0005-0000-0000-0000A1070000}"/>
    <cellStyle name="Followed Hyperlink 58" xfId="10878" hidden="1" xr:uid="{00000000-0005-0000-0000-0000A2070000}"/>
    <cellStyle name="Followed Hyperlink 58" xfId="10845" hidden="1" xr:uid="{00000000-0005-0000-0000-0000A3070000}"/>
    <cellStyle name="Followed Hyperlink 58" xfId="10113" hidden="1" xr:uid="{00000000-0005-0000-0000-0000A4070000}"/>
    <cellStyle name="Followed Hyperlink 58" xfId="11093" hidden="1" xr:uid="{00000000-0005-0000-0000-0000A5070000}"/>
    <cellStyle name="Followed Hyperlink 58" xfId="11084" hidden="1" xr:uid="{00000000-0005-0000-0000-0000A6070000}"/>
    <cellStyle name="Followed Hyperlink 58" xfId="11051" hidden="1" xr:uid="{00000000-0005-0000-0000-0000A7070000}"/>
    <cellStyle name="Followed Hyperlink 58" xfId="2786" hidden="1" xr:uid="{00000000-0005-0000-0000-00008C070000}"/>
    <cellStyle name="Followed Hyperlink 58" xfId="4601" hidden="1" xr:uid="{00000000-0005-0000-0000-00008D070000}"/>
    <cellStyle name="Followed Hyperlink 58" xfId="11207" hidden="1" xr:uid="{00000000-0005-0000-0000-00008E070000}"/>
    <cellStyle name="Followed Hyperlink 58" xfId="11221" hidden="1" xr:uid="{00000000-0005-0000-0000-00008F070000}"/>
    <cellStyle name="Followed Hyperlink 58" xfId="11512" hidden="1" xr:uid="{00000000-0005-0000-0000-000090070000}"/>
    <cellStyle name="Followed Hyperlink 58" xfId="11702" hidden="1" xr:uid="{00000000-0005-0000-0000-000091070000}"/>
    <cellStyle name="Followed Hyperlink 58" xfId="11693" hidden="1" xr:uid="{00000000-0005-0000-0000-000092070000}"/>
    <cellStyle name="Followed Hyperlink 58" xfId="11660" hidden="1" xr:uid="{00000000-0005-0000-0000-000093070000}"/>
    <cellStyle name="Followed Hyperlink 58" xfId="11473" hidden="1" xr:uid="{00000000-0005-0000-0000-000094070000}"/>
    <cellStyle name="Followed Hyperlink 58" xfId="11923" hidden="1" xr:uid="{00000000-0005-0000-0000-000095070000}"/>
    <cellStyle name="Followed Hyperlink 58" xfId="11914" hidden="1" xr:uid="{00000000-0005-0000-0000-000096070000}"/>
    <cellStyle name="Followed Hyperlink 58" xfId="11881" hidden="1" xr:uid="{00000000-0005-0000-0000-000097070000}"/>
    <cellStyle name="Followed Hyperlink 58" xfId="7979" hidden="1" xr:uid="{00000000-0005-0000-0000-000098070000}"/>
    <cellStyle name="Followed Hyperlink 58" xfId="12139" hidden="1" xr:uid="{00000000-0005-0000-0000-000099070000}"/>
    <cellStyle name="Followed Hyperlink 58" xfId="12130" hidden="1" xr:uid="{00000000-0005-0000-0000-00009A070000}"/>
    <cellStyle name="Followed Hyperlink 58" xfId="12097" hidden="1" xr:uid="{00000000-0005-0000-0000-00009B070000}"/>
    <cellStyle name="Followed Hyperlink 58" xfId="11558" hidden="1" xr:uid="{00000000-0005-0000-0000-00009C070000}"/>
    <cellStyle name="Followed Hyperlink 58" xfId="12351" hidden="1" xr:uid="{00000000-0005-0000-0000-00009D070000}"/>
    <cellStyle name="Followed Hyperlink 58" xfId="12342" hidden="1" xr:uid="{00000000-0005-0000-0000-00009E070000}"/>
    <cellStyle name="Followed Hyperlink 58" xfId="12309" hidden="1" xr:uid="{00000000-0005-0000-0000-00009F070000}"/>
    <cellStyle name="Followed Hyperlink 58" xfId="11495" hidden="1" xr:uid="{00000000-0005-0000-0000-0000A0070000}"/>
    <cellStyle name="Followed Hyperlink 58" xfId="12562" hidden="1" xr:uid="{00000000-0005-0000-0000-0000A1070000}"/>
    <cellStyle name="Followed Hyperlink 58" xfId="12553" hidden="1" xr:uid="{00000000-0005-0000-0000-0000A2070000}"/>
    <cellStyle name="Followed Hyperlink 58" xfId="12520" hidden="1" xr:uid="{00000000-0005-0000-0000-0000A3070000}"/>
    <cellStyle name="Followed Hyperlink 58" xfId="11788" hidden="1" xr:uid="{00000000-0005-0000-0000-0000A4070000}"/>
    <cellStyle name="Followed Hyperlink 58" xfId="12768" hidden="1" xr:uid="{00000000-0005-0000-0000-0000A5070000}"/>
    <cellStyle name="Followed Hyperlink 58" xfId="12759" hidden="1" xr:uid="{00000000-0005-0000-0000-0000A6070000}"/>
    <cellStyle name="Followed Hyperlink 58" xfId="12726" hidden="1" xr:uid="{00000000-0005-0000-0000-0000A7070000}"/>
    <cellStyle name="Followed Hyperlink 58" xfId="4644" hidden="1" xr:uid="{00000000-0005-0000-0000-00008C070000}"/>
    <cellStyle name="Followed Hyperlink 58" xfId="6280" hidden="1" xr:uid="{00000000-0005-0000-0000-00008D070000}"/>
    <cellStyle name="Followed Hyperlink 58" xfId="12882" hidden="1" xr:uid="{00000000-0005-0000-0000-00008E070000}"/>
    <cellStyle name="Followed Hyperlink 58" xfId="12896" hidden="1" xr:uid="{00000000-0005-0000-0000-00008F070000}"/>
    <cellStyle name="Followed Hyperlink 58" xfId="13186" hidden="1" xr:uid="{00000000-0005-0000-0000-000090070000}"/>
    <cellStyle name="Followed Hyperlink 58" xfId="13376" hidden="1" xr:uid="{00000000-0005-0000-0000-000091070000}"/>
    <cellStyle name="Followed Hyperlink 58" xfId="13367" hidden="1" xr:uid="{00000000-0005-0000-0000-000092070000}"/>
    <cellStyle name="Followed Hyperlink 58" xfId="13334" hidden="1" xr:uid="{00000000-0005-0000-0000-000093070000}"/>
    <cellStyle name="Followed Hyperlink 58" xfId="13147" hidden="1" xr:uid="{00000000-0005-0000-0000-000094070000}"/>
    <cellStyle name="Followed Hyperlink 58" xfId="13597" hidden="1" xr:uid="{00000000-0005-0000-0000-000095070000}"/>
    <cellStyle name="Followed Hyperlink 58" xfId="13588" hidden="1" xr:uid="{00000000-0005-0000-0000-000096070000}"/>
    <cellStyle name="Followed Hyperlink 58" xfId="13555" hidden="1" xr:uid="{00000000-0005-0000-0000-000097070000}"/>
    <cellStyle name="Followed Hyperlink 58" xfId="9659" hidden="1" xr:uid="{00000000-0005-0000-0000-000098070000}"/>
    <cellStyle name="Followed Hyperlink 58" xfId="13813" hidden="1" xr:uid="{00000000-0005-0000-0000-000099070000}"/>
    <cellStyle name="Followed Hyperlink 58" xfId="13804" hidden="1" xr:uid="{00000000-0005-0000-0000-00009A070000}"/>
    <cellStyle name="Followed Hyperlink 58" xfId="13771" hidden="1" xr:uid="{00000000-0005-0000-0000-00009B070000}"/>
    <cellStyle name="Followed Hyperlink 58" xfId="13232" hidden="1" xr:uid="{00000000-0005-0000-0000-00009C070000}"/>
    <cellStyle name="Followed Hyperlink 58" xfId="14025" hidden="1" xr:uid="{00000000-0005-0000-0000-00009D070000}"/>
    <cellStyle name="Followed Hyperlink 58" xfId="14016" hidden="1" xr:uid="{00000000-0005-0000-0000-00009E070000}"/>
    <cellStyle name="Followed Hyperlink 58" xfId="13983" hidden="1" xr:uid="{00000000-0005-0000-0000-00009F070000}"/>
    <cellStyle name="Followed Hyperlink 58" xfId="13169" hidden="1" xr:uid="{00000000-0005-0000-0000-0000A0070000}"/>
    <cellStyle name="Followed Hyperlink 58" xfId="14236" hidden="1" xr:uid="{00000000-0005-0000-0000-0000A1070000}"/>
    <cellStyle name="Followed Hyperlink 58" xfId="14227" hidden="1" xr:uid="{00000000-0005-0000-0000-0000A2070000}"/>
    <cellStyle name="Followed Hyperlink 58" xfId="14194" hidden="1" xr:uid="{00000000-0005-0000-0000-0000A3070000}"/>
    <cellStyle name="Followed Hyperlink 58" xfId="13462" hidden="1" xr:uid="{00000000-0005-0000-0000-0000A4070000}"/>
    <cellStyle name="Followed Hyperlink 58" xfId="14442" hidden="1" xr:uid="{00000000-0005-0000-0000-0000A5070000}"/>
    <cellStyle name="Followed Hyperlink 58" xfId="14433" hidden="1" xr:uid="{00000000-0005-0000-0000-0000A6070000}"/>
    <cellStyle name="Followed Hyperlink 58" xfId="14400" hidden="1" xr:uid="{00000000-0005-0000-0000-0000A7070000}"/>
    <cellStyle name="Followed Hyperlink 58" xfId="6323" hidden="1" xr:uid="{00000000-0005-0000-0000-00008C070000}"/>
    <cellStyle name="Followed Hyperlink 58" xfId="7960" hidden="1" xr:uid="{00000000-0005-0000-0000-00008D070000}"/>
    <cellStyle name="Followed Hyperlink 58" xfId="14556" hidden="1" xr:uid="{00000000-0005-0000-0000-00008E070000}"/>
    <cellStyle name="Followed Hyperlink 58" xfId="14570" hidden="1" xr:uid="{00000000-0005-0000-0000-00008F070000}"/>
    <cellStyle name="Followed Hyperlink 58" xfId="14854" hidden="1" xr:uid="{00000000-0005-0000-0000-000090070000}"/>
    <cellStyle name="Followed Hyperlink 58" xfId="15044" hidden="1" xr:uid="{00000000-0005-0000-0000-000091070000}"/>
    <cellStyle name="Followed Hyperlink 58" xfId="15035" hidden="1" xr:uid="{00000000-0005-0000-0000-000092070000}"/>
    <cellStyle name="Followed Hyperlink 58" xfId="15002" hidden="1" xr:uid="{00000000-0005-0000-0000-000093070000}"/>
    <cellStyle name="Followed Hyperlink 58" xfId="14815" hidden="1" xr:uid="{00000000-0005-0000-0000-000094070000}"/>
    <cellStyle name="Followed Hyperlink 58" xfId="15265" hidden="1" xr:uid="{00000000-0005-0000-0000-000095070000}"/>
    <cellStyle name="Followed Hyperlink 58" xfId="15256" hidden="1" xr:uid="{00000000-0005-0000-0000-000096070000}"/>
    <cellStyle name="Followed Hyperlink 58" xfId="15223" hidden="1" xr:uid="{00000000-0005-0000-0000-000097070000}"/>
    <cellStyle name="Followed Hyperlink 58" xfId="11336" hidden="1" xr:uid="{00000000-0005-0000-0000-000098070000}"/>
    <cellStyle name="Followed Hyperlink 58" xfId="15481" hidden="1" xr:uid="{00000000-0005-0000-0000-000099070000}"/>
    <cellStyle name="Followed Hyperlink 58" xfId="15472" hidden="1" xr:uid="{00000000-0005-0000-0000-00009A070000}"/>
    <cellStyle name="Followed Hyperlink 58" xfId="15439" hidden="1" xr:uid="{00000000-0005-0000-0000-00009B070000}"/>
    <cellStyle name="Followed Hyperlink 58" xfId="14900" hidden="1" xr:uid="{00000000-0005-0000-0000-00009C070000}"/>
    <cellStyle name="Followed Hyperlink 58" xfId="15693" hidden="1" xr:uid="{00000000-0005-0000-0000-00009D070000}"/>
    <cellStyle name="Followed Hyperlink 58" xfId="15684" hidden="1" xr:uid="{00000000-0005-0000-0000-00009E070000}"/>
    <cellStyle name="Followed Hyperlink 58" xfId="15651" hidden="1" xr:uid="{00000000-0005-0000-0000-00009F070000}"/>
    <cellStyle name="Followed Hyperlink 58" xfId="14837" hidden="1" xr:uid="{00000000-0005-0000-0000-0000A0070000}"/>
    <cellStyle name="Followed Hyperlink 58" xfId="15904" hidden="1" xr:uid="{00000000-0005-0000-0000-0000A1070000}"/>
    <cellStyle name="Followed Hyperlink 58" xfId="15895" hidden="1" xr:uid="{00000000-0005-0000-0000-0000A2070000}"/>
    <cellStyle name="Followed Hyperlink 58" xfId="15862" hidden="1" xr:uid="{00000000-0005-0000-0000-0000A3070000}"/>
    <cellStyle name="Followed Hyperlink 58" xfId="15130" hidden="1" xr:uid="{00000000-0005-0000-0000-0000A4070000}"/>
    <cellStyle name="Followed Hyperlink 58" xfId="16110" hidden="1" xr:uid="{00000000-0005-0000-0000-0000A5070000}"/>
    <cellStyle name="Followed Hyperlink 58" xfId="16101" hidden="1" xr:uid="{00000000-0005-0000-0000-0000A6070000}"/>
    <cellStyle name="Followed Hyperlink 58" xfId="16068" hidden="1" xr:uid="{00000000-0005-0000-0000-0000A7070000}"/>
    <cellStyle name="Followed Hyperlink 58" xfId="8003" hidden="1" xr:uid="{00000000-0005-0000-0000-00008C070000}"/>
    <cellStyle name="Followed Hyperlink 58" xfId="9640" hidden="1" xr:uid="{00000000-0005-0000-0000-00008D070000}"/>
    <cellStyle name="Followed Hyperlink 58" xfId="16224" hidden="1" xr:uid="{00000000-0005-0000-0000-00008E070000}"/>
    <cellStyle name="Followed Hyperlink 58" xfId="16238" hidden="1" xr:uid="{00000000-0005-0000-0000-00008F070000}"/>
    <cellStyle name="Followed Hyperlink 58" xfId="16513" hidden="1" xr:uid="{00000000-0005-0000-0000-000090070000}"/>
    <cellStyle name="Followed Hyperlink 58" xfId="16703" hidden="1" xr:uid="{00000000-0005-0000-0000-000091070000}"/>
    <cellStyle name="Followed Hyperlink 58" xfId="16694" hidden="1" xr:uid="{00000000-0005-0000-0000-000092070000}"/>
    <cellStyle name="Followed Hyperlink 58" xfId="16661" hidden="1" xr:uid="{00000000-0005-0000-0000-000093070000}"/>
    <cellStyle name="Followed Hyperlink 58" xfId="16474" hidden="1" xr:uid="{00000000-0005-0000-0000-000094070000}"/>
    <cellStyle name="Followed Hyperlink 58" xfId="16924" hidden="1" xr:uid="{00000000-0005-0000-0000-000095070000}"/>
    <cellStyle name="Followed Hyperlink 58" xfId="16915" hidden="1" xr:uid="{00000000-0005-0000-0000-000096070000}"/>
    <cellStyle name="Followed Hyperlink 58" xfId="16882" hidden="1" xr:uid="{00000000-0005-0000-0000-000097070000}"/>
    <cellStyle name="Followed Hyperlink 58" xfId="13010" hidden="1" xr:uid="{00000000-0005-0000-0000-000098070000}"/>
    <cellStyle name="Followed Hyperlink 58" xfId="17140" hidden="1" xr:uid="{00000000-0005-0000-0000-000099070000}"/>
    <cellStyle name="Followed Hyperlink 58" xfId="17131" hidden="1" xr:uid="{00000000-0005-0000-0000-00009A070000}"/>
    <cellStyle name="Followed Hyperlink 58" xfId="17098" hidden="1" xr:uid="{00000000-0005-0000-0000-00009B070000}"/>
    <cellStyle name="Followed Hyperlink 58" xfId="16559" hidden="1" xr:uid="{00000000-0005-0000-0000-00009C070000}"/>
    <cellStyle name="Followed Hyperlink 58" xfId="17352" hidden="1" xr:uid="{00000000-0005-0000-0000-00009D070000}"/>
    <cellStyle name="Followed Hyperlink 58" xfId="17343" hidden="1" xr:uid="{00000000-0005-0000-0000-00009E070000}"/>
    <cellStyle name="Followed Hyperlink 58" xfId="17310" hidden="1" xr:uid="{00000000-0005-0000-0000-00009F070000}"/>
    <cellStyle name="Followed Hyperlink 58" xfId="16496" hidden="1" xr:uid="{00000000-0005-0000-0000-0000A0070000}"/>
    <cellStyle name="Followed Hyperlink 58" xfId="17563" hidden="1" xr:uid="{00000000-0005-0000-0000-0000A1070000}"/>
    <cellStyle name="Followed Hyperlink 58" xfId="17554" hidden="1" xr:uid="{00000000-0005-0000-0000-0000A2070000}"/>
    <cellStyle name="Followed Hyperlink 58" xfId="17521" hidden="1" xr:uid="{00000000-0005-0000-0000-0000A3070000}"/>
    <cellStyle name="Followed Hyperlink 58" xfId="16789" hidden="1" xr:uid="{00000000-0005-0000-0000-0000A4070000}"/>
    <cellStyle name="Followed Hyperlink 58" xfId="17769" hidden="1" xr:uid="{00000000-0005-0000-0000-0000A5070000}"/>
    <cellStyle name="Followed Hyperlink 58" xfId="17760" hidden="1" xr:uid="{00000000-0005-0000-0000-0000A6070000}"/>
    <cellStyle name="Followed Hyperlink 58" xfId="17727" hidden="1" xr:uid="{00000000-0005-0000-0000-0000A7070000}"/>
    <cellStyle name="Followed Hyperlink 58" xfId="17979" hidden="1" xr:uid="{00000000-0005-0000-0000-00008C070000}"/>
    <cellStyle name="Followed Hyperlink 58" xfId="9632" hidden="1" xr:uid="{00000000-0005-0000-0000-00008D070000}"/>
    <cellStyle name="Followed Hyperlink 58" xfId="17880" hidden="1" xr:uid="{00000000-0005-0000-0000-00008E070000}"/>
    <cellStyle name="Followed Hyperlink 58" xfId="17896" hidden="1" xr:uid="{00000000-0005-0000-0000-00008F070000}"/>
    <cellStyle name="Followed Hyperlink 58" xfId="18179" hidden="1" xr:uid="{00000000-0005-0000-0000-000090070000}"/>
    <cellStyle name="Followed Hyperlink 58" xfId="18369" hidden="1" xr:uid="{00000000-0005-0000-0000-000091070000}"/>
    <cellStyle name="Followed Hyperlink 58" xfId="18360" hidden="1" xr:uid="{00000000-0005-0000-0000-000092070000}"/>
    <cellStyle name="Followed Hyperlink 58" xfId="18327" hidden="1" xr:uid="{00000000-0005-0000-0000-000093070000}"/>
    <cellStyle name="Followed Hyperlink 58" xfId="18140" hidden="1" xr:uid="{00000000-0005-0000-0000-000094070000}"/>
    <cellStyle name="Followed Hyperlink 58" xfId="18590" hidden="1" xr:uid="{00000000-0005-0000-0000-000095070000}"/>
    <cellStyle name="Followed Hyperlink 58" xfId="18581" hidden="1" xr:uid="{00000000-0005-0000-0000-000096070000}"/>
    <cellStyle name="Followed Hyperlink 58" xfId="18548" hidden="1" xr:uid="{00000000-0005-0000-0000-000097070000}"/>
    <cellStyle name="Followed Hyperlink 58" xfId="2803" hidden="1" xr:uid="{00000000-0005-0000-0000-000098070000}"/>
    <cellStyle name="Followed Hyperlink 58" xfId="18806" hidden="1" xr:uid="{00000000-0005-0000-0000-000099070000}"/>
    <cellStyle name="Followed Hyperlink 58" xfId="18797" hidden="1" xr:uid="{00000000-0005-0000-0000-00009A070000}"/>
    <cellStyle name="Followed Hyperlink 58" xfId="18764" hidden="1" xr:uid="{00000000-0005-0000-0000-00009B070000}"/>
    <cellStyle name="Followed Hyperlink 58" xfId="18225" hidden="1" xr:uid="{00000000-0005-0000-0000-00009C070000}"/>
    <cellStyle name="Followed Hyperlink 58" xfId="19018" hidden="1" xr:uid="{00000000-0005-0000-0000-00009D070000}"/>
    <cellStyle name="Followed Hyperlink 58" xfId="19009" hidden="1" xr:uid="{00000000-0005-0000-0000-00009E070000}"/>
    <cellStyle name="Followed Hyperlink 58" xfId="18976" hidden="1" xr:uid="{00000000-0005-0000-0000-00009F070000}"/>
    <cellStyle name="Followed Hyperlink 58" xfId="18162" hidden="1" xr:uid="{00000000-0005-0000-0000-0000A0070000}"/>
    <cellStyle name="Followed Hyperlink 58" xfId="19229" hidden="1" xr:uid="{00000000-0005-0000-0000-0000A1070000}"/>
    <cellStyle name="Followed Hyperlink 58" xfId="19220" hidden="1" xr:uid="{00000000-0005-0000-0000-0000A2070000}"/>
    <cellStyle name="Followed Hyperlink 58" xfId="19187" hidden="1" xr:uid="{00000000-0005-0000-0000-0000A3070000}"/>
    <cellStyle name="Followed Hyperlink 58" xfId="18455" hidden="1" xr:uid="{00000000-0005-0000-0000-0000A4070000}"/>
    <cellStyle name="Followed Hyperlink 58" xfId="19435" hidden="1" xr:uid="{00000000-0005-0000-0000-0000A5070000}"/>
    <cellStyle name="Followed Hyperlink 58" xfId="19426" hidden="1" xr:uid="{00000000-0005-0000-0000-0000A6070000}"/>
    <cellStyle name="Followed Hyperlink 58" xfId="19393" hidden="1" xr:uid="{00000000-0005-0000-0000-0000A7070000}"/>
    <cellStyle name="Followed Hyperlink 58" xfId="8039" hidden="1" xr:uid="{00000000-0005-0000-0000-00008C070000}"/>
    <cellStyle name="Followed Hyperlink 58" xfId="14666" hidden="1" xr:uid="{00000000-0005-0000-0000-00008D070000}"/>
    <cellStyle name="Followed Hyperlink 58" xfId="19549" hidden="1" xr:uid="{00000000-0005-0000-0000-00008E070000}"/>
    <cellStyle name="Followed Hyperlink 58" xfId="19563" hidden="1" xr:uid="{00000000-0005-0000-0000-00008F070000}"/>
    <cellStyle name="Followed Hyperlink 58" xfId="19820" hidden="1" xr:uid="{00000000-0005-0000-0000-000090070000}"/>
    <cellStyle name="Followed Hyperlink 58" xfId="20010" hidden="1" xr:uid="{00000000-0005-0000-0000-000091070000}"/>
    <cellStyle name="Followed Hyperlink 58" xfId="20001" hidden="1" xr:uid="{00000000-0005-0000-0000-000092070000}"/>
    <cellStyle name="Followed Hyperlink 58" xfId="19968" hidden="1" xr:uid="{00000000-0005-0000-0000-000093070000}"/>
    <cellStyle name="Followed Hyperlink 58" xfId="19781" hidden="1" xr:uid="{00000000-0005-0000-0000-000094070000}"/>
    <cellStyle name="Followed Hyperlink 58" xfId="20231" hidden="1" xr:uid="{00000000-0005-0000-0000-000095070000}"/>
    <cellStyle name="Followed Hyperlink 58" xfId="20222" hidden="1" xr:uid="{00000000-0005-0000-0000-000096070000}"/>
    <cellStyle name="Followed Hyperlink 58" xfId="20189" hidden="1" xr:uid="{00000000-0005-0000-0000-000097070000}"/>
    <cellStyle name="Followed Hyperlink 58" xfId="11429" hidden="1" xr:uid="{00000000-0005-0000-0000-000098070000}"/>
    <cellStyle name="Followed Hyperlink 58" xfId="20447" hidden="1" xr:uid="{00000000-0005-0000-0000-000099070000}"/>
    <cellStyle name="Followed Hyperlink 58" xfId="20438" hidden="1" xr:uid="{00000000-0005-0000-0000-00009A070000}"/>
    <cellStyle name="Followed Hyperlink 58" xfId="20405" hidden="1" xr:uid="{00000000-0005-0000-0000-00009B070000}"/>
    <cellStyle name="Followed Hyperlink 58" xfId="19866" hidden="1" xr:uid="{00000000-0005-0000-0000-00009C070000}"/>
    <cellStyle name="Followed Hyperlink 58" xfId="20659" hidden="1" xr:uid="{00000000-0005-0000-0000-00009D070000}"/>
    <cellStyle name="Followed Hyperlink 58" xfId="20650" hidden="1" xr:uid="{00000000-0005-0000-0000-00009E070000}"/>
    <cellStyle name="Followed Hyperlink 58" xfId="20617" hidden="1" xr:uid="{00000000-0005-0000-0000-00009F070000}"/>
    <cellStyle name="Followed Hyperlink 58" xfId="19803" hidden="1" xr:uid="{00000000-0005-0000-0000-0000A0070000}"/>
    <cellStyle name="Followed Hyperlink 58" xfId="20870" hidden="1" xr:uid="{00000000-0005-0000-0000-0000A1070000}"/>
    <cellStyle name="Followed Hyperlink 58" xfId="20861" hidden="1" xr:uid="{00000000-0005-0000-0000-0000A2070000}"/>
    <cellStyle name="Followed Hyperlink 58" xfId="20828" hidden="1" xr:uid="{00000000-0005-0000-0000-0000A3070000}"/>
    <cellStyle name="Followed Hyperlink 58" xfId="20096" hidden="1" xr:uid="{00000000-0005-0000-0000-0000A4070000}"/>
    <cellStyle name="Followed Hyperlink 58" xfId="21076" hidden="1" xr:uid="{00000000-0005-0000-0000-0000A5070000}"/>
    <cellStyle name="Followed Hyperlink 58" xfId="21067" hidden="1" xr:uid="{00000000-0005-0000-0000-0000A6070000}"/>
    <cellStyle name="Followed Hyperlink 58" xfId="21034" hidden="1" xr:uid="{00000000-0005-0000-0000-0000A7070000}"/>
    <cellStyle name="Followed Hyperlink 58" xfId="12966" hidden="1" xr:uid="{00000000-0005-0000-0000-00008C070000}"/>
    <cellStyle name="Followed Hyperlink 58" xfId="18002" hidden="1" xr:uid="{00000000-0005-0000-0000-00008D070000}"/>
    <cellStyle name="Followed Hyperlink 58" xfId="21190" hidden="1" xr:uid="{00000000-0005-0000-0000-00008E070000}"/>
    <cellStyle name="Followed Hyperlink 58" xfId="21204" hidden="1" xr:uid="{00000000-0005-0000-0000-00008F070000}"/>
    <cellStyle name="Followed Hyperlink 58" xfId="21427" hidden="1" xr:uid="{00000000-0005-0000-0000-000090070000}"/>
    <cellStyle name="Followed Hyperlink 58" xfId="21617" hidden="1" xr:uid="{00000000-0005-0000-0000-000091070000}"/>
    <cellStyle name="Followed Hyperlink 58" xfId="21608" hidden="1" xr:uid="{00000000-0005-0000-0000-000092070000}"/>
    <cellStyle name="Followed Hyperlink 58" xfId="21575" hidden="1" xr:uid="{00000000-0005-0000-0000-000093070000}"/>
    <cellStyle name="Followed Hyperlink 58" xfId="21388" hidden="1" xr:uid="{00000000-0005-0000-0000-000094070000}"/>
    <cellStyle name="Followed Hyperlink 58" xfId="21838" hidden="1" xr:uid="{00000000-0005-0000-0000-000095070000}"/>
    <cellStyle name="Followed Hyperlink 58" xfId="21829" hidden="1" xr:uid="{00000000-0005-0000-0000-000096070000}"/>
    <cellStyle name="Followed Hyperlink 58" xfId="21796" hidden="1" xr:uid="{00000000-0005-0000-0000-000097070000}"/>
    <cellStyle name="Followed Hyperlink 58" xfId="14705" hidden="1" xr:uid="{00000000-0005-0000-0000-000098070000}"/>
    <cellStyle name="Followed Hyperlink 58" xfId="22054" hidden="1" xr:uid="{00000000-0005-0000-0000-000099070000}"/>
    <cellStyle name="Followed Hyperlink 58" xfId="22045" hidden="1" xr:uid="{00000000-0005-0000-0000-00009A070000}"/>
    <cellStyle name="Followed Hyperlink 58" xfId="22012" hidden="1" xr:uid="{00000000-0005-0000-0000-00009B070000}"/>
    <cellStyle name="Followed Hyperlink 58" xfId="21473" hidden="1" xr:uid="{00000000-0005-0000-0000-00009C070000}"/>
    <cellStyle name="Followed Hyperlink 58" xfId="22266" hidden="1" xr:uid="{00000000-0005-0000-0000-00009D070000}"/>
    <cellStyle name="Followed Hyperlink 58" xfId="22257" hidden="1" xr:uid="{00000000-0005-0000-0000-00009E070000}"/>
    <cellStyle name="Followed Hyperlink 58" xfId="22224" hidden="1" xr:uid="{00000000-0005-0000-0000-00009F070000}"/>
    <cellStyle name="Followed Hyperlink 58" xfId="21410" hidden="1" xr:uid="{00000000-0005-0000-0000-0000A0070000}"/>
    <cellStyle name="Followed Hyperlink 58" xfId="22477" hidden="1" xr:uid="{00000000-0005-0000-0000-0000A1070000}"/>
    <cellStyle name="Followed Hyperlink 58" xfId="22468" hidden="1" xr:uid="{00000000-0005-0000-0000-0000A2070000}"/>
    <cellStyle name="Followed Hyperlink 58" xfId="22435" hidden="1" xr:uid="{00000000-0005-0000-0000-0000A3070000}"/>
    <cellStyle name="Followed Hyperlink 58" xfId="21703" hidden="1" xr:uid="{00000000-0005-0000-0000-0000A4070000}"/>
    <cellStyle name="Followed Hyperlink 58" xfId="22683" hidden="1" xr:uid="{00000000-0005-0000-0000-0000A5070000}"/>
    <cellStyle name="Followed Hyperlink 58" xfId="22674" hidden="1" xr:uid="{00000000-0005-0000-0000-0000A6070000}"/>
    <cellStyle name="Followed Hyperlink 58" xfId="22641" hidden="1" xr:uid="{00000000-0005-0000-0000-0000A7070000}"/>
    <cellStyle name="Followed Hyperlink 58" xfId="13117" hidden="1" xr:uid="{00000000-0005-0000-0000-00008C070000}"/>
    <cellStyle name="Followed Hyperlink 58" xfId="16418" hidden="1" xr:uid="{00000000-0005-0000-0000-00008D070000}"/>
    <cellStyle name="Followed Hyperlink 58" xfId="22797" hidden="1" xr:uid="{00000000-0005-0000-0000-00008E070000}"/>
    <cellStyle name="Followed Hyperlink 58" xfId="22811" hidden="1" xr:uid="{00000000-0005-0000-0000-00008F070000}"/>
    <cellStyle name="Followed Hyperlink 58" xfId="22996" hidden="1" xr:uid="{00000000-0005-0000-0000-000090070000}"/>
    <cellStyle name="Followed Hyperlink 58" xfId="23186" hidden="1" xr:uid="{00000000-0005-0000-0000-000091070000}"/>
    <cellStyle name="Followed Hyperlink 58" xfId="23177" hidden="1" xr:uid="{00000000-0005-0000-0000-000092070000}"/>
    <cellStyle name="Followed Hyperlink 58" xfId="23144" hidden="1" xr:uid="{00000000-0005-0000-0000-000093070000}"/>
    <cellStyle name="Followed Hyperlink 58" xfId="22957" hidden="1" xr:uid="{00000000-0005-0000-0000-000094070000}"/>
    <cellStyle name="Followed Hyperlink 58" xfId="23407" hidden="1" xr:uid="{00000000-0005-0000-0000-000095070000}"/>
    <cellStyle name="Followed Hyperlink 58" xfId="23398" hidden="1" xr:uid="{00000000-0005-0000-0000-000096070000}"/>
    <cellStyle name="Followed Hyperlink 58" xfId="23365" hidden="1" xr:uid="{00000000-0005-0000-0000-000097070000}"/>
    <cellStyle name="Followed Hyperlink 58" xfId="19664" hidden="1" xr:uid="{00000000-0005-0000-0000-000098070000}"/>
    <cellStyle name="Followed Hyperlink 58" xfId="23623" hidden="1" xr:uid="{00000000-0005-0000-0000-000099070000}"/>
    <cellStyle name="Followed Hyperlink 58" xfId="23614" hidden="1" xr:uid="{00000000-0005-0000-0000-00009A070000}"/>
    <cellStyle name="Followed Hyperlink 58" xfId="23581" hidden="1" xr:uid="{00000000-0005-0000-0000-00009B070000}"/>
    <cellStyle name="Followed Hyperlink 58" xfId="23042" hidden="1" xr:uid="{00000000-0005-0000-0000-00009C070000}"/>
    <cellStyle name="Followed Hyperlink 58" xfId="23835" hidden="1" xr:uid="{00000000-0005-0000-0000-00009D070000}"/>
    <cellStyle name="Followed Hyperlink 58" xfId="23826" hidden="1" xr:uid="{00000000-0005-0000-0000-00009E070000}"/>
    <cellStyle name="Followed Hyperlink 58" xfId="23793" hidden="1" xr:uid="{00000000-0005-0000-0000-00009F070000}"/>
    <cellStyle name="Followed Hyperlink 58" xfId="22979" hidden="1" xr:uid="{00000000-0005-0000-0000-0000A0070000}"/>
    <cellStyle name="Followed Hyperlink 58" xfId="24046" hidden="1" xr:uid="{00000000-0005-0000-0000-0000A1070000}"/>
    <cellStyle name="Followed Hyperlink 58" xfId="24037" hidden="1" xr:uid="{00000000-0005-0000-0000-0000A2070000}"/>
    <cellStyle name="Followed Hyperlink 58" xfId="24004" hidden="1" xr:uid="{00000000-0005-0000-0000-0000A3070000}"/>
    <cellStyle name="Followed Hyperlink 58" xfId="23272" hidden="1" xr:uid="{00000000-0005-0000-0000-0000A4070000}"/>
    <cellStyle name="Followed Hyperlink 58" xfId="24252" hidden="1" xr:uid="{00000000-0005-0000-0000-0000A5070000}"/>
    <cellStyle name="Followed Hyperlink 58" xfId="24243" hidden="1" xr:uid="{00000000-0005-0000-0000-0000A6070000}"/>
    <cellStyle name="Followed Hyperlink 58" xfId="24210" hidden="1" xr:uid="{00000000-0005-0000-0000-0000A7070000}"/>
    <cellStyle name="Followed Hyperlink 58" xfId="16435" hidden="1" xr:uid="{00000000-0005-0000-0000-00008C070000}"/>
    <cellStyle name="Followed Hyperlink 58" xfId="13103" hidden="1" xr:uid="{00000000-0005-0000-0000-00008D070000}"/>
    <cellStyle name="Followed Hyperlink 58" xfId="24366" hidden="1" xr:uid="{00000000-0005-0000-0000-00008E070000}"/>
    <cellStyle name="Followed Hyperlink 58" xfId="24380" hidden="1" xr:uid="{00000000-0005-0000-0000-00008F070000}"/>
    <cellStyle name="Followed Hyperlink 58" xfId="24515" hidden="1" xr:uid="{00000000-0005-0000-0000-000090070000}"/>
    <cellStyle name="Followed Hyperlink 58" xfId="24705" hidden="1" xr:uid="{00000000-0005-0000-0000-000091070000}"/>
    <cellStyle name="Followed Hyperlink 58" xfId="24696" hidden="1" xr:uid="{00000000-0005-0000-0000-000092070000}"/>
    <cellStyle name="Followed Hyperlink 58" xfId="24663" hidden="1" xr:uid="{00000000-0005-0000-0000-000093070000}"/>
    <cellStyle name="Followed Hyperlink 58" xfId="24476" hidden="1" xr:uid="{00000000-0005-0000-0000-000094070000}"/>
    <cellStyle name="Followed Hyperlink 58" xfId="24926" hidden="1" xr:uid="{00000000-0005-0000-0000-000095070000}"/>
    <cellStyle name="Followed Hyperlink 58" xfId="24917" hidden="1" xr:uid="{00000000-0005-0000-0000-000096070000}"/>
    <cellStyle name="Followed Hyperlink 58" xfId="24884" hidden="1" xr:uid="{00000000-0005-0000-0000-000097070000}"/>
    <cellStyle name="Followed Hyperlink 58" xfId="21296" hidden="1" xr:uid="{00000000-0005-0000-0000-000098070000}"/>
    <cellStyle name="Followed Hyperlink 58" xfId="25142" hidden="1" xr:uid="{00000000-0005-0000-0000-000099070000}"/>
    <cellStyle name="Followed Hyperlink 58" xfId="25133" hidden="1" xr:uid="{00000000-0005-0000-0000-00009A070000}"/>
    <cellStyle name="Followed Hyperlink 58" xfId="25100" hidden="1" xr:uid="{00000000-0005-0000-0000-00009B070000}"/>
    <cellStyle name="Followed Hyperlink 58" xfId="24561" hidden="1" xr:uid="{00000000-0005-0000-0000-00009C070000}"/>
    <cellStyle name="Followed Hyperlink 58" xfId="25354" hidden="1" xr:uid="{00000000-0005-0000-0000-00009D070000}"/>
    <cellStyle name="Followed Hyperlink 58" xfId="25345" hidden="1" xr:uid="{00000000-0005-0000-0000-00009E070000}"/>
    <cellStyle name="Followed Hyperlink 58" xfId="25312" hidden="1" xr:uid="{00000000-0005-0000-0000-00009F070000}"/>
    <cellStyle name="Followed Hyperlink 58" xfId="24498" hidden="1" xr:uid="{00000000-0005-0000-0000-0000A0070000}"/>
    <cellStyle name="Followed Hyperlink 58" xfId="25565" hidden="1" xr:uid="{00000000-0005-0000-0000-0000A1070000}"/>
    <cellStyle name="Followed Hyperlink 58" xfId="25556" hidden="1" xr:uid="{00000000-0005-0000-0000-0000A2070000}"/>
    <cellStyle name="Followed Hyperlink 58" xfId="25523" hidden="1" xr:uid="{00000000-0005-0000-0000-0000A3070000}"/>
    <cellStyle name="Followed Hyperlink 58" xfId="24791" hidden="1" xr:uid="{00000000-0005-0000-0000-0000A4070000}"/>
    <cellStyle name="Followed Hyperlink 58" xfId="25771" hidden="1" xr:uid="{00000000-0005-0000-0000-0000A5070000}"/>
    <cellStyle name="Followed Hyperlink 58" xfId="25762" hidden="1" xr:uid="{00000000-0005-0000-0000-0000A6070000}"/>
    <cellStyle name="Followed Hyperlink 58" xfId="25729" hidden="1" xr:uid="{00000000-0005-0000-0000-0000A7070000}"/>
    <cellStyle name="Followed Hyperlink 58" xfId="26290" hidden="1" xr:uid="{00000000-0005-0000-0000-00008C070000}"/>
    <cellStyle name="Followed Hyperlink 58" xfId="26512" hidden="1" xr:uid="{00000000-0005-0000-0000-00008D070000}"/>
    <cellStyle name="Followed Hyperlink 58" xfId="26503" hidden="1" xr:uid="{00000000-0005-0000-0000-00008E070000}"/>
    <cellStyle name="Followed Hyperlink 58" xfId="26470" hidden="1" xr:uid="{00000000-0005-0000-0000-00008F070000}"/>
    <cellStyle name="Followed Hyperlink 58" xfId="26635" hidden="1" xr:uid="{00000000-0005-0000-0000-000090070000}"/>
    <cellStyle name="Followed Hyperlink 58" xfId="26825" hidden="1" xr:uid="{00000000-0005-0000-0000-000091070000}"/>
    <cellStyle name="Followed Hyperlink 58" xfId="26816" hidden="1" xr:uid="{00000000-0005-0000-0000-000092070000}"/>
    <cellStyle name="Followed Hyperlink 58" xfId="26783" hidden="1" xr:uid="{00000000-0005-0000-0000-000093070000}"/>
    <cellStyle name="Followed Hyperlink 58" xfId="26596" hidden="1" xr:uid="{00000000-0005-0000-0000-000094070000}"/>
    <cellStyle name="Followed Hyperlink 58" xfId="27046" hidden="1" xr:uid="{00000000-0005-0000-0000-000095070000}"/>
    <cellStyle name="Followed Hyperlink 58" xfId="27037" hidden="1" xr:uid="{00000000-0005-0000-0000-000096070000}"/>
    <cellStyle name="Followed Hyperlink 58" xfId="27004" hidden="1" xr:uid="{00000000-0005-0000-0000-000097070000}"/>
    <cellStyle name="Followed Hyperlink 58" xfId="26401" hidden="1" xr:uid="{00000000-0005-0000-0000-000098070000}"/>
    <cellStyle name="Followed Hyperlink 58" xfId="27262" hidden="1" xr:uid="{00000000-0005-0000-0000-000099070000}"/>
    <cellStyle name="Followed Hyperlink 58" xfId="27253" hidden="1" xr:uid="{00000000-0005-0000-0000-00009A070000}"/>
    <cellStyle name="Followed Hyperlink 58" xfId="27220" hidden="1" xr:uid="{00000000-0005-0000-0000-00009B070000}"/>
    <cellStyle name="Followed Hyperlink 58" xfId="26681" hidden="1" xr:uid="{00000000-0005-0000-0000-00009C070000}"/>
    <cellStyle name="Followed Hyperlink 58" xfId="27474" hidden="1" xr:uid="{00000000-0005-0000-0000-00009D070000}"/>
    <cellStyle name="Followed Hyperlink 58" xfId="27465" hidden="1" xr:uid="{00000000-0005-0000-0000-00009E070000}"/>
    <cellStyle name="Followed Hyperlink 58" xfId="27432" hidden="1" xr:uid="{00000000-0005-0000-0000-00009F070000}"/>
    <cellStyle name="Followed Hyperlink 58" xfId="26618" hidden="1" xr:uid="{00000000-0005-0000-0000-0000A0070000}"/>
    <cellStyle name="Followed Hyperlink 58" xfId="27685" hidden="1" xr:uid="{00000000-0005-0000-0000-0000A1070000}"/>
    <cellStyle name="Followed Hyperlink 58" xfId="27676" hidden="1" xr:uid="{00000000-0005-0000-0000-0000A2070000}"/>
    <cellStyle name="Followed Hyperlink 58" xfId="27643" hidden="1" xr:uid="{00000000-0005-0000-0000-0000A3070000}"/>
    <cellStyle name="Followed Hyperlink 58" xfId="26911" hidden="1" xr:uid="{00000000-0005-0000-0000-0000A4070000}"/>
    <cellStyle name="Followed Hyperlink 58" xfId="27891" hidden="1" xr:uid="{00000000-0005-0000-0000-0000A5070000}"/>
    <cellStyle name="Followed Hyperlink 58" xfId="27882" hidden="1" xr:uid="{00000000-0005-0000-0000-0000A6070000}"/>
    <cellStyle name="Followed Hyperlink 58" xfId="27849" hidden="1" xr:uid="{00000000-0005-0000-0000-0000A7070000}"/>
    <cellStyle name="Followed Hyperlink 58" xfId="28514" hidden="1" xr:uid="{00000000-0005-0000-0000-00008C070000}"/>
    <cellStyle name="Followed Hyperlink 58" xfId="28734" hidden="1" xr:uid="{00000000-0005-0000-0000-00008D070000}"/>
    <cellStyle name="Followed Hyperlink 58" xfId="28725" hidden="1" xr:uid="{00000000-0005-0000-0000-00008E070000}"/>
    <cellStyle name="Followed Hyperlink 58" xfId="28692" hidden="1" xr:uid="{00000000-0005-0000-0000-00008F070000}"/>
    <cellStyle name="Followed Hyperlink 58" xfId="28857" hidden="1" xr:uid="{00000000-0005-0000-0000-000090070000}"/>
    <cellStyle name="Followed Hyperlink 58" xfId="29047" hidden="1" xr:uid="{00000000-0005-0000-0000-000091070000}"/>
    <cellStyle name="Followed Hyperlink 58" xfId="29038" hidden="1" xr:uid="{00000000-0005-0000-0000-000092070000}"/>
    <cellStyle name="Followed Hyperlink 58" xfId="29005" hidden="1" xr:uid="{00000000-0005-0000-0000-000093070000}"/>
    <cellStyle name="Followed Hyperlink 58" xfId="28818" hidden="1" xr:uid="{00000000-0005-0000-0000-000094070000}"/>
    <cellStyle name="Followed Hyperlink 58" xfId="29268" hidden="1" xr:uid="{00000000-0005-0000-0000-000095070000}"/>
    <cellStyle name="Followed Hyperlink 58" xfId="29259" hidden="1" xr:uid="{00000000-0005-0000-0000-000096070000}"/>
    <cellStyle name="Followed Hyperlink 58" xfId="29226" hidden="1" xr:uid="{00000000-0005-0000-0000-000097070000}"/>
    <cellStyle name="Followed Hyperlink 58" xfId="28623" hidden="1" xr:uid="{00000000-0005-0000-0000-000098070000}"/>
    <cellStyle name="Followed Hyperlink 58" xfId="29484" hidden="1" xr:uid="{00000000-0005-0000-0000-000099070000}"/>
    <cellStyle name="Followed Hyperlink 58" xfId="29475" hidden="1" xr:uid="{00000000-0005-0000-0000-00009A070000}"/>
    <cellStyle name="Followed Hyperlink 58" xfId="29442" hidden="1" xr:uid="{00000000-0005-0000-0000-00009B070000}"/>
    <cellStyle name="Followed Hyperlink 58" xfId="28903" hidden="1" xr:uid="{00000000-0005-0000-0000-00009C070000}"/>
    <cellStyle name="Followed Hyperlink 58" xfId="29696" hidden="1" xr:uid="{00000000-0005-0000-0000-00009D070000}"/>
    <cellStyle name="Followed Hyperlink 58" xfId="29687" hidden="1" xr:uid="{00000000-0005-0000-0000-00009E070000}"/>
    <cellStyle name="Followed Hyperlink 58" xfId="29654" hidden="1" xr:uid="{00000000-0005-0000-0000-00009F070000}"/>
    <cellStyle name="Followed Hyperlink 58" xfId="28840" hidden="1" xr:uid="{00000000-0005-0000-0000-0000A0070000}"/>
    <cellStyle name="Followed Hyperlink 58" xfId="29907" hidden="1" xr:uid="{00000000-0005-0000-0000-0000A1070000}"/>
    <cellStyle name="Followed Hyperlink 58" xfId="29898" hidden="1" xr:uid="{00000000-0005-0000-0000-0000A2070000}"/>
    <cellStyle name="Followed Hyperlink 58" xfId="29865" hidden="1" xr:uid="{00000000-0005-0000-0000-0000A3070000}"/>
    <cellStyle name="Followed Hyperlink 58" xfId="29133" hidden="1" xr:uid="{00000000-0005-0000-0000-0000A4070000}"/>
    <cellStyle name="Followed Hyperlink 58" xfId="30113" hidden="1" xr:uid="{00000000-0005-0000-0000-0000A5070000}"/>
    <cellStyle name="Followed Hyperlink 58" xfId="30104" hidden="1" xr:uid="{00000000-0005-0000-0000-0000A6070000}"/>
    <cellStyle name="Followed Hyperlink 58" xfId="30071" hidden="1" xr:uid="{00000000-0005-0000-0000-0000A7070000}"/>
    <cellStyle name="Followed Hyperlink 58" xfId="25949" hidden="1" xr:uid="{00000000-0005-0000-0000-00008C070000}"/>
    <cellStyle name="Followed Hyperlink 58" xfId="28541" hidden="1" xr:uid="{00000000-0005-0000-0000-00008D070000}"/>
    <cellStyle name="Followed Hyperlink 58" xfId="30227" hidden="1" xr:uid="{00000000-0005-0000-0000-00008E070000}"/>
    <cellStyle name="Followed Hyperlink 58" xfId="30241" hidden="1" xr:uid="{00000000-0005-0000-0000-00008F070000}"/>
    <cellStyle name="Followed Hyperlink 58" xfId="30528" hidden="1" xr:uid="{00000000-0005-0000-0000-000090070000}"/>
    <cellStyle name="Followed Hyperlink 58" xfId="30718" hidden="1" xr:uid="{00000000-0005-0000-0000-000091070000}"/>
    <cellStyle name="Followed Hyperlink 58" xfId="30709" hidden="1" xr:uid="{00000000-0005-0000-0000-000092070000}"/>
    <cellStyle name="Followed Hyperlink 58" xfId="30676" hidden="1" xr:uid="{00000000-0005-0000-0000-000093070000}"/>
    <cellStyle name="Followed Hyperlink 58" xfId="30489" hidden="1" xr:uid="{00000000-0005-0000-0000-000094070000}"/>
    <cellStyle name="Followed Hyperlink 58" xfId="30939" hidden="1" xr:uid="{00000000-0005-0000-0000-000095070000}"/>
    <cellStyle name="Followed Hyperlink 58" xfId="30930" hidden="1" xr:uid="{00000000-0005-0000-0000-000096070000}"/>
    <cellStyle name="Followed Hyperlink 58" xfId="30897" hidden="1" xr:uid="{00000000-0005-0000-0000-000097070000}"/>
    <cellStyle name="Followed Hyperlink 58" xfId="28458" hidden="1" xr:uid="{00000000-0005-0000-0000-000098070000}"/>
    <cellStyle name="Followed Hyperlink 58" xfId="31155" hidden="1" xr:uid="{00000000-0005-0000-0000-000099070000}"/>
    <cellStyle name="Followed Hyperlink 58" xfId="31146" hidden="1" xr:uid="{00000000-0005-0000-0000-00009A070000}"/>
    <cellStyle name="Followed Hyperlink 58" xfId="31113" hidden="1" xr:uid="{00000000-0005-0000-0000-00009B070000}"/>
    <cellStyle name="Followed Hyperlink 58" xfId="30574" hidden="1" xr:uid="{00000000-0005-0000-0000-00009C070000}"/>
    <cellStyle name="Followed Hyperlink 58" xfId="31367" hidden="1" xr:uid="{00000000-0005-0000-0000-00009D070000}"/>
    <cellStyle name="Followed Hyperlink 58" xfId="31358" hidden="1" xr:uid="{00000000-0005-0000-0000-00009E070000}"/>
    <cellStyle name="Followed Hyperlink 58" xfId="31325" hidden="1" xr:uid="{00000000-0005-0000-0000-00009F070000}"/>
    <cellStyle name="Followed Hyperlink 58" xfId="30511" hidden="1" xr:uid="{00000000-0005-0000-0000-0000A0070000}"/>
    <cellStyle name="Followed Hyperlink 58" xfId="31578" hidden="1" xr:uid="{00000000-0005-0000-0000-0000A1070000}"/>
    <cellStyle name="Followed Hyperlink 58" xfId="31569" hidden="1" xr:uid="{00000000-0005-0000-0000-0000A2070000}"/>
    <cellStyle name="Followed Hyperlink 58" xfId="31536" hidden="1" xr:uid="{00000000-0005-0000-0000-0000A3070000}"/>
    <cellStyle name="Followed Hyperlink 58" xfId="30804" hidden="1" xr:uid="{00000000-0005-0000-0000-0000A4070000}"/>
    <cellStyle name="Followed Hyperlink 58" xfId="31784" hidden="1" xr:uid="{00000000-0005-0000-0000-0000A5070000}"/>
    <cellStyle name="Followed Hyperlink 58" xfId="31775" hidden="1" xr:uid="{00000000-0005-0000-0000-0000A6070000}"/>
    <cellStyle name="Followed Hyperlink 58" xfId="31742" hidden="1" xr:uid="{00000000-0005-0000-0000-0000A7070000}"/>
    <cellStyle name="Followed Hyperlink 58" xfId="26001" hidden="1" xr:uid="{00000000-0005-0000-0000-00008C070000}"/>
    <cellStyle name="Followed Hyperlink 58" xfId="28433" hidden="1" xr:uid="{00000000-0005-0000-0000-00008D070000}"/>
    <cellStyle name="Followed Hyperlink 58" xfId="31898" hidden="1" xr:uid="{00000000-0005-0000-0000-00008E070000}"/>
    <cellStyle name="Followed Hyperlink 58" xfId="31912" hidden="1" xr:uid="{00000000-0005-0000-0000-00008F070000}"/>
    <cellStyle name="Followed Hyperlink 58" xfId="32196" hidden="1" xr:uid="{00000000-0005-0000-0000-000090070000}"/>
    <cellStyle name="Followed Hyperlink 58" xfId="32386" hidden="1" xr:uid="{00000000-0005-0000-0000-000091070000}"/>
    <cellStyle name="Followed Hyperlink 58" xfId="32377" hidden="1" xr:uid="{00000000-0005-0000-0000-000092070000}"/>
    <cellStyle name="Followed Hyperlink 58" xfId="32344" hidden="1" xr:uid="{00000000-0005-0000-0000-000093070000}"/>
    <cellStyle name="Followed Hyperlink 58" xfId="32157" hidden="1" xr:uid="{00000000-0005-0000-0000-000094070000}"/>
    <cellStyle name="Followed Hyperlink 58" xfId="32607" hidden="1" xr:uid="{00000000-0005-0000-0000-000095070000}"/>
    <cellStyle name="Followed Hyperlink 58" xfId="32598" hidden="1" xr:uid="{00000000-0005-0000-0000-000096070000}"/>
    <cellStyle name="Followed Hyperlink 58" xfId="32565" hidden="1" xr:uid="{00000000-0005-0000-0000-000097070000}"/>
    <cellStyle name="Followed Hyperlink 58" xfId="28417" hidden="1" xr:uid="{00000000-0005-0000-0000-000098070000}"/>
    <cellStyle name="Followed Hyperlink 58" xfId="32823" hidden="1" xr:uid="{00000000-0005-0000-0000-000099070000}"/>
    <cellStyle name="Followed Hyperlink 58" xfId="32814" hidden="1" xr:uid="{00000000-0005-0000-0000-00009A070000}"/>
    <cellStyle name="Followed Hyperlink 58" xfId="32781" hidden="1" xr:uid="{00000000-0005-0000-0000-00009B070000}"/>
    <cellStyle name="Followed Hyperlink 58" xfId="32242" hidden="1" xr:uid="{00000000-0005-0000-0000-00009C070000}"/>
    <cellStyle name="Followed Hyperlink 58" xfId="33035" hidden="1" xr:uid="{00000000-0005-0000-0000-00009D070000}"/>
    <cellStyle name="Followed Hyperlink 58" xfId="33026" hidden="1" xr:uid="{00000000-0005-0000-0000-00009E070000}"/>
    <cellStyle name="Followed Hyperlink 58" xfId="32993" hidden="1" xr:uid="{00000000-0005-0000-0000-00009F070000}"/>
    <cellStyle name="Followed Hyperlink 58" xfId="32179" hidden="1" xr:uid="{00000000-0005-0000-0000-0000A0070000}"/>
    <cellStyle name="Followed Hyperlink 58" xfId="33246" hidden="1" xr:uid="{00000000-0005-0000-0000-0000A1070000}"/>
    <cellStyle name="Followed Hyperlink 58" xfId="33237" hidden="1" xr:uid="{00000000-0005-0000-0000-0000A2070000}"/>
    <cellStyle name="Followed Hyperlink 58" xfId="33204" hidden="1" xr:uid="{00000000-0005-0000-0000-0000A3070000}"/>
    <cellStyle name="Followed Hyperlink 58" xfId="32472" hidden="1" xr:uid="{00000000-0005-0000-0000-0000A4070000}"/>
    <cellStyle name="Followed Hyperlink 58" xfId="33452" hidden="1" xr:uid="{00000000-0005-0000-0000-0000A5070000}"/>
    <cellStyle name="Followed Hyperlink 58" xfId="33443" hidden="1" xr:uid="{00000000-0005-0000-0000-0000A6070000}"/>
    <cellStyle name="Followed Hyperlink 58" xfId="33410" hidden="1" xr:uid="{00000000-0005-0000-0000-0000A7070000}"/>
    <cellStyle name="Followed Hyperlink 58" xfId="28259" hidden="1" xr:uid="{00000000-0005-0000-0000-00008C070000}"/>
    <cellStyle name="Followed Hyperlink 58" xfId="28439" hidden="1" xr:uid="{00000000-0005-0000-0000-00008D070000}"/>
    <cellStyle name="Followed Hyperlink 58" xfId="33566" hidden="1" xr:uid="{00000000-0005-0000-0000-00008E070000}"/>
    <cellStyle name="Followed Hyperlink 58" xfId="33580" hidden="1" xr:uid="{00000000-0005-0000-0000-00008F070000}"/>
    <cellStyle name="Followed Hyperlink 58" xfId="33851" hidden="1" xr:uid="{00000000-0005-0000-0000-000090070000}"/>
    <cellStyle name="Followed Hyperlink 58" xfId="34041" hidden="1" xr:uid="{00000000-0005-0000-0000-000091070000}"/>
    <cellStyle name="Followed Hyperlink 58" xfId="34032" hidden="1" xr:uid="{00000000-0005-0000-0000-000092070000}"/>
    <cellStyle name="Followed Hyperlink 58" xfId="33999" hidden="1" xr:uid="{00000000-0005-0000-0000-000093070000}"/>
    <cellStyle name="Followed Hyperlink 58" xfId="33812" hidden="1" xr:uid="{00000000-0005-0000-0000-000094070000}"/>
    <cellStyle name="Followed Hyperlink 58" xfId="34262" hidden="1" xr:uid="{00000000-0005-0000-0000-000095070000}"/>
    <cellStyle name="Followed Hyperlink 58" xfId="34253" hidden="1" xr:uid="{00000000-0005-0000-0000-000096070000}"/>
    <cellStyle name="Followed Hyperlink 58" xfId="34220" hidden="1" xr:uid="{00000000-0005-0000-0000-000097070000}"/>
    <cellStyle name="Followed Hyperlink 58" xfId="30352" hidden="1" xr:uid="{00000000-0005-0000-0000-000098070000}"/>
    <cellStyle name="Followed Hyperlink 58" xfId="34478" hidden="1" xr:uid="{00000000-0005-0000-0000-000099070000}"/>
    <cellStyle name="Followed Hyperlink 58" xfId="34469" hidden="1" xr:uid="{00000000-0005-0000-0000-00009A070000}"/>
    <cellStyle name="Followed Hyperlink 58" xfId="34436" hidden="1" xr:uid="{00000000-0005-0000-0000-00009B070000}"/>
    <cellStyle name="Followed Hyperlink 58" xfId="33897" hidden="1" xr:uid="{00000000-0005-0000-0000-00009C070000}"/>
    <cellStyle name="Followed Hyperlink 58" xfId="34690" hidden="1" xr:uid="{00000000-0005-0000-0000-00009D070000}"/>
    <cellStyle name="Followed Hyperlink 58" xfId="34681" hidden="1" xr:uid="{00000000-0005-0000-0000-00009E070000}"/>
    <cellStyle name="Followed Hyperlink 58" xfId="34648" hidden="1" xr:uid="{00000000-0005-0000-0000-00009F070000}"/>
    <cellStyle name="Followed Hyperlink 58" xfId="33834" hidden="1" xr:uid="{00000000-0005-0000-0000-0000A0070000}"/>
    <cellStyle name="Followed Hyperlink 58" xfId="34901" hidden="1" xr:uid="{00000000-0005-0000-0000-0000A1070000}"/>
    <cellStyle name="Followed Hyperlink 58" xfId="34892" hidden="1" xr:uid="{00000000-0005-0000-0000-0000A2070000}"/>
    <cellStyle name="Followed Hyperlink 58" xfId="34859" hidden="1" xr:uid="{00000000-0005-0000-0000-0000A3070000}"/>
    <cellStyle name="Followed Hyperlink 58" xfId="34127" hidden="1" xr:uid="{00000000-0005-0000-0000-0000A4070000}"/>
    <cellStyle name="Followed Hyperlink 58" xfId="35107" hidden="1" xr:uid="{00000000-0005-0000-0000-0000A5070000}"/>
    <cellStyle name="Followed Hyperlink 58" xfId="35098" hidden="1" xr:uid="{00000000-0005-0000-0000-0000A6070000}"/>
    <cellStyle name="Followed Hyperlink 58" xfId="35065" hidden="1" xr:uid="{00000000-0005-0000-0000-0000A7070000}"/>
    <cellStyle name="Followed Hyperlink 58" xfId="28318" hidden="1" xr:uid="{00000000-0005-0000-0000-00008C070000}"/>
    <cellStyle name="Followed Hyperlink 58" xfId="28495" hidden="1" xr:uid="{00000000-0005-0000-0000-00008D070000}"/>
    <cellStyle name="Followed Hyperlink 58" xfId="35221" hidden="1" xr:uid="{00000000-0005-0000-0000-00008E070000}"/>
    <cellStyle name="Followed Hyperlink 58" xfId="35235" hidden="1" xr:uid="{00000000-0005-0000-0000-00008F070000}"/>
    <cellStyle name="Followed Hyperlink 58" xfId="35492" hidden="1" xr:uid="{00000000-0005-0000-0000-000090070000}"/>
    <cellStyle name="Followed Hyperlink 58" xfId="35682" hidden="1" xr:uid="{00000000-0005-0000-0000-000091070000}"/>
    <cellStyle name="Followed Hyperlink 58" xfId="35673" hidden="1" xr:uid="{00000000-0005-0000-0000-000092070000}"/>
    <cellStyle name="Followed Hyperlink 58" xfId="35640" hidden="1" xr:uid="{00000000-0005-0000-0000-000093070000}"/>
    <cellStyle name="Followed Hyperlink 58" xfId="35453" hidden="1" xr:uid="{00000000-0005-0000-0000-000094070000}"/>
    <cellStyle name="Followed Hyperlink 58" xfId="35903" hidden="1" xr:uid="{00000000-0005-0000-0000-000095070000}"/>
    <cellStyle name="Followed Hyperlink 58" xfId="35894" hidden="1" xr:uid="{00000000-0005-0000-0000-000096070000}"/>
    <cellStyle name="Followed Hyperlink 58" xfId="35861" hidden="1" xr:uid="{00000000-0005-0000-0000-000097070000}"/>
    <cellStyle name="Followed Hyperlink 58" xfId="32021" hidden="1" xr:uid="{00000000-0005-0000-0000-000098070000}"/>
    <cellStyle name="Followed Hyperlink 58" xfId="36119" hidden="1" xr:uid="{00000000-0005-0000-0000-000099070000}"/>
    <cellStyle name="Followed Hyperlink 58" xfId="36110" hidden="1" xr:uid="{00000000-0005-0000-0000-00009A070000}"/>
    <cellStyle name="Followed Hyperlink 58" xfId="36077" hidden="1" xr:uid="{00000000-0005-0000-0000-00009B070000}"/>
    <cellStyle name="Followed Hyperlink 58" xfId="35538" hidden="1" xr:uid="{00000000-0005-0000-0000-00009C070000}"/>
    <cellStyle name="Followed Hyperlink 58" xfId="36331" hidden="1" xr:uid="{00000000-0005-0000-0000-00009D070000}"/>
    <cellStyle name="Followed Hyperlink 58" xfId="36322" hidden="1" xr:uid="{00000000-0005-0000-0000-00009E070000}"/>
    <cellStyle name="Followed Hyperlink 58" xfId="36289" hidden="1" xr:uid="{00000000-0005-0000-0000-00009F070000}"/>
    <cellStyle name="Followed Hyperlink 58" xfId="35475" hidden="1" xr:uid="{00000000-0005-0000-0000-0000A0070000}"/>
    <cellStyle name="Followed Hyperlink 58" xfId="36542" hidden="1" xr:uid="{00000000-0005-0000-0000-0000A1070000}"/>
    <cellStyle name="Followed Hyperlink 58" xfId="36533" hidden="1" xr:uid="{00000000-0005-0000-0000-0000A2070000}"/>
    <cellStyle name="Followed Hyperlink 58" xfId="36500" hidden="1" xr:uid="{00000000-0005-0000-0000-0000A3070000}"/>
    <cellStyle name="Followed Hyperlink 58" xfId="35768" hidden="1" xr:uid="{00000000-0005-0000-0000-0000A4070000}"/>
    <cellStyle name="Followed Hyperlink 58" xfId="36748" hidden="1" xr:uid="{00000000-0005-0000-0000-0000A5070000}"/>
    <cellStyle name="Followed Hyperlink 58" xfId="36739" hidden="1" xr:uid="{00000000-0005-0000-0000-0000A6070000}"/>
    <cellStyle name="Followed Hyperlink 58" xfId="36706" hidden="1" xr:uid="{00000000-0005-0000-0000-0000A7070000}"/>
    <cellStyle name="Followed Hyperlink 58" xfId="28525" hidden="1" xr:uid="{00000000-0005-0000-0000-00008C070000}"/>
    <cellStyle name="Followed Hyperlink 58" xfId="30335" hidden="1" xr:uid="{00000000-0005-0000-0000-00008D070000}"/>
    <cellStyle name="Followed Hyperlink 58" xfId="36862" hidden="1" xr:uid="{00000000-0005-0000-0000-00008E070000}"/>
    <cellStyle name="Followed Hyperlink 58" xfId="36876" hidden="1" xr:uid="{00000000-0005-0000-0000-00008F070000}"/>
    <cellStyle name="Followed Hyperlink 58" xfId="37099" hidden="1" xr:uid="{00000000-0005-0000-0000-000090070000}"/>
    <cellStyle name="Followed Hyperlink 58" xfId="37289" hidden="1" xr:uid="{00000000-0005-0000-0000-000091070000}"/>
    <cellStyle name="Followed Hyperlink 58" xfId="37280" hidden="1" xr:uid="{00000000-0005-0000-0000-000092070000}"/>
    <cellStyle name="Followed Hyperlink 58" xfId="37247" hidden="1" xr:uid="{00000000-0005-0000-0000-000093070000}"/>
    <cellStyle name="Followed Hyperlink 58" xfId="37060" hidden="1" xr:uid="{00000000-0005-0000-0000-000094070000}"/>
    <cellStyle name="Followed Hyperlink 58" xfId="37510" hidden="1" xr:uid="{00000000-0005-0000-0000-000095070000}"/>
    <cellStyle name="Followed Hyperlink 58" xfId="37501" hidden="1" xr:uid="{00000000-0005-0000-0000-000096070000}"/>
    <cellStyle name="Followed Hyperlink 58" xfId="37468" hidden="1" xr:uid="{00000000-0005-0000-0000-000097070000}"/>
    <cellStyle name="Followed Hyperlink 58" xfId="33685" hidden="1" xr:uid="{00000000-0005-0000-0000-000098070000}"/>
    <cellStyle name="Followed Hyperlink 58" xfId="37726" hidden="1" xr:uid="{00000000-0005-0000-0000-000099070000}"/>
    <cellStyle name="Followed Hyperlink 58" xfId="37717" hidden="1" xr:uid="{00000000-0005-0000-0000-00009A070000}"/>
    <cellStyle name="Followed Hyperlink 58" xfId="37684" hidden="1" xr:uid="{00000000-0005-0000-0000-00009B070000}"/>
    <cellStyle name="Followed Hyperlink 58" xfId="37145" hidden="1" xr:uid="{00000000-0005-0000-0000-00009C070000}"/>
    <cellStyle name="Followed Hyperlink 58" xfId="37938" hidden="1" xr:uid="{00000000-0005-0000-0000-00009D070000}"/>
    <cellStyle name="Followed Hyperlink 58" xfId="37929" hidden="1" xr:uid="{00000000-0005-0000-0000-00009E070000}"/>
    <cellStyle name="Followed Hyperlink 58" xfId="37896" hidden="1" xr:uid="{00000000-0005-0000-0000-00009F070000}"/>
    <cellStyle name="Followed Hyperlink 58" xfId="37082" hidden="1" xr:uid="{00000000-0005-0000-0000-0000A0070000}"/>
    <cellStyle name="Followed Hyperlink 58" xfId="38149" hidden="1" xr:uid="{00000000-0005-0000-0000-0000A1070000}"/>
    <cellStyle name="Followed Hyperlink 58" xfId="38140" hidden="1" xr:uid="{00000000-0005-0000-0000-0000A2070000}"/>
    <cellStyle name="Followed Hyperlink 58" xfId="38107" hidden="1" xr:uid="{00000000-0005-0000-0000-0000A3070000}"/>
    <cellStyle name="Followed Hyperlink 58" xfId="37375" hidden="1" xr:uid="{00000000-0005-0000-0000-0000A4070000}"/>
    <cellStyle name="Followed Hyperlink 58" xfId="38355" hidden="1" xr:uid="{00000000-0005-0000-0000-0000A5070000}"/>
    <cellStyle name="Followed Hyperlink 58" xfId="38346" hidden="1" xr:uid="{00000000-0005-0000-0000-0000A6070000}"/>
    <cellStyle name="Followed Hyperlink 58" xfId="38313" hidden="1" xr:uid="{00000000-0005-0000-0000-0000A7070000}"/>
    <cellStyle name="Followed Hyperlink 58" xfId="30376" hidden="1" xr:uid="{00000000-0005-0000-0000-00008C070000}"/>
    <cellStyle name="Followed Hyperlink 58" xfId="32005" hidden="1" xr:uid="{00000000-0005-0000-0000-00008D070000}"/>
    <cellStyle name="Followed Hyperlink 58" xfId="38469" hidden="1" xr:uid="{00000000-0005-0000-0000-00008E070000}"/>
    <cellStyle name="Followed Hyperlink 58" xfId="38483" hidden="1" xr:uid="{00000000-0005-0000-0000-00008F070000}"/>
    <cellStyle name="Followed Hyperlink 58" xfId="38668" hidden="1" xr:uid="{00000000-0005-0000-0000-000090070000}"/>
    <cellStyle name="Followed Hyperlink 58" xfId="38858" hidden="1" xr:uid="{00000000-0005-0000-0000-000091070000}"/>
    <cellStyle name="Followed Hyperlink 58" xfId="38849" hidden="1" xr:uid="{00000000-0005-0000-0000-000092070000}"/>
    <cellStyle name="Followed Hyperlink 58" xfId="38816" hidden="1" xr:uid="{00000000-0005-0000-0000-000093070000}"/>
    <cellStyle name="Followed Hyperlink 58" xfId="38629" hidden="1" xr:uid="{00000000-0005-0000-0000-000094070000}"/>
    <cellStyle name="Followed Hyperlink 58" xfId="39079" hidden="1" xr:uid="{00000000-0005-0000-0000-000095070000}"/>
    <cellStyle name="Followed Hyperlink 58" xfId="39070" hidden="1" xr:uid="{00000000-0005-0000-0000-000096070000}"/>
    <cellStyle name="Followed Hyperlink 58" xfId="39037" hidden="1" xr:uid="{00000000-0005-0000-0000-000097070000}"/>
    <cellStyle name="Followed Hyperlink 58" xfId="35336" hidden="1" xr:uid="{00000000-0005-0000-0000-000098070000}"/>
    <cellStyle name="Followed Hyperlink 58" xfId="39295" hidden="1" xr:uid="{00000000-0005-0000-0000-000099070000}"/>
    <cellStyle name="Followed Hyperlink 58" xfId="39286" hidden="1" xr:uid="{00000000-0005-0000-0000-00009A070000}"/>
    <cellStyle name="Followed Hyperlink 58" xfId="39253" hidden="1" xr:uid="{00000000-0005-0000-0000-00009B070000}"/>
    <cellStyle name="Followed Hyperlink 58" xfId="38714" hidden="1" xr:uid="{00000000-0005-0000-0000-00009C070000}"/>
    <cellStyle name="Followed Hyperlink 58" xfId="39507" hidden="1" xr:uid="{00000000-0005-0000-0000-00009D070000}"/>
    <cellStyle name="Followed Hyperlink 58" xfId="39498" hidden="1" xr:uid="{00000000-0005-0000-0000-00009E070000}"/>
    <cellStyle name="Followed Hyperlink 58" xfId="39465" hidden="1" xr:uid="{00000000-0005-0000-0000-00009F070000}"/>
    <cellStyle name="Followed Hyperlink 58" xfId="38651" hidden="1" xr:uid="{00000000-0005-0000-0000-0000A0070000}"/>
    <cellStyle name="Followed Hyperlink 58" xfId="39718" hidden="1" xr:uid="{00000000-0005-0000-0000-0000A1070000}"/>
    <cellStyle name="Followed Hyperlink 58" xfId="39709" hidden="1" xr:uid="{00000000-0005-0000-0000-0000A2070000}"/>
    <cellStyle name="Followed Hyperlink 58" xfId="39676" hidden="1" xr:uid="{00000000-0005-0000-0000-0000A3070000}"/>
    <cellStyle name="Followed Hyperlink 58" xfId="38944" hidden="1" xr:uid="{00000000-0005-0000-0000-0000A4070000}"/>
    <cellStyle name="Followed Hyperlink 58" xfId="39924" hidden="1" xr:uid="{00000000-0005-0000-0000-0000A5070000}"/>
    <cellStyle name="Followed Hyperlink 58" xfId="39915" hidden="1" xr:uid="{00000000-0005-0000-0000-0000A6070000}"/>
    <cellStyle name="Followed Hyperlink 58" xfId="39882" hidden="1" xr:uid="{00000000-0005-0000-0000-0000A7070000}"/>
    <cellStyle name="Followed Hyperlink 58" xfId="32045" hidden="1" xr:uid="{00000000-0005-0000-0000-00008C070000}"/>
    <cellStyle name="Followed Hyperlink 58" xfId="33670" hidden="1" xr:uid="{00000000-0005-0000-0000-00008D070000}"/>
    <cellStyle name="Followed Hyperlink 58" xfId="40038" hidden="1" xr:uid="{00000000-0005-0000-0000-00008E070000}"/>
    <cellStyle name="Followed Hyperlink 58" xfId="40052" hidden="1" xr:uid="{00000000-0005-0000-0000-00008F070000}"/>
    <cellStyle name="Followed Hyperlink 58" xfId="40187" hidden="1" xr:uid="{00000000-0005-0000-0000-000090070000}"/>
    <cellStyle name="Followed Hyperlink 58" xfId="40377" hidden="1" xr:uid="{00000000-0005-0000-0000-000091070000}"/>
    <cellStyle name="Followed Hyperlink 58" xfId="40368" hidden="1" xr:uid="{00000000-0005-0000-0000-000092070000}"/>
    <cellStyle name="Followed Hyperlink 58" xfId="40335" hidden="1" xr:uid="{00000000-0005-0000-0000-000093070000}"/>
    <cellStyle name="Followed Hyperlink 58" xfId="40148" hidden="1" xr:uid="{00000000-0005-0000-0000-000094070000}"/>
    <cellStyle name="Followed Hyperlink 58" xfId="40598" hidden="1" xr:uid="{00000000-0005-0000-0000-000095070000}"/>
    <cellStyle name="Followed Hyperlink 58" xfId="40589" hidden="1" xr:uid="{00000000-0005-0000-0000-000096070000}"/>
    <cellStyle name="Followed Hyperlink 58" xfId="40556" hidden="1" xr:uid="{00000000-0005-0000-0000-000097070000}"/>
    <cellStyle name="Followed Hyperlink 58" xfId="36968" hidden="1" xr:uid="{00000000-0005-0000-0000-000098070000}"/>
    <cellStyle name="Followed Hyperlink 58" xfId="40814" hidden="1" xr:uid="{00000000-0005-0000-0000-000099070000}"/>
    <cellStyle name="Followed Hyperlink 58" xfId="40805" hidden="1" xr:uid="{00000000-0005-0000-0000-00009A070000}"/>
    <cellStyle name="Followed Hyperlink 58" xfId="40772" hidden="1" xr:uid="{00000000-0005-0000-0000-00009B070000}"/>
    <cellStyle name="Followed Hyperlink 58" xfId="40233" hidden="1" xr:uid="{00000000-0005-0000-0000-00009C070000}"/>
    <cellStyle name="Followed Hyperlink 58" xfId="41026" hidden="1" xr:uid="{00000000-0005-0000-0000-00009D070000}"/>
    <cellStyle name="Followed Hyperlink 58" xfId="41017" hidden="1" xr:uid="{00000000-0005-0000-0000-00009E070000}"/>
    <cellStyle name="Followed Hyperlink 58" xfId="40984" hidden="1" xr:uid="{00000000-0005-0000-0000-00009F070000}"/>
    <cellStyle name="Followed Hyperlink 58" xfId="40170" hidden="1" xr:uid="{00000000-0005-0000-0000-0000A0070000}"/>
    <cellStyle name="Followed Hyperlink 58" xfId="41237" hidden="1" xr:uid="{00000000-0005-0000-0000-0000A1070000}"/>
    <cellStyle name="Followed Hyperlink 58" xfId="41228" hidden="1" xr:uid="{00000000-0005-0000-0000-0000A2070000}"/>
    <cellStyle name="Followed Hyperlink 58" xfId="41195" hidden="1" xr:uid="{00000000-0005-0000-0000-0000A3070000}"/>
    <cellStyle name="Followed Hyperlink 58" xfId="40463" hidden="1" xr:uid="{00000000-0005-0000-0000-0000A4070000}"/>
    <cellStyle name="Followed Hyperlink 58" xfId="41443" hidden="1" xr:uid="{00000000-0005-0000-0000-0000A5070000}"/>
    <cellStyle name="Followed Hyperlink 58" xfId="41434" hidden="1" xr:uid="{00000000-0005-0000-0000-0000A6070000}"/>
    <cellStyle name="Followed Hyperlink 58" xfId="41401" hidden="1" xr:uid="{00000000-0005-0000-0000-0000A7070000}"/>
    <cellStyle name="Followed Hyperlink 58" xfId="41807" hidden="1" xr:uid="{00000000-0005-0000-0000-00008C070000}"/>
    <cellStyle name="Followed Hyperlink 58" xfId="42029" hidden="1" xr:uid="{00000000-0005-0000-0000-00008D070000}"/>
    <cellStyle name="Followed Hyperlink 58" xfId="42020" hidden="1" xr:uid="{00000000-0005-0000-0000-00008E070000}"/>
    <cellStyle name="Followed Hyperlink 58" xfId="41987" hidden="1" xr:uid="{00000000-0005-0000-0000-00008F070000}"/>
    <cellStyle name="Followed Hyperlink 58" xfId="42152" hidden="1" xr:uid="{00000000-0005-0000-0000-000090070000}"/>
    <cellStyle name="Followed Hyperlink 58" xfId="42342" hidden="1" xr:uid="{00000000-0005-0000-0000-000091070000}"/>
    <cellStyle name="Followed Hyperlink 58" xfId="42333" hidden="1" xr:uid="{00000000-0005-0000-0000-000092070000}"/>
    <cellStyle name="Followed Hyperlink 58" xfId="42300" hidden="1" xr:uid="{00000000-0005-0000-0000-000093070000}"/>
    <cellStyle name="Followed Hyperlink 58" xfId="42113" hidden="1" xr:uid="{00000000-0005-0000-0000-000094070000}"/>
    <cellStyle name="Followed Hyperlink 58" xfId="42563" hidden="1" xr:uid="{00000000-0005-0000-0000-000095070000}"/>
    <cellStyle name="Followed Hyperlink 58" xfId="42554" hidden="1" xr:uid="{00000000-0005-0000-0000-000096070000}"/>
    <cellStyle name="Followed Hyperlink 58" xfId="42521" hidden="1" xr:uid="{00000000-0005-0000-0000-000097070000}"/>
    <cellStyle name="Followed Hyperlink 58" xfId="41918" hidden="1" xr:uid="{00000000-0005-0000-0000-000098070000}"/>
    <cellStyle name="Followed Hyperlink 58" xfId="42779" hidden="1" xr:uid="{00000000-0005-0000-0000-000099070000}"/>
    <cellStyle name="Followed Hyperlink 58" xfId="42770" hidden="1" xr:uid="{00000000-0005-0000-0000-00009A070000}"/>
    <cellStyle name="Followed Hyperlink 58" xfId="42737" hidden="1" xr:uid="{00000000-0005-0000-0000-00009B070000}"/>
    <cellStyle name="Followed Hyperlink 58" xfId="42198" hidden="1" xr:uid="{00000000-0005-0000-0000-00009C070000}"/>
    <cellStyle name="Followed Hyperlink 58" xfId="42991" hidden="1" xr:uid="{00000000-0005-0000-0000-00009D070000}"/>
    <cellStyle name="Followed Hyperlink 58" xfId="42982" hidden="1" xr:uid="{00000000-0005-0000-0000-00009E070000}"/>
    <cellStyle name="Followed Hyperlink 58" xfId="42949" hidden="1" xr:uid="{00000000-0005-0000-0000-00009F070000}"/>
    <cellStyle name="Followed Hyperlink 58" xfId="42135" hidden="1" xr:uid="{00000000-0005-0000-0000-0000A0070000}"/>
    <cellStyle name="Followed Hyperlink 58" xfId="43202" hidden="1" xr:uid="{00000000-0005-0000-0000-0000A1070000}"/>
    <cellStyle name="Followed Hyperlink 58" xfId="43193" hidden="1" xr:uid="{00000000-0005-0000-0000-0000A2070000}"/>
    <cellStyle name="Followed Hyperlink 58" xfId="43160" hidden="1" xr:uid="{00000000-0005-0000-0000-0000A3070000}"/>
    <cellStyle name="Followed Hyperlink 58" xfId="42428" hidden="1" xr:uid="{00000000-0005-0000-0000-0000A4070000}"/>
    <cellStyle name="Followed Hyperlink 58" xfId="43408" hidden="1" xr:uid="{00000000-0005-0000-0000-0000A5070000}"/>
    <cellStyle name="Followed Hyperlink 58" xfId="43399" hidden="1" xr:uid="{00000000-0005-0000-0000-0000A6070000}"/>
    <cellStyle name="Followed Hyperlink 58" xfId="43366" hidden="1" xr:uid="{00000000-0005-0000-0000-0000A7070000}"/>
    <cellStyle name="Followed Hyperlink 58" xfId="43818" hidden="1" xr:uid="{00000000-0005-0000-0000-00008C070000}"/>
    <cellStyle name="Followed Hyperlink 58" xfId="43976" hidden="1" xr:uid="{00000000-0005-0000-0000-00008D070000}"/>
    <cellStyle name="Followed Hyperlink 58" xfId="43967" hidden="1" xr:uid="{00000000-0005-0000-0000-00008E070000}"/>
    <cellStyle name="Followed Hyperlink 58" xfId="43934" hidden="1" xr:uid="{00000000-0005-0000-0000-00008F070000}"/>
    <cellStyle name="Followed Hyperlink 58" xfId="44099" hidden="1" xr:uid="{00000000-0005-0000-0000-000090070000}"/>
    <cellStyle name="Followed Hyperlink 58" xfId="44289" hidden="1" xr:uid="{00000000-0005-0000-0000-000091070000}"/>
    <cellStyle name="Followed Hyperlink 58" xfId="44280" hidden="1" xr:uid="{00000000-0005-0000-0000-000092070000}"/>
    <cellStyle name="Followed Hyperlink 58" xfId="44247" hidden="1" xr:uid="{00000000-0005-0000-0000-000093070000}"/>
    <cellStyle name="Followed Hyperlink 58" xfId="44060" hidden="1" xr:uid="{00000000-0005-0000-0000-000094070000}"/>
    <cellStyle name="Followed Hyperlink 58" xfId="44510" hidden="1" xr:uid="{00000000-0005-0000-0000-000095070000}"/>
    <cellStyle name="Followed Hyperlink 58" xfId="44501" hidden="1" xr:uid="{00000000-0005-0000-0000-000096070000}"/>
    <cellStyle name="Followed Hyperlink 58" xfId="44468" hidden="1" xr:uid="{00000000-0005-0000-0000-000097070000}"/>
    <cellStyle name="Followed Hyperlink 58" xfId="43865" hidden="1" xr:uid="{00000000-0005-0000-0000-000098070000}"/>
    <cellStyle name="Followed Hyperlink 58" xfId="44726" hidden="1" xr:uid="{00000000-0005-0000-0000-000099070000}"/>
    <cellStyle name="Followed Hyperlink 58" xfId="44717" hidden="1" xr:uid="{00000000-0005-0000-0000-00009A070000}"/>
    <cellStyle name="Followed Hyperlink 58" xfId="44684" hidden="1" xr:uid="{00000000-0005-0000-0000-00009B070000}"/>
    <cellStyle name="Followed Hyperlink 58" xfId="44145" hidden="1" xr:uid="{00000000-0005-0000-0000-00009C070000}"/>
    <cellStyle name="Followed Hyperlink 58" xfId="44938" hidden="1" xr:uid="{00000000-0005-0000-0000-00009D070000}"/>
    <cellStyle name="Followed Hyperlink 58" xfId="44929" hidden="1" xr:uid="{00000000-0005-0000-0000-00009E070000}"/>
    <cellStyle name="Followed Hyperlink 58" xfId="44896" hidden="1" xr:uid="{00000000-0005-0000-0000-00009F070000}"/>
    <cellStyle name="Followed Hyperlink 58" xfId="44082" hidden="1" xr:uid="{00000000-0005-0000-0000-0000A0070000}"/>
    <cellStyle name="Followed Hyperlink 58" xfId="45149" hidden="1" xr:uid="{00000000-0005-0000-0000-0000A1070000}"/>
    <cellStyle name="Followed Hyperlink 58" xfId="45140" hidden="1" xr:uid="{00000000-0005-0000-0000-0000A2070000}"/>
    <cellStyle name="Followed Hyperlink 58" xfId="45107" hidden="1" xr:uid="{00000000-0005-0000-0000-0000A3070000}"/>
    <cellStyle name="Followed Hyperlink 58" xfId="44375" hidden="1" xr:uid="{00000000-0005-0000-0000-0000A4070000}"/>
    <cellStyle name="Followed Hyperlink 58" xfId="45355" hidden="1" xr:uid="{00000000-0005-0000-0000-0000A5070000}"/>
    <cellStyle name="Followed Hyperlink 58" xfId="45346" hidden="1" xr:uid="{00000000-0005-0000-0000-0000A6070000}"/>
    <cellStyle name="Followed Hyperlink 58" xfId="45313" hidden="1" xr:uid="{00000000-0005-0000-0000-0000A7070000}"/>
    <cellStyle name="Followed Hyperlink 59" xfId="536" hidden="1" xr:uid="{00000000-0005-0000-0000-0000A8070000}"/>
    <cellStyle name="Followed Hyperlink 59" xfId="736" hidden="1" xr:uid="{00000000-0005-0000-0000-0000A9070000}"/>
    <cellStyle name="Followed Hyperlink 59" xfId="766" hidden="1" xr:uid="{00000000-0005-0000-0000-0000AA070000}"/>
    <cellStyle name="Followed Hyperlink 59" xfId="777" hidden="1" xr:uid="{00000000-0005-0000-0000-0000AB070000}"/>
    <cellStyle name="Followed Hyperlink 59" xfId="859" hidden="1" xr:uid="{00000000-0005-0000-0000-0000AC070000}"/>
    <cellStyle name="Followed Hyperlink 59" xfId="1049" hidden="1" xr:uid="{00000000-0005-0000-0000-0000AD070000}"/>
    <cellStyle name="Followed Hyperlink 59" xfId="1079" hidden="1" xr:uid="{00000000-0005-0000-0000-0000AE070000}"/>
    <cellStyle name="Followed Hyperlink 59" xfId="1090" hidden="1" xr:uid="{00000000-0005-0000-0000-0000AF070000}"/>
    <cellStyle name="Followed Hyperlink 59" xfId="823" hidden="1" xr:uid="{00000000-0005-0000-0000-0000B0070000}"/>
    <cellStyle name="Followed Hyperlink 59" xfId="1270" hidden="1" xr:uid="{00000000-0005-0000-0000-0000B1070000}"/>
    <cellStyle name="Followed Hyperlink 59" xfId="1300" hidden="1" xr:uid="{00000000-0005-0000-0000-0000B2070000}"/>
    <cellStyle name="Followed Hyperlink 59" xfId="1311" hidden="1" xr:uid="{00000000-0005-0000-0000-0000B3070000}"/>
    <cellStyle name="Followed Hyperlink 59" xfId="801" hidden="1" xr:uid="{00000000-0005-0000-0000-0000B4070000}"/>
    <cellStyle name="Followed Hyperlink 59" xfId="1486" hidden="1" xr:uid="{00000000-0005-0000-0000-0000B5070000}"/>
    <cellStyle name="Followed Hyperlink 59" xfId="1516" hidden="1" xr:uid="{00000000-0005-0000-0000-0000B6070000}"/>
    <cellStyle name="Followed Hyperlink 59" xfId="1527" hidden="1" xr:uid="{00000000-0005-0000-0000-0000B7070000}"/>
    <cellStyle name="Followed Hyperlink 59" xfId="1344" hidden="1" xr:uid="{00000000-0005-0000-0000-0000B8070000}"/>
    <cellStyle name="Followed Hyperlink 59" xfId="1698" hidden="1" xr:uid="{00000000-0005-0000-0000-0000B9070000}"/>
    <cellStyle name="Followed Hyperlink 59" xfId="1728" hidden="1" xr:uid="{00000000-0005-0000-0000-0000BA070000}"/>
    <cellStyle name="Followed Hyperlink 59" xfId="1739" hidden="1" xr:uid="{00000000-0005-0000-0000-0000BB070000}"/>
    <cellStyle name="Followed Hyperlink 59" xfId="595" hidden="1" xr:uid="{00000000-0005-0000-0000-0000BC070000}"/>
    <cellStyle name="Followed Hyperlink 59" xfId="1909" hidden="1" xr:uid="{00000000-0005-0000-0000-0000BD070000}"/>
    <cellStyle name="Followed Hyperlink 59" xfId="1939" hidden="1" xr:uid="{00000000-0005-0000-0000-0000BE070000}"/>
    <cellStyle name="Followed Hyperlink 59" xfId="1950" hidden="1" xr:uid="{00000000-0005-0000-0000-0000BF070000}"/>
    <cellStyle name="Followed Hyperlink 59" xfId="811" hidden="1" xr:uid="{00000000-0005-0000-0000-0000C0070000}"/>
    <cellStyle name="Followed Hyperlink 59" xfId="2115" hidden="1" xr:uid="{00000000-0005-0000-0000-0000C1070000}"/>
    <cellStyle name="Followed Hyperlink 59" xfId="2145" hidden="1" xr:uid="{00000000-0005-0000-0000-0000C2070000}"/>
    <cellStyle name="Followed Hyperlink 59" xfId="2156" hidden="1" xr:uid="{00000000-0005-0000-0000-0000C3070000}"/>
    <cellStyle name="Followed Hyperlink 59" xfId="2837" hidden="1" xr:uid="{00000000-0005-0000-0000-0000A8070000}"/>
    <cellStyle name="Followed Hyperlink 59" xfId="3037" hidden="1" xr:uid="{00000000-0005-0000-0000-0000A9070000}"/>
    <cellStyle name="Followed Hyperlink 59" xfId="3067" hidden="1" xr:uid="{00000000-0005-0000-0000-0000AA070000}"/>
    <cellStyle name="Followed Hyperlink 59" xfId="3078" hidden="1" xr:uid="{00000000-0005-0000-0000-0000AB070000}"/>
    <cellStyle name="Followed Hyperlink 59" xfId="3160" hidden="1" xr:uid="{00000000-0005-0000-0000-0000AC070000}"/>
    <cellStyle name="Followed Hyperlink 59" xfId="3350" hidden="1" xr:uid="{00000000-0005-0000-0000-0000AD070000}"/>
    <cellStyle name="Followed Hyperlink 59" xfId="3380" hidden="1" xr:uid="{00000000-0005-0000-0000-0000AE070000}"/>
    <cellStyle name="Followed Hyperlink 59" xfId="3391" hidden="1" xr:uid="{00000000-0005-0000-0000-0000AF070000}"/>
    <cellStyle name="Followed Hyperlink 59" xfId="3124" hidden="1" xr:uid="{00000000-0005-0000-0000-0000B0070000}"/>
    <cellStyle name="Followed Hyperlink 59" xfId="3571" hidden="1" xr:uid="{00000000-0005-0000-0000-0000B1070000}"/>
    <cellStyle name="Followed Hyperlink 59" xfId="3601" hidden="1" xr:uid="{00000000-0005-0000-0000-0000B2070000}"/>
    <cellStyle name="Followed Hyperlink 59" xfId="3612" hidden="1" xr:uid="{00000000-0005-0000-0000-0000B3070000}"/>
    <cellStyle name="Followed Hyperlink 59" xfId="3102" hidden="1" xr:uid="{00000000-0005-0000-0000-0000B4070000}"/>
    <cellStyle name="Followed Hyperlink 59" xfId="3787" hidden="1" xr:uid="{00000000-0005-0000-0000-0000B5070000}"/>
    <cellStyle name="Followed Hyperlink 59" xfId="3817" hidden="1" xr:uid="{00000000-0005-0000-0000-0000B6070000}"/>
    <cellStyle name="Followed Hyperlink 59" xfId="3828" hidden="1" xr:uid="{00000000-0005-0000-0000-0000B7070000}"/>
    <cellStyle name="Followed Hyperlink 59" xfId="3645" hidden="1" xr:uid="{00000000-0005-0000-0000-0000B8070000}"/>
    <cellStyle name="Followed Hyperlink 59" xfId="3999" hidden="1" xr:uid="{00000000-0005-0000-0000-0000B9070000}"/>
    <cellStyle name="Followed Hyperlink 59" xfId="4029" hidden="1" xr:uid="{00000000-0005-0000-0000-0000BA070000}"/>
    <cellStyle name="Followed Hyperlink 59" xfId="4040" hidden="1" xr:uid="{00000000-0005-0000-0000-0000BB070000}"/>
    <cellStyle name="Followed Hyperlink 59" xfId="2896" hidden="1" xr:uid="{00000000-0005-0000-0000-0000BC070000}"/>
    <cellStyle name="Followed Hyperlink 59" xfId="4210" hidden="1" xr:uid="{00000000-0005-0000-0000-0000BD070000}"/>
    <cellStyle name="Followed Hyperlink 59" xfId="4240" hidden="1" xr:uid="{00000000-0005-0000-0000-0000BE070000}"/>
    <cellStyle name="Followed Hyperlink 59" xfId="4251" hidden="1" xr:uid="{00000000-0005-0000-0000-0000BF070000}"/>
    <cellStyle name="Followed Hyperlink 59" xfId="3112" hidden="1" xr:uid="{00000000-0005-0000-0000-0000C0070000}"/>
    <cellStyle name="Followed Hyperlink 59" xfId="4416" hidden="1" xr:uid="{00000000-0005-0000-0000-0000C1070000}"/>
    <cellStyle name="Followed Hyperlink 59" xfId="4446" hidden="1" xr:uid="{00000000-0005-0000-0000-0000C2070000}"/>
    <cellStyle name="Followed Hyperlink 59" xfId="4457" hidden="1" xr:uid="{00000000-0005-0000-0000-0000C3070000}"/>
    <cellStyle name="Followed Hyperlink 59" xfId="4561" hidden="1" xr:uid="{00000000-0005-0000-0000-0000A8070000}"/>
    <cellStyle name="Followed Hyperlink 59" xfId="4467" hidden="1" xr:uid="{00000000-0005-0000-0000-0000A9070000}"/>
    <cellStyle name="Followed Hyperlink 59" xfId="4746" hidden="1" xr:uid="{00000000-0005-0000-0000-0000AA070000}"/>
    <cellStyle name="Followed Hyperlink 59" xfId="4757" hidden="1" xr:uid="{00000000-0005-0000-0000-0000AB070000}"/>
    <cellStyle name="Followed Hyperlink 59" xfId="4839" hidden="1" xr:uid="{00000000-0005-0000-0000-0000AC070000}"/>
    <cellStyle name="Followed Hyperlink 59" xfId="5029" hidden="1" xr:uid="{00000000-0005-0000-0000-0000AD070000}"/>
    <cellStyle name="Followed Hyperlink 59" xfId="5059" hidden="1" xr:uid="{00000000-0005-0000-0000-0000AE070000}"/>
    <cellStyle name="Followed Hyperlink 59" xfId="5070" hidden="1" xr:uid="{00000000-0005-0000-0000-0000AF070000}"/>
    <cellStyle name="Followed Hyperlink 59" xfId="4803" hidden="1" xr:uid="{00000000-0005-0000-0000-0000B0070000}"/>
    <cellStyle name="Followed Hyperlink 59" xfId="5250" hidden="1" xr:uid="{00000000-0005-0000-0000-0000B1070000}"/>
    <cellStyle name="Followed Hyperlink 59" xfId="5280" hidden="1" xr:uid="{00000000-0005-0000-0000-0000B2070000}"/>
    <cellStyle name="Followed Hyperlink 59" xfId="5291" hidden="1" xr:uid="{00000000-0005-0000-0000-0000B3070000}"/>
    <cellStyle name="Followed Hyperlink 59" xfId="4781" hidden="1" xr:uid="{00000000-0005-0000-0000-0000B4070000}"/>
    <cellStyle name="Followed Hyperlink 59" xfId="5466" hidden="1" xr:uid="{00000000-0005-0000-0000-0000B5070000}"/>
    <cellStyle name="Followed Hyperlink 59" xfId="5496" hidden="1" xr:uid="{00000000-0005-0000-0000-0000B6070000}"/>
    <cellStyle name="Followed Hyperlink 59" xfId="5507" hidden="1" xr:uid="{00000000-0005-0000-0000-0000B7070000}"/>
    <cellStyle name="Followed Hyperlink 59" xfId="5324" hidden="1" xr:uid="{00000000-0005-0000-0000-0000B8070000}"/>
    <cellStyle name="Followed Hyperlink 59" xfId="5678" hidden="1" xr:uid="{00000000-0005-0000-0000-0000B9070000}"/>
    <cellStyle name="Followed Hyperlink 59" xfId="5708" hidden="1" xr:uid="{00000000-0005-0000-0000-0000BA070000}"/>
    <cellStyle name="Followed Hyperlink 59" xfId="5719" hidden="1" xr:uid="{00000000-0005-0000-0000-0000BB070000}"/>
    <cellStyle name="Followed Hyperlink 59" xfId="4534" hidden="1" xr:uid="{00000000-0005-0000-0000-0000BC070000}"/>
    <cellStyle name="Followed Hyperlink 59" xfId="5889" hidden="1" xr:uid="{00000000-0005-0000-0000-0000BD070000}"/>
    <cellStyle name="Followed Hyperlink 59" xfId="5919" hidden="1" xr:uid="{00000000-0005-0000-0000-0000BE070000}"/>
    <cellStyle name="Followed Hyperlink 59" xfId="5930" hidden="1" xr:uid="{00000000-0005-0000-0000-0000BF070000}"/>
    <cellStyle name="Followed Hyperlink 59" xfId="4791" hidden="1" xr:uid="{00000000-0005-0000-0000-0000C0070000}"/>
    <cellStyle name="Followed Hyperlink 59" xfId="6095" hidden="1" xr:uid="{00000000-0005-0000-0000-0000C1070000}"/>
    <cellStyle name="Followed Hyperlink 59" xfId="6125" hidden="1" xr:uid="{00000000-0005-0000-0000-0000C2070000}"/>
    <cellStyle name="Followed Hyperlink 59" xfId="6136" hidden="1" xr:uid="{00000000-0005-0000-0000-0000C3070000}"/>
    <cellStyle name="Followed Hyperlink 59" xfId="6240" hidden="1" xr:uid="{00000000-0005-0000-0000-0000A8070000}"/>
    <cellStyle name="Followed Hyperlink 59" xfId="6146" hidden="1" xr:uid="{00000000-0005-0000-0000-0000A9070000}"/>
    <cellStyle name="Followed Hyperlink 59" xfId="6426" hidden="1" xr:uid="{00000000-0005-0000-0000-0000AA070000}"/>
    <cellStyle name="Followed Hyperlink 59" xfId="6437" hidden="1" xr:uid="{00000000-0005-0000-0000-0000AB070000}"/>
    <cellStyle name="Followed Hyperlink 59" xfId="6519" hidden="1" xr:uid="{00000000-0005-0000-0000-0000AC070000}"/>
    <cellStyle name="Followed Hyperlink 59" xfId="6709" hidden="1" xr:uid="{00000000-0005-0000-0000-0000AD070000}"/>
    <cellStyle name="Followed Hyperlink 59" xfId="6739" hidden="1" xr:uid="{00000000-0005-0000-0000-0000AE070000}"/>
    <cellStyle name="Followed Hyperlink 59" xfId="6750" hidden="1" xr:uid="{00000000-0005-0000-0000-0000AF070000}"/>
    <cellStyle name="Followed Hyperlink 59" xfId="6483" hidden="1" xr:uid="{00000000-0005-0000-0000-0000B0070000}"/>
    <cellStyle name="Followed Hyperlink 59" xfId="6930" hidden="1" xr:uid="{00000000-0005-0000-0000-0000B1070000}"/>
    <cellStyle name="Followed Hyperlink 59" xfId="6960" hidden="1" xr:uid="{00000000-0005-0000-0000-0000B2070000}"/>
    <cellStyle name="Followed Hyperlink 59" xfId="6971" hidden="1" xr:uid="{00000000-0005-0000-0000-0000B3070000}"/>
    <cellStyle name="Followed Hyperlink 59" xfId="6461" hidden="1" xr:uid="{00000000-0005-0000-0000-0000B4070000}"/>
    <cellStyle name="Followed Hyperlink 59" xfId="7146" hidden="1" xr:uid="{00000000-0005-0000-0000-0000B5070000}"/>
    <cellStyle name="Followed Hyperlink 59" xfId="7176" hidden="1" xr:uid="{00000000-0005-0000-0000-0000B6070000}"/>
    <cellStyle name="Followed Hyperlink 59" xfId="7187" hidden="1" xr:uid="{00000000-0005-0000-0000-0000B7070000}"/>
    <cellStyle name="Followed Hyperlink 59" xfId="7004" hidden="1" xr:uid="{00000000-0005-0000-0000-0000B8070000}"/>
    <cellStyle name="Followed Hyperlink 59" xfId="7358" hidden="1" xr:uid="{00000000-0005-0000-0000-0000B9070000}"/>
    <cellStyle name="Followed Hyperlink 59" xfId="7388" hidden="1" xr:uid="{00000000-0005-0000-0000-0000BA070000}"/>
    <cellStyle name="Followed Hyperlink 59" xfId="7399" hidden="1" xr:uid="{00000000-0005-0000-0000-0000BB070000}"/>
    <cellStyle name="Followed Hyperlink 59" xfId="6213" hidden="1" xr:uid="{00000000-0005-0000-0000-0000BC070000}"/>
    <cellStyle name="Followed Hyperlink 59" xfId="7569" hidden="1" xr:uid="{00000000-0005-0000-0000-0000BD070000}"/>
    <cellStyle name="Followed Hyperlink 59" xfId="7599" hidden="1" xr:uid="{00000000-0005-0000-0000-0000BE070000}"/>
    <cellStyle name="Followed Hyperlink 59" xfId="7610" hidden="1" xr:uid="{00000000-0005-0000-0000-0000BF070000}"/>
    <cellStyle name="Followed Hyperlink 59" xfId="6471" hidden="1" xr:uid="{00000000-0005-0000-0000-0000C0070000}"/>
    <cellStyle name="Followed Hyperlink 59" xfId="7775" hidden="1" xr:uid="{00000000-0005-0000-0000-0000C1070000}"/>
    <cellStyle name="Followed Hyperlink 59" xfId="7805" hidden="1" xr:uid="{00000000-0005-0000-0000-0000C2070000}"/>
    <cellStyle name="Followed Hyperlink 59" xfId="7816" hidden="1" xr:uid="{00000000-0005-0000-0000-0000C3070000}"/>
    <cellStyle name="Followed Hyperlink 59" xfId="7920" hidden="1" xr:uid="{00000000-0005-0000-0000-0000A8070000}"/>
    <cellStyle name="Followed Hyperlink 59" xfId="7826" hidden="1" xr:uid="{00000000-0005-0000-0000-0000A9070000}"/>
    <cellStyle name="Followed Hyperlink 59" xfId="8106" hidden="1" xr:uid="{00000000-0005-0000-0000-0000AA070000}"/>
    <cellStyle name="Followed Hyperlink 59" xfId="8117" hidden="1" xr:uid="{00000000-0005-0000-0000-0000AB070000}"/>
    <cellStyle name="Followed Hyperlink 59" xfId="8199" hidden="1" xr:uid="{00000000-0005-0000-0000-0000AC070000}"/>
    <cellStyle name="Followed Hyperlink 59" xfId="8389" hidden="1" xr:uid="{00000000-0005-0000-0000-0000AD070000}"/>
    <cellStyle name="Followed Hyperlink 59" xfId="8419" hidden="1" xr:uid="{00000000-0005-0000-0000-0000AE070000}"/>
    <cellStyle name="Followed Hyperlink 59" xfId="8430" hidden="1" xr:uid="{00000000-0005-0000-0000-0000AF070000}"/>
    <cellStyle name="Followed Hyperlink 59" xfId="8163" hidden="1" xr:uid="{00000000-0005-0000-0000-0000B0070000}"/>
    <cellStyle name="Followed Hyperlink 59" xfId="8610" hidden="1" xr:uid="{00000000-0005-0000-0000-0000B1070000}"/>
    <cellStyle name="Followed Hyperlink 59" xfId="8640" hidden="1" xr:uid="{00000000-0005-0000-0000-0000B2070000}"/>
    <cellStyle name="Followed Hyperlink 59" xfId="8651" hidden="1" xr:uid="{00000000-0005-0000-0000-0000B3070000}"/>
    <cellStyle name="Followed Hyperlink 59" xfId="8141" hidden="1" xr:uid="{00000000-0005-0000-0000-0000B4070000}"/>
    <cellStyle name="Followed Hyperlink 59" xfId="8826" hidden="1" xr:uid="{00000000-0005-0000-0000-0000B5070000}"/>
    <cellStyle name="Followed Hyperlink 59" xfId="8856" hidden="1" xr:uid="{00000000-0005-0000-0000-0000B6070000}"/>
    <cellStyle name="Followed Hyperlink 59" xfId="8867" hidden="1" xr:uid="{00000000-0005-0000-0000-0000B7070000}"/>
    <cellStyle name="Followed Hyperlink 59" xfId="8684" hidden="1" xr:uid="{00000000-0005-0000-0000-0000B8070000}"/>
    <cellStyle name="Followed Hyperlink 59" xfId="9038" hidden="1" xr:uid="{00000000-0005-0000-0000-0000B9070000}"/>
    <cellStyle name="Followed Hyperlink 59" xfId="9068" hidden="1" xr:uid="{00000000-0005-0000-0000-0000BA070000}"/>
    <cellStyle name="Followed Hyperlink 59" xfId="9079" hidden="1" xr:uid="{00000000-0005-0000-0000-0000BB070000}"/>
    <cellStyle name="Followed Hyperlink 59" xfId="7893" hidden="1" xr:uid="{00000000-0005-0000-0000-0000BC070000}"/>
    <cellStyle name="Followed Hyperlink 59" xfId="9249" hidden="1" xr:uid="{00000000-0005-0000-0000-0000BD070000}"/>
    <cellStyle name="Followed Hyperlink 59" xfId="9279" hidden="1" xr:uid="{00000000-0005-0000-0000-0000BE070000}"/>
    <cellStyle name="Followed Hyperlink 59" xfId="9290" hidden="1" xr:uid="{00000000-0005-0000-0000-0000BF070000}"/>
    <cellStyle name="Followed Hyperlink 59" xfId="8151" hidden="1" xr:uid="{00000000-0005-0000-0000-0000C0070000}"/>
    <cellStyle name="Followed Hyperlink 59" xfId="9455" hidden="1" xr:uid="{00000000-0005-0000-0000-0000C1070000}"/>
    <cellStyle name="Followed Hyperlink 59" xfId="9485" hidden="1" xr:uid="{00000000-0005-0000-0000-0000C2070000}"/>
    <cellStyle name="Followed Hyperlink 59" xfId="9496" hidden="1" xr:uid="{00000000-0005-0000-0000-0000C3070000}"/>
    <cellStyle name="Followed Hyperlink 59" xfId="9600" hidden="1" xr:uid="{00000000-0005-0000-0000-0000A8070000}"/>
    <cellStyle name="Followed Hyperlink 59" xfId="9506" hidden="1" xr:uid="{00000000-0005-0000-0000-0000A9070000}"/>
    <cellStyle name="Followed Hyperlink 59" xfId="9784" hidden="1" xr:uid="{00000000-0005-0000-0000-0000AA070000}"/>
    <cellStyle name="Followed Hyperlink 59" xfId="9795" hidden="1" xr:uid="{00000000-0005-0000-0000-0000AB070000}"/>
    <cellStyle name="Followed Hyperlink 59" xfId="9877" hidden="1" xr:uid="{00000000-0005-0000-0000-0000AC070000}"/>
    <cellStyle name="Followed Hyperlink 59" xfId="10067" hidden="1" xr:uid="{00000000-0005-0000-0000-0000AD070000}"/>
    <cellStyle name="Followed Hyperlink 59" xfId="10097" hidden="1" xr:uid="{00000000-0005-0000-0000-0000AE070000}"/>
    <cellStyle name="Followed Hyperlink 59" xfId="10108" hidden="1" xr:uid="{00000000-0005-0000-0000-0000AF070000}"/>
    <cellStyle name="Followed Hyperlink 59" xfId="9841" hidden="1" xr:uid="{00000000-0005-0000-0000-0000B0070000}"/>
    <cellStyle name="Followed Hyperlink 59" xfId="10288" hidden="1" xr:uid="{00000000-0005-0000-0000-0000B1070000}"/>
    <cellStyle name="Followed Hyperlink 59" xfId="10318" hidden="1" xr:uid="{00000000-0005-0000-0000-0000B2070000}"/>
    <cellStyle name="Followed Hyperlink 59" xfId="10329" hidden="1" xr:uid="{00000000-0005-0000-0000-0000B3070000}"/>
    <cellStyle name="Followed Hyperlink 59" xfId="9819" hidden="1" xr:uid="{00000000-0005-0000-0000-0000B4070000}"/>
    <cellStyle name="Followed Hyperlink 59" xfId="10504" hidden="1" xr:uid="{00000000-0005-0000-0000-0000B5070000}"/>
    <cellStyle name="Followed Hyperlink 59" xfId="10534" hidden="1" xr:uid="{00000000-0005-0000-0000-0000B6070000}"/>
    <cellStyle name="Followed Hyperlink 59" xfId="10545" hidden="1" xr:uid="{00000000-0005-0000-0000-0000B7070000}"/>
    <cellStyle name="Followed Hyperlink 59" xfId="10362" hidden="1" xr:uid="{00000000-0005-0000-0000-0000B8070000}"/>
    <cellStyle name="Followed Hyperlink 59" xfId="10716" hidden="1" xr:uid="{00000000-0005-0000-0000-0000B9070000}"/>
    <cellStyle name="Followed Hyperlink 59" xfId="10746" hidden="1" xr:uid="{00000000-0005-0000-0000-0000BA070000}"/>
    <cellStyle name="Followed Hyperlink 59" xfId="10757" hidden="1" xr:uid="{00000000-0005-0000-0000-0000BB070000}"/>
    <cellStyle name="Followed Hyperlink 59" xfId="9573" hidden="1" xr:uid="{00000000-0005-0000-0000-0000BC070000}"/>
    <cellStyle name="Followed Hyperlink 59" xfId="10927" hidden="1" xr:uid="{00000000-0005-0000-0000-0000BD070000}"/>
    <cellStyle name="Followed Hyperlink 59" xfId="10957" hidden="1" xr:uid="{00000000-0005-0000-0000-0000BE070000}"/>
    <cellStyle name="Followed Hyperlink 59" xfId="10968" hidden="1" xr:uid="{00000000-0005-0000-0000-0000BF070000}"/>
    <cellStyle name="Followed Hyperlink 59" xfId="9829" hidden="1" xr:uid="{00000000-0005-0000-0000-0000C0070000}"/>
    <cellStyle name="Followed Hyperlink 59" xfId="11133" hidden="1" xr:uid="{00000000-0005-0000-0000-0000C1070000}"/>
    <cellStyle name="Followed Hyperlink 59" xfId="11163" hidden="1" xr:uid="{00000000-0005-0000-0000-0000C2070000}"/>
    <cellStyle name="Followed Hyperlink 59" xfId="11174" hidden="1" xr:uid="{00000000-0005-0000-0000-0000C3070000}"/>
    <cellStyle name="Followed Hyperlink 59" xfId="11278" hidden="1" xr:uid="{00000000-0005-0000-0000-0000A8070000}"/>
    <cellStyle name="Followed Hyperlink 59" xfId="11184" hidden="1" xr:uid="{00000000-0005-0000-0000-0000A9070000}"/>
    <cellStyle name="Followed Hyperlink 59" xfId="11459" hidden="1" xr:uid="{00000000-0005-0000-0000-0000AA070000}"/>
    <cellStyle name="Followed Hyperlink 59" xfId="11470" hidden="1" xr:uid="{00000000-0005-0000-0000-0000AB070000}"/>
    <cellStyle name="Followed Hyperlink 59" xfId="11552" hidden="1" xr:uid="{00000000-0005-0000-0000-0000AC070000}"/>
    <cellStyle name="Followed Hyperlink 59" xfId="11742" hidden="1" xr:uid="{00000000-0005-0000-0000-0000AD070000}"/>
    <cellStyle name="Followed Hyperlink 59" xfId="11772" hidden="1" xr:uid="{00000000-0005-0000-0000-0000AE070000}"/>
    <cellStyle name="Followed Hyperlink 59" xfId="11783" hidden="1" xr:uid="{00000000-0005-0000-0000-0000AF070000}"/>
    <cellStyle name="Followed Hyperlink 59" xfId="11516" hidden="1" xr:uid="{00000000-0005-0000-0000-0000B0070000}"/>
    <cellStyle name="Followed Hyperlink 59" xfId="11963" hidden="1" xr:uid="{00000000-0005-0000-0000-0000B1070000}"/>
    <cellStyle name="Followed Hyperlink 59" xfId="11993" hidden="1" xr:uid="{00000000-0005-0000-0000-0000B2070000}"/>
    <cellStyle name="Followed Hyperlink 59" xfId="12004" hidden="1" xr:uid="{00000000-0005-0000-0000-0000B3070000}"/>
    <cellStyle name="Followed Hyperlink 59" xfId="11494" hidden="1" xr:uid="{00000000-0005-0000-0000-0000B4070000}"/>
    <cellStyle name="Followed Hyperlink 59" xfId="12179" hidden="1" xr:uid="{00000000-0005-0000-0000-0000B5070000}"/>
    <cellStyle name="Followed Hyperlink 59" xfId="12209" hidden="1" xr:uid="{00000000-0005-0000-0000-0000B6070000}"/>
    <cellStyle name="Followed Hyperlink 59" xfId="12220" hidden="1" xr:uid="{00000000-0005-0000-0000-0000B7070000}"/>
    <cellStyle name="Followed Hyperlink 59" xfId="12037" hidden="1" xr:uid="{00000000-0005-0000-0000-0000B8070000}"/>
    <cellStyle name="Followed Hyperlink 59" xfId="12391" hidden="1" xr:uid="{00000000-0005-0000-0000-0000B9070000}"/>
    <cellStyle name="Followed Hyperlink 59" xfId="12421" hidden="1" xr:uid="{00000000-0005-0000-0000-0000BA070000}"/>
    <cellStyle name="Followed Hyperlink 59" xfId="12432" hidden="1" xr:uid="{00000000-0005-0000-0000-0000BB070000}"/>
    <cellStyle name="Followed Hyperlink 59" xfId="11251" hidden="1" xr:uid="{00000000-0005-0000-0000-0000BC070000}"/>
    <cellStyle name="Followed Hyperlink 59" xfId="12602" hidden="1" xr:uid="{00000000-0005-0000-0000-0000BD070000}"/>
    <cellStyle name="Followed Hyperlink 59" xfId="12632" hidden="1" xr:uid="{00000000-0005-0000-0000-0000BE070000}"/>
    <cellStyle name="Followed Hyperlink 59" xfId="12643" hidden="1" xr:uid="{00000000-0005-0000-0000-0000BF070000}"/>
    <cellStyle name="Followed Hyperlink 59" xfId="11504" hidden="1" xr:uid="{00000000-0005-0000-0000-0000C0070000}"/>
    <cellStyle name="Followed Hyperlink 59" xfId="12808" hidden="1" xr:uid="{00000000-0005-0000-0000-0000C1070000}"/>
    <cellStyle name="Followed Hyperlink 59" xfId="12838" hidden="1" xr:uid="{00000000-0005-0000-0000-0000C2070000}"/>
    <cellStyle name="Followed Hyperlink 59" xfId="12849" hidden="1" xr:uid="{00000000-0005-0000-0000-0000C3070000}"/>
    <cellStyle name="Followed Hyperlink 59" xfId="12952" hidden="1" xr:uid="{00000000-0005-0000-0000-0000A8070000}"/>
    <cellStyle name="Followed Hyperlink 59" xfId="12859" hidden="1" xr:uid="{00000000-0005-0000-0000-0000A9070000}"/>
    <cellStyle name="Followed Hyperlink 59" xfId="13133" hidden="1" xr:uid="{00000000-0005-0000-0000-0000AA070000}"/>
    <cellStyle name="Followed Hyperlink 59" xfId="13144" hidden="1" xr:uid="{00000000-0005-0000-0000-0000AB070000}"/>
    <cellStyle name="Followed Hyperlink 59" xfId="13226" hidden="1" xr:uid="{00000000-0005-0000-0000-0000AC070000}"/>
    <cellStyle name="Followed Hyperlink 59" xfId="13416" hidden="1" xr:uid="{00000000-0005-0000-0000-0000AD070000}"/>
    <cellStyle name="Followed Hyperlink 59" xfId="13446" hidden="1" xr:uid="{00000000-0005-0000-0000-0000AE070000}"/>
    <cellStyle name="Followed Hyperlink 59" xfId="13457" hidden="1" xr:uid="{00000000-0005-0000-0000-0000AF070000}"/>
    <cellStyle name="Followed Hyperlink 59" xfId="13190" hidden="1" xr:uid="{00000000-0005-0000-0000-0000B0070000}"/>
    <cellStyle name="Followed Hyperlink 59" xfId="13637" hidden="1" xr:uid="{00000000-0005-0000-0000-0000B1070000}"/>
    <cellStyle name="Followed Hyperlink 59" xfId="13667" hidden="1" xr:uid="{00000000-0005-0000-0000-0000B2070000}"/>
    <cellStyle name="Followed Hyperlink 59" xfId="13678" hidden="1" xr:uid="{00000000-0005-0000-0000-0000B3070000}"/>
    <cellStyle name="Followed Hyperlink 59" xfId="13168" hidden="1" xr:uid="{00000000-0005-0000-0000-0000B4070000}"/>
    <cellStyle name="Followed Hyperlink 59" xfId="13853" hidden="1" xr:uid="{00000000-0005-0000-0000-0000B5070000}"/>
    <cellStyle name="Followed Hyperlink 59" xfId="13883" hidden="1" xr:uid="{00000000-0005-0000-0000-0000B6070000}"/>
    <cellStyle name="Followed Hyperlink 59" xfId="13894" hidden="1" xr:uid="{00000000-0005-0000-0000-0000B7070000}"/>
    <cellStyle name="Followed Hyperlink 59" xfId="13711" hidden="1" xr:uid="{00000000-0005-0000-0000-0000B8070000}"/>
    <cellStyle name="Followed Hyperlink 59" xfId="14065" hidden="1" xr:uid="{00000000-0005-0000-0000-0000B9070000}"/>
    <cellStyle name="Followed Hyperlink 59" xfId="14095" hidden="1" xr:uid="{00000000-0005-0000-0000-0000BA070000}"/>
    <cellStyle name="Followed Hyperlink 59" xfId="14106" hidden="1" xr:uid="{00000000-0005-0000-0000-0000BB070000}"/>
    <cellStyle name="Followed Hyperlink 59" xfId="12926" hidden="1" xr:uid="{00000000-0005-0000-0000-0000BC070000}"/>
    <cellStyle name="Followed Hyperlink 59" xfId="14276" hidden="1" xr:uid="{00000000-0005-0000-0000-0000BD070000}"/>
    <cellStyle name="Followed Hyperlink 59" xfId="14306" hidden="1" xr:uid="{00000000-0005-0000-0000-0000BE070000}"/>
    <cellStyle name="Followed Hyperlink 59" xfId="14317" hidden="1" xr:uid="{00000000-0005-0000-0000-0000BF070000}"/>
    <cellStyle name="Followed Hyperlink 59" xfId="13178" hidden="1" xr:uid="{00000000-0005-0000-0000-0000C0070000}"/>
    <cellStyle name="Followed Hyperlink 59" xfId="14482" hidden="1" xr:uid="{00000000-0005-0000-0000-0000C1070000}"/>
    <cellStyle name="Followed Hyperlink 59" xfId="14512" hidden="1" xr:uid="{00000000-0005-0000-0000-0000C2070000}"/>
    <cellStyle name="Followed Hyperlink 59" xfId="14523" hidden="1" xr:uid="{00000000-0005-0000-0000-0000C3070000}"/>
    <cellStyle name="Followed Hyperlink 59" xfId="14626" hidden="1" xr:uid="{00000000-0005-0000-0000-0000A8070000}"/>
    <cellStyle name="Followed Hyperlink 59" xfId="14533" hidden="1" xr:uid="{00000000-0005-0000-0000-0000A9070000}"/>
    <cellStyle name="Followed Hyperlink 59" xfId="14801" hidden="1" xr:uid="{00000000-0005-0000-0000-0000AA070000}"/>
    <cellStyle name="Followed Hyperlink 59" xfId="14812" hidden="1" xr:uid="{00000000-0005-0000-0000-0000AB070000}"/>
    <cellStyle name="Followed Hyperlink 59" xfId="14894" hidden="1" xr:uid="{00000000-0005-0000-0000-0000AC070000}"/>
    <cellStyle name="Followed Hyperlink 59" xfId="15084" hidden="1" xr:uid="{00000000-0005-0000-0000-0000AD070000}"/>
    <cellStyle name="Followed Hyperlink 59" xfId="15114" hidden="1" xr:uid="{00000000-0005-0000-0000-0000AE070000}"/>
    <cellStyle name="Followed Hyperlink 59" xfId="15125" hidden="1" xr:uid="{00000000-0005-0000-0000-0000AF070000}"/>
    <cellStyle name="Followed Hyperlink 59" xfId="14858" hidden="1" xr:uid="{00000000-0005-0000-0000-0000B0070000}"/>
    <cellStyle name="Followed Hyperlink 59" xfId="15305" hidden="1" xr:uid="{00000000-0005-0000-0000-0000B1070000}"/>
    <cellStyle name="Followed Hyperlink 59" xfId="15335" hidden="1" xr:uid="{00000000-0005-0000-0000-0000B2070000}"/>
    <cellStyle name="Followed Hyperlink 59" xfId="15346" hidden="1" xr:uid="{00000000-0005-0000-0000-0000B3070000}"/>
    <cellStyle name="Followed Hyperlink 59" xfId="14836" hidden="1" xr:uid="{00000000-0005-0000-0000-0000B4070000}"/>
    <cellStyle name="Followed Hyperlink 59" xfId="15521" hidden="1" xr:uid="{00000000-0005-0000-0000-0000B5070000}"/>
    <cellStyle name="Followed Hyperlink 59" xfId="15551" hidden="1" xr:uid="{00000000-0005-0000-0000-0000B6070000}"/>
    <cellStyle name="Followed Hyperlink 59" xfId="15562" hidden="1" xr:uid="{00000000-0005-0000-0000-0000B7070000}"/>
    <cellStyle name="Followed Hyperlink 59" xfId="15379" hidden="1" xr:uid="{00000000-0005-0000-0000-0000B8070000}"/>
    <cellStyle name="Followed Hyperlink 59" xfId="15733" hidden="1" xr:uid="{00000000-0005-0000-0000-0000B9070000}"/>
    <cellStyle name="Followed Hyperlink 59" xfId="15763" hidden="1" xr:uid="{00000000-0005-0000-0000-0000BA070000}"/>
    <cellStyle name="Followed Hyperlink 59" xfId="15774" hidden="1" xr:uid="{00000000-0005-0000-0000-0000BB070000}"/>
    <cellStyle name="Followed Hyperlink 59" xfId="14600" hidden="1" xr:uid="{00000000-0005-0000-0000-0000BC070000}"/>
    <cellStyle name="Followed Hyperlink 59" xfId="15944" hidden="1" xr:uid="{00000000-0005-0000-0000-0000BD070000}"/>
    <cellStyle name="Followed Hyperlink 59" xfId="15974" hidden="1" xr:uid="{00000000-0005-0000-0000-0000BE070000}"/>
    <cellStyle name="Followed Hyperlink 59" xfId="15985" hidden="1" xr:uid="{00000000-0005-0000-0000-0000BF070000}"/>
    <cellStyle name="Followed Hyperlink 59" xfId="14846" hidden="1" xr:uid="{00000000-0005-0000-0000-0000C0070000}"/>
    <cellStyle name="Followed Hyperlink 59" xfId="16150" hidden="1" xr:uid="{00000000-0005-0000-0000-0000C1070000}"/>
    <cellStyle name="Followed Hyperlink 59" xfId="16180" hidden="1" xr:uid="{00000000-0005-0000-0000-0000C2070000}"/>
    <cellStyle name="Followed Hyperlink 59" xfId="16191" hidden="1" xr:uid="{00000000-0005-0000-0000-0000C3070000}"/>
    <cellStyle name="Followed Hyperlink 59" xfId="16294" hidden="1" xr:uid="{00000000-0005-0000-0000-0000A8070000}"/>
    <cellStyle name="Followed Hyperlink 59" xfId="16201" hidden="1" xr:uid="{00000000-0005-0000-0000-0000A9070000}"/>
    <cellStyle name="Followed Hyperlink 59" xfId="16460" hidden="1" xr:uid="{00000000-0005-0000-0000-0000AA070000}"/>
    <cellStyle name="Followed Hyperlink 59" xfId="16471" hidden="1" xr:uid="{00000000-0005-0000-0000-0000AB070000}"/>
    <cellStyle name="Followed Hyperlink 59" xfId="16553" hidden="1" xr:uid="{00000000-0005-0000-0000-0000AC070000}"/>
    <cellStyle name="Followed Hyperlink 59" xfId="16743" hidden="1" xr:uid="{00000000-0005-0000-0000-0000AD070000}"/>
    <cellStyle name="Followed Hyperlink 59" xfId="16773" hidden="1" xr:uid="{00000000-0005-0000-0000-0000AE070000}"/>
    <cellStyle name="Followed Hyperlink 59" xfId="16784" hidden="1" xr:uid="{00000000-0005-0000-0000-0000AF070000}"/>
    <cellStyle name="Followed Hyperlink 59" xfId="16517" hidden="1" xr:uid="{00000000-0005-0000-0000-0000B0070000}"/>
    <cellStyle name="Followed Hyperlink 59" xfId="16964" hidden="1" xr:uid="{00000000-0005-0000-0000-0000B1070000}"/>
    <cellStyle name="Followed Hyperlink 59" xfId="16994" hidden="1" xr:uid="{00000000-0005-0000-0000-0000B2070000}"/>
    <cellStyle name="Followed Hyperlink 59" xfId="17005" hidden="1" xr:uid="{00000000-0005-0000-0000-0000B3070000}"/>
    <cellStyle name="Followed Hyperlink 59" xfId="16495" hidden="1" xr:uid="{00000000-0005-0000-0000-0000B4070000}"/>
    <cellStyle name="Followed Hyperlink 59" xfId="17180" hidden="1" xr:uid="{00000000-0005-0000-0000-0000B5070000}"/>
    <cellStyle name="Followed Hyperlink 59" xfId="17210" hidden="1" xr:uid="{00000000-0005-0000-0000-0000B6070000}"/>
    <cellStyle name="Followed Hyperlink 59" xfId="17221" hidden="1" xr:uid="{00000000-0005-0000-0000-0000B7070000}"/>
    <cellStyle name="Followed Hyperlink 59" xfId="17038" hidden="1" xr:uid="{00000000-0005-0000-0000-0000B8070000}"/>
    <cellStyle name="Followed Hyperlink 59" xfId="17392" hidden="1" xr:uid="{00000000-0005-0000-0000-0000B9070000}"/>
    <cellStyle name="Followed Hyperlink 59" xfId="17422" hidden="1" xr:uid="{00000000-0005-0000-0000-0000BA070000}"/>
    <cellStyle name="Followed Hyperlink 59" xfId="17433" hidden="1" xr:uid="{00000000-0005-0000-0000-0000BB070000}"/>
    <cellStyle name="Followed Hyperlink 59" xfId="16268" hidden="1" xr:uid="{00000000-0005-0000-0000-0000BC070000}"/>
    <cellStyle name="Followed Hyperlink 59" xfId="17603" hidden="1" xr:uid="{00000000-0005-0000-0000-0000BD070000}"/>
    <cellStyle name="Followed Hyperlink 59" xfId="17633" hidden="1" xr:uid="{00000000-0005-0000-0000-0000BE070000}"/>
    <cellStyle name="Followed Hyperlink 59" xfId="17644" hidden="1" xr:uid="{00000000-0005-0000-0000-0000BF070000}"/>
    <cellStyle name="Followed Hyperlink 59" xfId="16505" hidden="1" xr:uid="{00000000-0005-0000-0000-0000C0070000}"/>
    <cellStyle name="Followed Hyperlink 59" xfId="17809" hidden="1" xr:uid="{00000000-0005-0000-0000-0000C1070000}"/>
    <cellStyle name="Followed Hyperlink 59" xfId="17839" hidden="1" xr:uid="{00000000-0005-0000-0000-0000C2070000}"/>
    <cellStyle name="Followed Hyperlink 59" xfId="17850" hidden="1" xr:uid="{00000000-0005-0000-0000-0000C3070000}"/>
    <cellStyle name="Followed Hyperlink 59" xfId="17949" hidden="1" xr:uid="{00000000-0005-0000-0000-0000A8070000}"/>
    <cellStyle name="Followed Hyperlink 59" xfId="17857" hidden="1" xr:uid="{00000000-0005-0000-0000-0000A9070000}"/>
    <cellStyle name="Followed Hyperlink 59" xfId="18126" hidden="1" xr:uid="{00000000-0005-0000-0000-0000AA070000}"/>
    <cellStyle name="Followed Hyperlink 59" xfId="18137" hidden="1" xr:uid="{00000000-0005-0000-0000-0000AB070000}"/>
    <cellStyle name="Followed Hyperlink 59" xfId="18219" hidden="1" xr:uid="{00000000-0005-0000-0000-0000AC070000}"/>
    <cellStyle name="Followed Hyperlink 59" xfId="18409" hidden="1" xr:uid="{00000000-0005-0000-0000-0000AD070000}"/>
    <cellStyle name="Followed Hyperlink 59" xfId="18439" hidden="1" xr:uid="{00000000-0005-0000-0000-0000AE070000}"/>
    <cellStyle name="Followed Hyperlink 59" xfId="18450" hidden="1" xr:uid="{00000000-0005-0000-0000-0000AF070000}"/>
    <cellStyle name="Followed Hyperlink 59" xfId="18183" hidden="1" xr:uid="{00000000-0005-0000-0000-0000B0070000}"/>
    <cellStyle name="Followed Hyperlink 59" xfId="18630" hidden="1" xr:uid="{00000000-0005-0000-0000-0000B1070000}"/>
    <cellStyle name="Followed Hyperlink 59" xfId="18660" hidden="1" xr:uid="{00000000-0005-0000-0000-0000B2070000}"/>
    <cellStyle name="Followed Hyperlink 59" xfId="18671" hidden="1" xr:uid="{00000000-0005-0000-0000-0000B3070000}"/>
    <cellStyle name="Followed Hyperlink 59" xfId="18161" hidden="1" xr:uid="{00000000-0005-0000-0000-0000B4070000}"/>
    <cellStyle name="Followed Hyperlink 59" xfId="18846" hidden="1" xr:uid="{00000000-0005-0000-0000-0000B5070000}"/>
    <cellStyle name="Followed Hyperlink 59" xfId="18876" hidden="1" xr:uid="{00000000-0005-0000-0000-0000B6070000}"/>
    <cellStyle name="Followed Hyperlink 59" xfId="18887" hidden="1" xr:uid="{00000000-0005-0000-0000-0000B7070000}"/>
    <cellStyle name="Followed Hyperlink 59" xfId="18704" hidden="1" xr:uid="{00000000-0005-0000-0000-0000B8070000}"/>
    <cellStyle name="Followed Hyperlink 59" xfId="19058" hidden="1" xr:uid="{00000000-0005-0000-0000-0000B9070000}"/>
    <cellStyle name="Followed Hyperlink 59" xfId="19088" hidden="1" xr:uid="{00000000-0005-0000-0000-0000BA070000}"/>
    <cellStyle name="Followed Hyperlink 59" xfId="19099" hidden="1" xr:uid="{00000000-0005-0000-0000-0000BB070000}"/>
    <cellStyle name="Followed Hyperlink 59" xfId="17924" hidden="1" xr:uid="{00000000-0005-0000-0000-0000BC070000}"/>
    <cellStyle name="Followed Hyperlink 59" xfId="19269" hidden="1" xr:uid="{00000000-0005-0000-0000-0000BD070000}"/>
    <cellStyle name="Followed Hyperlink 59" xfId="19299" hidden="1" xr:uid="{00000000-0005-0000-0000-0000BE070000}"/>
    <cellStyle name="Followed Hyperlink 59" xfId="19310" hidden="1" xr:uid="{00000000-0005-0000-0000-0000BF070000}"/>
    <cellStyle name="Followed Hyperlink 59" xfId="18171" hidden="1" xr:uid="{00000000-0005-0000-0000-0000C0070000}"/>
    <cellStyle name="Followed Hyperlink 59" xfId="19475" hidden="1" xr:uid="{00000000-0005-0000-0000-0000C1070000}"/>
    <cellStyle name="Followed Hyperlink 59" xfId="19505" hidden="1" xr:uid="{00000000-0005-0000-0000-0000C2070000}"/>
    <cellStyle name="Followed Hyperlink 59" xfId="19516" hidden="1" xr:uid="{00000000-0005-0000-0000-0000C3070000}"/>
    <cellStyle name="Followed Hyperlink 59" xfId="19616" hidden="1" xr:uid="{00000000-0005-0000-0000-0000A8070000}"/>
    <cellStyle name="Followed Hyperlink 59" xfId="19526" hidden="1" xr:uid="{00000000-0005-0000-0000-0000A9070000}"/>
    <cellStyle name="Followed Hyperlink 59" xfId="19767" hidden="1" xr:uid="{00000000-0005-0000-0000-0000AA070000}"/>
    <cellStyle name="Followed Hyperlink 59" xfId="19778" hidden="1" xr:uid="{00000000-0005-0000-0000-0000AB070000}"/>
    <cellStyle name="Followed Hyperlink 59" xfId="19860" hidden="1" xr:uid="{00000000-0005-0000-0000-0000AC070000}"/>
    <cellStyle name="Followed Hyperlink 59" xfId="20050" hidden="1" xr:uid="{00000000-0005-0000-0000-0000AD070000}"/>
    <cellStyle name="Followed Hyperlink 59" xfId="20080" hidden="1" xr:uid="{00000000-0005-0000-0000-0000AE070000}"/>
    <cellStyle name="Followed Hyperlink 59" xfId="20091" hidden="1" xr:uid="{00000000-0005-0000-0000-0000AF070000}"/>
    <cellStyle name="Followed Hyperlink 59" xfId="19824" hidden="1" xr:uid="{00000000-0005-0000-0000-0000B0070000}"/>
    <cellStyle name="Followed Hyperlink 59" xfId="20271" hidden="1" xr:uid="{00000000-0005-0000-0000-0000B1070000}"/>
    <cellStyle name="Followed Hyperlink 59" xfId="20301" hidden="1" xr:uid="{00000000-0005-0000-0000-0000B2070000}"/>
    <cellStyle name="Followed Hyperlink 59" xfId="20312" hidden="1" xr:uid="{00000000-0005-0000-0000-0000B3070000}"/>
    <cellStyle name="Followed Hyperlink 59" xfId="19802" hidden="1" xr:uid="{00000000-0005-0000-0000-0000B4070000}"/>
    <cellStyle name="Followed Hyperlink 59" xfId="20487" hidden="1" xr:uid="{00000000-0005-0000-0000-0000B5070000}"/>
    <cellStyle name="Followed Hyperlink 59" xfId="20517" hidden="1" xr:uid="{00000000-0005-0000-0000-0000B6070000}"/>
    <cellStyle name="Followed Hyperlink 59" xfId="20528" hidden="1" xr:uid="{00000000-0005-0000-0000-0000B7070000}"/>
    <cellStyle name="Followed Hyperlink 59" xfId="20345" hidden="1" xr:uid="{00000000-0005-0000-0000-0000B8070000}"/>
    <cellStyle name="Followed Hyperlink 59" xfId="20699" hidden="1" xr:uid="{00000000-0005-0000-0000-0000B9070000}"/>
    <cellStyle name="Followed Hyperlink 59" xfId="20729" hidden="1" xr:uid="{00000000-0005-0000-0000-0000BA070000}"/>
    <cellStyle name="Followed Hyperlink 59" xfId="20740" hidden="1" xr:uid="{00000000-0005-0000-0000-0000BB070000}"/>
    <cellStyle name="Followed Hyperlink 59" xfId="19593" hidden="1" xr:uid="{00000000-0005-0000-0000-0000BC070000}"/>
    <cellStyle name="Followed Hyperlink 59" xfId="20910" hidden="1" xr:uid="{00000000-0005-0000-0000-0000BD070000}"/>
    <cellStyle name="Followed Hyperlink 59" xfId="20940" hidden="1" xr:uid="{00000000-0005-0000-0000-0000BE070000}"/>
    <cellStyle name="Followed Hyperlink 59" xfId="20951" hidden="1" xr:uid="{00000000-0005-0000-0000-0000BF070000}"/>
    <cellStyle name="Followed Hyperlink 59" xfId="19812" hidden="1" xr:uid="{00000000-0005-0000-0000-0000C0070000}"/>
    <cellStyle name="Followed Hyperlink 59" xfId="21116" hidden="1" xr:uid="{00000000-0005-0000-0000-0000C1070000}"/>
    <cellStyle name="Followed Hyperlink 59" xfId="21146" hidden="1" xr:uid="{00000000-0005-0000-0000-0000C2070000}"/>
    <cellStyle name="Followed Hyperlink 59" xfId="21157" hidden="1" xr:uid="{00000000-0005-0000-0000-0000C3070000}"/>
    <cellStyle name="Followed Hyperlink 59" xfId="21256" hidden="1" xr:uid="{00000000-0005-0000-0000-0000A8070000}"/>
    <cellStyle name="Followed Hyperlink 59" xfId="21167" hidden="1" xr:uid="{00000000-0005-0000-0000-0000A9070000}"/>
    <cellStyle name="Followed Hyperlink 59" xfId="21374" hidden="1" xr:uid="{00000000-0005-0000-0000-0000AA070000}"/>
    <cellStyle name="Followed Hyperlink 59" xfId="21385" hidden="1" xr:uid="{00000000-0005-0000-0000-0000AB070000}"/>
    <cellStyle name="Followed Hyperlink 59" xfId="21467" hidden="1" xr:uid="{00000000-0005-0000-0000-0000AC070000}"/>
    <cellStyle name="Followed Hyperlink 59" xfId="21657" hidden="1" xr:uid="{00000000-0005-0000-0000-0000AD070000}"/>
    <cellStyle name="Followed Hyperlink 59" xfId="21687" hidden="1" xr:uid="{00000000-0005-0000-0000-0000AE070000}"/>
    <cellStyle name="Followed Hyperlink 59" xfId="21698" hidden="1" xr:uid="{00000000-0005-0000-0000-0000AF070000}"/>
    <cellStyle name="Followed Hyperlink 59" xfId="21431" hidden="1" xr:uid="{00000000-0005-0000-0000-0000B0070000}"/>
    <cellStyle name="Followed Hyperlink 59" xfId="21878" hidden="1" xr:uid="{00000000-0005-0000-0000-0000B1070000}"/>
    <cellStyle name="Followed Hyperlink 59" xfId="21908" hidden="1" xr:uid="{00000000-0005-0000-0000-0000B2070000}"/>
    <cellStyle name="Followed Hyperlink 59" xfId="21919" hidden="1" xr:uid="{00000000-0005-0000-0000-0000B3070000}"/>
    <cellStyle name="Followed Hyperlink 59" xfId="21409" hidden="1" xr:uid="{00000000-0005-0000-0000-0000B4070000}"/>
    <cellStyle name="Followed Hyperlink 59" xfId="22094" hidden="1" xr:uid="{00000000-0005-0000-0000-0000B5070000}"/>
    <cellStyle name="Followed Hyperlink 59" xfId="22124" hidden="1" xr:uid="{00000000-0005-0000-0000-0000B6070000}"/>
    <cellStyle name="Followed Hyperlink 59" xfId="22135" hidden="1" xr:uid="{00000000-0005-0000-0000-0000B7070000}"/>
    <cellStyle name="Followed Hyperlink 59" xfId="21952" hidden="1" xr:uid="{00000000-0005-0000-0000-0000B8070000}"/>
    <cellStyle name="Followed Hyperlink 59" xfId="22306" hidden="1" xr:uid="{00000000-0005-0000-0000-0000B9070000}"/>
    <cellStyle name="Followed Hyperlink 59" xfId="22336" hidden="1" xr:uid="{00000000-0005-0000-0000-0000BA070000}"/>
    <cellStyle name="Followed Hyperlink 59" xfId="22347" hidden="1" xr:uid="{00000000-0005-0000-0000-0000BB070000}"/>
    <cellStyle name="Followed Hyperlink 59" xfId="21234" hidden="1" xr:uid="{00000000-0005-0000-0000-0000BC070000}"/>
    <cellStyle name="Followed Hyperlink 59" xfId="22517" hidden="1" xr:uid="{00000000-0005-0000-0000-0000BD070000}"/>
    <cellStyle name="Followed Hyperlink 59" xfId="22547" hidden="1" xr:uid="{00000000-0005-0000-0000-0000BE070000}"/>
    <cellStyle name="Followed Hyperlink 59" xfId="22558" hidden="1" xr:uid="{00000000-0005-0000-0000-0000BF070000}"/>
    <cellStyle name="Followed Hyperlink 59" xfId="21419" hidden="1" xr:uid="{00000000-0005-0000-0000-0000C0070000}"/>
    <cellStyle name="Followed Hyperlink 59" xfId="22723" hidden="1" xr:uid="{00000000-0005-0000-0000-0000C1070000}"/>
    <cellStyle name="Followed Hyperlink 59" xfId="22753" hidden="1" xr:uid="{00000000-0005-0000-0000-0000C2070000}"/>
    <cellStyle name="Followed Hyperlink 59" xfId="22764" hidden="1" xr:uid="{00000000-0005-0000-0000-0000C3070000}"/>
    <cellStyle name="Followed Hyperlink 59" xfId="22861" hidden="1" xr:uid="{00000000-0005-0000-0000-0000A8070000}"/>
    <cellStyle name="Followed Hyperlink 59" xfId="22774" hidden="1" xr:uid="{00000000-0005-0000-0000-0000A9070000}"/>
    <cellStyle name="Followed Hyperlink 59" xfId="22943" hidden="1" xr:uid="{00000000-0005-0000-0000-0000AA070000}"/>
    <cellStyle name="Followed Hyperlink 59" xfId="22954" hidden="1" xr:uid="{00000000-0005-0000-0000-0000AB070000}"/>
    <cellStyle name="Followed Hyperlink 59" xfId="23036" hidden="1" xr:uid="{00000000-0005-0000-0000-0000AC070000}"/>
    <cellStyle name="Followed Hyperlink 59" xfId="23226" hidden="1" xr:uid="{00000000-0005-0000-0000-0000AD070000}"/>
    <cellStyle name="Followed Hyperlink 59" xfId="23256" hidden="1" xr:uid="{00000000-0005-0000-0000-0000AE070000}"/>
    <cellStyle name="Followed Hyperlink 59" xfId="23267" hidden="1" xr:uid="{00000000-0005-0000-0000-0000AF070000}"/>
    <cellStyle name="Followed Hyperlink 59" xfId="23000" hidden="1" xr:uid="{00000000-0005-0000-0000-0000B0070000}"/>
    <cellStyle name="Followed Hyperlink 59" xfId="23447" hidden="1" xr:uid="{00000000-0005-0000-0000-0000B1070000}"/>
    <cellStyle name="Followed Hyperlink 59" xfId="23477" hidden="1" xr:uid="{00000000-0005-0000-0000-0000B2070000}"/>
    <cellStyle name="Followed Hyperlink 59" xfId="23488" hidden="1" xr:uid="{00000000-0005-0000-0000-0000B3070000}"/>
    <cellStyle name="Followed Hyperlink 59" xfId="22978" hidden="1" xr:uid="{00000000-0005-0000-0000-0000B4070000}"/>
    <cellStyle name="Followed Hyperlink 59" xfId="23663" hidden="1" xr:uid="{00000000-0005-0000-0000-0000B5070000}"/>
    <cellStyle name="Followed Hyperlink 59" xfId="23693" hidden="1" xr:uid="{00000000-0005-0000-0000-0000B6070000}"/>
    <cellStyle name="Followed Hyperlink 59" xfId="23704" hidden="1" xr:uid="{00000000-0005-0000-0000-0000B7070000}"/>
    <cellStyle name="Followed Hyperlink 59" xfId="23521" hidden="1" xr:uid="{00000000-0005-0000-0000-0000B8070000}"/>
    <cellStyle name="Followed Hyperlink 59" xfId="23875" hidden="1" xr:uid="{00000000-0005-0000-0000-0000B9070000}"/>
    <cellStyle name="Followed Hyperlink 59" xfId="23905" hidden="1" xr:uid="{00000000-0005-0000-0000-0000BA070000}"/>
    <cellStyle name="Followed Hyperlink 59" xfId="23916" hidden="1" xr:uid="{00000000-0005-0000-0000-0000BB070000}"/>
    <cellStyle name="Followed Hyperlink 59" xfId="22841" hidden="1" xr:uid="{00000000-0005-0000-0000-0000BC070000}"/>
    <cellStyle name="Followed Hyperlink 59" xfId="24086" hidden="1" xr:uid="{00000000-0005-0000-0000-0000BD070000}"/>
    <cellStyle name="Followed Hyperlink 59" xfId="24116" hidden="1" xr:uid="{00000000-0005-0000-0000-0000BE070000}"/>
    <cellStyle name="Followed Hyperlink 59" xfId="24127" hidden="1" xr:uid="{00000000-0005-0000-0000-0000BF070000}"/>
    <cellStyle name="Followed Hyperlink 59" xfId="22988" hidden="1" xr:uid="{00000000-0005-0000-0000-0000C0070000}"/>
    <cellStyle name="Followed Hyperlink 59" xfId="24292" hidden="1" xr:uid="{00000000-0005-0000-0000-0000C1070000}"/>
    <cellStyle name="Followed Hyperlink 59" xfId="24322" hidden="1" xr:uid="{00000000-0005-0000-0000-0000C2070000}"/>
    <cellStyle name="Followed Hyperlink 59" xfId="24333" hidden="1" xr:uid="{00000000-0005-0000-0000-0000C3070000}"/>
    <cellStyle name="Followed Hyperlink 59" xfId="24429" hidden="1" xr:uid="{00000000-0005-0000-0000-0000A8070000}"/>
    <cellStyle name="Followed Hyperlink 59" xfId="24343" hidden="1" xr:uid="{00000000-0005-0000-0000-0000A9070000}"/>
    <cellStyle name="Followed Hyperlink 59" xfId="24462" hidden="1" xr:uid="{00000000-0005-0000-0000-0000AA070000}"/>
    <cellStyle name="Followed Hyperlink 59" xfId="24473" hidden="1" xr:uid="{00000000-0005-0000-0000-0000AB070000}"/>
    <cellStyle name="Followed Hyperlink 59" xfId="24555" hidden="1" xr:uid="{00000000-0005-0000-0000-0000AC070000}"/>
    <cellStyle name="Followed Hyperlink 59" xfId="24745" hidden="1" xr:uid="{00000000-0005-0000-0000-0000AD070000}"/>
    <cellStyle name="Followed Hyperlink 59" xfId="24775" hidden="1" xr:uid="{00000000-0005-0000-0000-0000AE070000}"/>
    <cellStyle name="Followed Hyperlink 59" xfId="24786" hidden="1" xr:uid="{00000000-0005-0000-0000-0000AF070000}"/>
    <cellStyle name="Followed Hyperlink 59" xfId="24519" hidden="1" xr:uid="{00000000-0005-0000-0000-0000B0070000}"/>
    <cellStyle name="Followed Hyperlink 59" xfId="24966" hidden="1" xr:uid="{00000000-0005-0000-0000-0000B1070000}"/>
    <cellStyle name="Followed Hyperlink 59" xfId="24996" hidden="1" xr:uid="{00000000-0005-0000-0000-0000B2070000}"/>
    <cellStyle name="Followed Hyperlink 59" xfId="25007" hidden="1" xr:uid="{00000000-0005-0000-0000-0000B3070000}"/>
    <cellStyle name="Followed Hyperlink 59" xfId="24497" hidden="1" xr:uid="{00000000-0005-0000-0000-0000B4070000}"/>
    <cellStyle name="Followed Hyperlink 59" xfId="25182" hidden="1" xr:uid="{00000000-0005-0000-0000-0000B5070000}"/>
    <cellStyle name="Followed Hyperlink 59" xfId="25212" hidden="1" xr:uid="{00000000-0005-0000-0000-0000B6070000}"/>
    <cellStyle name="Followed Hyperlink 59" xfId="25223" hidden="1" xr:uid="{00000000-0005-0000-0000-0000B7070000}"/>
    <cellStyle name="Followed Hyperlink 59" xfId="25040" hidden="1" xr:uid="{00000000-0005-0000-0000-0000B8070000}"/>
    <cellStyle name="Followed Hyperlink 59" xfId="25394" hidden="1" xr:uid="{00000000-0005-0000-0000-0000B9070000}"/>
    <cellStyle name="Followed Hyperlink 59" xfId="25424" hidden="1" xr:uid="{00000000-0005-0000-0000-0000BA070000}"/>
    <cellStyle name="Followed Hyperlink 59" xfId="25435" hidden="1" xr:uid="{00000000-0005-0000-0000-0000BB070000}"/>
    <cellStyle name="Followed Hyperlink 59" xfId="24410" hidden="1" xr:uid="{00000000-0005-0000-0000-0000BC070000}"/>
    <cellStyle name="Followed Hyperlink 59" xfId="25605" hidden="1" xr:uid="{00000000-0005-0000-0000-0000BD070000}"/>
    <cellStyle name="Followed Hyperlink 59" xfId="25635" hidden="1" xr:uid="{00000000-0005-0000-0000-0000BE070000}"/>
    <cellStyle name="Followed Hyperlink 59" xfId="25646" hidden="1" xr:uid="{00000000-0005-0000-0000-0000BF070000}"/>
    <cellStyle name="Followed Hyperlink 59" xfId="24507" hidden="1" xr:uid="{00000000-0005-0000-0000-0000C0070000}"/>
    <cellStyle name="Followed Hyperlink 59" xfId="25811" hidden="1" xr:uid="{00000000-0005-0000-0000-0000C1070000}"/>
    <cellStyle name="Followed Hyperlink 59" xfId="25841" hidden="1" xr:uid="{00000000-0005-0000-0000-0000C2070000}"/>
    <cellStyle name="Followed Hyperlink 59" xfId="25852" hidden="1" xr:uid="{00000000-0005-0000-0000-0000C3070000}"/>
    <cellStyle name="Followed Hyperlink 59" xfId="26352" hidden="1" xr:uid="{00000000-0005-0000-0000-0000A8070000}"/>
    <cellStyle name="Followed Hyperlink 59" xfId="26552" hidden="1" xr:uid="{00000000-0005-0000-0000-0000A9070000}"/>
    <cellStyle name="Followed Hyperlink 59" xfId="26582" hidden="1" xr:uid="{00000000-0005-0000-0000-0000AA070000}"/>
    <cellStyle name="Followed Hyperlink 59" xfId="26593" hidden="1" xr:uid="{00000000-0005-0000-0000-0000AB070000}"/>
    <cellStyle name="Followed Hyperlink 59" xfId="26675" hidden="1" xr:uid="{00000000-0005-0000-0000-0000AC070000}"/>
    <cellStyle name="Followed Hyperlink 59" xfId="26865" hidden="1" xr:uid="{00000000-0005-0000-0000-0000AD070000}"/>
    <cellStyle name="Followed Hyperlink 59" xfId="26895" hidden="1" xr:uid="{00000000-0005-0000-0000-0000AE070000}"/>
    <cellStyle name="Followed Hyperlink 59" xfId="26906" hidden="1" xr:uid="{00000000-0005-0000-0000-0000AF070000}"/>
    <cellStyle name="Followed Hyperlink 59" xfId="26639" hidden="1" xr:uid="{00000000-0005-0000-0000-0000B0070000}"/>
    <cellStyle name="Followed Hyperlink 59" xfId="27086" hidden="1" xr:uid="{00000000-0005-0000-0000-0000B1070000}"/>
    <cellStyle name="Followed Hyperlink 59" xfId="27116" hidden="1" xr:uid="{00000000-0005-0000-0000-0000B2070000}"/>
    <cellStyle name="Followed Hyperlink 59" xfId="27127" hidden="1" xr:uid="{00000000-0005-0000-0000-0000B3070000}"/>
    <cellStyle name="Followed Hyperlink 59" xfId="26617" hidden="1" xr:uid="{00000000-0005-0000-0000-0000B4070000}"/>
    <cellStyle name="Followed Hyperlink 59" xfId="27302" hidden="1" xr:uid="{00000000-0005-0000-0000-0000B5070000}"/>
    <cellStyle name="Followed Hyperlink 59" xfId="27332" hidden="1" xr:uid="{00000000-0005-0000-0000-0000B6070000}"/>
    <cellStyle name="Followed Hyperlink 59" xfId="27343" hidden="1" xr:uid="{00000000-0005-0000-0000-0000B7070000}"/>
    <cellStyle name="Followed Hyperlink 59" xfId="27160" hidden="1" xr:uid="{00000000-0005-0000-0000-0000B8070000}"/>
    <cellStyle name="Followed Hyperlink 59" xfId="27514" hidden="1" xr:uid="{00000000-0005-0000-0000-0000B9070000}"/>
    <cellStyle name="Followed Hyperlink 59" xfId="27544" hidden="1" xr:uid="{00000000-0005-0000-0000-0000BA070000}"/>
    <cellStyle name="Followed Hyperlink 59" xfId="27555" hidden="1" xr:uid="{00000000-0005-0000-0000-0000BB070000}"/>
    <cellStyle name="Followed Hyperlink 59" xfId="26411" hidden="1" xr:uid="{00000000-0005-0000-0000-0000BC070000}"/>
    <cellStyle name="Followed Hyperlink 59" xfId="27725" hidden="1" xr:uid="{00000000-0005-0000-0000-0000BD070000}"/>
    <cellStyle name="Followed Hyperlink 59" xfId="27755" hidden="1" xr:uid="{00000000-0005-0000-0000-0000BE070000}"/>
    <cellStyle name="Followed Hyperlink 59" xfId="27766" hidden="1" xr:uid="{00000000-0005-0000-0000-0000BF070000}"/>
    <cellStyle name="Followed Hyperlink 59" xfId="26627" hidden="1" xr:uid="{00000000-0005-0000-0000-0000C0070000}"/>
    <cellStyle name="Followed Hyperlink 59" xfId="27931" hidden="1" xr:uid="{00000000-0005-0000-0000-0000C1070000}"/>
    <cellStyle name="Followed Hyperlink 59" xfId="27961" hidden="1" xr:uid="{00000000-0005-0000-0000-0000C2070000}"/>
    <cellStyle name="Followed Hyperlink 59" xfId="27972" hidden="1" xr:uid="{00000000-0005-0000-0000-0000C3070000}"/>
    <cellStyle name="Followed Hyperlink 59" xfId="28575" hidden="1" xr:uid="{00000000-0005-0000-0000-0000A8070000}"/>
    <cellStyle name="Followed Hyperlink 59" xfId="28774" hidden="1" xr:uid="{00000000-0005-0000-0000-0000A9070000}"/>
    <cellStyle name="Followed Hyperlink 59" xfId="28804" hidden="1" xr:uid="{00000000-0005-0000-0000-0000AA070000}"/>
    <cellStyle name="Followed Hyperlink 59" xfId="28815" hidden="1" xr:uid="{00000000-0005-0000-0000-0000AB070000}"/>
    <cellStyle name="Followed Hyperlink 59" xfId="28897" hidden="1" xr:uid="{00000000-0005-0000-0000-0000AC070000}"/>
    <cellStyle name="Followed Hyperlink 59" xfId="29087" hidden="1" xr:uid="{00000000-0005-0000-0000-0000AD070000}"/>
    <cellStyle name="Followed Hyperlink 59" xfId="29117" hidden="1" xr:uid="{00000000-0005-0000-0000-0000AE070000}"/>
    <cellStyle name="Followed Hyperlink 59" xfId="29128" hidden="1" xr:uid="{00000000-0005-0000-0000-0000AF070000}"/>
    <cellStyle name="Followed Hyperlink 59" xfId="28861" hidden="1" xr:uid="{00000000-0005-0000-0000-0000B0070000}"/>
    <cellStyle name="Followed Hyperlink 59" xfId="29308" hidden="1" xr:uid="{00000000-0005-0000-0000-0000B1070000}"/>
    <cellStyle name="Followed Hyperlink 59" xfId="29338" hidden="1" xr:uid="{00000000-0005-0000-0000-0000B2070000}"/>
    <cellStyle name="Followed Hyperlink 59" xfId="29349" hidden="1" xr:uid="{00000000-0005-0000-0000-0000B3070000}"/>
    <cellStyle name="Followed Hyperlink 59" xfId="28839" hidden="1" xr:uid="{00000000-0005-0000-0000-0000B4070000}"/>
    <cellStyle name="Followed Hyperlink 59" xfId="29524" hidden="1" xr:uid="{00000000-0005-0000-0000-0000B5070000}"/>
    <cellStyle name="Followed Hyperlink 59" xfId="29554" hidden="1" xr:uid="{00000000-0005-0000-0000-0000B6070000}"/>
    <cellStyle name="Followed Hyperlink 59" xfId="29565" hidden="1" xr:uid="{00000000-0005-0000-0000-0000B7070000}"/>
    <cellStyle name="Followed Hyperlink 59" xfId="29382" hidden="1" xr:uid="{00000000-0005-0000-0000-0000B8070000}"/>
    <cellStyle name="Followed Hyperlink 59" xfId="29736" hidden="1" xr:uid="{00000000-0005-0000-0000-0000B9070000}"/>
    <cellStyle name="Followed Hyperlink 59" xfId="29766" hidden="1" xr:uid="{00000000-0005-0000-0000-0000BA070000}"/>
    <cellStyle name="Followed Hyperlink 59" xfId="29777" hidden="1" xr:uid="{00000000-0005-0000-0000-0000BB070000}"/>
    <cellStyle name="Followed Hyperlink 59" xfId="28633" hidden="1" xr:uid="{00000000-0005-0000-0000-0000BC070000}"/>
    <cellStyle name="Followed Hyperlink 59" xfId="29947" hidden="1" xr:uid="{00000000-0005-0000-0000-0000BD070000}"/>
    <cellStyle name="Followed Hyperlink 59" xfId="29977" hidden="1" xr:uid="{00000000-0005-0000-0000-0000BE070000}"/>
    <cellStyle name="Followed Hyperlink 59" xfId="29988" hidden="1" xr:uid="{00000000-0005-0000-0000-0000BF070000}"/>
    <cellStyle name="Followed Hyperlink 59" xfId="28849" hidden="1" xr:uid="{00000000-0005-0000-0000-0000C0070000}"/>
    <cellStyle name="Followed Hyperlink 59" xfId="30153" hidden="1" xr:uid="{00000000-0005-0000-0000-0000C1070000}"/>
    <cellStyle name="Followed Hyperlink 59" xfId="30183" hidden="1" xr:uid="{00000000-0005-0000-0000-0000C2070000}"/>
    <cellStyle name="Followed Hyperlink 59" xfId="30194" hidden="1" xr:uid="{00000000-0005-0000-0000-0000C3070000}"/>
    <cellStyle name="Followed Hyperlink 59" xfId="30296" hidden="1" xr:uid="{00000000-0005-0000-0000-0000A8070000}"/>
    <cellStyle name="Followed Hyperlink 59" xfId="30204" hidden="1" xr:uid="{00000000-0005-0000-0000-0000A9070000}"/>
    <cellStyle name="Followed Hyperlink 59" xfId="30475" hidden="1" xr:uid="{00000000-0005-0000-0000-0000AA070000}"/>
    <cellStyle name="Followed Hyperlink 59" xfId="30486" hidden="1" xr:uid="{00000000-0005-0000-0000-0000AB070000}"/>
    <cellStyle name="Followed Hyperlink 59" xfId="30568" hidden="1" xr:uid="{00000000-0005-0000-0000-0000AC070000}"/>
    <cellStyle name="Followed Hyperlink 59" xfId="30758" hidden="1" xr:uid="{00000000-0005-0000-0000-0000AD070000}"/>
    <cellStyle name="Followed Hyperlink 59" xfId="30788" hidden="1" xr:uid="{00000000-0005-0000-0000-0000AE070000}"/>
    <cellStyle name="Followed Hyperlink 59" xfId="30799" hidden="1" xr:uid="{00000000-0005-0000-0000-0000AF070000}"/>
    <cellStyle name="Followed Hyperlink 59" xfId="30532" hidden="1" xr:uid="{00000000-0005-0000-0000-0000B0070000}"/>
    <cellStyle name="Followed Hyperlink 59" xfId="30979" hidden="1" xr:uid="{00000000-0005-0000-0000-0000B1070000}"/>
    <cellStyle name="Followed Hyperlink 59" xfId="31009" hidden="1" xr:uid="{00000000-0005-0000-0000-0000B2070000}"/>
    <cellStyle name="Followed Hyperlink 59" xfId="31020" hidden="1" xr:uid="{00000000-0005-0000-0000-0000B3070000}"/>
    <cellStyle name="Followed Hyperlink 59" xfId="30510" hidden="1" xr:uid="{00000000-0005-0000-0000-0000B4070000}"/>
    <cellStyle name="Followed Hyperlink 59" xfId="31195" hidden="1" xr:uid="{00000000-0005-0000-0000-0000B5070000}"/>
    <cellStyle name="Followed Hyperlink 59" xfId="31225" hidden="1" xr:uid="{00000000-0005-0000-0000-0000B6070000}"/>
    <cellStyle name="Followed Hyperlink 59" xfId="31236" hidden="1" xr:uid="{00000000-0005-0000-0000-0000B7070000}"/>
    <cellStyle name="Followed Hyperlink 59" xfId="31053" hidden="1" xr:uid="{00000000-0005-0000-0000-0000B8070000}"/>
    <cellStyle name="Followed Hyperlink 59" xfId="31407" hidden="1" xr:uid="{00000000-0005-0000-0000-0000B9070000}"/>
    <cellStyle name="Followed Hyperlink 59" xfId="31437" hidden="1" xr:uid="{00000000-0005-0000-0000-0000BA070000}"/>
    <cellStyle name="Followed Hyperlink 59" xfId="31448" hidden="1" xr:uid="{00000000-0005-0000-0000-0000BB070000}"/>
    <cellStyle name="Followed Hyperlink 59" xfId="30271" hidden="1" xr:uid="{00000000-0005-0000-0000-0000BC070000}"/>
    <cellStyle name="Followed Hyperlink 59" xfId="31618" hidden="1" xr:uid="{00000000-0005-0000-0000-0000BD070000}"/>
    <cellStyle name="Followed Hyperlink 59" xfId="31648" hidden="1" xr:uid="{00000000-0005-0000-0000-0000BE070000}"/>
    <cellStyle name="Followed Hyperlink 59" xfId="31659" hidden="1" xr:uid="{00000000-0005-0000-0000-0000BF070000}"/>
    <cellStyle name="Followed Hyperlink 59" xfId="30520" hidden="1" xr:uid="{00000000-0005-0000-0000-0000C0070000}"/>
    <cellStyle name="Followed Hyperlink 59" xfId="31824" hidden="1" xr:uid="{00000000-0005-0000-0000-0000C1070000}"/>
    <cellStyle name="Followed Hyperlink 59" xfId="31854" hidden="1" xr:uid="{00000000-0005-0000-0000-0000C2070000}"/>
    <cellStyle name="Followed Hyperlink 59" xfId="31865" hidden="1" xr:uid="{00000000-0005-0000-0000-0000C3070000}"/>
    <cellStyle name="Followed Hyperlink 59" xfId="31967" hidden="1" xr:uid="{00000000-0005-0000-0000-0000A8070000}"/>
    <cellStyle name="Followed Hyperlink 59" xfId="31875" hidden="1" xr:uid="{00000000-0005-0000-0000-0000A9070000}"/>
    <cellStyle name="Followed Hyperlink 59" xfId="32143" hidden="1" xr:uid="{00000000-0005-0000-0000-0000AA070000}"/>
    <cellStyle name="Followed Hyperlink 59" xfId="32154" hidden="1" xr:uid="{00000000-0005-0000-0000-0000AB070000}"/>
    <cellStyle name="Followed Hyperlink 59" xfId="32236" hidden="1" xr:uid="{00000000-0005-0000-0000-0000AC070000}"/>
    <cellStyle name="Followed Hyperlink 59" xfId="32426" hidden="1" xr:uid="{00000000-0005-0000-0000-0000AD070000}"/>
    <cellStyle name="Followed Hyperlink 59" xfId="32456" hidden="1" xr:uid="{00000000-0005-0000-0000-0000AE070000}"/>
    <cellStyle name="Followed Hyperlink 59" xfId="32467" hidden="1" xr:uid="{00000000-0005-0000-0000-0000AF070000}"/>
    <cellStyle name="Followed Hyperlink 59" xfId="32200" hidden="1" xr:uid="{00000000-0005-0000-0000-0000B0070000}"/>
    <cellStyle name="Followed Hyperlink 59" xfId="32647" hidden="1" xr:uid="{00000000-0005-0000-0000-0000B1070000}"/>
    <cellStyle name="Followed Hyperlink 59" xfId="32677" hidden="1" xr:uid="{00000000-0005-0000-0000-0000B2070000}"/>
    <cellStyle name="Followed Hyperlink 59" xfId="32688" hidden="1" xr:uid="{00000000-0005-0000-0000-0000B3070000}"/>
    <cellStyle name="Followed Hyperlink 59" xfId="32178" hidden="1" xr:uid="{00000000-0005-0000-0000-0000B4070000}"/>
    <cellStyle name="Followed Hyperlink 59" xfId="32863" hidden="1" xr:uid="{00000000-0005-0000-0000-0000B5070000}"/>
    <cellStyle name="Followed Hyperlink 59" xfId="32893" hidden="1" xr:uid="{00000000-0005-0000-0000-0000B6070000}"/>
    <cellStyle name="Followed Hyperlink 59" xfId="32904" hidden="1" xr:uid="{00000000-0005-0000-0000-0000B7070000}"/>
    <cellStyle name="Followed Hyperlink 59" xfId="32721" hidden="1" xr:uid="{00000000-0005-0000-0000-0000B8070000}"/>
    <cellStyle name="Followed Hyperlink 59" xfId="33075" hidden="1" xr:uid="{00000000-0005-0000-0000-0000B9070000}"/>
    <cellStyle name="Followed Hyperlink 59" xfId="33105" hidden="1" xr:uid="{00000000-0005-0000-0000-0000BA070000}"/>
    <cellStyle name="Followed Hyperlink 59" xfId="33116" hidden="1" xr:uid="{00000000-0005-0000-0000-0000BB070000}"/>
    <cellStyle name="Followed Hyperlink 59" xfId="31942" hidden="1" xr:uid="{00000000-0005-0000-0000-0000BC070000}"/>
    <cellStyle name="Followed Hyperlink 59" xfId="33286" hidden="1" xr:uid="{00000000-0005-0000-0000-0000BD070000}"/>
    <cellStyle name="Followed Hyperlink 59" xfId="33316" hidden="1" xr:uid="{00000000-0005-0000-0000-0000BE070000}"/>
    <cellStyle name="Followed Hyperlink 59" xfId="33327" hidden="1" xr:uid="{00000000-0005-0000-0000-0000BF070000}"/>
    <cellStyle name="Followed Hyperlink 59" xfId="32188" hidden="1" xr:uid="{00000000-0005-0000-0000-0000C0070000}"/>
    <cellStyle name="Followed Hyperlink 59" xfId="33492" hidden="1" xr:uid="{00000000-0005-0000-0000-0000C1070000}"/>
    <cellStyle name="Followed Hyperlink 59" xfId="33522" hidden="1" xr:uid="{00000000-0005-0000-0000-0000C2070000}"/>
    <cellStyle name="Followed Hyperlink 59" xfId="33533" hidden="1" xr:uid="{00000000-0005-0000-0000-0000C3070000}"/>
    <cellStyle name="Followed Hyperlink 59" xfId="33634" hidden="1" xr:uid="{00000000-0005-0000-0000-0000A8070000}"/>
    <cellStyle name="Followed Hyperlink 59" xfId="33543" hidden="1" xr:uid="{00000000-0005-0000-0000-0000A9070000}"/>
    <cellStyle name="Followed Hyperlink 59" xfId="33798" hidden="1" xr:uid="{00000000-0005-0000-0000-0000AA070000}"/>
    <cellStyle name="Followed Hyperlink 59" xfId="33809" hidden="1" xr:uid="{00000000-0005-0000-0000-0000AB070000}"/>
    <cellStyle name="Followed Hyperlink 59" xfId="33891" hidden="1" xr:uid="{00000000-0005-0000-0000-0000AC070000}"/>
    <cellStyle name="Followed Hyperlink 59" xfId="34081" hidden="1" xr:uid="{00000000-0005-0000-0000-0000AD070000}"/>
    <cellStyle name="Followed Hyperlink 59" xfId="34111" hidden="1" xr:uid="{00000000-0005-0000-0000-0000AE070000}"/>
    <cellStyle name="Followed Hyperlink 59" xfId="34122" hidden="1" xr:uid="{00000000-0005-0000-0000-0000AF070000}"/>
    <cellStyle name="Followed Hyperlink 59" xfId="33855" hidden="1" xr:uid="{00000000-0005-0000-0000-0000B0070000}"/>
    <cellStyle name="Followed Hyperlink 59" xfId="34302" hidden="1" xr:uid="{00000000-0005-0000-0000-0000B1070000}"/>
    <cellStyle name="Followed Hyperlink 59" xfId="34332" hidden="1" xr:uid="{00000000-0005-0000-0000-0000B2070000}"/>
    <cellStyle name="Followed Hyperlink 59" xfId="34343" hidden="1" xr:uid="{00000000-0005-0000-0000-0000B3070000}"/>
    <cellStyle name="Followed Hyperlink 59" xfId="33833" hidden="1" xr:uid="{00000000-0005-0000-0000-0000B4070000}"/>
    <cellStyle name="Followed Hyperlink 59" xfId="34518" hidden="1" xr:uid="{00000000-0005-0000-0000-0000B5070000}"/>
    <cellStyle name="Followed Hyperlink 59" xfId="34548" hidden="1" xr:uid="{00000000-0005-0000-0000-0000B6070000}"/>
    <cellStyle name="Followed Hyperlink 59" xfId="34559" hidden="1" xr:uid="{00000000-0005-0000-0000-0000B7070000}"/>
    <cellStyle name="Followed Hyperlink 59" xfId="34376" hidden="1" xr:uid="{00000000-0005-0000-0000-0000B8070000}"/>
    <cellStyle name="Followed Hyperlink 59" xfId="34730" hidden="1" xr:uid="{00000000-0005-0000-0000-0000B9070000}"/>
    <cellStyle name="Followed Hyperlink 59" xfId="34760" hidden="1" xr:uid="{00000000-0005-0000-0000-0000BA070000}"/>
    <cellStyle name="Followed Hyperlink 59" xfId="34771" hidden="1" xr:uid="{00000000-0005-0000-0000-0000BB070000}"/>
    <cellStyle name="Followed Hyperlink 59" xfId="33610" hidden="1" xr:uid="{00000000-0005-0000-0000-0000BC070000}"/>
    <cellStyle name="Followed Hyperlink 59" xfId="34941" hidden="1" xr:uid="{00000000-0005-0000-0000-0000BD070000}"/>
    <cellStyle name="Followed Hyperlink 59" xfId="34971" hidden="1" xr:uid="{00000000-0005-0000-0000-0000BE070000}"/>
    <cellStyle name="Followed Hyperlink 59" xfId="34982" hidden="1" xr:uid="{00000000-0005-0000-0000-0000BF070000}"/>
    <cellStyle name="Followed Hyperlink 59" xfId="33843" hidden="1" xr:uid="{00000000-0005-0000-0000-0000C0070000}"/>
    <cellStyle name="Followed Hyperlink 59" xfId="35147" hidden="1" xr:uid="{00000000-0005-0000-0000-0000C1070000}"/>
    <cellStyle name="Followed Hyperlink 59" xfId="35177" hidden="1" xr:uid="{00000000-0005-0000-0000-0000C2070000}"/>
    <cellStyle name="Followed Hyperlink 59" xfId="35188" hidden="1" xr:uid="{00000000-0005-0000-0000-0000C3070000}"/>
    <cellStyle name="Followed Hyperlink 59" xfId="35288" hidden="1" xr:uid="{00000000-0005-0000-0000-0000A8070000}"/>
    <cellStyle name="Followed Hyperlink 59" xfId="35198" hidden="1" xr:uid="{00000000-0005-0000-0000-0000A9070000}"/>
    <cellStyle name="Followed Hyperlink 59" xfId="35439" hidden="1" xr:uid="{00000000-0005-0000-0000-0000AA070000}"/>
    <cellStyle name="Followed Hyperlink 59" xfId="35450" hidden="1" xr:uid="{00000000-0005-0000-0000-0000AB070000}"/>
    <cellStyle name="Followed Hyperlink 59" xfId="35532" hidden="1" xr:uid="{00000000-0005-0000-0000-0000AC070000}"/>
    <cellStyle name="Followed Hyperlink 59" xfId="35722" hidden="1" xr:uid="{00000000-0005-0000-0000-0000AD070000}"/>
    <cellStyle name="Followed Hyperlink 59" xfId="35752" hidden="1" xr:uid="{00000000-0005-0000-0000-0000AE070000}"/>
    <cellStyle name="Followed Hyperlink 59" xfId="35763" hidden="1" xr:uid="{00000000-0005-0000-0000-0000AF070000}"/>
    <cellStyle name="Followed Hyperlink 59" xfId="35496" hidden="1" xr:uid="{00000000-0005-0000-0000-0000B0070000}"/>
    <cellStyle name="Followed Hyperlink 59" xfId="35943" hidden="1" xr:uid="{00000000-0005-0000-0000-0000B1070000}"/>
    <cellStyle name="Followed Hyperlink 59" xfId="35973" hidden="1" xr:uid="{00000000-0005-0000-0000-0000B2070000}"/>
    <cellStyle name="Followed Hyperlink 59" xfId="35984" hidden="1" xr:uid="{00000000-0005-0000-0000-0000B3070000}"/>
    <cellStyle name="Followed Hyperlink 59" xfId="35474" hidden="1" xr:uid="{00000000-0005-0000-0000-0000B4070000}"/>
    <cellStyle name="Followed Hyperlink 59" xfId="36159" hidden="1" xr:uid="{00000000-0005-0000-0000-0000B5070000}"/>
    <cellStyle name="Followed Hyperlink 59" xfId="36189" hidden="1" xr:uid="{00000000-0005-0000-0000-0000B6070000}"/>
    <cellStyle name="Followed Hyperlink 59" xfId="36200" hidden="1" xr:uid="{00000000-0005-0000-0000-0000B7070000}"/>
    <cellStyle name="Followed Hyperlink 59" xfId="36017" hidden="1" xr:uid="{00000000-0005-0000-0000-0000B8070000}"/>
    <cellStyle name="Followed Hyperlink 59" xfId="36371" hidden="1" xr:uid="{00000000-0005-0000-0000-0000B9070000}"/>
    <cellStyle name="Followed Hyperlink 59" xfId="36401" hidden="1" xr:uid="{00000000-0005-0000-0000-0000BA070000}"/>
    <cellStyle name="Followed Hyperlink 59" xfId="36412" hidden="1" xr:uid="{00000000-0005-0000-0000-0000BB070000}"/>
    <cellStyle name="Followed Hyperlink 59" xfId="35265" hidden="1" xr:uid="{00000000-0005-0000-0000-0000BC070000}"/>
    <cellStyle name="Followed Hyperlink 59" xfId="36582" hidden="1" xr:uid="{00000000-0005-0000-0000-0000BD070000}"/>
    <cellStyle name="Followed Hyperlink 59" xfId="36612" hidden="1" xr:uid="{00000000-0005-0000-0000-0000BE070000}"/>
    <cellStyle name="Followed Hyperlink 59" xfId="36623" hidden="1" xr:uid="{00000000-0005-0000-0000-0000BF070000}"/>
    <cellStyle name="Followed Hyperlink 59" xfId="35484" hidden="1" xr:uid="{00000000-0005-0000-0000-0000C0070000}"/>
    <cellStyle name="Followed Hyperlink 59" xfId="36788" hidden="1" xr:uid="{00000000-0005-0000-0000-0000C1070000}"/>
    <cellStyle name="Followed Hyperlink 59" xfId="36818" hidden="1" xr:uid="{00000000-0005-0000-0000-0000C2070000}"/>
    <cellStyle name="Followed Hyperlink 59" xfId="36829" hidden="1" xr:uid="{00000000-0005-0000-0000-0000C3070000}"/>
    <cellStyle name="Followed Hyperlink 59" xfId="36928" hidden="1" xr:uid="{00000000-0005-0000-0000-0000A8070000}"/>
    <cellStyle name="Followed Hyperlink 59" xfId="36839" hidden="1" xr:uid="{00000000-0005-0000-0000-0000A9070000}"/>
    <cellStyle name="Followed Hyperlink 59" xfId="37046" hidden="1" xr:uid="{00000000-0005-0000-0000-0000AA070000}"/>
    <cellStyle name="Followed Hyperlink 59" xfId="37057" hidden="1" xr:uid="{00000000-0005-0000-0000-0000AB070000}"/>
    <cellStyle name="Followed Hyperlink 59" xfId="37139" hidden="1" xr:uid="{00000000-0005-0000-0000-0000AC070000}"/>
    <cellStyle name="Followed Hyperlink 59" xfId="37329" hidden="1" xr:uid="{00000000-0005-0000-0000-0000AD070000}"/>
    <cellStyle name="Followed Hyperlink 59" xfId="37359" hidden="1" xr:uid="{00000000-0005-0000-0000-0000AE070000}"/>
    <cellStyle name="Followed Hyperlink 59" xfId="37370" hidden="1" xr:uid="{00000000-0005-0000-0000-0000AF070000}"/>
    <cellStyle name="Followed Hyperlink 59" xfId="37103" hidden="1" xr:uid="{00000000-0005-0000-0000-0000B0070000}"/>
    <cellStyle name="Followed Hyperlink 59" xfId="37550" hidden="1" xr:uid="{00000000-0005-0000-0000-0000B1070000}"/>
    <cellStyle name="Followed Hyperlink 59" xfId="37580" hidden="1" xr:uid="{00000000-0005-0000-0000-0000B2070000}"/>
    <cellStyle name="Followed Hyperlink 59" xfId="37591" hidden="1" xr:uid="{00000000-0005-0000-0000-0000B3070000}"/>
    <cellStyle name="Followed Hyperlink 59" xfId="37081" hidden="1" xr:uid="{00000000-0005-0000-0000-0000B4070000}"/>
    <cellStyle name="Followed Hyperlink 59" xfId="37766" hidden="1" xr:uid="{00000000-0005-0000-0000-0000B5070000}"/>
    <cellStyle name="Followed Hyperlink 59" xfId="37796" hidden="1" xr:uid="{00000000-0005-0000-0000-0000B6070000}"/>
    <cellStyle name="Followed Hyperlink 59" xfId="37807" hidden="1" xr:uid="{00000000-0005-0000-0000-0000B7070000}"/>
    <cellStyle name="Followed Hyperlink 59" xfId="37624" hidden="1" xr:uid="{00000000-0005-0000-0000-0000B8070000}"/>
    <cellStyle name="Followed Hyperlink 59" xfId="37978" hidden="1" xr:uid="{00000000-0005-0000-0000-0000B9070000}"/>
    <cellStyle name="Followed Hyperlink 59" xfId="38008" hidden="1" xr:uid="{00000000-0005-0000-0000-0000BA070000}"/>
    <cellStyle name="Followed Hyperlink 59" xfId="38019" hidden="1" xr:uid="{00000000-0005-0000-0000-0000BB070000}"/>
    <cellStyle name="Followed Hyperlink 59" xfId="36906" hidden="1" xr:uid="{00000000-0005-0000-0000-0000BC070000}"/>
    <cellStyle name="Followed Hyperlink 59" xfId="38189" hidden="1" xr:uid="{00000000-0005-0000-0000-0000BD070000}"/>
    <cellStyle name="Followed Hyperlink 59" xfId="38219" hidden="1" xr:uid="{00000000-0005-0000-0000-0000BE070000}"/>
    <cellStyle name="Followed Hyperlink 59" xfId="38230" hidden="1" xr:uid="{00000000-0005-0000-0000-0000BF070000}"/>
    <cellStyle name="Followed Hyperlink 59" xfId="37091" hidden="1" xr:uid="{00000000-0005-0000-0000-0000C0070000}"/>
    <cellStyle name="Followed Hyperlink 59" xfId="38395" hidden="1" xr:uid="{00000000-0005-0000-0000-0000C1070000}"/>
    <cellStyle name="Followed Hyperlink 59" xfId="38425" hidden="1" xr:uid="{00000000-0005-0000-0000-0000C2070000}"/>
    <cellStyle name="Followed Hyperlink 59" xfId="38436" hidden="1" xr:uid="{00000000-0005-0000-0000-0000C3070000}"/>
    <cellStyle name="Followed Hyperlink 59" xfId="38533" hidden="1" xr:uid="{00000000-0005-0000-0000-0000A8070000}"/>
    <cellStyle name="Followed Hyperlink 59" xfId="38446" hidden="1" xr:uid="{00000000-0005-0000-0000-0000A9070000}"/>
    <cellStyle name="Followed Hyperlink 59" xfId="38615" hidden="1" xr:uid="{00000000-0005-0000-0000-0000AA070000}"/>
    <cellStyle name="Followed Hyperlink 59" xfId="38626" hidden="1" xr:uid="{00000000-0005-0000-0000-0000AB070000}"/>
    <cellStyle name="Followed Hyperlink 59" xfId="38708" hidden="1" xr:uid="{00000000-0005-0000-0000-0000AC070000}"/>
    <cellStyle name="Followed Hyperlink 59" xfId="38898" hidden="1" xr:uid="{00000000-0005-0000-0000-0000AD070000}"/>
    <cellStyle name="Followed Hyperlink 59" xfId="38928" hidden="1" xr:uid="{00000000-0005-0000-0000-0000AE070000}"/>
    <cellStyle name="Followed Hyperlink 59" xfId="38939" hidden="1" xr:uid="{00000000-0005-0000-0000-0000AF070000}"/>
    <cellStyle name="Followed Hyperlink 59" xfId="38672" hidden="1" xr:uid="{00000000-0005-0000-0000-0000B0070000}"/>
    <cellStyle name="Followed Hyperlink 59" xfId="39119" hidden="1" xr:uid="{00000000-0005-0000-0000-0000B1070000}"/>
    <cellStyle name="Followed Hyperlink 59" xfId="39149" hidden="1" xr:uid="{00000000-0005-0000-0000-0000B2070000}"/>
    <cellStyle name="Followed Hyperlink 59" xfId="39160" hidden="1" xr:uid="{00000000-0005-0000-0000-0000B3070000}"/>
    <cellStyle name="Followed Hyperlink 59" xfId="38650" hidden="1" xr:uid="{00000000-0005-0000-0000-0000B4070000}"/>
    <cellStyle name="Followed Hyperlink 59" xfId="39335" hidden="1" xr:uid="{00000000-0005-0000-0000-0000B5070000}"/>
    <cellStyle name="Followed Hyperlink 59" xfId="39365" hidden="1" xr:uid="{00000000-0005-0000-0000-0000B6070000}"/>
    <cellStyle name="Followed Hyperlink 59" xfId="39376" hidden="1" xr:uid="{00000000-0005-0000-0000-0000B7070000}"/>
    <cellStyle name="Followed Hyperlink 59" xfId="39193" hidden="1" xr:uid="{00000000-0005-0000-0000-0000B8070000}"/>
    <cellStyle name="Followed Hyperlink 59" xfId="39547" hidden="1" xr:uid="{00000000-0005-0000-0000-0000B9070000}"/>
    <cellStyle name="Followed Hyperlink 59" xfId="39577" hidden="1" xr:uid="{00000000-0005-0000-0000-0000BA070000}"/>
    <cellStyle name="Followed Hyperlink 59" xfId="39588" hidden="1" xr:uid="{00000000-0005-0000-0000-0000BB070000}"/>
    <cellStyle name="Followed Hyperlink 59" xfId="38513" hidden="1" xr:uid="{00000000-0005-0000-0000-0000BC070000}"/>
    <cellStyle name="Followed Hyperlink 59" xfId="39758" hidden="1" xr:uid="{00000000-0005-0000-0000-0000BD070000}"/>
    <cellStyle name="Followed Hyperlink 59" xfId="39788" hidden="1" xr:uid="{00000000-0005-0000-0000-0000BE070000}"/>
    <cellStyle name="Followed Hyperlink 59" xfId="39799" hidden="1" xr:uid="{00000000-0005-0000-0000-0000BF070000}"/>
    <cellStyle name="Followed Hyperlink 59" xfId="38660" hidden="1" xr:uid="{00000000-0005-0000-0000-0000C0070000}"/>
    <cellStyle name="Followed Hyperlink 59" xfId="39964" hidden="1" xr:uid="{00000000-0005-0000-0000-0000C1070000}"/>
    <cellStyle name="Followed Hyperlink 59" xfId="39994" hidden="1" xr:uid="{00000000-0005-0000-0000-0000C2070000}"/>
    <cellStyle name="Followed Hyperlink 59" xfId="40005" hidden="1" xr:uid="{00000000-0005-0000-0000-0000C3070000}"/>
    <cellStyle name="Followed Hyperlink 59" xfId="40101" hidden="1" xr:uid="{00000000-0005-0000-0000-0000A8070000}"/>
    <cellStyle name="Followed Hyperlink 59" xfId="40015" hidden="1" xr:uid="{00000000-0005-0000-0000-0000A9070000}"/>
    <cellStyle name="Followed Hyperlink 59" xfId="40134" hidden="1" xr:uid="{00000000-0005-0000-0000-0000AA070000}"/>
    <cellStyle name="Followed Hyperlink 59" xfId="40145" hidden="1" xr:uid="{00000000-0005-0000-0000-0000AB070000}"/>
    <cellStyle name="Followed Hyperlink 59" xfId="40227" hidden="1" xr:uid="{00000000-0005-0000-0000-0000AC070000}"/>
    <cellStyle name="Followed Hyperlink 59" xfId="40417" hidden="1" xr:uid="{00000000-0005-0000-0000-0000AD070000}"/>
    <cellStyle name="Followed Hyperlink 59" xfId="40447" hidden="1" xr:uid="{00000000-0005-0000-0000-0000AE070000}"/>
    <cellStyle name="Followed Hyperlink 59" xfId="40458" hidden="1" xr:uid="{00000000-0005-0000-0000-0000AF070000}"/>
    <cellStyle name="Followed Hyperlink 59" xfId="40191" hidden="1" xr:uid="{00000000-0005-0000-0000-0000B0070000}"/>
    <cellStyle name="Followed Hyperlink 59" xfId="40638" hidden="1" xr:uid="{00000000-0005-0000-0000-0000B1070000}"/>
    <cellStyle name="Followed Hyperlink 59" xfId="40668" hidden="1" xr:uid="{00000000-0005-0000-0000-0000B2070000}"/>
    <cellStyle name="Followed Hyperlink 59" xfId="40679" hidden="1" xr:uid="{00000000-0005-0000-0000-0000B3070000}"/>
    <cellStyle name="Followed Hyperlink 59" xfId="40169" hidden="1" xr:uid="{00000000-0005-0000-0000-0000B4070000}"/>
    <cellStyle name="Followed Hyperlink 59" xfId="40854" hidden="1" xr:uid="{00000000-0005-0000-0000-0000B5070000}"/>
    <cellStyle name="Followed Hyperlink 59" xfId="40884" hidden="1" xr:uid="{00000000-0005-0000-0000-0000B6070000}"/>
    <cellStyle name="Followed Hyperlink 59" xfId="40895" hidden="1" xr:uid="{00000000-0005-0000-0000-0000B7070000}"/>
    <cellStyle name="Followed Hyperlink 59" xfId="40712" hidden="1" xr:uid="{00000000-0005-0000-0000-0000B8070000}"/>
    <cellStyle name="Followed Hyperlink 59" xfId="41066" hidden="1" xr:uid="{00000000-0005-0000-0000-0000B9070000}"/>
    <cellStyle name="Followed Hyperlink 59" xfId="41096" hidden="1" xr:uid="{00000000-0005-0000-0000-0000BA070000}"/>
    <cellStyle name="Followed Hyperlink 59" xfId="41107" hidden="1" xr:uid="{00000000-0005-0000-0000-0000BB070000}"/>
    <cellStyle name="Followed Hyperlink 59" xfId="40082" hidden="1" xr:uid="{00000000-0005-0000-0000-0000BC070000}"/>
    <cellStyle name="Followed Hyperlink 59" xfId="41277" hidden="1" xr:uid="{00000000-0005-0000-0000-0000BD070000}"/>
    <cellStyle name="Followed Hyperlink 59" xfId="41307" hidden="1" xr:uid="{00000000-0005-0000-0000-0000BE070000}"/>
    <cellStyle name="Followed Hyperlink 59" xfId="41318" hidden="1" xr:uid="{00000000-0005-0000-0000-0000BF070000}"/>
    <cellStyle name="Followed Hyperlink 59" xfId="40179" hidden="1" xr:uid="{00000000-0005-0000-0000-0000C0070000}"/>
    <cellStyle name="Followed Hyperlink 59" xfId="41483" hidden="1" xr:uid="{00000000-0005-0000-0000-0000C1070000}"/>
    <cellStyle name="Followed Hyperlink 59" xfId="41513" hidden="1" xr:uid="{00000000-0005-0000-0000-0000C2070000}"/>
    <cellStyle name="Followed Hyperlink 59" xfId="41524" hidden="1" xr:uid="{00000000-0005-0000-0000-0000C3070000}"/>
    <cellStyle name="Followed Hyperlink 59" xfId="41869" hidden="1" xr:uid="{00000000-0005-0000-0000-0000A8070000}"/>
    <cellStyle name="Followed Hyperlink 59" xfId="42069" hidden="1" xr:uid="{00000000-0005-0000-0000-0000A9070000}"/>
    <cellStyle name="Followed Hyperlink 59" xfId="42099" hidden="1" xr:uid="{00000000-0005-0000-0000-0000AA070000}"/>
    <cellStyle name="Followed Hyperlink 59" xfId="42110" hidden="1" xr:uid="{00000000-0005-0000-0000-0000AB070000}"/>
    <cellStyle name="Followed Hyperlink 59" xfId="42192" hidden="1" xr:uid="{00000000-0005-0000-0000-0000AC070000}"/>
    <cellStyle name="Followed Hyperlink 59" xfId="42382" hidden="1" xr:uid="{00000000-0005-0000-0000-0000AD070000}"/>
    <cellStyle name="Followed Hyperlink 59" xfId="42412" hidden="1" xr:uid="{00000000-0005-0000-0000-0000AE070000}"/>
    <cellStyle name="Followed Hyperlink 59" xfId="42423" hidden="1" xr:uid="{00000000-0005-0000-0000-0000AF070000}"/>
    <cellStyle name="Followed Hyperlink 59" xfId="42156" hidden="1" xr:uid="{00000000-0005-0000-0000-0000B0070000}"/>
    <cellStyle name="Followed Hyperlink 59" xfId="42603" hidden="1" xr:uid="{00000000-0005-0000-0000-0000B1070000}"/>
    <cellStyle name="Followed Hyperlink 59" xfId="42633" hidden="1" xr:uid="{00000000-0005-0000-0000-0000B2070000}"/>
    <cellStyle name="Followed Hyperlink 59" xfId="42644" hidden="1" xr:uid="{00000000-0005-0000-0000-0000B3070000}"/>
    <cellStyle name="Followed Hyperlink 59" xfId="42134" hidden="1" xr:uid="{00000000-0005-0000-0000-0000B4070000}"/>
    <cellStyle name="Followed Hyperlink 59" xfId="42819" hidden="1" xr:uid="{00000000-0005-0000-0000-0000B5070000}"/>
    <cellStyle name="Followed Hyperlink 59" xfId="42849" hidden="1" xr:uid="{00000000-0005-0000-0000-0000B6070000}"/>
    <cellStyle name="Followed Hyperlink 59" xfId="42860" hidden="1" xr:uid="{00000000-0005-0000-0000-0000B7070000}"/>
    <cellStyle name="Followed Hyperlink 59" xfId="42677" hidden="1" xr:uid="{00000000-0005-0000-0000-0000B8070000}"/>
    <cellStyle name="Followed Hyperlink 59" xfId="43031" hidden="1" xr:uid="{00000000-0005-0000-0000-0000B9070000}"/>
    <cellStyle name="Followed Hyperlink 59" xfId="43061" hidden="1" xr:uid="{00000000-0005-0000-0000-0000BA070000}"/>
    <cellStyle name="Followed Hyperlink 59" xfId="43072" hidden="1" xr:uid="{00000000-0005-0000-0000-0000BB070000}"/>
    <cellStyle name="Followed Hyperlink 59" xfId="41928" hidden="1" xr:uid="{00000000-0005-0000-0000-0000BC070000}"/>
    <cellStyle name="Followed Hyperlink 59" xfId="43242" hidden="1" xr:uid="{00000000-0005-0000-0000-0000BD070000}"/>
    <cellStyle name="Followed Hyperlink 59" xfId="43272" hidden="1" xr:uid="{00000000-0005-0000-0000-0000BE070000}"/>
    <cellStyle name="Followed Hyperlink 59" xfId="43283" hidden="1" xr:uid="{00000000-0005-0000-0000-0000BF070000}"/>
    <cellStyle name="Followed Hyperlink 59" xfId="42144" hidden="1" xr:uid="{00000000-0005-0000-0000-0000C0070000}"/>
    <cellStyle name="Followed Hyperlink 59" xfId="43448" hidden="1" xr:uid="{00000000-0005-0000-0000-0000C1070000}"/>
    <cellStyle name="Followed Hyperlink 59" xfId="43478" hidden="1" xr:uid="{00000000-0005-0000-0000-0000C2070000}"/>
    <cellStyle name="Followed Hyperlink 59" xfId="43489" hidden="1" xr:uid="{00000000-0005-0000-0000-0000C3070000}"/>
    <cellStyle name="Followed Hyperlink 59" xfId="43835" hidden="1" xr:uid="{00000000-0005-0000-0000-0000A8070000}"/>
    <cellStyle name="Followed Hyperlink 59" xfId="44016" hidden="1" xr:uid="{00000000-0005-0000-0000-0000A9070000}"/>
    <cellStyle name="Followed Hyperlink 59" xfId="44046" hidden="1" xr:uid="{00000000-0005-0000-0000-0000AA070000}"/>
    <cellStyle name="Followed Hyperlink 59" xfId="44057" hidden="1" xr:uid="{00000000-0005-0000-0000-0000AB070000}"/>
    <cellStyle name="Followed Hyperlink 59" xfId="44139" hidden="1" xr:uid="{00000000-0005-0000-0000-0000AC070000}"/>
    <cellStyle name="Followed Hyperlink 59" xfId="44329" hidden="1" xr:uid="{00000000-0005-0000-0000-0000AD070000}"/>
    <cellStyle name="Followed Hyperlink 59" xfId="44359" hidden="1" xr:uid="{00000000-0005-0000-0000-0000AE070000}"/>
    <cellStyle name="Followed Hyperlink 59" xfId="44370" hidden="1" xr:uid="{00000000-0005-0000-0000-0000AF070000}"/>
    <cellStyle name="Followed Hyperlink 59" xfId="44103" hidden="1" xr:uid="{00000000-0005-0000-0000-0000B0070000}"/>
    <cellStyle name="Followed Hyperlink 59" xfId="44550" hidden="1" xr:uid="{00000000-0005-0000-0000-0000B1070000}"/>
    <cellStyle name="Followed Hyperlink 59" xfId="44580" hidden="1" xr:uid="{00000000-0005-0000-0000-0000B2070000}"/>
    <cellStyle name="Followed Hyperlink 59" xfId="44591" hidden="1" xr:uid="{00000000-0005-0000-0000-0000B3070000}"/>
    <cellStyle name="Followed Hyperlink 59" xfId="44081" hidden="1" xr:uid="{00000000-0005-0000-0000-0000B4070000}"/>
    <cellStyle name="Followed Hyperlink 59" xfId="44766" hidden="1" xr:uid="{00000000-0005-0000-0000-0000B5070000}"/>
    <cellStyle name="Followed Hyperlink 59" xfId="44796" hidden="1" xr:uid="{00000000-0005-0000-0000-0000B6070000}"/>
    <cellStyle name="Followed Hyperlink 59" xfId="44807" hidden="1" xr:uid="{00000000-0005-0000-0000-0000B7070000}"/>
    <cellStyle name="Followed Hyperlink 59" xfId="44624" hidden="1" xr:uid="{00000000-0005-0000-0000-0000B8070000}"/>
    <cellStyle name="Followed Hyperlink 59" xfId="44978" hidden="1" xr:uid="{00000000-0005-0000-0000-0000B9070000}"/>
    <cellStyle name="Followed Hyperlink 59" xfId="45008" hidden="1" xr:uid="{00000000-0005-0000-0000-0000BA070000}"/>
    <cellStyle name="Followed Hyperlink 59" xfId="45019" hidden="1" xr:uid="{00000000-0005-0000-0000-0000BB070000}"/>
    <cellStyle name="Followed Hyperlink 59" xfId="43875" hidden="1" xr:uid="{00000000-0005-0000-0000-0000BC070000}"/>
    <cellStyle name="Followed Hyperlink 59" xfId="45189" hidden="1" xr:uid="{00000000-0005-0000-0000-0000BD070000}"/>
    <cellStyle name="Followed Hyperlink 59" xfId="45219" hidden="1" xr:uid="{00000000-0005-0000-0000-0000BE070000}"/>
    <cellStyle name="Followed Hyperlink 59" xfId="45230" hidden="1" xr:uid="{00000000-0005-0000-0000-0000BF070000}"/>
    <cellStyle name="Followed Hyperlink 59" xfId="44091" hidden="1" xr:uid="{00000000-0005-0000-0000-0000C0070000}"/>
    <cellStyle name="Followed Hyperlink 59" xfId="45395" hidden="1" xr:uid="{00000000-0005-0000-0000-0000C1070000}"/>
    <cellStyle name="Followed Hyperlink 59" xfId="45425" hidden="1" xr:uid="{00000000-0005-0000-0000-0000C2070000}"/>
    <cellStyle name="Followed Hyperlink 59" xfId="45436" hidden="1" xr:uid="{00000000-0005-0000-0000-0000C3070000}"/>
    <cellStyle name="Followed Hyperlink 6" xfId="431" hidden="1" xr:uid="{00000000-0005-0000-0000-0000C4070000}"/>
    <cellStyle name="Followed Hyperlink 6" xfId="669" hidden="1" xr:uid="{00000000-0005-0000-0000-0000C5070000}"/>
    <cellStyle name="Followed Hyperlink 6" xfId="652" hidden="1" xr:uid="{00000000-0005-0000-0000-0000C6070000}"/>
    <cellStyle name="Followed Hyperlink 6" xfId="630" hidden="1" xr:uid="{00000000-0005-0000-0000-0000C7070000}"/>
    <cellStyle name="Followed Hyperlink 6" xfId="787" hidden="1" xr:uid="{00000000-0005-0000-0000-0000C8070000}"/>
    <cellStyle name="Followed Hyperlink 6" xfId="982" hidden="1" xr:uid="{00000000-0005-0000-0000-0000C9070000}"/>
    <cellStyle name="Followed Hyperlink 6" xfId="965" hidden="1" xr:uid="{00000000-0005-0000-0000-0000CA070000}"/>
    <cellStyle name="Followed Hyperlink 6" xfId="943" hidden="1" xr:uid="{00000000-0005-0000-0000-0000CB070000}"/>
    <cellStyle name="Followed Hyperlink 6" xfId="900" hidden="1" xr:uid="{00000000-0005-0000-0000-0000CC070000}"/>
    <cellStyle name="Followed Hyperlink 6" xfId="1203" hidden="1" xr:uid="{00000000-0005-0000-0000-0000CD070000}"/>
    <cellStyle name="Followed Hyperlink 6" xfId="1186" hidden="1" xr:uid="{00000000-0005-0000-0000-0000CE070000}"/>
    <cellStyle name="Followed Hyperlink 6" xfId="1164" hidden="1" xr:uid="{00000000-0005-0000-0000-0000CF070000}"/>
    <cellStyle name="Followed Hyperlink 6" xfId="911" hidden="1" xr:uid="{00000000-0005-0000-0000-0000D0070000}"/>
    <cellStyle name="Followed Hyperlink 6" xfId="1419" hidden="1" xr:uid="{00000000-0005-0000-0000-0000D1070000}"/>
    <cellStyle name="Followed Hyperlink 6" xfId="1402" hidden="1" xr:uid="{00000000-0005-0000-0000-0000D2070000}"/>
    <cellStyle name="Followed Hyperlink 6" xfId="1380" hidden="1" xr:uid="{00000000-0005-0000-0000-0000D3070000}"/>
    <cellStyle name="Followed Hyperlink 6" xfId="838" hidden="1" xr:uid="{00000000-0005-0000-0000-0000D4070000}"/>
    <cellStyle name="Followed Hyperlink 6" xfId="1631" hidden="1" xr:uid="{00000000-0005-0000-0000-0000D5070000}"/>
    <cellStyle name="Followed Hyperlink 6" xfId="1614" hidden="1" xr:uid="{00000000-0005-0000-0000-0000D6070000}"/>
    <cellStyle name="Followed Hyperlink 6" xfId="1592" hidden="1" xr:uid="{00000000-0005-0000-0000-0000D7070000}"/>
    <cellStyle name="Followed Hyperlink 6" xfId="1122" hidden="1" xr:uid="{00000000-0005-0000-0000-0000D8070000}"/>
    <cellStyle name="Followed Hyperlink 6" xfId="1842" hidden="1" xr:uid="{00000000-0005-0000-0000-0000D9070000}"/>
    <cellStyle name="Followed Hyperlink 6" xfId="1825" hidden="1" xr:uid="{00000000-0005-0000-0000-0000DA070000}"/>
    <cellStyle name="Followed Hyperlink 6" xfId="1803" hidden="1" xr:uid="{00000000-0005-0000-0000-0000DB070000}"/>
    <cellStyle name="Followed Hyperlink 6" xfId="1131" hidden="1" xr:uid="{00000000-0005-0000-0000-0000DC070000}"/>
    <cellStyle name="Followed Hyperlink 6" xfId="2048" hidden="1" xr:uid="{00000000-0005-0000-0000-0000DD070000}"/>
    <cellStyle name="Followed Hyperlink 6" xfId="2031" hidden="1" xr:uid="{00000000-0005-0000-0000-0000DE070000}"/>
    <cellStyle name="Followed Hyperlink 6" xfId="2009" hidden="1" xr:uid="{00000000-0005-0000-0000-0000DF070000}"/>
    <cellStyle name="Followed Hyperlink 6" xfId="2732" hidden="1" xr:uid="{00000000-0005-0000-0000-0000C4070000}"/>
    <cellStyle name="Followed Hyperlink 6" xfId="2970" hidden="1" xr:uid="{00000000-0005-0000-0000-0000C5070000}"/>
    <cellStyle name="Followed Hyperlink 6" xfId="2953" hidden="1" xr:uid="{00000000-0005-0000-0000-0000C6070000}"/>
    <cellStyle name="Followed Hyperlink 6" xfId="2931" hidden="1" xr:uid="{00000000-0005-0000-0000-0000C7070000}"/>
    <cellStyle name="Followed Hyperlink 6" xfId="3088" hidden="1" xr:uid="{00000000-0005-0000-0000-0000C8070000}"/>
    <cellStyle name="Followed Hyperlink 6" xfId="3283" hidden="1" xr:uid="{00000000-0005-0000-0000-0000C9070000}"/>
    <cellStyle name="Followed Hyperlink 6" xfId="3266" hidden="1" xr:uid="{00000000-0005-0000-0000-0000CA070000}"/>
    <cellStyle name="Followed Hyperlink 6" xfId="3244" hidden="1" xr:uid="{00000000-0005-0000-0000-0000CB070000}"/>
    <cellStyle name="Followed Hyperlink 6" xfId="3201" hidden="1" xr:uid="{00000000-0005-0000-0000-0000CC070000}"/>
    <cellStyle name="Followed Hyperlink 6" xfId="3504" hidden="1" xr:uid="{00000000-0005-0000-0000-0000CD070000}"/>
    <cellStyle name="Followed Hyperlink 6" xfId="3487" hidden="1" xr:uid="{00000000-0005-0000-0000-0000CE070000}"/>
    <cellStyle name="Followed Hyperlink 6" xfId="3465" hidden="1" xr:uid="{00000000-0005-0000-0000-0000CF070000}"/>
    <cellStyle name="Followed Hyperlink 6" xfId="3212" hidden="1" xr:uid="{00000000-0005-0000-0000-0000D0070000}"/>
    <cellStyle name="Followed Hyperlink 6" xfId="3720" hidden="1" xr:uid="{00000000-0005-0000-0000-0000D1070000}"/>
    <cellStyle name="Followed Hyperlink 6" xfId="3703" hidden="1" xr:uid="{00000000-0005-0000-0000-0000D2070000}"/>
    <cellStyle name="Followed Hyperlink 6" xfId="3681" hidden="1" xr:uid="{00000000-0005-0000-0000-0000D3070000}"/>
    <cellStyle name="Followed Hyperlink 6" xfId="3139" hidden="1" xr:uid="{00000000-0005-0000-0000-0000D4070000}"/>
    <cellStyle name="Followed Hyperlink 6" xfId="3932" hidden="1" xr:uid="{00000000-0005-0000-0000-0000D5070000}"/>
    <cellStyle name="Followed Hyperlink 6" xfId="3915" hidden="1" xr:uid="{00000000-0005-0000-0000-0000D6070000}"/>
    <cellStyle name="Followed Hyperlink 6" xfId="3893" hidden="1" xr:uid="{00000000-0005-0000-0000-0000D7070000}"/>
    <cellStyle name="Followed Hyperlink 6" xfId="3423" hidden="1" xr:uid="{00000000-0005-0000-0000-0000D8070000}"/>
    <cellStyle name="Followed Hyperlink 6" xfId="4143" hidden="1" xr:uid="{00000000-0005-0000-0000-0000D9070000}"/>
    <cellStyle name="Followed Hyperlink 6" xfId="4126" hidden="1" xr:uid="{00000000-0005-0000-0000-0000DA070000}"/>
    <cellStyle name="Followed Hyperlink 6" xfId="4104" hidden="1" xr:uid="{00000000-0005-0000-0000-0000DB070000}"/>
    <cellStyle name="Followed Hyperlink 6" xfId="3432" hidden="1" xr:uid="{00000000-0005-0000-0000-0000DC070000}"/>
    <cellStyle name="Followed Hyperlink 6" xfId="4349" hidden="1" xr:uid="{00000000-0005-0000-0000-0000DD070000}"/>
    <cellStyle name="Followed Hyperlink 6" xfId="4332" hidden="1" xr:uid="{00000000-0005-0000-0000-0000DE070000}"/>
    <cellStyle name="Followed Hyperlink 6" xfId="4310" hidden="1" xr:uid="{00000000-0005-0000-0000-0000DF070000}"/>
    <cellStyle name="Followed Hyperlink 6" xfId="2470" hidden="1" xr:uid="{00000000-0005-0000-0000-0000C4070000}"/>
    <cellStyle name="Followed Hyperlink 6" xfId="4497" hidden="1" xr:uid="{00000000-0005-0000-0000-0000C5070000}"/>
    <cellStyle name="Followed Hyperlink 6" xfId="4506" hidden="1" xr:uid="{00000000-0005-0000-0000-0000C6070000}"/>
    <cellStyle name="Followed Hyperlink 6" xfId="4517" hidden="1" xr:uid="{00000000-0005-0000-0000-0000C7070000}"/>
    <cellStyle name="Followed Hyperlink 6" xfId="4767" hidden="1" xr:uid="{00000000-0005-0000-0000-0000C8070000}"/>
    <cellStyle name="Followed Hyperlink 6" xfId="4962" hidden="1" xr:uid="{00000000-0005-0000-0000-0000C9070000}"/>
    <cellStyle name="Followed Hyperlink 6" xfId="4945" hidden="1" xr:uid="{00000000-0005-0000-0000-0000CA070000}"/>
    <cellStyle name="Followed Hyperlink 6" xfId="4923" hidden="1" xr:uid="{00000000-0005-0000-0000-0000CB070000}"/>
    <cellStyle name="Followed Hyperlink 6" xfId="4880" hidden="1" xr:uid="{00000000-0005-0000-0000-0000CC070000}"/>
    <cellStyle name="Followed Hyperlink 6" xfId="5183" hidden="1" xr:uid="{00000000-0005-0000-0000-0000CD070000}"/>
    <cellStyle name="Followed Hyperlink 6" xfId="5166" hidden="1" xr:uid="{00000000-0005-0000-0000-0000CE070000}"/>
    <cellStyle name="Followed Hyperlink 6" xfId="5144" hidden="1" xr:uid="{00000000-0005-0000-0000-0000CF070000}"/>
    <cellStyle name="Followed Hyperlink 6" xfId="4891" hidden="1" xr:uid="{00000000-0005-0000-0000-0000D0070000}"/>
    <cellStyle name="Followed Hyperlink 6" xfId="5399" hidden="1" xr:uid="{00000000-0005-0000-0000-0000D1070000}"/>
    <cellStyle name="Followed Hyperlink 6" xfId="5382" hidden="1" xr:uid="{00000000-0005-0000-0000-0000D2070000}"/>
    <cellStyle name="Followed Hyperlink 6" xfId="5360" hidden="1" xr:uid="{00000000-0005-0000-0000-0000D3070000}"/>
    <cellStyle name="Followed Hyperlink 6" xfId="4818" hidden="1" xr:uid="{00000000-0005-0000-0000-0000D4070000}"/>
    <cellStyle name="Followed Hyperlink 6" xfId="5611" hidden="1" xr:uid="{00000000-0005-0000-0000-0000D5070000}"/>
    <cellStyle name="Followed Hyperlink 6" xfId="5594" hidden="1" xr:uid="{00000000-0005-0000-0000-0000D6070000}"/>
    <cellStyle name="Followed Hyperlink 6" xfId="5572" hidden="1" xr:uid="{00000000-0005-0000-0000-0000D7070000}"/>
    <cellStyle name="Followed Hyperlink 6" xfId="5102" hidden="1" xr:uid="{00000000-0005-0000-0000-0000D8070000}"/>
    <cellStyle name="Followed Hyperlink 6" xfId="5822" hidden="1" xr:uid="{00000000-0005-0000-0000-0000D9070000}"/>
    <cellStyle name="Followed Hyperlink 6" xfId="5805" hidden="1" xr:uid="{00000000-0005-0000-0000-0000DA070000}"/>
    <cellStyle name="Followed Hyperlink 6" xfId="5783" hidden="1" xr:uid="{00000000-0005-0000-0000-0000DB070000}"/>
    <cellStyle name="Followed Hyperlink 6" xfId="5111" hidden="1" xr:uid="{00000000-0005-0000-0000-0000DC070000}"/>
    <cellStyle name="Followed Hyperlink 6" xfId="6028" hidden="1" xr:uid="{00000000-0005-0000-0000-0000DD070000}"/>
    <cellStyle name="Followed Hyperlink 6" xfId="6011" hidden="1" xr:uid="{00000000-0005-0000-0000-0000DE070000}"/>
    <cellStyle name="Followed Hyperlink 6" xfId="5989" hidden="1" xr:uid="{00000000-0005-0000-0000-0000DF070000}"/>
    <cellStyle name="Followed Hyperlink 6" xfId="4692" hidden="1" xr:uid="{00000000-0005-0000-0000-0000C4070000}"/>
    <cellStyle name="Followed Hyperlink 6" xfId="6176" hidden="1" xr:uid="{00000000-0005-0000-0000-0000C5070000}"/>
    <cellStyle name="Followed Hyperlink 6" xfId="6185" hidden="1" xr:uid="{00000000-0005-0000-0000-0000C6070000}"/>
    <cellStyle name="Followed Hyperlink 6" xfId="6196" hidden="1" xr:uid="{00000000-0005-0000-0000-0000C7070000}"/>
    <cellStyle name="Followed Hyperlink 6" xfId="6447" hidden="1" xr:uid="{00000000-0005-0000-0000-0000C8070000}"/>
    <cellStyle name="Followed Hyperlink 6" xfId="6642" hidden="1" xr:uid="{00000000-0005-0000-0000-0000C9070000}"/>
    <cellStyle name="Followed Hyperlink 6" xfId="6625" hidden="1" xr:uid="{00000000-0005-0000-0000-0000CA070000}"/>
    <cellStyle name="Followed Hyperlink 6" xfId="6603" hidden="1" xr:uid="{00000000-0005-0000-0000-0000CB070000}"/>
    <cellStyle name="Followed Hyperlink 6" xfId="6560" hidden="1" xr:uid="{00000000-0005-0000-0000-0000CC070000}"/>
    <cellStyle name="Followed Hyperlink 6" xfId="6863" hidden="1" xr:uid="{00000000-0005-0000-0000-0000CD070000}"/>
    <cellStyle name="Followed Hyperlink 6" xfId="6846" hidden="1" xr:uid="{00000000-0005-0000-0000-0000CE070000}"/>
    <cellStyle name="Followed Hyperlink 6" xfId="6824" hidden="1" xr:uid="{00000000-0005-0000-0000-0000CF070000}"/>
    <cellStyle name="Followed Hyperlink 6" xfId="6571" hidden="1" xr:uid="{00000000-0005-0000-0000-0000D0070000}"/>
    <cellStyle name="Followed Hyperlink 6" xfId="7079" hidden="1" xr:uid="{00000000-0005-0000-0000-0000D1070000}"/>
    <cellStyle name="Followed Hyperlink 6" xfId="7062" hidden="1" xr:uid="{00000000-0005-0000-0000-0000D2070000}"/>
    <cellStyle name="Followed Hyperlink 6" xfId="7040" hidden="1" xr:uid="{00000000-0005-0000-0000-0000D3070000}"/>
    <cellStyle name="Followed Hyperlink 6" xfId="6498" hidden="1" xr:uid="{00000000-0005-0000-0000-0000D4070000}"/>
    <cellStyle name="Followed Hyperlink 6" xfId="7291" hidden="1" xr:uid="{00000000-0005-0000-0000-0000D5070000}"/>
    <cellStyle name="Followed Hyperlink 6" xfId="7274" hidden="1" xr:uid="{00000000-0005-0000-0000-0000D6070000}"/>
    <cellStyle name="Followed Hyperlink 6" xfId="7252" hidden="1" xr:uid="{00000000-0005-0000-0000-0000D7070000}"/>
    <cellStyle name="Followed Hyperlink 6" xfId="6782" hidden="1" xr:uid="{00000000-0005-0000-0000-0000D8070000}"/>
    <cellStyle name="Followed Hyperlink 6" xfId="7502" hidden="1" xr:uid="{00000000-0005-0000-0000-0000D9070000}"/>
    <cellStyle name="Followed Hyperlink 6" xfId="7485" hidden="1" xr:uid="{00000000-0005-0000-0000-0000DA070000}"/>
    <cellStyle name="Followed Hyperlink 6" xfId="7463" hidden="1" xr:uid="{00000000-0005-0000-0000-0000DB070000}"/>
    <cellStyle name="Followed Hyperlink 6" xfId="6791" hidden="1" xr:uid="{00000000-0005-0000-0000-0000DC070000}"/>
    <cellStyle name="Followed Hyperlink 6" xfId="7708" hidden="1" xr:uid="{00000000-0005-0000-0000-0000DD070000}"/>
    <cellStyle name="Followed Hyperlink 6" xfId="7691" hidden="1" xr:uid="{00000000-0005-0000-0000-0000DE070000}"/>
    <cellStyle name="Followed Hyperlink 6" xfId="7669" hidden="1" xr:uid="{00000000-0005-0000-0000-0000DF070000}"/>
    <cellStyle name="Followed Hyperlink 6" xfId="6371" hidden="1" xr:uid="{00000000-0005-0000-0000-0000C4070000}"/>
    <cellStyle name="Followed Hyperlink 6" xfId="7856" hidden="1" xr:uid="{00000000-0005-0000-0000-0000C5070000}"/>
    <cellStyle name="Followed Hyperlink 6" xfId="7865" hidden="1" xr:uid="{00000000-0005-0000-0000-0000C6070000}"/>
    <cellStyle name="Followed Hyperlink 6" xfId="7876" hidden="1" xr:uid="{00000000-0005-0000-0000-0000C7070000}"/>
    <cellStyle name="Followed Hyperlink 6" xfId="8127" hidden="1" xr:uid="{00000000-0005-0000-0000-0000C8070000}"/>
    <cellStyle name="Followed Hyperlink 6" xfId="8322" hidden="1" xr:uid="{00000000-0005-0000-0000-0000C9070000}"/>
    <cellStyle name="Followed Hyperlink 6" xfId="8305" hidden="1" xr:uid="{00000000-0005-0000-0000-0000CA070000}"/>
    <cellStyle name="Followed Hyperlink 6" xfId="8283" hidden="1" xr:uid="{00000000-0005-0000-0000-0000CB070000}"/>
    <cellStyle name="Followed Hyperlink 6" xfId="8240" hidden="1" xr:uid="{00000000-0005-0000-0000-0000CC070000}"/>
    <cellStyle name="Followed Hyperlink 6" xfId="8543" hidden="1" xr:uid="{00000000-0005-0000-0000-0000CD070000}"/>
    <cellStyle name="Followed Hyperlink 6" xfId="8526" hidden="1" xr:uid="{00000000-0005-0000-0000-0000CE070000}"/>
    <cellStyle name="Followed Hyperlink 6" xfId="8504" hidden="1" xr:uid="{00000000-0005-0000-0000-0000CF070000}"/>
    <cellStyle name="Followed Hyperlink 6" xfId="8251" hidden="1" xr:uid="{00000000-0005-0000-0000-0000D0070000}"/>
    <cellStyle name="Followed Hyperlink 6" xfId="8759" hidden="1" xr:uid="{00000000-0005-0000-0000-0000D1070000}"/>
    <cellStyle name="Followed Hyperlink 6" xfId="8742" hidden="1" xr:uid="{00000000-0005-0000-0000-0000D2070000}"/>
    <cellStyle name="Followed Hyperlink 6" xfId="8720" hidden="1" xr:uid="{00000000-0005-0000-0000-0000D3070000}"/>
    <cellStyle name="Followed Hyperlink 6" xfId="8178" hidden="1" xr:uid="{00000000-0005-0000-0000-0000D4070000}"/>
    <cellStyle name="Followed Hyperlink 6" xfId="8971" hidden="1" xr:uid="{00000000-0005-0000-0000-0000D5070000}"/>
    <cellStyle name="Followed Hyperlink 6" xfId="8954" hidden="1" xr:uid="{00000000-0005-0000-0000-0000D6070000}"/>
    <cellStyle name="Followed Hyperlink 6" xfId="8932" hidden="1" xr:uid="{00000000-0005-0000-0000-0000D7070000}"/>
    <cellStyle name="Followed Hyperlink 6" xfId="8462" hidden="1" xr:uid="{00000000-0005-0000-0000-0000D8070000}"/>
    <cellStyle name="Followed Hyperlink 6" xfId="9182" hidden="1" xr:uid="{00000000-0005-0000-0000-0000D9070000}"/>
    <cellStyle name="Followed Hyperlink 6" xfId="9165" hidden="1" xr:uid="{00000000-0005-0000-0000-0000DA070000}"/>
    <cellStyle name="Followed Hyperlink 6" xfId="9143" hidden="1" xr:uid="{00000000-0005-0000-0000-0000DB070000}"/>
    <cellStyle name="Followed Hyperlink 6" xfId="8471" hidden="1" xr:uid="{00000000-0005-0000-0000-0000DC070000}"/>
    <cellStyle name="Followed Hyperlink 6" xfId="9388" hidden="1" xr:uid="{00000000-0005-0000-0000-0000DD070000}"/>
    <cellStyle name="Followed Hyperlink 6" xfId="9371" hidden="1" xr:uid="{00000000-0005-0000-0000-0000DE070000}"/>
    <cellStyle name="Followed Hyperlink 6" xfId="9349" hidden="1" xr:uid="{00000000-0005-0000-0000-0000DF070000}"/>
    <cellStyle name="Followed Hyperlink 6" xfId="8051" hidden="1" xr:uid="{00000000-0005-0000-0000-0000C4070000}"/>
    <cellStyle name="Followed Hyperlink 6" xfId="9536" hidden="1" xr:uid="{00000000-0005-0000-0000-0000C5070000}"/>
    <cellStyle name="Followed Hyperlink 6" xfId="9545" hidden="1" xr:uid="{00000000-0005-0000-0000-0000C6070000}"/>
    <cellStyle name="Followed Hyperlink 6" xfId="9556" hidden="1" xr:uid="{00000000-0005-0000-0000-0000C7070000}"/>
    <cellStyle name="Followed Hyperlink 6" xfId="9805" hidden="1" xr:uid="{00000000-0005-0000-0000-0000C8070000}"/>
    <cellStyle name="Followed Hyperlink 6" xfId="10000" hidden="1" xr:uid="{00000000-0005-0000-0000-0000C9070000}"/>
    <cellStyle name="Followed Hyperlink 6" xfId="9983" hidden="1" xr:uid="{00000000-0005-0000-0000-0000CA070000}"/>
    <cellStyle name="Followed Hyperlink 6" xfId="9961" hidden="1" xr:uid="{00000000-0005-0000-0000-0000CB070000}"/>
    <cellStyle name="Followed Hyperlink 6" xfId="9918" hidden="1" xr:uid="{00000000-0005-0000-0000-0000CC070000}"/>
    <cellStyle name="Followed Hyperlink 6" xfId="10221" hidden="1" xr:uid="{00000000-0005-0000-0000-0000CD070000}"/>
    <cellStyle name="Followed Hyperlink 6" xfId="10204" hidden="1" xr:uid="{00000000-0005-0000-0000-0000CE070000}"/>
    <cellStyle name="Followed Hyperlink 6" xfId="10182" hidden="1" xr:uid="{00000000-0005-0000-0000-0000CF070000}"/>
    <cellStyle name="Followed Hyperlink 6" xfId="9929" hidden="1" xr:uid="{00000000-0005-0000-0000-0000D0070000}"/>
    <cellStyle name="Followed Hyperlink 6" xfId="10437" hidden="1" xr:uid="{00000000-0005-0000-0000-0000D1070000}"/>
    <cellStyle name="Followed Hyperlink 6" xfId="10420" hidden="1" xr:uid="{00000000-0005-0000-0000-0000D2070000}"/>
    <cellStyle name="Followed Hyperlink 6" xfId="10398" hidden="1" xr:uid="{00000000-0005-0000-0000-0000D3070000}"/>
    <cellStyle name="Followed Hyperlink 6" xfId="9856" hidden="1" xr:uid="{00000000-0005-0000-0000-0000D4070000}"/>
    <cellStyle name="Followed Hyperlink 6" xfId="10649" hidden="1" xr:uid="{00000000-0005-0000-0000-0000D5070000}"/>
    <cellStyle name="Followed Hyperlink 6" xfId="10632" hidden="1" xr:uid="{00000000-0005-0000-0000-0000D6070000}"/>
    <cellStyle name="Followed Hyperlink 6" xfId="10610" hidden="1" xr:uid="{00000000-0005-0000-0000-0000D7070000}"/>
    <cellStyle name="Followed Hyperlink 6" xfId="10140" hidden="1" xr:uid="{00000000-0005-0000-0000-0000D8070000}"/>
    <cellStyle name="Followed Hyperlink 6" xfId="10860" hidden="1" xr:uid="{00000000-0005-0000-0000-0000D9070000}"/>
    <cellStyle name="Followed Hyperlink 6" xfId="10843" hidden="1" xr:uid="{00000000-0005-0000-0000-0000DA070000}"/>
    <cellStyle name="Followed Hyperlink 6" xfId="10821" hidden="1" xr:uid="{00000000-0005-0000-0000-0000DB070000}"/>
    <cellStyle name="Followed Hyperlink 6" xfId="10149" hidden="1" xr:uid="{00000000-0005-0000-0000-0000DC070000}"/>
    <cellStyle name="Followed Hyperlink 6" xfId="11066" hidden="1" xr:uid="{00000000-0005-0000-0000-0000DD070000}"/>
    <cellStyle name="Followed Hyperlink 6" xfId="11049" hidden="1" xr:uid="{00000000-0005-0000-0000-0000DE070000}"/>
    <cellStyle name="Followed Hyperlink 6" xfId="11027" hidden="1" xr:uid="{00000000-0005-0000-0000-0000DF070000}"/>
    <cellStyle name="Followed Hyperlink 6" xfId="9729" hidden="1" xr:uid="{00000000-0005-0000-0000-0000C4070000}"/>
    <cellStyle name="Followed Hyperlink 6" xfId="11214" hidden="1" xr:uid="{00000000-0005-0000-0000-0000C5070000}"/>
    <cellStyle name="Followed Hyperlink 6" xfId="11223" hidden="1" xr:uid="{00000000-0005-0000-0000-0000C6070000}"/>
    <cellStyle name="Followed Hyperlink 6" xfId="11234" hidden="1" xr:uid="{00000000-0005-0000-0000-0000C7070000}"/>
    <cellStyle name="Followed Hyperlink 6" xfId="11480" hidden="1" xr:uid="{00000000-0005-0000-0000-0000C8070000}"/>
    <cellStyle name="Followed Hyperlink 6" xfId="11675" hidden="1" xr:uid="{00000000-0005-0000-0000-0000C9070000}"/>
    <cellStyle name="Followed Hyperlink 6" xfId="11658" hidden="1" xr:uid="{00000000-0005-0000-0000-0000CA070000}"/>
    <cellStyle name="Followed Hyperlink 6" xfId="11636" hidden="1" xr:uid="{00000000-0005-0000-0000-0000CB070000}"/>
    <cellStyle name="Followed Hyperlink 6" xfId="11593" hidden="1" xr:uid="{00000000-0005-0000-0000-0000CC070000}"/>
    <cellStyle name="Followed Hyperlink 6" xfId="11896" hidden="1" xr:uid="{00000000-0005-0000-0000-0000CD070000}"/>
    <cellStyle name="Followed Hyperlink 6" xfId="11879" hidden="1" xr:uid="{00000000-0005-0000-0000-0000CE070000}"/>
    <cellStyle name="Followed Hyperlink 6" xfId="11857" hidden="1" xr:uid="{00000000-0005-0000-0000-0000CF070000}"/>
    <cellStyle name="Followed Hyperlink 6" xfId="11604" hidden="1" xr:uid="{00000000-0005-0000-0000-0000D0070000}"/>
    <cellStyle name="Followed Hyperlink 6" xfId="12112" hidden="1" xr:uid="{00000000-0005-0000-0000-0000D1070000}"/>
    <cellStyle name="Followed Hyperlink 6" xfId="12095" hidden="1" xr:uid="{00000000-0005-0000-0000-0000D2070000}"/>
    <cellStyle name="Followed Hyperlink 6" xfId="12073" hidden="1" xr:uid="{00000000-0005-0000-0000-0000D3070000}"/>
    <cellStyle name="Followed Hyperlink 6" xfId="11531" hidden="1" xr:uid="{00000000-0005-0000-0000-0000D4070000}"/>
    <cellStyle name="Followed Hyperlink 6" xfId="12324" hidden="1" xr:uid="{00000000-0005-0000-0000-0000D5070000}"/>
    <cellStyle name="Followed Hyperlink 6" xfId="12307" hidden="1" xr:uid="{00000000-0005-0000-0000-0000D6070000}"/>
    <cellStyle name="Followed Hyperlink 6" xfId="12285" hidden="1" xr:uid="{00000000-0005-0000-0000-0000D7070000}"/>
    <cellStyle name="Followed Hyperlink 6" xfId="11815" hidden="1" xr:uid="{00000000-0005-0000-0000-0000D8070000}"/>
    <cellStyle name="Followed Hyperlink 6" xfId="12535" hidden="1" xr:uid="{00000000-0005-0000-0000-0000D9070000}"/>
    <cellStyle name="Followed Hyperlink 6" xfId="12518" hidden="1" xr:uid="{00000000-0005-0000-0000-0000DA070000}"/>
    <cellStyle name="Followed Hyperlink 6" xfId="12496" hidden="1" xr:uid="{00000000-0005-0000-0000-0000DB070000}"/>
    <cellStyle name="Followed Hyperlink 6" xfId="11824" hidden="1" xr:uid="{00000000-0005-0000-0000-0000DC070000}"/>
    <cellStyle name="Followed Hyperlink 6" xfId="12741" hidden="1" xr:uid="{00000000-0005-0000-0000-0000DD070000}"/>
    <cellStyle name="Followed Hyperlink 6" xfId="12724" hidden="1" xr:uid="{00000000-0005-0000-0000-0000DE070000}"/>
    <cellStyle name="Followed Hyperlink 6" xfId="12702" hidden="1" xr:uid="{00000000-0005-0000-0000-0000DF070000}"/>
    <cellStyle name="Followed Hyperlink 6" xfId="11405" hidden="1" xr:uid="{00000000-0005-0000-0000-0000C4070000}"/>
    <cellStyle name="Followed Hyperlink 6" xfId="12889" hidden="1" xr:uid="{00000000-0005-0000-0000-0000C5070000}"/>
    <cellStyle name="Followed Hyperlink 6" xfId="12898" hidden="1" xr:uid="{00000000-0005-0000-0000-0000C6070000}"/>
    <cellStyle name="Followed Hyperlink 6" xfId="12909" hidden="1" xr:uid="{00000000-0005-0000-0000-0000C7070000}"/>
    <cellStyle name="Followed Hyperlink 6" xfId="13154" hidden="1" xr:uid="{00000000-0005-0000-0000-0000C8070000}"/>
    <cellStyle name="Followed Hyperlink 6" xfId="13349" hidden="1" xr:uid="{00000000-0005-0000-0000-0000C9070000}"/>
    <cellStyle name="Followed Hyperlink 6" xfId="13332" hidden="1" xr:uid="{00000000-0005-0000-0000-0000CA070000}"/>
    <cellStyle name="Followed Hyperlink 6" xfId="13310" hidden="1" xr:uid="{00000000-0005-0000-0000-0000CB070000}"/>
    <cellStyle name="Followed Hyperlink 6" xfId="13267" hidden="1" xr:uid="{00000000-0005-0000-0000-0000CC070000}"/>
    <cellStyle name="Followed Hyperlink 6" xfId="13570" hidden="1" xr:uid="{00000000-0005-0000-0000-0000CD070000}"/>
    <cellStyle name="Followed Hyperlink 6" xfId="13553" hidden="1" xr:uid="{00000000-0005-0000-0000-0000CE070000}"/>
    <cellStyle name="Followed Hyperlink 6" xfId="13531" hidden="1" xr:uid="{00000000-0005-0000-0000-0000CF070000}"/>
    <cellStyle name="Followed Hyperlink 6" xfId="13278" hidden="1" xr:uid="{00000000-0005-0000-0000-0000D0070000}"/>
    <cellStyle name="Followed Hyperlink 6" xfId="13786" hidden="1" xr:uid="{00000000-0005-0000-0000-0000D1070000}"/>
    <cellStyle name="Followed Hyperlink 6" xfId="13769" hidden="1" xr:uid="{00000000-0005-0000-0000-0000D2070000}"/>
    <cellStyle name="Followed Hyperlink 6" xfId="13747" hidden="1" xr:uid="{00000000-0005-0000-0000-0000D3070000}"/>
    <cellStyle name="Followed Hyperlink 6" xfId="13205" hidden="1" xr:uid="{00000000-0005-0000-0000-0000D4070000}"/>
    <cellStyle name="Followed Hyperlink 6" xfId="13998" hidden="1" xr:uid="{00000000-0005-0000-0000-0000D5070000}"/>
    <cellStyle name="Followed Hyperlink 6" xfId="13981" hidden="1" xr:uid="{00000000-0005-0000-0000-0000D6070000}"/>
    <cellStyle name="Followed Hyperlink 6" xfId="13959" hidden="1" xr:uid="{00000000-0005-0000-0000-0000D7070000}"/>
    <cellStyle name="Followed Hyperlink 6" xfId="13489" hidden="1" xr:uid="{00000000-0005-0000-0000-0000D8070000}"/>
    <cellStyle name="Followed Hyperlink 6" xfId="14209" hidden="1" xr:uid="{00000000-0005-0000-0000-0000D9070000}"/>
    <cellStyle name="Followed Hyperlink 6" xfId="14192" hidden="1" xr:uid="{00000000-0005-0000-0000-0000DA070000}"/>
    <cellStyle name="Followed Hyperlink 6" xfId="14170" hidden="1" xr:uid="{00000000-0005-0000-0000-0000DB070000}"/>
    <cellStyle name="Followed Hyperlink 6" xfId="13498" hidden="1" xr:uid="{00000000-0005-0000-0000-0000DC070000}"/>
    <cellStyle name="Followed Hyperlink 6" xfId="14415" hidden="1" xr:uid="{00000000-0005-0000-0000-0000DD070000}"/>
    <cellStyle name="Followed Hyperlink 6" xfId="14398" hidden="1" xr:uid="{00000000-0005-0000-0000-0000DE070000}"/>
    <cellStyle name="Followed Hyperlink 6" xfId="14376" hidden="1" xr:uid="{00000000-0005-0000-0000-0000DF070000}"/>
    <cellStyle name="Followed Hyperlink 6" xfId="13079" hidden="1" xr:uid="{00000000-0005-0000-0000-0000C4070000}"/>
    <cellStyle name="Followed Hyperlink 6" xfId="14563" hidden="1" xr:uid="{00000000-0005-0000-0000-0000C5070000}"/>
    <cellStyle name="Followed Hyperlink 6" xfId="14572" hidden="1" xr:uid="{00000000-0005-0000-0000-0000C6070000}"/>
    <cellStyle name="Followed Hyperlink 6" xfId="14583" hidden="1" xr:uid="{00000000-0005-0000-0000-0000C7070000}"/>
    <cellStyle name="Followed Hyperlink 6" xfId="14822" hidden="1" xr:uid="{00000000-0005-0000-0000-0000C8070000}"/>
    <cellStyle name="Followed Hyperlink 6" xfId="15017" hidden="1" xr:uid="{00000000-0005-0000-0000-0000C9070000}"/>
    <cellStyle name="Followed Hyperlink 6" xfId="15000" hidden="1" xr:uid="{00000000-0005-0000-0000-0000CA070000}"/>
    <cellStyle name="Followed Hyperlink 6" xfId="14978" hidden="1" xr:uid="{00000000-0005-0000-0000-0000CB070000}"/>
    <cellStyle name="Followed Hyperlink 6" xfId="14935" hidden="1" xr:uid="{00000000-0005-0000-0000-0000CC070000}"/>
    <cellStyle name="Followed Hyperlink 6" xfId="15238" hidden="1" xr:uid="{00000000-0005-0000-0000-0000CD070000}"/>
    <cellStyle name="Followed Hyperlink 6" xfId="15221" hidden="1" xr:uid="{00000000-0005-0000-0000-0000CE070000}"/>
    <cellStyle name="Followed Hyperlink 6" xfId="15199" hidden="1" xr:uid="{00000000-0005-0000-0000-0000CF070000}"/>
    <cellStyle name="Followed Hyperlink 6" xfId="14946" hidden="1" xr:uid="{00000000-0005-0000-0000-0000D0070000}"/>
    <cellStyle name="Followed Hyperlink 6" xfId="15454" hidden="1" xr:uid="{00000000-0005-0000-0000-0000D1070000}"/>
    <cellStyle name="Followed Hyperlink 6" xfId="15437" hidden="1" xr:uid="{00000000-0005-0000-0000-0000D2070000}"/>
    <cellStyle name="Followed Hyperlink 6" xfId="15415" hidden="1" xr:uid="{00000000-0005-0000-0000-0000D3070000}"/>
    <cellStyle name="Followed Hyperlink 6" xfId="14873" hidden="1" xr:uid="{00000000-0005-0000-0000-0000D4070000}"/>
    <cellStyle name="Followed Hyperlink 6" xfId="15666" hidden="1" xr:uid="{00000000-0005-0000-0000-0000D5070000}"/>
    <cellStyle name="Followed Hyperlink 6" xfId="15649" hidden="1" xr:uid="{00000000-0005-0000-0000-0000D6070000}"/>
    <cellStyle name="Followed Hyperlink 6" xfId="15627" hidden="1" xr:uid="{00000000-0005-0000-0000-0000D7070000}"/>
    <cellStyle name="Followed Hyperlink 6" xfId="15157" hidden="1" xr:uid="{00000000-0005-0000-0000-0000D8070000}"/>
    <cellStyle name="Followed Hyperlink 6" xfId="15877" hidden="1" xr:uid="{00000000-0005-0000-0000-0000D9070000}"/>
    <cellStyle name="Followed Hyperlink 6" xfId="15860" hidden="1" xr:uid="{00000000-0005-0000-0000-0000DA070000}"/>
    <cellStyle name="Followed Hyperlink 6" xfId="15838" hidden="1" xr:uid="{00000000-0005-0000-0000-0000DB070000}"/>
    <cellStyle name="Followed Hyperlink 6" xfId="15166" hidden="1" xr:uid="{00000000-0005-0000-0000-0000DC070000}"/>
    <cellStyle name="Followed Hyperlink 6" xfId="16083" hidden="1" xr:uid="{00000000-0005-0000-0000-0000DD070000}"/>
    <cellStyle name="Followed Hyperlink 6" xfId="16066" hidden="1" xr:uid="{00000000-0005-0000-0000-0000DE070000}"/>
    <cellStyle name="Followed Hyperlink 6" xfId="16044" hidden="1" xr:uid="{00000000-0005-0000-0000-0000DF070000}"/>
    <cellStyle name="Followed Hyperlink 6" xfId="14749" hidden="1" xr:uid="{00000000-0005-0000-0000-0000C4070000}"/>
    <cellStyle name="Followed Hyperlink 6" xfId="16231" hidden="1" xr:uid="{00000000-0005-0000-0000-0000C5070000}"/>
    <cellStyle name="Followed Hyperlink 6" xfId="16240" hidden="1" xr:uid="{00000000-0005-0000-0000-0000C6070000}"/>
    <cellStyle name="Followed Hyperlink 6" xfId="16251" hidden="1" xr:uid="{00000000-0005-0000-0000-0000C7070000}"/>
    <cellStyle name="Followed Hyperlink 6" xfId="16481" hidden="1" xr:uid="{00000000-0005-0000-0000-0000C8070000}"/>
    <cellStyle name="Followed Hyperlink 6" xfId="16676" hidden="1" xr:uid="{00000000-0005-0000-0000-0000C9070000}"/>
    <cellStyle name="Followed Hyperlink 6" xfId="16659" hidden="1" xr:uid="{00000000-0005-0000-0000-0000CA070000}"/>
    <cellStyle name="Followed Hyperlink 6" xfId="16637" hidden="1" xr:uid="{00000000-0005-0000-0000-0000CB070000}"/>
    <cellStyle name="Followed Hyperlink 6" xfId="16594" hidden="1" xr:uid="{00000000-0005-0000-0000-0000CC070000}"/>
    <cellStyle name="Followed Hyperlink 6" xfId="16897" hidden="1" xr:uid="{00000000-0005-0000-0000-0000CD070000}"/>
    <cellStyle name="Followed Hyperlink 6" xfId="16880" hidden="1" xr:uid="{00000000-0005-0000-0000-0000CE070000}"/>
    <cellStyle name="Followed Hyperlink 6" xfId="16858" hidden="1" xr:uid="{00000000-0005-0000-0000-0000CF070000}"/>
    <cellStyle name="Followed Hyperlink 6" xfId="16605" hidden="1" xr:uid="{00000000-0005-0000-0000-0000D0070000}"/>
    <cellStyle name="Followed Hyperlink 6" xfId="17113" hidden="1" xr:uid="{00000000-0005-0000-0000-0000D1070000}"/>
    <cellStyle name="Followed Hyperlink 6" xfId="17096" hidden="1" xr:uid="{00000000-0005-0000-0000-0000D2070000}"/>
    <cellStyle name="Followed Hyperlink 6" xfId="17074" hidden="1" xr:uid="{00000000-0005-0000-0000-0000D3070000}"/>
    <cellStyle name="Followed Hyperlink 6" xfId="16532" hidden="1" xr:uid="{00000000-0005-0000-0000-0000D4070000}"/>
    <cellStyle name="Followed Hyperlink 6" xfId="17325" hidden="1" xr:uid="{00000000-0005-0000-0000-0000D5070000}"/>
    <cellStyle name="Followed Hyperlink 6" xfId="17308" hidden="1" xr:uid="{00000000-0005-0000-0000-0000D6070000}"/>
    <cellStyle name="Followed Hyperlink 6" xfId="17286" hidden="1" xr:uid="{00000000-0005-0000-0000-0000D7070000}"/>
    <cellStyle name="Followed Hyperlink 6" xfId="16816" hidden="1" xr:uid="{00000000-0005-0000-0000-0000D8070000}"/>
    <cellStyle name="Followed Hyperlink 6" xfId="17536" hidden="1" xr:uid="{00000000-0005-0000-0000-0000D9070000}"/>
    <cellStyle name="Followed Hyperlink 6" xfId="17519" hidden="1" xr:uid="{00000000-0005-0000-0000-0000DA070000}"/>
    <cellStyle name="Followed Hyperlink 6" xfId="17497" hidden="1" xr:uid="{00000000-0005-0000-0000-0000DB070000}"/>
    <cellStyle name="Followed Hyperlink 6" xfId="16825" hidden="1" xr:uid="{00000000-0005-0000-0000-0000DC070000}"/>
    <cellStyle name="Followed Hyperlink 6" xfId="17742" hidden="1" xr:uid="{00000000-0005-0000-0000-0000DD070000}"/>
    <cellStyle name="Followed Hyperlink 6" xfId="17725" hidden="1" xr:uid="{00000000-0005-0000-0000-0000DE070000}"/>
    <cellStyle name="Followed Hyperlink 6" xfId="17703" hidden="1" xr:uid="{00000000-0005-0000-0000-0000DF070000}"/>
    <cellStyle name="Followed Hyperlink 6" xfId="9768" hidden="1" xr:uid="{00000000-0005-0000-0000-0000C4070000}"/>
    <cellStyle name="Followed Hyperlink 6" xfId="11423" hidden="1" xr:uid="{00000000-0005-0000-0000-0000C5070000}"/>
    <cellStyle name="Followed Hyperlink 6" xfId="16401" hidden="1" xr:uid="{00000000-0005-0000-0000-0000C6070000}"/>
    <cellStyle name="Followed Hyperlink 6" xfId="14751" hidden="1" xr:uid="{00000000-0005-0000-0000-0000C7070000}"/>
    <cellStyle name="Followed Hyperlink 6" xfId="18147" hidden="1" xr:uid="{00000000-0005-0000-0000-0000C8070000}"/>
    <cellStyle name="Followed Hyperlink 6" xfId="18342" hidden="1" xr:uid="{00000000-0005-0000-0000-0000C9070000}"/>
    <cellStyle name="Followed Hyperlink 6" xfId="18325" hidden="1" xr:uid="{00000000-0005-0000-0000-0000CA070000}"/>
    <cellStyle name="Followed Hyperlink 6" xfId="18303" hidden="1" xr:uid="{00000000-0005-0000-0000-0000CB070000}"/>
    <cellStyle name="Followed Hyperlink 6" xfId="18260" hidden="1" xr:uid="{00000000-0005-0000-0000-0000CC070000}"/>
    <cellStyle name="Followed Hyperlink 6" xfId="18563" hidden="1" xr:uid="{00000000-0005-0000-0000-0000CD070000}"/>
    <cellStyle name="Followed Hyperlink 6" xfId="18546" hidden="1" xr:uid="{00000000-0005-0000-0000-0000CE070000}"/>
    <cellStyle name="Followed Hyperlink 6" xfId="18524" hidden="1" xr:uid="{00000000-0005-0000-0000-0000CF070000}"/>
    <cellStyle name="Followed Hyperlink 6" xfId="18271" hidden="1" xr:uid="{00000000-0005-0000-0000-0000D0070000}"/>
    <cellStyle name="Followed Hyperlink 6" xfId="18779" hidden="1" xr:uid="{00000000-0005-0000-0000-0000D1070000}"/>
    <cellStyle name="Followed Hyperlink 6" xfId="18762" hidden="1" xr:uid="{00000000-0005-0000-0000-0000D2070000}"/>
    <cellStyle name="Followed Hyperlink 6" xfId="18740" hidden="1" xr:uid="{00000000-0005-0000-0000-0000D3070000}"/>
    <cellStyle name="Followed Hyperlink 6" xfId="18198" hidden="1" xr:uid="{00000000-0005-0000-0000-0000D4070000}"/>
    <cellStyle name="Followed Hyperlink 6" xfId="18991" hidden="1" xr:uid="{00000000-0005-0000-0000-0000D5070000}"/>
    <cellStyle name="Followed Hyperlink 6" xfId="18974" hidden="1" xr:uid="{00000000-0005-0000-0000-0000D6070000}"/>
    <cellStyle name="Followed Hyperlink 6" xfId="18952" hidden="1" xr:uid="{00000000-0005-0000-0000-0000D7070000}"/>
    <cellStyle name="Followed Hyperlink 6" xfId="18482" hidden="1" xr:uid="{00000000-0005-0000-0000-0000D8070000}"/>
    <cellStyle name="Followed Hyperlink 6" xfId="19202" hidden="1" xr:uid="{00000000-0005-0000-0000-0000D9070000}"/>
    <cellStyle name="Followed Hyperlink 6" xfId="19185" hidden="1" xr:uid="{00000000-0005-0000-0000-0000DA070000}"/>
    <cellStyle name="Followed Hyperlink 6" xfId="19163" hidden="1" xr:uid="{00000000-0005-0000-0000-0000DB070000}"/>
    <cellStyle name="Followed Hyperlink 6" xfId="18491" hidden="1" xr:uid="{00000000-0005-0000-0000-0000DC070000}"/>
    <cellStyle name="Followed Hyperlink 6" xfId="19408" hidden="1" xr:uid="{00000000-0005-0000-0000-0000DD070000}"/>
    <cellStyle name="Followed Hyperlink 6" xfId="19391" hidden="1" xr:uid="{00000000-0005-0000-0000-0000DE070000}"/>
    <cellStyle name="Followed Hyperlink 6" xfId="19369" hidden="1" xr:uid="{00000000-0005-0000-0000-0000DF070000}"/>
    <cellStyle name="Followed Hyperlink 6" xfId="16285" hidden="1" xr:uid="{00000000-0005-0000-0000-0000C4070000}"/>
    <cellStyle name="Followed Hyperlink 6" xfId="19556" hidden="1" xr:uid="{00000000-0005-0000-0000-0000C5070000}"/>
    <cellStyle name="Followed Hyperlink 6" xfId="19565" hidden="1" xr:uid="{00000000-0005-0000-0000-0000C6070000}"/>
    <cellStyle name="Followed Hyperlink 6" xfId="19576" hidden="1" xr:uid="{00000000-0005-0000-0000-0000C7070000}"/>
    <cellStyle name="Followed Hyperlink 6" xfId="19788" hidden="1" xr:uid="{00000000-0005-0000-0000-0000C8070000}"/>
    <cellStyle name="Followed Hyperlink 6" xfId="19983" hidden="1" xr:uid="{00000000-0005-0000-0000-0000C9070000}"/>
    <cellStyle name="Followed Hyperlink 6" xfId="19966" hidden="1" xr:uid="{00000000-0005-0000-0000-0000CA070000}"/>
    <cellStyle name="Followed Hyperlink 6" xfId="19944" hidden="1" xr:uid="{00000000-0005-0000-0000-0000CB070000}"/>
    <cellStyle name="Followed Hyperlink 6" xfId="19901" hidden="1" xr:uid="{00000000-0005-0000-0000-0000CC070000}"/>
    <cellStyle name="Followed Hyperlink 6" xfId="20204" hidden="1" xr:uid="{00000000-0005-0000-0000-0000CD070000}"/>
    <cellStyle name="Followed Hyperlink 6" xfId="20187" hidden="1" xr:uid="{00000000-0005-0000-0000-0000CE070000}"/>
    <cellStyle name="Followed Hyperlink 6" xfId="20165" hidden="1" xr:uid="{00000000-0005-0000-0000-0000CF070000}"/>
    <cellStyle name="Followed Hyperlink 6" xfId="19912" hidden="1" xr:uid="{00000000-0005-0000-0000-0000D0070000}"/>
    <cellStyle name="Followed Hyperlink 6" xfId="20420" hidden="1" xr:uid="{00000000-0005-0000-0000-0000D1070000}"/>
    <cellStyle name="Followed Hyperlink 6" xfId="20403" hidden="1" xr:uid="{00000000-0005-0000-0000-0000D2070000}"/>
    <cellStyle name="Followed Hyperlink 6" xfId="20381" hidden="1" xr:uid="{00000000-0005-0000-0000-0000D3070000}"/>
    <cellStyle name="Followed Hyperlink 6" xfId="19839" hidden="1" xr:uid="{00000000-0005-0000-0000-0000D4070000}"/>
    <cellStyle name="Followed Hyperlink 6" xfId="20632" hidden="1" xr:uid="{00000000-0005-0000-0000-0000D5070000}"/>
    <cellStyle name="Followed Hyperlink 6" xfId="20615" hidden="1" xr:uid="{00000000-0005-0000-0000-0000D6070000}"/>
    <cellStyle name="Followed Hyperlink 6" xfId="20593" hidden="1" xr:uid="{00000000-0005-0000-0000-0000D7070000}"/>
    <cellStyle name="Followed Hyperlink 6" xfId="20123" hidden="1" xr:uid="{00000000-0005-0000-0000-0000D8070000}"/>
    <cellStyle name="Followed Hyperlink 6" xfId="20843" hidden="1" xr:uid="{00000000-0005-0000-0000-0000D9070000}"/>
    <cellStyle name="Followed Hyperlink 6" xfId="20826" hidden="1" xr:uid="{00000000-0005-0000-0000-0000DA070000}"/>
    <cellStyle name="Followed Hyperlink 6" xfId="20804" hidden="1" xr:uid="{00000000-0005-0000-0000-0000DB070000}"/>
    <cellStyle name="Followed Hyperlink 6" xfId="20132" hidden="1" xr:uid="{00000000-0005-0000-0000-0000DC070000}"/>
    <cellStyle name="Followed Hyperlink 6" xfId="21049" hidden="1" xr:uid="{00000000-0005-0000-0000-0000DD070000}"/>
    <cellStyle name="Followed Hyperlink 6" xfId="21032" hidden="1" xr:uid="{00000000-0005-0000-0000-0000DE070000}"/>
    <cellStyle name="Followed Hyperlink 6" xfId="21010" hidden="1" xr:uid="{00000000-0005-0000-0000-0000DF070000}"/>
    <cellStyle name="Followed Hyperlink 6" xfId="19722" hidden="1" xr:uid="{00000000-0005-0000-0000-0000C4070000}"/>
    <cellStyle name="Followed Hyperlink 6" xfId="21197" hidden="1" xr:uid="{00000000-0005-0000-0000-0000C5070000}"/>
    <cellStyle name="Followed Hyperlink 6" xfId="21206" hidden="1" xr:uid="{00000000-0005-0000-0000-0000C6070000}"/>
    <cellStyle name="Followed Hyperlink 6" xfId="21217" hidden="1" xr:uid="{00000000-0005-0000-0000-0000C7070000}"/>
    <cellStyle name="Followed Hyperlink 6" xfId="21395" hidden="1" xr:uid="{00000000-0005-0000-0000-0000C8070000}"/>
    <cellStyle name="Followed Hyperlink 6" xfId="21590" hidden="1" xr:uid="{00000000-0005-0000-0000-0000C9070000}"/>
    <cellStyle name="Followed Hyperlink 6" xfId="21573" hidden="1" xr:uid="{00000000-0005-0000-0000-0000CA070000}"/>
    <cellStyle name="Followed Hyperlink 6" xfId="21551" hidden="1" xr:uid="{00000000-0005-0000-0000-0000CB070000}"/>
    <cellStyle name="Followed Hyperlink 6" xfId="21508" hidden="1" xr:uid="{00000000-0005-0000-0000-0000CC070000}"/>
    <cellStyle name="Followed Hyperlink 6" xfId="21811" hidden="1" xr:uid="{00000000-0005-0000-0000-0000CD070000}"/>
    <cellStyle name="Followed Hyperlink 6" xfId="21794" hidden="1" xr:uid="{00000000-0005-0000-0000-0000CE070000}"/>
    <cellStyle name="Followed Hyperlink 6" xfId="21772" hidden="1" xr:uid="{00000000-0005-0000-0000-0000CF070000}"/>
    <cellStyle name="Followed Hyperlink 6" xfId="21519" hidden="1" xr:uid="{00000000-0005-0000-0000-0000D0070000}"/>
    <cellStyle name="Followed Hyperlink 6" xfId="22027" hidden="1" xr:uid="{00000000-0005-0000-0000-0000D1070000}"/>
    <cellStyle name="Followed Hyperlink 6" xfId="22010" hidden="1" xr:uid="{00000000-0005-0000-0000-0000D2070000}"/>
    <cellStyle name="Followed Hyperlink 6" xfId="21988" hidden="1" xr:uid="{00000000-0005-0000-0000-0000D3070000}"/>
    <cellStyle name="Followed Hyperlink 6" xfId="21446" hidden="1" xr:uid="{00000000-0005-0000-0000-0000D4070000}"/>
    <cellStyle name="Followed Hyperlink 6" xfId="22239" hidden="1" xr:uid="{00000000-0005-0000-0000-0000D5070000}"/>
    <cellStyle name="Followed Hyperlink 6" xfId="22222" hidden="1" xr:uid="{00000000-0005-0000-0000-0000D6070000}"/>
    <cellStyle name="Followed Hyperlink 6" xfId="22200" hidden="1" xr:uid="{00000000-0005-0000-0000-0000D7070000}"/>
    <cellStyle name="Followed Hyperlink 6" xfId="21730" hidden="1" xr:uid="{00000000-0005-0000-0000-0000D8070000}"/>
    <cellStyle name="Followed Hyperlink 6" xfId="22450" hidden="1" xr:uid="{00000000-0005-0000-0000-0000D9070000}"/>
    <cellStyle name="Followed Hyperlink 6" xfId="22433" hidden="1" xr:uid="{00000000-0005-0000-0000-0000DA070000}"/>
    <cellStyle name="Followed Hyperlink 6" xfId="22411" hidden="1" xr:uid="{00000000-0005-0000-0000-0000DB070000}"/>
    <cellStyle name="Followed Hyperlink 6" xfId="21739" hidden="1" xr:uid="{00000000-0005-0000-0000-0000DC070000}"/>
    <cellStyle name="Followed Hyperlink 6" xfId="22656" hidden="1" xr:uid="{00000000-0005-0000-0000-0000DD070000}"/>
    <cellStyle name="Followed Hyperlink 6" xfId="22639" hidden="1" xr:uid="{00000000-0005-0000-0000-0000DE070000}"/>
    <cellStyle name="Followed Hyperlink 6" xfId="22617" hidden="1" xr:uid="{00000000-0005-0000-0000-0000DF070000}"/>
    <cellStyle name="Followed Hyperlink 6" xfId="21338" hidden="1" xr:uid="{00000000-0005-0000-0000-0000C4070000}"/>
    <cellStyle name="Followed Hyperlink 6" xfId="22804" hidden="1" xr:uid="{00000000-0005-0000-0000-0000C5070000}"/>
    <cellStyle name="Followed Hyperlink 6" xfId="22813" hidden="1" xr:uid="{00000000-0005-0000-0000-0000C6070000}"/>
    <cellStyle name="Followed Hyperlink 6" xfId="22824" hidden="1" xr:uid="{00000000-0005-0000-0000-0000C7070000}"/>
    <cellStyle name="Followed Hyperlink 6" xfId="22964" hidden="1" xr:uid="{00000000-0005-0000-0000-0000C8070000}"/>
    <cellStyle name="Followed Hyperlink 6" xfId="23159" hidden="1" xr:uid="{00000000-0005-0000-0000-0000C9070000}"/>
    <cellStyle name="Followed Hyperlink 6" xfId="23142" hidden="1" xr:uid="{00000000-0005-0000-0000-0000CA070000}"/>
    <cellStyle name="Followed Hyperlink 6" xfId="23120" hidden="1" xr:uid="{00000000-0005-0000-0000-0000CB070000}"/>
    <cellStyle name="Followed Hyperlink 6" xfId="23077" hidden="1" xr:uid="{00000000-0005-0000-0000-0000CC070000}"/>
    <cellStyle name="Followed Hyperlink 6" xfId="23380" hidden="1" xr:uid="{00000000-0005-0000-0000-0000CD070000}"/>
    <cellStyle name="Followed Hyperlink 6" xfId="23363" hidden="1" xr:uid="{00000000-0005-0000-0000-0000CE070000}"/>
    <cellStyle name="Followed Hyperlink 6" xfId="23341" hidden="1" xr:uid="{00000000-0005-0000-0000-0000CF070000}"/>
    <cellStyle name="Followed Hyperlink 6" xfId="23088" hidden="1" xr:uid="{00000000-0005-0000-0000-0000D0070000}"/>
    <cellStyle name="Followed Hyperlink 6" xfId="23596" hidden="1" xr:uid="{00000000-0005-0000-0000-0000D1070000}"/>
    <cellStyle name="Followed Hyperlink 6" xfId="23579" hidden="1" xr:uid="{00000000-0005-0000-0000-0000D2070000}"/>
    <cellStyle name="Followed Hyperlink 6" xfId="23557" hidden="1" xr:uid="{00000000-0005-0000-0000-0000D3070000}"/>
    <cellStyle name="Followed Hyperlink 6" xfId="23015" hidden="1" xr:uid="{00000000-0005-0000-0000-0000D4070000}"/>
    <cellStyle name="Followed Hyperlink 6" xfId="23808" hidden="1" xr:uid="{00000000-0005-0000-0000-0000D5070000}"/>
    <cellStyle name="Followed Hyperlink 6" xfId="23791" hidden="1" xr:uid="{00000000-0005-0000-0000-0000D6070000}"/>
    <cellStyle name="Followed Hyperlink 6" xfId="23769" hidden="1" xr:uid="{00000000-0005-0000-0000-0000D7070000}"/>
    <cellStyle name="Followed Hyperlink 6" xfId="23299" hidden="1" xr:uid="{00000000-0005-0000-0000-0000D8070000}"/>
    <cellStyle name="Followed Hyperlink 6" xfId="24019" hidden="1" xr:uid="{00000000-0005-0000-0000-0000D9070000}"/>
    <cellStyle name="Followed Hyperlink 6" xfId="24002" hidden="1" xr:uid="{00000000-0005-0000-0000-0000DA070000}"/>
    <cellStyle name="Followed Hyperlink 6" xfId="23980" hidden="1" xr:uid="{00000000-0005-0000-0000-0000DB070000}"/>
    <cellStyle name="Followed Hyperlink 6" xfId="23308" hidden="1" xr:uid="{00000000-0005-0000-0000-0000DC070000}"/>
    <cellStyle name="Followed Hyperlink 6" xfId="24225" hidden="1" xr:uid="{00000000-0005-0000-0000-0000DD070000}"/>
    <cellStyle name="Followed Hyperlink 6" xfId="24208" hidden="1" xr:uid="{00000000-0005-0000-0000-0000DE070000}"/>
    <cellStyle name="Followed Hyperlink 6" xfId="24186" hidden="1" xr:uid="{00000000-0005-0000-0000-0000DF070000}"/>
    <cellStyle name="Followed Hyperlink 6" xfId="22916" hidden="1" xr:uid="{00000000-0005-0000-0000-0000C4070000}"/>
    <cellStyle name="Followed Hyperlink 6" xfId="24373" hidden="1" xr:uid="{00000000-0005-0000-0000-0000C5070000}"/>
    <cellStyle name="Followed Hyperlink 6" xfId="24382" hidden="1" xr:uid="{00000000-0005-0000-0000-0000C6070000}"/>
    <cellStyle name="Followed Hyperlink 6" xfId="24393" hidden="1" xr:uid="{00000000-0005-0000-0000-0000C7070000}"/>
    <cellStyle name="Followed Hyperlink 6" xfId="24483" hidden="1" xr:uid="{00000000-0005-0000-0000-0000C8070000}"/>
    <cellStyle name="Followed Hyperlink 6" xfId="24678" hidden="1" xr:uid="{00000000-0005-0000-0000-0000C9070000}"/>
    <cellStyle name="Followed Hyperlink 6" xfId="24661" hidden="1" xr:uid="{00000000-0005-0000-0000-0000CA070000}"/>
    <cellStyle name="Followed Hyperlink 6" xfId="24639" hidden="1" xr:uid="{00000000-0005-0000-0000-0000CB070000}"/>
    <cellStyle name="Followed Hyperlink 6" xfId="24596" hidden="1" xr:uid="{00000000-0005-0000-0000-0000CC070000}"/>
    <cellStyle name="Followed Hyperlink 6" xfId="24899" hidden="1" xr:uid="{00000000-0005-0000-0000-0000CD070000}"/>
    <cellStyle name="Followed Hyperlink 6" xfId="24882" hidden="1" xr:uid="{00000000-0005-0000-0000-0000CE070000}"/>
    <cellStyle name="Followed Hyperlink 6" xfId="24860" hidden="1" xr:uid="{00000000-0005-0000-0000-0000CF070000}"/>
    <cellStyle name="Followed Hyperlink 6" xfId="24607" hidden="1" xr:uid="{00000000-0005-0000-0000-0000D0070000}"/>
    <cellStyle name="Followed Hyperlink 6" xfId="25115" hidden="1" xr:uid="{00000000-0005-0000-0000-0000D1070000}"/>
    <cellStyle name="Followed Hyperlink 6" xfId="25098" hidden="1" xr:uid="{00000000-0005-0000-0000-0000D2070000}"/>
    <cellStyle name="Followed Hyperlink 6" xfId="25076" hidden="1" xr:uid="{00000000-0005-0000-0000-0000D3070000}"/>
    <cellStyle name="Followed Hyperlink 6" xfId="24534" hidden="1" xr:uid="{00000000-0005-0000-0000-0000D4070000}"/>
    <cellStyle name="Followed Hyperlink 6" xfId="25327" hidden="1" xr:uid="{00000000-0005-0000-0000-0000D5070000}"/>
    <cellStyle name="Followed Hyperlink 6" xfId="25310" hidden="1" xr:uid="{00000000-0005-0000-0000-0000D6070000}"/>
    <cellStyle name="Followed Hyperlink 6" xfId="25288" hidden="1" xr:uid="{00000000-0005-0000-0000-0000D7070000}"/>
    <cellStyle name="Followed Hyperlink 6" xfId="24818" hidden="1" xr:uid="{00000000-0005-0000-0000-0000D8070000}"/>
    <cellStyle name="Followed Hyperlink 6" xfId="25538" hidden="1" xr:uid="{00000000-0005-0000-0000-0000D9070000}"/>
    <cellStyle name="Followed Hyperlink 6" xfId="25521" hidden="1" xr:uid="{00000000-0005-0000-0000-0000DA070000}"/>
    <cellStyle name="Followed Hyperlink 6" xfId="25499" hidden="1" xr:uid="{00000000-0005-0000-0000-0000DB070000}"/>
    <cellStyle name="Followed Hyperlink 6" xfId="24827" hidden="1" xr:uid="{00000000-0005-0000-0000-0000DC070000}"/>
    <cellStyle name="Followed Hyperlink 6" xfId="25744" hidden="1" xr:uid="{00000000-0005-0000-0000-0000DD070000}"/>
    <cellStyle name="Followed Hyperlink 6" xfId="25727" hidden="1" xr:uid="{00000000-0005-0000-0000-0000DE070000}"/>
    <cellStyle name="Followed Hyperlink 6" xfId="25705" hidden="1" xr:uid="{00000000-0005-0000-0000-0000DF070000}"/>
    <cellStyle name="Followed Hyperlink 6" xfId="26247" hidden="1" xr:uid="{00000000-0005-0000-0000-0000C4070000}"/>
    <cellStyle name="Followed Hyperlink 6" xfId="26485" hidden="1" xr:uid="{00000000-0005-0000-0000-0000C5070000}"/>
    <cellStyle name="Followed Hyperlink 6" xfId="26468" hidden="1" xr:uid="{00000000-0005-0000-0000-0000C6070000}"/>
    <cellStyle name="Followed Hyperlink 6" xfId="26446" hidden="1" xr:uid="{00000000-0005-0000-0000-0000C7070000}"/>
    <cellStyle name="Followed Hyperlink 6" xfId="26603" hidden="1" xr:uid="{00000000-0005-0000-0000-0000C8070000}"/>
    <cellStyle name="Followed Hyperlink 6" xfId="26798" hidden="1" xr:uid="{00000000-0005-0000-0000-0000C9070000}"/>
    <cellStyle name="Followed Hyperlink 6" xfId="26781" hidden="1" xr:uid="{00000000-0005-0000-0000-0000CA070000}"/>
    <cellStyle name="Followed Hyperlink 6" xfId="26759" hidden="1" xr:uid="{00000000-0005-0000-0000-0000CB070000}"/>
    <cellStyle name="Followed Hyperlink 6" xfId="26716" hidden="1" xr:uid="{00000000-0005-0000-0000-0000CC070000}"/>
    <cellStyle name="Followed Hyperlink 6" xfId="27019" hidden="1" xr:uid="{00000000-0005-0000-0000-0000CD070000}"/>
    <cellStyle name="Followed Hyperlink 6" xfId="27002" hidden="1" xr:uid="{00000000-0005-0000-0000-0000CE070000}"/>
    <cellStyle name="Followed Hyperlink 6" xfId="26980" hidden="1" xr:uid="{00000000-0005-0000-0000-0000CF070000}"/>
    <cellStyle name="Followed Hyperlink 6" xfId="26727" hidden="1" xr:uid="{00000000-0005-0000-0000-0000D0070000}"/>
    <cellStyle name="Followed Hyperlink 6" xfId="27235" hidden="1" xr:uid="{00000000-0005-0000-0000-0000D1070000}"/>
    <cellStyle name="Followed Hyperlink 6" xfId="27218" hidden="1" xr:uid="{00000000-0005-0000-0000-0000D2070000}"/>
    <cellStyle name="Followed Hyperlink 6" xfId="27196" hidden="1" xr:uid="{00000000-0005-0000-0000-0000D3070000}"/>
    <cellStyle name="Followed Hyperlink 6" xfId="26654" hidden="1" xr:uid="{00000000-0005-0000-0000-0000D4070000}"/>
    <cellStyle name="Followed Hyperlink 6" xfId="27447" hidden="1" xr:uid="{00000000-0005-0000-0000-0000D5070000}"/>
    <cellStyle name="Followed Hyperlink 6" xfId="27430" hidden="1" xr:uid="{00000000-0005-0000-0000-0000D6070000}"/>
    <cellStyle name="Followed Hyperlink 6" xfId="27408" hidden="1" xr:uid="{00000000-0005-0000-0000-0000D7070000}"/>
    <cellStyle name="Followed Hyperlink 6" xfId="26938" hidden="1" xr:uid="{00000000-0005-0000-0000-0000D8070000}"/>
    <cellStyle name="Followed Hyperlink 6" xfId="27658" hidden="1" xr:uid="{00000000-0005-0000-0000-0000D9070000}"/>
    <cellStyle name="Followed Hyperlink 6" xfId="27641" hidden="1" xr:uid="{00000000-0005-0000-0000-0000DA070000}"/>
    <cellStyle name="Followed Hyperlink 6" xfId="27619" hidden="1" xr:uid="{00000000-0005-0000-0000-0000DB070000}"/>
    <cellStyle name="Followed Hyperlink 6" xfId="26947" hidden="1" xr:uid="{00000000-0005-0000-0000-0000DC070000}"/>
    <cellStyle name="Followed Hyperlink 6" xfId="27864" hidden="1" xr:uid="{00000000-0005-0000-0000-0000DD070000}"/>
    <cellStyle name="Followed Hyperlink 6" xfId="27847" hidden="1" xr:uid="{00000000-0005-0000-0000-0000DE070000}"/>
    <cellStyle name="Followed Hyperlink 6" xfId="27825" hidden="1" xr:uid="{00000000-0005-0000-0000-0000DF070000}"/>
    <cellStyle name="Followed Hyperlink 6" xfId="28471" hidden="1" xr:uid="{00000000-0005-0000-0000-0000C4070000}"/>
    <cellStyle name="Followed Hyperlink 6" xfId="28707" hidden="1" xr:uid="{00000000-0005-0000-0000-0000C5070000}"/>
    <cellStyle name="Followed Hyperlink 6" xfId="28690" hidden="1" xr:uid="{00000000-0005-0000-0000-0000C6070000}"/>
    <cellStyle name="Followed Hyperlink 6" xfId="28668" hidden="1" xr:uid="{00000000-0005-0000-0000-0000C7070000}"/>
    <cellStyle name="Followed Hyperlink 6" xfId="28825" hidden="1" xr:uid="{00000000-0005-0000-0000-0000C8070000}"/>
    <cellStyle name="Followed Hyperlink 6" xfId="29020" hidden="1" xr:uid="{00000000-0005-0000-0000-0000C9070000}"/>
    <cellStyle name="Followed Hyperlink 6" xfId="29003" hidden="1" xr:uid="{00000000-0005-0000-0000-0000CA070000}"/>
    <cellStyle name="Followed Hyperlink 6" xfId="28981" hidden="1" xr:uid="{00000000-0005-0000-0000-0000CB070000}"/>
    <cellStyle name="Followed Hyperlink 6" xfId="28938" hidden="1" xr:uid="{00000000-0005-0000-0000-0000CC070000}"/>
    <cellStyle name="Followed Hyperlink 6" xfId="29241" hidden="1" xr:uid="{00000000-0005-0000-0000-0000CD070000}"/>
    <cellStyle name="Followed Hyperlink 6" xfId="29224" hidden="1" xr:uid="{00000000-0005-0000-0000-0000CE070000}"/>
    <cellStyle name="Followed Hyperlink 6" xfId="29202" hidden="1" xr:uid="{00000000-0005-0000-0000-0000CF070000}"/>
    <cellStyle name="Followed Hyperlink 6" xfId="28949" hidden="1" xr:uid="{00000000-0005-0000-0000-0000D0070000}"/>
    <cellStyle name="Followed Hyperlink 6" xfId="29457" hidden="1" xr:uid="{00000000-0005-0000-0000-0000D1070000}"/>
    <cellStyle name="Followed Hyperlink 6" xfId="29440" hidden="1" xr:uid="{00000000-0005-0000-0000-0000D2070000}"/>
    <cellStyle name="Followed Hyperlink 6" xfId="29418" hidden="1" xr:uid="{00000000-0005-0000-0000-0000D3070000}"/>
    <cellStyle name="Followed Hyperlink 6" xfId="28876" hidden="1" xr:uid="{00000000-0005-0000-0000-0000D4070000}"/>
    <cellStyle name="Followed Hyperlink 6" xfId="29669" hidden="1" xr:uid="{00000000-0005-0000-0000-0000D5070000}"/>
    <cellStyle name="Followed Hyperlink 6" xfId="29652" hidden="1" xr:uid="{00000000-0005-0000-0000-0000D6070000}"/>
    <cellStyle name="Followed Hyperlink 6" xfId="29630" hidden="1" xr:uid="{00000000-0005-0000-0000-0000D7070000}"/>
    <cellStyle name="Followed Hyperlink 6" xfId="29160" hidden="1" xr:uid="{00000000-0005-0000-0000-0000D8070000}"/>
    <cellStyle name="Followed Hyperlink 6" xfId="29880" hidden="1" xr:uid="{00000000-0005-0000-0000-0000D9070000}"/>
    <cellStyle name="Followed Hyperlink 6" xfId="29863" hidden="1" xr:uid="{00000000-0005-0000-0000-0000DA070000}"/>
    <cellStyle name="Followed Hyperlink 6" xfId="29841" hidden="1" xr:uid="{00000000-0005-0000-0000-0000DB070000}"/>
    <cellStyle name="Followed Hyperlink 6" xfId="29169" hidden="1" xr:uid="{00000000-0005-0000-0000-0000DC070000}"/>
    <cellStyle name="Followed Hyperlink 6" xfId="30086" hidden="1" xr:uid="{00000000-0005-0000-0000-0000DD070000}"/>
    <cellStyle name="Followed Hyperlink 6" xfId="30069" hidden="1" xr:uid="{00000000-0005-0000-0000-0000DE070000}"/>
    <cellStyle name="Followed Hyperlink 6" xfId="30047" hidden="1" xr:uid="{00000000-0005-0000-0000-0000DF070000}"/>
    <cellStyle name="Followed Hyperlink 6" xfId="28244" hidden="1" xr:uid="{00000000-0005-0000-0000-0000C4070000}"/>
    <cellStyle name="Followed Hyperlink 6" xfId="30234" hidden="1" xr:uid="{00000000-0005-0000-0000-0000C5070000}"/>
    <cellStyle name="Followed Hyperlink 6" xfId="30243" hidden="1" xr:uid="{00000000-0005-0000-0000-0000C6070000}"/>
    <cellStyle name="Followed Hyperlink 6" xfId="30254" hidden="1" xr:uid="{00000000-0005-0000-0000-0000C7070000}"/>
    <cellStyle name="Followed Hyperlink 6" xfId="30496" hidden="1" xr:uid="{00000000-0005-0000-0000-0000C8070000}"/>
    <cellStyle name="Followed Hyperlink 6" xfId="30691" hidden="1" xr:uid="{00000000-0005-0000-0000-0000C9070000}"/>
    <cellStyle name="Followed Hyperlink 6" xfId="30674" hidden="1" xr:uid="{00000000-0005-0000-0000-0000CA070000}"/>
    <cellStyle name="Followed Hyperlink 6" xfId="30652" hidden="1" xr:uid="{00000000-0005-0000-0000-0000CB070000}"/>
    <cellStyle name="Followed Hyperlink 6" xfId="30609" hidden="1" xr:uid="{00000000-0005-0000-0000-0000CC070000}"/>
    <cellStyle name="Followed Hyperlink 6" xfId="30912" hidden="1" xr:uid="{00000000-0005-0000-0000-0000CD070000}"/>
    <cellStyle name="Followed Hyperlink 6" xfId="30895" hidden="1" xr:uid="{00000000-0005-0000-0000-0000CE070000}"/>
    <cellStyle name="Followed Hyperlink 6" xfId="30873" hidden="1" xr:uid="{00000000-0005-0000-0000-0000CF070000}"/>
    <cellStyle name="Followed Hyperlink 6" xfId="30620" hidden="1" xr:uid="{00000000-0005-0000-0000-0000D0070000}"/>
    <cellStyle name="Followed Hyperlink 6" xfId="31128" hidden="1" xr:uid="{00000000-0005-0000-0000-0000D1070000}"/>
    <cellStyle name="Followed Hyperlink 6" xfId="31111" hidden="1" xr:uid="{00000000-0005-0000-0000-0000D2070000}"/>
    <cellStyle name="Followed Hyperlink 6" xfId="31089" hidden="1" xr:uid="{00000000-0005-0000-0000-0000D3070000}"/>
    <cellStyle name="Followed Hyperlink 6" xfId="30547" hidden="1" xr:uid="{00000000-0005-0000-0000-0000D4070000}"/>
    <cellStyle name="Followed Hyperlink 6" xfId="31340" hidden="1" xr:uid="{00000000-0005-0000-0000-0000D5070000}"/>
    <cellStyle name="Followed Hyperlink 6" xfId="31323" hidden="1" xr:uid="{00000000-0005-0000-0000-0000D6070000}"/>
    <cellStyle name="Followed Hyperlink 6" xfId="31301" hidden="1" xr:uid="{00000000-0005-0000-0000-0000D7070000}"/>
    <cellStyle name="Followed Hyperlink 6" xfId="30831" hidden="1" xr:uid="{00000000-0005-0000-0000-0000D8070000}"/>
    <cellStyle name="Followed Hyperlink 6" xfId="31551" hidden="1" xr:uid="{00000000-0005-0000-0000-0000D9070000}"/>
    <cellStyle name="Followed Hyperlink 6" xfId="31534" hidden="1" xr:uid="{00000000-0005-0000-0000-0000DA070000}"/>
    <cellStyle name="Followed Hyperlink 6" xfId="31512" hidden="1" xr:uid="{00000000-0005-0000-0000-0000DB070000}"/>
    <cellStyle name="Followed Hyperlink 6" xfId="30840" hidden="1" xr:uid="{00000000-0005-0000-0000-0000DC070000}"/>
    <cellStyle name="Followed Hyperlink 6" xfId="31757" hidden="1" xr:uid="{00000000-0005-0000-0000-0000DD070000}"/>
    <cellStyle name="Followed Hyperlink 6" xfId="31740" hidden="1" xr:uid="{00000000-0005-0000-0000-0000DE070000}"/>
    <cellStyle name="Followed Hyperlink 6" xfId="31718" hidden="1" xr:uid="{00000000-0005-0000-0000-0000DF070000}"/>
    <cellStyle name="Followed Hyperlink 6" xfId="30421" hidden="1" xr:uid="{00000000-0005-0000-0000-0000C4070000}"/>
    <cellStyle name="Followed Hyperlink 6" xfId="31905" hidden="1" xr:uid="{00000000-0005-0000-0000-0000C5070000}"/>
    <cellStyle name="Followed Hyperlink 6" xfId="31914" hidden="1" xr:uid="{00000000-0005-0000-0000-0000C6070000}"/>
    <cellStyle name="Followed Hyperlink 6" xfId="31925" hidden="1" xr:uid="{00000000-0005-0000-0000-0000C7070000}"/>
    <cellStyle name="Followed Hyperlink 6" xfId="32164" hidden="1" xr:uid="{00000000-0005-0000-0000-0000C8070000}"/>
    <cellStyle name="Followed Hyperlink 6" xfId="32359" hidden="1" xr:uid="{00000000-0005-0000-0000-0000C9070000}"/>
    <cellStyle name="Followed Hyperlink 6" xfId="32342" hidden="1" xr:uid="{00000000-0005-0000-0000-0000CA070000}"/>
    <cellStyle name="Followed Hyperlink 6" xfId="32320" hidden="1" xr:uid="{00000000-0005-0000-0000-0000CB070000}"/>
    <cellStyle name="Followed Hyperlink 6" xfId="32277" hidden="1" xr:uid="{00000000-0005-0000-0000-0000CC070000}"/>
    <cellStyle name="Followed Hyperlink 6" xfId="32580" hidden="1" xr:uid="{00000000-0005-0000-0000-0000CD070000}"/>
    <cellStyle name="Followed Hyperlink 6" xfId="32563" hidden="1" xr:uid="{00000000-0005-0000-0000-0000CE070000}"/>
    <cellStyle name="Followed Hyperlink 6" xfId="32541" hidden="1" xr:uid="{00000000-0005-0000-0000-0000CF070000}"/>
    <cellStyle name="Followed Hyperlink 6" xfId="32288" hidden="1" xr:uid="{00000000-0005-0000-0000-0000D0070000}"/>
    <cellStyle name="Followed Hyperlink 6" xfId="32796" hidden="1" xr:uid="{00000000-0005-0000-0000-0000D1070000}"/>
    <cellStyle name="Followed Hyperlink 6" xfId="32779" hidden="1" xr:uid="{00000000-0005-0000-0000-0000D2070000}"/>
    <cellStyle name="Followed Hyperlink 6" xfId="32757" hidden="1" xr:uid="{00000000-0005-0000-0000-0000D3070000}"/>
    <cellStyle name="Followed Hyperlink 6" xfId="32215" hidden="1" xr:uid="{00000000-0005-0000-0000-0000D4070000}"/>
    <cellStyle name="Followed Hyperlink 6" xfId="33008" hidden="1" xr:uid="{00000000-0005-0000-0000-0000D5070000}"/>
    <cellStyle name="Followed Hyperlink 6" xfId="32991" hidden="1" xr:uid="{00000000-0005-0000-0000-0000D6070000}"/>
    <cellStyle name="Followed Hyperlink 6" xfId="32969" hidden="1" xr:uid="{00000000-0005-0000-0000-0000D7070000}"/>
    <cellStyle name="Followed Hyperlink 6" xfId="32499" hidden="1" xr:uid="{00000000-0005-0000-0000-0000D8070000}"/>
    <cellStyle name="Followed Hyperlink 6" xfId="33219" hidden="1" xr:uid="{00000000-0005-0000-0000-0000D9070000}"/>
    <cellStyle name="Followed Hyperlink 6" xfId="33202" hidden="1" xr:uid="{00000000-0005-0000-0000-0000DA070000}"/>
    <cellStyle name="Followed Hyperlink 6" xfId="33180" hidden="1" xr:uid="{00000000-0005-0000-0000-0000DB070000}"/>
    <cellStyle name="Followed Hyperlink 6" xfId="32508" hidden="1" xr:uid="{00000000-0005-0000-0000-0000DC070000}"/>
    <cellStyle name="Followed Hyperlink 6" xfId="33425" hidden="1" xr:uid="{00000000-0005-0000-0000-0000DD070000}"/>
    <cellStyle name="Followed Hyperlink 6" xfId="33408" hidden="1" xr:uid="{00000000-0005-0000-0000-0000DE070000}"/>
    <cellStyle name="Followed Hyperlink 6" xfId="33386" hidden="1" xr:uid="{00000000-0005-0000-0000-0000DF070000}"/>
    <cellStyle name="Followed Hyperlink 6" xfId="32089" hidden="1" xr:uid="{00000000-0005-0000-0000-0000C4070000}"/>
    <cellStyle name="Followed Hyperlink 6" xfId="33573" hidden="1" xr:uid="{00000000-0005-0000-0000-0000C5070000}"/>
    <cellStyle name="Followed Hyperlink 6" xfId="33582" hidden="1" xr:uid="{00000000-0005-0000-0000-0000C6070000}"/>
    <cellStyle name="Followed Hyperlink 6" xfId="33593" hidden="1" xr:uid="{00000000-0005-0000-0000-0000C7070000}"/>
    <cellStyle name="Followed Hyperlink 6" xfId="33819" hidden="1" xr:uid="{00000000-0005-0000-0000-0000C8070000}"/>
    <cellStyle name="Followed Hyperlink 6" xfId="34014" hidden="1" xr:uid="{00000000-0005-0000-0000-0000C9070000}"/>
    <cellStyle name="Followed Hyperlink 6" xfId="33997" hidden="1" xr:uid="{00000000-0005-0000-0000-0000CA070000}"/>
    <cellStyle name="Followed Hyperlink 6" xfId="33975" hidden="1" xr:uid="{00000000-0005-0000-0000-0000CB070000}"/>
    <cellStyle name="Followed Hyperlink 6" xfId="33932" hidden="1" xr:uid="{00000000-0005-0000-0000-0000CC070000}"/>
    <cellStyle name="Followed Hyperlink 6" xfId="34235" hidden="1" xr:uid="{00000000-0005-0000-0000-0000CD070000}"/>
    <cellStyle name="Followed Hyperlink 6" xfId="34218" hidden="1" xr:uid="{00000000-0005-0000-0000-0000CE070000}"/>
    <cellStyle name="Followed Hyperlink 6" xfId="34196" hidden="1" xr:uid="{00000000-0005-0000-0000-0000CF070000}"/>
    <cellStyle name="Followed Hyperlink 6" xfId="33943" hidden="1" xr:uid="{00000000-0005-0000-0000-0000D0070000}"/>
    <cellStyle name="Followed Hyperlink 6" xfId="34451" hidden="1" xr:uid="{00000000-0005-0000-0000-0000D1070000}"/>
    <cellStyle name="Followed Hyperlink 6" xfId="34434" hidden="1" xr:uid="{00000000-0005-0000-0000-0000D2070000}"/>
    <cellStyle name="Followed Hyperlink 6" xfId="34412" hidden="1" xr:uid="{00000000-0005-0000-0000-0000D3070000}"/>
    <cellStyle name="Followed Hyperlink 6" xfId="33870" hidden="1" xr:uid="{00000000-0005-0000-0000-0000D4070000}"/>
    <cellStyle name="Followed Hyperlink 6" xfId="34663" hidden="1" xr:uid="{00000000-0005-0000-0000-0000D5070000}"/>
    <cellStyle name="Followed Hyperlink 6" xfId="34646" hidden="1" xr:uid="{00000000-0005-0000-0000-0000D6070000}"/>
    <cellStyle name="Followed Hyperlink 6" xfId="34624" hidden="1" xr:uid="{00000000-0005-0000-0000-0000D7070000}"/>
    <cellStyle name="Followed Hyperlink 6" xfId="34154" hidden="1" xr:uid="{00000000-0005-0000-0000-0000D8070000}"/>
    <cellStyle name="Followed Hyperlink 6" xfId="34874" hidden="1" xr:uid="{00000000-0005-0000-0000-0000D9070000}"/>
    <cellStyle name="Followed Hyperlink 6" xfId="34857" hidden="1" xr:uid="{00000000-0005-0000-0000-0000DA070000}"/>
    <cellStyle name="Followed Hyperlink 6" xfId="34835" hidden="1" xr:uid="{00000000-0005-0000-0000-0000DB070000}"/>
    <cellStyle name="Followed Hyperlink 6" xfId="34163" hidden="1" xr:uid="{00000000-0005-0000-0000-0000DC070000}"/>
    <cellStyle name="Followed Hyperlink 6" xfId="35080" hidden="1" xr:uid="{00000000-0005-0000-0000-0000DD070000}"/>
    <cellStyle name="Followed Hyperlink 6" xfId="35063" hidden="1" xr:uid="{00000000-0005-0000-0000-0000DE070000}"/>
    <cellStyle name="Followed Hyperlink 6" xfId="35041" hidden="1" xr:uid="{00000000-0005-0000-0000-0000DF070000}"/>
    <cellStyle name="Followed Hyperlink 6" xfId="33748" hidden="1" xr:uid="{00000000-0005-0000-0000-0000C4070000}"/>
    <cellStyle name="Followed Hyperlink 6" xfId="35228" hidden="1" xr:uid="{00000000-0005-0000-0000-0000C5070000}"/>
    <cellStyle name="Followed Hyperlink 6" xfId="35237" hidden="1" xr:uid="{00000000-0005-0000-0000-0000C6070000}"/>
    <cellStyle name="Followed Hyperlink 6" xfId="35248" hidden="1" xr:uid="{00000000-0005-0000-0000-0000C7070000}"/>
    <cellStyle name="Followed Hyperlink 6" xfId="35460" hidden="1" xr:uid="{00000000-0005-0000-0000-0000C8070000}"/>
    <cellStyle name="Followed Hyperlink 6" xfId="35655" hidden="1" xr:uid="{00000000-0005-0000-0000-0000C9070000}"/>
    <cellStyle name="Followed Hyperlink 6" xfId="35638" hidden="1" xr:uid="{00000000-0005-0000-0000-0000CA070000}"/>
    <cellStyle name="Followed Hyperlink 6" xfId="35616" hidden="1" xr:uid="{00000000-0005-0000-0000-0000CB070000}"/>
    <cellStyle name="Followed Hyperlink 6" xfId="35573" hidden="1" xr:uid="{00000000-0005-0000-0000-0000CC070000}"/>
    <cellStyle name="Followed Hyperlink 6" xfId="35876" hidden="1" xr:uid="{00000000-0005-0000-0000-0000CD070000}"/>
    <cellStyle name="Followed Hyperlink 6" xfId="35859" hidden="1" xr:uid="{00000000-0005-0000-0000-0000CE070000}"/>
    <cellStyle name="Followed Hyperlink 6" xfId="35837" hidden="1" xr:uid="{00000000-0005-0000-0000-0000CF070000}"/>
    <cellStyle name="Followed Hyperlink 6" xfId="35584" hidden="1" xr:uid="{00000000-0005-0000-0000-0000D0070000}"/>
    <cellStyle name="Followed Hyperlink 6" xfId="36092" hidden="1" xr:uid="{00000000-0005-0000-0000-0000D1070000}"/>
    <cellStyle name="Followed Hyperlink 6" xfId="36075" hidden="1" xr:uid="{00000000-0005-0000-0000-0000D2070000}"/>
    <cellStyle name="Followed Hyperlink 6" xfId="36053" hidden="1" xr:uid="{00000000-0005-0000-0000-0000D3070000}"/>
    <cellStyle name="Followed Hyperlink 6" xfId="35511" hidden="1" xr:uid="{00000000-0005-0000-0000-0000D4070000}"/>
    <cellStyle name="Followed Hyperlink 6" xfId="36304" hidden="1" xr:uid="{00000000-0005-0000-0000-0000D5070000}"/>
    <cellStyle name="Followed Hyperlink 6" xfId="36287" hidden="1" xr:uid="{00000000-0005-0000-0000-0000D6070000}"/>
    <cellStyle name="Followed Hyperlink 6" xfId="36265" hidden="1" xr:uid="{00000000-0005-0000-0000-0000D7070000}"/>
    <cellStyle name="Followed Hyperlink 6" xfId="35795" hidden="1" xr:uid="{00000000-0005-0000-0000-0000D8070000}"/>
    <cellStyle name="Followed Hyperlink 6" xfId="36515" hidden="1" xr:uid="{00000000-0005-0000-0000-0000D9070000}"/>
    <cellStyle name="Followed Hyperlink 6" xfId="36498" hidden="1" xr:uid="{00000000-0005-0000-0000-0000DA070000}"/>
    <cellStyle name="Followed Hyperlink 6" xfId="36476" hidden="1" xr:uid="{00000000-0005-0000-0000-0000DB070000}"/>
    <cellStyle name="Followed Hyperlink 6" xfId="35804" hidden="1" xr:uid="{00000000-0005-0000-0000-0000DC070000}"/>
    <cellStyle name="Followed Hyperlink 6" xfId="36721" hidden="1" xr:uid="{00000000-0005-0000-0000-0000DD070000}"/>
    <cellStyle name="Followed Hyperlink 6" xfId="36704" hidden="1" xr:uid="{00000000-0005-0000-0000-0000DE070000}"/>
    <cellStyle name="Followed Hyperlink 6" xfId="36682" hidden="1" xr:uid="{00000000-0005-0000-0000-0000DF070000}"/>
    <cellStyle name="Followed Hyperlink 6" xfId="35394" hidden="1" xr:uid="{00000000-0005-0000-0000-0000C4070000}"/>
    <cellStyle name="Followed Hyperlink 6" xfId="36869" hidden="1" xr:uid="{00000000-0005-0000-0000-0000C5070000}"/>
    <cellStyle name="Followed Hyperlink 6" xfId="36878" hidden="1" xr:uid="{00000000-0005-0000-0000-0000C6070000}"/>
    <cellStyle name="Followed Hyperlink 6" xfId="36889" hidden="1" xr:uid="{00000000-0005-0000-0000-0000C7070000}"/>
    <cellStyle name="Followed Hyperlink 6" xfId="37067" hidden="1" xr:uid="{00000000-0005-0000-0000-0000C8070000}"/>
    <cellStyle name="Followed Hyperlink 6" xfId="37262" hidden="1" xr:uid="{00000000-0005-0000-0000-0000C9070000}"/>
    <cellStyle name="Followed Hyperlink 6" xfId="37245" hidden="1" xr:uid="{00000000-0005-0000-0000-0000CA070000}"/>
    <cellStyle name="Followed Hyperlink 6" xfId="37223" hidden="1" xr:uid="{00000000-0005-0000-0000-0000CB070000}"/>
    <cellStyle name="Followed Hyperlink 6" xfId="37180" hidden="1" xr:uid="{00000000-0005-0000-0000-0000CC070000}"/>
    <cellStyle name="Followed Hyperlink 6" xfId="37483" hidden="1" xr:uid="{00000000-0005-0000-0000-0000CD070000}"/>
    <cellStyle name="Followed Hyperlink 6" xfId="37466" hidden="1" xr:uid="{00000000-0005-0000-0000-0000CE070000}"/>
    <cellStyle name="Followed Hyperlink 6" xfId="37444" hidden="1" xr:uid="{00000000-0005-0000-0000-0000CF070000}"/>
    <cellStyle name="Followed Hyperlink 6" xfId="37191" hidden="1" xr:uid="{00000000-0005-0000-0000-0000D0070000}"/>
    <cellStyle name="Followed Hyperlink 6" xfId="37699" hidden="1" xr:uid="{00000000-0005-0000-0000-0000D1070000}"/>
    <cellStyle name="Followed Hyperlink 6" xfId="37682" hidden="1" xr:uid="{00000000-0005-0000-0000-0000D2070000}"/>
    <cellStyle name="Followed Hyperlink 6" xfId="37660" hidden="1" xr:uid="{00000000-0005-0000-0000-0000D3070000}"/>
    <cellStyle name="Followed Hyperlink 6" xfId="37118" hidden="1" xr:uid="{00000000-0005-0000-0000-0000D4070000}"/>
    <cellStyle name="Followed Hyperlink 6" xfId="37911" hidden="1" xr:uid="{00000000-0005-0000-0000-0000D5070000}"/>
    <cellStyle name="Followed Hyperlink 6" xfId="37894" hidden="1" xr:uid="{00000000-0005-0000-0000-0000D6070000}"/>
    <cellStyle name="Followed Hyperlink 6" xfId="37872" hidden="1" xr:uid="{00000000-0005-0000-0000-0000D7070000}"/>
    <cellStyle name="Followed Hyperlink 6" xfId="37402" hidden="1" xr:uid="{00000000-0005-0000-0000-0000D8070000}"/>
    <cellStyle name="Followed Hyperlink 6" xfId="38122" hidden="1" xr:uid="{00000000-0005-0000-0000-0000D9070000}"/>
    <cellStyle name="Followed Hyperlink 6" xfId="38105" hidden="1" xr:uid="{00000000-0005-0000-0000-0000DA070000}"/>
    <cellStyle name="Followed Hyperlink 6" xfId="38083" hidden="1" xr:uid="{00000000-0005-0000-0000-0000DB070000}"/>
    <cellStyle name="Followed Hyperlink 6" xfId="37411" hidden="1" xr:uid="{00000000-0005-0000-0000-0000DC070000}"/>
    <cellStyle name="Followed Hyperlink 6" xfId="38328" hidden="1" xr:uid="{00000000-0005-0000-0000-0000DD070000}"/>
    <cellStyle name="Followed Hyperlink 6" xfId="38311" hidden="1" xr:uid="{00000000-0005-0000-0000-0000DE070000}"/>
    <cellStyle name="Followed Hyperlink 6" xfId="38289" hidden="1" xr:uid="{00000000-0005-0000-0000-0000DF070000}"/>
    <cellStyle name="Followed Hyperlink 6" xfId="37010" hidden="1" xr:uid="{00000000-0005-0000-0000-0000C4070000}"/>
    <cellStyle name="Followed Hyperlink 6" xfId="38476" hidden="1" xr:uid="{00000000-0005-0000-0000-0000C5070000}"/>
    <cellStyle name="Followed Hyperlink 6" xfId="38485" hidden="1" xr:uid="{00000000-0005-0000-0000-0000C6070000}"/>
    <cellStyle name="Followed Hyperlink 6" xfId="38496" hidden="1" xr:uid="{00000000-0005-0000-0000-0000C7070000}"/>
    <cellStyle name="Followed Hyperlink 6" xfId="38636" hidden="1" xr:uid="{00000000-0005-0000-0000-0000C8070000}"/>
    <cellStyle name="Followed Hyperlink 6" xfId="38831" hidden="1" xr:uid="{00000000-0005-0000-0000-0000C9070000}"/>
    <cellStyle name="Followed Hyperlink 6" xfId="38814" hidden="1" xr:uid="{00000000-0005-0000-0000-0000CA070000}"/>
    <cellStyle name="Followed Hyperlink 6" xfId="38792" hidden="1" xr:uid="{00000000-0005-0000-0000-0000CB070000}"/>
    <cellStyle name="Followed Hyperlink 6" xfId="38749" hidden="1" xr:uid="{00000000-0005-0000-0000-0000CC070000}"/>
    <cellStyle name="Followed Hyperlink 6" xfId="39052" hidden="1" xr:uid="{00000000-0005-0000-0000-0000CD070000}"/>
    <cellStyle name="Followed Hyperlink 6" xfId="39035" hidden="1" xr:uid="{00000000-0005-0000-0000-0000CE070000}"/>
    <cellStyle name="Followed Hyperlink 6" xfId="39013" hidden="1" xr:uid="{00000000-0005-0000-0000-0000CF070000}"/>
    <cellStyle name="Followed Hyperlink 6" xfId="38760" hidden="1" xr:uid="{00000000-0005-0000-0000-0000D0070000}"/>
    <cellStyle name="Followed Hyperlink 6" xfId="39268" hidden="1" xr:uid="{00000000-0005-0000-0000-0000D1070000}"/>
    <cellStyle name="Followed Hyperlink 6" xfId="39251" hidden="1" xr:uid="{00000000-0005-0000-0000-0000D2070000}"/>
    <cellStyle name="Followed Hyperlink 6" xfId="39229" hidden="1" xr:uid="{00000000-0005-0000-0000-0000D3070000}"/>
    <cellStyle name="Followed Hyperlink 6" xfId="38687" hidden="1" xr:uid="{00000000-0005-0000-0000-0000D4070000}"/>
    <cellStyle name="Followed Hyperlink 6" xfId="39480" hidden="1" xr:uid="{00000000-0005-0000-0000-0000D5070000}"/>
    <cellStyle name="Followed Hyperlink 6" xfId="39463" hidden="1" xr:uid="{00000000-0005-0000-0000-0000D6070000}"/>
    <cellStyle name="Followed Hyperlink 6" xfId="39441" hidden="1" xr:uid="{00000000-0005-0000-0000-0000D7070000}"/>
    <cellStyle name="Followed Hyperlink 6" xfId="38971" hidden="1" xr:uid="{00000000-0005-0000-0000-0000D8070000}"/>
    <cellStyle name="Followed Hyperlink 6" xfId="39691" hidden="1" xr:uid="{00000000-0005-0000-0000-0000D9070000}"/>
    <cellStyle name="Followed Hyperlink 6" xfId="39674" hidden="1" xr:uid="{00000000-0005-0000-0000-0000DA070000}"/>
    <cellStyle name="Followed Hyperlink 6" xfId="39652" hidden="1" xr:uid="{00000000-0005-0000-0000-0000DB070000}"/>
    <cellStyle name="Followed Hyperlink 6" xfId="38980" hidden="1" xr:uid="{00000000-0005-0000-0000-0000DC070000}"/>
    <cellStyle name="Followed Hyperlink 6" xfId="39897" hidden="1" xr:uid="{00000000-0005-0000-0000-0000DD070000}"/>
    <cellStyle name="Followed Hyperlink 6" xfId="39880" hidden="1" xr:uid="{00000000-0005-0000-0000-0000DE070000}"/>
    <cellStyle name="Followed Hyperlink 6" xfId="39858" hidden="1" xr:uid="{00000000-0005-0000-0000-0000DF070000}"/>
    <cellStyle name="Followed Hyperlink 6" xfId="38588" hidden="1" xr:uid="{00000000-0005-0000-0000-0000C4070000}"/>
    <cellStyle name="Followed Hyperlink 6" xfId="40045" hidden="1" xr:uid="{00000000-0005-0000-0000-0000C5070000}"/>
    <cellStyle name="Followed Hyperlink 6" xfId="40054" hidden="1" xr:uid="{00000000-0005-0000-0000-0000C6070000}"/>
    <cellStyle name="Followed Hyperlink 6" xfId="40065" hidden="1" xr:uid="{00000000-0005-0000-0000-0000C7070000}"/>
    <cellStyle name="Followed Hyperlink 6" xfId="40155" hidden="1" xr:uid="{00000000-0005-0000-0000-0000C8070000}"/>
    <cellStyle name="Followed Hyperlink 6" xfId="40350" hidden="1" xr:uid="{00000000-0005-0000-0000-0000C9070000}"/>
    <cellStyle name="Followed Hyperlink 6" xfId="40333" hidden="1" xr:uid="{00000000-0005-0000-0000-0000CA070000}"/>
    <cellStyle name="Followed Hyperlink 6" xfId="40311" hidden="1" xr:uid="{00000000-0005-0000-0000-0000CB070000}"/>
    <cellStyle name="Followed Hyperlink 6" xfId="40268" hidden="1" xr:uid="{00000000-0005-0000-0000-0000CC070000}"/>
    <cellStyle name="Followed Hyperlink 6" xfId="40571" hidden="1" xr:uid="{00000000-0005-0000-0000-0000CD070000}"/>
    <cellStyle name="Followed Hyperlink 6" xfId="40554" hidden="1" xr:uid="{00000000-0005-0000-0000-0000CE070000}"/>
    <cellStyle name="Followed Hyperlink 6" xfId="40532" hidden="1" xr:uid="{00000000-0005-0000-0000-0000CF070000}"/>
    <cellStyle name="Followed Hyperlink 6" xfId="40279" hidden="1" xr:uid="{00000000-0005-0000-0000-0000D0070000}"/>
    <cellStyle name="Followed Hyperlink 6" xfId="40787" hidden="1" xr:uid="{00000000-0005-0000-0000-0000D1070000}"/>
    <cellStyle name="Followed Hyperlink 6" xfId="40770" hidden="1" xr:uid="{00000000-0005-0000-0000-0000D2070000}"/>
    <cellStyle name="Followed Hyperlink 6" xfId="40748" hidden="1" xr:uid="{00000000-0005-0000-0000-0000D3070000}"/>
    <cellStyle name="Followed Hyperlink 6" xfId="40206" hidden="1" xr:uid="{00000000-0005-0000-0000-0000D4070000}"/>
    <cellStyle name="Followed Hyperlink 6" xfId="40999" hidden="1" xr:uid="{00000000-0005-0000-0000-0000D5070000}"/>
    <cellStyle name="Followed Hyperlink 6" xfId="40982" hidden="1" xr:uid="{00000000-0005-0000-0000-0000D6070000}"/>
    <cellStyle name="Followed Hyperlink 6" xfId="40960" hidden="1" xr:uid="{00000000-0005-0000-0000-0000D7070000}"/>
    <cellStyle name="Followed Hyperlink 6" xfId="40490" hidden="1" xr:uid="{00000000-0005-0000-0000-0000D8070000}"/>
    <cellStyle name="Followed Hyperlink 6" xfId="41210" hidden="1" xr:uid="{00000000-0005-0000-0000-0000D9070000}"/>
    <cellStyle name="Followed Hyperlink 6" xfId="41193" hidden="1" xr:uid="{00000000-0005-0000-0000-0000DA070000}"/>
    <cellStyle name="Followed Hyperlink 6" xfId="41171" hidden="1" xr:uid="{00000000-0005-0000-0000-0000DB070000}"/>
    <cellStyle name="Followed Hyperlink 6" xfId="40499" hidden="1" xr:uid="{00000000-0005-0000-0000-0000DC070000}"/>
    <cellStyle name="Followed Hyperlink 6" xfId="41416" hidden="1" xr:uid="{00000000-0005-0000-0000-0000DD070000}"/>
    <cellStyle name="Followed Hyperlink 6" xfId="41399" hidden="1" xr:uid="{00000000-0005-0000-0000-0000DE070000}"/>
    <cellStyle name="Followed Hyperlink 6" xfId="41377" hidden="1" xr:uid="{00000000-0005-0000-0000-0000DF070000}"/>
    <cellStyle name="Followed Hyperlink 6" xfId="41767" hidden="1" xr:uid="{00000000-0005-0000-0000-0000C4070000}"/>
    <cellStyle name="Followed Hyperlink 6" xfId="42002" hidden="1" xr:uid="{00000000-0005-0000-0000-0000C5070000}"/>
    <cellStyle name="Followed Hyperlink 6" xfId="41985" hidden="1" xr:uid="{00000000-0005-0000-0000-0000C6070000}"/>
    <cellStyle name="Followed Hyperlink 6" xfId="41963" hidden="1" xr:uid="{00000000-0005-0000-0000-0000C7070000}"/>
    <cellStyle name="Followed Hyperlink 6" xfId="42120" hidden="1" xr:uid="{00000000-0005-0000-0000-0000C8070000}"/>
    <cellStyle name="Followed Hyperlink 6" xfId="42315" hidden="1" xr:uid="{00000000-0005-0000-0000-0000C9070000}"/>
    <cellStyle name="Followed Hyperlink 6" xfId="42298" hidden="1" xr:uid="{00000000-0005-0000-0000-0000CA070000}"/>
    <cellStyle name="Followed Hyperlink 6" xfId="42276" hidden="1" xr:uid="{00000000-0005-0000-0000-0000CB070000}"/>
    <cellStyle name="Followed Hyperlink 6" xfId="42233" hidden="1" xr:uid="{00000000-0005-0000-0000-0000CC070000}"/>
    <cellStyle name="Followed Hyperlink 6" xfId="42536" hidden="1" xr:uid="{00000000-0005-0000-0000-0000CD070000}"/>
    <cellStyle name="Followed Hyperlink 6" xfId="42519" hidden="1" xr:uid="{00000000-0005-0000-0000-0000CE070000}"/>
    <cellStyle name="Followed Hyperlink 6" xfId="42497" hidden="1" xr:uid="{00000000-0005-0000-0000-0000CF070000}"/>
    <cellStyle name="Followed Hyperlink 6" xfId="42244" hidden="1" xr:uid="{00000000-0005-0000-0000-0000D0070000}"/>
    <cellStyle name="Followed Hyperlink 6" xfId="42752" hidden="1" xr:uid="{00000000-0005-0000-0000-0000D1070000}"/>
    <cellStyle name="Followed Hyperlink 6" xfId="42735" hidden="1" xr:uid="{00000000-0005-0000-0000-0000D2070000}"/>
    <cellStyle name="Followed Hyperlink 6" xfId="42713" hidden="1" xr:uid="{00000000-0005-0000-0000-0000D3070000}"/>
    <cellStyle name="Followed Hyperlink 6" xfId="42171" hidden="1" xr:uid="{00000000-0005-0000-0000-0000D4070000}"/>
    <cellStyle name="Followed Hyperlink 6" xfId="42964" hidden="1" xr:uid="{00000000-0005-0000-0000-0000D5070000}"/>
    <cellStyle name="Followed Hyperlink 6" xfId="42947" hidden="1" xr:uid="{00000000-0005-0000-0000-0000D6070000}"/>
    <cellStyle name="Followed Hyperlink 6" xfId="42925" hidden="1" xr:uid="{00000000-0005-0000-0000-0000D7070000}"/>
    <cellStyle name="Followed Hyperlink 6" xfId="42455" hidden="1" xr:uid="{00000000-0005-0000-0000-0000D8070000}"/>
    <cellStyle name="Followed Hyperlink 6" xfId="43175" hidden="1" xr:uid="{00000000-0005-0000-0000-0000D9070000}"/>
    <cellStyle name="Followed Hyperlink 6" xfId="43158" hidden="1" xr:uid="{00000000-0005-0000-0000-0000DA070000}"/>
    <cellStyle name="Followed Hyperlink 6" xfId="43136" hidden="1" xr:uid="{00000000-0005-0000-0000-0000DB070000}"/>
    <cellStyle name="Followed Hyperlink 6" xfId="42464" hidden="1" xr:uid="{00000000-0005-0000-0000-0000DC070000}"/>
    <cellStyle name="Followed Hyperlink 6" xfId="43381" hidden="1" xr:uid="{00000000-0005-0000-0000-0000DD070000}"/>
    <cellStyle name="Followed Hyperlink 6" xfId="43364" hidden="1" xr:uid="{00000000-0005-0000-0000-0000DE070000}"/>
    <cellStyle name="Followed Hyperlink 6" xfId="43342" hidden="1" xr:uid="{00000000-0005-0000-0000-0000DF070000}"/>
    <cellStyle name="Followed Hyperlink 6" xfId="43801" hidden="1" xr:uid="{00000000-0005-0000-0000-0000C4070000}"/>
    <cellStyle name="Followed Hyperlink 6" xfId="43949" hidden="1" xr:uid="{00000000-0005-0000-0000-0000C5070000}"/>
    <cellStyle name="Followed Hyperlink 6" xfId="43932" hidden="1" xr:uid="{00000000-0005-0000-0000-0000C6070000}"/>
    <cellStyle name="Followed Hyperlink 6" xfId="43910" hidden="1" xr:uid="{00000000-0005-0000-0000-0000C7070000}"/>
    <cellStyle name="Followed Hyperlink 6" xfId="44067" hidden="1" xr:uid="{00000000-0005-0000-0000-0000C8070000}"/>
    <cellStyle name="Followed Hyperlink 6" xfId="44262" hidden="1" xr:uid="{00000000-0005-0000-0000-0000C9070000}"/>
    <cellStyle name="Followed Hyperlink 6" xfId="44245" hidden="1" xr:uid="{00000000-0005-0000-0000-0000CA070000}"/>
    <cellStyle name="Followed Hyperlink 6" xfId="44223" hidden="1" xr:uid="{00000000-0005-0000-0000-0000CB070000}"/>
    <cellStyle name="Followed Hyperlink 6" xfId="44180" hidden="1" xr:uid="{00000000-0005-0000-0000-0000CC070000}"/>
    <cellStyle name="Followed Hyperlink 6" xfId="44483" hidden="1" xr:uid="{00000000-0005-0000-0000-0000CD070000}"/>
    <cellStyle name="Followed Hyperlink 6" xfId="44466" hidden="1" xr:uid="{00000000-0005-0000-0000-0000CE070000}"/>
    <cellStyle name="Followed Hyperlink 6" xfId="44444" hidden="1" xr:uid="{00000000-0005-0000-0000-0000CF070000}"/>
    <cellStyle name="Followed Hyperlink 6" xfId="44191" hidden="1" xr:uid="{00000000-0005-0000-0000-0000D0070000}"/>
    <cellStyle name="Followed Hyperlink 6" xfId="44699" hidden="1" xr:uid="{00000000-0005-0000-0000-0000D1070000}"/>
    <cellStyle name="Followed Hyperlink 6" xfId="44682" hidden="1" xr:uid="{00000000-0005-0000-0000-0000D2070000}"/>
    <cellStyle name="Followed Hyperlink 6" xfId="44660" hidden="1" xr:uid="{00000000-0005-0000-0000-0000D3070000}"/>
    <cellStyle name="Followed Hyperlink 6" xfId="44118" hidden="1" xr:uid="{00000000-0005-0000-0000-0000D4070000}"/>
    <cellStyle name="Followed Hyperlink 6" xfId="44911" hidden="1" xr:uid="{00000000-0005-0000-0000-0000D5070000}"/>
    <cellStyle name="Followed Hyperlink 6" xfId="44894" hidden="1" xr:uid="{00000000-0005-0000-0000-0000D6070000}"/>
    <cellStyle name="Followed Hyperlink 6" xfId="44872" hidden="1" xr:uid="{00000000-0005-0000-0000-0000D7070000}"/>
    <cellStyle name="Followed Hyperlink 6" xfId="44402" hidden="1" xr:uid="{00000000-0005-0000-0000-0000D8070000}"/>
    <cellStyle name="Followed Hyperlink 6" xfId="45122" hidden="1" xr:uid="{00000000-0005-0000-0000-0000D9070000}"/>
    <cellStyle name="Followed Hyperlink 6" xfId="45105" hidden="1" xr:uid="{00000000-0005-0000-0000-0000DA070000}"/>
    <cellStyle name="Followed Hyperlink 6" xfId="45083" hidden="1" xr:uid="{00000000-0005-0000-0000-0000DB070000}"/>
    <cellStyle name="Followed Hyperlink 6" xfId="44411" hidden="1" xr:uid="{00000000-0005-0000-0000-0000DC070000}"/>
    <cellStyle name="Followed Hyperlink 6" xfId="45328" hidden="1" xr:uid="{00000000-0005-0000-0000-0000DD070000}"/>
    <cellStyle name="Followed Hyperlink 6" xfId="45311" hidden="1" xr:uid="{00000000-0005-0000-0000-0000DE070000}"/>
    <cellStyle name="Followed Hyperlink 6" xfId="45289" hidden="1" xr:uid="{00000000-0005-0000-0000-0000DF070000}"/>
    <cellStyle name="Followed Hyperlink 60" xfId="472" hidden="1" xr:uid="{00000000-0005-0000-0000-0000E0070000}"/>
    <cellStyle name="Followed Hyperlink 60" xfId="711" hidden="1" xr:uid="{00000000-0005-0000-0000-0000E1070000}"/>
    <cellStyle name="Followed Hyperlink 60" xfId="747" hidden="1" xr:uid="{00000000-0005-0000-0000-0000E2070000}"/>
    <cellStyle name="Followed Hyperlink 60" xfId="645" hidden="1" xr:uid="{00000000-0005-0000-0000-0000E3070000}"/>
    <cellStyle name="Followed Hyperlink 60" xfId="817" hidden="1" xr:uid="{00000000-0005-0000-0000-0000E4070000}"/>
    <cellStyle name="Followed Hyperlink 60" xfId="1024" hidden="1" xr:uid="{00000000-0005-0000-0000-0000E5070000}"/>
    <cellStyle name="Followed Hyperlink 60" xfId="1060" hidden="1" xr:uid="{00000000-0005-0000-0000-0000E6070000}"/>
    <cellStyle name="Followed Hyperlink 60" xfId="958" hidden="1" xr:uid="{00000000-0005-0000-0000-0000E7070000}"/>
    <cellStyle name="Followed Hyperlink 60" xfId="827" hidden="1" xr:uid="{00000000-0005-0000-0000-0000E8070000}"/>
    <cellStyle name="Followed Hyperlink 60" xfId="1245" hidden="1" xr:uid="{00000000-0005-0000-0000-0000E9070000}"/>
    <cellStyle name="Followed Hyperlink 60" xfId="1281" hidden="1" xr:uid="{00000000-0005-0000-0000-0000EA070000}"/>
    <cellStyle name="Followed Hyperlink 60" xfId="1179" hidden="1" xr:uid="{00000000-0005-0000-0000-0000EB070000}"/>
    <cellStyle name="Followed Hyperlink 60" xfId="368" hidden="1" xr:uid="{00000000-0005-0000-0000-0000EC070000}"/>
    <cellStyle name="Followed Hyperlink 60" xfId="1461" hidden="1" xr:uid="{00000000-0005-0000-0000-0000ED070000}"/>
    <cellStyle name="Followed Hyperlink 60" xfId="1497" hidden="1" xr:uid="{00000000-0005-0000-0000-0000EE070000}"/>
    <cellStyle name="Followed Hyperlink 60" xfId="1395" hidden="1" xr:uid="{00000000-0005-0000-0000-0000EF070000}"/>
    <cellStyle name="Followed Hyperlink 60" xfId="1347" hidden="1" xr:uid="{00000000-0005-0000-0000-0000F0070000}"/>
    <cellStyle name="Followed Hyperlink 60" xfId="1673" hidden="1" xr:uid="{00000000-0005-0000-0000-0000F1070000}"/>
    <cellStyle name="Followed Hyperlink 60" xfId="1709" hidden="1" xr:uid="{00000000-0005-0000-0000-0000F2070000}"/>
    <cellStyle name="Followed Hyperlink 60" xfId="1607" hidden="1" xr:uid="{00000000-0005-0000-0000-0000F3070000}"/>
    <cellStyle name="Followed Hyperlink 60" xfId="896" hidden="1" xr:uid="{00000000-0005-0000-0000-0000F4070000}"/>
    <cellStyle name="Followed Hyperlink 60" xfId="1884" hidden="1" xr:uid="{00000000-0005-0000-0000-0000F5070000}"/>
    <cellStyle name="Followed Hyperlink 60" xfId="1920" hidden="1" xr:uid="{00000000-0005-0000-0000-0000F6070000}"/>
    <cellStyle name="Followed Hyperlink 60" xfId="1818" hidden="1" xr:uid="{00000000-0005-0000-0000-0000F7070000}"/>
    <cellStyle name="Followed Hyperlink 60" xfId="1093" hidden="1" xr:uid="{00000000-0005-0000-0000-0000F8070000}"/>
    <cellStyle name="Followed Hyperlink 60" xfId="2090" hidden="1" xr:uid="{00000000-0005-0000-0000-0000F9070000}"/>
    <cellStyle name="Followed Hyperlink 60" xfId="2126" hidden="1" xr:uid="{00000000-0005-0000-0000-0000FA070000}"/>
    <cellStyle name="Followed Hyperlink 60" xfId="2024" hidden="1" xr:uid="{00000000-0005-0000-0000-0000FB070000}"/>
    <cellStyle name="Followed Hyperlink 60" xfId="2773" hidden="1" xr:uid="{00000000-0005-0000-0000-0000E0070000}"/>
    <cellStyle name="Followed Hyperlink 60" xfId="3012" hidden="1" xr:uid="{00000000-0005-0000-0000-0000E1070000}"/>
    <cellStyle name="Followed Hyperlink 60" xfId="3048" hidden="1" xr:uid="{00000000-0005-0000-0000-0000E2070000}"/>
    <cellStyle name="Followed Hyperlink 60" xfId="2946" hidden="1" xr:uid="{00000000-0005-0000-0000-0000E3070000}"/>
    <cellStyle name="Followed Hyperlink 60" xfId="3118" hidden="1" xr:uid="{00000000-0005-0000-0000-0000E4070000}"/>
    <cellStyle name="Followed Hyperlink 60" xfId="3325" hidden="1" xr:uid="{00000000-0005-0000-0000-0000E5070000}"/>
    <cellStyle name="Followed Hyperlink 60" xfId="3361" hidden="1" xr:uid="{00000000-0005-0000-0000-0000E6070000}"/>
    <cellStyle name="Followed Hyperlink 60" xfId="3259" hidden="1" xr:uid="{00000000-0005-0000-0000-0000E7070000}"/>
    <cellStyle name="Followed Hyperlink 60" xfId="3128" hidden="1" xr:uid="{00000000-0005-0000-0000-0000E8070000}"/>
    <cellStyle name="Followed Hyperlink 60" xfId="3546" hidden="1" xr:uid="{00000000-0005-0000-0000-0000E9070000}"/>
    <cellStyle name="Followed Hyperlink 60" xfId="3582" hidden="1" xr:uid="{00000000-0005-0000-0000-0000EA070000}"/>
    <cellStyle name="Followed Hyperlink 60" xfId="3480" hidden="1" xr:uid="{00000000-0005-0000-0000-0000EB070000}"/>
    <cellStyle name="Followed Hyperlink 60" xfId="2669" hidden="1" xr:uid="{00000000-0005-0000-0000-0000EC070000}"/>
    <cellStyle name="Followed Hyperlink 60" xfId="3762" hidden="1" xr:uid="{00000000-0005-0000-0000-0000ED070000}"/>
    <cellStyle name="Followed Hyperlink 60" xfId="3798" hidden="1" xr:uid="{00000000-0005-0000-0000-0000EE070000}"/>
    <cellStyle name="Followed Hyperlink 60" xfId="3696" hidden="1" xr:uid="{00000000-0005-0000-0000-0000EF070000}"/>
    <cellStyle name="Followed Hyperlink 60" xfId="3648" hidden="1" xr:uid="{00000000-0005-0000-0000-0000F0070000}"/>
    <cellStyle name="Followed Hyperlink 60" xfId="3974" hidden="1" xr:uid="{00000000-0005-0000-0000-0000F1070000}"/>
    <cellStyle name="Followed Hyperlink 60" xfId="4010" hidden="1" xr:uid="{00000000-0005-0000-0000-0000F2070000}"/>
    <cellStyle name="Followed Hyperlink 60" xfId="3908" hidden="1" xr:uid="{00000000-0005-0000-0000-0000F3070000}"/>
    <cellStyle name="Followed Hyperlink 60" xfId="3197" hidden="1" xr:uid="{00000000-0005-0000-0000-0000F4070000}"/>
    <cellStyle name="Followed Hyperlink 60" xfId="4185" hidden="1" xr:uid="{00000000-0005-0000-0000-0000F5070000}"/>
    <cellStyle name="Followed Hyperlink 60" xfId="4221" hidden="1" xr:uid="{00000000-0005-0000-0000-0000F6070000}"/>
    <cellStyle name="Followed Hyperlink 60" xfId="4119" hidden="1" xr:uid="{00000000-0005-0000-0000-0000F7070000}"/>
    <cellStyle name="Followed Hyperlink 60" xfId="3394" hidden="1" xr:uid="{00000000-0005-0000-0000-0000F8070000}"/>
    <cellStyle name="Followed Hyperlink 60" xfId="4391" hidden="1" xr:uid="{00000000-0005-0000-0000-0000F9070000}"/>
    <cellStyle name="Followed Hyperlink 60" xfId="4427" hidden="1" xr:uid="{00000000-0005-0000-0000-0000FA070000}"/>
    <cellStyle name="Followed Hyperlink 60" xfId="4325" hidden="1" xr:uid="{00000000-0005-0000-0000-0000FB070000}"/>
    <cellStyle name="Followed Hyperlink 60" xfId="2529" hidden="1" xr:uid="{00000000-0005-0000-0000-0000E0070000}"/>
    <cellStyle name="Followed Hyperlink 60" xfId="4477" hidden="1" xr:uid="{00000000-0005-0000-0000-0000E1070000}"/>
    <cellStyle name="Followed Hyperlink 60" xfId="2798" hidden="1" xr:uid="{00000000-0005-0000-0000-0000E2070000}"/>
    <cellStyle name="Followed Hyperlink 60" xfId="4510" hidden="1" xr:uid="{00000000-0005-0000-0000-0000E3070000}"/>
    <cellStyle name="Followed Hyperlink 60" xfId="4797" hidden="1" xr:uid="{00000000-0005-0000-0000-0000E4070000}"/>
    <cellStyle name="Followed Hyperlink 60" xfId="5004" hidden="1" xr:uid="{00000000-0005-0000-0000-0000E5070000}"/>
    <cellStyle name="Followed Hyperlink 60" xfId="5040" hidden="1" xr:uid="{00000000-0005-0000-0000-0000E6070000}"/>
    <cellStyle name="Followed Hyperlink 60" xfId="4938" hidden="1" xr:uid="{00000000-0005-0000-0000-0000E7070000}"/>
    <cellStyle name="Followed Hyperlink 60" xfId="4807" hidden="1" xr:uid="{00000000-0005-0000-0000-0000E8070000}"/>
    <cellStyle name="Followed Hyperlink 60" xfId="5225" hidden="1" xr:uid="{00000000-0005-0000-0000-0000E9070000}"/>
    <cellStyle name="Followed Hyperlink 60" xfId="5261" hidden="1" xr:uid="{00000000-0005-0000-0000-0000EA070000}"/>
    <cellStyle name="Followed Hyperlink 60" xfId="5159" hidden="1" xr:uid="{00000000-0005-0000-0000-0000EB070000}"/>
    <cellStyle name="Followed Hyperlink 60" xfId="2842" hidden="1" xr:uid="{00000000-0005-0000-0000-0000EC070000}"/>
    <cellStyle name="Followed Hyperlink 60" xfId="5441" hidden="1" xr:uid="{00000000-0005-0000-0000-0000ED070000}"/>
    <cellStyle name="Followed Hyperlink 60" xfId="5477" hidden="1" xr:uid="{00000000-0005-0000-0000-0000EE070000}"/>
    <cellStyle name="Followed Hyperlink 60" xfId="5375" hidden="1" xr:uid="{00000000-0005-0000-0000-0000EF070000}"/>
    <cellStyle name="Followed Hyperlink 60" xfId="5327" hidden="1" xr:uid="{00000000-0005-0000-0000-0000F0070000}"/>
    <cellStyle name="Followed Hyperlink 60" xfId="5653" hidden="1" xr:uid="{00000000-0005-0000-0000-0000F1070000}"/>
    <cellStyle name="Followed Hyperlink 60" xfId="5689" hidden="1" xr:uid="{00000000-0005-0000-0000-0000F2070000}"/>
    <cellStyle name="Followed Hyperlink 60" xfId="5587" hidden="1" xr:uid="{00000000-0005-0000-0000-0000F3070000}"/>
    <cellStyle name="Followed Hyperlink 60" xfId="4876" hidden="1" xr:uid="{00000000-0005-0000-0000-0000F4070000}"/>
    <cellStyle name="Followed Hyperlink 60" xfId="5864" hidden="1" xr:uid="{00000000-0005-0000-0000-0000F5070000}"/>
    <cellStyle name="Followed Hyperlink 60" xfId="5900" hidden="1" xr:uid="{00000000-0005-0000-0000-0000F6070000}"/>
    <cellStyle name="Followed Hyperlink 60" xfId="5798" hidden="1" xr:uid="{00000000-0005-0000-0000-0000F7070000}"/>
    <cellStyle name="Followed Hyperlink 60" xfId="5073" hidden="1" xr:uid="{00000000-0005-0000-0000-0000F8070000}"/>
    <cellStyle name="Followed Hyperlink 60" xfId="6070" hidden="1" xr:uid="{00000000-0005-0000-0000-0000F9070000}"/>
    <cellStyle name="Followed Hyperlink 60" xfId="6106" hidden="1" xr:uid="{00000000-0005-0000-0000-0000FA070000}"/>
    <cellStyle name="Followed Hyperlink 60" xfId="6004" hidden="1" xr:uid="{00000000-0005-0000-0000-0000FB070000}"/>
    <cellStyle name="Followed Hyperlink 60" xfId="2858" hidden="1" xr:uid="{00000000-0005-0000-0000-0000E0070000}"/>
    <cellStyle name="Followed Hyperlink 60" xfId="6156" hidden="1" xr:uid="{00000000-0005-0000-0000-0000E1070000}"/>
    <cellStyle name="Followed Hyperlink 60" xfId="2527" hidden="1" xr:uid="{00000000-0005-0000-0000-0000E2070000}"/>
    <cellStyle name="Followed Hyperlink 60" xfId="6189" hidden="1" xr:uid="{00000000-0005-0000-0000-0000E3070000}"/>
    <cellStyle name="Followed Hyperlink 60" xfId="6477" hidden="1" xr:uid="{00000000-0005-0000-0000-0000E4070000}"/>
    <cellStyle name="Followed Hyperlink 60" xfId="6684" hidden="1" xr:uid="{00000000-0005-0000-0000-0000E5070000}"/>
    <cellStyle name="Followed Hyperlink 60" xfId="6720" hidden="1" xr:uid="{00000000-0005-0000-0000-0000E6070000}"/>
    <cellStyle name="Followed Hyperlink 60" xfId="6618" hidden="1" xr:uid="{00000000-0005-0000-0000-0000E7070000}"/>
    <cellStyle name="Followed Hyperlink 60" xfId="6487" hidden="1" xr:uid="{00000000-0005-0000-0000-0000E8070000}"/>
    <cellStyle name="Followed Hyperlink 60" xfId="6905" hidden="1" xr:uid="{00000000-0005-0000-0000-0000E9070000}"/>
    <cellStyle name="Followed Hyperlink 60" xfId="6941" hidden="1" xr:uid="{00000000-0005-0000-0000-0000EA070000}"/>
    <cellStyle name="Followed Hyperlink 60" xfId="6839" hidden="1" xr:uid="{00000000-0005-0000-0000-0000EB070000}"/>
    <cellStyle name="Followed Hyperlink 60" xfId="4556" hidden="1" xr:uid="{00000000-0005-0000-0000-0000EC070000}"/>
    <cellStyle name="Followed Hyperlink 60" xfId="7121" hidden="1" xr:uid="{00000000-0005-0000-0000-0000ED070000}"/>
    <cellStyle name="Followed Hyperlink 60" xfId="7157" hidden="1" xr:uid="{00000000-0005-0000-0000-0000EE070000}"/>
    <cellStyle name="Followed Hyperlink 60" xfId="7055" hidden="1" xr:uid="{00000000-0005-0000-0000-0000EF070000}"/>
    <cellStyle name="Followed Hyperlink 60" xfId="7007" hidden="1" xr:uid="{00000000-0005-0000-0000-0000F0070000}"/>
    <cellStyle name="Followed Hyperlink 60" xfId="7333" hidden="1" xr:uid="{00000000-0005-0000-0000-0000F1070000}"/>
    <cellStyle name="Followed Hyperlink 60" xfId="7369" hidden="1" xr:uid="{00000000-0005-0000-0000-0000F2070000}"/>
    <cellStyle name="Followed Hyperlink 60" xfId="7267" hidden="1" xr:uid="{00000000-0005-0000-0000-0000F3070000}"/>
    <cellStyle name="Followed Hyperlink 60" xfId="6556" hidden="1" xr:uid="{00000000-0005-0000-0000-0000F4070000}"/>
    <cellStyle name="Followed Hyperlink 60" xfId="7544" hidden="1" xr:uid="{00000000-0005-0000-0000-0000F5070000}"/>
    <cellStyle name="Followed Hyperlink 60" xfId="7580" hidden="1" xr:uid="{00000000-0005-0000-0000-0000F6070000}"/>
    <cellStyle name="Followed Hyperlink 60" xfId="7478" hidden="1" xr:uid="{00000000-0005-0000-0000-0000F7070000}"/>
    <cellStyle name="Followed Hyperlink 60" xfId="6753" hidden="1" xr:uid="{00000000-0005-0000-0000-0000F8070000}"/>
    <cellStyle name="Followed Hyperlink 60" xfId="7750" hidden="1" xr:uid="{00000000-0005-0000-0000-0000F9070000}"/>
    <cellStyle name="Followed Hyperlink 60" xfId="7786" hidden="1" xr:uid="{00000000-0005-0000-0000-0000FA070000}"/>
    <cellStyle name="Followed Hyperlink 60" xfId="7684" hidden="1" xr:uid="{00000000-0005-0000-0000-0000FB070000}"/>
    <cellStyle name="Followed Hyperlink 60" xfId="2501" hidden="1" xr:uid="{00000000-0005-0000-0000-0000E0070000}"/>
    <cellStyle name="Followed Hyperlink 60" xfId="7836" hidden="1" xr:uid="{00000000-0005-0000-0000-0000E1070000}"/>
    <cellStyle name="Followed Hyperlink 60" xfId="4666" hidden="1" xr:uid="{00000000-0005-0000-0000-0000E2070000}"/>
    <cellStyle name="Followed Hyperlink 60" xfId="7869" hidden="1" xr:uid="{00000000-0005-0000-0000-0000E3070000}"/>
    <cellStyle name="Followed Hyperlink 60" xfId="8157" hidden="1" xr:uid="{00000000-0005-0000-0000-0000E4070000}"/>
    <cellStyle name="Followed Hyperlink 60" xfId="8364" hidden="1" xr:uid="{00000000-0005-0000-0000-0000E5070000}"/>
    <cellStyle name="Followed Hyperlink 60" xfId="8400" hidden="1" xr:uid="{00000000-0005-0000-0000-0000E6070000}"/>
    <cellStyle name="Followed Hyperlink 60" xfId="8298" hidden="1" xr:uid="{00000000-0005-0000-0000-0000E7070000}"/>
    <cellStyle name="Followed Hyperlink 60" xfId="8167" hidden="1" xr:uid="{00000000-0005-0000-0000-0000E8070000}"/>
    <cellStyle name="Followed Hyperlink 60" xfId="8585" hidden="1" xr:uid="{00000000-0005-0000-0000-0000E9070000}"/>
    <cellStyle name="Followed Hyperlink 60" xfId="8621" hidden="1" xr:uid="{00000000-0005-0000-0000-0000EA070000}"/>
    <cellStyle name="Followed Hyperlink 60" xfId="8519" hidden="1" xr:uid="{00000000-0005-0000-0000-0000EB070000}"/>
    <cellStyle name="Followed Hyperlink 60" xfId="6235" hidden="1" xr:uid="{00000000-0005-0000-0000-0000EC070000}"/>
    <cellStyle name="Followed Hyperlink 60" xfId="8801" hidden="1" xr:uid="{00000000-0005-0000-0000-0000ED070000}"/>
    <cellStyle name="Followed Hyperlink 60" xfId="8837" hidden="1" xr:uid="{00000000-0005-0000-0000-0000EE070000}"/>
    <cellStyle name="Followed Hyperlink 60" xfId="8735" hidden="1" xr:uid="{00000000-0005-0000-0000-0000EF070000}"/>
    <cellStyle name="Followed Hyperlink 60" xfId="8687" hidden="1" xr:uid="{00000000-0005-0000-0000-0000F0070000}"/>
    <cellStyle name="Followed Hyperlink 60" xfId="9013" hidden="1" xr:uid="{00000000-0005-0000-0000-0000F1070000}"/>
    <cellStyle name="Followed Hyperlink 60" xfId="9049" hidden="1" xr:uid="{00000000-0005-0000-0000-0000F2070000}"/>
    <cellStyle name="Followed Hyperlink 60" xfId="8947" hidden="1" xr:uid="{00000000-0005-0000-0000-0000F3070000}"/>
    <cellStyle name="Followed Hyperlink 60" xfId="8236" hidden="1" xr:uid="{00000000-0005-0000-0000-0000F4070000}"/>
    <cellStyle name="Followed Hyperlink 60" xfId="9224" hidden="1" xr:uid="{00000000-0005-0000-0000-0000F5070000}"/>
    <cellStyle name="Followed Hyperlink 60" xfId="9260" hidden="1" xr:uid="{00000000-0005-0000-0000-0000F6070000}"/>
    <cellStyle name="Followed Hyperlink 60" xfId="9158" hidden="1" xr:uid="{00000000-0005-0000-0000-0000F7070000}"/>
    <cellStyle name="Followed Hyperlink 60" xfId="8433" hidden="1" xr:uid="{00000000-0005-0000-0000-0000F8070000}"/>
    <cellStyle name="Followed Hyperlink 60" xfId="9430" hidden="1" xr:uid="{00000000-0005-0000-0000-0000F9070000}"/>
    <cellStyle name="Followed Hyperlink 60" xfId="9466" hidden="1" xr:uid="{00000000-0005-0000-0000-0000FA070000}"/>
    <cellStyle name="Followed Hyperlink 60" xfId="9364" hidden="1" xr:uid="{00000000-0005-0000-0000-0000FB070000}"/>
    <cellStyle name="Followed Hyperlink 60" xfId="4676" hidden="1" xr:uid="{00000000-0005-0000-0000-0000E0070000}"/>
    <cellStyle name="Followed Hyperlink 60" xfId="9516" hidden="1" xr:uid="{00000000-0005-0000-0000-0000E1070000}"/>
    <cellStyle name="Followed Hyperlink 60" xfId="6345" hidden="1" xr:uid="{00000000-0005-0000-0000-0000E2070000}"/>
    <cellStyle name="Followed Hyperlink 60" xfId="9549" hidden="1" xr:uid="{00000000-0005-0000-0000-0000E3070000}"/>
    <cellStyle name="Followed Hyperlink 60" xfId="9835" hidden="1" xr:uid="{00000000-0005-0000-0000-0000E4070000}"/>
    <cellStyle name="Followed Hyperlink 60" xfId="10042" hidden="1" xr:uid="{00000000-0005-0000-0000-0000E5070000}"/>
    <cellStyle name="Followed Hyperlink 60" xfId="10078" hidden="1" xr:uid="{00000000-0005-0000-0000-0000E6070000}"/>
    <cellStyle name="Followed Hyperlink 60" xfId="9976" hidden="1" xr:uid="{00000000-0005-0000-0000-0000E7070000}"/>
    <cellStyle name="Followed Hyperlink 60" xfId="9845" hidden="1" xr:uid="{00000000-0005-0000-0000-0000E8070000}"/>
    <cellStyle name="Followed Hyperlink 60" xfId="10263" hidden="1" xr:uid="{00000000-0005-0000-0000-0000E9070000}"/>
    <cellStyle name="Followed Hyperlink 60" xfId="10299" hidden="1" xr:uid="{00000000-0005-0000-0000-0000EA070000}"/>
    <cellStyle name="Followed Hyperlink 60" xfId="10197" hidden="1" xr:uid="{00000000-0005-0000-0000-0000EB070000}"/>
    <cellStyle name="Followed Hyperlink 60" xfId="7915" hidden="1" xr:uid="{00000000-0005-0000-0000-0000EC070000}"/>
    <cellStyle name="Followed Hyperlink 60" xfId="10479" hidden="1" xr:uid="{00000000-0005-0000-0000-0000ED070000}"/>
    <cellStyle name="Followed Hyperlink 60" xfId="10515" hidden="1" xr:uid="{00000000-0005-0000-0000-0000EE070000}"/>
    <cellStyle name="Followed Hyperlink 60" xfId="10413" hidden="1" xr:uid="{00000000-0005-0000-0000-0000EF070000}"/>
    <cellStyle name="Followed Hyperlink 60" xfId="10365" hidden="1" xr:uid="{00000000-0005-0000-0000-0000F0070000}"/>
    <cellStyle name="Followed Hyperlink 60" xfId="10691" hidden="1" xr:uid="{00000000-0005-0000-0000-0000F1070000}"/>
    <cellStyle name="Followed Hyperlink 60" xfId="10727" hidden="1" xr:uid="{00000000-0005-0000-0000-0000F2070000}"/>
    <cellStyle name="Followed Hyperlink 60" xfId="10625" hidden="1" xr:uid="{00000000-0005-0000-0000-0000F3070000}"/>
    <cellStyle name="Followed Hyperlink 60" xfId="9914" hidden="1" xr:uid="{00000000-0005-0000-0000-0000F4070000}"/>
    <cellStyle name="Followed Hyperlink 60" xfId="10902" hidden="1" xr:uid="{00000000-0005-0000-0000-0000F5070000}"/>
    <cellStyle name="Followed Hyperlink 60" xfId="10938" hidden="1" xr:uid="{00000000-0005-0000-0000-0000F6070000}"/>
    <cellStyle name="Followed Hyperlink 60" xfId="10836" hidden="1" xr:uid="{00000000-0005-0000-0000-0000F7070000}"/>
    <cellStyle name="Followed Hyperlink 60" xfId="10111" hidden="1" xr:uid="{00000000-0005-0000-0000-0000F8070000}"/>
    <cellStyle name="Followed Hyperlink 60" xfId="11108" hidden="1" xr:uid="{00000000-0005-0000-0000-0000F9070000}"/>
    <cellStyle name="Followed Hyperlink 60" xfId="11144" hidden="1" xr:uid="{00000000-0005-0000-0000-0000FA070000}"/>
    <cellStyle name="Followed Hyperlink 60" xfId="11042" hidden="1" xr:uid="{00000000-0005-0000-0000-0000FB070000}"/>
    <cellStyle name="Followed Hyperlink 60" xfId="6355" hidden="1" xr:uid="{00000000-0005-0000-0000-0000E0070000}"/>
    <cellStyle name="Followed Hyperlink 60" xfId="11194" hidden="1" xr:uid="{00000000-0005-0000-0000-0000E1070000}"/>
    <cellStyle name="Followed Hyperlink 60" xfId="8025" hidden="1" xr:uid="{00000000-0005-0000-0000-0000E2070000}"/>
    <cellStyle name="Followed Hyperlink 60" xfId="11227" hidden="1" xr:uid="{00000000-0005-0000-0000-0000E3070000}"/>
    <cellStyle name="Followed Hyperlink 60" xfId="11510" hidden="1" xr:uid="{00000000-0005-0000-0000-0000E4070000}"/>
    <cellStyle name="Followed Hyperlink 60" xfId="11717" hidden="1" xr:uid="{00000000-0005-0000-0000-0000E5070000}"/>
    <cellStyle name="Followed Hyperlink 60" xfId="11753" hidden="1" xr:uid="{00000000-0005-0000-0000-0000E6070000}"/>
    <cellStyle name="Followed Hyperlink 60" xfId="11651" hidden="1" xr:uid="{00000000-0005-0000-0000-0000E7070000}"/>
    <cellStyle name="Followed Hyperlink 60" xfId="11520" hidden="1" xr:uid="{00000000-0005-0000-0000-0000E8070000}"/>
    <cellStyle name="Followed Hyperlink 60" xfId="11938" hidden="1" xr:uid="{00000000-0005-0000-0000-0000E9070000}"/>
    <cellStyle name="Followed Hyperlink 60" xfId="11974" hidden="1" xr:uid="{00000000-0005-0000-0000-0000EA070000}"/>
    <cellStyle name="Followed Hyperlink 60" xfId="11872" hidden="1" xr:uid="{00000000-0005-0000-0000-0000EB070000}"/>
    <cellStyle name="Followed Hyperlink 60" xfId="9595" hidden="1" xr:uid="{00000000-0005-0000-0000-0000EC070000}"/>
    <cellStyle name="Followed Hyperlink 60" xfId="12154" hidden="1" xr:uid="{00000000-0005-0000-0000-0000ED070000}"/>
    <cellStyle name="Followed Hyperlink 60" xfId="12190" hidden="1" xr:uid="{00000000-0005-0000-0000-0000EE070000}"/>
    <cellStyle name="Followed Hyperlink 60" xfId="12088" hidden="1" xr:uid="{00000000-0005-0000-0000-0000EF070000}"/>
    <cellStyle name="Followed Hyperlink 60" xfId="12040" hidden="1" xr:uid="{00000000-0005-0000-0000-0000F0070000}"/>
    <cellStyle name="Followed Hyperlink 60" xfId="12366" hidden="1" xr:uid="{00000000-0005-0000-0000-0000F1070000}"/>
    <cellStyle name="Followed Hyperlink 60" xfId="12402" hidden="1" xr:uid="{00000000-0005-0000-0000-0000F2070000}"/>
    <cellStyle name="Followed Hyperlink 60" xfId="12300" hidden="1" xr:uid="{00000000-0005-0000-0000-0000F3070000}"/>
    <cellStyle name="Followed Hyperlink 60" xfId="11589" hidden="1" xr:uid="{00000000-0005-0000-0000-0000F4070000}"/>
    <cellStyle name="Followed Hyperlink 60" xfId="12577" hidden="1" xr:uid="{00000000-0005-0000-0000-0000F5070000}"/>
    <cellStyle name="Followed Hyperlink 60" xfId="12613" hidden="1" xr:uid="{00000000-0005-0000-0000-0000F6070000}"/>
    <cellStyle name="Followed Hyperlink 60" xfId="12511" hidden="1" xr:uid="{00000000-0005-0000-0000-0000F7070000}"/>
    <cellStyle name="Followed Hyperlink 60" xfId="11786" hidden="1" xr:uid="{00000000-0005-0000-0000-0000F8070000}"/>
    <cellStyle name="Followed Hyperlink 60" xfId="12783" hidden="1" xr:uid="{00000000-0005-0000-0000-0000F9070000}"/>
    <cellStyle name="Followed Hyperlink 60" xfId="12819" hidden="1" xr:uid="{00000000-0005-0000-0000-0000FA070000}"/>
    <cellStyle name="Followed Hyperlink 60" xfId="12717" hidden="1" xr:uid="{00000000-0005-0000-0000-0000FB070000}"/>
    <cellStyle name="Followed Hyperlink 60" xfId="8035" hidden="1" xr:uid="{00000000-0005-0000-0000-0000E0070000}"/>
    <cellStyle name="Followed Hyperlink 60" xfId="12869" hidden="1" xr:uid="{00000000-0005-0000-0000-0000E1070000}"/>
    <cellStyle name="Followed Hyperlink 60" xfId="9704" hidden="1" xr:uid="{00000000-0005-0000-0000-0000E2070000}"/>
    <cellStyle name="Followed Hyperlink 60" xfId="12902" hidden="1" xr:uid="{00000000-0005-0000-0000-0000E3070000}"/>
    <cellStyle name="Followed Hyperlink 60" xfId="13184" hidden="1" xr:uid="{00000000-0005-0000-0000-0000E4070000}"/>
    <cellStyle name="Followed Hyperlink 60" xfId="13391" hidden="1" xr:uid="{00000000-0005-0000-0000-0000E5070000}"/>
    <cellStyle name="Followed Hyperlink 60" xfId="13427" hidden="1" xr:uid="{00000000-0005-0000-0000-0000E6070000}"/>
    <cellStyle name="Followed Hyperlink 60" xfId="13325" hidden="1" xr:uid="{00000000-0005-0000-0000-0000E7070000}"/>
    <cellStyle name="Followed Hyperlink 60" xfId="13194" hidden="1" xr:uid="{00000000-0005-0000-0000-0000E8070000}"/>
    <cellStyle name="Followed Hyperlink 60" xfId="13612" hidden="1" xr:uid="{00000000-0005-0000-0000-0000E9070000}"/>
    <cellStyle name="Followed Hyperlink 60" xfId="13648" hidden="1" xr:uid="{00000000-0005-0000-0000-0000EA070000}"/>
    <cellStyle name="Followed Hyperlink 60" xfId="13546" hidden="1" xr:uid="{00000000-0005-0000-0000-0000EB070000}"/>
    <cellStyle name="Followed Hyperlink 60" xfId="11273" hidden="1" xr:uid="{00000000-0005-0000-0000-0000EC070000}"/>
    <cellStyle name="Followed Hyperlink 60" xfId="13828" hidden="1" xr:uid="{00000000-0005-0000-0000-0000ED070000}"/>
    <cellStyle name="Followed Hyperlink 60" xfId="13864" hidden="1" xr:uid="{00000000-0005-0000-0000-0000EE070000}"/>
    <cellStyle name="Followed Hyperlink 60" xfId="13762" hidden="1" xr:uid="{00000000-0005-0000-0000-0000EF070000}"/>
    <cellStyle name="Followed Hyperlink 60" xfId="13714" hidden="1" xr:uid="{00000000-0005-0000-0000-0000F0070000}"/>
    <cellStyle name="Followed Hyperlink 60" xfId="14040" hidden="1" xr:uid="{00000000-0005-0000-0000-0000F1070000}"/>
    <cellStyle name="Followed Hyperlink 60" xfId="14076" hidden="1" xr:uid="{00000000-0005-0000-0000-0000F2070000}"/>
    <cellStyle name="Followed Hyperlink 60" xfId="13974" hidden="1" xr:uid="{00000000-0005-0000-0000-0000F3070000}"/>
    <cellStyle name="Followed Hyperlink 60" xfId="13263" hidden="1" xr:uid="{00000000-0005-0000-0000-0000F4070000}"/>
    <cellStyle name="Followed Hyperlink 60" xfId="14251" hidden="1" xr:uid="{00000000-0005-0000-0000-0000F5070000}"/>
    <cellStyle name="Followed Hyperlink 60" xfId="14287" hidden="1" xr:uid="{00000000-0005-0000-0000-0000F6070000}"/>
    <cellStyle name="Followed Hyperlink 60" xfId="14185" hidden="1" xr:uid="{00000000-0005-0000-0000-0000F7070000}"/>
    <cellStyle name="Followed Hyperlink 60" xfId="13460" hidden="1" xr:uid="{00000000-0005-0000-0000-0000F8070000}"/>
    <cellStyle name="Followed Hyperlink 60" xfId="14457" hidden="1" xr:uid="{00000000-0005-0000-0000-0000F9070000}"/>
    <cellStyle name="Followed Hyperlink 60" xfId="14493" hidden="1" xr:uid="{00000000-0005-0000-0000-0000FA070000}"/>
    <cellStyle name="Followed Hyperlink 60" xfId="14391" hidden="1" xr:uid="{00000000-0005-0000-0000-0000FB070000}"/>
    <cellStyle name="Followed Hyperlink 60" xfId="9714" hidden="1" xr:uid="{00000000-0005-0000-0000-0000E0070000}"/>
    <cellStyle name="Followed Hyperlink 60" xfId="14543" hidden="1" xr:uid="{00000000-0005-0000-0000-0000E1070000}"/>
    <cellStyle name="Followed Hyperlink 60" xfId="11379" hidden="1" xr:uid="{00000000-0005-0000-0000-0000E2070000}"/>
    <cellStyle name="Followed Hyperlink 60" xfId="14576" hidden="1" xr:uid="{00000000-0005-0000-0000-0000E3070000}"/>
    <cellStyle name="Followed Hyperlink 60" xfId="14852" hidden="1" xr:uid="{00000000-0005-0000-0000-0000E4070000}"/>
    <cellStyle name="Followed Hyperlink 60" xfId="15059" hidden="1" xr:uid="{00000000-0005-0000-0000-0000E5070000}"/>
    <cellStyle name="Followed Hyperlink 60" xfId="15095" hidden="1" xr:uid="{00000000-0005-0000-0000-0000E6070000}"/>
    <cellStyle name="Followed Hyperlink 60" xfId="14993" hidden="1" xr:uid="{00000000-0005-0000-0000-0000E7070000}"/>
    <cellStyle name="Followed Hyperlink 60" xfId="14862" hidden="1" xr:uid="{00000000-0005-0000-0000-0000E8070000}"/>
    <cellStyle name="Followed Hyperlink 60" xfId="15280" hidden="1" xr:uid="{00000000-0005-0000-0000-0000E9070000}"/>
    <cellStyle name="Followed Hyperlink 60" xfId="15316" hidden="1" xr:uid="{00000000-0005-0000-0000-0000EA070000}"/>
    <cellStyle name="Followed Hyperlink 60" xfId="15214" hidden="1" xr:uid="{00000000-0005-0000-0000-0000EB070000}"/>
    <cellStyle name="Followed Hyperlink 60" xfId="12947" hidden="1" xr:uid="{00000000-0005-0000-0000-0000EC070000}"/>
    <cellStyle name="Followed Hyperlink 60" xfId="15496" hidden="1" xr:uid="{00000000-0005-0000-0000-0000ED070000}"/>
    <cellStyle name="Followed Hyperlink 60" xfId="15532" hidden="1" xr:uid="{00000000-0005-0000-0000-0000EE070000}"/>
    <cellStyle name="Followed Hyperlink 60" xfId="15430" hidden="1" xr:uid="{00000000-0005-0000-0000-0000EF070000}"/>
    <cellStyle name="Followed Hyperlink 60" xfId="15382" hidden="1" xr:uid="{00000000-0005-0000-0000-0000F0070000}"/>
    <cellStyle name="Followed Hyperlink 60" xfId="15708" hidden="1" xr:uid="{00000000-0005-0000-0000-0000F1070000}"/>
    <cellStyle name="Followed Hyperlink 60" xfId="15744" hidden="1" xr:uid="{00000000-0005-0000-0000-0000F2070000}"/>
    <cellStyle name="Followed Hyperlink 60" xfId="15642" hidden="1" xr:uid="{00000000-0005-0000-0000-0000F3070000}"/>
    <cellStyle name="Followed Hyperlink 60" xfId="14931" hidden="1" xr:uid="{00000000-0005-0000-0000-0000F4070000}"/>
    <cellStyle name="Followed Hyperlink 60" xfId="15919" hidden="1" xr:uid="{00000000-0005-0000-0000-0000F5070000}"/>
    <cellStyle name="Followed Hyperlink 60" xfId="15955" hidden="1" xr:uid="{00000000-0005-0000-0000-0000F6070000}"/>
    <cellStyle name="Followed Hyperlink 60" xfId="15853" hidden="1" xr:uid="{00000000-0005-0000-0000-0000F7070000}"/>
    <cellStyle name="Followed Hyperlink 60" xfId="15128" hidden="1" xr:uid="{00000000-0005-0000-0000-0000F8070000}"/>
    <cellStyle name="Followed Hyperlink 60" xfId="16125" hidden="1" xr:uid="{00000000-0005-0000-0000-0000F9070000}"/>
    <cellStyle name="Followed Hyperlink 60" xfId="16161" hidden="1" xr:uid="{00000000-0005-0000-0000-0000FA070000}"/>
    <cellStyle name="Followed Hyperlink 60" xfId="16059" hidden="1" xr:uid="{00000000-0005-0000-0000-0000FB070000}"/>
    <cellStyle name="Followed Hyperlink 60" xfId="11389" hidden="1" xr:uid="{00000000-0005-0000-0000-0000E0070000}"/>
    <cellStyle name="Followed Hyperlink 60" xfId="16211" hidden="1" xr:uid="{00000000-0005-0000-0000-0000E1070000}"/>
    <cellStyle name="Followed Hyperlink 60" xfId="13053" hidden="1" xr:uid="{00000000-0005-0000-0000-0000E2070000}"/>
    <cellStyle name="Followed Hyperlink 60" xfId="16244" hidden="1" xr:uid="{00000000-0005-0000-0000-0000E3070000}"/>
    <cellStyle name="Followed Hyperlink 60" xfId="16511" hidden="1" xr:uid="{00000000-0005-0000-0000-0000E4070000}"/>
    <cellStyle name="Followed Hyperlink 60" xfId="16718" hidden="1" xr:uid="{00000000-0005-0000-0000-0000E5070000}"/>
    <cellStyle name="Followed Hyperlink 60" xfId="16754" hidden="1" xr:uid="{00000000-0005-0000-0000-0000E6070000}"/>
    <cellStyle name="Followed Hyperlink 60" xfId="16652" hidden="1" xr:uid="{00000000-0005-0000-0000-0000E7070000}"/>
    <cellStyle name="Followed Hyperlink 60" xfId="16521" hidden="1" xr:uid="{00000000-0005-0000-0000-0000E8070000}"/>
    <cellStyle name="Followed Hyperlink 60" xfId="16939" hidden="1" xr:uid="{00000000-0005-0000-0000-0000E9070000}"/>
    <cellStyle name="Followed Hyperlink 60" xfId="16975" hidden="1" xr:uid="{00000000-0005-0000-0000-0000EA070000}"/>
    <cellStyle name="Followed Hyperlink 60" xfId="16873" hidden="1" xr:uid="{00000000-0005-0000-0000-0000EB070000}"/>
    <cellStyle name="Followed Hyperlink 60" xfId="14621" hidden="1" xr:uid="{00000000-0005-0000-0000-0000EC070000}"/>
    <cellStyle name="Followed Hyperlink 60" xfId="17155" hidden="1" xr:uid="{00000000-0005-0000-0000-0000ED070000}"/>
    <cellStyle name="Followed Hyperlink 60" xfId="17191" hidden="1" xr:uid="{00000000-0005-0000-0000-0000EE070000}"/>
    <cellStyle name="Followed Hyperlink 60" xfId="17089" hidden="1" xr:uid="{00000000-0005-0000-0000-0000EF070000}"/>
    <cellStyle name="Followed Hyperlink 60" xfId="17041" hidden="1" xr:uid="{00000000-0005-0000-0000-0000F0070000}"/>
    <cellStyle name="Followed Hyperlink 60" xfId="17367" hidden="1" xr:uid="{00000000-0005-0000-0000-0000F1070000}"/>
    <cellStyle name="Followed Hyperlink 60" xfId="17403" hidden="1" xr:uid="{00000000-0005-0000-0000-0000F2070000}"/>
    <cellStyle name="Followed Hyperlink 60" xfId="17301" hidden="1" xr:uid="{00000000-0005-0000-0000-0000F3070000}"/>
    <cellStyle name="Followed Hyperlink 60" xfId="16590" hidden="1" xr:uid="{00000000-0005-0000-0000-0000F4070000}"/>
    <cellStyle name="Followed Hyperlink 60" xfId="17578" hidden="1" xr:uid="{00000000-0005-0000-0000-0000F5070000}"/>
    <cellStyle name="Followed Hyperlink 60" xfId="17614" hidden="1" xr:uid="{00000000-0005-0000-0000-0000F6070000}"/>
    <cellStyle name="Followed Hyperlink 60" xfId="17512" hidden="1" xr:uid="{00000000-0005-0000-0000-0000F7070000}"/>
    <cellStyle name="Followed Hyperlink 60" xfId="16787" hidden="1" xr:uid="{00000000-0005-0000-0000-0000F8070000}"/>
    <cellStyle name="Followed Hyperlink 60" xfId="17784" hidden="1" xr:uid="{00000000-0005-0000-0000-0000F9070000}"/>
    <cellStyle name="Followed Hyperlink 60" xfId="17820" hidden="1" xr:uid="{00000000-0005-0000-0000-0000FA070000}"/>
    <cellStyle name="Followed Hyperlink 60" xfId="17718" hidden="1" xr:uid="{00000000-0005-0000-0000-0000FB070000}"/>
    <cellStyle name="Followed Hyperlink 60" xfId="17981" hidden="1" xr:uid="{00000000-0005-0000-0000-0000E0070000}"/>
    <cellStyle name="Followed Hyperlink 60" xfId="17865" hidden="1" xr:uid="{00000000-0005-0000-0000-0000E1070000}"/>
    <cellStyle name="Followed Hyperlink 60" xfId="18107" hidden="1" xr:uid="{00000000-0005-0000-0000-0000E2070000}"/>
    <cellStyle name="Followed Hyperlink 60" xfId="17900" hidden="1" xr:uid="{00000000-0005-0000-0000-0000E3070000}"/>
    <cellStyle name="Followed Hyperlink 60" xfId="18177" hidden="1" xr:uid="{00000000-0005-0000-0000-0000E4070000}"/>
    <cellStyle name="Followed Hyperlink 60" xfId="18384" hidden="1" xr:uid="{00000000-0005-0000-0000-0000E5070000}"/>
    <cellStyle name="Followed Hyperlink 60" xfId="18420" hidden="1" xr:uid="{00000000-0005-0000-0000-0000E6070000}"/>
    <cellStyle name="Followed Hyperlink 60" xfId="18318" hidden="1" xr:uid="{00000000-0005-0000-0000-0000E7070000}"/>
    <cellStyle name="Followed Hyperlink 60" xfId="18187" hidden="1" xr:uid="{00000000-0005-0000-0000-0000E8070000}"/>
    <cellStyle name="Followed Hyperlink 60" xfId="18605" hidden="1" xr:uid="{00000000-0005-0000-0000-0000E9070000}"/>
    <cellStyle name="Followed Hyperlink 60" xfId="18641" hidden="1" xr:uid="{00000000-0005-0000-0000-0000EA070000}"/>
    <cellStyle name="Followed Hyperlink 60" xfId="18539" hidden="1" xr:uid="{00000000-0005-0000-0000-0000EB070000}"/>
    <cellStyle name="Followed Hyperlink 60" xfId="18010" hidden="1" xr:uid="{00000000-0005-0000-0000-0000EC070000}"/>
    <cellStyle name="Followed Hyperlink 60" xfId="18821" hidden="1" xr:uid="{00000000-0005-0000-0000-0000ED070000}"/>
    <cellStyle name="Followed Hyperlink 60" xfId="18857" hidden="1" xr:uid="{00000000-0005-0000-0000-0000EE070000}"/>
    <cellStyle name="Followed Hyperlink 60" xfId="18755" hidden="1" xr:uid="{00000000-0005-0000-0000-0000EF070000}"/>
    <cellStyle name="Followed Hyperlink 60" xfId="18707" hidden="1" xr:uid="{00000000-0005-0000-0000-0000F0070000}"/>
    <cellStyle name="Followed Hyperlink 60" xfId="19033" hidden="1" xr:uid="{00000000-0005-0000-0000-0000F1070000}"/>
    <cellStyle name="Followed Hyperlink 60" xfId="19069" hidden="1" xr:uid="{00000000-0005-0000-0000-0000F2070000}"/>
    <cellStyle name="Followed Hyperlink 60" xfId="18967" hidden="1" xr:uid="{00000000-0005-0000-0000-0000F3070000}"/>
    <cellStyle name="Followed Hyperlink 60" xfId="18256" hidden="1" xr:uid="{00000000-0005-0000-0000-0000F4070000}"/>
    <cellStyle name="Followed Hyperlink 60" xfId="19244" hidden="1" xr:uid="{00000000-0005-0000-0000-0000F5070000}"/>
    <cellStyle name="Followed Hyperlink 60" xfId="19280" hidden="1" xr:uid="{00000000-0005-0000-0000-0000F6070000}"/>
    <cellStyle name="Followed Hyperlink 60" xfId="19178" hidden="1" xr:uid="{00000000-0005-0000-0000-0000F7070000}"/>
    <cellStyle name="Followed Hyperlink 60" xfId="18453" hidden="1" xr:uid="{00000000-0005-0000-0000-0000F8070000}"/>
    <cellStyle name="Followed Hyperlink 60" xfId="19450" hidden="1" xr:uid="{00000000-0005-0000-0000-0000F9070000}"/>
    <cellStyle name="Followed Hyperlink 60" xfId="19486" hidden="1" xr:uid="{00000000-0005-0000-0000-0000FA070000}"/>
    <cellStyle name="Followed Hyperlink 60" xfId="19384" hidden="1" xr:uid="{00000000-0005-0000-0000-0000FB070000}"/>
    <cellStyle name="Followed Hyperlink 60" xfId="14693" hidden="1" xr:uid="{00000000-0005-0000-0000-0000E0070000}"/>
    <cellStyle name="Followed Hyperlink 60" xfId="19536" hidden="1" xr:uid="{00000000-0005-0000-0000-0000E1070000}"/>
    <cellStyle name="Followed Hyperlink 60" xfId="17969" hidden="1" xr:uid="{00000000-0005-0000-0000-0000E2070000}"/>
    <cellStyle name="Followed Hyperlink 60" xfId="19569" hidden="1" xr:uid="{00000000-0005-0000-0000-0000E3070000}"/>
    <cellStyle name="Followed Hyperlink 60" xfId="19818" hidden="1" xr:uid="{00000000-0005-0000-0000-0000E4070000}"/>
    <cellStyle name="Followed Hyperlink 60" xfId="20025" hidden="1" xr:uid="{00000000-0005-0000-0000-0000E5070000}"/>
    <cellStyle name="Followed Hyperlink 60" xfId="20061" hidden="1" xr:uid="{00000000-0005-0000-0000-0000E6070000}"/>
    <cellStyle name="Followed Hyperlink 60" xfId="19959" hidden="1" xr:uid="{00000000-0005-0000-0000-0000E7070000}"/>
    <cellStyle name="Followed Hyperlink 60" xfId="19828" hidden="1" xr:uid="{00000000-0005-0000-0000-0000E8070000}"/>
    <cellStyle name="Followed Hyperlink 60" xfId="20246" hidden="1" xr:uid="{00000000-0005-0000-0000-0000E9070000}"/>
    <cellStyle name="Followed Hyperlink 60" xfId="20282" hidden="1" xr:uid="{00000000-0005-0000-0000-0000EA070000}"/>
    <cellStyle name="Followed Hyperlink 60" xfId="20180" hidden="1" xr:uid="{00000000-0005-0000-0000-0000EB070000}"/>
    <cellStyle name="Followed Hyperlink 60" xfId="16311" hidden="1" xr:uid="{00000000-0005-0000-0000-0000EC070000}"/>
    <cellStyle name="Followed Hyperlink 60" xfId="20462" hidden="1" xr:uid="{00000000-0005-0000-0000-0000ED070000}"/>
    <cellStyle name="Followed Hyperlink 60" xfId="20498" hidden="1" xr:uid="{00000000-0005-0000-0000-0000EE070000}"/>
    <cellStyle name="Followed Hyperlink 60" xfId="20396" hidden="1" xr:uid="{00000000-0005-0000-0000-0000EF070000}"/>
    <cellStyle name="Followed Hyperlink 60" xfId="20348" hidden="1" xr:uid="{00000000-0005-0000-0000-0000F0070000}"/>
    <cellStyle name="Followed Hyperlink 60" xfId="20674" hidden="1" xr:uid="{00000000-0005-0000-0000-0000F1070000}"/>
    <cellStyle name="Followed Hyperlink 60" xfId="20710" hidden="1" xr:uid="{00000000-0005-0000-0000-0000F2070000}"/>
    <cellStyle name="Followed Hyperlink 60" xfId="20608" hidden="1" xr:uid="{00000000-0005-0000-0000-0000F3070000}"/>
    <cellStyle name="Followed Hyperlink 60" xfId="19897" hidden="1" xr:uid="{00000000-0005-0000-0000-0000F4070000}"/>
    <cellStyle name="Followed Hyperlink 60" xfId="20885" hidden="1" xr:uid="{00000000-0005-0000-0000-0000F5070000}"/>
    <cellStyle name="Followed Hyperlink 60" xfId="20921" hidden="1" xr:uid="{00000000-0005-0000-0000-0000F6070000}"/>
    <cellStyle name="Followed Hyperlink 60" xfId="20819" hidden="1" xr:uid="{00000000-0005-0000-0000-0000F7070000}"/>
    <cellStyle name="Followed Hyperlink 60" xfId="20094" hidden="1" xr:uid="{00000000-0005-0000-0000-0000F8070000}"/>
    <cellStyle name="Followed Hyperlink 60" xfId="21091" hidden="1" xr:uid="{00000000-0005-0000-0000-0000F9070000}"/>
    <cellStyle name="Followed Hyperlink 60" xfId="21127" hidden="1" xr:uid="{00000000-0005-0000-0000-0000FA070000}"/>
    <cellStyle name="Followed Hyperlink 60" xfId="21025" hidden="1" xr:uid="{00000000-0005-0000-0000-0000FB070000}"/>
    <cellStyle name="Followed Hyperlink 60" xfId="17943" hidden="1" xr:uid="{00000000-0005-0000-0000-0000E0070000}"/>
    <cellStyle name="Followed Hyperlink 60" xfId="21177" hidden="1" xr:uid="{00000000-0005-0000-0000-0000E1070000}"/>
    <cellStyle name="Followed Hyperlink 60" xfId="18044" hidden="1" xr:uid="{00000000-0005-0000-0000-0000E2070000}"/>
    <cellStyle name="Followed Hyperlink 60" xfId="21210" hidden="1" xr:uid="{00000000-0005-0000-0000-0000E3070000}"/>
    <cellStyle name="Followed Hyperlink 60" xfId="21425" hidden="1" xr:uid="{00000000-0005-0000-0000-0000E4070000}"/>
    <cellStyle name="Followed Hyperlink 60" xfId="21632" hidden="1" xr:uid="{00000000-0005-0000-0000-0000E5070000}"/>
    <cellStyle name="Followed Hyperlink 60" xfId="21668" hidden="1" xr:uid="{00000000-0005-0000-0000-0000E6070000}"/>
    <cellStyle name="Followed Hyperlink 60" xfId="21566" hidden="1" xr:uid="{00000000-0005-0000-0000-0000E7070000}"/>
    <cellStyle name="Followed Hyperlink 60" xfId="21435" hidden="1" xr:uid="{00000000-0005-0000-0000-0000E8070000}"/>
    <cellStyle name="Followed Hyperlink 60" xfId="21853" hidden="1" xr:uid="{00000000-0005-0000-0000-0000E9070000}"/>
    <cellStyle name="Followed Hyperlink 60" xfId="21889" hidden="1" xr:uid="{00000000-0005-0000-0000-0000EA070000}"/>
    <cellStyle name="Followed Hyperlink 60" xfId="21787" hidden="1" xr:uid="{00000000-0005-0000-0000-0000EB070000}"/>
    <cellStyle name="Followed Hyperlink 60" xfId="19613" hidden="1" xr:uid="{00000000-0005-0000-0000-0000EC070000}"/>
    <cellStyle name="Followed Hyperlink 60" xfId="22069" hidden="1" xr:uid="{00000000-0005-0000-0000-0000ED070000}"/>
    <cellStyle name="Followed Hyperlink 60" xfId="22105" hidden="1" xr:uid="{00000000-0005-0000-0000-0000EE070000}"/>
    <cellStyle name="Followed Hyperlink 60" xfId="22003" hidden="1" xr:uid="{00000000-0005-0000-0000-0000EF070000}"/>
    <cellStyle name="Followed Hyperlink 60" xfId="21955" hidden="1" xr:uid="{00000000-0005-0000-0000-0000F0070000}"/>
    <cellStyle name="Followed Hyperlink 60" xfId="22281" hidden="1" xr:uid="{00000000-0005-0000-0000-0000F1070000}"/>
    <cellStyle name="Followed Hyperlink 60" xfId="22317" hidden="1" xr:uid="{00000000-0005-0000-0000-0000F2070000}"/>
    <cellStyle name="Followed Hyperlink 60" xfId="22215" hidden="1" xr:uid="{00000000-0005-0000-0000-0000F3070000}"/>
    <cellStyle name="Followed Hyperlink 60" xfId="21504" hidden="1" xr:uid="{00000000-0005-0000-0000-0000F4070000}"/>
    <cellStyle name="Followed Hyperlink 60" xfId="22492" hidden="1" xr:uid="{00000000-0005-0000-0000-0000F5070000}"/>
    <cellStyle name="Followed Hyperlink 60" xfId="22528" hidden="1" xr:uid="{00000000-0005-0000-0000-0000F6070000}"/>
    <cellStyle name="Followed Hyperlink 60" xfId="22426" hidden="1" xr:uid="{00000000-0005-0000-0000-0000F7070000}"/>
    <cellStyle name="Followed Hyperlink 60" xfId="21701" hidden="1" xr:uid="{00000000-0005-0000-0000-0000F8070000}"/>
    <cellStyle name="Followed Hyperlink 60" xfId="22698" hidden="1" xr:uid="{00000000-0005-0000-0000-0000F9070000}"/>
    <cellStyle name="Followed Hyperlink 60" xfId="22734" hidden="1" xr:uid="{00000000-0005-0000-0000-0000FA070000}"/>
    <cellStyle name="Followed Hyperlink 60" xfId="22632" hidden="1" xr:uid="{00000000-0005-0000-0000-0000FB070000}"/>
    <cellStyle name="Followed Hyperlink 60" xfId="16286" hidden="1" xr:uid="{00000000-0005-0000-0000-0000E0070000}"/>
    <cellStyle name="Followed Hyperlink 60" xfId="22784" hidden="1" xr:uid="{00000000-0005-0000-0000-0000E1070000}"/>
    <cellStyle name="Followed Hyperlink 60" xfId="19702" hidden="1" xr:uid="{00000000-0005-0000-0000-0000E2070000}"/>
    <cellStyle name="Followed Hyperlink 60" xfId="22817" hidden="1" xr:uid="{00000000-0005-0000-0000-0000E3070000}"/>
    <cellStyle name="Followed Hyperlink 60" xfId="22994" hidden="1" xr:uid="{00000000-0005-0000-0000-0000E4070000}"/>
    <cellStyle name="Followed Hyperlink 60" xfId="23201" hidden="1" xr:uid="{00000000-0005-0000-0000-0000E5070000}"/>
    <cellStyle name="Followed Hyperlink 60" xfId="23237" hidden="1" xr:uid="{00000000-0005-0000-0000-0000E6070000}"/>
    <cellStyle name="Followed Hyperlink 60" xfId="23135" hidden="1" xr:uid="{00000000-0005-0000-0000-0000E7070000}"/>
    <cellStyle name="Followed Hyperlink 60" xfId="23004" hidden="1" xr:uid="{00000000-0005-0000-0000-0000E8070000}"/>
    <cellStyle name="Followed Hyperlink 60" xfId="23422" hidden="1" xr:uid="{00000000-0005-0000-0000-0000E9070000}"/>
    <cellStyle name="Followed Hyperlink 60" xfId="23458" hidden="1" xr:uid="{00000000-0005-0000-0000-0000EA070000}"/>
    <cellStyle name="Followed Hyperlink 60" xfId="23356" hidden="1" xr:uid="{00000000-0005-0000-0000-0000EB070000}"/>
    <cellStyle name="Followed Hyperlink 60" xfId="21253" hidden="1" xr:uid="{00000000-0005-0000-0000-0000EC070000}"/>
    <cellStyle name="Followed Hyperlink 60" xfId="23638" hidden="1" xr:uid="{00000000-0005-0000-0000-0000ED070000}"/>
    <cellStyle name="Followed Hyperlink 60" xfId="23674" hidden="1" xr:uid="{00000000-0005-0000-0000-0000EE070000}"/>
    <cellStyle name="Followed Hyperlink 60" xfId="23572" hidden="1" xr:uid="{00000000-0005-0000-0000-0000EF070000}"/>
    <cellStyle name="Followed Hyperlink 60" xfId="23524" hidden="1" xr:uid="{00000000-0005-0000-0000-0000F0070000}"/>
    <cellStyle name="Followed Hyperlink 60" xfId="23850" hidden="1" xr:uid="{00000000-0005-0000-0000-0000F1070000}"/>
    <cellStyle name="Followed Hyperlink 60" xfId="23886" hidden="1" xr:uid="{00000000-0005-0000-0000-0000F2070000}"/>
    <cellStyle name="Followed Hyperlink 60" xfId="23784" hidden="1" xr:uid="{00000000-0005-0000-0000-0000F3070000}"/>
    <cellStyle name="Followed Hyperlink 60" xfId="23073" hidden="1" xr:uid="{00000000-0005-0000-0000-0000F4070000}"/>
    <cellStyle name="Followed Hyperlink 60" xfId="24061" hidden="1" xr:uid="{00000000-0005-0000-0000-0000F5070000}"/>
    <cellStyle name="Followed Hyperlink 60" xfId="24097" hidden="1" xr:uid="{00000000-0005-0000-0000-0000F6070000}"/>
    <cellStyle name="Followed Hyperlink 60" xfId="23995" hidden="1" xr:uid="{00000000-0005-0000-0000-0000F7070000}"/>
    <cellStyle name="Followed Hyperlink 60" xfId="23270" hidden="1" xr:uid="{00000000-0005-0000-0000-0000F8070000}"/>
    <cellStyle name="Followed Hyperlink 60" xfId="24267" hidden="1" xr:uid="{00000000-0005-0000-0000-0000F9070000}"/>
    <cellStyle name="Followed Hyperlink 60" xfId="24303" hidden="1" xr:uid="{00000000-0005-0000-0000-0000FA070000}"/>
    <cellStyle name="Followed Hyperlink 60" xfId="24201" hidden="1" xr:uid="{00000000-0005-0000-0000-0000FB070000}"/>
    <cellStyle name="Followed Hyperlink 60" xfId="19710" hidden="1" xr:uid="{00000000-0005-0000-0000-0000E0070000}"/>
    <cellStyle name="Followed Hyperlink 60" xfId="24353" hidden="1" xr:uid="{00000000-0005-0000-0000-0000E1070000}"/>
    <cellStyle name="Followed Hyperlink 60" xfId="21321" hidden="1" xr:uid="{00000000-0005-0000-0000-0000E2070000}"/>
    <cellStyle name="Followed Hyperlink 60" xfId="24386" hidden="1" xr:uid="{00000000-0005-0000-0000-0000E3070000}"/>
    <cellStyle name="Followed Hyperlink 60" xfId="24513" hidden="1" xr:uid="{00000000-0005-0000-0000-0000E4070000}"/>
    <cellStyle name="Followed Hyperlink 60" xfId="24720" hidden="1" xr:uid="{00000000-0005-0000-0000-0000E5070000}"/>
    <cellStyle name="Followed Hyperlink 60" xfId="24756" hidden="1" xr:uid="{00000000-0005-0000-0000-0000E6070000}"/>
    <cellStyle name="Followed Hyperlink 60" xfId="24654" hidden="1" xr:uid="{00000000-0005-0000-0000-0000E7070000}"/>
    <cellStyle name="Followed Hyperlink 60" xfId="24523" hidden="1" xr:uid="{00000000-0005-0000-0000-0000E8070000}"/>
    <cellStyle name="Followed Hyperlink 60" xfId="24941" hidden="1" xr:uid="{00000000-0005-0000-0000-0000E9070000}"/>
    <cellStyle name="Followed Hyperlink 60" xfId="24977" hidden="1" xr:uid="{00000000-0005-0000-0000-0000EA070000}"/>
    <cellStyle name="Followed Hyperlink 60" xfId="24875" hidden="1" xr:uid="{00000000-0005-0000-0000-0000EB070000}"/>
    <cellStyle name="Followed Hyperlink 60" xfId="22858" hidden="1" xr:uid="{00000000-0005-0000-0000-0000EC070000}"/>
    <cellStyle name="Followed Hyperlink 60" xfId="25157" hidden="1" xr:uid="{00000000-0005-0000-0000-0000ED070000}"/>
    <cellStyle name="Followed Hyperlink 60" xfId="25193" hidden="1" xr:uid="{00000000-0005-0000-0000-0000EE070000}"/>
    <cellStyle name="Followed Hyperlink 60" xfId="25091" hidden="1" xr:uid="{00000000-0005-0000-0000-0000EF070000}"/>
    <cellStyle name="Followed Hyperlink 60" xfId="25043" hidden="1" xr:uid="{00000000-0005-0000-0000-0000F0070000}"/>
    <cellStyle name="Followed Hyperlink 60" xfId="25369" hidden="1" xr:uid="{00000000-0005-0000-0000-0000F1070000}"/>
    <cellStyle name="Followed Hyperlink 60" xfId="25405" hidden="1" xr:uid="{00000000-0005-0000-0000-0000F2070000}"/>
    <cellStyle name="Followed Hyperlink 60" xfId="25303" hidden="1" xr:uid="{00000000-0005-0000-0000-0000F3070000}"/>
    <cellStyle name="Followed Hyperlink 60" xfId="24592" hidden="1" xr:uid="{00000000-0005-0000-0000-0000F4070000}"/>
    <cellStyle name="Followed Hyperlink 60" xfId="25580" hidden="1" xr:uid="{00000000-0005-0000-0000-0000F5070000}"/>
    <cellStyle name="Followed Hyperlink 60" xfId="25616" hidden="1" xr:uid="{00000000-0005-0000-0000-0000F6070000}"/>
    <cellStyle name="Followed Hyperlink 60" xfId="25514" hidden="1" xr:uid="{00000000-0005-0000-0000-0000F7070000}"/>
    <cellStyle name="Followed Hyperlink 60" xfId="24789" hidden="1" xr:uid="{00000000-0005-0000-0000-0000F8070000}"/>
    <cellStyle name="Followed Hyperlink 60" xfId="25786" hidden="1" xr:uid="{00000000-0005-0000-0000-0000F9070000}"/>
    <cellStyle name="Followed Hyperlink 60" xfId="25822" hidden="1" xr:uid="{00000000-0005-0000-0000-0000FA070000}"/>
    <cellStyle name="Followed Hyperlink 60" xfId="25720" hidden="1" xr:uid="{00000000-0005-0000-0000-0000FB070000}"/>
    <cellStyle name="Followed Hyperlink 60" xfId="26288" hidden="1" xr:uid="{00000000-0005-0000-0000-0000E0070000}"/>
    <cellStyle name="Followed Hyperlink 60" xfId="26527" hidden="1" xr:uid="{00000000-0005-0000-0000-0000E1070000}"/>
    <cellStyle name="Followed Hyperlink 60" xfId="26563" hidden="1" xr:uid="{00000000-0005-0000-0000-0000E2070000}"/>
    <cellStyle name="Followed Hyperlink 60" xfId="26461" hidden="1" xr:uid="{00000000-0005-0000-0000-0000E3070000}"/>
    <cellStyle name="Followed Hyperlink 60" xfId="26633" hidden="1" xr:uid="{00000000-0005-0000-0000-0000E4070000}"/>
    <cellStyle name="Followed Hyperlink 60" xfId="26840" hidden="1" xr:uid="{00000000-0005-0000-0000-0000E5070000}"/>
    <cellStyle name="Followed Hyperlink 60" xfId="26876" hidden="1" xr:uid="{00000000-0005-0000-0000-0000E6070000}"/>
    <cellStyle name="Followed Hyperlink 60" xfId="26774" hidden="1" xr:uid="{00000000-0005-0000-0000-0000E7070000}"/>
    <cellStyle name="Followed Hyperlink 60" xfId="26643" hidden="1" xr:uid="{00000000-0005-0000-0000-0000E8070000}"/>
    <cellStyle name="Followed Hyperlink 60" xfId="27061" hidden="1" xr:uid="{00000000-0005-0000-0000-0000E9070000}"/>
    <cellStyle name="Followed Hyperlink 60" xfId="27097" hidden="1" xr:uid="{00000000-0005-0000-0000-0000EA070000}"/>
    <cellStyle name="Followed Hyperlink 60" xfId="26995" hidden="1" xr:uid="{00000000-0005-0000-0000-0000EB070000}"/>
    <cellStyle name="Followed Hyperlink 60" xfId="26184" hidden="1" xr:uid="{00000000-0005-0000-0000-0000EC070000}"/>
    <cellStyle name="Followed Hyperlink 60" xfId="27277" hidden="1" xr:uid="{00000000-0005-0000-0000-0000ED070000}"/>
    <cellStyle name="Followed Hyperlink 60" xfId="27313" hidden="1" xr:uid="{00000000-0005-0000-0000-0000EE070000}"/>
    <cellStyle name="Followed Hyperlink 60" xfId="27211" hidden="1" xr:uid="{00000000-0005-0000-0000-0000EF070000}"/>
    <cellStyle name="Followed Hyperlink 60" xfId="27163" hidden="1" xr:uid="{00000000-0005-0000-0000-0000F0070000}"/>
    <cellStyle name="Followed Hyperlink 60" xfId="27489" hidden="1" xr:uid="{00000000-0005-0000-0000-0000F1070000}"/>
    <cellStyle name="Followed Hyperlink 60" xfId="27525" hidden="1" xr:uid="{00000000-0005-0000-0000-0000F2070000}"/>
    <cellStyle name="Followed Hyperlink 60" xfId="27423" hidden="1" xr:uid="{00000000-0005-0000-0000-0000F3070000}"/>
    <cellStyle name="Followed Hyperlink 60" xfId="26712" hidden="1" xr:uid="{00000000-0005-0000-0000-0000F4070000}"/>
    <cellStyle name="Followed Hyperlink 60" xfId="27700" hidden="1" xr:uid="{00000000-0005-0000-0000-0000F5070000}"/>
    <cellStyle name="Followed Hyperlink 60" xfId="27736" hidden="1" xr:uid="{00000000-0005-0000-0000-0000F6070000}"/>
    <cellStyle name="Followed Hyperlink 60" xfId="27634" hidden="1" xr:uid="{00000000-0005-0000-0000-0000F7070000}"/>
    <cellStyle name="Followed Hyperlink 60" xfId="26909" hidden="1" xr:uid="{00000000-0005-0000-0000-0000F8070000}"/>
    <cellStyle name="Followed Hyperlink 60" xfId="27906" hidden="1" xr:uid="{00000000-0005-0000-0000-0000F9070000}"/>
    <cellStyle name="Followed Hyperlink 60" xfId="27942" hidden="1" xr:uid="{00000000-0005-0000-0000-0000FA070000}"/>
    <cellStyle name="Followed Hyperlink 60" xfId="27840" hidden="1" xr:uid="{00000000-0005-0000-0000-0000FB070000}"/>
    <cellStyle name="Followed Hyperlink 60" xfId="28512" hidden="1" xr:uid="{00000000-0005-0000-0000-0000E0070000}"/>
    <cellStyle name="Followed Hyperlink 60" xfId="28749" hidden="1" xr:uid="{00000000-0005-0000-0000-0000E1070000}"/>
    <cellStyle name="Followed Hyperlink 60" xfId="28785" hidden="1" xr:uid="{00000000-0005-0000-0000-0000E2070000}"/>
    <cellStyle name="Followed Hyperlink 60" xfId="28683" hidden="1" xr:uid="{00000000-0005-0000-0000-0000E3070000}"/>
    <cellStyle name="Followed Hyperlink 60" xfId="28855" hidden="1" xr:uid="{00000000-0005-0000-0000-0000E4070000}"/>
    <cellStyle name="Followed Hyperlink 60" xfId="29062" hidden="1" xr:uid="{00000000-0005-0000-0000-0000E5070000}"/>
    <cellStyle name="Followed Hyperlink 60" xfId="29098" hidden="1" xr:uid="{00000000-0005-0000-0000-0000E6070000}"/>
    <cellStyle name="Followed Hyperlink 60" xfId="28996" hidden="1" xr:uid="{00000000-0005-0000-0000-0000E7070000}"/>
    <cellStyle name="Followed Hyperlink 60" xfId="28865" hidden="1" xr:uid="{00000000-0005-0000-0000-0000E8070000}"/>
    <cellStyle name="Followed Hyperlink 60" xfId="29283" hidden="1" xr:uid="{00000000-0005-0000-0000-0000E9070000}"/>
    <cellStyle name="Followed Hyperlink 60" xfId="29319" hidden="1" xr:uid="{00000000-0005-0000-0000-0000EA070000}"/>
    <cellStyle name="Followed Hyperlink 60" xfId="29217" hidden="1" xr:uid="{00000000-0005-0000-0000-0000EB070000}"/>
    <cellStyle name="Followed Hyperlink 60" xfId="28412" hidden="1" xr:uid="{00000000-0005-0000-0000-0000EC070000}"/>
    <cellStyle name="Followed Hyperlink 60" xfId="29499" hidden="1" xr:uid="{00000000-0005-0000-0000-0000ED070000}"/>
    <cellStyle name="Followed Hyperlink 60" xfId="29535" hidden="1" xr:uid="{00000000-0005-0000-0000-0000EE070000}"/>
    <cellStyle name="Followed Hyperlink 60" xfId="29433" hidden="1" xr:uid="{00000000-0005-0000-0000-0000EF070000}"/>
    <cellStyle name="Followed Hyperlink 60" xfId="29385" hidden="1" xr:uid="{00000000-0005-0000-0000-0000F0070000}"/>
    <cellStyle name="Followed Hyperlink 60" xfId="29711" hidden="1" xr:uid="{00000000-0005-0000-0000-0000F1070000}"/>
    <cellStyle name="Followed Hyperlink 60" xfId="29747" hidden="1" xr:uid="{00000000-0005-0000-0000-0000F2070000}"/>
    <cellStyle name="Followed Hyperlink 60" xfId="29645" hidden="1" xr:uid="{00000000-0005-0000-0000-0000F3070000}"/>
    <cellStyle name="Followed Hyperlink 60" xfId="28934" hidden="1" xr:uid="{00000000-0005-0000-0000-0000F4070000}"/>
    <cellStyle name="Followed Hyperlink 60" xfId="29922" hidden="1" xr:uid="{00000000-0005-0000-0000-0000F5070000}"/>
    <cellStyle name="Followed Hyperlink 60" xfId="29958" hidden="1" xr:uid="{00000000-0005-0000-0000-0000F6070000}"/>
    <cellStyle name="Followed Hyperlink 60" xfId="29856" hidden="1" xr:uid="{00000000-0005-0000-0000-0000F7070000}"/>
    <cellStyle name="Followed Hyperlink 60" xfId="29131" hidden="1" xr:uid="{00000000-0005-0000-0000-0000F8070000}"/>
    <cellStyle name="Followed Hyperlink 60" xfId="30128" hidden="1" xr:uid="{00000000-0005-0000-0000-0000F9070000}"/>
    <cellStyle name="Followed Hyperlink 60" xfId="30164" hidden="1" xr:uid="{00000000-0005-0000-0000-0000FA070000}"/>
    <cellStyle name="Followed Hyperlink 60" xfId="30062" hidden="1" xr:uid="{00000000-0005-0000-0000-0000FB070000}"/>
    <cellStyle name="Followed Hyperlink 60" xfId="28275" hidden="1" xr:uid="{00000000-0005-0000-0000-0000E0070000}"/>
    <cellStyle name="Followed Hyperlink 60" xfId="30214" hidden="1" xr:uid="{00000000-0005-0000-0000-0000E1070000}"/>
    <cellStyle name="Followed Hyperlink 60" xfId="28537" hidden="1" xr:uid="{00000000-0005-0000-0000-0000E2070000}"/>
    <cellStyle name="Followed Hyperlink 60" xfId="30247" hidden="1" xr:uid="{00000000-0005-0000-0000-0000E3070000}"/>
    <cellStyle name="Followed Hyperlink 60" xfId="30526" hidden="1" xr:uid="{00000000-0005-0000-0000-0000E4070000}"/>
    <cellStyle name="Followed Hyperlink 60" xfId="30733" hidden="1" xr:uid="{00000000-0005-0000-0000-0000E5070000}"/>
    <cellStyle name="Followed Hyperlink 60" xfId="30769" hidden="1" xr:uid="{00000000-0005-0000-0000-0000E6070000}"/>
    <cellStyle name="Followed Hyperlink 60" xfId="30667" hidden="1" xr:uid="{00000000-0005-0000-0000-0000E7070000}"/>
    <cellStyle name="Followed Hyperlink 60" xfId="30536" hidden="1" xr:uid="{00000000-0005-0000-0000-0000E8070000}"/>
    <cellStyle name="Followed Hyperlink 60" xfId="30954" hidden="1" xr:uid="{00000000-0005-0000-0000-0000E9070000}"/>
    <cellStyle name="Followed Hyperlink 60" xfId="30990" hidden="1" xr:uid="{00000000-0005-0000-0000-0000EA070000}"/>
    <cellStyle name="Followed Hyperlink 60" xfId="30888" hidden="1" xr:uid="{00000000-0005-0000-0000-0000EB070000}"/>
    <cellStyle name="Followed Hyperlink 60" xfId="28580" hidden="1" xr:uid="{00000000-0005-0000-0000-0000EC070000}"/>
    <cellStyle name="Followed Hyperlink 60" xfId="31170" hidden="1" xr:uid="{00000000-0005-0000-0000-0000ED070000}"/>
    <cellStyle name="Followed Hyperlink 60" xfId="31206" hidden="1" xr:uid="{00000000-0005-0000-0000-0000EE070000}"/>
    <cellStyle name="Followed Hyperlink 60" xfId="31104" hidden="1" xr:uid="{00000000-0005-0000-0000-0000EF070000}"/>
    <cellStyle name="Followed Hyperlink 60" xfId="31056" hidden="1" xr:uid="{00000000-0005-0000-0000-0000F0070000}"/>
    <cellStyle name="Followed Hyperlink 60" xfId="31382" hidden="1" xr:uid="{00000000-0005-0000-0000-0000F1070000}"/>
    <cellStyle name="Followed Hyperlink 60" xfId="31418" hidden="1" xr:uid="{00000000-0005-0000-0000-0000F2070000}"/>
    <cellStyle name="Followed Hyperlink 60" xfId="31316" hidden="1" xr:uid="{00000000-0005-0000-0000-0000F3070000}"/>
    <cellStyle name="Followed Hyperlink 60" xfId="30605" hidden="1" xr:uid="{00000000-0005-0000-0000-0000F4070000}"/>
    <cellStyle name="Followed Hyperlink 60" xfId="31593" hidden="1" xr:uid="{00000000-0005-0000-0000-0000F5070000}"/>
    <cellStyle name="Followed Hyperlink 60" xfId="31629" hidden="1" xr:uid="{00000000-0005-0000-0000-0000F6070000}"/>
    <cellStyle name="Followed Hyperlink 60" xfId="31527" hidden="1" xr:uid="{00000000-0005-0000-0000-0000F7070000}"/>
    <cellStyle name="Followed Hyperlink 60" xfId="30802" hidden="1" xr:uid="{00000000-0005-0000-0000-0000F8070000}"/>
    <cellStyle name="Followed Hyperlink 60" xfId="31799" hidden="1" xr:uid="{00000000-0005-0000-0000-0000F9070000}"/>
    <cellStyle name="Followed Hyperlink 60" xfId="31835" hidden="1" xr:uid="{00000000-0005-0000-0000-0000FA070000}"/>
    <cellStyle name="Followed Hyperlink 60" xfId="31733" hidden="1" xr:uid="{00000000-0005-0000-0000-0000FB070000}"/>
    <cellStyle name="Followed Hyperlink 60" xfId="28595" hidden="1" xr:uid="{00000000-0005-0000-0000-0000E0070000}"/>
    <cellStyle name="Followed Hyperlink 60" xfId="31885" hidden="1" xr:uid="{00000000-0005-0000-0000-0000E1070000}"/>
    <cellStyle name="Followed Hyperlink 60" xfId="28273" hidden="1" xr:uid="{00000000-0005-0000-0000-0000E2070000}"/>
    <cellStyle name="Followed Hyperlink 60" xfId="31918" hidden="1" xr:uid="{00000000-0005-0000-0000-0000E3070000}"/>
    <cellStyle name="Followed Hyperlink 60" xfId="32194" hidden="1" xr:uid="{00000000-0005-0000-0000-0000E4070000}"/>
    <cellStyle name="Followed Hyperlink 60" xfId="32401" hidden="1" xr:uid="{00000000-0005-0000-0000-0000E5070000}"/>
    <cellStyle name="Followed Hyperlink 60" xfId="32437" hidden="1" xr:uid="{00000000-0005-0000-0000-0000E6070000}"/>
    <cellStyle name="Followed Hyperlink 60" xfId="32335" hidden="1" xr:uid="{00000000-0005-0000-0000-0000E7070000}"/>
    <cellStyle name="Followed Hyperlink 60" xfId="32204" hidden="1" xr:uid="{00000000-0005-0000-0000-0000E8070000}"/>
    <cellStyle name="Followed Hyperlink 60" xfId="32622" hidden="1" xr:uid="{00000000-0005-0000-0000-0000E9070000}"/>
    <cellStyle name="Followed Hyperlink 60" xfId="32658" hidden="1" xr:uid="{00000000-0005-0000-0000-0000EA070000}"/>
    <cellStyle name="Followed Hyperlink 60" xfId="32556" hidden="1" xr:uid="{00000000-0005-0000-0000-0000EB070000}"/>
    <cellStyle name="Followed Hyperlink 60" xfId="30293" hidden="1" xr:uid="{00000000-0005-0000-0000-0000EC070000}"/>
    <cellStyle name="Followed Hyperlink 60" xfId="32838" hidden="1" xr:uid="{00000000-0005-0000-0000-0000ED070000}"/>
    <cellStyle name="Followed Hyperlink 60" xfId="32874" hidden="1" xr:uid="{00000000-0005-0000-0000-0000EE070000}"/>
    <cellStyle name="Followed Hyperlink 60" xfId="32772" hidden="1" xr:uid="{00000000-0005-0000-0000-0000EF070000}"/>
    <cellStyle name="Followed Hyperlink 60" xfId="32724" hidden="1" xr:uid="{00000000-0005-0000-0000-0000F0070000}"/>
    <cellStyle name="Followed Hyperlink 60" xfId="33050" hidden="1" xr:uid="{00000000-0005-0000-0000-0000F1070000}"/>
    <cellStyle name="Followed Hyperlink 60" xfId="33086" hidden="1" xr:uid="{00000000-0005-0000-0000-0000F2070000}"/>
    <cellStyle name="Followed Hyperlink 60" xfId="32984" hidden="1" xr:uid="{00000000-0005-0000-0000-0000F3070000}"/>
    <cellStyle name="Followed Hyperlink 60" xfId="32273" hidden="1" xr:uid="{00000000-0005-0000-0000-0000F4070000}"/>
    <cellStyle name="Followed Hyperlink 60" xfId="33261" hidden="1" xr:uid="{00000000-0005-0000-0000-0000F5070000}"/>
    <cellStyle name="Followed Hyperlink 60" xfId="33297" hidden="1" xr:uid="{00000000-0005-0000-0000-0000F6070000}"/>
    <cellStyle name="Followed Hyperlink 60" xfId="33195" hidden="1" xr:uid="{00000000-0005-0000-0000-0000F7070000}"/>
    <cellStyle name="Followed Hyperlink 60" xfId="32470" hidden="1" xr:uid="{00000000-0005-0000-0000-0000F8070000}"/>
    <cellStyle name="Followed Hyperlink 60" xfId="33467" hidden="1" xr:uid="{00000000-0005-0000-0000-0000F9070000}"/>
    <cellStyle name="Followed Hyperlink 60" xfId="33503" hidden="1" xr:uid="{00000000-0005-0000-0000-0000FA070000}"/>
    <cellStyle name="Followed Hyperlink 60" xfId="33401" hidden="1" xr:uid="{00000000-0005-0000-0000-0000FB070000}"/>
    <cellStyle name="Followed Hyperlink 60" xfId="28248" hidden="1" xr:uid="{00000000-0005-0000-0000-0000E0070000}"/>
    <cellStyle name="Followed Hyperlink 60" xfId="33553" hidden="1" xr:uid="{00000000-0005-0000-0000-0000E1070000}"/>
    <cellStyle name="Followed Hyperlink 60" xfId="30397" hidden="1" xr:uid="{00000000-0005-0000-0000-0000E2070000}"/>
    <cellStyle name="Followed Hyperlink 60" xfId="33586" hidden="1" xr:uid="{00000000-0005-0000-0000-0000E3070000}"/>
    <cellStyle name="Followed Hyperlink 60" xfId="33849" hidden="1" xr:uid="{00000000-0005-0000-0000-0000E4070000}"/>
    <cellStyle name="Followed Hyperlink 60" xfId="34056" hidden="1" xr:uid="{00000000-0005-0000-0000-0000E5070000}"/>
    <cellStyle name="Followed Hyperlink 60" xfId="34092" hidden="1" xr:uid="{00000000-0005-0000-0000-0000E6070000}"/>
    <cellStyle name="Followed Hyperlink 60" xfId="33990" hidden="1" xr:uid="{00000000-0005-0000-0000-0000E7070000}"/>
    <cellStyle name="Followed Hyperlink 60" xfId="33859" hidden="1" xr:uid="{00000000-0005-0000-0000-0000E8070000}"/>
    <cellStyle name="Followed Hyperlink 60" xfId="34277" hidden="1" xr:uid="{00000000-0005-0000-0000-0000E9070000}"/>
    <cellStyle name="Followed Hyperlink 60" xfId="34313" hidden="1" xr:uid="{00000000-0005-0000-0000-0000EA070000}"/>
    <cellStyle name="Followed Hyperlink 60" xfId="34211" hidden="1" xr:uid="{00000000-0005-0000-0000-0000EB070000}"/>
    <cellStyle name="Followed Hyperlink 60" xfId="31964" hidden="1" xr:uid="{00000000-0005-0000-0000-0000EC070000}"/>
    <cellStyle name="Followed Hyperlink 60" xfId="34493" hidden="1" xr:uid="{00000000-0005-0000-0000-0000ED070000}"/>
    <cellStyle name="Followed Hyperlink 60" xfId="34529" hidden="1" xr:uid="{00000000-0005-0000-0000-0000EE070000}"/>
    <cellStyle name="Followed Hyperlink 60" xfId="34427" hidden="1" xr:uid="{00000000-0005-0000-0000-0000EF070000}"/>
    <cellStyle name="Followed Hyperlink 60" xfId="34379" hidden="1" xr:uid="{00000000-0005-0000-0000-0000F0070000}"/>
    <cellStyle name="Followed Hyperlink 60" xfId="34705" hidden="1" xr:uid="{00000000-0005-0000-0000-0000F1070000}"/>
    <cellStyle name="Followed Hyperlink 60" xfId="34741" hidden="1" xr:uid="{00000000-0005-0000-0000-0000F2070000}"/>
    <cellStyle name="Followed Hyperlink 60" xfId="34639" hidden="1" xr:uid="{00000000-0005-0000-0000-0000F3070000}"/>
    <cellStyle name="Followed Hyperlink 60" xfId="33928" hidden="1" xr:uid="{00000000-0005-0000-0000-0000F4070000}"/>
    <cellStyle name="Followed Hyperlink 60" xfId="34916" hidden="1" xr:uid="{00000000-0005-0000-0000-0000F5070000}"/>
    <cellStyle name="Followed Hyperlink 60" xfId="34952" hidden="1" xr:uid="{00000000-0005-0000-0000-0000F6070000}"/>
    <cellStyle name="Followed Hyperlink 60" xfId="34850" hidden="1" xr:uid="{00000000-0005-0000-0000-0000F7070000}"/>
    <cellStyle name="Followed Hyperlink 60" xfId="34125" hidden="1" xr:uid="{00000000-0005-0000-0000-0000F8070000}"/>
    <cellStyle name="Followed Hyperlink 60" xfId="35122" hidden="1" xr:uid="{00000000-0005-0000-0000-0000F9070000}"/>
    <cellStyle name="Followed Hyperlink 60" xfId="35158" hidden="1" xr:uid="{00000000-0005-0000-0000-0000FA070000}"/>
    <cellStyle name="Followed Hyperlink 60" xfId="35056" hidden="1" xr:uid="{00000000-0005-0000-0000-0000FB070000}"/>
    <cellStyle name="Followed Hyperlink 60" xfId="30406" hidden="1" xr:uid="{00000000-0005-0000-0000-0000E0070000}"/>
    <cellStyle name="Followed Hyperlink 60" xfId="35208" hidden="1" xr:uid="{00000000-0005-0000-0000-0000E1070000}"/>
    <cellStyle name="Followed Hyperlink 60" xfId="32065" hidden="1" xr:uid="{00000000-0005-0000-0000-0000E2070000}"/>
    <cellStyle name="Followed Hyperlink 60" xfId="35241" hidden="1" xr:uid="{00000000-0005-0000-0000-0000E3070000}"/>
    <cellStyle name="Followed Hyperlink 60" xfId="35490" hidden="1" xr:uid="{00000000-0005-0000-0000-0000E4070000}"/>
    <cellStyle name="Followed Hyperlink 60" xfId="35697" hidden="1" xr:uid="{00000000-0005-0000-0000-0000E5070000}"/>
    <cellStyle name="Followed Hyperlink 60" xfId="35733" hidden="1" xr:uid="{00000000-0005-0000-0000-0000E6070000}"/>
    <cellStyle name="Followed Hyperlink 60" xfId="35631" hidden="1" xr:uid="{00000000-0005-0000-0000-0000E7070000}"/>
    <cellStyle name="Followed Hyperlink 60" xfId="35500" hidden="1" xr:uid="{00000000-0005-0000-0000-0000E8070000}"/>
    <cellStyle name="Followed Hyperlink 60" xfId="35918" hidden="1" xr:uid="{00000000-0005-0000-0000-0000E9070000}"/>
    <cellStyle name="Followed Hyperlink 60" xfId="35954" hidden="1" xr:uid="{00000000-0005-0000-0000-0000EA070000}"/>
    <cellStyle name="Followed Hyperlink 60" xfId="35852" hidden="1" xr:uid="{00000000-0005-0000-0000-0000EB070000}"/>
    <cellStyle name="Followed Hyperlink 60" xfId="33631" hidden="1" xr:uid="{00000000-0005-0000-0000-0000EC070000}"/>
    <cellStyle name="Followed Hyperlink 60" xfId="36134" hidden="1" xr:uid="{00000000-0005-0000-0000-0000ED070000}"/>
    <cellStyle name="Followed Hyperlink 60" xfId="36170" hidden="1" xr:uid="{00000000-0005-0000-0000-0000EE070000}"/>
    <cellStyle name="Followed Hyperlink 60" xfId="36068" hidden="1" xr:uid="{00000000-0005-0000-0000-0000EF070000}"/>
    <cellStyle name="Followed Hyperlink 60" xfId="36020" hidden="1" xr:uid="{00000000-0005-0000-0000-0000F0070000}"/>
    <cellStyle name="Followed Hyperlink 60" xfId="36346" hidden="1" xr:uid="{00000000-0005-0000-0000-0000F1070000}"/>
    <cellStyle name="Followed Hyperlink 60" xfId="36382" hidden="1" xr:uid="{00000000-0005-0000-0000-0000F2070000}"/>
    <cellStyle name="Followed Hyperlink 60" xfId="36280" hidden="1" xr:uid="{00000000-0005-0000-0000-0000F3070000}"/>
    <cellStyle name="Followed Hyperlink 60" xfId="35569" hidden="1" xr:uid="{00000000-0005-0000-0000-0000F4070000}"/>
    <cellStyle name="Followed Hyperlink 60" xfId="36557" hidden="1" xr:uid="{00000000-0005-0000-0000-0000F5070000}"/>
    <cellStyle name="Followed Hyperlink 60" xfId="36593" hidden="1" xr:uid="{00000000-0005-0000-0000-0000F6070000}"/>
    <cellStyle name="Followed Hyperlink 60" xfId="36491" hidden="1" xr:uid="{00000000-0005-0000-0000-0000F7070000}"/>
    <cellStyle name="Followed Hyperlink 60" xfId="35766" hidden="1" xr:uid="{00000000-0005-0000-0000-0000F8070000}"/>
    <cellStyle name="Followed Hyperlink 60" xfId="36763" hidden="1" xr:uid="{00000000-0005-0000-0000-0000F9070000}"/>
    <cellStyle name="Followed Hyperlink 60" xfId="36799" hidden="1" xr:uid="{00000000-0005-0000-0000-0000FA070000}"/>
    <cellStyle name="Followed Hyperlink 60" xfId="36697" hidden="1" xr:uid="{00000000-0005-0000-0000-0000FB070000}"/>
    <cellStyle name="Followed Hyperlink 60" xfId="32074" hidden="1" xr:uid="{00000000-0005-0000-0000-0000E0070000}"/>
    <cellStyle name="Followed Hyperlink 60" xfId="36849" hidden="1" xr:uid="{00000000-0005-0000-0000-0000E1070000}"/>
    <cellStyle name="Followed Hyperlink 60" xfId="33724" hidden="1" xr:uid="{00000000-0005-0000-0000-0000E2070000}"/>
    <cellStyle name="Followed Hyperlink 60" xfId="36882" hidden="1" xr:uid="{00000000-0005-0000-0000-0000E3070000}"/>
    <cellStyle name="Followed Hyperlink 60" xfId="37097" hidden="1" xr:uid="{00000000-0005-0000-0000-0000E4070000}"/>
    <cellStyle name="Followed Hyperlink 60" xfId="37304" hidden="1" xr:uid="{00000000-0005-0000-0000-0000E5070000}"/>
    <cellStyle name="Followed Hyperlink 60" xfId="37340" hidden="1" xr:uid="{00000000-0005-0000-0000-0000E6070000}"/>
    <cellStyle name="Followed Hyperlink 60" xfId="37238" hidden="1" xr:uid="{00000000-0005-0000-0000-0000E7070000}"/>
    <cellStyle name="Followed Hyperlink 60" xfId="37107" hidden="1" xr:uid="{00000000-0005-0000-0000-0000E8070000}"/>
    <cellStyle name="Followed Hyperlink 60" xfId="37525" hidden="1" xr:uid="{00000000-0005-0000-0000-0000E9070000}"/>
    <cellStyle name="Followed Hyperlink 60" xfId="37561" hidden="1" xr:uid="{00000000-0005-0000-0000-0000EA070000}"/>
    <cellStyle name="Followed Hyperlink 60" xfId="37459" hidden="1" xr:uid="{00000000-0005-0000-0000-0000EB070000}"/>
    <cellStyle name="Followed Hyperlink 60" xfId="35285" hidden="1" xr:uid="{00000000-0005-0000-0000-0000EC070000}"/>
    <cellStyle name="Followed Hyperlink 60" xfId="37741" hidden="1" xr:uid="{00000000-0005-0000-0000-0000ED070000}"/>
    <cellStyle name="Followed Hyperlink 60" xfId="37777" hidden="1" xr:uid="{00000000-0005-0000-0000-0000EE070000}"/>
    <cellStyle name="Followed Hyperlink 60" xfId="37675" hidden="1" xr:uid="{00000000-0005-0000-0000-0000EF070000}"/>
    <cellStyle name="Followed Hyperlink 60" xfId="37627" hidden="1" xr:uid="{00000000-0005-0000-0000-0000F0070000}"/>
    <cellStyle name="Followed Hyperlink 60" xfId="37953" hidden="1" xr:uid="{00000000-0005-0000-0000-0000F1070000}"/>
    <cellStyle name="Followed Hyperlink 60" xfId="37989" hidden="1" xr:uid="{00000000-0005-0000-0000-0000F2070000}"/>
    <cellStyle name="Followed Hyperlink 60" xfId="37887" hidden="1" xr:uid="{00000000-0005-0000-0000-0000F3070000}"/>
    <cellStyle name="Followed Hyperlink 60" xfId="37176" hidden="1" xr:uid="{00000000-0005-0000-0000-0000F4070000}"/>
    <cellStyle name="Followed Hyperlink 60" xfId="38164" hidden="1" xr:uid="{00000000-0005-0000-0000-0000F5070000}"/>
    <cellStyle name="Followed Hyperlink 60" xfId="38200" hidden="1" xr:uid="{00000000-0005-0000-0000-0000F6070000}"/>
    <cellStyle name="Followed Hyperlink 60" xfId="38098" hidden="1" xr:uid="{00000000-0005-0000-0000-0000F7070000}"/>
    <cellStyle name="Followed Hyperlink 60" xfId="37373" hidden="1" xr:uid="{00000000-0005-0000-0000-0000F8070000}"/>
    <cellStyle name="Followed Hyperlink 60" xfId="38370" hidden="1" xr:uid="{00000000-0005-0000-0000-0000F9070000}"/>
    <cellStyle name="Followed Hyperlink 60" xfId="38406" hidden="1" xr:uid="{00000000-0005-0000-0000-0000FA070000}"/>
    <cellStyle name="Followed Hyperlink 60" xfId="38304" hidden="1" xr:uid="{00000000-0005-0000-0000-0000FB070000}"/>
    <cellStyle name="Followed Hyperlink 60" xfId="33733" hidden="1" xr:uid="{00000000-0005-0000-0000-0000E0070000}"/>
    <cellStyle name="Followed Hyperlink 60" xfId="38456" hidden="1" xr:uid="{00000000-0005-0000-0000-0000E1070000}"/>
    <cellStyle name="Followed Hyperlink 60" xfId="35374" hidden="1" xr:uid="{00000000-0005-0000-0000-0000E2070000}"/>
    <cellStyle name="Followed Hyperlink 60" xfId="38489" hidden="1" xr:uid="{00000000-0005-0000-0000-0000E3070000}"/>
    <cellStyle name="Followed Hyperlink 60" xfId="38666" hidden="1" xr:uid="{00000000-0005-0000-0000-0000E4070000}"/>
    <cellStyle name="Followed Hyperlink 60" xfId="38873" hidden="1" xr:uid="{00000000-0005-0000-0000-0000E5070000}"/>
    <cellStyle name="Followed Hyperlink 60" xfId="38909" hidden="1" xr:uid="{00000000-0005-0000-0000-0000E6070000}"/>
    <cellStyle name="Followed Hyperlink 60" xfId="38807" hidden="1" xr:uid="{00000000-0005-0000-0000-0000E7070000}"/>
    <cellStyle name="Followed Hyperlink 60" xfId="38676" hidden="1" xr:uid="{00000000-0005-0000-0000-0000E8070000}"/>
    <cellStyle name="Followed Hyperlink 60" xfId="39094" hidden="1" xr:uid="{00000000-0005-0000-0000-0000E9070000}"/>
    <cellStyle name="Followed Hyperlink 60" xfId="39130" hidden="1" xr:uid="{00000000-0005-0000-0000-0000EA070000}"/>
    <cellStyle name="Followed Hyperlink 60" xfId="39028" hidden="1" xr:uid="{00000000-0005-0000-0000-0000EB070000}"/>
    <cellStyle name="Followed Hyperlink 60" xfId="36925" hidden="1" xr:uid="{00000000-0005-0000-0000-0000EC070000}"/>
    <cellStyle name="Followed Hyperlink 60" xfId="39310" hidden="1" xr:uid="{00000000-0005-0000-0000-0000ED070000}"/>
    <cellStyle name="Followed Hyperlink 60" xfId="39346" hidden="1" xr:uid="{00000000-0005-0000-0000-0000EE070000}"/>
    <cellStyle name="Followed Hyperlink 60" xfId="39244" hidden="1" xr:uid="{00000000-0005-0000-0000-0000EF070000}"/>
    <cellStyle name="Followed Hyperlink 60" xfId="39196" hidden="1" xr:uid="{00000000-0005-0000-0000-0000F0070000}"/>
    <cellStyle name="Followed Hyperlink 60" xfId="39522" hidden="1" xr:uid="{00000000-0005-0000-0000-0000F1070000}"/>
    <cellStyle name="Followed Hyperlink 60" xfId="39558" hidden="1" xr:uid="{00000000-0005-0000-0000-0000F2070000}"/>
    <cellStyle name="Followed Hyperlink 60" xfId="39456" hidden="1" xr:uid="{00000000-0005-0000-0000-0000F3070000}"/>
    <cellStyle name="Followed Hyperlink 60" xfId="38745" hidden="1" xr:uid="{00000000-0005-0000-0000-0000F4070000}"/>
    <cellStyle name="Followed Hyperlink 60" xfId="39733" hidden="1" xr:uid="{00000000-0005-0000-0000-0000F5070000}"/>
    <cellStyle name="Followed Hyperlink 60" xfId="39769" hidden="1" xr:uid="{00000000-0005-0000-0000-0000F6070000}"/>
    <cellStyle name="Followed Hyperlink 60" xfId="39667" hidden="1" xr:uid="{00000000-0005-0000-0000-0000F7070000}"/>
    <cellStyle name="Followed Hyperlink 60" xfId="38942" hidden="1" xr:uid="{00000000-0005-0000-0000-0000F8070000}"/>
    <cellStyle name="Followed Hyperlink 60" xfId="39939" hidden="1" xr:uid="{00000000-0005-0000-0000-0000F9070000}"/>
    <cellStyle name="Followed Hyperlink 60" xfId="39975" hidden="1" xr:uid="{00000000-0005-0000-0000-0000FA070000}"/>
    <cellStyle name="Followed Hyperlink 60" xfId="39873" hidden="1" xr:uid="{00000000-0005-0000-0000-0000FB070000}"/>
    <cellStyle name="Followed Hyperlink 60" xfId="35382" hidden="1" xr:uid="{00000000-0005-0000-0000-0000E0070000}"/>
    <cellStyle name="Followed Hyperlink 60" xfId="40025" hidden="1" xr:uid="{00000000-0005-0000-0000-0000E1070000}"/>
    <cellStyle name="Followed Hyperlink 60" xfId="36993" hidden="1" xr:uid="{00000000-0005-0000-0000-0000E2070000}"/>
    <cellStyle name="Followed Hyperlink 60" xfId="40058" hidden="1" xr:uid="{00000000-0005-0000-0000-0000E3070000}"/>
    <cellStyle name="Followed Hyperlink 60" xfId="40185" hidden="1" xr:uid="{00000000-0005-0000-0000-0000E4070000}"/>
    <cellStyle name="Followed Hyperlink 60" xfId="40392" hidden="1" xr:uid="{00000000-0005-0000-0000-0000E5070000}"/>
    <cellStyle name="Followed Hyperlink 60" xfId="40428" hidden="1" xr:uid="{00000000-0005-0000-0000-0000E6070000}"/>
    <cellStyle name="Followed Hyperlink 60" xfId="40326" hidden="1" xr:uid="{00000000-0005-0000-0000-0000E7070000}"/>
    <cellStyle name="Followed Hyperlink 60" xfId="40195" hidden="1" xr:uid="{00000000-0005-0000-0000-0000E8070000}"/>
    <cellStyle name="Followed Hyperlink 60" xfId="40613" hidden="1" xr:uid="{00000000-0005-0000-0000-0000E9070000}"/>
    <cellStyle name="Followed Hyperlink 60" xfId="40649" hidden="1" xr:uid="{00000000-0005-0000-0000-0000EA070000}"/>
    <cellStyle name="Followed Hyperlink 60" xfId="40547" hidden="1" xr:uid="{00000000-0005-0000-0000-0000EB070000}"/>
    <cellStyle name="Followed Hyperlink 60" xfId="38530" hidden="1" xr:uid="{00000000-0005-0000-0000-0000EC070000}"/>
    <cellStyle name="Followed Hyperlink 60" xfId="40829" hidden="1" xr:uid="{00000000-0005-0000-0000-0000ED070000}"/>
    <cellStyle name="Followed Hyperlink 60" xfId="40865" hidden="1" xr:uid="{00000000-0005-0000-0000-0000EE070000}"/>
    <cellStyle name="Followed Hyperlink 60" xfId="40763" hidden="1" xr:uid="{00000000-0005-0000-0000-0000EF070000}"/>
    <cellStyle name="Followed Hyperlink 60" xfId="40715" hidden="1" xr:uid="{00000000-0005-0000-0000-0000F0070000}"/>
    <cellStyle name="Followed Hyperlink 60" xfId="41041" hidden="1" xr:uid="{00000000-0005-0000-0000-0000F1070000}"/>
    <cellStyle name="Followed Hyperlink 60" xfId="41077" hidden="1" xr:uid="{00000000-0005-0000-0000-0000F2070000}"/>
    <cellStyle name="Followed Hyperlink 60" xfId="40975" hidden="1" xr:uid="{00000000-0005-0000-0000-0000F3070000}"/>
    <cellStyle name="Followed Hyperlink 60" xfId="40264" hidden="1" xr:uid="{00000000-0005-0000-0000-0000F4070000}"/>
    <cellStyle name="Followed Hyperlink 60" xfId="41252" hidden="1" xr:uid="{00000000-0005-0000-0000-0000F5070000}"/>
    <cellStyle name="Followed Hyperlink 60" xfId="41288" hidden="1" xr:uid="{00000000-0005-0000-0000-0000F6070000}"/>
    <cellStyle name="Followed Hyperlink 60" xfId="41186" hidden="1" xr:uid="{00000000-0005-0000-0000-0000F7070000}"/>
    <cellStyle name="Followed Hyperlink 60" xfId="40461" hidden="1" xr:uid="{00000000-0005-0000-0000-0000F8070000}"/>
    <cellStyle name="Followed Hyperlink 60" xfId="41458" hidden="1" xr:uid="{00000000-0005-0000-0000-0000F9070000}"/>
    <cellStyle name="Followed Hyperlink 60" xfId="41494" hidden="1" xr:uid="{00000000-0005-0000-0000-0000FA070000}"/>
    <cellStyle name="Followed Hyperlink 60" xfId="41392" hidden="1" xr:uid="{00000000-0005-0000-0000-0000FB070000}"/>
    <cellStyle name="Followed Hyperlink 60" xfId="41805" hidden="1" xr:uid="{00000000-0005-0000-0000-0000E0070000}"/>
    <cellStyle name="Followed Hyperlink 60" xfId="42044" hidden="1" xr:uid="{00000000-0005-0000-0000-0000E1070000}"/>
    <cellStyle name="Followed Hyperlink 60" xfId="42080" hidden="1" xr:uid="{00000000-0005-0000-0000-0000E2070000}"/>
    <cellStyle name="Followed Hyperlink 60" xfId="41978" hidden="1" xr:uid="{00000000-0005-0000-0000-0000E3070000}"/>
    <cellStyle name="Followed Hyperlink 60" xfId="42150" hidden="1" xr:uid="{00000000-0005-0000-0000-0000E4070000}"/>
    <cellStyle name="Followed Hyperlink 60" xfId="42357" hidden="1" xr:uid="{00000000-0005-0000-0000-0000E5070000}"/>
    <cellStyle name="Followed Hyperlink 60" xfId="42393" hidden="1" xr:uid="{00000000-0005-0000-0000-0000E6070000}"/>
    <cellStyle name="Followed Hyperlink 60" xfId="42291" hidden="1" xr:uid="{00000000-0005-0000-0000-0000E7070000}"/>
    <cellStyle name="Followed Hyperlink 60" xfId="42160" hidden="1" xr:uid="{00000000-0005-0000-0000-0000E8070000}"/>
    <cellStyle name="Followed Hyperlink 60" xfId="42578" hidden="1" xr:uid="{00000000-0005-0000-0000-0000E9070000}"/>
    <cellStyle name="Followed Hyperlink 60" xfId="42614" hidden="1" xr:uid="{00000000-0005-0000-0000-0000EA070000}"/>
    <cellStyle name="Followed Hyperlink 60" xfId="42512" hidden="1" xr:uid="{00000000-0005-0000-0000-0000EB070000}"/>
    <cellStyle name="Followed Hyperlink 60" xfId="41713" hidden="1" xr:uid="{00000000-0005-0000-0000-0000EC070000}"/>
    <cellStyle name="Followed Hyperlink 60" xfId="42794" hidden="1" xr:uid="{00000000-0005-0000-0000-0000ED070000}"/>
    <cellStyle name="Followed Hyperlink 60" xfId="42830" hidden="1" xr:uid="{00000000-0005-0000-0000-0000EE070000}"/>
    <cellStyle name="Followed Hyperlink 60" xfId="42728" hidden="1" xr:uid="{00000000-0005-0000-0000-0000EF070000}"/>
    <cellStyle name="Followed Hyperlink 60" xfId="42680" hidden="1" xr:uid="{00000000-0005-0000-0000-0000F0070000}"/>
    <cellStyle name="Followed Hyperlink 60" xfId="43006" hidden="1" xr:uid="{00000000-0005-0000-0000-0000F1070000}"/>
    <cellStyle name="Followed Hyperlink 60" xfId="43042" hidden="1" xr:uid="{00000000-0005-0000-0000-0000F2070000}"/>
    <cellStyle name="Followed Hyperlink 60" xfId="42940" hidden="1" xr:uid="{00000000-0005-0000-0000-0000F3070000}"/>
    <cellStyle name="Followed Hyperlink 60" xfId="42229" hidden="1" xr:uid="{00000000-0005-0000-0000-0000F4070000}"/>
    <cellStyle name="Followed Hyperlink 60" xfId="43217" hidden="1" xr:uid="{00000000-0005-0000-0000-0000F5070000}"/>
    <cellStyle name="Followed Hyperlink 60" xfId="43253" hidden="1" xr:uid="{00000000-0005-0000-0000-0000F6070000}"/>
    <cellStyle name="Followed Hyperlink 60" xfId="43151" hidden="1" xr:uid="{00000000-0005-0000-0000-0000F7070000}"/>
    <cellStyle name="Followed Hyperlink 60" xfId="42426" hidden="1" xr:uid="{00000000-0005-0000-0000-0000F8070000}"/>
    <cellStyle name="Followed Hyperlink 60" xfId="43423" hidden="1" xr:uid="{00000000-0005-0000-0000-0000F9070000}"/>
    <cellStyle name="Followed Hyperlink 60" xfId="43459" hidden="1" xr:uid="{00000000-0005-0000-0000-0000FA070000}"/>
    <cellStyle name="Followed Hyperlink 60" xfId="43357" hidden="1" xr:uid="{00000000-0005-0000-0000-0000FB070000}"/>
    <cellStyle name="Followed Hyperlink 60" xfId="43816" hidden="1" xr:uid="{00000000-0005-0000-0000-0000E0070000}"/>
    <cellStyle name="Followed Hyperlink 60" xfId="43991" hidden="1" xr:uid="{00000000-0005-0000-0000-0000E1070000}"/>
    <cellStyle name="Followed Hyperlink 60" xfId="44027" hidden="1" xr:uid="{00000000-0005-0000-0000-0000E2070000}"/>
    <cellStyle name="Followed Hyperlink 60" xfId="43925" hidden="1" xr:uid="{00000000-0005-0000-0000-0000E3070000}"/>
    <cellStyle name="Followed Hyperlink 60" xfId="44097" hidden="1" xr:uid="{00000000-0005-0000-0000-0000E4070000}"/>
    <cellStyle name="Followed Hyperlink 60" xfId="44304" hidden="1" xr:uid="{00000000-0005-0000-0000-0000E5070000}"/>
    <cellStyle name="Followed Hyperlink 60" xfId="44340" hidden="1" xr:uid="{00000000-0005-0000-0000-0000E6070000}"/>
    <cellStyle name="Followed Hyperlink 60" xfId="44238" hidden="1" xr:uid="{00000000-0005-0000-0000-0000E7070000}"/>
    <cellStyle name="Followed Hyperlink 60" xfId="44107" hidden="1" xr:uid="{00000000-0005-0000-0000-0000E8070000}"/>
    <cellStyle name="Followed Hyperlink 60" xfId="44525" hidden="1" xr:uid="{00000000-0005-0000-0000-0000E9070000}"/>
    <cellStyle name="Followed Hyperlink 60" xfId="44561" hidden="1" xr:uid="{00000000-0005-0000-0000-0000EA070000}"/>
    <cellStyle name="Followed Hyperlink 60" xfId="44459" hidden="1" xr:uid="{00000000-0005-0000-0000-0000EB070000}"/>
    <cellStyle name="Followed Hyperlink 60" xfId="43792" hidden="1" xr:uid="{00000000-0005-0000-0000-0000EC070000}"/>
    <cellStyle name="Followed Hyperlink 60" xfId="44741" hidden="1" xr:uid="{00000000-0005-0000-0000-0000ED070000}"/>
    <cellStyle name="Followed Hyperlink 60" xfId="44777" hidden="1" xr:uid="{00000000-0005-0000-0000-0000EE070000}"/>
    <cellStyle name="Followed Hyperlink 60" xfId="44675" hidden="1" xr:uid="{00000000-0005-0000-0000-0000EF070000}"/>
    <cellStyle name="Followed Hyperlink 60" xfId="44627" hidden="1" xr:uid="{00000000-0005-0000-0000-0000F0070000}"/>
    <cellStyle name="Followed Hyperlink 60" xfId="44953" hidden="1" xr:uid="{00000000-0005-0000-0000-0000F1070000}"/>
    <cellStyle name="Followed Hyperlink 60" xfId="44989" hidden="1" xr:uid="{00000000-0005-0000-0000-0000F2070000}"/>
    <cellStyle name="Followed Hyperlink 60" xfId="44887" hidden="1" xr:uid="{00000000-0005-0000-0000-0000F3070000}"/>
    <cellStyle name="Followed Hyperlink 60" xfId="44176" hidden="1" xr:uid="{00000000-0005-0000-0000-0000F4070000}"/>
    <cellStyle name="Followed Hyperlink 60" xfId="45164" hidden="1" xr:uid="{00000000-0005-0000-0000-0000F5070000}"/>
    <cellStyle name="Followed Hyperlink 60" xfId="45200" hidden="1" xr:uid="{00000000-0005-0000-0000-0000F6070000}"/>
    <cellStyle name="Followed Hyperlink 60" xfId="45098" hidden="1" xr:uid="{00000000-0005-0000-0000-0000F7070000}"/>
    <cellStyle name="Followed Hyperlink 60" xfId="44373" hidden="1" xr:uid="{00000000-0005-0000-0000-0000F8070000}"/>
    <cellStyle name="Followed Hyperlink 60" xfId="45370" hidden="1" xr:uid="{00000000-0005-0000-0000-0000F9070000}"/>
    <cellStyle name="Followed Hyperlink 60" xfId="45406" hidden="1" xr:uid="{00000000-0005-0000-0000-0000FA070000}"/>
    <cellStyle name="Followed Hyperlink 60" xfId="45304" hidden="1" xr:uid="{00000000-0005-0000-0000-0000FB070000}"/>
    <cellStyle name="Followed Hyperlink 61" xfId="580" hidden="1" xr:uid="{00000000-0005-0000-0000-0000FC070000}"/>
    <cellStyle name="Followed Hyperlink 61" xfId="693" hidden="1" xr:uid="{00000000-0005-0000-0000-0000FD070000}"/>
    <cellStyle name="Followed Hyperlink 61" xfId="603" hidden="1" xr:uid="{00000000-0005-0000-0000-0000FE070000}"/>
    <cellStyle name="Followed Hyperlink 61" xfId="722" hidden="1" xr:uid="{00000000-0005-0000-0000-0000FF070000}"/>
    <cellStyle name="Followed Hyperlink 61" xfId="892" hidden="1" xr:uid="{00000000-0005-0000-0000-000000080000}"/>
    <cellStyle name="Followed Hyperlink 61" xfId="1006" hidden="1" xr:uid="{00000000-0005-0000-0000-000001080000}"/>
    <cellStyle name="Followed Hyperlink 61" xfId="916" hidden="1" xr:uid="{00000000-0005-0000-0000-000002080000}"/>
    <cellStyle name="Followed Hyperlink 61" xfId="1035" hidden="1" xr:uid="{00000000-0005-0000-0000-000003080000}"/>
    <cellStyle name="Followed Hyperlink 61" xfId="1119" hidden="1" xr:uid="{00000000-0005-0000-0000-000004080000}"/>
    <cellStyle name="Followed Hyperlink 61" xfId="1227" hidden="1" xr:uid="{00000000-0005-0000-0000-000005080000}"/>
    <cellStyle name="Followed Hyperlink 61" xfId="1137" hidden="1" xr:uid="{00000000-0005-0000-0000-000006080000}"/>
    <cellStyle name="Followed Hyperlink 61" xfId="1256" hidden="1" xr:uid="{00000000-0005-0000-0000-000007080000}"/>
    <cellStyle name="Followed Hyperlink 61" xfId="1338" hidden="1" xr:uid="{00000000-0005-0000-0000-000008080000}"/>
    <cellStyle name="Followed Hyperlink 61" xfId="1443" hidden="1" xr:uid="{00000000-0005-0000-0000-000009080000}"/>
    <cellStyle name="Followed Hyperlink 61" xfId="1353" hidden="1" xr:uid="{00000000-0005-0000-0000-00000A080000}"/>
    <cellStyle name="Followed Hyperlink 61" xfId="1472" hidden="1" xr:uid="{00000000-0005-0000-0000-00000B080000}"/>
    <cellStyle name="Followed Hyperlink 61" xfId="1553" hidden="1" xr:uid="{00000000-0005-0000-0000-00000C080000}"/>
    <cellStyle name="Followed Hyperlink 61" xfId="1655" hidden="1" xr:uid="{00000000-0005-0000-0000-00000D080000}"/>
    <cellStyle name="Followed Hyperlink 61" xfId="1565" hidden="1" xr:uid="{00000000-0005-0000-0000-00000E080000}"/>
    <cellStyle name="Followed Hyperlink 61" xfId="1684" hidden="1" xr:uid="{00000000-0005-0000-0000-00000F080000}"/>
    <cellStyle name="Followed Hyperlink 61" xfId="1765" hidden="1" xr:uid="{00000000-0005-0000-0000-000010080000}"/>
    <cellStyle name="Followed Hyperlink 61" xfId="1866" hidden="1" xr:uid="{00000000-0005-0000-0000-000011080000}"/>
    <cellStyle name="Followed Hyperlink 61" xfId="1776" hidden="1" xr:uid="{00000000-0005-0000-0000-000012080000}"/>
    <cellStyle name="Followed Hyperlink 61" xfId="1895" hidden="1" xr:uid="{00000000-0005-0000-0000-000013080000}"/>
    <cellStyle name="Followed Hyperlink 61" xfId="1976" hidden="1" xr:uid="{00000000-0005-0000-0000-000014080000}"/>
    <cellStyle name="Followed Hyperlink 61" xfId="2072" hidden="1" xr:uid="{00000000-0005-0000-0000-000015080000}"/>
    <cellStyle name="Followed Hyperlink 61" xfId="1982" hidden="1" xr:uid="{00000000-0005-0000-0000-000016080000}"/>
    <cellStyle name="Followed Hyperlink 61" xfId="2101" hidden="1" xr:uid="{00000000-0005-0000-0000-000017080000}"/>
    <cellStyle name="Followed Hyperlink 61" xfId="2881" hidden="1" xr:uid="{00000000-0005-0000-0000-0000FC070000}"/>
    <cellStyle name="Followed Hyperlink 61" xfId="2994" hidden="1" xr:uid="{00000000-0005-0000-0000-0000FD070000}"/>
    <cellStyle name="Followed Hyperlink 61" xfId="2904" hidden="1" xr:uid="{00000000-0005-0000-0000-0000FE070000}"/>
    <cellStyle name="Followed Hyperlink 61" xfId="3023" hidden="1" xr:uid="{00000000-0005-0000-0000-0000FF070000}"/>
    <cellStyle name="Followed Hyperlink 61" xfId="3193" hidden="1" xr:uid="{00000000-0005-0000-0000-000000080000}"/>
    <cellStyle name="Followed Hyperlink 61" xfId="3307" hidden="1" xr:uid="{00000000-0005-0000-0000-000001080000}"/>
    <cellStyle name="Followed Hyperlink 61" xfId="3217" hidden="1" xr:uid="{00000000-0005-0000-0000-000002080000}"/>
    <cellStyle name="Followed Hyperlink 61" xfId="3336" hidden="1" xr:uid="{00000000-0005-0000-0000-000003080000}"/>
    <cellStyle name="Followed Hyperlink 61" xfId="3420" hidden="1" xr:uid="{00000000-0005-0000-0000-000004080000}"/>
    <cellStyle name="Followed Hyperlink 61" xfId="3528" hidden="1" xr:uid="{00000000-0005-0000-0000-000005080000}"/>
    <cellStyle name="Followed Hyperlink 61" xfId="3438" hidden="1" xr:uid="{00000000-0005-0000-0000-000006080000}"/>
    <cellStyle name="Followed Hyperlink 61" xfId="3557" hidden="1" xr:uid="{00000000-0005-0000-0000-000007080000}"/>
    <cellStyle name="Followed Hyperlink 61" xfId="3639" hidden="1" xr:uid="{00000000-0005-0000-0000-000008080000}"/>
    <cellStyle name="Followed Hyperlink 61" xfId="3744" hidden="1" xr:uid="{00000000-0005-0000-0000-000009080000}"/>
    <cellStyle name="Followed Hyperlink 61" xfId="3654" hidden="1" xr:uid="{00000000-0005-0000-0000-00000A080000}"/>
    <cellStyle name="Followed Hyperlink 61" xfId="3773" hidden="1" xr:uid="{00000000-0005-0000-0000-00000B080000}"/>
    <cellStyle name="Followed Hyperlink 61" xfId="3854" hidden="1" xr:uid="{00000000-0005-0000-0000-00000C080000}"/>
    <cellStyle name="Followed Hyperlink 61" xfId="3956" hidden="1" xr:uid="{00000000-0005-0000-0000-00000D080000}"/>
    <cellStyle name="Followed Hyperlink 61" xfId="3866" hidden="1" xr:uid="{00000000-0005-0000-0000-00000E080000}"/>
    <cellStyle name="Followed Hyperlink 61" xfId="3985" hidden="1" xr:uid="{00000000-0005-0000-0000-00000F080000}"/>
    <cellStyle name="Followed Hyperlink 61" xfId="4066" hidden="1" xr:uid="{00000000-0005-0000-0000-000010080000}"/>
    <cellStyle name="Followed Hyperlink 61" xfId="4167" hidden="1" xr:uid="{00000000-0005-0000-0000-000011080000}"/>
    <cellStyle name="Followed Hyperlink 61" xfId="4077" hidden="1" xr:uid="{00000000-0005-0000-0000-000012080000}"/>
    <cellStyle name="Followed Hyperlink 61" xfId="4196" hidden="1" xr:uid="{00000000-0005-0000-0000-000013080000}"/>
    <cellStyle name="Followed Hyperlink 61" xfId="4277" hidden="1" xr:uid="{00000000-0005-0000-0000-000014080000}"/>
    <cellStyle name="Followed Hyperlink 61" xfId="4373" hidden="1" xr:uid="{00000000-0005-0000-0000-000015080000}"/>
    <cellStyle name="Followed Hyperlink 61" xfId="4283" hidden="1" xr:uid="{00000000-0005-0000-0000-000016080000}"/>
    <cellStyle name="Followed Hyperlink 61" xfId="4402" hidden="1" xr:uid="{00000000-0005-0000-0000-000017080000}"/>
    <cellStyle name="Followed Hyperlink 61" xfId="4541" hidden="1" xr:uid="{00000000-0005-0000-0000-0000FC070000}"/>
    <cellStyle name="Followed Hyperlink 61" xfId="2705" hidden="1" xr:uid="{00000000-0005-0000-0000-0000FD070000}"/>
    <cellStyle name="Followed Hyperlink 61" xfId="2645" hidden="1" xr:uid="{00000000-0005-0000-0000-0000FE070000}"/>
    <cellStyle name="Followed Hyperlink 61" xfId="2520" hidden="1" xr:uid="{00000000-0005-0000-0000-0000FF070000}"/>
    <cellStyle name="Followed Hyperlink 61" xfId="4872" hidden="1" xr:uid="{00000000-0005-0000-0000-000000080000}"/>
    <cellStyle name="Followed Hyperlink 61" xfId="4986" hidden="1" xr:uid="{00000000-0005-0000-0000-000001080000}"/>
    <cellStyle name="Followed Hyperlink 61" xfId="4896" hidden="1" xr:uid="{00000000-0005-0000-0000-000002080000}"/>
    <cellStyle name="Followed Hyperlink 61" xfId="5015" hidden="1" xr:uid="{00000000-0005-0000-0000-000003080000}"/>
    <cellStyle name="Followed Hyperlink 61" xfId="5099" hidden="1" xr:uid="{00000000-0005-0000-0000-000004080000}"/>
    <cellStyle name="Followed Hyperlink 61" xfId="5207" hidden="1" xr:uid="{00000000-0005-0000-0000-000005080000}"/>
    <cellStyle name="Followed Hyperlink 61" xfId="5117" hidden="1" xr:uid="{00000000-0005-0000-0000-000006080000}"/>
    <cellStyle name="Followed Hyperlink 61" xfId="5236" hidden="1" xr:uid="{00000000-0005-0000-0000-000007080000}"/>
    <cellStyle name="Followed Hyperlink 61" xfId="5318" hidden="1" xr:uid="{00000000-0005-0000-0000-000008080000}"/>
    <cellStyle name="Followed Hyperlink 61" xfId="5423" hidden="1" xr:uid="{00000000-0005-0000-0000-000009080000}"/>
    <cellStyle name="Followed Hyperlink 61" xfId="5333" hidden="1" xr:uid="{00000000-0005-0000-0000-00000A080000}"/>
    <cellStyle name="Followed Hyperlink 61" xfId="5452" hidden="1" xr:uid="{00000000-0005-0000-0000-00000B080000}"/>
    <cellStyle name="Followed Hyperlink 61" xfId="5533" hidden="1" xr:uid="{00000000-0005-0000-0000-00000C080000}"/>
    <cellStyle name="Followed Hyperlink 61" xfId="5635" hidden="1" xr:uid="{00000000-0005-0000-0000-00000D080000}"/>
    <cellStyle name="Followed Hyperlink 61" xfId="5545" hidden="1" xr:uid="{00000000-0005-0000-0000-00000E080000}"/>
    <cellStyle name="Followed Hyperlink 61" xfId="5664" hidden="1" xr:uid="{00000000-0005-0000-0000-00000F080000}"/>
    <cellStyle name="Followed Hyperlink 61" xfId="5745" hidden="1" xr:uid="{00000000-0005-0000-0000-000010080000}"/>
    <cellStyle name="Followed Hyperlink 61" xfId="5846" hidden="1" xr:uid="{00000000-0005-0000-0000-000011080000}"/>
    <cellStyle name="Followed Hyperlink 61" xfId="5756" hidden="1" xr:uid="{00000000-0005-0000-0000-000012080000}"/>
    <cellStyle name="Followed Hyperlink 61" xfId="5875" hidden="1" xr:uid="{00000000-0005-0000-0000-000013080000}"/>
    <cellStyle name="Followed Hyperlink 61" xfId="5956" hidden="1" xr:uid="{00000000-0005-0000-0000-000014080000}"/>
    <cellStyle name="Followed Hyperlink 61" xfId="6052" hidden="1" xr:uid="{00000000-0005-0000-0000-000015080000}"/>
    <cellStyle name="Followed Hyperlink 61" xfId="5962" hidden="1" xr:uid="{00000000-0005-0000-0000-000016080000}"/>
    <cellStyle name="Followed Hyperlink 61" xfId="6081" hidden="1" xr:uid="{00000000-0005-0000-0000-000017080000}"/>
    <cellStyle name="Followed Hyperlink 61" xfId="6220" hidden="1" xr:uid="{00000000-0005-0000-0000-0000FC070000}"/>
    <cellStyle name="Followed Hyperlink 61" xfId="2618" hidden="1" xr:uid="{00000000-0005-0000-0000-0000FD070000}"/>
    <cellStyle name="Followed Hyperlink 61" xfId="4631" hidden="1" xr:uid="{00000000-0005-0000-0000-0000FE070000}"/>
    <cellStyle name="Followed Hyperlink 61" xfId="4669" hidden="1" xr:uid="{00000000-0005-0000-0000-0000FF070000}"/>
    <cellStyle name="Followed Hyperlink 61" xfId="6552" hidden="1" xr:uid="{00000000-0005-0000-0000-000000080000}"/>
    <cellStyle name="Followed Hyperlink 61" xfId="6666" hidden="1" xr:uid="{00000000-0005-0000-0000-000001080000}"/>
    <cellStyle name="Followed Hyperlink 61" xfId="6576" hidden="1" xr:uid="{00000000-0005-0000-0000-000002080000}"/>
    <cellStyle name="Followed Hyperlink 61" xfId="6695" hidden="1" xr:uid="{00000000-0005-0000-0000-000003080000}"/>
    <cellStyle name="Followed Hyperlink 61" xfId="6779" hidden="1" xr:uid="{00000000-0005-0000-0000-000004080000}"/>
    <cellStyle name="Followed Hyperlink 61" xfId="6887" hidden="1" xr:uid="{00000000-0005-0000-0000-000005080000}"/>
    <cellStyle name="Followed Hyperlink 61" xfId="6797" hidden="1" xr:uid="{00000000-0005-0000-0000-000006080000}"/>
    <cellStyle name="Followed Hyperlink 61" xfId="6916" hidden="1" xr:uid="{00000000-0005-0000-0000-000007080000}"/>
    <cellStyle name="Followed Hyperlink 61" xfId="6998" hidden="1" xr:uid="{00000000-0005-0000-0000-000008080000}"/>
    <cellStyle name="Followed Hyperlink 61" xfId="7103" hidden="1" xr:uid="{00000000-0005-0000-0000-000009080000}"/>
    <cellStyle name="Followed Hyperlink 61" xfId="7013" hidden="1" xr:uid="{00000000-0005-0000-0000-00000A080000}"/>
    <cellStyle name="Followed Hyperlink 61" xfId="7132" hidden="1" xr:uid="{00000000-0005-0000-0000-00000B080000}"/>
    <cellStyle name="Followed Hyperlink 61" xfId="7213" hidden="1" xr:uid="{00000000-0005-0000-0000-00000C080000}"/>
    <cellStyle name="Followed Hyperlink 61" xfId="7315" hidden="1" xr:uid="{00000000-0005-0000-0000-00000D080000}"/>
    <cellStyle name="Followed Hyperlink 61" xfId="7225" hidden="1" xr:uid="{00000000-0005-0000-0000-00000E080000}"/>
    <cellStyle name="Followed Hyperlink 61" xfId="7344" hidden="1" xr:uid="{00000000-0005-0000-0000-00000F080000}"/>
    <cellStyle name="Followed Hyperlink 61" xfId="7425" hidden="1" xr:uid="{00000000-0005-0000-0000-000010080000}"/>
    <cellStyle name="Followed Hyperlink 61" xfId="7526" hidden="1" xr:uid="{00000000-0005-0000-0000-000011080000}"/>
    <cellStyle name="Followed Hyperlink 61" xfId="7436" hidden="1" xr:uid="{00000000-0005-0000-0000-000012080000}"/>
    <cellStyle name="Followed Hyperlink 61" xfId="7555" hidden="1" xr:uid="{00000000-0005-0000-0000-000013080000}"/>
    <cellStyle name="Followed Hyperlink 61" xfId="7636" hidden="1" xr:uid="{00000000-0005-0000-0000-000014080000}"/>
    <cellStyle name="Followed Hyperlink 61" xfId="7732" hidden="1" xr:uid="{00000000-0005-0000-0000-000015080000}"/>
    <cellStyle name="Followed Hyperlink 61" xfId="7642" hidden="1" xr:uid="{00000000-0005-0000-0000-000016080000}"/>
    <cellStyle name="Followed Hyperlink 61" xfId="7761" hidden="1" xr:uid="{00000000-0005-0000-0000-000017080000}"/>
    <cellStyle name="Followed Hyperlink 61" xfId="7900" hidden="1" xr:uid="{00000000-0005-0000-0000-0000FC070000}"/>
    <cellStyle name="Followed Hyperlink 61" xfId="2467" hidden="1" xr:uid="{00000000-0005-0000-0000-0000FD070000}"/>
    <cellStyle name="Followed Hyperlink 61" xfId="6310" hidden="1" xr:uid="{00000000-0005-0000-0000-0000FE070000}"/>
    <cellStyle name="Followed Hyperlink 61" xfId="6348" hidden="1" xr:uid="{00000000-0005-0000-0000-0000FF070000}"/>
    <cellStyle name="Followed Hyperlink 61" xfId="8232" hidden="1" xr:uid="{00000000-0005-0000-0000-000000080000}"/>
    <cellStyle name="Followed Hyperlink 61" xfId="8346" hidden="1" xr:uid="{00000000-0005-0000-0000-000001080000}"/>
    <cellStyle name="Followed Hyperlink 61" xfId="8256" hidden="1" xr:uid="{00000000-0005-0000-0000-000002080000}"/>
    <cellStyle name="Followed Hyperlink 61" xfId="8375" hidden="1" xr:uid="{00000000-0005-0000-0000-000003080000}"/>
    <cellStyle name="Followed Hyperlink 61" xfId="8459" hidden="1" xr:uid="{00000000-0005-0000-0000-000004080000}"/>
    <cellStyle name="Followed Hyperlink 61" xfId="8567" hidden="1" xr:uid="{00000000-0005-0000-0000-000005080000}"/>
    <cellStyle name="Followed Hyperlink 61" xfId="8477" hidden="1" xr:uid="{00000000-0005-0000-0000-000006080000}"/>
    <cellStyle name="Followed Hyperlink 61" xfId="8596" hidden="1" xr:uid="{00000000-0005-0000-0000-000007080000}"/>
    <cellStyle name="Followed Hyperlink 61" xfId="8678" hidden="1" xr:uid="{00000000-0005-0000-0000-000008080000}"/>
    <cellStyle name="Followed Hyperlink 61" xfId="8783" hidden="1" xr:uid="{00000000-0005-0000-0000-000009080000}"/>
    <cellStyle name="Followed Hyperlink 61" xfId="8693" hidden="1" xr:uid="{00000000-0005-0000-0000-00000A080000}"/>
    <cellStyle name="Followed Hyperlink 61" xfId="8812" hidden="1" xr:uid="{00000000-0005-0000-0000-00000B080000}"/>
    <cellStyle name="Followed Hyperlink 61" xfId="8893" hidden="1" xr:uid="{00000000-0005-0000-0000-00000C080000}"/>
    <cellStyle name="Followed Hyperlink 61" xfId="8995" hidden="1" xr:uid="{00000000-0005-0000-0000-00000D080000}"/>
    <cellStyle name="Followed Hyperlink 61" xfId="8905" hidden="1" xr:uid="{00000000-0005-0000-0000-00000E080000}"/>
    <cellStyle name="Followed Hyperlink 61" xfId="9024" hidden="1" xr:uid="{00000000-0005-0000-0000-00000F080000}"/>
    <cellStyle name="Followed Hyperlink 61" xfId="9105" hidden="1" xr:uid="{00000000-0005-0000-0000-000010080000}"/>
    <cellStyle name="Followed Hyperlink 61" xfId="9206" hidden="1" xr:uid="{00000000-0005-0000-0000-000011080000}"/>
    <cellStyle name="Followed Hyperlink 61" xfId="9116" hidden="1" xr:uid="{00000000-0005-0000-0000-000012080000}"/>
    <cellStyle name="Followed Hyperlink 61" xfId="9235" hidden="1" xr:uid="{00000000-0005-0000-0000-000013080000}"/>
    <cellStyle name="Followed Hyperlink 61" xfId="9316" hidden="1" xr:uid="{00000000-0005-0000-0000-000014080000}"/>
    <cellStyle name="Followed Hyperlink 61" xfId="9412" hidden="1" xr:uid="{00000000-0005-0000-0000-000015080000}"/>
    <cellStyle name="Followed Hyperlink 61" xfId="9322" hidden="1" xr:uid="{00000000-0005-0000-0000-000016080000}"/>
    <cellStyle name="Followed Hyperlink 61" xfId="9441" hidden="1" xr:uid="{00000000-0005-0000-0000-000017080000}"/>
    <cellStyle name="Followed Hyperlink 61" xfId="9580" hidden="1" xr:uid="{00000000-0005-0000-0000-0000FC070000}"/>
    <cellStyle name="Followed Hyperlink 61" xfId="4697" hidden="1" xr:uid="{00000000-0005-0000-0000-0000FD070000}"/>
    <cellStyle name="Followed Hyperlink 61" xfId="7990" hidden="1" xr:uid="{00000000-0005-0000-0000-0000FE070000}"/>
    <cellStyle name="Followed Hyperlink 61" xfId="8028" hidden="1" xr:uid="{00000000-0005-0000-0000-0000FF070000}"/>
    <cellStyle name="Followed Hyperlink 61" xfId="9910" hidden="1" xr:uid="{00000000-0005-0000-0000-000000080000}"/>
    <cellStyle name="Followed Hyperlink 61" xfId="10024" hidden="1" xr:uid="{00000000-0005-0000-0000-000001080000}"/>
    <cellStyle name="Followed Hyperlink 61" xfId="9934" hidden="1" xr:uid="{00000000-0005-0000-0000-000002080000}"/>
    <cellStyle name="Followed Hyperlink 61" xfId="10053" hidden="1" xr:uid="{00000000-0005-0000-0000-000003080000}"/>
    <cellStyle name="Followed Hyperlink 61" xfId="10137" hidden="1" xr:uid="{00000000-0005-0000-0000-000004080000}"/>
    <cellStyle name="Followed Hyperlink 61" xfId="10245" hidden="1" xr:uid="{00000000-0005-0000-0000-000005080000}"/>
    <cellStyle name="Followed Hyperlink 61" xfId="10155" hidden="1" xr:uid="{00000000-0005-0000-0000-000006080000}"/>
    <cellStyle name="Followed Hyperlink 61" xfId="10274" hidden="1" xr:uid="{00000000-0005-0000-0000-000007080000}"/>
    <cellStyle name="Followed Hyperlink 61" xfId="10356" hidden="1" xr:uid="{00000000-0005-0000-0000-000008080000}"/>
    <cellStyle name="Followed Hyperlink 61" xfId="10461" hidden="1" xr:uid="{00000000-0005-0000-0000-000009080000}"/>
    <cellStyle name="Followed Hyperlink 61" xfId="10371" hidden="1" xr:uid="{00000000-0005-0000-0000-00000A080000}"/>
    <cellStyle name="Followed Hyperlink 61" xfId="10490" hidden="1" xr:uid="{00000000-0005-0000-0000-00000B080000}"/>
    <cellStyle name="Followed Hyperlink 61" xfId="10571" hidden="1" xr:uid="{00000000-0005-0000-0000-00000C080000}"/>
    <cellStyle name="Followed Hyperlink 61" xfId="10673" hidden="1" xr:uid="{00000000-0005-0000-0000-00000D080000}"/>
    <cellStyle name="Followed Hyperlink 61" xfId="10583" hidden="1" xr:uid="{00000000-0005-0000-0000-00000E080000}"/>
    <cellStyle name="Followed Hyperlink 61" xfId="10702" hidden="1" xr:uid="{00000000-0005-0000-0000-00000F080000}"/>
    <cellStyle name="Followed Hyperlink 61" xfId="10783" hidden="1" xr:uid="{00000000-0005-0000-0000-000010080000}"/>
    <cellStyle name="Followed Hyperlink 61" xfId="10884" hidden="1" xr:uid="{00000000-0005-0000-0000-000011080000}"/>
    <cellStyle name="Followed Hyperlink 61" xfId="10794" hidden="1" xr:uid="{00000000-0005-0000-0000-000012080000}"/>
    <cellStyle name="Followed Hyperlink 61" xfId="10913" hidden="1" xr:uid="{00000000-0005-0000-0000-000013080000}"/>
    <cellStyle name="Followed Hyperlink 61" xfId="10994" hidden="1" xr:uid="{00000000-0005-0000-0000-000014080000}"/>
    <cellStyle name="Followed Hyperlink 61" xfId="11090" hidden="1" xr:uid="{00000000-0005-0000-0000-000015080000}"/>
    <cellStyle name="Followed Hyperlink 61" xfId="11000" hidden="1" xr:uid="{00000000-0005-0000-0000-000016080000}"/>
    <cellStyle name="Followed Hyperlink 61" xfId="11119" hidden="1" xr:uid="{00000000-0005-0000-0000-000017080000}"/>
    <cellStyle name="Followed Hyperlink 61" xfId="11258" hidden="1" xr:uid="{00000000-0005-0000-0000-0000FC070000}"/>
    <cellStyle name="Followed Hyperlink 61" xfId="6376" hidden="1" xr:uid="{00000000-0005-0000-0000-0000FD070000}"/>
    <cellStyle name="Followed Hyperlink 61" xfId="9670" hidden="1" xr:uid="{00000000-0005-0000-0000-0000FE070000}"/>
    <cellStyle name="Followed Hyperlink 61" xfId="9707" hidden="1" xr:uid="{00000000-0005-0000-0000-0000FF070000}"/>
    <cellStyle name="Followed Hyperlink 61" xfId="11585" hidden="1" xr:uid="{00000000-0005-0000-0000-000000080000}"/>
    <cellStyle name="Followed Hyperlink 61" xfId="11699" hidden="1" xr:uid="{00000000-0005-0000-0000-000001080000}"/>
    <cellStyle name="Followed Hyperlink 61" xfId="11609" hidden="1" xr:uid="{00000000-0005-0000-0000-000002080000}"/>
    <cellStyle name="Followed Hyperlink 61" xfId="11728" hidden="1" xr:uid="{00000000-0005-0000-0000-000003080000}"/>
    <cellStyle name="Followed Hyperlink 61" xfId="11812" hidden="1" xr:uid="{00000000-0005-0000-0000-000004080000}"/>
    <cellStyle name="Followed Hyperlink 61" xfId="11920" hidden="1" xr:uid="{00000000-0005-0000-0000-000005080000}"/>
    <cellStyle name="Followed Hyperlink 61" xfId="11830" hidden="1" xr:uid="{00000000-0005-0000-0000-000006080000}"/>
    <cellStyle name="Followed Hyperlink 61" xfId="11949" hidden="1" xr:uid="{00000000-0005-0000-0000-000007080000}"/>
    <cellStyle name="Followed Hyperlink 61" xfId="12031" hidden="1" xr:uid="{00000000-0005-0000-0000-000008080000}"/>
    <cellStyle name="Followed Hyperlink 61" xfId="12136" hidden="1" xr:uid="{00000000-0005-0000-0000-000009080000}"/>
    <cellStyle name="Followed Hyperlink 61" xfId="12046" hidden="1" xr:uid="{00000000-0005-0000-0000-00000A080000}"/>
    <cellStyle name="Followed Hyperlink 61" xfId="12165" hidden="1" xr:uid="{00000000-0005-0000-0000-00000B080000}"/>
    <cellStyle name="Followed Hyperlink 61" xfId="12246" hidden="1" xr:uid="{00000000-0005-0000-0000-00000C080000}"/>
    <cellStyle name="Followed Hyperlink 61" xfId="12348" hidden="1" xr:uid="{00000000-0005-0000-0000-00000D080000}"/>
    <cellStyle name="Followed Hyperlink 61" xfId="12258" hidden="1" xr:uid="{00000000-0005-0000-0000-00000E080000}"/>
    <cellStyle name="Followed Hyperlink 61" xfId="12377" hidden="1" xr:uid="{00000000-0005-0000-0000-00000F080000}"/>
    <cellStyle name="Followed Hyperlink 61" xfId="12458" hidden="1" xr:uid="{00000000-0005-0000-0000-000010080000}"/>
    <cellStyle name="Followed Hyperlink 61" xfId="12559" hidden="1" xr:uid="{00000000-0005-0000-0000-000011080000}"/>
    <cellStyle name="Followed Hyperlink 61" xfId="12469" hidden="1" xr:uid="{00000000-0005-0000-0000-000012080000}"/>
    <cellStyle name="Followed Hyperlink 61" xfId="12588" hidden="1" xr:uid="{00000000-0005-0000-0000-000013080000}"/>
    <cellStyle name="Followed Hyperlink 61" xfId="12669" hidden="1" xr:uid="{00000000-0005-0000-0000-000014080000}"/>
    <cellStyle name="Followed Hyperlink 61" xfId="12765" hidden="1" xr:uid="{00000000-0005-0000-0000-000015080000}"/>
    <cellStyle name="Followed Hyperlink 61" xfId="12675" hidden="1" xr:uid="{00000000-0005-0000-0000-000016080000}"/>
    <cellStyle name="Followed Hyperlink 61" xfId="12794" hidden="1" xr:uid="{00000000-0005-0000-0000-000017080000}"/>
    <cellStyle name="Followed Hyperlink 61" xfId="12933" hidden="1" xr:uid="{00000000-0005-0000-0000-0000FC070000}"/>
    <cellStyle name="Followed Hyperlink 61" xfId="8056" hidden="1" xr:uid="{00000000-0005-0000-0000-0000FD070000}"/>
    <cellStyle name="Followed Hyperlink 61" xfId="11347" hidden="1" xr:uid="{00000000-0005-0000-0000-0000FE070000}"/>
    <cellStyle name="Followed Hyperlink 61" xfId="11382" hidden="1" xr:uid="{00000000-0005-0000-0000-0000FF070000}"/>
    <cellStyle name="Followed Hyperlink 61" xfId="13259" hidden="1" xr:uid="{00000000-0005-0000-0000-000000080000}"/>
    <cellStyle name="Followed Hyperlink 61" xfId="13373" hidden="1" xr:uid="{00000000-0005-0000-0000-000001080000}"/>
    <cellStyle name="Followed Hyperlink 61" xfId="13283" hidden="1" xr:uid="{00000000-0005-0000-0000-000002080000}"/>
    <cellStyle name="Followed Hyperlink 61" xfId="13402" hidden="1" xr:uid="{00000000-0005-0000-0000-000003080000}"/>
    <cellStyle name="Followed Hyperlink 61" xfId="13486" hidden="1" xr:uid="{00000000-0005-0000-0000-000004080000}"/>
    <cellStyle name="Followed Hyperlink 61" xfId="13594" hidden="1" xr:uid="{00000000-0005-0000-0000-000005080000}"/>
    <cellStyle name="Followed Hyperlink 61" xfId="13504" hidden="1" xr:uid="{00000000-0005-0000-0000-000006080000}"/>
    <cellStyle name="Followed Hyperlink 61" xfId="13623" hidden="1" xr:uid="{00000000-0005-0000-0000-000007080000}"/>
    <cellStyle name="Followed Hyperlink 61" xfId="13705" hidden="1" xr:uid="{00000000-0005-0000-0000-000008080000}"/>
    <cellStyle name="Followed Hyperlink 61" xfId="13810" hidden="1" xr:uid="{00000000-0005-0000-0000-000009080000}"/>
    <cellStyle name="Followed Hyperlink 61" xfId="13720" hidden="1" xr:uid="{00000000-0005-0000-0000-00000A080000}"/>
    <cellStyle name="Followed Hyperlink 61" xfId="13839" hidden="1" xr:uid="{00000000-0005-0000-0000-00000B080000}"/>
    <cellStyle name="Followed Hyperlink 61" xfId="13920" hidden="1" xr:uid="{00000000-0005-0000-0000-00000C080000}"/>
    <cellStyle name="Followed Hyperlink 61" xfId="14022" hidden="1" xr:uid="{00000000-0005-0000-0000-00000D080000}"/>
    <cellStyle name="Followed Hyperlink 61" xfId="13932" hidden="1" xr:uid="{00000000-0005-0000-0000-00000E080000}"/>
    <cellStyle name="Followed Hyperlink 61" xfId="14051" hidden="1" xr:uid="{00000000-0005-0000-0000-00000F080000}"/>
    <cellStyle name="Followed Hyperlink 61" xfId="14132" hidden="1" xr:uid="{00000000-0005-0000-0000-000010080000}"/>
    <cellStyle name="Followed Hyperlink 61" xfId="14233" hidden="1" xr:uid="{00000000-0005-0000-0000-000011080000}"/>
    <cellStyle name="Followed Hyperlink 61" xfId="14143" hidden="1" xr:uid="{00000000-0005-0000-0000-000012080000}"/>
    <cellStyle name="Followed Hyperlink 61" xfId="14262" hidden="1" xr:uid="{00000000-0005-0000-0000-000013080000}"/>
    <cellStyle name="Followed Hyperlink 61" xfId="14343" hidden="1" xr:uid="{00000000-0005-0000-0000-000014080000}"/>
    <cellStyle name="Followed Hyperlink 61" xfId="14439" hidden="1" xr:uid="{00000000-0005-0000-0000-000015080000}"/>
    <cellStyle name="Followed Hyperlink 61" xfId="14349" hidden="1" xr:uid="{00000000-0005-0000-0000-000016080000}"/>
    <cellStyle name="Followed Hyperlink 61" xfId="14468" hidden="1" xr:uid="{00000000-0005-0000-0000-000017080000}"/>
    <cellStyle name="Followed Hyperlink 61" xfId="14607" hidden="1" xr:uid="{00000000-0005-0000-0000-0000FC070000}"/>
    <cellStyle name="Followed Hyperlink 61" xfId="9734" hidden="1" xr:uid="{00000000-0005-0000-0000-0000FD070000}"/>
    <cellStyle name="Followed Hyperlink 61" xfId="13021" hidden="1" xr:uid="{00000000-0005-0000-0000-0000FE070000}"/>
    <cellStyle name="Followed Hyperlink 61" xfId="13056" hidden="1" xr:uid="{00000000-0005-0000-0000-0000FF070000}"/>
    <cellStyle name="Followed Hyperlink 61" xfId="14927" hidden="1" xr:uid="{00000000-0005-0000-0000-000000080000}"/>
    <cellStyle name="Followed Hyperlink 61" xfId="15041" hidden="1" xr:uid="{00000000-0005-0000-0000-000001080000}"/>
    <cellStyle name="Followed Hyperlink 61" xfId="14951" hidden="1" xr:uid="{00000000-0005-0000-0000-000002080000}"/>
    <cellStyle name="Followed Hyperlink 61" xfId="15070" hidden="1" xr:uid="{00000000-0005-0000-0000-000003080000}"/>
    <cellStyle name="Followed Hyperlink 61" xfId="15154" hidden="1" xr:uid="{00000000-0005-0000-0000-000004080000}"/>
    <cellStyle name="Followed Hyperlink 61" xfId="15262" hidden="1" xr:uid="{00000000-0005-0000-0000-000005080000}"/>
    <cellStyle name="Followed Hyperlink 61" xfId="15172" hidden="1" xr:uid="{00000000-0005-0000-0000-000006080000}"/>
    <cellStyle name="Followed Hyperlink 61" xfId="15291" hidden="1" xr:uid="{00000000-0005-0000-0000-000007080000}"/>
    <cellStyle name="Followed Hyperlink 61" xfId="15373" hidden="1" xr:uid="{00000000-0005-0000-0000-000008080000}"/>
    <cellStyle name="Followed Hyperlink 61" xfId="15478" hidden="1" xr:uid="{00000000-0005-0000-0000-000009080000}"/>
    <cellStyle name="Followed Hyperlink 61" xfId="15388" hidden="1" xr:uid="{00000000-0005-0000-0000-00000A080000}"/>
    <cellStyle name="Followed Hyperlink 61" xfId="15507" hidden="1" xr:uid="{00000000-0005-0000-0000-00000B080000}"/>
    <cellStyle name="Followed Hyperlink 61" xfId="15588" hidden="1" xr:uid="{00000000-0005-0000-0000-00000C080000}"/>
    <cellStyle name="Followed Hyperlink 61" xfId="15690" hidden="1" xr:uid="{00000000-0005-0000-0000-00000D080000}"/>
    <cellStyle name="Followed Hyperlink 61" xfId="15600" hidden="1" xr:uid="{00000000-0005-0000-0000-00000E080000}"/>
    <cellStyle name="Followed Hyperlink 61" xfId="15719" hidden="1" xr:uid="{00000000-0005-0000-0000-00000F080000}"/>
    <cellStyle name="Followed Hyperlink 61" xfId="15800" hidden="1" xr:uid="{00000000-0005-0000-0000-000010080000}"/>
    <cellStyle name="Followed Hyperlink 61" xfId="15901" hidden="1" xr:uid="{00000000-0005-0000-0000-000011080000}"/>
    <cellStyle name="Followed Hyperlink 61" xfId="15811" hidden="1" xr:uid="{00000000-0005-0000-0000-000012080000}"/>
    <cellStyle name="Followed Hyperlink 61" xfId="15930" hidden="1" xr:uid="{00000000-0005-0000-0000-000013080000}"/>
    <cellStyle name="Followed Hyperlink 61" xfId="16011" hidden="1" xr:uid="{00000000-0005-0000-0000-000014080000}"/>
    <cellStyle name="Followed Hyperlink 61" xfId="16107" hidden="1" xr:uid="{00000000-0005-0000-0000-000015080000}"/>
    <cellStyle name="Followed Hyperlink 61" xfId="16017" hidden="1" xr:uid="{00000000-0005-0000-0000-000016080000}"/>
    <cellStyle name="Followed Hyperlink 61" xfId="16136" hidden="1" xr:uid="{00000000-0005-0000-0000-000017080000}"/>
    <cellStyle name="Followed Hyperlink 61" xfId="16275" hidden="1" xr:uid="{00000000-0005-0000-0000-0000FC070000}"/>
    <cellStyle name="Followed Hyperlink 61" xfId="11410" hidden="1" xr:uid="{00000000-0005-0000-0000-0000FD070000}"/>
    <cellStyle name="Followed Hyperlink 61" xfId="14692" hidden="1" xr:uid="{00000000-0005-0000-0000-0000FE070000}"/>
    <cellStyle name="Followed Hyperlink 61" xfId="14728" hidden="1" xr:uid="{00000000-0005-0000-0000-0000FF070000}"/>
    <cellStyle name="Followed Hyperlink 61" xfId="16586" hidden="1" xr:uid="{00000000-0005-0000-0000-000000080000}"/>
    <cellStyle name="Followed Hyperlink 61" xfId="16700" hidden="1" xr:uid="{00000000-0005-0000-0000-000001080000}"/>
    <cellStyle name="Followed Hyperlink 61" xfId="16610" hidden="1" xr:uid="{00000000-0005-0000-0000-000002080000}"/>
    <cellStyle name="Followed Hyperlink 61" xfId="16729" hidden="1" xr:uid="{00000000-0005-0000-0000-000003080000}"/>
    <cellStyle name="Followed Hyperlink 61" xfId="16813" hidden="1" xr:uid="{00000000-0005-0000-0000-000004080000}"/>
    <cellStyle name="Followed Hyperlink 61" xfId="16921" hidden="1" xr:uid="{00000000-0005-0000-0000-000005080000}"/>
    <cellStyle name="Followed Hyperlink 61" xfId="16831" hidden="1" xr:uid="{00000000-0005-0000-0000-000006080000}"/>
    <cellStyle name="Followed Hyperlink 61" xfId="16950" hidden="1" xr:uid="{00000000-0005-0000-0000-000007080000}"/>
    <cellStyle name="Followed Hyperlink 61" xfId="17032" hidden="1" xr:uid="{00000000-0005-0000-0000-000008080000}"/>
    <cellStyle name="Followed Hyperlink 61" xfId="17137" hidden="1" xr:uid="{00000000-0005-0000-0000-000009080000}"/>
    <cellStyle name="Followed Hyperlink 61" xfId="17047" hidden="1" xr:uid="{00000000-0005-0000-0000-00000A080000}"/>
    <cellStyle name="Followed Hyperlink 61" xfId="17166" hidden="1" xr:uid="{00000000-0005-0000-0000-00000B080000}"/>
    <cellStyle name="Followed Hyperlink 61" xfId="17247" hidden="1" xr:uid="{00000000-0005-0000-0000-00000C080000}"/>
    <cellStyle name="Followed Hyperlink 61" xfId="17349" hidden="1" xr:uid="{00000000-0005-0000-0000-00000D080000}"/>
    <cellStyle name="Followed Hyperlink 61" xfId="17259" hidden="1" xr:uid="{00000000-0005-0000-0000-00000E080000}"/>
    <cellStyle name="Followed Hyperlink 61" xfId="17378" hidden="1" xr:uid="{00000000-0005-0000-0000-00000F080000}"/>
    <cellStyle name="Followed Hyperlink 61" xfId="17459" hidden="1" xr:uid="{00000000-0005-0000-0000-000010080000}"/>
    <cellStyle name="Followed Hyperlink 61" xfId="17560" hidden="1" xr:uid="{00000000-0005-0000-0000-000011080000}"/>
    <cellStyle name="Followed Hyperlink 61" xfId="17470" hidden="1" xr:uid="{00000000-0005-0000-0000-000012080000}"/>
    <cellStyle name="Followed Hyperlink 61" xfId="17589" hidden="1" xr:uid="{00000000-0005-0000-0000-000013080000}"/>
    <cellStyle name="Followed Hyperlink 61" xfId="17670" hidden="1" xr:uid="{00000000-0005-0000-0000-000014080000}"/>
    <cellStyle name="Followed Hyperlink 61" xfId="17766" hidden="1" xr:uid="{00000000-0005-0000-0000-000015080000}"/>
    <cellStyle name="Followed Hyperlink 61" xfId="17676" hidden="1" xr:uid="{00000000-0005-0000-0000-000016080000}"/>
    <cellStyle name="Followed Hyperlink 61" xfId="17795" hidden="1" xr:uid="{00000000-0005-0000-0000-000017080000}"/>
    <cellStyle name="Followed Hyperlink 61" xfId="14681" hidden="1" xr:uid="{00000000-0005-0000-0000-0000FC070000}"/>
    <cellStyle name="Followed Hyperlink 61" xfId="11386" hidden="1" xr:uid="{00000000-0005-0000-0000-0000FD070000}"/>
    <cellStyle name="Followed Hyperlink 61" xfId="17917" hidden="1" xr:uid="{00000000-0005-0000-0000-0000FE070000}"/>
    <cellStyle name="Followed Hyperlink 61" xfId="12992" hidden="1" xr:uid="{00000000-0005-0000-0000-0000FF070000}"/>
    <cellStyle name="Followed Hyperlink 61" xfId="18252" hidden="1" xr:uid="{00000000-0005-0000-0000-000000080000}"/>
    <cellStyle name="Followed Hyperlink 61" xfId="18366" hidden="1" xr:uid="{00000000-0005-0000-0000-000001080000}"/>
    <cellStyle name="Followed Hyperlink 61" xfId="18276" hidden="1" xr:uid="{00000000-0005-0000-0000-000002080000}"/>
    <cellStyle name="Followed Hyperlink 61" xfId="18395" hidden="1" xr:uid="{00000000-0005-0000-0000-000003080000}"/>
    <cellStyle name="Followed Hyperlink 61" xfId="18479" hidden="1" xr:uid="{00000000-0005-0000-0000-000004080000}"/>
    <cellStyle name="Followed Hyperlink 61" xfId="18587" hidden="1" xr:uid="{00000000-0005-0000-0000-000005080000}"/>
    <cellStyle name="Followed Hyperlink 61" xfId="18497" hidden="1" xr:uid="{00000000-0005-0000-0000-000006080000}"/>
    <cellStyle name="Followed Hyperlink 61" xfId="18616" hidden="1" xr:uid="{00000000-0005-0000-0000-000007080000}"/>
    <cellStyle name="Followed Hyperlink 61" xfId="18698" hidden="1" xr:uid="{00000000-0005-0000-0000-000008080000}"/>
    <cellStyle name="Followed Hyperlink 61" xfId="18803" hidden="1" xr:uid="{00000000-0005-0000-0000-000009080000}"/>
    <cellStyle name="Followed Hyperlink 61" xfId="18713" hidden="1" xr:uid="{00000000-0005-0000-0000-00000A080000}"/>
    <cellStyle name="Followed Hyperlink 61" xfId="18832" hidden="1" xr:uid="{00000000-0005-0000-0000-00000B080000}"/>
    <cellStyle name="Followed Hyperlink 61" xfId="18913" hidden="1" xr:uid="{00000000-0005-0000-0000-00000C080000}"/>
    <cellStyle name="Followed Hyperlink 61" xfId="19015" hidden="1" xr:uid="{00000000-0005-0000-0000-00000D080000}"/>
    <cellStyle name="Followed Hyperlink 61" xfId="18925" hidden="1" xr:uid="{00000000-0005-0000-0000-00000E080000}"/>
    <cellStyle name="Followed Hyperlink 61" xfId="19044" hidden="1" xr:uid="{00000000-0005-0000-0000-00000F080000}"/>
    <cellStyle name="Followed Hyperlink 61" xfId="19125" hidden="1" xr:uid="{00000000-0005-0000-0000-000010080000}"/>
    <cellStyle name="Followed Hyperlink 61" xfId="19226" hidden="1" xr:uid="{00000000-0005-0000-0000-000011080000}"/>
    <cellStyle name="Followed Hyperlink 61" xfId="19136" hidden="1" xr:uid="{00000000-0005-0000-0000-000012080000}"/>
    <cellStyle name="Followed Hyperlink 61" xfId="19255" hidden="1" xr:uid="{00000000-0005-0000-0000-000013080000}"/>
    <cellStyle name="Followed Hyperlink 61" xfId="19336" hidden="1" xr:uid="{00000000-0005-0000-0000-000014080000}"/>
    <cellStyle name="Followed Hyperlink 61" xfId="19432" hidden="1" xr:uid="{00000000-0005-0000-0000-000015080000}"/>
    <cellStyle name="Followed Hyperlink 61" xfId="19342" hidden="1" xr:uid="{00000000-0005-0000-0000-000016080000}"/>
    <cellStyle name="Followed Hyperlink 61" xfId="19461" hidden="1" xr:uid="{00000000-0005-0000-0000-000017080000}"/>
    <cellStyle name="Followed Hyperlink 61" xfId="19600" hidden="1" xr:uid="{00000000-0005-0000-0000-0000FC070000}"/>
    <cellStyle name="Followed Hyperlink 61" xfId="6238" hidden="1" xr:uid="{00000000-0005-0000-0000-0000FD070000}"/>
    <cellStyle name="Followed Hyperlink 61" xfId="18016" hidden="1" xr:uid="{00000000-0005-0000-0000-0000FE070000}"/>
    <cellStyle name="Followed Hyperlink 61" xfId="18050" hidden="1" xr:uid="{00000000-0005-0000-0000-0000FF070000}"/>
    <cellStyle name="Followed Hyperlink 61" xfId="19893" hidden="1" xr:uid="{00000000-0005-0000-0000-000000080000}"/>
    <cellStyle name="Followed Hyperlink 61" xfId="20007" hidden="1" xr:uid="{00000000-0005-0000-0000-000001080000}"/>
    <cellStyle name="Followed Hyperlink 61" xfId="19917" hidden="1" xr:uid="{00000000-0005-0000-0000-000002080000}"/>
    <cellStyle name="Followed Hyperlink 61" xfId="20036" hidden="1" xr:uid="{00000000-0005-0000-0000-000003080000}"/>
    <cellStyle name="Followed Hyperlink 61" xfId="20120" hidden="1" xr:uid="{00000000-0005-0000-0000-000004080000}"/>
    <cellStyle name="Followed Hyperlink 61" xfId="20228" hidden="1" xr:uid="{00000000-0005-0000-0000-000005080000}"/>
    <cellStyle name="Followed Hyperlink 61" xfId="20138" hidden="1" xr:uid="{00000000-0005-0000-0000-000006080000}"/>
    <cellStyle name="Followed Hyperlink 61" xfId="20257" hidden="1" xr:uid="{00000000-0005-0000-0000-000007080000}"/>
    <cellStyle name="Followed Hyperlink 61" xfId="20339" hidden="1" xr:uid="{00000000-0005-0000-0000-000008080000}"/>
    <cellStyle name="Followed Hyperlink 61" xfId="20444" hidden="1" xr:uid="{00000000-0005-0000-0000-000009080000}"/>
    <cellStyle name="Followed Hyperlink 61" xfId="20354" hidden="1" xr:uid="{00000000-0005-0000-0000-00000A080000}"/>
    <cellStyle name="Followed Hyperlink 61" xfId="20473" hidden="1" xr:uid="{00000000-0005-0000-0000-00000B080000}"/>
    <cellStyle name="Followed Hyperlink 61" xfId="20554" hidden="1" xr:uid="{00000000-0005-0000-0000-00000C080000}"/>
    <cellStyle name="Followed Hyperlink 61" xfId="20656" hidden="1" xr:uid="{00000000-0005-0000-0000-00000D080000}"/>
    <cellStyle name="Followed Hyperlink 61" xfId="20566" hidden="1" xr:uid="{00000000-0005-0000-0000-00000E080000}"/>
    <cellStyle name="Followed Hyperlink 61" xfId="20685" hidden="1" xr:uid="{00000000-0005-0000-0000-00000F080000}"/>
    <cellStyle name="Followed Hyperlink 61" xfId="20766" hidden="1" xr:uid="{00000000-0005-0000-0000-000010080000}"/>
    <cellStyle name="Followed Hyperlink 61" xfId="20867" hidden="1" xr:uid="{00000000-0005-0000-0000-000011080000}"/>
    <cellStyle name="Followed Hyperlink 61" xfId="20777" hidden="1" xr:uid="{00000000-0005-0000-0000-000012080000}"/>
    <cellStyle name="Followed Hyperlink 61" xfId="20896" hidden="1" xr:uid="{00000000-0005-0000-0000-000013080000}"/>
    <cellStyle name="Followed Hyperlink 61" xfId="20977" hidden="1" xr:uid="{00000000-0005-0000-0000-000014080000}"/>
    <cellStyle name="Followed Hyperlink 61" xfId="21073" hidden="1" xr:uid="{00000000-0005-0000-0000-000015080000}"/>
    <cellStyle name="Followed Hyperlink 61" xfId="20983" hidden="1" xr:uid="{00000000-0005-0000-0000-000016080000}"/>
    <cellStyle name="Followed Hyperlink 61" xfId="21102" hidden="1" xr:uid="{00000000-0005-0000-0000-000017080000}"/>
    <cellStyle name="Followed Hyperlink 61" xfId="21241" hidden="1" xr:uid="{00000000-0005-0000-0000-0000FC070000}"/>
    <cellStyle name="Followed Hyperlink 61" xfId="14699" hidden="1" xr:uid="{00000000-0005-0000-0000-0000FD070000}"/>
    <cellStyle name="Followed Hyperlink 61" xfId="19674" hidden="1" xr:uid="{00000000-0005-0000-0000-0000FE070000}"/>
    <cellStyle name="Followed Hyperlink 61" xfId="19705" hidden="1" xr:uid="{00000000-0005-0000-0000-0000FF070000}"/>
    <cellStyle name="Followed Hyperlink 61" xfId="21500" hidden="1" xr:uid="{00000000-0005-0000-0000-000000080000}"/>
    <cellStyle name="Followed Hyperlink 61" xfId="21614" hidden="1" xr:uid="{00000000-0005-0000-0000-000001080000}"/>
    <cellStyle name="Followed Hyperlink 61" xfId="21524" hidden="1" xr:uid="{00000000-0005-0000-0000-000002080000}"/>
    <cellStyle name="Followed Hyperlink 61" xfId="21643" hidden="1" xr:uid="{00000000-0005-0000-0000-000003080000}"/>
    <cellStyle name="Followed Hyperlink 61" xfId="21727" hidden="1" xr:uid="{00000000-0005-0000-0000-000004080000}"/>
    <cellStyle name="Followed Hyperlink 61" xfId="21835" hidden="1" xr:uid="{00000000-0005-0000-0000-000005080000}"/>
    <cellStyle name="Followed Hyperlink 61" xfId="21745" hidden="1" xr:uid="{00000000-0005-0000-0000-000006080000}"/>
    <cellStyle name="Followed Hyperlink 61" xfId="21864" hidden="1" xr:uid="{00000000-0005-0000-0000-000007080000}"/>
    <cellStyle name="Followed Hyperlink 61" xfId="21946" hidden="1" xr:uid="{00000000-0005-0000-0000-000008080000}"/>
    <cellStyle name="Followed Hyperlink 61" xfId="22051" hidden="1" xr:uid="{00000000-0005-0000-0000-000009080000}"/>
    <cellStyle name="Followed Hyperlink 61" xfId="21961" hidden="1" xr:uid="{00000000-0005-0000-0000-00000A080000}"/>
    <cellStyle name="Followed Hyperlink 61" xfId="22080" hidden="1" xr:uid="{00000000-0005-0000-0000-00000B080000}"/>
    <cellStyle name="Followed Hyperlink 61" xfId="22161" hidden="1" xr:uid="{00000000-0005-0000-0000-00000C080000}"/>
    <cellStyle name="Followed Hyperlink 61" xfId="22263" hidden="1" xr:uid="{00000000-0005-0000-0000-00000D080000}"/>
    <cellStyle name="Followed Hyperlink 61" xfId="22173" hidden="1" xr:uid="{00000000-0005-0000-0000-00000E080000}"/>
    <cellStyle name="Followed Hyperlink 61" xfId="22292" hidden="1" xr:uid="{00000000-0005-0000-0000-00000F080000}"/>
    <cellStyle name="Followed Hyperlink 61" xfId="22373" hidden="1" xr:uid="{00000000-0005-0000-0000-000010080000}"/>
    <cellStyle name="Followed Hyperlink 61" xfId="22474" hidden="1" xr:uid="{00000000-0005-0000-0000-000011080000}"/>
    <cellStyle name="Followed Hyperlink 61" xfId="22384" hidden="1" xr:uid="{00000000-0005-0000-0000-000012080000}"/>
    <cellStyle name="Followed Hyperlink 61" xfId="22503" hidden="1" xr:uid="{00000000-0005-0000-0000-000013080000}"/>
    <cellStyle name="Followed Hyperlink 61" xfId="22584" hidden="1" xr:uid="{00000000-0005-0000-0000-000014080000}"/>
    <cellStyle name="Followed Hyperlink 61" xfId="22680" hidden="1" xr:uid="{00000000-0005-0000-0000-000015080000}"/>
    <cellStyle name="Followed Hyperlink 61" xfId="22590" hidden="1" xr:uid="{00000000-0005-0000-0000-000016080000}"/>
    <cellStyle name="Followed Hyperlink 61" xfId="22709" hidden="1" xr:uid="{00000000-0005-0000-0000-000017080000}"/>
    <cellStyle name="Followed Hyperlink 61" xfId="22848" hidden="1" xr:uid="{00000000-0005-0000-0000-0000FC070000}"/>
    <cellStyle name="Followed Hyperlink 61" xfId="14717" hidden="1" xr:uid="{00000000-0005-0000-0000-0000FD070000}"/>
    <cellStyle name="Followed Hyperlink 61" xfId="21304" hidden="1" xr:uid="{00000000-0005-0000-0000-0000FE070000}"/>
    <cellStyle name="Followed Hyperlink 61" xfId="21324" hidden="1" xr:uid="{00000000-0005-0000-0000-0000FF070000}"/>
    <cellStyle name="Followed Hyperlink 61" xfId="23069" hidden="1" xr:uid="{00000000-0005-0000-0000-000000080000}"/>
    <cellStyle name="Followed Hyperlink 61" xfId="23183" hidden="1" xr:uid="{00000000-0005-0000-0000-000001080000}"/>
    <cellStyle name="Followed Hyperlink 61" xfId="23093" hidden="1" xr:uid="{00000000-0005-0000-0000-000002080000}"/>
    <cellStyle name="Followed Hyperlink 61" xfId="23212" hidden="1" xr:uid="{00000000-0005-0000-0000-000003080000}"/>
    <cellStyle name="Followed Hyperlink 61" xfId="23296" hidden="1" xr:uid="{00000000-0005-0000-0000-000004080000}"/>
    <cellStyle name="Followed Hyperlink 61" xfId="23404" hidden="1" xr:uid="{00000000-0005-0000-0000-000005080000}"/>
    <cellStyle name="Followed Hyperlink 61" xfId="23314" hidden="1" xr:uid="{00000000-0005-0000-0000-000006080000}"/>
    <cellStyle name="Followed Hyperlink 61" xfId="23433" hidden="1" xr:uid="{00000000-0005-0000-0000-000007080000}"/>
    <cellStyle name="Followed Hyperlink 61" xfId="23515" hidden="1" xr:uid="{00000000-0005-0000-0000-000008080000}"/>
    <cellStyle name="Followed Hyperlink 61" xfId="23620" hidden="1" xr:uid="{00000000-0005-0000-0000-000009080000}"/>
    <cellStyle name="Followed Hyperlink 61" xfId="23530" hidden="1" xr:uid="{00000000-0005-0000-0000-00000A080000}"/>
    <cellStyle name="Followed Hyperlink 61" xfId="23649" hidden="1" xr:uid="{00000000-0005-0000-0000-00000B080000}"/>
    <cellStyle name="Followed Hyperlink 61" xfId="23730" hidden="1" xr:uid="{00000000-0005-0000-0000-00000C080000}"/>
    <cellStyle name="Followed Hyperlink 61" xfId="23832" hidden="1" xr:uid="{00000000-0005-0000-0000-00000D080000}"/>
    <cellStyle name="Followed Hyperlink 61" xfId="23742" hidden="1" xr:uid="{00000000-0005-0000-0000-00000E080000}"/>
    <cellStyle name="Followed Hyperlink 61" xfId="23861" hidden="1" xr:uid="{00000000-0005-0000-0000-00000F080000}"/>
    <cellStyle name="Followed Hyperlink 61" xfId="23942" hidden="1" xr:uid="{00000000-0005-0000-0000-000010080000}"/>
    <cellStyle name="Followed Hyperlink 61" xfId="24043" hidden="1" xr:uid="{00000000-0005-0000-0000-000011080000}"/>
    <cellStyle name="Followed Hyperlink 61" xfId="23953" hidden="1" xr:uid="{00000000-0005-0000-0000-000012080000}"/>
    <cellStyle name="Followed Hyperlink 61" xfId="24072" hidden="1" xr:uid="{00000000-0005-0000-0000-000013080000}"/>
    <cellStyle name="Followed Hyperlink 61" xfId="24153" hidden="1" xr:uid="{00000000-0005-0000-0000-000014080000}"/>
    <cellStyle name="Followed Hyperlink 61" xfId="24249" hidden="1" xr:uid="{00000000-0005-0000-0000-000015080000}"/>
    <cellStyle name="Followed Hyperlink 61" xfId="24159" hidden="1" xr:uid="{00000000-0005-0000-0000-000016080000}"/>
    <cellStyle name="Followed Hyperlink 61" xfId="24278" hidden="1" xr:uid="{00000000-0005-0000-0000-000017080000}"/>
    <cellStyle name="Followed Hyperlink 61" xfId="24417" hidden="1" xr:uid="{00000000-0005-0000-0000-0000FC070000}"/>
    <cellStyle name="Followed Hyperlink 61" xfId="19727" hidden="1" xr:uid="{00000000-0005-0000-0000-0000FD070000}"/>
    <cellStyle name="Followed Hyperlink 61" xfId="22898" hidden="1" xr:uid="{00000000-0005-0000-0000-0000FE070000}"/>
    <cellStyle name="Followed Hyperlink 61" xfId="22906" hidden="1" xr:uid="{00000000-0005-0000-0000-0000FF070000}"/>
    <cellStyle name="Followed Hyperlink 61" xfId="24588" hidden="1" xr:uid="{00000000-0005-0000-0000-000000080000}"/>
    <cellStyle name="Followed Hyperlink 61" xfId="24702" hidden="1" xr:uid="{00000000-0005-0000-0000-000001080000}"/>
    <cellStyle name="Followed Hyperlink 61" xfId="24612" hidden="1" xr:uid="{00000000-0005-0000-0000-000002080000}"/>
    <cellStyle name="Followed Hyperlink 61" xfId="24731" hidden="1" xr:uid="{00000000-0005-0000-0000-000003080000}"/>
    <cellStyle name="Followed Hyperlink 61" xfId="24815" hidden="1" xr:uid="{00000000-0005-0000-0000-000004080000}"/>
    <cellStyle name="Followed Hyperlink 61" xfId="24923" hidden="1" xr:uid="{00000000-0005-0000-0000-000005080000}"/>
    <cellStyle name="Followed Hyperlink 61" xfId="24833" hidden="1" xr:uid="{00000000-0005-0000-0000-000006080000}"/>
    <cellStyle name="Followed Hyperlink 61" xfId="24952" hidden="1" xr:uid="{00000000-0005-0000-0000-000007080000}"/>
    <cellStyle name="Followed Hyperlink 61" xfId="25034" hidden="1" xr:uid="{00000000-0005-0000-0000-000008080000}"/>
    <cellStyle name="Followed Hyperlink 61" xfId="25139" hidden="1" xr:uid="{00000000-0005-0000-0000-000009080000}"/>
    <cellStyle name="Followed Hyperlink 61" xfId="25049" hidden="1" xr:uid="{00000000-0005-0000-0000-00000A080000}"/>
    <cellStyle name="Followed Hyperlink 61" xfId="25168" hidden="1" xr:uid="{00000000-0005-0000-0000-00000B080000}"/>
    <cellStyle name="Followed Hyperlink 61" xfId="25249" hidden="1" xr:uid="{00000000-0005-0000-0000-00000C080000}"/>
    <cellStyle name="Followed Hyperlink 61" xfId="25351" hidden="1" xr:uid="{00000000-0005-0000-0000-00000D080000}"/>
    <cellStyle name="Followed Hyperlink 61" xfId="25261" hidden="1" xr:uid="{00000000-0005-0000-0000-00000E080000}"/>
    <cellStyle name="Followed Hyperlink 61" xfId="25380" hidden="1" xr:uid="{00000000-0005-0000-0000-00000F080000}"/>
    <cellStyle name="Followed Hyperlink 61" xfId="25461" hidden="1" xr:uid="{00000000-0005-0000-0000-000010080000}"/>
    <cellStyle name="Followed Hyperlink 61" xfId="25562" hidden="1" xr:uid="{00000000-0005-0000-0000-000011080000}"/>
    <cellStyle name="Followed Hyperlink 61" xfId="25472" hidden="1" xr:uid="{00000000-0005-0000-0000-000012080000}"/>
    <cellStyle name="Followed Hyperlink 61" xfId="25591" hidden="1" xr:uid="{00000000-0005-0000-0000-000013080000}"/>
    <cellStyle name="Followed Hyperlink 61" xfId="25672" hidden="1" xr:uid="{00000000-0005-0000-0000-000014080000}"/>
    <cellStyle name="Followed Hyperlink 61" xfId="25768" hidden="1" xr:uid="{00000000-0005-0000-0000-000015080000}"/>
    <cellStyle name="Followed Hyperlink 61" xfId="25678" hidden="1" xr:uid="{00000000-0005-0000-0000-000016080000}"/>
    <cellStyle name="Followed Hyperlink 61" xfId="25797" hidden="1" xr:uid="{00000000-0005-0000-0000-000017080000}"/>
    <cellStyle name="Followed Hyperlink 61" xfId="26396" hidden="1" xr:uid="{00000000-0005-0000-0000-0000FC070000}"/>
    <cellStyle name="Followed Hyperlink 61" xfId="26509" hidden="1" xr:uid="{00000000-0005-0000-0000-0000FD070000}"/>
    <cellStyle name="Followed Hyperlink 61" xfId="26419" hidden="1" xr:uid="{00000000-0005-0000-0000-0000FE070000}"/>
    <cellStyle name="Followed Hyperlink 61" xfId="26538" hidden="1" xr:uid="{00000000-0005-0000-0000-0000FF070000}"/>
    <cellStyle name="Followed Hyperlink 61" xfId="26708" hidden="1" xr:uid="{00000000-0005-0000-0000-000000080000}"/>
    <cellStyle name="Followed Hyperlink 61" xfId="26822" hidden="1" xr:uid="{00000000-0005-0000-0000-000001080000}"/>
    <cellStyle name="Followed Hyperlink 61" xfId="26732" hidden="1" xr:uid="{00000000-0005-0000-0000-000002080000}"/>
    <cellStyle name="Followed Hyperlink 61" xfId="26851" hidden="1" xr:uid="{00000000-0005-0000-0000-000003080000}"/>
    <cellStyle name="Followed Hyperlink 61" xfId="26935" hidden="1" xr:uid="{00000000-0005-0000-0000-000004080000}"/>
    <cellStyle name="Followed Hyperlink 61" xfId="27043" hidden="1" xr:uid="{00000000-0005-0000-0000-000005080000}"/>
    <cellStyle name="Followed Hyperlink 61" xfId="26953" hidden="1" xr:uid="{00000000-0005-0000-0000-000006080000}"/>
    <cellStyle name="Followed Hyperlink 61" xfId="27072" hidden="1" xr:uid="{00000000-0005-0000-0000-000007080000}"/>
    <cellStyle name="Followed Hyperlink 61" xfId="27154" hidden="1" xr:uid="{00000000-0005-0000-0000-000008080000}"/>
    <cellStyle name="Followed Hyperlink 61" xfId="27259" hidden="1" xr:uid="{00000000-0005-0000-0000-000009080000}"/>
    <cellStyle name="Followed Hyperlink 61" xfId="27169" hidden="1" xr:uid="{00000000-0005-0000-0000-00000A080000}"/>
    <cellStyle name="Followed Hyperlink 61" xfId="27288" hidden="1" xr:uid="{00000000-0005-0000-0000-00000B080000}"/>
    <cellStyle name="Followed Hyperlink 61" xfId="27369" hidden="1" xr:uid="{00000000-0005-0000-0000-00000C080000}"/>
    <cellStyle name="Followed Hyperlink 61" xfId="27471" hidden="1" xr:uid="{00000000-0005-0000-0000-00000D080000}"/>
    <cellStyle name="Followed Hyperlink 61" xfId="27381" hidden="1" xr:uid="{00000000-0005-0000-0000-00000E080000}"/>
    <cellStyle name="Followed Hyperlink 61" xfId="27500" hidden="1" xr:uid="{00000000-0005-0000-0000-00000F080000}"/>
    <cellStyle name="Followed Hyperlink 61" xfId="27581" hidden="1" xr:uid="{00000000-0005-0000-0000-000010080000}"/>
    <cellStyle name="Followed Hyperlink 61" xfId="27682" hidden="1" xr:uid="{00000000-0005-0000-0000-000011080000}"/>
    <cellStyle name="Followed Hyperlink 61" xfId="27592" hidden="1" xr:uid="{00000000-0005-0000-0000-000012080000}"/>
    <cellStyle name="Followed Hyperlink 61" xfId="27711" hidden="1" xr:uid="{00000000-0005-0000-0000-000013080000}"/>
    <cellStyle name="Followed Hyperlink 61" xfId="27792" hidden="1" xr:uid="{00000000-0005-0000-0000-000014080000}"/>
    <cellStyle name="Followed Hyperlink 61" xfId="27888" hidden="1" xr:uid="{00000000-0005-0000-0000-000015080000}"/>
    <cellStyle name="Followed Hyperlink 61" xfId="27798" hidden="1" xr:uid="{00000000-0005-0000-0000-000016080000}"/>
    <cellStyle name="Followed Hyperlink 61" xfId="27917" hidden="1" xr:uid="{00000000-0005-0000-0000-000017080000}"/>
    <cellStyle name="Followed Hyperlink 61" xfId="28618" hidden="1" xr:uid="{00000000-0005-0000-0000-0000FC070000}"/>
    <cellStyle name="Followed Hyperlink 61" xfId="28731" hidden="1" xr:uid="{00000000-0005-0000-0000-0000FD070000}"/>
    <cellStyle name="Followed Hyperlink 61" xfId="28641" hidden="1" xr:uid="{00000000-0005-0000-0000-0000FE070000}"/>
    <cellStyle name="Followed Hyperlink 61" xfId="28760" hidden="1" xr:uid="{00000000-0005-0000-0000-0000FF070000}"/>
    <cellStyle name="Followed Hyperlink 61" xfId="28930" hidden="1" xr:uid="{00000000-0005-0000-0000-000000080000}"/>
    <cellStyle name="Followed Hyperlink 61" xfId="29044" hidden="1" xr:uid="{00000000-0005-0000-0000-000001080000}"/>
    <cellStyle name="Followed Hyperlink 61" xfId="28954" hidden="1" xr:uid="{00000000-0005-0000-0000-000002080000}"/>
    <cellStyle name="Followed Hyperlink 61" xfId="29073" hidden="1" xr:uid="{00000000-0005-0000-0000-000003080000}"/>
    <cellStyle name="Followed Hyperlink 61" xfId="29157" hidden="1" xr:uid="{00000000-0005-0000-0000-000004080000}"/>
    <cellStyle name="Followed Hyperlink 61" xfId="29265" hidden="1" xr:uid="{00000000-0005-0000-0000-000005080000}"/>
    <cellStyle name="Followed Hyperlink 61" xfId="29175" hidden="1" xr:uid="{00000000-0005-0000-0000-000006080000}"/>
    <cellStyle name="Followed Hyperlink 61" xfId="29294" hidden="1" xr:uid="{00000000-0005-0000-0000-000007080000}"/>
    <cellStyle name="Followed Hyperlink 61" xfId="29376" hidden="1" xr:uid="{00000000-0005-0000-0000-000008080000}"/>
    <cellStyle name="Followed Hyperlink 61" xfId="29481" hidden="1" xr:uid="{00000000-0005-0000-0000-000009080000}"/>
    <cellStyle name="Followed Hyperlink 61" xfId="29391" hidden="1" xr:uid="{00000000-0005-0000-0000-00000A080000}"/>
    <cellStyle name="Followed Hyperlink 61" xfId="29510" hidden="1" xr:uid="{00000000-0005-0000-0000-00000B080000}"/>
    <cellStyle name="Followed Hyperlink 61" xfId="29591" hidden="1" xr:uid="{00000000-0005-0000-0000-00000C080000}"/>
    <cellStyle name="Followed Hyperlink 61" xfId="29693" hidden="1" xr:uid="{00000000-0005-0000-0000-00000D080000}"/>
    <cellStyle name="Followed Hyperlink 61" xfId="29603" hidden="1" xr:uid="{00000000-0005-0000-0000-00000E080000}"/>
    <cellStyle name="Followed Hyperlink 61" xfId="29722" hidden="1" xr:uid="{00000000-0005-0000-0000-00000F080000}"/>
    <cellStyle name="Followed Hyperlink 61" xfId="29803" hidden="1" xr:uid="{00000000-0005-0000-0000-000010080000}"/>
    <cellStyle name="Followed Hyperlink 61" xfId="29904" hidden="1" xr:uid="{00000000-0005-0000-0000-000011080000}"/>
    <cellStyle name="Followed Hyperlink 61" xfId="29814" hidden="1" xr:uid="{00000000-0005-0000-0000-000012080000}"/>
    <cellStyle name="Followed Hyperlink 61" xfId="29933" hidden="1" xr:uid="{00000000-0005-0000-0000-000013080000}"/>
    <cellStyle name="Followed Hyperlink 61" xfId="30014" hidden="1" xr:uid="{00000000-0005-0000-0000-000014080000}"/>
    <cellStyle name="Followed Hyperlink 61" xfId="30110" hidden="1" xr:uid="{00000000-0005-0000-0000-000015080000}"/>
    <cellStyle name="Followed Hyperlink 61" xfId="30020" hidden="1" xr:uid="{00000000-0005-0000-0000-000016080000}"/>
    <cellStyle name="Followed Hyperlink 61" xfId="30139" hidden="1" xr:uid="{00000000-0005-0000-0000-000017080000}"/>
    <cellStyle name="Followed Hyperlink 61" xfId="30278" hidden="1" xr:uid="{00000000-0005-0000-0000-0000FC070000}"/>
    <cellStyle name="Followed Hyperlink 61" xfId="28448" hidden="1" xr:uid="{00000000-0005-0000-0000-0000FD070000}"/>
    <cellStyle name="Followed Hyperlink 61" xfId="28388" hidden="1" xr:uid="{00000000-0005-0000-0000-0000FE070000}"/>
    <cellStyle name="Followed Hyperlink 61" xfId="28266" hidden="1" xr:uid="{00000000-0005-0000-0000-0000FF070000}"/>
    <cellStyle name="Followed Hyperlink 61" xfId="30601" hidden="1" xr:uid="{00000000-0005-0000-0000-000000080000}"/>
    <cellStyle name="Followed Hyperlink 61" xfId="30715" hidden="1" xr:uid="{00000000-0005-0000-0000-000001080000}"/>
    <cellStyle name="Followed Hyperlink 61" xfId="30625" hidden="1" xr:uid="{00000000-0005-0000-0000-000002080000}"/>
    <cellStyle name="Followed Hyperlink 61" xfId="30744" hidden="1" xr:uid="{00000000-0005-0000-0000-000003080000}"/>
    <cellStyle name="Followed Hyperlink 61" xfId="30828" hidden="1" xr:uid="{00000000-0005-0000-0000-000004080000}"/>
    <cellStyle name="Followed Hyperlink 61" xfId="30936" hidden="1" xr:uid="{00000000-0005-0000-0000-000005080000}"/>
    <cellStyle name="Followed Hyperlink 61" xfId="30846" hidden="1" xr:uid="{00000000-0005-0000-0000-000006080000}"/>
    <cellStyle name="Followed Hyperlink 61" xfId="30965" hidden="1" xr:uid="{00000000-0005-0000-0000-000007080000}"/>
    <cellStyle name="Followed Hyperlink 61" xfId="31047" hidden="1" xr:uid="{00000000-0005-0000-0000-000008080000}"/>
    <cellStyle name="Followed Hyperlink 61" xfId="31152" hidden="1" xr:uid="{00000000-0005-0000-0000-000009080000}"/>
    <cellStyle name="Followed Hyperlink 61" xfId="31062" hidden="1" xr:uid="{00000000-0005-0000-0000-00000A080000}"/>
    <cellStyle name="Followed Hyperlink 61" xfId="31181" hidden="1" xr:uid="{00000000-0005-0000-0000-00000B080000}"/>
    <cellStyle name="Followed Hyperlink 61" xfId="31262" hidden="1" xr:uid="{00000000-0005-0000-0000-00000C080000}"/>
    <cellStyle name="Followed Hyperlink 61" xfId="31364" hidden="1" xr:uid="{00000000-0005-0000-0000-00000D080000}"/>
    <cellStyle name="Followed Hyperlink 61" xfId="31274" hidden="1" xr:uid="{00000000-0005-0000-0000-00000E080000}"/>
    <cellStyle name="Followed Hyperlink 61" xfId="31393" hidden="1" xr:uid="{00000000-0005-0000-0000-00000F080000}"/>
    <cellStyle name="Followed Hyperlink 61" xfId="31474" hidden="1" xr:uid="{00000000-0005-0000-0000-000010080000}"/>
    <cellStyle name="Followed Hyperlink 61" xfId="31575" hidden="1" xr:uid="{00000000-0005-0000-0000-000011080000}"/>
    <cellStyle name="Followed Hyperlink 61" xfId="31485" hidden="1" xr:uid="{00000000-0005-0000-0000-000012080000}"/>
    <cellStyle name="Followed Hyperlink 61" xfId="31604" hidden="1" xr:uid="{00000000-0005-0000-0000-000013080000}"/>
    <cellStyle name="Followed Hyperlink 61" xfId="31685" hidden="1" xr:uid="{00000000-0005-0000-0000-000014080000}"/>
    <cellStyle name="Followed Hyperlink 61" xfId="31781" hidden="1" xr:uid="{00000000-0005-0000-0000-000015080000}"/>
    <cellStyle name="Followed Hyperlink 61" xfId="31691" hidden="1" xr:uid="{00000000-0005-0000-0000-000016080000}"/>
    <cellStyle name="Followed Hyperlink 61" xfId="31810" hidden="1" xr:uid="{00000000-0005-0000-0000-000017080000}"/>
    <cellStyle name="Followed Hyperlink 61" xfId="31949" hidden="1" xr:uid="{00000000-0005-0000-0000-0000FC070000}"/>
    <cellStyle name="Followed Hyperlink 61" xfId="28361" hidden="1" xr:uid="{00000000-0005-0000-0000-0000FD070000}"/>
    <cellStyle name="Followed Hyperlink 61" xfId="30363" hidden="1" xr:uid="{00000000-0005-0000-0000-0000FE070000}"/>
    <cellStyle name="Followed Hyperlink 61" xfId="30400" hidden="1" xr:uid="{00000000-0005-0000-0000-0000FF070000}"/>
    <cellStyle name="Followed Hyperlink 61" xfId="32269" hidden="1" xr:uid="{00000000-0005-0000-0000-000000080000}"/>
    <cellStyle name="Followed Hyperlink 61" xfId="32383" hidden="1" xr:uid="{00000000-0005-0000-0000-000001080000}"/>
    <cellStyle name="Followed Hyperlink 61" xfId="32293" hidden="1" xr:uid="{00000000-0005-0000-0000-000002080000}"/>
    <cellStyle name="Followed Hyperlink 61" xfId="32412" hidden="1" xr:uid="{00000000-0005-0000-0000-000003080000}"/>
    <cellStyle name="Followed Hyperlink 61" xfId="32496" hidden="1" xr:uid="{00000000-0005-0000-0000-000004080000}"/>
    <cellStyle name="Followed Hyperlink 61" xfId="32604" hidden="1" xr:uid="{00000000-0005-0000-0000-000005080000}"/>
    <cellStyle name="Followed Hyperlink 61" xfId="32514" hidden="1" xr:uid="{00000000-0005-0000-0000-000006080000}"/>
    <cellStyle name="Followed Hyperlink 61" xfId="32633" hidden="1" xr:uid="{00000000-0005-0000-0000-000007080000}"/>
    <cellStyle name="Followed Hyperlink 61" xfId="32715" hidden="1" xr:uid="{00000000-0005-0000-0000-000008080000}"/>
    <cellStyle name="Followed Hyperlink 61" xfId="32820" hidden="1" xr:uid="{00000000-0005-0000-0000-000009080000}"/>
    <cellStyle name="Followed Hyperlink 61" xfId="32730" hidden="1" xr:uid="{00000000-0005-0000-0000-00000A080000}"/>
    <cellStyle name="Followed Hyperlink 61" xfId="32849" hidden="1" xr:uid="{00000000-0005-0000-0000-00000B080000}"/>
    <cellStyle name="Followed Hyperlink 61" xfId="32930" hidden="1" xr:uid="{00000000-0005-0000-0000-00000C080000}"/>
    <cellStyle name="Followed Hyperlink 61" xfId="33032" hidden="1" xr:uid="{00000000-0005-0000-0000-00000D080000}"/>
    <cellStyle name="Followed Hyperlink 61" xfId="32942" hidden="1" xr:uid="{00000000-0005-0000-0000-00000E080000}"/>
    <cellStyle name="Followed Hyperlink 61" xfId="33061" hidden="1" xr:uid="{00000000-0005-0000-0000-00000F080000}"/>
    <cellStyle name="Followed Hyperlink 61" xfId="33142" hidden="1" xr:uid="{00000000-0005-0000-0000-000010080000}"/>
    <cellStyle name="Followed Hyperlink 61" xfId="33243" hidden="1" xr:uid="{00000000-0005-0000-0000-000011080000}"/>
    <cellStyle name="Followed Hyperlink 61" xfId="33153" hidden="1" xr:uid="{00000000-0005-0000-0000-000012080000}"/>
    <cellStyle name="Followed Hyperlink 61" xfId="33272" hidden="1" xr:uid="{00000000-0005-0000-0000-000013080000}"/>
    <cellStyle name="Followed Hyperlink 61" xfId="33353" hidden="1" xr:uid="{00000000-0005-0000-0000-000014080000}"/>
    <cellStyle name="Followed Hyperlink 61" xfId="33449" hidden="1" xr:uid="{00000000-0005-0000-0000-000015080000}"/>
    <cellStyle name="Followed Hyperlink 61" xfId="33359" hidden="1" xr:uid="{00000000-0005-0000-0000-000016080000}"/>
    <cellStyle name="Followed Hyperlink 61" xfId="33478" hidden="1" xr:uid="{00000000-0005-0000-0000-000017080000}"/>
    <cellStyle name="Followed Hyperlink 61" xfId="33617" hidden="1" xr:uid="{00000000-0005-0000-0000-0000FC070000}"/>
    <cellStyle name="Followed Hyperlink 61" xfId="25969" hidden="1" xr:uid="{00000000-0005-0000-0000-0000FD070000}"/>
    <cellStyle name="Followed Hyperlink 61" xfId="32032" hidden="1" xr:uid="{00000000-0005-0000-0000-0000FE070000}"/>
    <cellStyle name="Followed Hyperlink 61" xfId="32068" hidden="1" xr:uid="{00000000-0005-0000-0000-0000FF070000}"/>
    <cellStyle name="Followed Hyperlink 61" xfId="33924" hidden="1" xr:uid="{00000000-0005-0000-0000-000000080000}"/>
    <cellStyle name="Followed Hyperlink 61" xfId="34038" hidden="1" xr:uid="{00000000-0005-0000-0000-000001080000}"/>
    <cellStyle name="Followed Hyperlink 61" xfId="33948" hidden="1" xr:uid="{00000000-0005-0000-0000-000002080000}"/>
    <cellStyle name="Followed Hyperlink 61" xfId="34067" hidden="1" xr:uid="{00000000-0005-0000-0000-000003080000}"/>
    <cellStyle name="Followed Hyperlink 61" xfId="34151" hidden="1" xr:uid="{00000000-0005-0000-0000-000004080000}"/>
    <cellStyle name="Followed Hyperlink 61" xfId="34259" hidden="1" xr:uid="{00000000-0005-0000-0000-000005080000}"/>
    <cellStyle name="Followed Hyperlink 61" xfId="34169" hidden="1" xr:uid="{00000000-0005-0000-0000-000006080000}"/>
    <cellStyle name="Followed Hyperlink 61" xfId="34288" hidden="1" xr:uid="{00000000-0005-0000-0000-000007080000}"/>
    <cellStyle name="Followed Hyperlink 61" xfId="34370" hidden="1" xr:uid="{00000000-0005-0000-0000-000008080000}"/>
    <cellStyle name="Followed Hyperlink 61" xfId="34475" hidden="1" xr:uid="{00000000-0005-0000-0000-000009080000}"/>
    <cellStyle name="Followed Hyperlink 61" xfId="34385" hidden="1" xr:uid="{00000000-0005-0000-0000-00000A080000}"/>
    <cellStyle name="Followed Hyperlink 61" xfId="34504" hidden="1" xr:uid="{00000000-0005-0000-0000-00000B080000}"/>
    <cellStyle name="Followed Hyperlink 61" xfId="34585" hidden="1" xr:uid="{00000000-0005-0000-0000-00000C080000}"/>
    <cellStyle name="Followed Hyperlink 61" xfId="34687" hidden="1" xr:uid="{00000000-0005-0000-0000-00000D080000}"/>
    <cellStyle name="Followed Hyperlink 61" xfId="34597" hidden="1" xr:uid="{00000000-0005-0000-0000-00000E080000}"/>
    <cellStyle name="Followed Hyperlink 61" xfId="34716" hidden="1" xr:uid="{00000000-0005-0000-0000-00000F080000}"/>
    <cellStyle name="Followed Hyperlink 61" xfId="34797" hidden="1" xr:uid="{00000000-0005-0000-0000-000010080000}"/>
    <cellStyle name="Followed Hyperlink 61" xfId="34898" hidden="1" xr:uid="{00000000-0005-0000-0000-000011080000}"/>
    <cellStyle name="Followed Hyperlink 61" xfId="34808" hidden="1" xr:uid="{00000000-0005-0000-0000-000012080000}"/>
    <cellStyle name="Followed Hyperlink 61" xfId="34927" hidden="1" xr:uid="{00000000-0005-0000-0000-000013080000}"/>
    <cellStyle name="Followed Hyperlink 61" xfId="35008" hidden="1" xr:uid="{00000000-0005-0000-0000-000014080000}"/>
    <cellStyle name="Followed Hyperlink 61" xfId="35104" hidden="1" xr:uid="{00000000-0005-0000-0000-000015080000}"/>
    <cellStyle name="Followed Hyperlink 61" xfId="35014" hidden="1" xr:uid="{00000000-0005-0000-0000-000016080000}"/>
    <cellStyle name="Followed Hyperlink 61" xfId="35133" hidden="1" xr:uid="{00000000-0005-0000-0000-000017080000}"/>
    <cellStyle name="Followed Hyperlink 61" xfId="35272" hidden="1" xr:uid="{00000000-0005-0000-0000-0000FC070000}"/>
    <cellStyle name="Followed Hyperlink 61" xfId="30426" hidden="1" xr:uid="{00000000-0005-0000-0000-0000FD070000}"/>
    <cellStyle name="Followed Hyperlink 61" xfId="33695" hidden="1" xr:uid="{00000000-0005-0000-0000-0000FE070000}"/>
    <cellStyle name="Followed Hyperlink 61" xfId="33727" hidden="1" xr:uid="{00000000-0005-0000-0000-0000FF070000}"/>
    <cellStyle name="Followed Hyperlink 61" xfId="35565" hidden="1" xr:uid="{00000000-0005-0000-0000-000000080000}"/>
    <cellStyle name="Followed Hyperlink 61" xfId="35679" hidden="1" xr:uid="{00000000-0005-0000-0000-000001080000}"/>
    <cellStyle name="Followed Hyperlink 61" xfId="35589" hidden="1" xr:uid="{00000000-0005-0000-0000-000002080000}"/>
    <cellStyle name="Followed Hyperlink 61" xfId="35708" hidden="1" xr:uid="{00000000-0005-0000-0000-000003080000}"/>
    <cellStyle name="Followed Hyperlink 61" xfId="35792" hidden="1" xr:uid="{00000000-0005-0000-0000-000004080000}"/>
    <cellStyle name="Followed Hyperlink 61" xfId="35900" hidden="1" xr:uid="{00000000-0005-0000-0000-000005080000}"/>
    <cellStyle name="Followed Hyperlink 61" xfId="35810" hidden="1" xr:uid="{00000000-0005-0000-0000-000006080000}"/>
    <cellStyle name="Followed Hyperlink 61" xfId="35929" hidden="1" xr:uid="{00000000-0005-0000-0000-000007080000}"/>
    <cellStyle name="Followed Hyperlink 61" xfId="36011" hidden="1" xr:uid="{00000000-0005-0000-0000-000008080000}"/>
    <cellStyle name="Followed Hyperlink 61" xfId="36116" hidden="1" xr:uid="{00000000-0005-0000-0000-000009080000}"/>
    <cellStyle name="Followed Hyperlink 61" xfId="36026" hidden="1" xr:uid="{00000000-0005-0000-0000-00000A080000}"/>
    <cellStyle name="Followed Hyperlink 61" xfId="36145" hidden="1" xr:uid="{00000000-0005-0000-0000-00000B080000}"/>
    <cellStyle name="Followed Hyperlink 61" xfId="36226" hidden="1" xr:uid="{00000000-0005-0000-0000-00000C080000}"/>
    <cellStyle name="Followed Hyperlink 61" xfId="36328" hidden="1" xr:uid="{00000000-0005-0000-0000-00000D080000}"/>
    <cellStyle name="Followed Hyperlink 61" xfId="36238" hidden="1" xr:uid="{00000000-0005-0000-0000-00000E080000}"/>
    <cellStyle name="Followed Hyperlink 61" xfId="36357" hidden="1" xr:uid="{00000000-0005-0000-0000-00000F080000}"/>
    <cellStyle name="Followed Hyperlink 61" xfId="36438" hidden="1" xr:uid="{00000000-0005-0000-0000-000010080000}"/>
    <cellStyle name="Followed Hyperlink 61" xfId="36539" hidden="1" xr:uid="{00000000-0005-0000-0000-000011080000}"/>
    <cellStyle name="Followed Hyperlink 61" xfId="36449" hidden="1" xr:uid="{00000000-0005-0000-0000-000012080000}"/>
    <cellStyle name="Followed Hyperlink 61" xfId="36568" hidden="1" xr:uid="{00000000-0005-0000-0000-000013080000}"/>
    <cellStyle name="Followed Hyperlink 61" xfId="36649" hidden="1" xr:uid="{00000000-0005-0000-0000-000014080000}"/>
    <cellStyle name="Followed Hyperlink 61" xfId="36745" hidden="1" xr:uid="{00000000-0005-0000-0000-000015080000}"/>
    <cellStyle name="Followed Hyperlink 61" xfId="36655" hidden="1" xr:uid="{00000000-0005-0000-0000-000016080000}"/>
    <cellStyle name="Followed Hyperlink 61" xfId="36774" hidden="1" xr:uid="{00000000-0005-0000-0000-000017080000}"/>
    <cellStyle name="Followed Hyperlink 61" xfId="36913" hidden="1" xr:uid="{00000000-0005-0000-0000-0000FC070000}"/>
    <cellStyle name="Followed Hyperlink 61" xfId="32094" hidden="1" xr:uid="{00000000-0005-0000-0000-0000FD070000}"/>
    <cellStyle name="Followed Hyperlink 61" xfId="35346" hidden="1" xr:uid="{00000000-0005-0000-0000-0000FE070000}"/>
    <cellStyle name="Followed Hyperlink 61" xfId="35377" hidden="1" xr:uid="{00000000-0005-0000-0000-0000FF070000}"/>
    <cellStyle name="Followed Hyperlink 61" xfId="37172" hidden="1" xr:uid="{00000000-0005-0000-0000-000000080000}"/>
    <cellStyle name="Followed Hyperlink 61" xfId="37286" hidden="1" xr:uid="{00000000-0005-0000-0000-000001080000}"/>
    <cellStyle name="Followed Hyperlink 61" xfId="37196" hidden="1" xr:uid="{00000000-0005-0000-0000-000002080000}"/>
    <cellStyle name="Followed Hyperlink 61" xfId="37315" hidden="1" xr:uid="{00000000-0005-0000-0000-000003080000}"/>
    <cellStyle name="Followed Hyperlink 61" xfId="37399" hidden="1" xr:uid="{00000000-0005-0000-0000-000004080000}"/>
    <cellStyle name="Followed Hyperlink 61" xfId="37507" hidden="1" xr:uid="{00000000-0005-0000-0000-000005080000}"/>
    <cellStyle name="Followed Hyperlink 61" xfId="37417" hidden="1" xr:uid="{00000000-0005-0000-0000-000006080000}"/>
    <cellStyle name="Followed Hyperlink 61" xfId="37536" hidden="1" xr:uid="{00000000-0005-0000-0000-000007080000}"/>
    <cellStyle name="Followed Hyperlink 61" xfId="37618" hidden="1" xr:uid="{00000000-0005-0000-0000-000008080000}"/>
    <cellStyle name="Followed Hyperlink 61" xfId="37723" hidden="1" xr:uid="{00000000-0005-0000-0000-000009080000}"/>
    <cellStyle name="Followed Hyperlink 61" xfId="37633" hidden="1" xr:uid="{00000000-0005-0000-0000-00000A080000}"/>
    <cellStyle name="Followed Hyperlink 61" xfId="37752" hidden="1" xr:uid="{00000000-0005-0000-0000-00000B080000}"/>
    <cellStyle name="Followed Hyperlink 61" xfId="37833" hidden="1" xr:uid="{00000000-0005-0000-0000-00000C080000}"/>
    <cellStyle name="Followed Hyperlink 61" xfId="37935" hidden="1" xr:uid="{00000000-0005-0000-0000-00000D080000}"/>
    <cellStyle name="Followed Hyperlink 61" xfId="37845" hidden="1" xr:uid="{00000000-0005-0000-0000-00000E080000}"/>
    <cellStyle name="Followed Hyperlink 61" xfId="37964" hidden="1" xr:uid="{00000000-0005-0000-0000-00000F080000}"/>
    <cellStyle name="Followed Hyperlink 61" xfId="38045" hidden="1" xr:uid="{00000000-0005-0000-0000-000010080000}"/>
    <cellStyle name="Followed Hyperlink 61" xfId="38146" hidden="1" xr:uid="{00000000-0005-0000-0000-000011080000}"/>
    <cellStyle name="Followed Hyperlink 61" xfId="38056" hidden="1" xr:uid="{00000000-0005-0000-0000-000012080000}"/>
    <cellStyle name="Followed Hyperlink 61" xfId="38175" hidden="1" xr:uid="{00000000-0005-0000-0000-000013080000}"/>
    <cellStyle name="Followed Hyperlink 61" xfId="38256" hidden="1" xr:uid="{00000000-0005-0000-0000-000014080000}"/>
    <cellStyle name="Followed Hyperlink 61" xfId="38352" hidden="1" xr:uid="{00000000-0005-0000-0000-000015080000}"/>
    <cellStyle name="Followed Hyperlink 61" xfId="38262" hidden="1" xr:uid="{00000000-0005-0000-0000-000016080000}"/>
    <cellStyle name="Followed Hyperlink 61" xfId="38381" hidden="1" xr:uid="{00000000-0005-0000-0000-000017080000}"/>
    <cellStyle name="Followed Hyperlink 61" xfId="38520" hidden="1" xr:uid="{00000000-0005-0000-0000-0000FC070000}"/>
    <cellStyle name="Followed Hyperlink 61" xfId="33753" hidden="1" xr:uid="{00000000-0005-0000-0000-0000FD070000}"/>
    <cellStyle name="Followed Hyperlink 61" xfId="36976" hidden="1" xr:uid="{00000000-0005-0000-0000-0000FE070000}"/>
    <cellStyle name="Followed Hyperlink 61" xfId="36996" hidden="1" xr:uid="{00000000-0005-0000-0000-0000FF070000}"/>
    <cellStyle name="Followed Hyperlink 61" xfId="38741" hidden="1" xr:uid="{00000000-0005-0000-0000-000000080000}"/>
    <cellStyle name="Followed Hyperlink 61" xfId="38855" hidden="1" xr:uid="{00000000-0005-0000-0000-000001080000}"/>
    <cellStyle name="Followed Hyperlink 61" xfId="38765" hidden="1" xr:uid="{00000000-0005-0000-0000-000002080000}"/>
    <cellStyle name="Followed Hyperlink 61" xfId="38884" hidden="1" xr:uid="{00000000-0005-0000-0000-000003080000}"/>
    <cellStyle name="Followed Hyperlink 61" xfId="38968" hidden="1" xr:uid="{00000000-0005-0000-0000-000004080000}"/>
    <cellStyle name="Followed Hyperlink 61" xfId="39076" hidden="1" xr:uid="{00000000-0005-0000-0000-000005080000}"/>
    <cellStyle name="Followed Hyperlink 61" xfId="38986" hidden="1" xr:uid="{00000000-0005-0000-0000-000006080000}"/>
    <cellStyle name="Followed Hyperlink 61" xfId="39105" hidden="1" xr:uid="{00000000-0005-0000-0000-000007080000}"/>
    <cellStyle name="Followed Hyperlink 61" xfId="39187" hidden="1" xr:uid="{00000000-0005-0000-0000-000008080000}"/>
    <cellStyle name="Followed Hyperlink 61" xfId="39292" hidden="1" xr:uid="{00000000-0005-0000-0000-000009080000}"/>
    <cellStyle name="Followed Hyperlink 61" xfId="39202" hidden="1" xr:uid="{00000000-0005-0000-0000-00000A080000}"/>
    <cellStyle name="Followed Hyperlink 61" xfId="39321" hidden="1" xr:uid="{00000000-0005-0000-0000-00000B080000}"/>
    <cellStyle name="Followed Hyperlink 61" xfId="39402" hidden="1" xr:uid="{00000000-0005-0000-0000-00000C080000}"/>
    <cellStyle name="Followed Hyperlink 61" xfId="39504" hidden="1" xr:uid="{00000000-0005-0000-0000-00000D080000}"/>
    <cellStyle name="Followed Hyperlink 61" xfId="39414" hidden="1" xr:uid="{00000000-0005-0000-0000-00000E080000}"/>
    <cellStyle name="Followed Hyperlink 61" xfId="39533" hidden="1" xr:uid="{00000000-0005-0000-0000-00000F080000}"/>
    <cellStyle name="Followed Hyperlink 61" xfId="39614" hidden="1" xr:uid="{00000000-0005-0000-0000-000010080000}"/>
    <cellStyle name="Followed Hyperlink 61" xfId="39715" hidden="1" xr:uid="{00000000-0005-0000-0000-000011080000}"/>
    <cellStyle name="Followed Hyperlink 61" xfId="39625" hidden="1" xr:uid="{00000000-0005-0000-0000-000012080000}"/>
    <cellStyle name="Followed Hyperlink 61" xfId="39744" hidden="1" xr:uid="{00000000-0005-0000-0000-000013080000}"/>
    <cellStyle name="Followed Hyperlink 61" xfId="39825" hidden="1" xr:uid="{00000000-0005-0000-0000-000014080000}"/>
    <cellStyle name="Followed Hyperlink 61" xfId="39921" hidden="1" xr:uid="{00000000-0005-0000-0000-000015080000}"/>
    <cellStyle name="Followed Hyperlink 61" xfId="39831" hidden="1" xr:uid="{00000000-0005-0000-0000-000016080000}"/>
    <cellStyle name="Followed Hyperlink 61" xfId="39950" hidden="1" xr:uid="{00000000-0005-0000-0000-000017080000}"/>
    <cellStyle name="Followed Hyperlink 61" xfId="40089" hidden="1" xr:uid="{00000000-0005-0000-0000-0000FC070000}"/>
    <cellStyle name="Followed Hyperlink 61" xfId="35399" hidden="1" xr:uid="{00000000-0005-0000-0000-0000FD070000}"/>
    <cellStyle name="Followed Hyperlink 61" xfId="38570" hidden="1" xr:uid="{00000000-0005-0000-0000-0000FE070000}"/>
    <cellStyle name="Followed Hyperlink 61" xfId="38578" hidden="1" xr:uid="{00000000-0005-0000-0000-0000FF070000}"/>
    <cellStyle name="Followed Hyperlink 61" xfId="40260" hidden="1" xr:uid="{00000000-0005-0000-0000-000000080000}"/>
    <cellStyle name="Followed Hyperlink 61" xfId="40374" hidden="1" xr:uid="{00000000-0005-0000-0000-000001080000}"/>
    <cellStyle name="Followed Hyperlink 61" xfId="40284" hidden="1" xr:uid="{00000000-0005-0000-0000-000002080000}"/>
    <cellStyle name="Followed Hyperlink 61" xfId="40403" hidden="1" xr:uid="{00000000-0005-0000-0000-000003080000}"/>
    <cellStyle name="Followed Hyperlink 61" xfId="40487" hidden="1" xr:uid="{00000000-0005-0000-0000-000004080000}"/>
    <cellStyle name="Followed Hyperlink 61" xfId="40595" hidden="1" xr:uid="{00000000-0005-0000-0000-000005080000}"/>
    <cellStyle name="Followed Hyperlink 61" xfId="40505" hidden="1" xr:uid="{00000000-0005-0000-0000-000006080000}"/>
    <cellStyle name="Followed Hyperlink 61" xfId="40624" hidden="1" xr:uid="{00000000-0005-0000-0000-000007080000}"/>
    <cellStyle name="Followed Hyperlink 61" xfId="40706" hidden="1" xr:uid="{00000000-0005-0000-0000-000008080000}"/>
    <cellStyle name="Followed Hyperlink 61" xfId="40811" hidden="1" xr:uid="{00000000-0005-0000-0000-000009080000}"/>
    <cellStyle name="Followed Hyperlink 61" xfId="40721" hidden="1" xr:uid="{00000000-0005-0000-0000-00000A080000}"/>
    <cellStyle name="Followed Hyperlink 61" xfId="40840" hidden="1" xr:uid="{00000000-0005-0000-0000-00000B080000}"/>
    <cellStyle name="Followed Hyperlink 61" xfId="40921" hidden="1" xr:uid="{00000000-0005-0000-0000-00000C080000}"/>
    <cellStyle name="Followed Hyperlink 61" xfId="41023" hidden="1" xr:uid="{00000000-0005-0000-0000-00000D080000}"/>
    <cellStyle name="Followed Hyperlink 61" xfId="40933" hidden="1" xr:uid="{00000000-0005-0000-0000-00000E080000}"/>
    <cellStyle name="Followed Hyperlink 61" xfId="41052" hidden="1" xr:uid="{00000000-0005-0000-0000-00000F080000}"/>
    <cellStyle name="Followed Hyperlink 61" xfId="41133" hidden="1" xr:uid="{00000000-0005-0000-0000-000010080000}"/>
    <cellStyle name="Followed Hyperlink 61" xfId="41234" hidden="1" xr:uid="{00000000-0005-0000-0000-000011080000}"/>
    <cellStyle name="Followed Hyperlink 61" xfId="41144" hidden="1" xr:uid="{00000000-0005-0000-0000-000012080000}"/>
    <cellStyle name="Followed Hyperlink 61" xfId="41263" hidden="1" xr:uid="{00000000-0005-0000-0000-000013080000}"/>
    <cellStyle name="Followed Hyperlink 61" xfId="41344" hidden="1" xr:uid="{00000000-0005-0000-0000-000014080000}"/>
    <cellStyle name="Followed Hyperlink 61" xfId="41440" hidden="1" xr:uid="{00000000-0005-0000-0000-000015080000}"/>
    <cellStyle name="Followed Hyperlink 61" xfId="41350" hidden="1" xr:uid="{00000000-0005-0000-0000-000016080000}"/>
    <cellStyle name="Followed Hyperlink 61" xfId="41469" hidden="1" xr:uid="{00000000-0005-0000-0000-000017080000}"/>
    <cellStyle name="Followed Hyperlink 61" xfId="41913" hidden="1" xr:uid="{00000000-0005-0000-0000-0000FC070000}"/>
    <cellStyle name="Followed Hyperlink 61" xfId="42026" hidden="1" xr:uid="{00000000-0005-0000-0000-0000FD070000}"/>
    <cellStyle name="Followed Hyperlink 61" xfId="41936" hidden="1" xr:uid="{00000000-0005-0000-0000-0000FE070000}"/>
    <cellStyle name="Followed Hyperlink 61" xfId="42055" hidden="1" xr:uid="{00000000-0005-0000-0000-0000FF070000}"/>
    <cellStyle name="Followed Hyperlink 61" xfId="42225" hidden="1" xr:uid="{00000000-0005-0000-0000-000000080000}"/>
    <cellStyle name="Followed Hyperlink 61" xfId="42339" hidden="1" xr:uid="{00000000-0005-0000-0000-000001080000}"/>
    <cellStyle name="Followed Hyperlink 61" xfId="42249" hidden="1" xr:uid="{00000000-0005-0000-0000-000002080000}"/>
    <cellStyle name="Followed Hyperlink 61" xfId="42368" hidden="1" xr:uid="{00000000-0005-0000-0000-000003080000}"/>
    <cellStyle name="Followed Hyperlink 61" xfId="42452" hidden="1" xr:uid="{00000000-0005-0000-0000-000004080000}"/>
    <cellStyle name="Followed Hyperlink 61" xfId="42560" hidden="1" xr:uid="{00000000-0005-0000-0000-000005080000}"/>
    <cellStyle name="Followed Hyperlink 61" xfId="42470" hidden="1" xr:uid="{00000000-0005-0000-0000-000006080000}"/>
    <cellStyle name="Followed Hyperlink 61" xfId="42589" hidden="1" xr:uid="{00000000-0005-0000-0000-000007080000}"/>
    <cellStyle name="Followed Hyperlink 61" xfId="42671" hidden="1" xr:uid="{00000000-0005-0000-0000-000008080000}"/>
    <cellStyle name="Followed Hyperlink 61" xfId="42776" hidden="1" xr:uid="{00000000-0005-0000-0000-000009080000}"/>
    <cellStyle name="Followed Hyperlink 61" xfId="42686" hidden="1" xr:uid="{00000000-0005-0000-0000-00000A080000}"/>
    <cellStyle name="Followed Hyperlink 61" xfId="42805" hidden="1" xr:uid="{00000000-0005-0000-0000-00000B080000}"/>
    <cellStyle name="Followed Hyperlink 61" xfId="42886" hidden="1" xr:uid="{00000000-0005-0000-0000-00000C080000}"/>
    <cellStyle name="Followed Hyperlink 61" xfId="42988" hidden="1" xr:uid="{00000000-0005-0000-0000-00000D080000}"/>
    <cellStyle name="Followed Hyperlink 61" xfId="42898" hidden="1" xr:uid="{00000000-0005-0000-0000-00000E080000}"/>
    <cellStyle name="Followed Hyperlink 61" xfId="43017" hidden="1" xr:uid="{00000000-0005-0000-0000-00000F080000}"/>
    <cellStyle name="Followed Hyperlink 61" xfId="43098" hidden="1" xr:uid="{00000000-0005-0000-0000-000010080000}"/>
    <cellStyle name="Followed Hyperlink 61" xfId="43199" hidden="1" xr:uid="{00000000-0005-0000-0000-000011080000}"/>
    <cellStyle name="Followed Hyperlink 61" xfId="43109" hidden="1" xr:uid="{00000000-0005-0000-0000-000012080000}"/>
    <cellStyle name="Followed Hyperlink 61" xfId="43228" hidden="1" xr:uid="{00000000-0005-0000-0000-000013080000}"/>
    <cellStyle name="Followed Hyperlink 61" xfId="43309" hidden="1" xr:uid="{00000000-0005-0000-0000-000014080000}"/>
    <cellStyle name="Followed Hyperlink 61" xfId="43405" hidden="1" xr:uid="{00000000-0005-0000-0000-000015080000}"/>
    <cellStyle name="Followed Hyperlink 61" xfId="43315" hidden="1" xr:uid="{00000000-0005-0000-0000-000016080000}"/>
    <cellStyle name="Followed Hyperlink 61" xfId="43434" hidden="1" xr:uid="{00000000-0005-0000-0000-000017080000}"/>
    <cellStyle name="Followed Hyperlink 61" xfId="43860" hidden="1" xr:uid="{00000000-0005-0000-0000-0000FC070000}"/>
    <cellStyle name="Followed Hyperlink 61" xfId="43973" hidden="1" xr:uid="{00000000-0005-0000-0000-0000FD070000}"/>
    <cellStyle name="Followed Hyperlink 61" xfId="43883" hidden="1" xr:uid="{00000000-0005-0000-0000-0000FE070000}"/>
    <cellStyle name="Followed Hyperlink 61" xfId="44002" hidden="1" xr:uid="{00000000-0005-0000-0000-0000FF070000}"/>
    <cellStyle name="Followed Hyperlink 61" xfId="44172" hidden="1" xr:uid="{00000000-0005-0000-0000-000000080000}"/>
    <cellStyle name="Followed Hyperlink 61" xfId="44286" hidden="1" xr:uid="{00000000-0005-0000-0000-000001080000}"/>
    <cellStyle name="Followed Hyperlink 61" xfId="44196" hidden="1" xr:uid="{00000000-0005-0000-0000-000002080000}"/>
    <cellStyle name="Followed Hyperlink 61" xfId="44315" hidden="1" xr:uid="{00000000-0005-0000-0000-000003080000}"/>
    <cellStyle name="Followed Hyperlink 61" xfId="44399" hidden="1" xr:uid="{00000000-0005-0000-0000-000004080000}"/>
    <cellStyle name="Followed Hyperlink 61" xfId="44507" hidden="1" xr:uid="{00000000-0005-0000-0000-000005080000}"/>
    <cellStyle name="Followed Hyperlink 61" xfId="44417" hidden="1" xr:uid="{00000000-0005-0000-0000-000006080000}"/>
    <cellStyle name="Followed Hyperlink 61" xfId="44536" hidden="1" xr:uid="{00000000-0005-0000-0000-000007080000}"/>
    <cellStyle name="Followed Hyperlink 61" xfId="44618" hidden="1" xr:uid="{00000000-0005-0000-0000-000008080000}"/>
    <cellStyle name="Followed Hyperlink 61" xfId="44723" hidden="1" xr:uid="{00000000-0005-0000-0000-000009080000}"/>
    <cellStyle name="Followed Hyperlink 61" xfId="44633" hidden="1" xr:uid="{00000000-0005-0000-0000-00000A080000}"/>
    <cellStyle name="Followed Hyperlink 61" xfId="44752" hidden="1" xr:uid="{00000000-0005-0000-0000-00000B080000}"/>
    <cellStyle name="Followed Hyperlink 61" xfId="44833" hidden="1" xr:uid="{00000000-0005-0000-0000-00000C080000}"/>
    <cellStyle name="Followed Hyperlink 61" xfId="44935" hidden="1" xr:uid="{00000000-0005-0000-0000-00000D080000}"/>
    <cellStyle name="Followed Hyperlink 61" xfId="44845" hidden="1" xr:uid="{00000000-0005-0000-0000-00000E080000}"/>
    <cellStyle name="Followed Hyperlink 61" xfId="44964" hidden="1" xr:uid="{00000000-0005-0000-0000-00000F080000}"/>
    <cellStyle name="Followed Hyperlink 61" xfId="45045" hidden="1" xr:uid="{00000000-0005-0000-0000-000010080000}"/>
    <cellStyle name="Followed Hyperlink 61" xfId="45146" hidden="1" xr:uid="{00000000-0005-0000-0000-000011080000}"/>
    <cellStyle name="Followed Hyperlink 61" xfId="45056" hidden="1" xr:uid="{00000000-0005-0000-0000-000012080000}"/>
    <cellStyle name="Followed Hyperlink 61" xfId="45175" hidden="1" xr:uid="{00000000-0005-0000-0000-000013080000}"/>
    <cellStyle name="Followed Hyperlink 61" xfId="45256" hidden="1" xr:uid="{00000000-0005-0000-0000-000014080000}"/>
    <cellStyle name="Followed Hyperlink 61" xfId="45352" hidden="1" xr:uid="{00000000-0005-0000-0000-000015080000}"/>
    <cellStyle name="Followed Hyperlink 61" xfId="45262" hidden="1" xr:uid="{00000000-0005-0000-0000-000016080000}"/>
    <cellStyle name="Followed Hyperlink 61" xfId="45381" hidden="1" xr:uid="{00000000-0005-0000-0000-000017080000}"/>
    <cellStyle name="Followed Hyperlink 7" xfId="432" hidden="1" xr:uid="{00000000-0005-0000-0000-000018080000}"/>
    <cellStyle name="Followed Hyperlink 7" xfId="605" hidden="1" xr:uid="{00000000-0005-0000-0000-000019080000}"/>
    <cellStyle name="Followed Hyperlink 7" xfId="724" hidden="1" xr:uid="{00000000-0005-0000-0000-00001A080000}"/>
    <cellStyle name="Followed Hyperlink 7" xfId="769" hidden="1" xr:uid="{00000000-0005-0000-0000-00001B080000}"/>
    <cellStyle name="Followed Hyperlink 7" xfId="788" hidden="1" xr:uid="{00000000-0005-0000-0000-00001C080000}"/>
    <cellStyle name="Followed Hyperlink 7" xfId="918" hidden="1" xr:uid="{00000000-0005-0000-0000-00001D080000}"/>
    <cellStyle name="Followed Hyperlink 7" xfId="1037" hidden="1" xr:uid="{00000000-0005-0000-0000-00001E080000}"/>
    <cellStyle name="Followed Hyperlink 7" xfId="1082" hidden="1" xr:uid="{00000000-0005-0000-0000-00001F080000}"/>
    <cellStyle name="Followed Hyperlink 7" xfId="813" hidden="1" xr:uid="{00000000-0005-0000-0000-000020080000}"/>
    <cellStyle name="Followed Hyperlink 7" xfId="1139" hidden="1" xr:uid="{00000000-0005-0000-0000-000021080000}"/>
    <cellStyle name="Followed Hyperlink 7" xfId="1258" hidden="1" xr:uid="{00000000-0005-0000-0000-000022080000}"/>
    <cellStyle name="Followed Hyperlink 7" xfId="1303" hidden="1" xr:uid="{00000000-0005-0000-0000-000023080000}"/>
    <cellStyle name="Followed Hyperlink 7" xfId="328" hidden="1" xr:uid="{00000000-0005-0000-0000-000024080000}"/>
    <cellStyle name="Followed Hyperlink 7" xfId="1355" hidden="1" xr:uid="{00000000-0005-0000-0000-000025080000}"/>
    <cellStyle name="Followed Hyperlink 7" xfId="1474" hidden="1" xr:uid="{00000000-0005-0000-0000-000026080000}"/>
    <cellStyle name="Followed Hyperlink 7" xfId="1519" hidden="1" xr:uid="{00000000-0005-0000-0000-000027080000}"/>
    <cellStyle name="Followed Hyperlink 7" xfId="1342" hidden="1" xr:uid="{00000000-0005-0000-0000-000028080000}"/>
    <cellStyle name="Followed Hyperlink 7" xfId="1567" hidden="1" xr:uid="{00000000-0005-0000-0000-000029080000}"/>
    <cellStyle name="Followed Hyperlink 7" xfId="1686" hidden="1" xr:uid="{00000000-0005-0000-0000-00002A080000}"/>
    <cellStyle name="Followed Hyperlink 7" xfId="1731" hidden="1" xr:uid="{00000000-0005-0000-0000-00002B080000}"/>
    <cellStyle name="Followed Hyperlink 7" xfId="904" hidden="1" xr:uid="{00000000-0005-0000-0000-00002C080000}"/>
    <cellStyle name="Followed Hyperlink 7" xfId="1778" hidden="1" xr:uid="{00000000-0005-0000-0000-00002D080000}"/>
    <cellStyle name="Followed Hyperlink 7" xfId="1897" hidden="1" xr:uid="{00000000-0005-0000-0000-00002E080000}"/>
    <cellStyle name="Followed Hyperlink 7" xfId="1942" hidden="1" xr:uid="{00000000-0005-0000-0000-00002F080000}"/>
    <cellStyle name="Followed Hyperlink 7" xfId="359" hidden="1" xr:uid="{00000000-0005-0000-0000-000030080000}"/>
    <cellStyle name="Followed Hyperlink 7" xfId="1984" hidden="1" xr:uid="{00000000-0005-0000-0000-000031080000}"/>
    <cellStyle name="Followed Hyperlink 7" xfId="2103" hidden="1" xr:uid="{00000000-0005-0000-0000-000032080000}"/>
    <cellStyle name="Followed Hyperlink 7" xfId="2148" hidden="1" xr:uid="{00000000-0005-0000-0000-000033080000}"/>
    <cellStyle name="Followed Hyperlink 7" xfId="2733" hidden="1" xr:uid="{00000000-0005-0000-0000-000018080000}"/>
    <cellStyle name="Followed Hyperlink 7" xfId="2906" hidden="1" xr:uid="{00000000-0005-0000-0000-000019080000}"/>
    <cellStyle name="Followed Hyperlink 7" xfId="3025" hidden="1" xr:uid="{00000000-0005-0000-0000-00001A080000}"/>
    <cellStyle name="Followed Hyperlink 7" xfId="3070" hidden="1" xr:uid="{00000000-0005-0000-0000-00001B080000}"/>
    <cellStyle name="Followed Hyperlink 7" xfId="3089" hidden="1" xr:uid="{00000000-0005-0000-0000-00001C080000}"/>
    <cellStyle name="Followed Hyperlink 7" xfId="3219" hidden="1" xr:uid="{00000000-0005-0000-0000-00001D080000}"/>
    <cellStyle name="Followed Hyperlink 7" xfId="3338" hidden="1" xr:uid="{00000000-0005-0000-0000-00001E080000}"/>
    <cellStyle name="Followed Hyperlink 7" xfId="3383" hidden="1" xr:uid="{00000000-0005-0000-0000-00001F080000}"/>
    <cellStyle name="Followed Hyperlink 7" xfId="3114" hidden="1" xr:uid="{00000000-0005-0000-0000-000020080000}"/>
    <cellStyle name="Followed Hyperlink 7" xfId="3440" hidden="1" xr:uid="{00000000-0005-0000-0000-000021080000}"/>
    <cellStyle name="Followed Hyperlink 7" xfId="3559" hidden="1" xr:uid="{00000000-0005-0000-0000-000022080000}"/>
    <cellStyle name="Followed Hyperlink 7" xfId="3604" hidden="1" xr:uid="{00000000-0005-0000-0000-000023080000}"/>
    <cellStyle name="Followed Hyperlink 7" xfId="2629" hidden="1" xr:uid="{00000000-0005-0000-0000-000024080000}"/>
    <cellStyle name="Followed Hyperlink 7" xfId="3656" hidden="1" xr:uid="{00000000-0005-0000-0000-000025080000}"/>
    <cellStyle name="Followed Hyperlink 7" xfId="3775" hidden="1" xr:uid="{00000000-0005-0000-0000-000026080000}"/>
    <cellStyle name="Followed Hyperlink 7" xfId="3820" hidden="1" xr:uid="{00000000-0005-0000-0000-000027080000}"/>
    <cellStyle name="Followed Hyperlink 7" xfId="3643" hidden="1" xr:uid="{00000000-0005-0000-0000-000028080000}"/>
    <cellStyle name="Followed Hyperlink 7" xfId="3868" hidden="1" xr:uid="{00000000-0005-0000-0000-000029080000}"/>
    <cellStyle name="Followed Hyperlink 7" xfId="3987" hidden="1" xr:uid="{00000000-0005-0000-0000-00002A080000}"/>
    <cellStyle name="Followed Hyperlink 7" xfId="4032" hidden="1" xr:uid="{00000000-0005-0000-0000-00002B080000}"/>
    <cellStyle name="Followed Hyperlink 7" xfId="3205" hidden="1" xr:uid="{00000000-0005-0000-0000-00002C080000}"/>
    <cellStyle name="Followed Hyperlink 7" xfId="4079" hidden="1" xr:uid="{00000000-0005-0000-0000-00002D080000}"/>
    <cellStyle name="Followed Hyperlink 7" xfId="4198" hidden="1" xr:uid="{00000000-0005-0000-0000-00002E080000}"/>
    <cellStyle name="Followed Hyperlink 7" xfId="4243" hidden="1" xr:uid="{00000000-0005-0000-0000-00002F080000}"/>
    <cellStyle name="Followed Hyperlink 7" xfId="2660" hidden="1" xr:uid="{00000000-0005-0000-0000-000030080000}"/>
    <cellStyle name="Followed Hyperlink 7" xfId="4285" hidden="1" xr:uid="{00000000-0005-0000-0000-000031080000}"/>
    <cellStyle name="Followed Hyperlink 7" xfId="4404" hidden="1" xr:uid="{00000000-0005-0000-0000-000032080000}"/>
    <cellStyle name="Followed Hyperlink 7" xfId="4449" hidden="1" xr:uid="{00000000-0005-0000-0000-000033080000}"/>
    <cellStyle name="Followed Hyperlink 7" xfId="2461" hidden="1" xr:uid="{00000000-0005-0000-0000-000018080000}"/>
    <cellStyle name="Followed Hyperlink 7" xfId="4529" hidden="1" xr:uid="{00000000-0005-0000-0000-000019080000}"/>
    <cellStyle name="Followed Hyperlink 7" xfId="251" hidden="1" xr:uid="{00000000-0005-0000-0000-00001A080000}"/>
    <cellStyle name="Followed Hyperlink 7" xfId="4749" hidden="1" xr:uid="{00000000-0005-0000-0000-00001B080000}"/>
    <cellStyle name="Followed Hyperlink 7" xfId="4768" hidden="1" xr:uid="{00000000-0005-0000-0000-00001C080000}"/>
    <cellStyle name="Followed Hyperlink 7" xfId="4898" hidden="1" xr:uid="{00000000-0005-0000-0000-00001D080000}"/>
    <cellStyle name="Followed Hyperlink 7" xfId="5017" hidden="1" xr:uid="{00000000-0005-0000-0000-00001E080000}"/>
    <cellStyle name="Followed Hyperlink 7" xfId="5062" hidden="1" xr:uid="{00000000-0005-0000-0000-00001F080000}"/>
    <cellStyle name="Followed Hyperlink 7" xfId="4793" hidden="1" xr:uid="{00000000-0005-0000-0000-000020080000}"/>
    <cellStyle name="Followed Hyperlink 7" xfId="5119" hidden="1" xr:uid="{00000000-0005-0000-0000-000021080000}"/>
    <cellStyle name="Followed Hyperlink 7" xfId="5238" hidden="1" xr:uid="{00000000-0005-0000-0000-000022080000}"/>
    <cellStyle name="Followed Hyperlink 7" xfId="5283" hidden="1" xr:uid="{00000000-0005-0000-0000-000023080000}"/>
    <cellStyle name="Followed Hyperlink 7" xfId="2609" hidden="1" xr:uid="{00000000-0005-0000-0000-000024080000}"/>
    <cellStyle name="Followed Hyperlink 7" xfId="5335" hidden="1" xr:uid="{00000000-0005-0000-0000-000025080000}"/>
    <cellStyle name="Followed Hyperlink 7" xfId="5454" hidden="1" xr:uid="{00000000-0005-0000-0000-000026080000}"/>
    <cellStyle name="Followed Hyperlink 7" xfId="5499" hidden="1" xr:uid="{00000000-0005-0000-0000-000027080000}"/>
    <cellStyle name="Followed Hyperlink 7" xfId="5322" hidden="1" xr:uid="{00000000-0005-0000-0000-000028080000}"/>
    <cellStyle name="Followed Hyperlink 7" xfId="5547" hidden="1" xr:uid="{00000000-0005-0000-0000-000029080000}"/>
    <cellStyle name="Followed Hyperlink 7" xfId="5666" hidden="1" xr:uid="{00000000-0005-0000-0000-00002A080000}"/>
    <cellStyle name="Followed Hyperlink 7" xfId="5711" hidden="1" xr:uid="{00000000-0005-0000-0000-00002B080000}"/>
    <cellStyle name="Followed Hyperlink 7" xfId="4884" hidden="1" xr:uid="{00000000-0005-0000-0000-00002C080000}"/>
    <cellStyle name="Followed Hyperlink 7" xfId="5758" hidden="1" xr:uid="{00000000-0005-0000-0000-00002D080000}"/>
    <cellStyle name="Followed Hyperlink 7" xfId="5877" hidden="1" xr:uid="{00000000-0005-0000-0000-00002E080000}"/>
    <cellStyle name="Followed Hyperlink 7" xfId="5922" hidden="1" xr:uid="{00000000-0005-0000-0000-00002F080000}"/>
    <cellStyle name="Followed Hyperlink 7" xfId="2676" hidden="1" xr:uid="{00000000-0005-0000-0000-000030080000}"/>
    <cellStyle name="Followed Hyperlink 7" xfId="5964" hidden="1" xr:uid="{00000000-0005-0000-0000-000031080000}"/>
    <cellStyle name="Followed Hyperlink 7" xfId="6083" hidden="1" xr:uid="{00000000-0005-0000-0000-000032080000}"/>
    <cellStyle name="Followed Hyperlink 7" xfId="6128" hidden="1" xr:uid="{00000000-0005-0000-0000-000033080000}"/>
    <cellStyle name="Followed Hyperlink 7" xfId="2515" hidden="1" xr:uid="{00000000-0005-0000-0000-000018080000}"/>
    <cellStyle name="Followed Hyperlink 7" xfId="6208" hidden="1" xr:uid="{00000000-0005-0000-0000-000019080000}"/>
    <cellStyle name="Followed Hyperlink 7" xfId="2552" hidden="1" xr:uid="{00000000-0005-0000-0000-00001A080000}"/>
    <cellStyle name="Followed Hyperlink 7" xfId="6429" hidden="1" xr:uid="{00000000-0005-0000-0000-00001B080000}"/>
    <cellStyle name="Followed Hyperlink 7" xfId="6448" hidden="1" xr:uid="{00000000-0005-0000-0000-00001C080000}"/>
    <cellStyle name="Followed Hyperlink 7" xfId="6578" hidden="1" xr:uid="{00000000-0005-0000-0000-00001D080000}"/>
    <cellStyle name="Followed Hyperlink 7" xfId="6697" hidden="1" xr:uid="{00000000-0005-0000-0000-00001E080000}"/>
    <cellStyle name="Followed Hyperlink 7" xfId="6742" hidden="1" xr:uid="{00000000-0005-0000-0000-00001F080000}"/>
    <cellStyle name="Followed Hyperlink 7" xfId="6473" hidden="1" xr:uid="{00000000-0005-0000-0000-000020080000}"/>
    <cellStyle name="Followed Hyperlink 7" xfId="6799" hidden="1" xr:uid="{00000000-0005-0000-0000-000021080000}"/>
    <cellStyle name="Followed Hyperlink 7" xfId="6918" hidden="1" xr:uid="{00000000-0005-0000-0000-000022080000}"/>
    <cellStyle name="Followed Hyperlink 7" xfId="6963" hidden="1" xr:uid="{00000000-0005-0000-0000-000023080000}"/>
    <cellStyle name="Followed Hyperlink 7" xfId="2484" hidden="1" xr:uid="{00000000-0005-0000-0000-000024080000}"/>
    <cellStyle name="Followed Hyperlink 7" xfId="7015" hidden="1" xr:uid="{00000000-0005-0000-0000-000025080000}"/>
    <cellStyle name="Followed Hyperlink 7" xfId="7134" hidden="1" xr:uid="{00000000-0005-0000-0000-000026080000}"/>
    <cellStyle name="Followed Hyperlink 7" xfId="7179" hidden="1" xr:uid="{00000000-0005-0000-0000-000027080000}"/>
    <cellStyle name="Followed Hyperlink 7" xfId="7002" hidden="1" xr:uid="{00000000-0005-0000-0000-000028080000}"/>
    <cellStyle name="Followed Hyperlink 7" xfId="7227" hidden="1" xr:uid="{00000000-0005-0000-0000-000029080000}"/>
    <cellStyle name="Followed Hyperlink 7" xfId="7346" hidden="1" xr:uid="{00000000-0005-0000-0000-00002A080000}"/>
    <cellStyle name="Followed Hyperlink 7" xfId="7391" hidden="1" xr:uid="{00000000-0005-0000-0000-00002B080000}"/>
    <cellStyle name="Followed Hyperlink 7" xfId="6564" hidden="1" xr:uid="{00000000-0005-0000-0000-00002C080000}"/>
    <cellStyle name="Followed Hyperlink 7" xfId="7438" hidden="1" xr:uid="{00000000-0005-0000-0000-00002D080000}"/>
    <cellStyle name="Followed Hyperlink 7" xfId="7557" hidden="1" xr:uid="{00000000-0005-0000-0000-00002E080000}"/>
    <cellStyle name="Followed Hyperlink 7" xfId="7602" hidden="1" xr:uid="{00000000-0005-0000-0000-00002F080000}"/>
    <cellStyle name="Followed Hyperlink 7" xfId="2859" hidden="1" xr:uid="{00000000-0005-0000-0000-000030080000}"/>
    <cellStyle name="Followed Hyperlink 7" xfId="7644" hidden="1" xr:uid="{00000000-0005-0000-0000-000031080000}"/>
    <cellStyle name="Followed Hyperlink 7" xfId="7763" hidden="1" xr:uid="{00000000-0005-0000-0000-000032080000}"/>
    <cellStyle name="Followed Hyperlink 7" xfId="7808" hidden="1" xr:uid="{00000000-0005-0000-0000-000033080000}"/>
    <cellStyle name="Followed Hyperlink 7" xfId="2567" hidden="1" xr:uid="{00000000-0005-0000-0000-000018080000}"/>
    <cellStyle name="Followed Hyperlink 7" xfId="7888" hidden="1" xr:uid="{00000000-0005-0000-0000-000019080000}"/>
    <cellStyle name="Followed Hyperlink 7" xfId="2700" hidden="1" xr:uid="{00000000-0005-0000-0000-00001A080000}"/>
    <cellStyle name="Followed Hyperlink 7" xfId="8109" hidden="1" xr:uid="{00000000-0005-0000-0000-00001B080000}"/>
    <cellStyle name="Followed Hyperlink 7" xfId="8128" hidden="1" xr:uid="{00000000-0005-0000-0000-00001C080000}"/>
    <cellStyle name="Followed Hyperlink 7" xfId="8258" hidden="1" xr:uid="{00000000-0005-0000-0000-00001D080000}"/>
    <cellStyle name="Followed Hyperlink 7" xfId="8377" hidden="1" xr:uid="{00000000-0005-0000-0000-00001E080000}"/>
    <cellStyle name="Followed Hyperlink 7" xfId="8422" hidden="1" xr:uid="{00000000-0005-0000-0000-00001F080000}"/>
    <cellStyle name="Followed Hyperlink 7" xfId="8153" hidden="1" xr:uid="{00000000-0005-0000-0000-000020080000}"/>
    <cellStyle name="Followed Hyperlink 7" xfId="8479" hidden="1" xr:uid="{00000000-0005-0000-0000-000021080000}"/>
    <cellStyle name="Followed Hyperlink 7" xfId="8598" hidden="1" xr:uid="{00000000-0005-0000-0000-000022080000}"/>
    <cellStyle name="Followed Hyperlink 7" xfId="8643" hidden="1" xr:uid="{00000000-0005-0000-0000-000023080000}"/>
    <cellStyle name="Followed Hyperlink 7" xfId="4687" hidden="1" xr:uid="{00000000-0005-0000-0000-000024080000}"/>
    <cellStyle name="Followed Hyperlink 7" xfId="8695" hidden="1" xr:uid="{00000000-0005-0000-0000-000025080000}"/>
    <cellStyle name="Followed Hyperlink 7" xfId="8814" hidden="1" xr:uid="{00000000-0005-0000-0000-000026080000}"/>
    <cellStyle name="Followed Hyperlink 7" xfId="8859" hidden="1" xr:uid="{00000000-0005-0000-0000-000027080000}"/>
    <cellStyle name="Followed Hyperlink 7" xfId="8682" hidden="1" xr:uid="{00000000-0005-0000-0000-000028080000}"/>
    <cellStyle name="Followed Hyperlink 7" xfId="8907" hidden="1" xr:uid="{00000000-0005-0000-0000-000029080000}"/>
    <cellStyle name="Followed Hyperlink 7" xfId="9026" hidden="1" xr:uid="{00000000-0005-0000-0000-00002A080000}"/>
    <cellStyle name="Followed Hyperlink 7" xfId="9071" hidden="1" xr:uid="{00000000-0005-0000-0000-00002B080000}"/>
    <cellStyle name="Followed Hyperlink 7" xfId="8244" hidden="1" xr:uid="{00000000-0005-0000-0000-00002C080000}"/>
    <cellStyle name="Followed Hyperlink 7" xfId="9118" hidden="1" xr:uid="{00000000-0005-0000-0000-00002D080000}"/>
    <cellStyle name="Followed Hyperlink 7" xfId="9237" hidden="1" xr:uid="{00000000-0005-0000-0000-00002E080000}"/>
    <cellStyle name="Followed Hyperlink 7" xfId="9282" hidden="1" xr:uid="{00000000-0005-0000-0000-00002F080000}"/>
    <cellStyle name="Followed Hyperlink 7" xfId="4548" hidden="1" xr:uid="{00000000-0005-0000-0000-000030080000}"/>
    <cellStyle name="Followed Hyperlink 7" xfId="9324" hidden="1" xr:uid="{00000000-0005-0000-0000-000031080000}"/>
    <cellStyle name="Followed Hyperlink 7" xfId="9443" hidden="1" xr:uid="{00000000-0005-0000-0000-000032080000}"/>
    <cellStyle name="Followed Hyperlink 7" xfId="9488" hidden="1" xr:uid="{00000000-0005-0000-0000-000033080000}"/>
    <cellStyle name="Followed Hyperlink 7" xfId="4647" hidden="1" xr:uid="{00000000-0005-0000-0000-000018080000}"/>
    <cellStyle name="Followed Hyperlink 7" xfId="9568" hidden="1" xr:uid="{00000000-0005-0000-0000-000019080000}"/>
    <cellStyle name="Followed Hyperlink 7" xfId="4626" hidden="1" xr:uid="{00000000-0005-0000-0000-00001A080000}"/>
    <cellStyle name="Followed Hyperlink 7" xfId="9787" hidden="1" xr:uid="{00000000-0005-0000-0000-00001B080000}"/>
    <cellStyle name="Followed Hyperlink 7" xfId="9806" hidden="1" xr:uid="{00000000-0005-0000-0000-00001C080000}"/>
    <cellStyle name="Followed Hyperlink 7" xfId="9936" hidden="1" xr:uid="{00000000-0005-0000-0000-00001D080000}"/>
    <cellStyle name="Followed Hyperlink 7" xfId="10055" hidden="1" xr:uid="{00000000-0005-0000-0000-00001E080000}"/>
    <cellStyle name="Followed Hyperlink 7" xfId="10100" hidden="1" xr:uid="{00000000-0005-0000-0000-00001F080000}"/>
    <cellStyle name="Followed Hyperlink 7" xfId="9831" hidden="1" xr:uid="{00000000-0005-0000-0000-000020080000}"/>
    <cellStyle name="Followed Hyperlink 7" xfId="10157" hidden="1" xr:uid="{00000000-0005-0000-0000-000021080000}"/>
    <cellStyle name="Followed Hyperlink 7" xfId="10276" hidden="1" xr:uid="{00000000-0005-0000-0000-000022080000}"/>
    <cellStyle name="Followed Hyperlink 7" xfId="10321" hidden="1" xr:uid="{00000000-0005-0000-0000-000023080000}"/>
    <cellStyle name="Followed Hyperlink 7" xfId="6366" hidden="1" xr:uid="{00000000-0005-0000-0000-000024080000}"/>
    <cellStyle name="Followed Hyperlink 7" xfId="10373" hidden="1" xr:uid="{00000000-0005-0000-0000-000025080000}"/>
    <cellStyle name="Followed Hyperlink 7" xfId="10492" hidden="1" xr:uid="{00000000-0005-0000-0000-000026080000}"/>
    <cellStyle name="Followed Hyperlink 7" xfId="10537" hidden="1" xr:uid="{00000000-0005-0000-0000-000027080000}"/>
    <cellStyle name="Followed Hyperlink 7" xfId="10360" hidden="1" xr:uid="{00000000-0005-0000-0000-000028080000}"/>
    <cellStyle name="Followed Hyperlink 7" xfId="10585" hidden="1" xr:uid="{00000000-0005-0000-0000-000029080000}"/>
    <cellStyle name="Followed Hyperlink 7" xfId="10704" hidden="1" xr:uid="{00000000-0005-0000-0000-00002A080000}"/>
    <cellStyle name="Followed Hyperlink 7" xfId="10749" hidden="1" xr:uid="{00000000-0005-0000-0000-00002B080000}"/>
    <cellStyle name="Followed Hyperlink 7" xfId="9922" hidden="1" xr:uid="{00000000-0005-0000-0000-00002C080000}"/>
    <cellStyle name="Followed Hyperlink 7" xfId="10796" hidden="1" xr:uid="{00000000-0005-0000-0000-00002D080000}"/>
    <cellStyle name="Followed Hyperlink 7" xfId="10915" hidden="1" xr:uid="{00000000-0005-0000-0000-00002E080000}"/>
    <cellStyle name="Followed Hyperlink 7" xfId="10960" hidden="1" xr:uid="{00000000-0005-0000-0000-00002F080000}"/>
    <cellStyle name="Followed Hyperlink 7" xfId="6227" hidden="1" xr:uid="{00000000-0005-0000-0000-000030080000}"/>
    <cellStyle name="Followed Hyperlink 7" xfId="11002" hidden="1" xr:uid="{00000000-0005-0000-0000-000031080000}"/>
    <cellStyle name="Followed Hyperlink 7" xfId="11121" hidden="1" xr:uid="{00000000-0005-0000-0000-000032080000}"/>
    <cellStyle name="Followed Hyperlink 7" xfId="11166" hidden="1" xr:uid="{00000000-0005-0000-0000-000033080000}"/>
    <cellStyle name="Followed Hyperlink 7" xfId="6326" hidden="1" xr:uid="{00000000-0005-0000-0000-000018080000}"/>
    <cellStyle name="Followed Hyperlink 7" xfId="11246" hidden="1" xr:uid="{00000000-0005-0000-0000-000019080000}"/>
    <cellStyle name="Followed Hyperlink 7" xfId="6305" hidden="1" xr:uid="{00000000-0005-0000-0000-00001A080000}"/>
    <cellStyle name="Followed Hyperlink 7" xfId="11462" hidden="1" xr:uid="{00000000-0005-0000-0000-00001B080000}"/>
    <cellStyle name="Followed Hyperlink 7" xfId="11481" hidden="1" xr:uid="{00000000-0005-0000-0000-00001C080000}"/>
    <cellStyle name="Followed Hyperlink 7" xfId="11611" hidden="1" xr:uid="{00000000-0005-0000-0000-00001D080000}"/>
    <cellStyle name="Followed Hyperlink 7" xfId="11730" hidden="1" xr:uid="{00000000-0005-0000-0000-00001E080000}"/>
    <cellStyle name="Followed Hyperlink 7" xfId="11775" hidden="1" xr:uid="{00000000-0005-0000-0000-00001F080000}"/>
    <cellStyle name="Followed Hyperlink 7" xfId="11506" hidden="1" xr:uid="{00000000-0005-0000-0000-000020080000}"/>
    <cellStyle name="Followed Hyperlink 7" xfId="11832" hidden="1" xr:uid="{00000000-0005-0000-0000-000021080000}"/>
    <cellStyle name="Followed Hyperlink 7" xfId="11951" hidden="1" xr:uid="{00000000-0005-0000-0000-000022080000}"/>
    <cellStyle name="Followed Hyperlink 7" xfId="11996" hidden="1" xr:uid="{00000000-0005-0000-0000-000023080000}"/>
    <cellStyle name="Followed Hyperlink 7" xfId="8046" hidden="1" xr:uid="{00000000-0005-0000-0000-000024080000}"/>
    <cellStyle name="Followed Hyperlink 7" xfId="12048" hidden="1" xr:uid="{00000000-0005-0000-0000-000025080000}"/>
    <cellStyle name="Followed Hyperlink 7" xfId="12167" hidden="1" xr:uid="{00000000-0005-0000-0000-000026080000}"/>
    <cellStyle name="Followed Hyperlink 7" xfId="12212" hidden="1" xr:uid="{00000000-0005-0000-0000-000027080000}"/>
    <cellStyle name="Followed Hyperlink 7" xfId="12035" hidden="1" xr:uid="{00000000-0005-0000-0000-000028080000}"/>
    <cellStyle name="Followed Hyperlink 7" xfId="12260" hidden="1" xr:uid="{00000000-0005-0000-0000-000029080000}"/>
    <cellStyle name="Followed Hyperlink 7" xfId="12379" hidden="1" xr:uid="{00000000-0005-0000-0000-00002A080000}"/>
    <cellStyle name="Followed Hyperlink 7" xfId="12424" hidden="1" xr:uid="{00000000-0005-0000-0000-00002B080000}"/>
    <cellStyle name="Followed Hyperlink 7" xfId="11597" hidden="1" xr:uid="{00000000-0005-0000-0000-00002C080000}"/>
    <cellStyle name="Followed Hyperlink 7" xfId="12471" hidden="1" xr:uid="{00000000-0005-0000-0000-00002D080000}"/>
    <cellStyle name="Followed Hyperlink 7" xfId="12590" hidden="1" xr:uid="{00000000-0005-0000-0000-00002E080000}"/>
    <cellStyle name="Followed Hyperlink 7" xfId="12635" hidden="1" xr:uid="{00000000-0005-0000-0000-00002F080000}"/>
    <cellStyle name="Followed Hyperlink 7" xfId="7907" hidden="1" xr:uid="{00000000-0005-0000-0000-000030080000}"/>
    <cellStyle name="Followed Hyperlink 7" xfId="12677" hidden="1" xr:uid="{00000000-0005-0000-0000-000031080000}"/>
    <cellStyle name="Followed Hyperlink 7" xfId="12796" hidden="1" xr:uid="{00000000-0005-0000-0000-000032080000}"/>
    <cellStyle name="Followed Hyperlink 7" xfId="12841" hidden="1" xr:uid="{00000000-0005-0000-0000-000033080000}"/>
    <cellStyle name="Followed Hyperlink 7" xfId="8006" hidden="1" xr:uid="{00000000-0005-0000-0000-000018080000}"/>
    <cellStyle name="Followed Hyperlink 7" xfId="12921" hidden="1" xr:uid="{00000000-0005-0000-0000-000019080000}"/>
    <cellStyle name="Followed Hyperlink 7" xfId="7985" hidden="1" xr:uid="{00000000-0005-0000-0000-00001A080000}"/>
    <cellStyle name="Followed Hyperlink 7" xfId="13136" hidden="1" xr:uid="{00000000-0005-0000-0000-00001B080000}"/>
    <cellStyle name="Followed Hyperlink 7" xfId="13155" hidden="1" xr:uid="{00000000-0005-0000-0000-00001C080000}"/>
    <cellStyle name="Followed Hyperlink 7" xfId="13285" hidden="1" xr:uid="{00000000-0005-0000-0000-00001D080000}"/>
    <cellStyle name="Followed Hyperlink 7" xfId="13404" hidden="1" xr:uid="{00000000-0005-0000-0000-00001E080000}"/>
    <cellStyle name="Followed Hyperlink 7" xfId="13449" hidden="1" xr:uid="{00000000-0005-0000-0000-00001F080000}"/>
    <cellStyle name="Followed Hyperlink 7" xfId="13180" hidden="1" xr:uid="{00000000-0005-0000-0000-000020080000}"/>
    <cellStyle name="Followed Hyperlink 7" xfId="13506" hidden="1" xr:uid="{00000000-0005-0000-0000-000021080000}"/>
    <cellStyle name="Followed Hyperlink 7" xfId="13625" hidden="1" xr:uid="{00000000-0005-0000-0000-000022080000}"/>
    <cellStyle name="Followed Hyperlink 7" xfId="13670" hidden="1" xr:uid="{00000000-0005-0000-0000-000023080000}"/>
    <cellStyle name="Followed Hyperlink 7" xfId="9724" hidden="1" xr:uid="{00000000-0005-0000-0000-000024080000}"/>
    <cellStyle name="Followed Hyperlink 7" xfId="13722" hidden="1" xr:uid="{00000000-0005-0000-0000-000025080000}"/>
    <cellStyle name="Followed Hyperlink 7" xfId="13841" hidden="1" xr:uid="{00000000-0005-0000-0000-000026080000}"/>
    <cellStyle name="Followed Hyperlink 7" xfId="13886" hidden="1" xr:uid="{00000000-0005-0000-0000-000027080000}"/>
    <cellStyle name="Followed Hyperlink 7" xfId="13709" hidden="1" xr:uid="{00000000-0005-0000-0000-000028080000}"/>
    <cellStyle name="Followed Hyperlink 7" xfId="13934" hidden="1" xr:uid="{00000000-0005-0000-0000-000029080000}"/>
    <cellStyle name="Followed Hyperlink 7" xfId="14053" hidden="1" xr:uid="{00000000-0005-0000-0000-00002A080000}"/>
    <cellStyle name="Followed Hyperlink 7" xfId="14098" hidden="1" xr:uid="{00000000-0005-0000-0000-00002B080000}"/>
    <cellStyle name="Followed Hyperlink 7" xfId="13271" hidden="1" xr:uid="{00000000-0005-0000-0000-00002C080000}"/>
    <cellStyle name="Followed Hyperlink 7" xfId="14145" hidden="1" xr:uid="{00000000-0005-0000-0000-00002D080000}"/>
    <cellStyle name="Followed Hyperlink 7" xfId="14264" hidden="1" xr:uid="{00000000-0005-0000-0000-00002E080000}"/>
    <cellStyle name="Followed Hyperlink 7" xfId="14309" hidden="1" xr:uid="{00000000-0005-0000-0000-00002F080000}"/>
    <cellStyle name="Followed Hyperlink 7" xfId="9587" hidden="1" xr:uid="{00000000-0005-0000-0000-000030080000}"/>
    <cellStyle name="Followed Hyperlink 7" xfId="14351" hidden="1" xr:uid="{00000000-0005-0000-0000-000031080000}"/>
    <cellStyle name="Followed Hyperlink 7" xfId="14470" hidden="1" xr:uid="{00000000-0005-0000-0000-000032080000}"/>
    <cellStyle name="Followed Hyperlink 7" xfId="14515" hidden="1" xr:uid="{00000000-0005-0000-0000-000033080000}"/>
    <cellStyle name="Followed Hyperlink 7" xfId="9685" hidden="1" xr:uid="{00000000-0005-0000-0000-000018080000}"/>
    <cellStyle name="Followed Hyperlink 7" xfId="14595" hidden="1" xr:uid="{00000000-0005-0000-0000-000019080000}"/>
    <cellStyle name="Followed Hyperlink 7" xfId="9665" hidden="1" xr:uid="{00000000-0005-0000-0000-00001A080000}"/>
    <cellStyle name="Followed Hyperlink 7" xfId="14804" hidden="1" xr:uid="{00000000-0005-0000-0000-00001B080000}"/>
    <cellStyle name="Followed Hyperlink 7" xfId="14823" hidden="1" xr:uid="{00000000-0005-0000-0000-00001C080000}"/>
    <cellStyle name="Followed Hyperlink 7" xfId="14953" hidden="1" xr:uid="{00000000-0005-0000-0000-00001D080000}"/>
    <cellStyle name="Followed Hyperlink 7" xfId="15072" hidden="1" xr:uid="{00000000-0005-0000-0000-00001E080000}"/>
    <cellStyle name="Followed Hyperlink 7" xfId="15117" hidden="1" xr:uid="{00000000-0005-0000-0000-00001F080000}"/>
    <cellStyle name="Followed Hyperlink 7" xfId="14848" hidden="1" xr:uid="{00000000-0005-0000-0000-000020080000}"/>
    <cellStyle name="Followed Hyperlink 7" xfId="15174" hidden="1" xr:uid="{00000000-0005-0000-0000-000021080000}"/>
    <cellStyle name="Followed Hyperlink 7" xfId="15293" hidden="1" xr:uid="{00000000-0005-0000-0000-000022080000}"/>
    <cellStyle name="Followed Hyperlink 7" xfId="15338" hidden="1" xr:uid="{00000000-0005-0000-0000-000023080000}"/>
    <cellStyle name="Followed Hyperlink 7" xfId="11400" hidden="1" xr:uid="{00000000-0005-0000-0000-000024080000}"/>
    <cellStyle name="Followed Hyperlink 7" xfId="15390" hidden="1" xr:uid="{00000000-0005-0000-0000-000025080000}"/>
    <cellStyle name="Followed Hyperlink 7" xfId="15509" hidden="1" xr:uid="{00000000-0005-0000-0000-000026080000}"/>
    <cellStyle name="Followed Hyperlink 7" xfId="15554" hidden="1" xr:uid="{00000000-0005-0000-0000-000027080000}"/>
    <cellStyle name="Followed Hyperlink 7" xfId="15377" hidden="1" xr:uid="{00000000-0005-0000-0000-000028080000}"/>
    <cellStyle name="Followed Hyperlink 7" xfId="15602" hidden="1" xr:uid="{00000000-0005-0000-0000-000029080000}"/>
    <cellStyle name="Followed Hyperlink 7" xfId="15721" hidden="1" xr:uid="{00000000-0005-0000-0000-00002A080000}"/>
    <cellStyle name="Followed Hyperlink 7" xfId="15766" hidden="1" xr:uid="{00000000-0005-0000-0000-00002B080000}"/>
    <cellStyle name="Followed Hyperlink 7" xfId="14939" hidden="1" xr:uid="{00000000-0005-0000-0000-00002C080000}"/>
    <cellStyle name="Followed Hyperlink 7" xfId="15813" hidden="1" xr:uid="{00000000-0005-0000-0000-00002D080000}"/>
    <cellStyle name="Followed Hyperlink 7" xfId="15932" hidden="1" xr:uid="{00000000-0005-0000-0000-00002E080000}"/>
    <cellStyle name="Followed Hyperlink 7" xfId="15977" hidden="1" xr:uid="{00000000-0005-0000-0000-00002F080000}"/>
    <cellStyle name="Followed Hyperlink 7" xfId="11265" hidden="1" xr:uid="{00000000-0005-0000-0000-000030080000}"/>
    <cellStyle name="Followed Hyperlink 7" xfId="16019" hidden="1" xr:uid="{00000000-0005-0000-0000-000031080000}"/>
    <cellStyle name="Followed Hyperlink 7" xfId="16138" hidden="1" xr:uid="{00000000-0005-0000-0000-000032080000}"/>
    <cellStyle name="Followed Hyperlink 7" xfId="16183" hidden="1" xr:uid="{00000000-0005-0000-0000-000033080000}"/>
    <cellStyle name="Followed Hyperlink 7" xfId="11363" hidden="1" xr:uid="{00000000-0005-0000-0000-000018080000}"/>
    <cellStyle name="Followed Hyperlink 7" xfId="16263" hidden="1" xr:uid="{00000000-0005-0000-0000-000019080000}"/>
    <cellStyle name="Followed Hyperlink 7" xfId="11342" hidden="1" xr:uid="{00000000-0005-0000-0000-00001A080000}"/>
    <cellStyle name="Followed Hyperlink 7" xfId="16463" hidden="1" xr:uid="{00000000-0005-0000-0000-00001B080000}"/>
    <cellStyle name="Followed Hyperlink 7" xfId="16482" hidden="1" xr:uid="{00000000-0005-0000-0000-00001C080000}"/>
    <cellStyle name="Followed Hyperlink 7" xfId="16612" hidden="1" xr:uid="{00000000-0005-0000-0000-00001D080000}"/>
    <cellStyle name="Followed Hyperlink 7" xfId="16731" hidden="1" xr:uid="{00000000-0005-0000-0000-00001E080000}"/>
    <cellStyle name="Followed Hyperlink 7" xfId="16776" hidden="1" xr:uid="{00000000-0005-0000-0000-00001F080000}"/>
    <cellStyle name="Followed Hyperlink 7" xfId="16507" hidden="1" xr:uid="{00000000-0005-0000-0000-000020080000}"/>
    <cellStyle name="Followed Hyperlink 7" xfId="16833" hidden="1" xr:uid="{00000000-0005-0000-0000-000021080000}"/>
    <cellStyle name="Followed Hyperlink 7" xfId="16952" hidden="1" xr:uid="{00000000-0005-0000-0000-000022080000}"/>
    <cellStyle name="Followed Hyperlink 7" xfId="16997" hidden="1" xr:uid="{00000000-0005-0000-0000-000023080000}"/>
    <cellStyle name="Followed Hyperlink 7" xfId="13074" hidden="1" xr:uid="{00000000-0005-0000-0000-000024080000}"/>
    <cellStyle name="Followed Hyperlink 7" xfId="17049" hidden="1" xr:uid="{00000000-0005-0000-0000-000025080000}"/>
    <cellStyle name="Followed Hyperlink 7" xfId="17168" hidden="1" xr:uid="{00000000-0005-0000-0000-000026080000}"/>
    <cellStyle name="Followed Hyperlink 7" xfId="17213" hidden="1" xr:uid="{00000000-0005-0000-0000-000027080000}"/>
    <cellStyle name="Followed Hyperlink 7" xfId="17036" hidden="1" xr:uid="{00000000-0005-0000-0000-000028080000}"/>
    <cellStyle name="Followed Hyperlink 7" xfId="17261" hidden="1" xr:uid="{00000000-0005-0000-0000-000029080000}"/>
    <cellStyle name="Followed Hyperlink 7" xfId="17380" hidden="1" xr:uid="{00000000-0005-0000-0000-00002A080000}"/>
    <cellStyle name="Followed Hyperlink 7" xfId="17425" hidden="1" xr:uid="{00000000-0005-0000-0000-00002B080000}"/>
    <cellStyle name="Followed Hyperlink 7" xfId="16598" hidden="1" xr:uid="{00000000-0005-0000-0000-00002C080000}"/>
    <cellStyle name="Followed Hyperlink 7" xfId="17472" hidden="1" xr:uid="{00000000-0005-0000-0000-00002D080000}"/>
    <cellStyle name="Followed Hyperlink 7" xfId="17591" hidden="1" xr:uid="{00000000-0005-0000-0000-00002E080000}"/>
    <cellStyle name="Followed Hyperlink 7" xfId="17636" hidden="1" xr:uid="{00000000-0005-0000-0000-00002F080000}"/>
    <cellStyle name="Followed Hyperlink 7" xfId="12940" hidden="1" xr:uid="{00000000-0005-0000-0000-000030080000}"/>
    <cellStyle name="Followed Hyperlink 7" xfId="17678" hidden="1" xr:uid="{00000000-0005-0000-0000-000031080000}"/>
    <cellStyle name="Followed Hyperlink 7" xfId="17797" hidden="1" xr:uid="{00000000-0005-0000-0000-000032080000}"/>
    <cellStyle name="Followed Hyperlink 7" xfId="17842" hidden="1" xr:uid="{00000000-0005-0000-0000-000033080000}"/>
    <cellStyle name="Followed Hyperlink 7" xfId="11392" hidden="1" xr:uid="{00000000-0005-0000-0000-000018080000}"/>
    <cellStyle name="Followed Hyperlink 7" xfId="16336" hidden="1" xr:uid="{00000000-0005-0000-0000-000019080000}"/>
    <cellStyle name="Followed Hyperlink 7" xfId="17863" hidden="1" xr:uid="{00000000-0005-0000-0000-00001A080000}"/>
    <cellStyle name="Followed Hyperlink 7" xfId="18129" hidden="1" xr:uid="{00000000-0005-0000-0000-00001B080000}"/>
    <cellStyle name="Followed Hyperlink 7" xfId="18148" hidden="1" xr:uid="{00000000-0005-0000-0000-00001C080000}"/>
    <cellStyle name="Followed Hyperlink 7" xfId="18278" hidden="1" xr:uid="{00000000-0005-0000-0000-00001D080000}"/>
    <cellStyle name="Followed Hyperlink 7" xfId="18397" hidden="1" xr:uid="{00000000-0005-0000-0000-00001E080000}"/>
    <cellStyle name="Followed Hyperlink 7" xfId="18442" hidden="1" xr:uid="{00000000-0005-0000-0000-00001F080000}"/>
    <cellStyle name="Followed Hyperlink 7" xfId="18173" hidden="1" xr:uid="{00000000-0005-0000-0000-000020080000}"/>
    <cellStyle name="Followed Hyperlink 7" xfId="18499" hidden="1" xr:uid="{00000000-0005-0000-0000-000021080000}"/>
    <cellStyle name="Followed Hyperlink 7" xfId="18618" hidden="1" xr:uid="{00000000-0005-0000-0000-000022080000}"/>
    <cellStyle name="Followed Hyperlink 7" xfId="18663" hidden="1" xr:uid="{00000000-0005-0000-0000-000023080000}"/>
    <cellStyle name="Followed Hyperlink 7" xfId="14715" hidden="1" xr:uid="{00000000-0005-0000-0000-000024080000}"/>
    <cellStyle name="Followed Hyperlink 7" xfId="18715" hidden="1" xr:uid="{00000000-0005-0000-0000-000025080000}"/>
    <cellStyle name="Followed Hyperlink 7" xfId="18834" hidden="1" xr:uid="{00000000-0005-0000-0000-000026080000}"/>
    <cellStyle name="Followed Hyperlink 7" xfId="18879" hidden="1" xr:uid="{00000000-0005-0000-0000-000027080000}"/>
    <cellStyle name="Followed Hyperlink 7" xfId="18702" hidden="1" xr:uid="{00000000-0005-0000-0000-000028080000}"/>
    <cellStyle name="Followed Hyperlink 7" xfId="18927" hidden="1" xr:uid="{00000000-0005-0000-0000-000029080000}"/>
    <cellStyle name="Followed Hyperlink 7" xfId="19046" hidden="1" xr:uid="{00000000-0005-0000-0000-00002A080000}"/>
    <cellStyle name="Followed Hyperlink 7" xfId="19091" hidden="1" xr:uid="{00000000-0005-0000-0000-00002B080000}"/>
    <cellStyle name="Followed Hyperlink 7" xfId="18264" hidden="1" xr:uid="{00000000-0005-0000-0000-00002C080000}"/>
    <cellStyle name="Followed Hyperlink 7" xfId="19138" hidden="1" xr:uid="{00000000-0005-0000-0000-00002D080000}"/>
    <cellStyle name="Followed Hyperlink 7" xfId="19257" hidden="1" xr:uid="{00000000-0005-0000-0000-00002E080000}"/>
    <cellStyle name="Followed Hyperlink 7" xfId="19302" hidden="1" xr:uid="{00000000-0005-0000-0000-00002F080000}"/>
    <cellStyle name="Followed Hyperlink 7" xfId="18015" hidden="1" xr:uid="{00000000-0005-0000-0000-000030080000}"/>
    <cellStyle name="Followed Hyperlink 7" xfId="19344" hidden="1" xr:uid="{00000000-0005-0000-0000-000031080000}"/>
    <cellStyle name="Followed Hyperlink 7" xfId="19463" hidden="1" xr:uid="{00000000-0005-0000-0000-000032080000}"/>
    <cellStyle name="Followed Hyperlink 7" xfId="19508" hidden="1" xr:uid="{00000000-0005-0000-0000-000033080000}"/>
    <cellStyle name="Followed Hyperlink 7" xfId="18075" hidden="1" xr:uid="{00000000-0005-0000-0000-000018080000}"/>
    <cellStyle name="Followed Hyperlink 7" xfId="19588" hidden="1" xr:uid="{00000000-0005-0000-0000-000019080000}"/>
    <cellStyle name="Followed Hyperlink 7" xfId="14656" hidden="1" xr:uid="{00000000-0005-0000-0000-00001A080000}"/>
    <cellStyle name="Followed Hyperlink 7" xfId="19770" hidden="1" xr:uid="{00000000-0005-0000-0000-00001B080000}"/>
    <cellStyle name="Followed Hyperlink 7" xfId="19789" hidden="1" xr:uid="{00000000-0005-0000-0000-00001C080000}"/>
    <cellStyle name="Followed Hyperlink 7" xfId="19919" hidden="1" xr:uid="{00000000-0005-0000-0000-00001D080000}"/>
    <cellStyle name="Followed Hyperlink 7" xfId="20038" hidden="1" xr:uid="{00000000-0005-0000-0000-00001E080000}"/>
    <cellStyle name="Followed Hyperlink 7" xfId="20083" hidden="1" xr:uid="{00000000-0005-0000-0000-00001F080000}"/>
    <cellStyle name="Followed Hyperlink 7" xfId="19814" hidden="1" xr:uid="{00000000-0005-0000-0000-000020080000}"/>
    <cellStyle name="Followed Hyperlink 7" xfId="20140" hidden="1" xr:uid="{00000000-0005-0000-0000-000021080000}"/>
    <cellStyle name="Followed Hyperlink 7" xfId="20259" hidden="1" xr:uid="{00000000-0005-0000-0000-000022080000}"/>
    <cellStyle name="Followed Hyperlink 7" xfId="20304" hidden="1" xr:uid="{00000000-0005-0000-0000-000023080000}"/>
    <cellStyle name="Followed Hyperlink 7" xfId="18104" hidden="1" xr:uid="{00000000-0005-0000-0000-000024080000}"/>
    <cellStyle name="Followed Hyperlink 7" xfId="20356" hidden="1" xr:uid="{00000000-0005-0000-0000-000025080000}"/>
    <cellStyle name="Followed Hyperlink 7" xfId="20475" hidden="1" xr:uid="{00000000-0005-0000-0000-000026080000}"/>
    <cellStyle name="Followed Hyperlink 7" xfId="20520" hidden="1" xr:uid="{00000000-0005-0000-0000-000027080000}"/>
    <cellStyle name="Followed Hyperlink 7" xfId="20343" hidden="1" xr:uid="{00000000-0005-0000-0000-000028080000}"/>
    <cellStyle name="Followed Hyperlink 7" xfId="20568" hidden="1" xr:uid="{00000000-0005-0000-0000-000029080000}"/>
    <cellStyle name="Followed Hyperlink 7" xfId="20687" hidden="1" xr:uid="{00000000-0005-0000-0000-00002A080000}"/>
    <cellStyle name="Followed Hyperlink 7" xfId="20732" hidden="1" xr:uid="{00000000-0005-0000-0000-00002B080000}"/>
    <cellStyle name="Followed Hyperlink 7" xfId="19905" hidden="1" xr:uid="{00000000-0005-0000-0000-00002C080000}"/>
    <cellStyle name="Followed Hyperlink 7" xfId="20779" hidden="1" xr:uid="{00000000-0005-0000-0000-00002D080000}"/>
    <cellStyle name="Followed Hyperlink 7" xfId="20898" hidden="1" xr:uid="{00000000-0005-0000-0000-00002E080000}"/>
    <cellStyle name="Followed Hyperlink 7" xfId="20943" hidden="1" xr:uid="{00000000-0005-0000-0000-00002F080000}"/>
    <cellStyle name="Followed Hyperlink 7" xfId="18007" hidden="1" xr:uid="{00000000-0005-0000-0000-000030080000}"/>
    <cellStyle name="Followed Hyperlink 7" xfId="20985" hidden="1" xr:uid="{00000000-0005-0000-0000-000031080000}"/>
    <cellStyle name="Followed Hyperlink 7" xfId="21104" hidden="1" xr:uid="{00000000-0005-0000-0000-000032080000}"/>
    <cellStyle name="Followed Hyperlink 7" xfId="21149" hidden="1" xr:uid="{00000000-0005-0000-0000-000033080000}"/>
    <cellStyle name="Followed Hyperlink 7" xfId="18051" hidden="1" xr:uid="{00000000-0005-0000-0000-000018080000}"/>
    <cellStyle name="Followed Hyperlink 7" xfId="21229" hidden="1" xr:uid="{00000000-0005-0000-0000-000019080000}"/>
    <cellStyle name="Followed Hyperlink 7" xfId="16354" hidden="1" xr:uid="{00000000-0005-0000-0000-00001A080000}"/>
    <cellStyle name="Followed Hyperlink 7" xfId="21377" hidden="1" xr:uid="{00000000-0005-0000-0000-00001B080000}"/>
    <cellStyle name="Followed Hyperlink 7" xfId="21396" hidden="1" xr:uid="{00000000-0005-0000-0000-00001C080000}"/>
    <cellStyle name="Followed Hyperlink 7" xfId="21526" hidden="1" xr:uid="{00000000-0005-0000-0000-00001D080000}"/>
    <cellStyle name="Followed Hyperlink 7" xfId="21645" hidden="1" xr:uid="{00000000-0005-0000-0000-00001E080000}"/>
    <cellStyle name="Followed Hyperlink 7" xfId="21690" hidden="1" xr:uid="{00000000-0005-0000-0000-00001F080000}"/>
    <cellStyle name="Followed Hyperlink 7" xfId="21421" hidden="1" xr:uid="{00000000-0005-0000-0000-000020080000}"/>
    <cellStyle name="Followed Hyperlink 7" xfId="21747" hidden="1" xr:uid="{00000000-0005-0000-0000-000021080000}"/>
    <cellStyle name="Followed Hyperlink 7" xfId="21866" hidden="1" xr:uid="{00000000-0005-0000-0000-000022080000}"/>
    <cellStyle name="Followed Hyperlink 7" xfId="21911" hidden="1" xr:uid="{00000000-0005-0000-0000-000023080000}"/>
    <cellStyle name="Followed Hyperlink 7" xfId="18065" hidden="1" xr:uid="{00000000-0005-0000-0000-000024080000}"/>
    <cellStyle name="Followed Hyperlink 7" xfId="21963" hidden="1" xr:uid="{00000000-0005-0000-0000-000025080000}"/>
    <cellStyle name="Followed Hyperlink 7" xfId="22082" hidden="1" xr:uid="{00000000-0005-0000-0000-000026080000}"/>
    <cellStyle name="Followed Hyperlink 7" xfId="22127" hidden="1" xr:uid="{00000000-0005-0000-0000-000027080000}"/>
    <cellStyle name="Followed Hyperlink 7" xfId="21950" hidden="1" xr:uid="{00000000-0005-0000-0000-000028080000}"/>
    <cellStyle name="Followed Hyperlink 7" xfId="22175" hidden="1" xr:uid="{00000000-0005-0000-0000-000029080000}"/>
    <cellStyle name="Followed Hyperlink 7" xfId="22294" hidden="1" xr:uid="{00000000-0005-0000-0000-00002A080000}"/>
    <cellStyle name="Followed Hyperlink 7" xfId="22339" hidden="1" xr:uid="{00000000-0005-0000-0000-00002B080000}"/>
    <cellStyle name="Followed Hyperlink 7" xfId="21512" hidden="1" xr:uid="{00000000-0005-0000-0000-00002C080000}"/>
    <cellStyle name="Followed Hyperlink 7" xfId="22386" hidden="1" xr:uid="{00000000-0005-0000-0000-00002D080000}"/>
    <cellStyle name="Followed Hyperlink 7" xfId="22505" hidden="1" xr:uid="{00000000-0005-0000-0000-00002E080000}"/>
    <cellStyle name="Followed Hyperlink 7" xfId="22550" hidden="1" xr:uid="{00000000-0005-0000-0000-00002F080000}"/>
    <cellStyle name="Followed Hyperlink 7" xfId="14776" hidden="1" xr:uid="{00000000-0005-0000-0000-000030080000}"/>
    <cellStyle name="Followed Hyperlink 7" xfId="22592" hidden="1" xr:uid="{00000000-0005-0000-0000-000031080000}"/>
    <cellStyle name="Followed Hyperlink 7" xfId="22711" hidden="1" xr:uid="{00000000-0005-0000-0000-000032080000}"/>
    <cellStyle name="Followed Hyperlink 7" xfId="22756" hidden="1" xr:uid="{00000000-0005-0000-0000-000033080000}"/>
    <cellStyle name="Followed Hyperlink 7" xfId="16371" hidden="1" xr:uid="{00000000-0005-0000-0000-000018080000}"/>
    <cellStyle name="Followed Hyperlink 7" xfId="22836" hidden="1" xr:uid="{00000000-0005-0000-0000-000019080000}"/>
    <cellStyle name="Followed Hyperlink 7" xfId="16428" hidden="1" xr:uid="{00000000-0005-0000-0000-00001A080000}"/>
    <cellStyle name="Followed Hyperlink 7" xfId="22946" hidden="1" xr:uid="{00000000-0005-0000-0000-00001B080000}"/>
    <cellStyle name="Followed Hyperlink 7" xfId="22965" hidden="1" xr:uid="{00000000-0005-0000-0000-00001C080000}"/>
    <cellStyle name="Followed Hyperlink 7" xfId="23095" hidden="1" xr:uid="{00000000-0005-0000-0000-00001D080000}"/>
    <cellStyle name="Followed Hyperlink 7" xfId="23214" hidden="1" xr:uid="{00000000-0005-0000-0000-00001E080000}"/>
    <cellStyle name="Followed Hyperlink 7" xfId="23259" hidden="1" xr:uid="{00000000-0005-0000-0000-00001F080000}"/>
    <cellStyle name="Followed Hyperlink 7" xfId="22990" hidden="1" xr:uid="{00000000-0005-0000-0000-000020080000}"/>
    <cellStyle name="Followed Hyperlink 7" xfId="23316" hidden="1" xr:uid="{00000000-0005-0000-0000-000021080000}"/>
    <cellStyle name="Followed Hyperlink 7" xfId="23435" hidden="1" xr:uid="{00000000-0005-0000-0000-000022080000}"/>
    <cellStyle name="Followed Hyperlink 7" xfId="23480" hidden="1" xr:uid="{00000000-0005-0000-0000-000023080000}"/>
    <cellStyle name="Followed Hyperlink 7" xfId="19718" hidden="1" xr:uid="{00000000-0005-0000-0000-000024080000}"/>
    <cellStyle name="Followed Hyperlink 7" xfId="23532" hidden="1" xr:uid="{00000000-0005-0000-0000-000025080000}"/>
    <cellStyle name="Followed Hyperlink 7" xfId="23651" hidden="1" xr:uid="{00000000-0005-0000-0000-000026080000}"/>
    <cellStyle name="Followed Hyperlink 7" xfId="23696" hidden="1" xr:uid="{00000000-0005-0000-0000-000027080000}"/>
    <cellStyle name="Followed Hyperlink 7" xfId="23519" hidden="1" xr:uid="{00000000-0005-0000-0000-000028080000}"/>
    <cellStyle name="Followed Hyperlink 7" xfId="23744" hidden="1" xr:uid="{00000000-0005-0000-0000-000029080000}"/>
    <cellStyle name="Followed Hyperlink 7" xfId="23863" hidden="1" xr:uid="{00000000-0005-0000-0000-00002A080000}"/>
    <cellStyle name="Followed Hyperlink 7" xfId="23908" hidden="1" xr:uid="{00000000-0005-0000-0000-00002B080000}"/>
    <cellStyle name="Followed Hyperlink 7" xfId="23081" hidden="1" xr:uid="{00000000-0005-0000-0000-00002C080000}"/>
    <cellStyle name="Followed Hyperlink 7" xfId="23955" hidden="1" xr:uid="{00000000-0005-0000-0000-00002D080000}"/>
    <cellStyle name="Followed Hyperlink 7" xfId="24074" hidden="1" xr:uid="{00000000-0005-0000-0000-00002E080000}"/>
    <cellStyle name="Followed Hyperlink 7" xfId="24119" hidden="1" xr:uid="{00000000-0005-0000-0000-00002F080000}"/>
    <cellStyle name="Followed Hyperlink 7" xfId="19607" hidden="1" xr:uid="{00000000-0005-0000-0000-000030080000}"/>
    <cellStyle name="Followed Hyperlink 7" xfId="24161" hidden="1" xr:uid="{00000000-0005-0000-0000-000031080000}"/>
    <cellStyle name="Followed Hyperlink 7" xfId="24280" hidden="1" xr:uid="{00000000-0005-0000-0000-000032080000}"/>
    <cellStyle name="Followed Hyperlink 7" xfId="24325" hidden="1" xr:uid="{00000000-0005-0000-0000-000033080000}"/>
    <cellStyle name="Followed Hyperlink 7" xfId="19687" hidden="1" xr:uid="{00000000-0005-0000-0000-000018080000}"/>
    <cellStyle name="Followed Hyperlink 7" xfId="24405" hidden="1" xr:uid="{00000000-0005-0000-0000-000019080000}"/>
    <cellStyle name="Followed Hyperlink 7" xfId="19670" hidden="1" xr:uid="{00000000-0005-0000-0000-00001A080000}"/>
    <cellStyle name="Followed Hyperlink 7" xfId="24465" hidden="1" xr:uid="{00000000-0005-0000-0000-00001B080000}"/>
    <cellStyle name="Followed Hyperlink 7" xfId="24484" hidden="1" xr:uid="{00000000-0005-0000-0000-00001C080000}"/>
    <cellStyle name="Followed Hyperlink 7" xfId="24614" hidden="1" xr:uid="{00000000-0005-0000-0000-00001D080000}"/>
    <cellStyle name="Followed Hyperlink 7" xfId="24733" hidden="1" xr:uid="{00000000-0005-0000-0000-00001E080000}"/>
    <cellStyle name="Followed Hyperlink 7" xfId="24778" hidden="1" xr:uid="{00000000-0005-0000-0000-00001F080000}"/>
    <cellStyle name="Followed Hyperlink 7" xfId="24509" hidden="1" xr:uid="{00000000-0005-0000-0000-000020080000}"/>
    <cellStyle name="Followed Hyperlink 7" xfId="24835" hidden="1" xr:uid="{00000000-0005-0000-0000-000021080000}"/>
    <cellStyle name="Followed Hyperlink 7" xfId="24954" hidden="1" xr:uid="{00000000-0005-0000-0000-000022080000}"/>
    <cellStyle name="Followed Hyperlink 7" xfId="24999" hidden="1" xr:uid="{00000000-0005-0000-0000-000023080000}"/>
    <cellStyle name="Followed Hyperlink 7" xfId="21335" hidden="1" xr:uid="{00000000-0005-0000-0000-000024080000}"/>
    <cellStyle name="Followed Hyperlink 7" xfId="25051" hidden="1" xr:uid="{00000000-0005-0000-0000-000025080000}"/>
    <cellStyle name="Followed Hyperlink 7" xfId="25170" hidden="1" xr:uid="{00000000-0005-0000-0000-000026080000}"/>
    <cellStyle name="Followed Hyperlink 7" xfId="25215" hidden="1" xr:uid="{00000000-0005-0000-0000-000027080000}"/>
    <cellStyle name="Followed Hyperlink 7" xfId="25038" hidden="1" xr:uid="{00000000-0005-0000-0000-000028080000}"/>
    <cellStyle name="Followed Hyperlink 7" xfId="25263" hidden="1" xr:uid="{00000000-0005-0000-0000-000029080000}"/>
    <cellStyle name="Followed Hyperlink 7" xfId="25382" hidden="1" xr:uid="{00000000-0005-0000-0000-00002A080000}"/>
    <cellStyle name="Followed Hyperlink 7" xfId="25427" hidden="1" xr:uid="{00000000-0005-0000-0000-00002B080000}"/>
    <cellStyle name="Followed Hyperlink 7" xfId="24600" hidden="1" xr:uid="{00000000-0005-0000-0000-00002C080000}"/>
    <cellStyle name="Followed Hyperlink 7" xfId="25474" hidden="1" xr:uid="{00000000-0005-0000-0000-00002D080000}"/>
    <cellStyle name="Followed Hyperlink 7" xfId="25593" hidden="1" xr:uid="{00000000-0005-0000-0000-00002E080000}"/>
    <cellStyle name="Followed Hyperlink 7" xfId="25638" hidden="1" xr:uid="{00000000-0005-0000-0000-00002F080000}"/>
    <cellStyle name="Followed Hyperlink 7" xfId="21248" hidden="1" xr:uid="{00000000-0005-0000-0000-000030080000}"/>
    <cellStyle name="Followed Hyperlink 7" xfId="25680" hidden="1" xr:uid="{00000000-0005-0000-0000-000031080000}"/>
    <cellStyle name="Followed Hyperlink 7" xfId="25799" hidden="1" xr:uid="{00000000-0005-0000-0000-000032080000}"/>
    <cellStyle name="Followed Hyperlink 7" xfId="25844" hidden="1" xr:uid="{00000000-0005-0000-0000-000033080000}"/>
    <cellStyle name="Followed Hyperlink 7" xfId="26248" hidden="1" xr:uid="{00000000-0005-0000-0000-000018080000}"/>
    <cellStyle name="Followed Hyperlink 7" xfId="26421" hidden="1" xr:uid="{00000000-0005-0000-0000-000019080000}"/>
    <cellStyle name="Followed Hyperlink 7" xfId="26540" hidden="1" xr:uid="{00000000-0005-0000-0000-00001A080000}"/>
    <cellStyle name="Followed Hyperlink 7" xfId="26585" hidden="1" xr:uid="{00000000-0005-0000-0000-00001B080000}"/>
    <cellStyle name="Followed Hyperlink 7" xfId="26604" hidden="1" xr:uid="{00000000-0005-0000-0000-00001C080000}"/>
    <cellStyle name="Followed Hyperlink 7" xfId="26734" hidden="1" xr:uid="{00000000-0005-0000-0000-00001D080000}"/>
    <cellStyle name="Followed Hyperlink 7" xfId="26853" hidden="1" xr:uid="{00000000-0005-0000-0000-00001E080000}"/>
    <cellStyle name="Followed Hyperlink 7" xfId="26898" hidden="1" xr:uid="{00000000-0005-0000-0000-00001F080000}"/>
    <cellStyle name="Followed Hyperlink 7" xfId="26629" hidden="1" xr:uid="{00000000-0005-0000-0000-000020080000}"/>
    <cellStyle name="Followed Hyperlink 7" xfId="26955" hidden="1" xr:uid="{00000000-0005-0000-0000-000021080000}"/>
    <cellStyle name="Followed Hyperlink 7" xfId="27074" hidden="1" xr:uid="{00000000-0005-0000-0000-000022080000}"/>
    <cellStyle name="Followed Hyperlink 7" xfId="27119" hidden="1" xr:uid="{00000000-0005-0000-0000-000023080000}"/>
    <cellStyle name="Followed Hyperlink 7" xfId="26144" hidden="1" xr:uid="{00000000-0005-0000-0000-000024080000}"/>
    <cellStyle name="Followed Hyperlink 7" xfId="27171" hidden="1" xr:uid="{00000000-0005-0000-0000-000025080000}"/>
    <cellStyle name="Followed Hyperlink 7" xfId="27290" hidden="1" xr:uid="{00000000-0005-0000-0000-000026080000}"/>
    <cellStyle name="Followed Hyperlink 7" xfId="27335" hidden="1" xr:uid="{00000000-0005-0000-0000-000027080000}"/>
    <cellStyle name="Followed Hyperlink 7" xfId="27158" hidden="1" xr:uid="{00000000-0005-0000-0000-000028080000}"/>
    <cellStyle name="Followed Hyperlink 7" xfId="27383" hidden="1" xr:uid="{00000000-0005-0000-0000-000029080000}"/>
    <cellStyle name="Followed Hyperlink 7" xfId="27502" hidden="1" xr:uid="{00000000-0005-0000-0000-00002A080000}"/>
    <cellStyle name="Followed Hyperlink 7" xfId="27547" hidden="1" xr:uid="{00000000-0005-0000-0000-00002B080000}"/>
    <cellStyle name="Followed Hyperlink 7" xfId="26720" hidden="1" xr:uid="{00000000-0005-0000-0000-00002C080000}"/>
    <cellStyle name="Followed Hyperlink 7" xfId="27594" hidden="1" xr:uid="{00000000-0005-0000-0000-00002D080000}"/>
    <cellStyle name="Followed Hyperlink 7" xfId="27713" hidden="1" xr:uid="{00000000-0005-0000-0000-00002E080000}"/>
    <cellStyle name="Followed Hyperlink 7" xfId="27758" hidden="1" xr:uid="{00000000-0005-0000-0000-00002F080000}"/>
    <cellStyle name="Followed Hyperlink 7" xfId="26175" hidden="1" xr:uid="{00000000-0005-0000-0000-000030080000}"/>
    <cellStyle name="Followed Hyperlink 7" xfId="27800" hidden="1" xr:uid="{00000000-0005-0000-0000-000031080000}"/>
    <cellStyle name="Followed Hyperlink 7" xfId="27919" hidden="1" xr:uid="{00000000-0005-0000-0000-000032080000}"/>
    <cellStyle name="Followed Hyperlink 7" xfId="27964" hidden="1" xr:uid="{00000000-0005-0000-0000-000033080000}"/>
    <cellStyle name="Followed Hyperlink 7" xfId="28472" hidden="1" xr:uid="{00000000-0005-0000-0000-000018080000}"/>
    <cellStyle name="Followed Hyperlink 7" xfId="28643" hidden="1" xr:uid="{00000000-0005-0000-0000-000019080000}"/>
    <cellStyle name="Followed Hyperlink 7" xfId="28762" hidden="1" xr:uid="{00000000-0005-0000-0000-00001A080000}"/>
    <cellStyle name="Followed Hyperlink 7" xfId="28807" hidden="1" xr:uid="{00000000-0005-0000-0000-00001B080000}"/>
    <cellStyle name="Followed Hyperlink 7" xfId="28826" hidden="1" xr:uid="{00000000-0005-0000-0000-00001C080000}"/>
    <cellStyle name="Followed Hyperlink 7" xfId="28956" hidden="1" xr:uid="{00000000-0005-0000-0000-00001D080000}"/>
    <cellStyle name="Followed Hyperlink 7" xfId="29075" hidden="1" xr:uid="{00000000-0005-0000-0000-00001E080000}"/>
    <cellStyle name="Followed Hyperlink 7" xfId="29120" hidden="1" xr:uid="{00000000-0005-0000-0000-00001F080000}"/>
    <cellStyle name="Followed Hyperlink 7" xfId="28851" hidden="1" xr:uid="{00000000-0005-0000-0000-000020080000}"/>
    <cellStyle name="Followed Hyperlink 7" xfId="29177" hidden="1" xr:uid="{00000000-0005-0000-0000-000021080000}"/>
    <cellStyle name="Followed Hyperlink 7" xfId="29296" hidden="1" xr:uid="{00000000-0005-0000-0000-000022080000}"/>
    <cellStyle name="Followed Hyperlink 7" xfId="29341" hidden="1" xr:uid="{00000000-0005-0000-0000-000023080000}"/>
    <cellStyle name="Followed Hyperlink 7" xfId="28372" hidden="1" xr:uid="{00000000-0005-0000-0000-000024080000}"/>
    <cellStyle name="Followed Hyperlink 7" xfId="29393" hidden="1" xr:uid="{00000000-0005-0000-0000-000025080000}"/>
    <cellStyle name="Followed Hyperlink 7" xfId="29512" hidden="1" xr:uid="{00000000-0005-0000-0000-000026080000}"/>
    <cellStyle name="Followed Hyperlink 7" xfId="29557" hidden="1" xr:uid="{00000000-0005-0000-0000-000027080000}"/>
    <cellStyle name="Followed Hyperlink 7" xfId="29380" hidden="1" xr:uid="{00000000-0005-0000-0000-000028080000}"/>
    <cellStyle name="Followed Hyperlink 7" xfId="29605" hidden="1" xr:uid="{00000000-0005-0000-0000-000029080000}"/>
    <cellStyle name="Followed Hyperlink 7" xfId="29724" hidden="1" xr:uid="{00000000-0005-0000-0000-00002A080000}"/>
    <cellStyle name="Followed Hyperlink 7" xfId="29769" hidden="1" xr:uid="{00000000-0005-0000-0000-00002B080000}"/>
    <cellStyle name="Followed Hyperlink 7" xfId="28942" hidden="1" xr:uid="{00000000-0005-0000-0000-00002C080000}"/>
    <cellStyle name="Followed Hyperlink 7" xfId="29816" hidden="1" xr:uid="{00000000-0005-0000-0000-00002D080000}"/>
    <cellStyle name="Followed Hyperlink 7" xfId="29935" hidden="1" xr:uid="{00000000-0005-0000-0000-00002E080000}"/>
    <cellStyle name="Followed Hyperlink 7" xfId="29980" hidden="1" xr:uid="{00000000-0005-0000-0000-00002F080000}"/>
    <cellStyle name="Followed Hyperlink 7" xfId="28403" hidden="1" xr:uid="{00000000-0005-0000-0000-000030080000}"/>
    <cellStyle name="Followed Hyperlink 7" xfId="30022" hidden="1" xr:uid="{00000000-0005-0000-0000-000031080000}"/>
    <cellStyle name="Followed Hyperlink 7" xfId="30141" hidden="1" xr:uid="{00000000-0005-0000-0000-000032080000}"/>
    <cellStyle name="Followed Hyperlink 7" xfId="30186" hidden="1" xr:uid="{00000000-0005-0000-0000-000033080000}"/>
    <cellStyle name="Followed Hyperlink 7" xfId="26197" hidden="1" xr:uid="{00000000-0005-0000-0000-000018080000}"/>
    <cellStyle name="Followed Hyperlink 7" xfId="30266" hidden="1" xr:uid="{00000000-0005-0000-0000-000019080000}"/>
    <cellStyle name="Followed Hyperlink 7" xfId="26069" hidden="1" xr:uid="{00000000-0005-0000-0000-00001A080000}"/>
    <cellStyle name="Followed Hyperlink 7" xfId="30478" hidden="1" xr:uid="{00000000-0005-0000-0000-00001B080000}"/>
    <cellStyle name="Followed Hyperlink 7" xfId="30497" hidden="1" xr:uid="{00000000-0005-0000-0000-00001C080000}"/>
    <cellStyle name="Followed Hyperlink 7" xfId="30627" hidden="1" xr:uid="{00000000-0005-0000-0000-00001D080000}"/>
    <cellStyle name="Followed Hyperlink 7" xfId="30746" hidden="1" xr:uid="{00000000-0005-0000-0000-00001E080000}"/>
    <cellStyle name="Followed Hyperlink 7" xfId="30791" hidden="1" xr:uid="{00000000-0005-0000-0000-00001F080000}"/>
    <cellStyle name="Followed Hyperlink 7" xfId="30522" hidden="1" xr:uid="{00000000-0005-0000-0000-000020080000}"/>
    <cellStyle name="Followed Hyperlink 7" xfId="30848" hidden="1" xr:uid="{00000000-0005-0000-0000-000021080000}"/>
    <cellStyle name="Followed Hyperlink 7" xfId="30967" hidden="1" xr:uid="{00000000-0005-0000-0000-000022080000}"/>
    <cellStyle name="Followed Hyperlink 7" xfId="31012" hidden="1" xr:uid="{00000000-0005-0000-0000-000023080000}"/>
    <cellStyle name="Followed Hyperlink 7" xfId="28352" hidden="1" xr:uid="{00000000-0005-0000-0000-000024080000}"/>
    <cellStyle name="Followed Hyperlink 7" xfId="31064" hidden="1" xr:uid="{00000000-0005-0000-0000-000025080000}"/>
    <cellStyle name="Followed Hyperlink 7" xfId="31183" hidden="1" xr:uid="{00000000-0005-0000-0000-000026080000}"/>
    <cellStyle name="Followed Hyperlink 7" xfId="31228" hidden="1" xr:uid="{00000000-0005-0000-0000-000027080000}"/>
    <cellStyle name="Followed Hyperlink 7" xfId="31051" hidden="1" xr:uid="{00000000-0005-0000-0000-000028080000}"/>
    <cellStyle name="Followed Hyperlink 7" xfId="31276" hidden="1" xr:uid="{00000000-0005-0000-0000-000029080000}"/>
    <cellStyle name="Followed Hyperlink 7" xfId="31395" hidden="1" xr:uid="{00000000-0005-0000-0000-00002A080000}"/>
    <cellStyle name="Followed Hyperlink 7" xfId="31440" hidden="1" xr:uid="{00000000-0005-0000-0000-00002B080000}"/>
    <cellStyle name="Followed Hyperlink 7" xfId="30613" hidden="1" xr:uid="{00000000-0005-0000-0000-00002C080000}"/>
    <cellStyle name="Followed Hyperlink 7" xfId="31487" hidden="1" xr:uid="{00000000-0005-0000-0000-00002D080000}"/>
    <cellStyle name="Followed Hyperlink 7" xfId="31606" hidden="1" xr:uid="{00000000-0005-0000-0000-00002E080000}"/>
    <cellStyle name="Followed Hyperlink 7" xfId="31651" hidden="1" xr:uid="{00000000-0005-0000-0000-00002F080000}"/>
    <cellStyle name="Followed Hyperlink 7" xfId="28419" hidden="1" xr:uid="{00000000-0005-0000-0000-000030080000}"/>
    <cellStyle name="Followed Hyperlink 7" xfId="31693" hidden="1" xr:uid="{00000000-0005-0000-0000-000031080000}"/>
    <cellStyle name="Followed Hyperlink 7" xfId="31812" hidden="1" xr:uid="{00000000-0005-0000-0000-000032080000}"/>
    <cellStyle name="Followed Hyperlink 7" xfId="31857" hidden="1" xr:uid="{00000000-0005-0000-0000-000033080000}"/>
    <cellStyle name="Followed Hyperlink 7" xfId="28261" hidden="1" xr:uid="{00000000-0005-0000-0000-000018080000}"/>
    <cellStyle name="Followed Hyperlink 7" xfId="31937" hidden="1" xr:uid="{00000000-0005-0000-0000-000019080000}"/>
    <cellStyle name="Followed Hyperlink 7" xfId="28297" hidden="1" xr:uid="{00000000-0005-0000-0000-00001A080000}"/>
    <cellStyle name="Followed Hyperlink 7" xfId="32146" hidden="1" xr:uid="{00000000-0005-0000-0000-00001B080000}"/>
    <cellStyle name="Followed Hyperlink 7" xfId="32165" hidden="1" xr:uid="{00000000-0005-0000-0000-00001C080000}"/>
    <cellStyle name="Followed Hyperlink 7" xfId="32295" hidden="1" xr:uid="{00000000-0005-0000-0000-00001D080000}"/>
    <cellStyle name="Followed Hyperlink 7" xfId="32414" hidden="1" xr:uid="{00000000-0005-0000-0000-00001E080000}"/>
    <cellStyle name="Followed Hyperlink 7" xfId="32459" hidden="1" xr:uid="{00000000-0005-0000-0000-00001F080000}"/>
    <cellStyle name="Followed Hyperlink 7" xfId="32190" hidden="1" xr:uid="{00000000-0005-0000-0000-000020080000}"/>
    <cellStyle name="Followed Hyperlink 7" xfId="32516" hidden="1" xr:uid="{00000000-0005-0000-0000-000021080000}"/>
    <cellStyle name="Followed Hyperlink 7" xfId="32635" hidden="1" xr:uid="{00000000-0005-0000-0000-000022080000}"/>
    <cellStyle name="Followed Hyperlink 7" xfId="32680" hidden="1" xr:uid="{00000000-0005-0000-0000-000023080000}"/>
    <cellStyle name="Followed Hyperlink 7" xfId="25872" hidden="1" xr:uid="{00000000-0005-0000-0000-000024080000}"/>
    <cellStyle name="Followed Hyperlink 7" xfId="32732" hidden="1" xr:uid="{00000000-0005-0000-0000-000025080000}"/>
    <cellStyle name="Followed Hyperlink 7" xfId="32851" hidden="1" xr:uid="{00000000-0005-0000-0000-000026080000}"/>
    <cellStyle name="Followed Hyperlink 7" xfId="32896" hidden="1" xr:uid="{00000000-0005-0000-0000-000027080000}"/>
    <cellStyle name="Followed Hyperlink 7" xfId="32719" hidden="1" xr:uid="{00000000-0005-0000-0000-000028080000}"/>
    <cellStyle name="Followed Hyperlink 7" xfId="32944" hidden="1" xr:uid="{00000000-0005-0000-0000-000029080000}"/>
    <cellStyle name="Followed Hyperlink 7" xfId="33063" hidden="1" xr:uid="{00000000-0005-0000-0000-00002A080000}"/>
    <cellStyle name="Followed Hyperlink 7" xfId="33108" hidden="1" xr:uid="{00000000-0005-0000-0000-00002B080000}"/>
    <cellStyle name="Followed Hyperlink 7" xfId="32281" hidden="1" xr:uid="{00000000-0005-0000-0000-00002C080000}"/>
    <cellStyle name="Followed Hyperlink 7" xfId="33155" hidden="1" xr:uid="{00000000-0005-0000-0000-00002D080000}"/>
    <cellStyle name="Followed Hyperlink 7" xfId="33274" hidden="1" xr:uid="{00000000-0005-0000-0000-00002E080000}"/>
    <cellStyle name="Followed Hyperlink 7" xfId="33319" hidden="1" xr:uid="{00000000-0005-0000-0000-00002F080000}"/>
    <cellStyle name="Followed Hyperlink 7" xfId="28596" hidden="1" xr:uid="{00000000-0005-0000-0000-000030080000}"/>
    <cellStyle name="Followed Hyperlink 7" xfId="33361" hidden="1" xr:uid="{00000000-0005-0000-0000-000031080000}"/>
    <cellStyle name="Followed Hyperlink 7" xfId="33480" hidden="1" xr:uid="{00000000-0005-0000-0000-000032080000}"/>
    <cellStyle name="Followed Hyperlink 7" xfId="33525" hidden="1" xr:uid="{00000000-0005-0000-0000-000033080000}"/>
    <cellStyle name="Followed Hyperlink 7" xfId="28312" hidden="1" xr:uid="{00000000-0005-0000-0000-000018080000}"/>
    <cellStyle name="Followed Hyperlink 7" xfId="33605" hidden="1" xr:uid="{00000000-0005-0000-0000-000019080000}"/>
    <cellStyle name="Followed Hyperlink 7" xfId="28443" hidden="1" xr:uid="{00000000-0005-0000-0000-00001A080000}"/>
    <cellStyle name="Followed Hyperlink 7" xfId="33801" hidden="1" xr:uid="{00000000-0005-0000-0000-00001B080000}"/>
    <cellStyle name="Followed Hyperlink 7" xfId="33820" hidden="1" xr:uid="{00000000-0005-0000-0000-00001C080000}"/>
    <cellStyle name="Followed Hyperlink 7" xfId="33950" hidden="1" xr:uid="{00000000-0005-0000-0000-00001D080000}"/>
    <cellStyle name="Followed Hyperlink 7" xfId="34069" hidden="1" xr:uid="{00000000-0005-0000-0000-00001E080000}"/>
    <cellStyle name="Followed Hyperlink 7" xfId="34114" hidden="1" xr:uid="{00000000-0005-0000-0000-00001F080000}"/>
    <cellStyle name="Followed Hyperlink 7" xfId="33845" hidden="1" xr:uid="{00000000-0005-0000-0000-000020080000}"/>
    <cellStyle name="Followed Hyperlink 7" xfId="34171" hidden="1" xr:uid="{00000000-0005-0000-0000-000021080000}"/>
    <cellStyle name="Followed Hyperlink 7" xfId="34290" hidden="1" xr:uid="{00000000-0005-0000-0000-000022080000}"/>
    <cellStyle name="Followed Hyperlink 7" xfId="34335" hidden="1" xr:uid="{00000000-0005-0000-0000-000023080000}"/>
    <cellStyle name="Followed Hyperlink 7" xfId="30416" hidden="1" xr:uid="{00000000-0005-0000-0000-000024080000}"/>
    <cellStyle name="Followed Hyperlink 7" xfId="34387" hidden="1" xr:uid="{00000000-0005-0000-0000-000025080000}"/>
    <cellStyle name="Followed Hyperlink 7" xfId="34506" hidden="1" xr:uid="{00000000-0005-0000-0000-000026080000}"/>
    <cellStyle name="Followed Hyperlink 7" xfId="34551" hidden="1" xr:uid="{00000000-0005-0000-0000-000027080000}"/>
    <cellStyle name="Followed Hyperlink 7" xfId="34374" hidden="1" xr:uid="{00000000-0005-0000-0000-000028080000}"/>
    <cellStyle name="Followed Hyperlink 7" xfId="34599" hidden="1" xr:uid="{00000000-0005-0000-0000-000029080000}"/>
    <cellStyle name="Followed Hyperlink 7" xfId="34718" hidden="1" xr:uid="{00000000-0005-0000-0000-00002A080000}"/>
    <cellStyle name="Followed Hyperlink 7" xfId="34763" hidden="1" xr:uid="{00000000-0005-0000-0000-00002B080000}"/>
    <cellStyle name="Followed Hyperlink 7" xfId="33936" hidden="1" xr:uid="{00000000-0005-0000-0000-00002C080000}"/>
    <cellStyle name="Followed Hyperlink 7" xfId="34810" hidden="1" xr:uid="{00000000-0005-0000-0000-00002D080000}"/>
    <cellStyle name="Followed Hyperlink 7" xfId="34929" hidden="1" xr:uid="{00000000-0005-0000-0000-00002E080000}"/>
    <cellStyle name="Followed Hyperlink 7" xfId="34974" hidden="1" xr:uid="{00000000-0005-0000-0000-00002F080000}"/>
    <cellStyle name="Followed Hyperlink 7" xfId="30285" hidden="1" xr:uid="{00000000-0005-0000-0000-000030080000}"/>
    <cellStyle name="Followed Hyperlink 7" xfId="35016" hidden="1" xr:uid="{00000000-0005-0000-0000-000031080000}"/>
    <cellStyle name="Followed Hyperlink 7" xfId="35135" hidden="1" xr:uid="{00000000-0005-0000-0000-000032080000}"/>
    <cellStyle name="Followed Hyperlink 7" xfId="35180" hidden="1" xr:uid="{00000000-0005-0000-0000-000033080000}"/>
    <cellStyle name="Followed Hyperlink 7" xfId="30379" hidden="1" xr:uid="{00000000-0005-0000-0000-000018080000}"/>
    <cellStyle name="Followed Hyperlink 7" xfId="35260" hidden="1" xr:uid="{00000000-0005-0000-0000-000019080000}"/>
    <cellStyle name="Followed Hyperlink 7" xfId="30358" hidden="1" xr:uid="{00000000-0005-0000-0000-00001A080000}"/>
    <cellStyle name="Followed Hyperlink 7" xfId="35442" hidden="1" xr:uid="{00000000-0005-0000-0000-00001B080000}"/>
    <cellStyle name="Followed Hyperlink 7" xfId="35461" hidden="1" xr:uid="{00000000-0005-0000-0000-00001C080000}"/>
    <cellStyle name="Followed Hyperlink 7" xfId="35591" hidden="1" xr:uid="{00000000-0005-0000-0000-00001D080000}"/>
    <cellStyle name="Followed Hyperlink 7" xfId="35710" hidden="1" xr:uid="{00000000-0005-0000-0000-00001E080000}"/>
    <cellStyle name="Followed Hyperlink 7" xfId="35755" hidden="1" xr:uid="{00000000-0005-0000-0000-00001F080000}"/>
    <cellStyle name="Followed Hyperlink 7" xfId="35486" hidden="1" xr:uid="{00000000-0005-0000-0000-000020080000}"/>
    <cellStyle name="Followed Hyperlink 7" xfId="35812" hidden="1" xr:uid="{00000000-0005-0000-0000-000021080000}"/>
    <cellStyle name="Followed Hyperlink 7" xfId="35931" hidden="1" xr:uid="{00000000-0005-0000-0000-000022080000}"/>
    <cellStyle name="Followed Hyperlink 7" xfId="35976" hidden="1" xr:uid="{00000000-0005-0000-0000-000023080000}"/>
    <cellStyle name="Followed Hyperlink 7" xfId="32084" hidden="1" xr:uid="{00000000-0005-0000-0000-000024080000}"/>
    <cellStyle name="Followed Hyperlink 7" xfId="36028" hidden="1" xr:uid="{00000000-0005-0000-0000-000025080000}"/>
    <cellStyle name="Followed Hyperlink 7" xfId="36147" hidden="1" xr:uid="{00000000-0005-0000-0000-000026080000}"/>
    <cellStyle name="Followed Hyperlink 7" xfId="36192" hidden="1" xr:uid="{00000000-0005-0000-0000-000027080000}"/>
    <cellStyle name="Followed Hyperlink 7" xfId="36015" hidden="1" xr:uid="{00000000-0005-0000-0000-000028080000}"/>
    <cellStyle name="Followed Hyperlink 7" xfId="36240" hidden="1" xr:uid="{00000000-0005-0000-0000-000029080000}"/>
    <cellStyle name="Followed Hyperlink 7" xfId="36359" hidden="1" xr:uid="{00000000-0005-0000-0000-00002A080000}"/>
    <cellStyle name="Followed Hyperlink 7" xfId="36404" hidden="1" xr:uid="{00000000-0005-0000-0000-00002B080000}"/>
    <cellStyle name="Followed Hyperlink 7" xfId="35577" hidden="1" xr:uid="{00000000-0005-0000-0000-00002C080000}"/>
    <cellStyle name="Followed Hyperlink 7" xfId="36451" hidden="1" xr:uid="{00000000-0005-0000-0000-00002D080000}"/>
    <cellStyle name="Followed Hyperlink 7" xfId="36570" hidden="1" xr:uid="{00000000-0005-0000-0000-00002E080000}"/>
    <cellStyle name="Followed Hyperlink 7" xfId="36615" hidden="1" xr:uid="{00000000-0005-0000-0000-00002F080000}"/>
    <cellStyle name="Followed Hyperlink 7" xfId="31956" hidden="1" xr:uid="{00000000-0005-0000-0000-000030080000}"/>
    <cellStyle name="Followed Hyperlink 7" xfId="36657" hidden="1" xr:uid="{00000000-0005-0000-0000-000031080000}"/>
    <cellStyle name="Followed Hyperlink 7" xfId="36776" hidden="1" xr:uid="{00000000-0005-0000-0000-000032080000}"/>
    <cellStyle name="Followed Hyperlink 7" xfId="36821" hidden="1" xr:uid="{00000000-0005-0000-0000-000033080000}"/>
    <cellStyle name="Followed Hyperlink 7" xfId="32048" hidden="1" xr:uid="{00000000-0005-0000-0000-000018080000}"/>
    <cellStyle name="Followed Hyperlink 7" xfId="36901" hidden="1" xr:uid="{00000000-0005-0000-0000-000019080000}"/>
    <cellStyle name="Followed Hyperlink 7" xfId="32027" hidden="1" xr:uid="{00000000-0005-0000-0000-00001A080000}"/>
    <cellStyle name="Followed Hyperlink 7" xfId="37049" hidden="1" xr:uid="{00000000-0005-0000-0000-00001B080000}"/>
    <cellStyle name="Followed Hyperlink 7" xfId="37068" hidden="1" xr:uid="{00000000-0005-0000-0000-00001C080000}"/>
    <cellStyle name="Followed Hyperlink 7" xfId="37198" hidden="1" xr:uid="{00000000-0005-0000-0000-00001D080000}"/>
    <cellStyle name="Followed Hyperlink 7" xfId="37317" hidden="1" xr:uid="{00000000-0005-0000-0000-00001E080000}"/>
    <cellStyle name="Followed Hyperlink 7" xfId="37362" hidden="1" xr:uid="{00000000-0005-0000-0000-00001F080000}"/>
    <cellStyle name="Followed Hyperlink 7" xfId="37093" hidden="1" xr:uid="{00000000-0005-0000-0000-000020080000}"/>
    <cellStyle name="Followed Hyperlink 7" xfId="37419" hidden="1" xr:uid="{00000000-0005-0000-0000-000021080000}"/>
    <cellStyle name="Followed Hyperlink 7" xfId="37538" hidden="1" xr:uid="{00000000-0005-0000-0000-000022080000}"/>
    <cellStyle name="Followed Hyperlink 7" xfId="37583" hidden="1" xr:uid="{00000000-0005-0000-0000-000023080000}"/>
    <cellStyle name="Followed Hyperlink 7" xfId="33743" hidden="1" xr:uid="{00000000-0005-0000-0000-000024080000}"/>
    <cellStyle name="Followed Hyperlink 7" xfId="37635" hidden="1" xr:uid="{00000000-0005-0000-0000-000025080000}"/>
    <cellStyle name="Followed Hyperlink 7" xfId="37754" hidden="1" xr:uid="{00000000-0005-0000-0000-000026080000}"/>
    <cellStyle name="Followed Hyperlink 7" xfId="37799" hidden="1" xr:uid="{00000000-0005-0000-0000-000027080000}"/>
    <cellStyle name="Followed Hyperlink 7" xfId="37622" hidden="1" xr:uid="{00000000-0005-0000-0000-000028080000}"/>
    <cellStyle name="Followed Hyperlink 7" xfId="37847" hidden="1" xr:uid="{00000000-0005-0000-0000-000029080000}"/>
    <cellStyle name="Followed Hyperlink 7" xfId="37966" hidden="1" xr:uid="{00000000-0005-0000-0000-00002A080000}"/>
    <cellStyle name="Followed Hyperlink 7" xfId="38011" hidden="1" xr:uid="{00000000-0005-0000-0000-00002B080000}"/>
    <cellStyle name="Followed Hyperlink 7" xfId="37184" hidden="1" xr:uid="{00000000-0005-0000-0000-00002C080000}"/>
    <cellStyle name="Followed Hyperlink 7" xfId="38058" hidden="1" xr:uid="{00000000-0005-0000-0000-00002D080000}"/>
    <cellStyle name="Followed Hyperlink 7" xfId="38177" hidden="1" xr:uid="{00000000-0005-0000-0000-00002E080000}"/>
    <cellStyle name="Followed Hyperlink 7" xfId="38222" hidden="1" xr:uid="{00000000-0005-0000-0000-00002F080000}"/>
    <cellStyle name="Followed Hyperlink 7" xfId="33624" hidden="1" xr:uid="{00000000-0005-0000-0000-000030080000}"/>
    <cellStyle name="Followed Hyperlink 7" xfId="38264" hidden="1" xr:uid="{00000000-0005-0000-0000-000031080000}"/>
    <cellStyle name="Followed Hyperlink 7" xfId="38383" hidden="1" xr:uid="{00000000-0005-0000-0000-000032080000}"/>
    <cellStyle name="Followed Hyperlink 7" xfId="38428" hidden="1" xr:uid="{00000000-0005-0000-0000-000033080000}"/>
    <cellStyle name="Followed Hyperlink 7" xfId="33709" hidden="1" xr:uid="{00000000-0005-0000-0000-000018080000}"/>
    <cellStyle name="Followed Hyperlink 7" xfId="38508" hidden="1" xr:uid="{00000000-0005-0000-0000-000019080000}"/>
    <cellStyle name="Followed Hyperlink 7" xfId="33691" hidden="1" xr:uid="{00000000-0005-0000-0000-00001A080000}"/>
    <cellStyle name="Followed Hyperlink 7" xfId="38618" hidden="1" xr:uid="{00000000-0005-0000-0000-00001B080000}"/>
    <cellStyle name="Followed Hyperlink 7" xfId="38637" hidden="1" xr:uid="{00000000-0005-0000-0000-00001C080000}"/>
    <cellStyle name="Followed Hyperlink 7" xfId="38767" hidden="1" xr:uid="{00000000-0005-0000-0000-00001D080000}"/>
    <cellStyle name="Followed Hyperlink 7" xfId="38886" hidden="1" xr:uid="{00000000-0005-0000-0000-00001E080000}"/>
    <cellStyle name="Followed Hyperlink 7" xfId="38931" hidden="1" xr:uid="{00000000-0005-0000-0000-00001F080000}"/>
    <cellStyle name="Followed Hyperlink 7" xfId="38662" hidden="1" xr:uid="{00000000-0005-0000-0000-000020080000}"/>
    <cellStyle name="Followed Hyperlink 7" xfId="38988" hidden="1" xr:uid="{00000000-0005-0000-0000-000021080000}"/>
    <cellStyle name="Followed Hyperlink 7" xfId="39107" hidden="1" xr:uid="{00000000-0005-0000-0000-000022080000}"/>
    <cellStyle name="Followed Hyperlink 7" xfId="39152" hidden="1" xr:uid="{00000000-0005-0000-0000-000023080000}"/>
    <cellStyle name="Followed Hyperlink 7" xfId="35390" hidden="1" xr:uid="{00000000-0005-0000-0000-000024080000}"/>
    <cellStyle name="Followed Hyperlink 7" xfId="39204" hidden="1" xr:uid="{00000000-0005-0000-0000-000025080000}"/>
    <cellStyle name="Followed Hyperlink 7" xfId="39323" hidden="1" xr:uid="{00000000-0005-0000-0000-000026080000}"/>
    <cellStyle name="Followed Hyperlink 7" xfId="39368" hidden="1" xr:uid="{00000000-0005-0000-0000-000027080000}"/>
    <cellStyle name="Followed Hyperlink 7" xfId="39191" hidden="1" xr:uid="{00000000-0005-0000-0000-000028080000}"/>
    <cellStyle name="Followed Hyperlink 7" xfId="39416" hidden="1" xr:uid="{00000000-0005-0000-0000-000029080000}"/>
    <cellStyle name="Followed Hyperlink 7" xfId="39535" hidden="1" xr:uid="{00000000-0005-0000-0000-00002A080000}"/>
    <cellStyle name="Followed Hyperlink 7" xfId="39580" hidden="1" xr:uid="{00000000-0005-0000-0000-00002B080000}"/>
    <cellStyle name="Followed Hyperlink 7" xfId="38753" hidden="1" xr:uid="{00000000-0005-0000-0000-00002C080000}"/>
    <cellStyle name="Followed Hyperlink 7" xfId="39627" hidden="1" xr:uid="{00000000-0005-0000-0000-00002D080000}"/>
    <cellStyle name="Followed Hyperlink 7" xfId="39746" hidden="1" xr:uid="{00000000-0005-0000-0000-00002E080000}"/>
    <cellStyle name="Followed Hyperlink 7" xfId="39791" hidden="1" xr:uid="{00000000-0005-0000-0000-00002F080000}"/>
    <cellStyle name="Followed Hyperlink 7" xfId="35279" hidden="1" xr:uid="{00000000-0005-0000-0000-000030080000}"/>
    <cellStyle name="Followed Hyperlink 7" xfId="39833" hidden="1" xr:uid="{00000000-0005-0000-0000-000031080000}"/>
    <cellStyle name="Followed Hyperlink 7" xfId="39952" hidden="1" xr:uid="{00000000-0005-0000-0000-000032080000}"/>
    <cellStyle name="Followed Hyperlink 7" xfId="39997" hidden="1" xr:uid="{00000000-0005-0000-0000-000033080000}"/>
    <cellStyle name="Followed Hyperlink 7" xfId="35359" hidden="1" xr:uid="{00000000-0005-0000-0000-000018080000}"/>
    <cellStyle name="Followed Hyperlink 7" xfId="40077" hidden="1" xr:uid="{00000000-0005-0000-0000-000019080000}"/>
    <cellStyle name="Followed Hyperlink 7" xfId="35342" hidden="1" xr:uid="{00000000-0005-0000-0000-00001A080000}"/>
    <cellStyle name="Followed Hyperlink 7" xfId="40137" hidden="1" xr:uid="{00000000-0005-0000-0000-00001B080000}"/>
    <cellStyle name="Followed Hyperlink 7" xfId="40156" hidden="1" xr:uid="{00000000-0005-0000-0000-00001C080000}"/>
    <cellStyle name="Followed Hyperlink 7" xfId="40286" hidden="1" xr:uid="{00000000-0005-0000-0000-00001D080000}"/>
    <cellStyle name="Followed Hyperlink 7" xfId="40405" hidden="1" xr:uid="{00000000-0005-0000-0000-00001E080000}"/>
    <cellStyle name="Followed Hyperlink 7" xfId="40450" hidden="1" xr:uid="{00000000-0005-0000-0000-00001F080000}"/>
    <cellStyle name="Followed Hyperlink 7" xfId="40181" hidden="1" xr:uid="{00000000-0005-0000-0000-000020080000}"/>
    <cellStyle name="Followed Hyperlink 7" xfId="40507" hidden="1" xr:uid="{00000000-0005-0000-0000-000021080000}"/>
    <cellStyle name="Followed Hyperlink 7" xfId="40626" hidden="1" xr:uid="{00000000-0005-0000-0000-000022080000}"/>
    <cellStyle name="Followed Hyperlink 7" xfId="40671" hidden="1" xr:uid="{00000000-0005-0000-0000-000023080000}"/>
    <cellStyle name="Followed Hyperlink 7" xfId="37007" hidden="1" xr:uid="{00000000-0005-0000-0000-000024080000}"/>
    <cellStyle name="Followed Hyperlink 7" xfId="40723" hidden="1" xr:uid="{00000000-0005-0000-0000-000025080000}"/>
    <cellStyle name="Followed Hyperlink 7" xfId="40842" hidden="1" xr:uid="{00000000-0005-0000-0000-000026080000}"/>
    <cellStyle name="Followed Hyperlink 7" xfId="40887" hidden="1" xr:uid="{00000000-0005-0000-0000-000027080000}"/>
    <cellStyle name="Followed Hyperlink 7" xfId="40710" hidden="1" xr:uid="{00000000-0005-0000-0000-000028080000}"/>
    <cellStyle name="Followed Hyperlink 7" xfId="40935" hidden="1" xr:uid="{00000000-0005-0000-0000-000029080000}"/>
    <cellStyle name="Followed Hyperlink 7" xfId="41054" hidden="1" xr:uid="{00000000-0005-0000-0000-00002A080000}"/>
    <cellStyle name="Followed Hyperlink 7" xfId="41099" hidden="1" xr:uid="{00000000-0005-0000-0000-00002B080000}"/>
    <cellStyle name="Followed Hyperlink 7" xfId="40272" hidden="1" xr:uid="{00000000-0005-0000-0000-00002C080000}"/>
    <cellStyle name="Followed Hyperlink 7" xfId="41146" hidden="1" xr:uid="{00000000-0005-0000-0000-00002D080000}"/>
    <cellStyle name="Followed Hyperlink 7" xfId="41265" hidden="1" xr:uid="{00000000-0005-0000-0000-00002E080000}"/>
    <cellStyle name="Followed Hyperlink 7" xfId="41310" hidden="1" xr:uid="{00000000-0005-0000-0000-00002F080000}"/>
    <cellStyle name="Followed Hyperlink 7" xfId="36920" hidden="1" xr:uid="{00000000-0005-0000-0000-000030080000}"/>
    <cellStyle name="Followed Hyperlink 7" xfId="41352" hidden="1" xr:uid="{00000000-0005-0000-0000-000031080000}"/>
    <cellStyle name="Followed Hyperlink 7" xfId="41471" hidden="1" xr:uid="{00000000-0005-0000-0000-000032080000}"/>
    <cellStyle name="Followed Hyperlink 7" xfId="41516" hidden="1" xr:uid="{00000000-0005-0000-0000-000033080000}"/>
    <cellStyle name="Followed Hyperlink 7" xfId="41768" hidden="1" xr:uid="{00000000-0005-0000-0000-000018080000}"/>
    <cellStyle name="Followed Hyperlink 7" xfId="41938" hidden="1" xr:uid="{00000000-0005-0000-0000-000019080000}"/>
    <cellStyle name="Followed Hyperlink 7" xfId="42057" hidden="1" xr:uid="{00000000-0005-0000-0000-00001A080000}"/>
    <cellStyle name="Followed Hyperlink 7" xfId="42102" hidden="1" xr:uid="{00000000-0005-0000-0000-00001B080000}"/>
    <cellStyle name="Followed Hyperlink 7" xfId="42121" hidden="1" xr:uid="{00000000-0005-0000-0000-00001C080000}"/>
    <cellStyle name="Followed Hyperlink 7" xfId="42251" hidden="1" xr:uid="{00000000-0005-0000-0000-00001D080000}"/>
    <cellStyle name="Followed Hyperlink 7" xfId="42370" hidden="1" xr:uid="{00000000-0005-0000-0000-00001E080000}"/>
    <cellStyle name="Followed Hyperlink 7" xfId="42415" hidden="1" xr:uid="{00000000-0005-0000-0000-00001F080000}"/>
    <cellStyle name="Followed Hyperlink 7" xfId="42146" hidden="1" xr:uid="{00000000-0005-0000-0000-000020080000}"/>
    <cellStyle name="Followed Hyperlink 7" xfId="42472" hidden="1" xr:uid="{00000000-0005-0000-0000-000021080000}"/>
    <cellStyle name="Followed Hyperlink 7" xfId="42591" hidden="1" xr:uid="{00000000-0005-0000-0000-000022080000}"/>
    <cellStyle name="Followed Hyperlink 7" xfId="42636" hidden="1" xr:uid="{00000000-0005-0000-0000-000023080000}"/>
    <cellStyle name="Followed Hyperlink 7" xfId="41675" hidden="1" xr:uid="{00000000-0005-0000-0000-000024080000}"/>
    <cellStyle name="Followed Hyperlink 7" xfId="42688" hidden="1" xr:uid="{00000000-0005-0000-0000-000025080000}"/>
    <cellStyle name="Followed Hyperlink 7" xfId="42807" hidden="1" xr:uid="{00000000-0005-0000-0000-000026080000}"/>
    <cellStyle name="Followed Hyperlink 7" xfId="42852" hidden="1" xr:uid="{00000000-0005-0000-0000-000027080000}"/>
    <cellStyle name="Followed Hyperlink 7" xfId="42675" hidden="1" xr:uid="{00000000-0005-0000-0000-000028080000}"/>
    <cellStyle name="Followed Hyperlink 7" xfId="42900" hidden="1" xr:uid="{00000000-0005-0000-0000-000029080000}"/>
    <cellStyle name="Followed Hyperlink 7" xfId="43019" hidden="1" xr:uid="{00000000-0005-0000-0000-00002A080000}"/>
    <cellStyle name="Followed Hyperlink 7" xfId="43064" hidden="1" xr:uid="{00000000-0005-0000-0000-00002B080000}"/>
    <cellStyle name="Followed Hyperlink 7" xfId="42237" hidden="1" xr:uid="{00000000-0005-0000-0000-00002C080000}"/>
    <cellStyle name="Followed Hyperlink 7" xfId="43111" hidden="1" xr:uid="{00000000-0005-0000-0000-00002D080000}"/>
    <cellStyle name="Followed Hyperlink 7" xfId="43230" hidden="1" xr:uid="{00000000-0005-0000-0000-00002E080000}"/>
    <cellStyle name="Followed Hyperlink 7" xfId="43275" hidden="1" xr:uid="{00000000-0005-0000-0000-00002F080000}"/>
    <cellStyle name="Followed Hyperlink 7" xfId="41704" hidden="1" xr:uid="{00000000-0005-0000-0000-000030080000}"/>
    <cellStyle name="Followed Hyperlink 7" xfId="43317" hidden="1" xr:uid="{00000000-0005-0000-0000-000031080000}"/>
    <cellStyle name="Followed Hyperlink 7" xfId="43436" hidden="1" xr:uid="{00000000-0005-0000-0000-000032080000}"/>
    <cellStyle name="Followed Hyperlink 7" xfId="43481" hidden="1" xr:uid="{00000000-0005-0000-0000-000033080000}"/>
    <cellStyle name="Followed Hyperlink 7" xfId="43802" hidden="1" xr:uid="{00000000-0005-0000-0000-000018080000}"/>
    <cellStyle name="Followed Hyperlink 7" xfId="43885" hidden="1" xr:uid="{00000000-0005-0000-0000-000019080000}"/>
    <cellStyle name="Followed Hyperlink 7" xfId="44004" hidden="1" xr:uid="{00000000-0005-0000-0000-00001A080000}"/>
    <cellStyle name="Followed Hyperlink 7" xfId="44049" hidden="1" xr:uid="{00000000-0005-0000-0000-00001B080000}"/>
    <cellStyle name="Followed Hyperlink 7" xfId="44068" hidden="1" xr:uid="{00000000-0005-0000-0000-00001C080000}"/>
    <cellStyle name="Followed Hyperlink 7" xfId="44198" hidden="1" xr:uid="{00000000-0005-0000-0000-00001D080000}"/>
    <cellStyle name="Followed Hyperlink 7" xfId="44317" hidden="1" xr:uid="{00000000-0005-0000-0000-00001E080000}"/>
    <cellStyle name="Followed Hyperlink 7" xfId="44362" hidden="1" xr:uid="{00000000-0005-0000-0000-00001F080000}"/>
    <cellStyle name="Followed Hyperlink 7" xfId="44093" hidden="1" xr:uid="{00000000-0005-0000-0000-000020080000}"/>
    <cellStyle name="Followed Hyperlink 7" xfId="44419" hidden="1" xr:uid="{00000000-0005-0000-0000-000021080000}"/>
    <cellStyle name="Followed Hyperlink 7" xfId="44538" hidden="1" xr:uid="{00000000-0005-0000-0000-000022080000}"/>
    <cellStyle name="Followed Hyperlink 7" xfId="44583" hidden="1" xr:uid="{00000000-0005-0000-0000-000023080000}"/>
    <cellStyle name="Followed Hyperlink 7" xfId="43769" hidden="1" xr:uid="{00000000-0005-0000-0000-000024080000}"/>
    <cellStyle name="Followed Hyperlink 7" xfId="44635" hidden="1" xr:uid="{00000000-0005-0000-0000-000025080000}"/>
    <cellStyle name="Followed Hyperlink 7" xfId="44754" hidden="1" xr:uid="{00000000-0005-0000-0000-000026080000}"/>
    <cellStyle name="Followed Hyperlink 7" xfId="44799" hidden="1" xr:uid="{00000000-0005-0000-0000-000027080000}"/>
    <cellStyle name="Followed Hyperlink 7" xfId="44622" hidden="1" xr:uid="{00000000-0005-0000-0000-000028080000}"/>
    <cellStyle name="Followed Hyperlink 7" xfId="44847" hidden="1" xr:uid="{00000000-0005-0000-0000-000029080000}"/>
    <cellStyle name="Followed Hyperlink 7" xfId="44966" hidden="1" xr:uid="{00000000-0005-0000-0000-00002A080000}"/>
    <cellStyle name="Followed Hyperlink 7" xfId="45011" hidden="1" xr:uid="{00000000-0005-0000-0000-00002B080000}"/>
    <cellStyle name="Followed Hyperlink 7" xfId="44184" hidden="1" xr:uid="{00000000-0005-0000-0000-00002C080000}"/>
    <cellStyle name="Followed Hyperlink 7" xfId="45058" hidden="1" xr:uid="{00000000-0005-0000-0000-00002D080000}"/>
    <cellStyle name="Followed Hyperlink 7" xfId="45177" hidden="1" xr:uid="{00000000-0005-0000-0000-00002E080000}"/>
    <cellStyle name="Followed Hyperlink 7" xfId="45222" hidden="1" xr:uid="{00000000-0005-0000-0000-00002F080000}"/>
    <cellStyle name="Followed Hyperlink 7" xfId="43783" hidden="1" xr:uid="{00000000-0005-0000-0000-000030080000}"/>
    <cellStyle name="Followed Hyperlink 7" xfId="45264" hidden="1" xr:uid="{00000000-0005-0000-0000-000031080000}"/>
    <cellStyle name="Followed Hyperlink 7" xfId="45383" hidden="1" xr:uid="{00000000-0005-0000-0000-000032080000}"/>
    <cellStyle name="Followed Hyperlink 7" xfId="45428" hidden="1" xr:uid="{00000000-0005-0000-0000-000033080000}"/>
    <cellStyle name="Followed Hyperlink 8" xfId="433" hidden="1" xr:uid="{00000000-0005-0000-0000-000034080000}"/>
    <cellStyle name="Followed Hyperlink 8" xfId="728" hidden="1" xr:uid="{00000000-0005-0000-0000-000035080000}"/>
    <cellStyle name="Followed Hyperlink 8" xfId="758" hidden="1" xr:uid="{00000000-0005-0000-0000-000036080000}"/>
    <cellStyle name="Followed Hyperlink 8" xfId="771" hidden="1" xr:uid="{00000000-0005-0000-0000-000037080000}"/>
    <cellStyle name="Followed Hyperlink 8" xfId="789" hidden="1" xr:uid="{00000000-0005-0000-0000-000038080000}"/>
    <cellStyle name="Followed Hyperlink 8" xfId="1041" hidden="1" xr:uid="{00000000-0005-0000-0000-000039080000}"/>
    <cellStyle name="Followed Hyperlink 8" xfId="1071" hidden="1" xr:uid="{00000000-0005-0000-0000-00003A080000}"/>
    <cellStyle name="Followed Hyperlink 8" xfId="1084" hidden="1" xr:uid="{00000000-0005-0000-0000-00003B080000}"/>
    <cellStyle name="Followed Hyperlink 8" xfId="363" hidden="1" xr:uid="{00000000-0005-0000-0000-00003C080000}"/>
    <cellStyle name="Followed Hyperlink 8" xfId="1262" hidden="1" xr:uid="{00000000-0005-0000-0000-00003D080000}"/>
    <cellStyle name="Followed Hyperlink 8" xfId="1292" hidden="1" xr:uid="{00000000-0005-0000-0000-00003E080000}"/>
    <cellStyle name="Followed Hyperlink 8" xfId="1305" hidden="1" xr:uid="{00000000-0005-0000-0000-00003F080000}"/>
    <cellStyle name="Followed Hyperlink 8" xfId="1123" hidden="1" xr:uid="{00000000-0005-0000-0000-000040080000}"/>
    <cellStyle name="Followed Hyperlink 8" xfId="1478" hidden="1" xr:uid="{00000000-0005-0000-0000-000041080000}"/>
    <cellStyle name="Followed Hyperlink 8" xfId="1508" hidden="1" xr:uid="{00000000-0005-0000-0000-000042080000}"/>
    <cellStyle name="Followed Hyperlink 8" xfId="1521" hidden="1" xr:uid="{00000000-0005-0000-0000-000043080000}"/>
    <cellStyle name="Followed Hyperlink 8" xfId="599" hidden="1" xr:uid="{00000000-0005-0000-0000-000044080000}"/>
    <cellStyle name="Followed Hyperlink 8" xfId="1690" hidden="1" xr:uid="{00000000-0005-0000-0000-000045080000}"/>
    <cellStyle name="Followed Hyperlink 8" xfId="1720" hidden="1" xr:uid="{00000000-0005-0000-0000-000046080000}"/>
    <cellStyle name="Followed Hyperlink 8" xfId="1733" hidden="1" xr:uid="{00000000-0005-0000-0000-000047080000}"/>
    <cellStyle name="Followed Hyperlink 8" xfId="1556" hidden="1" xr:uid="{00000000-0005-0000-0000-000048080000}"/>
    <cellStyle name="Followed Hyperlink 8" xfId="1901" hidden="1" xr:uid="{00000000-0005-0000-0000-000049080000}"/>
    <cellStyle name="Followed Hyperlink 8" xfId="1931" hidden="1" xr:uid="{00000000-0005-0000-0000-00004A080000}"/>
    <cellStyle name="Followed Hyperlink 8" xfId="1944" hidden="1" xr:uid="{00000000-0005-0000-0000-00004B080000}"/>
    <cellStyle name="Followed Hyperlink 8" xfId="1768" hidden="1" xr:uid="{00000000-0005-0000-0000-00004C080000}"/>
    <cellStyle name="Followed Hyperlink 8" xfId="2107" hidden="1" xr:uid="{00000000-0005-0000-0000-00004D080000}"/>
    <cellStyle name="Followed Hyperlink 8" xfId="2137" hidden="1" xr:uid="{00000000-0005-0000-0000-00004E080000}"/>
    <cellStyle name="Followed Hyperlink 8" xfId="2150" hidden="1" xr:uid="{00000000-0005-0000-0000-00004F080000}"/>
    <cellStyle name="Followed Hyperlink 8" xfId="2734" hidden="1" xr:uid="{00000000-0005-0000-0000-000034080000}"/>
    <cellStyle name="Followed Hyperlink 8" xfId="3029" hidden="1" xr:uid="{00000000-0005-0000-0000-000035080000}"/>
    <cellStyle name="Followed Hyperlink 8" xfId="3059" hidden="1" xr:uid="{00000000-0005-0000-0000-000036080000}"/>
    <cellStyle name="Followed Hyperlink 8" xfId="3072" hidden="1" xr:uid="{00000000-0005-0000-0000-000037080000}"/>
    <cellStyle name="Followed Hyperlink 8" xfId="3090" hidden="1" xr:uid="{00000000-0005-0000-0000-000038080000}"/>
    <cellStyle name="Followed Hyperlink 8" xfId="3342" hidden="1" xr:uid="{00000000-0005-0000-0000-000039080000}"/>
    <cellStyle name="Followed Hyperlink 8" xfId="3372" hidden="1" xr:uid="{00000000-0005-0000-0000-00003A080000}"/>
    <cellStyle name="Followed Hyperlink 8" xfId="3385" hidden="1" xr:uid="{00000000-0005-0000-0000-00003B080000}"/>
    <cellStyle name="Followed Hyperlink 8" xfId="2664" hidden="1" xr:uid="{00000000-0005-0000-0000-00003C080000}"/>
    <cellStyle name="Followed Hyperlink 8" xfId="3563" hidden="1" xr:uid="{00000000-0005-0000-0000-00003D080000}"/>
    <cellStyle name="Followed Hyperlink 8" xfId="3593" hidden="1" xr:uid="{00000000-0005-0000-0000-00003E080000}"/>
    <cellStyle name="Followed Hyperlink 8" xfId="3606" hidden="1" xr:uid="{00000000-0005-0000-0000-00003F080000}"/>
    <cellStyle name="Followed Hyperlink 8" xfId="3424" hidden="1" xr:uid="{00000000-0005-0000-0000-000040080000}"/>
    <cellStyle name="Followed Hyperlink 8" xfId="3779" hidden="1" xr:uid="{00000000-0005-0000-0000-000041080000}"/>
    <cellStyle name="Followed Hyperlink 8" xfId="3809" hidden="1" xr:uid="{00000000-0005-0000-0000-000042080000}"/>
    <cellStyle name="Followed Hyperlink 8" xfId="3822" hidden="1" xr:uid="{00000000-0005-0000-0000-000043080000}"/>
    <cellStyle name="Followed Hyperlink 8" xfId="2900" hidden="1" xr:uid="{00000000-0005-0000-0000-000044080000}"/>
    <cellStyle name="Followed Hyperlink 8" xfId="3991" hidden="1" xr:uid="{00000000-0005-0000-0000-000045080000}"/>
    <cellStyle name="Followed Hyperlink 8" xfId="4021" hidden="1" xr:uid="{00000000-0005-0000-0000-000046080000}"/>
    <cellStyle name="Followed Hyperlink 8" xfId="4034" hidden="1" xr:uid="{00000000-0005-0000-0000-000047080000}"/>
    <cellStyle name="Followed Hyperlink 8" xfId="3857" hidden="1" xr:uid="{00000000-0005-0000-0000-000048080000}"/>
    <cellStyle name="Followed Hyperlink 8" xfId="4202" hidden="1" xr:uid="{00000000-0005-0000-0000-000049080000}"/>
    <cellStyle name="Followed Hyperlink 8" xfId="4232" hidden="1" xr:uid="{00000000-0005-0000-0000-00004A080000}"/>
    <cellStyle name="Followed Hyperlink 8" xfId="4245" hidden="1" xr:uid="{00000000-0005-0000-0000-00004B080000}"/>
    <cellStyle name="Followed Hyperlink 8" xfId="4069" hidden="1" xr:uid="{00000000-0005-0000-0000-00004C080000}"/>
    <cellStyle name="Followed Hyperlink 8" xfId="4408" hidden="1" xr:uid="{00000000-0005-0000-0000-00004D080000}"/>
    <cellStyle name="Followed Hyperlink 8" xfId="4438" hidden="1" xr:uid="{00000000-0005-0000-0000-00004E080000}"/>
    <cellStyle name="Followed Hyperlink 8" xfId="4451" hidden="1" xr:uid="{00000000-0005-0000-0000-00004F080000}"/>
    <cellStyle name="Followed Hyperlink 8" xfId="278" hidden="1" xr:uid="{00000000-0005-0000-0000-000034080000}"/>
    <cellStyle name="Followed Hyperlink 8" xfId="4469" hidden="1" xr:uid="{00000000-0005-0000-0000-000035080000}"/>
    <cellStyle name="Followed Hyperlink 8" xfId="4738" hidden="1" xr:uid="{00000000-0005-0000-0000-000036080000}"/>
    <cellStyle name="Followed Hyperlink 8" xfId="4751" hidden="1" xr:uid="{00000000-0005-0000-0000-000037080000}"/>
    <cellStyle name="Followed Hyperlink 8" xfId="4769" hidden="1" xr:uid="{00000000-0005-0000-0000-000038080000}"/>
    <cellStyle name="Followed Hyperlink 8" xfId="5021" hidden="1" xr:uid="{00000000-0005-0000-0000-000039080000}"/>
    <cellStyle name="Followed Hyperlink 8" xfId="5051" hidden="1" xr:uid="{00000000-0005-0000-0000-00003A080000}"/>
    <cellStyle name="Followed Hyperlink 8" xfId="5064" hidden="1" xr:uid="{00000000-0005-0000-0000-00003B080000}"/>
    <cellStyle name="Followed Hyperlink 8" xfId="4618" hidden="1" xr:uid="{00000000-0005-0000-0000-00003C080000}"/>
    <cellStyle name="Followed Hyperlink 8" xfId="5242" hidden="1" xr:uid="{00000000-0005-0000-0000-00003D080000}"/>
    <cellStyle name="Followed Hyperlink 8" xfId="5272" hidden="1" xr:uid="{00000000-0005-0000-0000-00003E080000}"/>
    <cellStyle name="Followed Hyperlink 8" xfId="5285" hidden="1" xr:uid="{00000000-0005-0000-0000-00003F080000}"/>
    <cellStyle name="Followed Hyperlink 8" xfId="5103" hidden="1" xr:uid="{00000000-0005-0000-0000-000040080000}"/>
    <cellStyle name="Followed Hyperlink 8" xfId="5458" hidden="1" xr:uid="{00000000-0005-0000-0000-000041080000}"/>
    <cellStyle name="Followed Hyperlink 8" xfId="5488" hidden="1" xr:uid="{00000000-0005-0000-0000-000042080000}"/>
    <cellStyle name="Followed Hyperlink 8" xfId="5501" hidden="1" xr:uid="{00000000-0005-0000-0000-000043080000}"/>
    <cellStyle name="Followed Hyperlink 8" xfId="254" hidden="1" xr:uid="{00000000-0005-0000-0000-000044080000}"/>
    <cellStyle name="Followed Hyperlink 8" xfId="5670" hidden="1" xr:uid="{00000000-0005-0000-0000-000045080000}"/>
    <cellStyle name="Followed Hyperlink 8" xfId="5700" hidden="1" xr:uid="{00000000-0005-0000-0000-000046080000}"/>
    <cellStyle name="Followed Hyperlink 8" xfId="5713" hidden="1" xr:uid="{00000000-0005-0000-0000-000047080000}"/>
    <cellStyle name="Followed Hyperlink 8" xfId="5536" hidden="1" xr:uid="{00000000-0005-0000-0000-000048080000}"/>
    <cellStyle name="Followed Hyperlink 8" xfId="5881" hidden="1" xr:uid="{00000000-0005-0000-0000-000049080000}"/>
    <cellStyle name="Followed Hyperlink 8" xfId="5911" hidden="1" xr:uid="{00000000-0005-0000-0000-00004A080000}"/>
    <cellStyle name="Followed Hyperlink 8" xfId="5924" hidden="1" xr:uid="{00000000-0005-0000-0000-00004B080000}"/>
    <cellStyle name="Followed Hyperlink 8" xfId="5748" hidden="1" xr:uid="{00000000-0005-0000-0000-00004C080000}"/>
    <cellStyle name="Followed Hyperlink 8" xfId="6087" hidden="1" xr:uid="{00000000-0005-0000-0000-00004D080000}"/>
    <cellStyle name="Followed Hyperlink 8" xfId="6117" hidden="1" xr:uid="{00000000-0005-0000-0000-00004E080000}"/>
    <cellStyle name="Followed Hyperlink 8" xfId="6130" hidden="1" xr:uid="{00000000-0005-0000-0000-00004F080000}"/>
    <cellStyle name="Followed Hyperlink 8" xfId="2579" hidden="1" xr:uid="{00000000-0005-0000-0000-000034080000}"/>
    <cellStyle name="Followed Hyperlink 8" xfId="6148" hidden="1" xr:uid="{00000000-0005-0000-0000-000035080000}"/>
    <cellStyle name="Followed Hyperlink 8" xfId="6418" hidden="1" xr:uid="{00000000-0005-0000-0000-000036080000}"/>
    <cellStyle name="Followed Hyperlink 8" xfId="6431" hidden="1" xr:uid="{00000000-0005-0000-0000-000037080000}"/>
    <cellStyle name="Followed Hyperlink 8" xfId="6449" hidden="1" xr:uid="{00000000-0005-0000-0000-000038080000}"/>
    <cellStyle name="Followed Hyperlink 8" xfId="6701" hidden="1" xr:uid="{00000000-0005-0000-0000-000039080000}"/>
    <cellStyle name="Followed Hyperlink 8" xfId="6731" hidden="1" xr:uid="{00000000-0005-0000-0000-00003A080000}"/>
    <cellStyle name="Followed Hyperlink 8" xfId="6744" hidden="1" xr:uid="{00000000-0005-0000-0000-00003B080000}"/>
    <cellStyle name="Followed Hyperlink 8" xfId="6297" hidden="1" xr:uid="{00000000-0005-0000-0000-00003C080000}"/>
    <cellStyle name="Followed Hyperlink 8" xfId="6922" hidden="1" xr:uid="{00000000-0005-0000-0000-00003D080000}"/>
    <cellStyle name="Followed Hyperlink 8" xfId="6952" hidden="1" xr:uid="{00000000-0005-0000-0000-00003E080000}"/>
    <cellStyle name="Followed Hyperlink 8" xfId="6965" hidden="1" xr:uid="{00000000-0005-0000-0000-00003F080000}"/>
    <cellStyle name="Followed Hyperlink 8" xfId="6783" hidden="1" xr:uid="{00000000-0005-0000-0000-000040080000}"/>
    <cellStyle name="Followed Hyperlink 8" xfId="7138" hidden="1" xr:uid="{00000000-0005-0000-0000-000041080000}"/>
    <cellStyle name="Followed Hyperlink 8" xfId="7168" hidden="1" xr:uid="{00000000-0005-0000-0000-000042080000}"/>
    <cellStyle name="Followed Hyperlink 8" xfId="7181" hidden="1" xr:uid="{00000000-0005-0000-0000-000043080000}"/>
    <cellStyle name="Followed Hyperlink 8" xfId="2555" hidden="1" xr:uid="{00000000-0005-0000-0000-000044080000}"/>
    <cellStyle name="Followed Hyperlink 8" xfId="7350" hidden="1" xr:uid="{00000000-0005-0000-0000-000045080000}"/>
    <cellStyle name="Followed Hyperlink 8" xfId="7380" hidden="1" xr:uid="{00000000-0005-0000-0000-000046080000}"/>
    <cellStyle name="Followed Hyperlink 8" xfId="7393" hidden="1" xr:uid="{00000000-0005-0000-0000-000047080000}"/>
    <cellStyle name="Followed Hyperlink 8" xfId="7216" hidden="1" xr:uid="{00000000-0005-0000-0000-000048080000}"/>
    <cellStyle name="Followed Hyperlink 8" xfId="7561" hidden="1" xr:uid="{00000000-0005-0000-0000-000049080000}"/>
    <cellStyle name="Followed Hyperlink 8" xfId="7591" hidden="1" xr:uid="{00000000-0005-0000-0000-00004A080000}"/>
    <cellStyle name="Followed Hyperlink 8" xfId="7604" hidden="1" xr:uid="{00000000-0005-0000-0000-00004B080000}"/>
    <cellStyle name="Followed Hyperlink 8" xfId="7428" hidden="1" xr:uid="{00000000-0005-0000-0000-00004C080000}"/>
    <cellStyle name="Followed Hyperlink 8" xfId="7767" hidden="1" xr:uid="{00000000-0005-0000-0000-00004D080000}"/>
    <cellStyle name="Followed Hyperlink 8" xfId="7797" hidden="1" xr:uid="{00000000-0005-0000-0000-00004E080000}"/>
    <cellStyle name="Followed Hyperlink 8" xfId="7810" hidden="1" xr:uid="{00000000-0005-0000-0000-00004F080000}"/>
    <cellStyle name="Followed Hyperlink 8" xfId="2853" hidden="1" xr:uid="{00000000-0005-0000-0000-000034080000}"/>
    <cellStyle name="Followed Hyperlink 8" xfId="7828" hidden="1" xr:uid="{00000000-0005-0000-0000-000035080000}"/>
    <cellStyle name="Followed Hyperlink 8" xfId="8098" hidden="1" xr:uid="{00000000-0005-0000-0000-000036080000}"/>
    <cellStyle name="Followed Hyperlink 8" xfId="8111" hidden="1" xr:uid="{00000000-0005-0000-0000-000037080000}"/>
    <cellStyle name="Followed Hyperlink 8" xfId="8129" hidden="1" xr:uid="{00000000-0005-0000-0000-000038080000}"/>
    <cellStyle name="Followed Hyperlink 8" xfId="8381" hidden="1" xr:uid="{00000000-0005-0000-0000-000039080000}"/>
    <cellStyle name="Followed Hyperlink 8" xfId="8411" hidden="1" xr:uid="{00000000-0005-0000-0000-00003A080000}"/>
    <cellStyle name="Followed Hyperlink 8" xfId="8424" hidden="1" xr:uid="{00000000-0005-0000-0000-00003B080000}"/>
    <cellStyle name="Followed Hyperlink 8" xfId="7977" hidden="1" xr:uid="{00000000-0005-0000-0000-00003C080000}"/>
    <cellStyle name="Followed Hyperlink 8" xfId="8602" hidden="1" xr:uid="{00000000-0005-0000-0000-00003D080000}"/>
    <cellStyle name="Followed Hyperlink 8" xfId="8632" hidden="1" xr:uid="{00000000-0005-0000-0000-00003E080000}"/>
    <cellStyle name="Followed Hyperlink 8" xfId="8645" hidden="1" xr:uid="{00000000-0005-0000-0000-00003F080000}"/>
    <cellStyle name="Followed Hyperlink 8" xfId="8463" hidden="1" xr:uid="{00000000-0005-0000-0000-000040080000}"/>
    <cellStyle name="Followed Hyperlink 8" xfId="8818" hidden="1" xr:uid="{00000000-0005-0000-0000-000041080000}"/>
    <cellStyle name="Followed Hyperlink 8" xfId="8848" hidden="1" xr:uid="{00000000-0005-0000-0000-000042080000}"/>
    <cellStyle name="Followed Hyperlink 8" xfId="8861" hidden="1" xr:uid="{00000000-0005-0000-0000-000043080000}"/>
    <cellStyle name="Followed Hyperlink 8" xfId="2757" hidden="1" xr:uid="{00000000-0005-0000-0000-000044080000}"/>
    <cellStyle name="Followed Hyperlink 8" xfId="9030" hidden="1" xr:uid="{00000000-0005-0000-0000-000045080000}"/>
    <cellStyle name="Followed Hyperlink 8" xfId="9060" hidden="1" xr:uid="{00000000-0005-0000-0000-000046080000}"/>
    <cellStyle name="Followed Hyperlink 8" xfId="9073" hidden="1" xr:uid="{00000000-0005-0000-0000-000047080000}"/>
    <cellStyle name="Followed Hyperlink 8" xfId="8896" hidden="1" xr:uid="{00000000-0005-0000-0000-000048080000}"/>
    <cellStyle name="Followed Hyperlink 8" xfId="9241" hidden="1" xr:uid="{00000000-0005-0000-0000-000049080000}"/>
    <cellStyle name="Followed Hyperlink 8" xfId="9271" hidden="1" xr:uid="{00000000-0005-0000-0000-00004A080000}"/>
    <cellStyle name="Followed Hyperlink 8" xfId="9284" hidden="1" xr:uid="{00000000-0005-0000-0000-00004B080000}"/>
    <cellStyle name="Followed Hyperlink 8" xfId="9108" hidden="1" xr:uid="{00000000-0005-0000-0000-00004C080000}"/>
    <cellStyle name="Followed Hyperlink 8" xfId="9447" hidden="1" xr:uid="{00000000-0005-0000-0000-00004D080000}"/>
    <cellStyle name="Followed Hyperlink 8" xfId="9477" hidden="1" xr:uid="{00000000-0005-0000-0000-00004E080000}"/>
    <cellStyle name="Followed Hyperlink 8" xfId="9490" hidden="1" xr:uid="{00000000-0005-0000-0000-00004F080000}"/>
    <cellStyle name="Followed Hyperlink 8" xfId="4726" hidden="1" xr:uid="{00000000-0005-0000-0000-000034080000}"/>
    <cellStyle name="Followed Hyperlink 8" xfId="9508" hidden="1" xr:uid="{00000000-0005-0000-0000-000035080000}"/>
    <cellStyle name="Followed Hyperlink 8" xfId="9776" hidden="1" xr:uid="{00000000-0005-0000-0000-000036080000}"/>
    <cellStyle name="Followed Hyperlink 8" xfId="9789" hidden="1" xr:uid="{00000000-0005-0000-0000-000037080000}"/>
    <cellStyle name="Followed Hyperlink 8" xfId="9807" hidden="1" xr:uid="{00000000-0005-0000-0000-000038080000}"/>
    <cellStyle name="Followed Hyperlink 8" xfId="10059" hidden="1" xr:uid="{00000000-0005-0000-0000-000039080000}"/>
    <cellStyle name="Followed Hyperlink 8" xfId="10089" hidden="1" xr:uid="{00000000-0005-0000-0000-00003A080000}"/>
    <cellStyle name="Followed Hyperlink 8" xfId="10102" hidden="1" xr:uid="{00000000-0005-0000-0000-00003B080000}"/>
    <cellStyle name="Followed Hyperlink 8" xfId="9657" hidden="1" xr:uid="{00000000-0005-0000-0000-00003C080000}"/>
    <cellStyle name="Followed Hyperlink 8" xfId="10280" hidden="1" xr:uid="{00000000-0005-0000-0000-00003D080000}"/>
    <cellStyle name="Followed Hyperlink 8" xfId="10310" hidden="1" xr:uid="{00000000-0005-0000-0000-00003E080000}"/>
    <cellStyle name="Followed Hyperlink 8" xfId="10323" hidden="1" xr:uid="{00000000-0005-0000-0000-00003F080000}"/>
    <cellStyle name="Followed Hyperlink 8" xfId="10141" hidden="1" xr:uid="{00000000-0005-0000-0000-000040080000}"/>
    <cellStyle name="Followed Hyperlink 8" xfId="10496" hidden="1" xr:uid="{00000000-0005-0000-0000-000041080000}"/>
    <cellStyle name="Followed Hyperlink 8" xfId="10526" hidden="1" xr:uid="{00000000-0005-0000-0000-000042080000}"/>
    <cellStyle name="Followed Hyperlink 8" xfId="10539" hidden="1" xr:uid="{00000000-0005-0000-0000-000043080000}"/>
    <cellStyle name="Followed Hyperlink 8" xfId="4643" hidden="1" xr:uid="{00000000-0005-0000-0000-000044080000}"/>
    <cellStyle name="Followed Hyperlink 8" xfId="10708" hidden="1" xr:uid="{00000000-0005-0000-0000-000045080000}"/>
    <cellStyle name="Followed Hyperlink 8" xfId="10738" hidden="1" xr:uid="{00000000-0005-0000-0000-000046080000}"/>
    <cellStyle name="Followed Hyperlink 8" xfId="10751" hidden="1" xr:uid="{00000000-0005-0000-0000-000047080000}"/>
    <cellStyle name="Followed Hyperlink 8" xfId="10574" hidden="1" xr:uid="{00000000-0005-0000-0000-000048080000}"/>
    <cellStyle name="Followed Hyperlink 8" xfId="10919" hidden="1" xr:uid="{00000000-0005-0000-0000-000049080000}"/>
    <cellStyle name="Followed Hyperlink 8" xfId="10949" hidden="1" xr:uid="{00000000-0005-0000-0000-00004A080000}"/>
    <cellStyle name="Followed Hyperlink 8" xfId="10962" hidden="1" xr:uid="{00000000-0005-0000-0000-00004B080000}"/>
    <cellStyle name="Followed Hyperlink 8" xfId="10786" hidden="1" xr:uid="{00000000-0005-0000-0000-00004C080000}"/>
    <cellStyle name="Followed Hyperlink 8" xfId="11125" hidden="1" xr:uid="{00000000-0005-0000-0000-00004D080000}"/>
    <cellStyle name="Followed Hyperlink 8" xfId="11155" hidden="1" xr:uid="{00000000-0005-0000-0000-00004E080000}"/>
    <cellStyle name="Followed Hyperlink 8" xfId="11168" hidden="1" xr:uid="{00000000-0005-0000-0000-00004F080000}"/>
    <cellStyle name="Followed Hyperlink 8" xfId="6406" hidden="1" xr:uid="{00000000-0005-0000-0000-000034080000}"/>
    <cellStyle name="Followed Hyperlink 8" xfId="11186" hidden="1" xr:uid="{00000000-0005-0000-0000-000035080000}"/>
    <cellStyle name="Followed Hyperlink 8" xfId="11451" hidden="1" xr:uid="{00000000-0005-0000-0000-000036080000}"/>
    <cellStyle name="Followed Hyperlink 8" xfId="11464" hidden="1" xr:uid="{00000000-0005-0000-0000-000037080000}"/>
    <cellStyle name="Followed Hyperlink 8" xfId="11482" hidden="1" xr:uid="{00000000-0005-0000-0000-000038080000}"/>
    <cellStyle name="Followed Hyperlink 8" xfId="11734" hidden="1" xr:uid="{00000000-0005-0000-0000-000039080000}"/>
    <cellStyle name="Followed Hyperlink 8" xfId="11764" hidden="1" xr:uid="{00000000-0005-0000-0000-00003A080000}"/>
    <cellStyle name="Followed Hyperlink 8" xfId="11777" hidden="1" xr:uid="{00000000-0005-0000-0000-00003B080000}"/>
    <cellStyle name="Followed Hyperlink 8" xfId="11334" hidden="1" xr:uid="{00000000-0005-0000-0000-00003C080000}"/>
    <cellStyle name="Followed Hyperlink 8" xfId="11955" hidden="1" xr:uid="{00000000-0005-0000-0000-00003D080000}"/>
    <cellStyle name="Followed Hyperlink 8" xfId="11985" hidden="1" xr:uid="{00000000-0005-0000-0000-00003E080000}"/>
    <cellStyle name="Followed Hyperlink 8" xfId="11998" hidden="1" xr:uid="{00000000-0005-0000-0000-00003F080000}"/>
    <cellStyle name="Followed Hyperlink 8" xfId="11816" hidden="1" xr:uid="{00000000-0005-0000-0000-000040080000}"/>
    <cellStyle name="Followed Hyperlink 8" xfId="12171" hidden="1" xr:uid="{00000000-0005-0000-0000-000041080000}"/>
    <cellStyle name="Followed Hyperlink 8" xfId="12201" hidden="1" xr:uid="{00000000-0005-0000-0000-000042080000}"/>
    <cellStyle name="Followed Hyperlink 8" xfId="12214" hidden="1" xr:uid="{00000000-0005-0000-0000-000043080000}"/>
    <cellStyle name="Followed Hyperlink 8" xfId="6322" hidden="1" xr:uid="{00000000-0005-0000-0000-000044080000}"/>
    <cellStyle name="Followed Hyperlink 8" xfId="12383" hidden="1" xr:uid="{00000000-0005-0000-0000-000045080000}"/>
    <cellStyle name="Followed Hyperlink 8" xfId="12413" hidden="1" xr:uid="{00000000-0005-0000-0000-000046080000}"/>
    <cellStyle name="Followed Hyperlink 8" xfId="12426" hidden="1" xr:uid="{00000000-0005-0000-0000-000047080000}"/>
    <cellStyle name="Followed Hyperlink 8" xfId="12249" hidden="1" xr:uid="{00000000-0005-0000-0000-000048080000}"/>
    <cellStyle name="Followed Hyperlink 8" xfId="12594" hidden="1" xr:uid="{00000000-0005-0000-0000-000049080000}"/>
    <cellStyle name="Followed Hyperlink 8" xfId="12624" hidden="1" xr:uid="{00000000-0005-0000-0000-00004A080000}"/>
    <cellStyle name="Followed Hyperlink 8" xfId="12637" hidden="1" xr:uid="{00000000-0005-0000-0000-00004B080000}"/>
    <cellStyle name="Followed Hyperlink 8" xfId="12461" hidden="1" xr:uid="{00000000-0005-0000-0000-00004C080000}"/>
    <cellStyle name="Followed Hyperlink 8" xfId="12800" hidden="1" xr:uid="{00000000-0005-0000-0000-00004D080000}"/>
    <cellStyle name="Followed Hyperlink 8" xfId="12830" hidden="1" xr:uid="{00000000-0005-0000-0000-00004E080000}"/>
    <cellStyle name="Followed Hyperlink 8" xfId="12843" hidden="1" xr:uid="{00000000-0005-0000-0000-00004F080000}"/>
    <cellStyle name="Followed Hyperlink 8" xfId="8086" hidden="1" xr:uid="{00000000-0005-0000-0000-000034080000}"/>
    <cellStyle name="Followed Hyperlink 8" xfId="12861" hidden="1" xr:uid="{00000000-0005-0000-0000-000035080000}"/>
    <cellStyle name="Followed Hyperlink 8" xfId="13125" hidden="1" xr:uid="{00000000-0005-0000-0000-000036080000}"/>
    <cellStyle name="Followed Hyperlink 8" xfId="13138" hidden="1" xr:uid="{00000000-0005-0000-0000-000037080000}"/>
    <cellStyle name="Followed Hyperlink 8" xfId="13156" hidden="1" xr:uid="{00000000-0005-0000-0000-000038080000}"/>
    <cellStyle name="Followed Hyperlink 8" xfId="13408" hidden="1" xr:uid="{00000000-0005-0000-0000-000039080000}"/>
    <cellStyle name="Followed Hyperlink 8" xfId="13438" hidden="1" xr:uid="{00000000-0005-0000-0000-00003A080000}"/>
    <cellStyle name="Followed Hyperlink 8" xfId="13451" hidden="1" xr:uid="{00000000-0005-0000-0000-00003B080000}"/>
    <cellStyle name="Followed Hyperlink 8" xfId="13008" hidden="1" xr:uid="{00000000-0005-0000-0000-00003C080000}"/>
    <cellStyle name="Followed Hyperlink 8" xfId="13629" hidden="1" xr:uid="{00000000-0005-0000-0000-00003D080000}"/>
    <cellStyle name="Followed Hyperlink 8" xfId="13659" hidden="1" xr:uid="{00000000-0005-0000-0000-00003E080000}"/>
    <cellStyle name="Followed Hyperlink 8" xfId="13672" hidden="1" xr:uid="{00000000-0005-0000-0000-00003F080000}"/>
    <cellStyle name="Followed Hyperlink 8" xfId="13490" hidden="1" xr:uid="{00000000-0005-0000-0000-000040080000}"/>
    <cellStyle name="Followed Hyperlink 8" xfId="13845" hidden="1" xr:uid="{00000000-0005-0000-0000-000041080000}"/>
    <cellStyle name="Followed Hyperlink 8" xfId="13875" hidden="1" xr:uid="{00000000-0005-0000-0000-000042080000}"/>
    <cellStyle name="Followed Hyperlink 8" xfId="13888" hidden="1" xr:uid="{00000000-0005-0000-0000-000043080000}"/>
    <cellStyle name="Followed Hyperlink 8" xfId="8002" hidden="1" xr:uid="{00000000-0005-0000-0000-000044080000}"/>
    <cellStyle name="Followed Hyperlink 8" xfId="14057" hidden="1" xr:uid="{00000000-0005-0000-0000-000045080000}"/>
    <cellStyle name="Followed Hyperlink 8" xfId="14087" hidden="1" xr:uid="{00000000-0005-0000-0000-000046080000}"/>
    <cellStyle name="Followed Hyperlink 8" xfId="14100" hidden="1" xr:uid="{00000000-0005-0000-0000-000047080000}"/>
    <cellStyle name="Followed Hyperlink 8" xfId="13923" hidden="1" xr:uid="{00000000-0005-0000-0000-000048080000}"/>
    <cellStyle name="Followed Hyperlink 8" xfId="14268" hidden="1" xr:uid="{00000000-0005-0000-0000-000049080000}"/>
    <cellStyle name="Followed Hyperlink 8" xfId="14298" hidden="1" xr:uid="{00000000-0005-0000-0000-00004A080000}"/>
    <cellStyle name="Followed Hyperlink 8" xfId="14311" hidden="1" xr:uid="{00000000-0005-0000-0000-00004B080000}"/>
    <cellStyle name="Followed Hyperlink 8" xfId="14135" hidden="1" xr:uid="{00000000-0005-0000-0000-00004C080000}"/>
    <cellStyle name="Followed Hyperlink 8" xfId="14474" hidden="1" xr:uid="{00000000-0005-0000-0000-00004D080000}"/>
    <cellStyle name="Followed Hyperlink 8" xfId="14504" hidden="1" xr:uid="{00000000-0005-0000-0000-00004E080000}"/>
    <cellStyle name="Followed Hyperlink 8" xfId="14517" hidden="1" xr:uid="{00000000-0005-0000-0000-00004F080000}"/>
    <cellStyle name="Followed Hyperlink 8" xfId="9764" hidden="1" xr:uid="{00000000-0005-0000-0000-000034080000}"/>
    <cellStyle name="Followed Hyperlink 8" xfId="14535" hidden="1" xr:uid="{00000000-0005-0000-0000-000035080000}"/>
    <cellStyle name="Followed Hyperlink 8" xfId="14793" hidden="1" xr:uid="{00000000-0005-0000-0000-000036080000}"/>
    <cellStyle name="Followed Hyperlink 8" xfId="14806" hidden="1" xr:uid="{00000000-0005-0000-0000-000037080000}"/>
    <cellStyle name="Followed Hyperlink 8" xfId="14824" hidden="1" xr:uid="{00000000-0005-0000-0000-000038080000}"/>
    <cellStyle name="Followed Hyperlink 8" xfId="15076" hidden="1" xr:uid="{00000000-0005-0000-0000-000039080000}"/>
    <cellStyle name="Followed Hyperlink 8" xfId="15106" hidden="1" xr:uid="{00000000-0005-0000-0000-00003A080000}"/>
    <cellStyle name="Followed Hyperlink 8" xfId="15119" hidden="1" xr:uid="{00000000-0005-0000-0000-00003B080000}"/>
    <cellStyle name="Followed Hyperlink 8" xfId="14679" hidden="1" xr:uid="{00000000-0005-0000-0000-00003C080000}"/>
    <cellStyle name="Followed Hyperlink 8" xfId="15297" hidden="1" xr:uid="{00000000-0005-0000-0000-00003D080000}"/>
    <cellStyle name="Followed Hyperlink 8" xfId="15327" hidden="1" xr:uid="{00000000-0005-0000-0000-00003E080000}"/>
    <cellStyle name="Followed Hyperlink 8" xfId="15340" hidden="1" xr:uid="{00000000-0005-0000-0000-00003F080000}"/>
    <cellStyle name="Followed Hyperlink 8" xfId="15158" hidden="1" xr:uid="{00000000-0005-0000-0000-000040080000}"/>
    <cellStyle name="Followed Hyperlink 8" xfId="15513" hidden="1" xr:uid="{00000000-0005-0000-0000-000041080000}"/>
    <cellStyle name="Followed Hyperlink 8" xfId="15543" hidden="1" xr:uid="{00000000-0005-0000-0000-000042080000}"/>
    <cellStyle name="Followed Hyperlink 8" xfId="15556" hidden="1" xr:uid="{00000000-0005-0000-0000-000043080000}"/>
    <cellStyle name="Followed Hyperlink 8" xfId="9682" hidden="1" xr:uid="{00000000-0005-0000-0000-000044080000}"/>
    <cellStyle name="Followed Hyperlink 8" xfId="15725" hidden="1" xr:uid="{00000000-0005-0000-0000-000045080000}"/>
    <cellStyle name="Followed Hyperlink 8" xfId="15755" hidden="1" xr:uid="{00000000-0005-0000-0000-000046080000}"/>
    <cellStyle name="Followed Hyperlink 8" xfId="15768" hidden="1" xr:uid="{00000000-0005-0000-0000-000047080000}"/>
    <cellStyle name="Followed Hyperlink 8" xfId="15591" hidden="1" xr:uid="{00000000-0005-0000-0000-000048080000}"/>
    <cellStyle name="Followed Hyperlink 8" xfId="15936" hidden="1" xr:uid="{00000000-0005-0000-0000-000049080000}"/>
    <cellStyle name="Followed Hyperlink 8" xfId="15966" hidden="1" xr:uid="{00000000-0005-0000-0000-00004A080000}"/>
    <cellStyle name="Followed Hyperlink 8" xfId="15979" hidden="1" xr:uid="{00000000-0005-0000-0000-00004B080000}"/>
    <cellStyle name="Followed Hyperlink 8" xfId="15803" hidden="1" xr:uid="{00000000-0005-0000-0000-00004C080000}"/>
    <cellStyle name="Followed Hyperlink 8" xfId="16142" hidden="1" xr:uid="{00000000-0005-0000-0000-00004D080000}"/>
    <cellStyle name="Followed Hyperlink 8" xfId="16172" hidden="1" xr:uid="{00000000-0005-0000-0000-00004E080000}"/>
    <cellStyle name="Followed Hyperlink 8" xfId="16185" hidden="1" xr:uid="{00000000-0005-0000-0000-00004F080000}"/>
    <cellStyle name="Followed Hyperlink 8" xfId="11440" hidden="1" xr:uid="{00000000-0005-0000-0000-000034080000}"/>
    <cellStyle name="Followed Hyperlink 8" xfId="16203" hidden="1" xr:uid="{00000000-0005-0000-0000-000035080000}"/>
    <cellStyle name="Followed Hyperlink 8" xfId="16452" hidden="1" xr:uid="{00000000-0005-0000-0000-000036080000}"/>
    <cellStyle name="Followed Hyperlink 8" xfId="16465" hidden="1" xr:uid="{00000000-0005-0000-0000-000037080000}"/>
    <cellStyle name="Followed Hyperlink 8" xfId="16483" hidden="1" xr:uid="{00000000-0005-0000-0000-000038080000}"/>
    <cellStyle name="Followed Hyperlink 8" xfId="16735" hidden="1" xr:uid="{00000000-0005-0000-0000-000039080000}"/>
    <cellStyle name="Followed Hyperlink 8" xfId="16765" hidden="1" xr:uid="{00000000-0005-0000-0000-00003A080000}"/>
    <cellStyle name="Followed Hyperlink 8" xfId="16778" hidden="1" xr:uid="{00000000-0005-0000-0000-00003B080000}"/>
    <cellStyle name="Followed Hyperlink 8" xfId="16347" hidden="1" xr:uid="{00000000-0005-0000-0000-00003C080000}"/>
    <cellStyle name="Followed Hyperlink 8" xfId="16956" hidden="1" xr:uid="{00000000-0005-0000-0000-00003D080000}"/>
    <cellStyle name="Followed Hyperlink 8" xfId="16986" hidden="1" xr:uid="{00000000-0005-0000-0000-00003E080000}"/>
    <cellStyle name="Followed Hyperlink 8" xfId="16999" hidden="1" xr:uid="{00000000-0005-0000-0000-00003F080000}"/>
    <cellStyle name="Followed Hyperlink 8" xfId="16817" hidden="1" xr:uid="{00000000-0005-0000-0000-000040080000}"/>
    <cellStyle name="Followed Hyperlink 8" xfId="17172" hidden="1" xr:uid="{00000000-0005-0000-0000-000041080000}"/>
    <cellStyle name="Followed Hyperlink 8" xfId="17202" hidden="1" xr:uid="{00000000-0005-0000-0000-000042080000}"/>
    <cellStyle name="Followed Hyperlink 8" xfId="17215" hidden="1" xr:uid="{00000000-0005-0000-0000-000043080000}"/>
    <cellStyle name="Followed Hyperlink 8" xfId="11359" hidden="1" xr:uid="{00000000-0005-0000-0000-000044080000}"/>
    <cellStyle name="Followed Hyperlink 8" xfId="17384" hidden="1" xr:uid="{00000000-0005-0000-0000-000045080000}"/>
    <cellStyle name="Followed Hyperlink 8" xfId="17414" hidden="1" xr:uid="{00000000-0005-0000-0000-000046080000}"/>
    <cellStyle name="Followed Hyperlink 8" xfId="17427" hidden="1" xr:uid="{00000000-0005-0000-0000-000047080000}"/>
    <cellStyle name="Followed Hyperlink 8" xfId="17250" hidden="1" xr:uid="{00000000-0005-0000-0000-000048080000}"/>
    <cellStyle name="Followed Hyperlink 8" xfId="17595" hidden="1" xr:uid="{00000000-0005-0000-0000-000049080000}"/>
    <cellStyle name="Followed Hyperlink 8" xfId="17625" hidden="1" xr:uid="{00000000-0005-0000-0000-00004A080000}"/>
    <cellStyle name="Followed Hyperlink 8" xfId="17638" hidden="1" xr:uid="{00000000-0005-0000-0000-00004B080000}"/>
    <cellStyle name="Followed Hyperlink 8" xfId="17462" hidden="1" xr:uid="{00000000-0005-0000-0000-00004C080000}"/>
    <cellStyle name="Followed Hyperlink 8" xfId="17801" hidden="1" xr:uid="{00000000-0005-0000-0000-00004D080000}"/>
    <cellStyle name="Followed Hyperlink 8" xfId="17831" hidden="1" xr:uid="{00000000-0005-0000-0000-00004E080000}"/>
    <cellStyle name="Followed Hyperlink 8" xfId="17844" hidden="1" xr:uid="{00000000-0005-0000-0000-00004F080000}"/>
    <cellStyle name="Followed Hyperlink 8" xfId="11430" hidden="1" xr:uid="{00000000-0005-0000-0000-000034080000}"/>
    <cellStyle name="Followed Hyperlink 8" xfId="17861" hidden="1" xr:uid="{00000000-0005-0000-0000-000035080000}"/>
    <cellStyle name="Followed Hyperlink 8" xfId="18118" hidden="1" xr:uid="{00000000-0005-0000-0000-000036080000}"/>
    <cellStyle name="Followed Hyperlink 8" xfId="18131" hidden="1" xr:uid="{00000000-0005-0000-0000-000037080000}"/>
    <cellStyle name="Followed Hyperlink 8" xfId="18149" hidden="1" xr:uid="{00000000-0005-0000-0000-000038080000}"/>
    <cellStyle name="Followed Hyperlink 8" xfId="18401" hidden="1" xr:uid="{00000000-0005-0000-0000-000039080000}"/>
    <cellStyle name="Followed Hyperlink 8" xfId="18431" hidden="1" xr:uid="{00000000-0005-0000-0000-00003A080000}"/>
    <cellStyle name="Followed Hyperlink 8" xfId="18444" hidden="1" xr:uid="{00000000-0005-0000-0000-00003B080000}"/>
    <cellStyle name="Followed Hyperlink 8" xfId="16289" hidden="1" xr:uid="{00000000-0005-0000-0000-00003C080000}"/>
    <cellStyle name="Followed Hyperlink 8" xfId="18622" hidden="1" xr:uid="{00000000-0005-0000-0000-00003D080000}"/>
    <cellStyle name="Followed Hyperlink 8" xfId="18652" hidden="1" xr:uid="{00000000-0005-0000-0000-00003E080000}"/>
    <cellStyle name="Followed Hyperlink 8" xfId="18665" hidden="1" xr:uid="{00000000-0005-0000-0000-00003F080000}"/>
    <cellStyle name="Followed Hyperlink 8" xfId="18483" hidden="1" xr:uid="{00000000-0005-0000-0000-000040080000}"/>
    <cellStyle name="Followed Hyperlink 8" xfId="18838" hidden="1" xr:uid="{00000000-0005-0000-0000-000041080000}"/>
    <cellStyle name="Followed Hyperlink 8" xfId="18868" hidden="1" xr:uid="{00000000-0005-0000-0000-000042080000}"/>
    <cellStyle name="Followed Hyperlink 8" xfId="18881" hidden="1" xr:uid="{00000000-0005-0000-0000-000043080000}"/>
    <cellStyle name="Followed Hyperlink 8" xfId="17921" hidden="1" xr:uid="{00000000-0005-0000-0000-000044080000}"/>
    <cellStyle name="Followed Hyperlink 8" xfId="19050" hidden="1" xr:uid="{00000000-0005-0000-0000-000045080000}"/>
    <cellStyle name="Followed Hyperlink 8" xfId="19080" hidden="1" xr:uid="{00000000-0005-0000-0000-000046080000}"/>
    <cellStyle name="Followed Hyperlink 8" xfId="19093" hidden="1" xr:uid="{00000000-0005-0000-0000-000047080000}"/>
    <cellStyle name="Followed Hyperlink 8" xfId="18916" hidden="1" xr:uid="{00000000-0005-0000-0000-000048080000}"/>
    <cellStyle name="Followed Hyperlink 8" xfId="19261" hidden="1" xr:uid="{00000000-0005-0000-0000-000049080000}"/>
    <cellStyle name="Followed Hyperlink 8" xfId="19291" hidden="1" xr:uid="{00000000-0005-0000-0000-00004A080000}"/>
    <cellStyle name="Followed Hyperlink 8" xfId="19304" hidden="1" xr:uid="{00000000-0005-0000-0000-00004B080000}"/>
    <cellStyle name="Followed Hyperlink 8" xfId="19128" hidden="1" xr:uid="{00000000-0005-0000-0000-00004C080000}"/>
    <cellStyle name="Followed Hyperlink 8" xfId="19467" hidden="1" xr:uid="{00000000-0005-0000-0000-00004D080000}"/>
    <cellStyle name="Followed Hyperlink 8" xfId="19497" hidden="1" xr:uid="{00000000-0005-0000-0000-00004E080000}"/>
    <cellStyle name="Followed Hyperlink 8" xfId="19510" hidden="1" xr:uid="{00000000-0005-0000-0000-00004F080000}"/>
    <cellStyle name="Followed Hyperlink 8" xfId="14710" hidden="1" xr:uid="{00000000-0005-0000-0000-000034080000}"/>
    <cellStyle name="Followed Hyperlink 8" xfId="19528" hidden="1" xr:uid="{00000000-0005-0000-0000-000035080000}"/>
    <cellStyle name="Followed Hyperlink 8" xfId="19759" hidden="1" xr:uid="{00000000-0005-0000-0000-000036080000}"/>
    <cellStyle name="Followed Hyperlink 8" xfId="19772" hidden="1" xr:uid="{00000000-0005-0000-0000-000037080000}"/>
    <cellStyle name="Followed Hyperlink 8" xfId="19790" hidden="1" xr:uid="{00000000-0005-0000-0000-000038080000}"/>
    <cellStyle name="Followed Hyperlink 8" xfId="20042" hidden="1" xr:uid="{00000000-0005-0000-0000-000039080000}"/>
    <cellStyle name="Followed Hyperlink 8" xfId="20072" hidden="1" xr:uid="{00000000-0005-0000-0000-00003A080000}"/>
    <cellStyle name="Followed Hyperlink 8" xfId="20085" hidden="1" xr:uid="{00000000-0005-0000-0000-00003B080000}"/>
    <cellStyle name="Followed Hyperlink 8" xfId="19662" hidden="1" xr:uid="{00000000-0005-0000-0000-00003C080000}"/>
    <cellStyle name="Followed Hyperlink 8" xfId="20263" hidden="1" xr:uid="{00000000-0005-0000-0000-00003D080000}"/>
    <cellStyle name="Followed Hyperlink 8" xfId="20293" hidden="1" xr:uid="{00000000-0005-0000-0000-00003E080000}"/>
    <cellStyle name="Followed Hyperlink 8" xfId="20306" hidden="1" xr:uid="{00000000-0005-0000-0000-00003F080000}"/>
    <cellStyle name="Followed Hyperlink 8" xfId="20124" hidden="1" xr:uid="{00000000-0005-0000-0000-000040080000}"/>
    <cellStyle name="Followed Hyperlink 8" xfId="20479" hidden="1" xr:uid="{00000000-0005-0000-0000-000041080000}"/>
    <cellStyle name="Followed Hyperlink 8" xfId="20509" hidden="1" xr:uid="{00000000-0005-0000-0000-000042080000}"/>
    <cellStyle name="Followed Hyperlink 8" xfId="20522" hidden="1" xr:uid="{00000000-0005-0000-0000-000043080000}"/>
    <cellStyle name="Followed Hyperlink 8" xfId="14678" hidden="1" xr:uid="{00000000-0005-0000-0000-000044080000}"/>
    <cellStyle name="Followed Hyperlink 8" xfId="20691" hidden="1" xr:uid="{00000000-0005-0000-0000-000045080000}"/>
    <cellStyle name="Followed Hyperlink 8" xfId="20721" hidden="1" xr:uid="{00000000-0005-0000-0000-000046080000}"/>
    <cellStyle name="Followed Hyperlink 8" xfId="20734" hidden="1" xr:uid="{00000000-0005-0000-0000-000047080000}"/>
    <cellStyle name="Followed Hyperlink 8" xfId="20557" hidden="1" xr:uid="{00000000-0005-0000-0000-000048080000}"/>
    <cellStyle name="Followed Hyperlink 8" xfId="20902" hidden="1" xr:uid="{00000000-0005-0000-0000-000049080000}"/>
    <cellStyle name="Followed Hyperlink 8" xfId="20932" hidden="1" xr:uid="{00000000-0005-0000-0000-00004A080000}"/>
    <cellStyle name="Followed Hyperlink 8" xfId="20945" hidden="1" xr:uid="{00000000-0005-0000-0000-00004B080000}"/>
    <cellStyle name="Followed Hyperlink 8" xfId="20769" hidden="1" xr:uid="{00000000-0005-0000-0000-00004C080000}"/>
    <cellStyle name="Followed Hyperlink 8" xfId="21108" hidden="1" xr:uid="{00000000-0005-0000-0000-00004D080000}"/>
    <cellStyle name="Followed Hyperlink 8" xfId="21138" hidden="1" xr:uid="{00000000-0005-0000-0000-00004E080000}"/>
    <cellStyle name="Followed Hyperlink 8" xfId="21151" hidden="1" xr:uid="{00000000-0005-0000-0000-00004F080000}"/>
    <cellStyle name="Followed Hyperlink 8" xfId="16422" hidden="1" xr:uid="{00000000-0005-0000-0000-000034080000}"/>
    <cellStyle name="Followed Hyperlink 8" xfId="21169" hidden="1" xr:uid="{00000000-0005-0000-0000-000035080000}"/>
    <cellStyle name="Followed Hyperlink 8" xfId="21366" hidden="1" xr:uid="{00000000-0005-0000-0000-000036080000}"/>
    <cellStyle name="Followed Hyperlink 8" xfId="21379" hidden="1" xr:uid="{00000000-0005-0000-0000-000037080000}"/>
    <cellStyle name="Followed Hyperlink 8" xfId="21397" hidden="1" xr:uid="{00000000-0005-0000-0000-000038080000}"/>
    <cellStyle name="Followed Hyperlink 8" xfId="21649" hidden="1" xr:uid="{00000000-0005-0000-0000-000039080000}"/>
    <cellStyle name="Followed Hyperlink 8" xfId="21679" hidden="1" xr:uid="{00000000-0005-0000-0000-00003A080000}"/>
    <cellStyle name="Followed Hyperlink 8" xfId="21692" hidden="1" xr:uid="{00000000-0005-0000-0000-00003B080000}"/>
    <cellStyle name="Followed Hyperlink 8" xfId="21294" hidden="1" xr:uid="{00000000-0005-0000-0000-00003C080000}"/>
    <cellStyle name="Followed Hyperlink 8" xfId="21870" hidden="1" xr:uid="{00000000-0005-0000-0000-00003D080000}"/>
    <cellStyle name="Followed Hyperlink 8" xfId="21900" hidden="1" xr:uid="{00000000-0005-0000-0000-00003E080000}"/>
    <cellStyle name="Followed Hyperlink 8" xfId="21913" hidden="1" xr:uid="{00000000-0005-0000-0000-00003F080000}"/>
    <cellStyle name="Followed Hyperlink 8" xfId="21731" hidden="1" xr:uid="{00000000-0005-0000-0000-000040080000}"/>
    <cellStyle name="Followed Hyperlink 8" xfId="22086" hidden="1" xr:uid="{00000000-0005-0000-0000-000041080000}"/>
    <cellStyle name="Followed Hyperlink 8" xfId="22116" hidden="1" xr:uid="{00000000-0005-0000-0000-000042080000}"/>
    <cellStyle name="Followed Hyperlink 8" xfId="22129" hidden="1" xr:uid="{00000000-0005-0000-0000-000043080000}"/>
    <cellStyle name="Followed Hyperlink 8" xfId="16369" hidden="1" xr:uid="{00000000-0005-0000-0000-000044080000}"/>
    <cellStyle name="Followed Hyperlink 8" xfId="22298" hidden="1" xr:uid="{00000000-0005-0000-0000-000045080000}"/>
    <cellStyle name="Followed Hyperlink 8" xfId="22328" hidden="1" xr:uid="{00000000-0005-0000-0000-000046080000}"/>
    <cellStyle name="Followed Hyperlink 8" xfId="22341" hidden="1" xr:uid="{00000000-0005-0000-0000-000047080000}"/>
    <cellStyle name="Followed Hyperlink 8" xfId="22164" hidden="1" xr:uid="{00000000-0005-0000-0000-000048080000}"/>
    <cellStyle name="Followed Hyperlink 8" xfId="22509" hidden="1" xr:uid="{00000000-0005-0000-0000-000049080000}"/>
    <cellStyle name="Followed Hyperlink 8" xfId="22539" hidden="1" xr:uid="{00000000-0005-0000-0000-00004A080000}"/>
    <cellStyle name="Followed Hyperlink 8" xfId="22552" hidden="1" xr:uid="{00000000-0005-0000-0000-00004B080000}"/>
    <cellStyle name="Followed Hyperlink 8" xfId="22376" hidden="1" xr:uid="{00000000-0005-0000-0000-00004C080000}"/>
    <cellStyle name="Followed Hyperlink 8" xfId="22715" hidden="1" xr:uid="{00000000-0005-0000-0000-00004D080000}"/>
    <cellStyle name="Followed Hyperlink 8" xfId="22745" hidden="1" xr:uid="{00000000-0005-0000-0000-00004E080000}"/>
    <cellStyle name="Followed Hyperlink 8" xfId="22758" hidden="1" xr:uid="{00000000-0005-0000-0000-00004F080000}"/>
    <cellStyle name="Followed Hyperlink 8" xfId="18062" hidden="1" xr:uid="{00000000-0005-0000-0000-000034080000}"/>
    <cellStyle name="Followed Hyperlink 8" xfId="22776" hidden="1" xr:uid="{00000000-0005-0000-0000-000035080000}"/>
    <cellStyle name="Followed Hyperlink 8" xfId="22935" hidden="1" xr:uid="{00000000-0005-0000-0000-000036080000}"/>
    <cellStyle name="Followed Hyperlink 8" xfId="22948" hidden="1" xr:uid="{00000000-0005-0000-0000-000037080000}"/>
    <cellStyle name="Followed Hyperlink 8" xfId="22966" hidden="1" xr:uid="{00000000-0005-0000-0000-000038080000}"/>
    <cellStyle name="Followed Hyperlink 8" xfId="23218" hidden="1" xr:uid="{00000000-0005-0000-0000-000039080000}"/>
    <cellStyle name="Followed Hyperlink 8" xfId="23248" hidden="1" xr:uid="{00000000-0005-0000-0000-00003A080000}"/>
    <cellStyle name="Followed Hyperlink 8" xfId="23261" hidden="1" xr:uid="{00000000-0005-0000-0000-00003B080000}"/>
    <cellStyle name="Followed Hyperlink 8" xfId="22890" hidden="1" xr:uid="{00000000-0005-0000-0000-00003C080000}"/>
    <cellStyle name="Followed Hyperlink 8" xfId="23439" hidden="1" xr:uid="{00000000-0005-0000-0000-00003D080000}"/>
    <cellStyle name="Followed Hyperlink 8" xfId="23469" hidden="1" xr:uid="{00000000-0005-0000-0000-00003E080000}"/>
    <cellStyle name="Followed Hyperlink 8" xfId="23482" hidden="1" xr:uid="{00000000-0005-0000-0000-00003F080000}"/>
    <cellStyle name="Followed Hyperlink 8" xfId="23300" hidden="1" xr:uid="{00000000-0005-0000-0000-000040080000}"/>
    <cellStyle name="Followed Hyperlink 8" xfId="23655" hidden="1" xr:uid="{00000000-0005-0000-0000-000041080000}"/>
    <cellStyle name="Followed Hyperlink 8" xfId="23685" hidden="1" xr:uid="{00000000-0005-0000-0000-000042080000}"/>
    <cellStyle name="Followed Hyperlink 8" xfId="23698" hidden="1" xr:uid="{00000000-0005-0000-0000-000043080000}"/>
    <cellStyle name="Followed Hyperlink 8" xfId="17988" hidden="1" xr:uid="{00000000-0005-0000-0000-000044080000}"/>
    <cellStyle name="Followed Hyperlink 8" xfId="23867" hidden="1" xr:uid="{00000000-0005-0000-0000-000045080000}"/>
    <cellStyle name="Followed Hyperlink 8" xfId="23897" hidden="1" xr:uid="{00000000-0005-0000-0000-000046080000}"/>
    <cellStyle name="Followed Hyperlink 8" xfId="23910" hidden="1" xr:uid="{00000000-0005-0000-0000-000047080000}"/>
    <cellStyle name="Followed Hyperlink 8" xfId="23733" hidden="1" xr:uid="{00000000-0005-0000-0000-000048080000}"/>
    <cellStyle name="Followed Hyperlink 8" xfId="24078" hidden="1" xr:uid="{00000000-0005-0000-0000-000049080000}"/>
    <cellStyle name="Followed Hyperlink 8" xfId="24108" hidden="1" xr:uid="{00000000-0005-0000-0000-00004A080000}"/>
    <cellStyle name="Followed Hyperlink 8" xfId="24121" hidden="1" xr:uid="{00000000-0005-0000-0000-00004B080000}"/>
    <cellStyle name="Followed Hyperlink 8" xfId="23945" hidden="1" xr:uid="{00000000-0005-0000-0000-00004C080000}"/>
    <cellStyle name="Followed Hyperlink 8" xfId="24284" hidden="1" xr:uid="{00000000-0005-0000-0000-00004D080000}"/>
    <cellStyle name="Followed Hyperlink 8" xfId="24314" hidden="1" xr:uid="{00000000-0005-0000-0000-00004E080000}"/>
    <cellStyle name="Followed Hyperlink 8" xfId="24327" hidden="1" xr:uid="{00000000-0005-0000-0000-00004F080000}"/>
    <cellStyle name="Followed Hyperlink 8" xfId="19748" hidden="1" xr:uid="{00000000-0005-0000-0000-000034080000}"/>
    <cellStyle name="Followed Hyperlink 8" xfId="24345" hidden="1" xr:uid="{00000000-0005-0000-0000-000035080000}"/>
    <cellStyle name="Followed Hyperlink 8" xfId="24454" hidden="1" xr:uid="{00000000-0005-0000-0000-000036080000}"/>
    <cellStyle name="Followed Hyperlink 8" xfId="24467" hidden="1" xr:uid="{00000000-0005-0000-0000-000037080000}"/>
    <cellStyle name="Followed Hyperlink 8" xfId="24485" hidden="1" xr:uid="{00000000-0005-0000-0000-000038080000}"/>
    <cellStyle name="Followed Hyperlink 8" xfId="24737" hidden="1" xr:uid="{00000000-0005-0000-0000-000039080000}"/>
    <cellStyle name="Followed Hyperlink 8" xfId="24767" hidden="1" xr:uid="{00000000-0005-0000-0000-00003A080000}"/>
    <cellStyle name="Followed Hyperlink 8" xfId="24780" hidden="1" xr:uid="{00000000-0005-0000-0000-00003B080000}"/>
    <cellStyle name="Followed Hyperlink 8" xfId="24439" hidden="1" xr:uid="{00000000-0005-0000-0000-00003C080000}"/>
    <cellStyle name="Followed Hyperlink 8" xfId="24958" hidden="1" xr:uid="{00000000-0005-0000-0000-00003D080000}"/>
    <cellStyle name="Followed Hyperlink 8" xfId="24988" hidden="1" xr:uid="{00000000-0005-0000-0000-00003E080000}"/>
    <cellStyle name="Followed Hyperlink 8" xfId="25001" hidden="1" xr:uid="{00000000-0005-0000-0000-00003F080000}"/>
    <cellStyle name="Followed Hyperlink 8" xfId="24819" hidden="1" xr:uid="{00000000-0005-0000-0000-000040080000}"/>
    <cellStyle name="Followed Hyperlink 8" xfId="25174" hidden="1" xr:uid="{00000000-0005-0000-0000-000041080000}"/>
    <cellStyle name="Followed Hyperlink 8" xfId="25204" hidden="1" xr:uid="{00000000-0005-0000-0000-000042080000}"/>
    <cellStyle name="Followed Hyperlink 8" xfId="25217" hidden="1" xr:uid="{00000000-0005-0000-0000-000043080000}"/>
    <cellStyle name="Followed Hyperlink 8" xfId="19686" hidden="1" xr:uid="{00000000-0005-0000-0000-000044080000}"/>
    <cellStyle name="Followed Hyperlink 8" xfId="25386" hidden="1" xr:uid="{00000000-0005-0000-0000-000045080000}"/>
    <cellStyle name="Followed Hyperlink 8" xfId="25416" hidden="1" xr:uid="{00000000-0005-0000-0000-000046080000}"/>
    <cellStyle name="Followed Hyperlink 8" xfId="25429" hidden="1" xr:uid="{00000000-0005-0000-0000-000047080000}"/>
    <cellStyle name="Followed Hyperlink 8" xfId="25252" hidden="1" xr:uid="{00000000-0005-0000-0000-000048080000}"/>
    <cellStyle name="Followed Hyperlink 8" xfId="25597" hidden="1" xr:uid="{00000000-0005-0000-0000-000049080000}"/>
    <cellStyle name="Followed Hyperlink 8" xfId="25627" hidden="1" xr:uid="{00000000-0005-0000-0000-00004A080000}"/>
    <cellStyle name="Followed Hyperlink 8" xfId="25640" hidden="1" xr:uid="{00000000-0005-0000-0000-00004B080000}"/>
    <cellStyle name="Followed Hyperlink 8" xfId="25464" hidden="1" xr:uid="{00000000-0005-0000-0000-00004C080000}"/>
    <cellStyle name="Followed Hyperlink 8" xfId="25803" hidden="1" xr:uid="{00000000-0005-0000-0000-00004D080000}"/>
    <cellStyle name="Followed Hyperlink 8" xfId="25833" hidden="1" xr:uid="{00000000-0005-0000-0000-00004E080000}"/>
    <cellStyle name="Followed Hyperlink 8" xfId="25846" hidden="1" xr:uid="{00000000-0005-0000-0000-00004F080000}"/>
    <cellStyle name="Followed Hyperlink 8" xfId="26249" hidden="1" xr:uid="{00000000-0005-0000-0000-000034080000}"/>
    <cellStyle name="Followed Hyperlink 8" xfId="26544" hidden="1" xr:uid="{00000000-0005-0000-0000-000035080000}"/>
    <cellStyle name="Followed Hyperlink 8" xfId="26574" hidden="1" xr:uid="{00000000-0005-0000-0000-000036080000}"/>
    <cellStyle name="Followed Hyperlink 8" xfId="26587" hidden="1" xr:uid="{00000000-0005-0000-0000-000037080000}"/>
    <cellStyle name="Followed Hyperlink 8" xfId="26605" hidden="1" xr:uid="{00000000-0005-0000-0000-000038080000}"/>
    <cellStyle name="Followed Hyperlink 8" xfId="26857" hidden="1" xr:uid="{00000000-0005-0000-0000-000039080000}"/>
    <cellStyle name="Followed Hyperlink 8" xfId="26887" hidden="1" xr:uid="{00000000-0005-0000-0000-00003A080000}"/>
    <cellStyle name="Followed Hyperlink 8" xfId="26900" hidden="1" xr:uid="{00000000-0005-0000-0000-00003B080000}"/>
    <cellStyle name="Followed Hyperlink 8" xfId="26179" hidden="1" xr:uid="{00000000-0005-0000-0000-00003C080000}"/>
    <cellStyle name="Followed Hyperlink 8" xfId="27078" hidden="1" xr:uid="{00000000-0005-0000-0000-00003D080000}"/>
    <cellStyle name="Followed Hyperlink 8" xfId="27108" hidden="1" xr:uid="{00000000-0005-0000-0000-00003E080000}"/>
    <cellStyle name="Followed Hyperlink 8" xfId="27121" hidden="1" xr:uid="{00000000-0005-0000-0000-00003F080000}"/>
    <cellStyle name="Followed Hyperlink 8" xfId="26939" hidden="1" xr:uid="{00000000-0005-0000-0000-000040080000}"/>
    <cellStyle name="Followed Hyperlink 8" xfId="27294" hidden="1" xr:uid="{00000000-0005-0000-0000-000041080000}"/>
    <cellStyle name="Followed Hyperlink 8" xfId="27324" hidden="1" xr:uid="{00000000-0005-0000-0000-000042080000}"/>
    <cellStyle name="Followed Hyperlink 8" xfId="27337" hidden="1" xr:uid="{00000000-0005-0000-0000-000043080000}"/>
    <cellStyle name="Followed Hyperlink 8" xfId="26415" hidden="1" xr:uid="{00000000-0005-0000-0000-000044080000}"/>
    <cellStyle name="Followed Hyperlink 8" xfId="27506" hidden="1" xr:uid="{00000000-0005-0000-0000-000045080000}"/>
    <cellStyle name="Followed Hyperlink 8" xfId="27536" hidden="1" xr:uid="{00000000-0005-0000-0000-000046080000}"/>
    <cellStyle name="Followed Hyperlink 8" xfId="27549" hidden="1" xr:uid="{00000000-0005-0000-0000-000047080000}"/>
    <cellStyle name="Followed Hyperlink 8" xfId="27372" hidden="1" xr:uid="{00000000-0005-0000-0000-000048080000}"/>
    <cellStyle name="Followed Hyperlink 8" xfId="27717" hidden="1" xr:uid="{00000000-0005-0000-0000-000049080000}"/>
    <cellStyle name="Followed Hyperlink 8" xfId="27747" hidden="1" xr:uid="{00000000-0005-0000-0000-00004A080000}"/>
    <cellStyle name="Followed Hyperlink 8" xfId="27760" hidden="1" xr:uid="{00000000-0005-0000-0000-00004B080000}"/>
    <cellStyle name="Followed Hyperlink 8" xfId="27584" hidden="1" xr:uid="{00000000-0005-0000-0000-00004C080000}"/>
    <cellStyle name="Followed Hyperlink 8" xfId="27923" hidden="1" xr:uid="{00000000-0005-0000-0000-00004D080000}"/>
    <cellStyle name="Followed Hyperlink 8" xfId="27953" hidden="1" xr:uid="{00000000-0005-0000-0000-00004E080000}"/>
    <cellStyle name="Followed Hyperlink 8" xfId="27966" hidden="1" xr:uid="{00000000-0005-0000-0000-00004F080000}"/>
    <cellStyle name="Followed Hyperlink 8" xfId="28473" hidden="1" xr:uid="{00000000-0005-0000-0000-000034080000}"/>
    <cellStyle name="Followed Hyperlink 8" xfId="28766" hidden="1" xr:uid="{00000000-0005-0000-0000-000035080000}"/>
    <cellStyle name="Followed Hyperlink 8" xfId="28796" hidden="1" xr:uid="{00000000-0005-0000-0000-000036080000}"/>
    <cellStyle name="Followed Hyperlink 8" xfId="28809" hidden="1" xr:uid="{00000000-0005-0000-0000-000037080000}"/>
    <cellStyle name="Followed Hyperlink 8" xfId="28827" hidden="1" xr:uid="{00000000-0005-0000-0000-000038080000}"/>
    <cellStyle name="Followed Hyperlink 8" xfId="29079" hidden="1" xr:uid="{00000000-0005-0000-0000-000039080000}"/>
    <cellStyle name="Followed Hyperlink 8" xfId="29109" hidden="1" xr:uid="{00000000-0005-0000-0000-00003A080000}"/>
    <cellStyle name="Followed Hyperlink 8" xfId="29122" hidden="1" xr:uid="{00000000-0005-0000-0000-00003B080000}"/>
    <cellStyle name="Followed Hyperlink 8" xfId="28407" hidden="1" xr:uid="{00000000-0005-0000-0000-00003C080000}"/>
    <cellStyle name="Followed Hyperlink 8" xfId="29300" hidden="1" xr:uid="{00000000-0005-0000-0000-00003D080000}"/>
    <cellStyle name="Followed Hyperlink 8" xfId="29330" hidden="1" xr:uid="{00000000-0005-0000-0000-00003E080000}"/>
    <cellStyle name="Followed Hyperlink 8" xfId="29343" hidden="1" xr:uid="{00000000-0005-0000-0000-00003F080000}"/>
    <cellStyle name="Followed Hyperlink 8" xfId="29161" hidden="1" xr:uid="{00000000-0005-0000-0000-000040080000}"/>
    <cellStyle name="Followed Hyperlink 8" xfId="29516" hidden="1" xr:uid="{00000000-0005-0000-0000-000041080000}"/>
    <cellStyle name="Followed Hyperlink 8" xfId="29546" hidden="1" xr:uid="{00000000-0005-0000-0000-000042080000}"/>
    <cellStyle name="Followed Hyperlink 8" xfId="29559" hidden="1" xr:uid="{00000000-0005-0000-0000-000043080000}"/>
    <cellStyle name="Followed Hyperlink 8" xfId="28637" hidden="1" xr:uid="{00000000-0005-0000-0000-000044080000}"/>
    <cellStyle name="Followed Hyperlink 8" xfId="29728" hidden="1" xr:uid="{00000000-0005-0000-0000-000045080000}"/>
    <cellStyle name="Followed Hyperlink 8" xfId="29758" hidden="1" xr:uid="{00000000-0005-0000-0000-000046080000}"/>
    <cellStyle name="Followed Hyperlink 8" xfId="29771" hidden="1" xr:uid="{00000000-0005-0000-0000-000047080000}"/>
    <cellStyle name="Followed Hyperlink 8" xfId="29594" hidden="1" xr:uid="{00000000-0005-0000-0000-000048080000}"/>
    <cellStyle name="Followed Hyperlink 8" xfId="29939" hidden="1" xr:uid="{00000000-0005-0000-0000-000049080000}"/>
    <cellStyle name="Followed Hyperlink 8" xfId="29969" hidden="1" xr:uid="{00000000-0005-0000-0000-00004A080000}"/>
    <cellStyle name="Followed Hyperlink 8" xfId="29982" hidden="1" xr:uid="{00000000-0005-0000-0000-00004B080000}"/>
    <cellStyle name="Followed Hyperlink 8" xfId="29806" hidden="1" xr:uid="{00000000-0005-0000-0000-00004C080000}"/>
    <cellStyle name="Followed Hyperlink 8" xfId="30145" hidden="1" xr:uid="{00000000-0005-0000-0000-00004D080000}"/>
    <cellStyle name="Followed Hyperlink 8" xfId="30175" hidden="1" xr:uid="{00000000-0005-0000-0000-00004E080000}"/>
    <cellStyle name="Followed Hyperlink 8" xfId="30188" hidden="1" xr:uid="{00000000-0005-0000-0000-00004F080000}"/>
    <cellStyle name="Followed Hyperlink 8" xfId="26096" hidden="1" xr:uid="{00000000-0005-0000-0000-000034080000}"/>
    <cellStyle name="Followed Hyperlink 8" xfId="30206" hidden="1" xr:uid="{00000000-0005-0000-0000-000035080000}"/>
    <cellStyle name="Followed Hyperlink 8" xfId="30467" hidden="1" xr:uid="{00000000-0005-0000-0000-000036080000}"/>
    <cellStyle name="Followed Hyperlink 8" xfId="30480" hidden="1" xr:uid="{00000000-0005-0000-0000-000037080000}"/>
    <cellStyle name="Followed Hyperlink 8" xfId="30498" hidden="1" xr:uid="{00000000-0005-0000-0000-000038080000}"/>
    <cellStyle name="Followed Hyperlink 8" xfId="30750" hidden="1" xr:uid="{00000000-0005-0000-0000-000039080000}"/>
    <cellStyle name="Followed Hyperlink 8" xfId="30780" hidden="1" xr:uid="{00000000-0005-0000-0000-00003A080000}"/>
    <cellStyle name="Followed Hyperlink 8" xfId="30793" hidden="1" xr:uid="{00000000-0005-0000-0000-00003B080000}"/>
    <cellStyle name="Followed Hyperlink 8" xfId="30350" hidden="1" xr:uid="{00000000-0005-0000-0000-00003C080000}"/>
    <cellStyle name="Followed Hyperlink 8" xfId="30971" hidden="1" xr:uid="{00000000-0005-0000-0000-00003D080000}"/>
    <cellStyle name="Followed Hyperlink 8" xfId="31001" hidden="1" xr:uid="{00000000-0005-0000-0000-00003E080000}"/>
    <cellStyle name="Followed Hyperlink 8" xfId="31014" hidden="1" xr:uid="{00000000-0005-0000-0000-00003F080000}"/>
    <cellStyle name="Followed Hyperlink 8" xfId="30832" hidden="1" xr:uid="{00000000-0005-0000-0000-000040080000}"/>
    <cellStyle name="Followed Hyperlink 8" xfId="31187" hidden="1" xr:uid="{00000000-0005-0000-0000-000041080000}"/>
    <cellStyle name="Followed Hyperlink 8" xfId="31217" hidden="1" xr:uid="{00000000-0005-0000-0000-000042080000}"/>
    <cellStyle name="Followed Hyperlink 8" xfId="31230" hidden="1" xr:uid="{00000000-0005-0000-0000-000043080000}"/>
    <cellStyle name="Followed Hyperlink 8" xfId="26072" hidden="1" xr:uid="{00000000-0005-0000-0000-000044080000}"/>
    <cellStyle name="Followed Hyperlink 8" xfId="31399" hidden="1" xr:uid="{00000000-0005-0000-0000-000045080000}"/>
    <cellStyle name="Followed Hyperlink 8" xfId="31429" hidden="1" xr:uid="{00000000-0005-0000-0000-000046080000}"/>
    <cellStyle name="Followed Hyperlink 8" xfId="31442" hidden="1" xr:uid="{00000000-0005-0000-0000-000047080000}"/>
    <cellStyle name="Followed Hyperlink 8" xfId="31265" hidden="1" xr:uid="{00000000-0005-0000-0000-000048080000}"/>
    <cellStyle name="Followed Hyperlink 8" xfId="31610" hidden="1" xr:uid="{00000000-0005-0000-0000-000049080000}"/>
    <cellStyle name="Followed Hyperlink 8" xfId="31640" hidden="1" xr:uid="{00000000-0005-0000-0000-00004A080000}"/>
    <cellStyle name="Followed Hyperlink 8" xfId="31653" hidden="1" xr:uid="{00000000-0005-0000-0000-00004B080000}"/>
    <cellStyle name="Followed Hyperlink 8" xfId="31477" hidden="1" xr:uid="{00000000-0005-0000-0000-00004C080000}"/>
    <cellStyle name="Followed Hyperlink 8" xfId="31816" hidden="1" xr:uid="{00000000-0005-0000-0000-00004D080000}"/>
    <cellStyle name="Followed Hyperlink 8" xfId="31846" hidden="1" xr:uid="{00000000-0005-0000-0000-00004E080000}"/>
    <cellStyle name="Followed Hyperlink 8" xfId="31859" hidden="1" xr:uid="{00000000-0005-0000-0000-00004F080000}"/>
    <cellStyle name="Followed Hyperlink 8" xfId="28324" hidden="1" xr:uid="{00000000-0005-0000-0000-000034080000}"/>
    <cellStyle name="Followed Hyperlink 8" xfId="31877" hidden="1" xr:uid="{00000000-0005-0000-0000-000035080000}"/>
    <cellStyle name="Followed Hyperlink 8" xfId="32135" hidden="1" xr:uid="{00000000-0005-0000-0000-000036080000}"/>
    <cellStyle name="Followed Hyperlink 8" xfId="32148" hidden="1" xr:uid="{00000000-0005-0000-0000-000037080000}"/>
    <cellStyle name="Followed Hyperlink 8" xfId="32166" hidden="1" xr:uid="{00000000-0005-0000-0000-000038080000}"/>
    <cellStyle name="Followed Hyperlink 8" xfId="32418" hidden="1" xr:uid="{00000000-0005-0000-0000-000039080000}"/>
    <cellStyle name="Followed Hyperlink 8" xfId="32448" hidden="1" xr:uid="{00000000-0005-0000-0000-00003A080000}"/>
    <cellStyle name="Followed Hyperlink 8" xfId="32461" hidden="1" xr:uid="{00000000-0005-0000-0000-00003B080000}"/>
    <cellStyle name="Followed Hyperlink 8" xfId="32019" hidden="1" xr:uid="{00000000-0005-0000-0000-00003C080000}"/>
    <cellStyle name="Followed Hyperlink 8" xfId="32639" hidden="1" xr:uid="{00000000-0005-0000-0000-00003D080000}"/>
    <cellStyle name="Followed Hyperlink 8" xfId="32669" hidden="1" xr:uid="{00000000-0005-0000-0000-00003E080000}"/>
    <cellStyle name="Followed Hyperlink 8" xfId="32682" hidden="1" xr:uid="{00000000-0005-0000-0000-00003F080000}"/>
    <cellStyle name="Followed Hyperlink 8" xfId="32500" hidden="1" xr:uid="{00000000-0005-0000-0000-000040080000}"/>
    <cellStyle name="Followed Hyperlink 8" xfId="32855" hidden="1" xr:uid="{00000000-0005-0000-0000-000041080000}"/>
    <cellStyle name="Followed Hyperlink 8" xfId="32885" hidden="1" xr:uid="{00000000-0005-0000-0000-000042080000}"/>
    <cellStyle name="Followed Hyperlink 8" xfId="32898" hidden="1" xr:uid="{00000000-0005-0000-0000-000043080000}"/>
    <cellStyle name="Followed Hyperlink 8" xfId="28300" hidden="1" xr:uid="{00000000-0005-0000-0000-000044080000}"/>
    <cellStyle name="Followed Hyperlink 8" xfId="33067" hidden="1" xr:uid="{00000000-0005-0000-0000-000045080000}"/>
    <cellStyle name="Followed Hyperlink 8" xfId="33097" hidden="1" xr:uid="{00000000-0005-0000-0000-000046080000}"/>
    <cellStyle name="Followed Hyperlink 8" xfId="33110" hidden="1" xr:uid="{00000000-0005-0000-0000-000047080000}"/>
    <cellStyle name="Followed Hyperlink 8" xfId="32933" hidden="1" xr:uid="{00000000-0005-0000-0000-000048080000}"/>
    <cellStyle name="Followed Hyperlink 8" xfId="33278" hidden="1" xr:uid="{00000000-0005-0000-0000-000049080000}"/>
    <cellStyle name="Followed Hyperlink 8" xfId="33308" hidden="1" xr:uid="{00000000-0005-0000-0000-00004A080000}"/>
    <cellStyle name="Followed Hyperlink 8" xfId="33321" hidden="1" xr:uid="{00000000-0005-0000-0000-00004B080000}"/>
    <cellStyle name="Followed Hyperlink 8" xfId="33145" hidden="1" xr:uid="{00000000-0005-0000-0000-00004C080000}"/>
    <cellStyle name="Followed Hyperlink 8" xfId="33484" hidden="1" xr:uid="{00000000-0005-0000-0000-00004D080000}"/>
    <cellStyle name="Followed Hyperlink 8" xfId="33514" hidden="1" xr:uid="{00000000-0005-0000-0000-00004E080000}"/>
    <cellStyle name="Followed Hyperlink 8" xfId="33527" hidden="1" xr:uid="{00000000-0005-0000-0000-00004F080000}"/>
    <cellStyle name="Followed Hyperlink 8" xfId="28590" hidden="1" xr:uid="{00000000-0005-0000-0000-000034080000}"/>
    <cellStyle name="Followed Hyperlink 8" xfId="33545" hidden="1" xr:uid="{00000000-0005-0000-0000-000035080000}"/>
    <cellStyle name="Followed Hyperlink 8" xfId="33790" hidden="1" xr:uid="{00000000-0005-0000-0000-000036080000}"/>
    <cellStyle name="Followed Hyperlink 8" xfId="33803" hidden="1" xr:uid="{00000000-0005-0000-0000-000037080000}"/>
    <cellStyle name="Followed Hyperlink 8" xfId="33821" hidden="1" xr:uid="{00000000-0005-0000-0000-000038080000}"/>
    <cellStyle name="Followed Hyperlink 8" xfId="34073" hidden="1" xr:uid="{00000000-0005-0000-0000-000039080000}"/>
    <cellStyle name="Followed Hyperlink 8" xfId="34103" hidden="1" xr:uid="{00000000-0005-0000-0000-00003A080000}"/>
    <cellStyle name="Followed Hyperlink 8" xfId="34116" hidden="1" xr:uid="{00000000-0005-0000-0000-00003B080000}"/>
    <cellStyle name="Followed Hyperlink 8" xfId="33683" hidden="1" xr:uid="{00000000-0005-0000-0000-00003C080000}"/>
    <cellStyle name="Followed Hyperlink 8" xfId="34294" hidden="1" xr:uid="{00000000-0005-0000-0000-00003D080000}"/>
    <cellStyle name="Followed Hyperlink 8" xfId="34324" hidden="1" xr:uid="{00000000-0005-0000-0000-00003E080000}"/>
    <cellStyle name="Followed Hyperlink 8" xfId="34337" hidden="1" xr:uid="{00000000-0005-0000-0000-00003F080000}"/>
    <cellStyle name="Followed Hyperlink 8" xfId="34155" hidden="1" xr:uid="{00000000-0005-0000-0000-000040080000}"/>
    <cellStyle name="Followed Hyperlink 8" xfId="34510" hidden="1" xr:uid="{00000000-0005-0000-0000-000041080000}"/>
    <cellStyle name="Followed Hyperlink 8" xfId="34540" hidden="1" xr:uid="{00000000-0005-0000-0000-000042080000}"/>
    <cellStyle name="Followed Hyperlink 8" xfId="34553" hidden="1" xr:uid="{00000000-0005-0000-0000-000043080000}"/>
    <cellStyle name="Followed Hyperlink 8" xfId="28496" hidden="1" xr:uid="{00000000-0005-0000-0000-000044080000}"/>
    <cellStyle name="Followed Hyperlink 8" xfId="34722" hidden="1" xr:uid="{00000000-0005-0000-0000-000045080000}"/>
    <cellStyle name="Followed Hyperlink 8" xfId="34752" hidden="1" xr:uid="{00000000-0005-0000-0000-000046080000}"/>
    <cellStyle name="Followed Hyperlink 8" xfId="34765" hidden="1" xr:uid="{00000000-0005-0000-0000-000047080000}"/>
    <cellStyle name="Followed Hyperlink 8" xfId="34588" hidden="1" xr:uid="{00000000-0005-0000-0000-000048080000}"/>
    <cellStyle name="Followed Hyperlink 8" xfId="34933" hidden="1" xr:uid="{00000000-0005-0000-0000-000049080000}"/>
    <cellStyle name="Followed Hyperlink 8" xfId="34963" hidden="1" xr:uid="{00000000-0005-0000-0000-00004A080000}"/>
    <cellStyle name="Followed Hyperlink 8" xfId="34976" hidden="1" xr:uid="{00000000-0005-0000-0000-00004B080000}"/>
    <cellStyle name="Followed Hyperlink 8" xfId="34800" hidden="1" xr:uid="{00000000-0005-0000-0000-00004C080000}"/>
    <cellStyle name="Followed Hyperlink 8" xfId="35139" hidden="1" xr:uid="{00000000-0005-0000-0000-00004D080000}"/>
    <cellStyle name="Followed Hyperlink 8" xfId="35169" hidden="1" xr:uid="{00000000-0005-0000-0000-00004E080000}"/>
    <cellStyle name="Followed Hyperlink 8" xfId="35182" hidden="1" xr:uid="{00000000-0005-0000-0000-00004F080000}"/>
    <cellStyle name="Followed Hyperlink 8" xfId="30455" hidden="1" xr:uid="{00000000-0005-0000-0000-000034080000}"/>
    <cellStyle name="Followed Hyperlink 8" xfId="35200" hidden="1" xr:uid="{00000000-0005-0000-0000-000035080000}"/>
    <cellStyle name="Followed Hyperlink 8" xfId="35431" hidden="1" xr:uid="{00000000-0005-0000-0000-000036080000}"/>
    <cellStyle name="Followed Hyperlink 8" xfId="35444" hidden="1" xr:uid="{00000000-0005-0000-0000-000037080000}"/>
    <cellStyle name="Followed Hyperlink 8" xfId="35462" hidden="1" xr:uid="{00000000-0005-0000-0000-000038080000}"/>
    <cellStyle name="Followed Hyperlink 8" xfId="35714" hidden="1" xr:uid="{00000000-0005-0000-0000-000039080000}"/>
    <cellStyle name="Followed Hyperlink 8" xfId="35744" hidden="1" xr:uid="{00000000-0005-0000-0000-00003A080000}"/>
    <cellStyle name="Followed Hyperlink 8" xfId="35757" hidden="1" xr:uid="{00000000-0005-0000-0000-00003B080000}"/>
    <cellStyle name="Followed Hyperlink 8" xfId="35334" hidden="1" xr:uid="{00000000-0005-0000-0000-00003C080000}"/>
    <cellStyle name="Followed Hyperlink 8" xfId="35935" hidden="1" xr:uid="{00000000-0005-0000-0000-00003D080000}"/>
    <cellStyle name="Followed Hyperlink 8" xfId="35965" hidden="1" xr:uid="{00000000-0005-0000-0000-00003E080000}"/>
    <cellStyle name="Followed Hyperlink 8" xfId="35978" hidden="1" xr:uid="{00000000-0005-0000-0000-00003F080000}"/>
    <cellStyle name="Followed Hyperlink 8" xfId="35796" hidden="1" xr:uid="{00000000-0005-0000-0000-000040080000}"/>
    <cellStyle name="Followed Hyperlink 8" xfId="36151" hidden="1" xr:uid="{00000000-0005-0000-0000-000041080000}"/>
    <cellStyle name="Followed Hyperlink 8" xfId="36181" hidden="1" xr:uid="{00000000-0005-0000-0000-000042080000}"/>
    <cellStyle name="Followed Hyperlink 8" xfId="36194" hidden="1" xr:uid="{00000000-0005-0000-0000-000043080000}"/>
    <cellStyle name="Followed Hyperlink 8" xfId="30375" hidden="1" xr:uid="{00000000-0005-0000-0000-000044080000}"/>
    <cellStyle name="Followed Hyperlink 8" xfId="36363" hidden="1" xr:uid="{00000000-0005-0000-0000-000045080000}"/>
    <cellStyle name="Followed Hyperlink 8" xfId="36393" hidden="1" xr:uid="{00000000-0005-0000-0000-000046080000}"/>
    <cellStyle name="Followed Hyperlink 8" xfId="36406" hidden="1" xr:uid="{00000000-0005-0000-0000-000047080000}"/>
    <cellStyle name="Followed Hyperlink 8" xfId="36229" hidden="1" xr:uid="{00000000-0005-0000-0000-000048080000}"/>
    <cellStyle name="Followed Hyperlink 8" xfId="36574" hidden="1" xr:uid="{00000000-0005-0000-0000-000049080000}"/>
    <cellStyle name="Followed Hyperlink 8" xfId="36604" hidden="1" xr:uid="{00000000-0005-0000-0000-00004A080000}"/>
    <cellStyle name="Followed Hyperlink 8" xfId="36617" hidden="1" xr:uid="{00000000-0005-0000-0000-00004B080000}"/>
    <cellStyle name="Followed Hyperlink 8" xfId="36441" hidden="1" xr:uid="{00000000-0005-0000-0000-00004C080000}"/>
    <cellStyle name="Followed Hyperlink 8" xfId="36780" hidden="1" xr:uid="{00000000-0005-0000-0000-00004D080000}"/>
    <cellStyle name="Followed Hyperlink 8" xfId="36810" hidden="1" xr:uid="{00000000-0005-0000-0000-00004E080000}"/>
    <cellStyle name="Followed Hyperlink 8" xfId="36823" hidden="1" xr:uid="{00000000-0005-0000-0000-00004F080000}"/>
    <cellStyle name="Followed Hyperlink 8" xfId="32123" hidden="1" xr:uid="{00000000-0005-0000-0000-000034080000}"/>
    <cellStyle name="Followed Hyperlink 8" xfId="36841" hidden="1" xr:uid="{00000000-0005-0000-0000-000035080000}"/>
    <cellStyle name="Followed Hyperlink 8" xfId="37038" hidden="1" xr:uid="{00000000-0005-0000-0000-000036080000}"/>
    <cellStyle name="Followed Hyperlink 8" xfId="37051" hidden="1" xr:uid="{00000000-0005-0000-0000-000037080000}"/>
    <cellStyle name="Followed Hyperlink 8" xfId="37069" hidden="1" xr:uid="{00000000-0005-0000-0000-000038080000}"/>
    <cellStyle name="Followed Hyperlink 8" xfId="37321" hidden="1" xr:uid="{00000000-0005-0000-0000-000039080000}"/>
    <cellStyle name="Followed Hyperlink 8" xfId="37351" hidden="1" xr:uid="{00000000-0005-0000-0000-00003A080000}"/>
    <cellStyle name="Followed Hyperlink 8" xfId="37364" hidden="1" xr:uid="{00000000-0005-0000-0000-00003B080000}"/>
    <cellStyle name="Followed Hyperlink 8" xfId="36966" hidden="1" xr:uid="{00000000-0005-0000-0000-00003C080000}"/>
    <cellStyle name="Followed Hyperlink 8" xfId="37542" hidden="1" xr:uid="{00000000-0005-0000-0000-00003D080000}"/>
    <cellStyle name="Followed Hyperlink 8" xfId="37572" hidden="1" xr:uid="{00000000-0005-0000-0000-00003E080000}"/>
    <cellStyle name="Followed Hyperlink 8" xfId="37585" hidden="1" xr:uid="{00000000-0005-0000-0000-00003F080000}"/>
    <cellStyle name="Followed Hyperlink 8" xfId="37403" hidden="1" xr:uid="{00000000-0005-0000-0000-000040080000}"/>
    <cellStyle name="Followed Hyperlink 8" xfId="37758" hidden="1" xr:uid="{00000000-0005-0000-0000-000041080000}"/>
    <cellStyle name="Followed Hyperlink 8" xfId="37788" hidden="1" xr:uid="{00000000-0005-0000-0000-000042080000}"/>
    <cellStyle name="Followed Hyperlink 8" xfId="37801" hidden="1" xr:uid="{00000000-0005-0000-0000-000043080000}"/>
    <cellStyle name="Followed Hyperlink 8" xfId="32044" hidden="1" xr:uid="{00000000-0005-0000-0000-000044080000}"/>
    <cellStyle name="Followed Hyperlink 8" xfId="37970" hidden="1" xr:uid="{00000000-0005-0000-0000-000045080000}"/>
    <cellStyle name="Followed Hyperlink 8" xfId="38000" hidden="1" xr:uid="{00000000-0005-0000-0000-000046080000}"/>
    <cellStyle name="Followed Hyperlink 8" xfId="38013" hidden="1" xr:uid="{00000000-0005-0000-0000-000047080000}"/>
    <cellStyle name="Followed Hyperlink 8" xfId="37836" hidden="1" xr:uid="{00000000-0005-0000-0000-000048080000}"/>
    <cellStyle name="Followed Hyperlink 8" xfId="38181" hidden="1" xr:uid="{00000000-0005-0000-0000-000049080000}"/>
    <cellStyle name="Followed Hyperlink 8" xfId="38211" hidden="1" xr:uid="{00000000-0005-0000-0000-00004A080000}"/>
    <cellStyle name="Followed Hyperlink 8" xfId="38224" hidden="1" xr:uid="{00000000-0005-0000-0000-00004B080000}"/>
    <cellStyle name="Followed Hyperlink 8" xfId="38048" hidden="1" xr:uid="{00000000-0005-0000-0000-00004C080000}"/>
    <cellStyle name="Followed Hyperlink 8" xfId="38387" hidden="1" xr:uid="{00000000-0005-0000-0000-00004D080000}"/>
    <cellStyle name="Followed Hyperlink 8" xfId="38417" hidden="1" xr:uid="{00000000-0005-0000-0000-00004E080000}"/>
    <cellStyle name="Followed Hyperlink 8" xfId="38430" hidden="1" xr:uid="{00000000-0005-0000-0000-00004F080000}"/>
    <cellStyle name="Followed Hyperlink 8" xfId="33779" hidden="1" xr:uid="{00000000-0005-0000-0000-000034080000}"/>
    <cellStyle name="Followed Hyperlink 8" xfId="38448" hidden="1" xr:uid="{00000000-0005-0000-0000-000035080000}"/>
    <cellStyle name="Followed Hyperlink 8" xfId="38607" hidden="1" xr:uid="{00000000-0005-0000-0000-000036080000}"/>
    <cellStyle name="Followed Hyperlink 8" xfId="38620" hidden="1" xr:uid="{00000000-0005-0000-0000-000037080000}"/>
    <cellStyle name="Followed Hyperlink 8" xfId="38638" hidden="1" xr:uid="{00000000-0005-0000-0000-000038080000}"/>
    <cellStyle name="Followed Hyperlink 8" xfId="38890" hidden="1" xr:uid="{00000000-0005-0000-0000-000039080000}"/>
    <cellStyle name="Followed Hyperlink 8" xfId="38920" hidden="1" xr:uid="{00000000-0005-0000-0000-00003A080000}"/>
    <cellStyle name="Followed Hyperlink 8" xfId="38933" hidden="1" xr:uid="{00000000-0005-0000-0000-00003B080000}"/>
    <cellStyle name="Followed Hyperlink 8" xfId="38562" hidden="1" xr:uid="{00000000-0005-0000-0000-00003C080000}"/>
    <cellStyle name="Followed Hyperlink 8" xfId="39111" hidden="1" xr:uid="{00000000-0005-0000-0000-00003D080000}"/>
    <cellStyle name="Followed Hyperlink 8" xfId="39141" hidden="1" xr:uid="{00000000-0005-0000-0000-00003E080000}"/>
    <cellStyle name="Followed Hyperlink 8" xfId="39154" hidden="1" xr:uid="{00000000-0005-0000-0000-00003F080000}"/>
    <cellStyle name="Followed Hyperlink 8" xfId="38972" hidden="1" xr:uid="{00000000-0005-0000-0000-000040080000}"/>
    <cellStyle name="Followed Hyperlink 8" xfId="39327" hidden="1" xr:uid="{00000000-0005-0000-0000-000041080000}"/>
    <cellStyle name="Followed Hyperlink 8" xfId="39357" hidden="1" xr:uid="{00000000-0005-0000-0000-000042080000}"/>
    <cellStyle name="Followed Hyperlink 8" xfId="39370" hidden="1" xr:uid="{00000000-0005-0000-0000-000043080000}"/>
    <cellStyle name="Followed Hyperlink 8" xfId="33707" hidden="1" xr:uid="{00000000-0005-0000-0000-000044080000}"/>
    <cellStyle name="Followed Hyperlink 8" xfId="39539" hidden="1" xr:uid="{00000000-0005-0000-0000-000045080000}"/>
    <cellStyle name="Followed Hyperlink 8" xfId="39569" hidden="1" xr:uid="{00000000-0005-0000-0000-000046080000}"/>
    <cellStyle name="Followed Hyperlink 8" xfId="39582" hidden="1" xr:uid="{00000000-0005-0000-0000-000047080000}"/>
    <cellStyle name="Followed Hyperlink 8" xfId="39405" hidden="1" xr:uid="{00000000-0005-0000-0000-000048080000}"/>
    <cellStyle name="Followed Hyperlink 8" xfId="39750" hidden="1" xr:uid="{00000000-0005-0000-0000-000049080000}"/>
    <cellStyle name="Followed Hyperlink 8" xfId="39780" hidden="1" xr:uid="{00000000-0005-0000-0000-00004A080000}"/>
    <cellStyle name="Followed Hyperlink 8" xfId="39793" hidden="1" xr:uid="{00000000-0005-0000-0000-00004B080000}"/>
    <cellStyle name="Followed Hyperlink 8" xfId="39617" hidden="1" xr:uid="{00000000-0005-0000-0000-00004C080000}"/>
    <cellStyle name="Followed Hyperlink 8" xfId="39956" hidden="1" xr:uid="{00000000-0005-0000-0000-00004D080000}"/>
    <cellStyle name="Followed Hyperlink 8" xfId="39986" hidden="1" xr:uid="{00000000-0005-0000-0000-00004E080000}"/>
    <cellStyle name="Followed Hyperlink 8" xfId="39999" hidden="1" xr:uid="{00000000-0005-0000-0000-00004F080000}"/>
    <cellStyle name="Followed Hyperlink 8" xfId="35420" hidden="1" xr:uid="{00000000-0005-0000-0000-000034080000}"/>
    <cellStyle name="Followed Hyperlink 8" xfId="40017" hidden="1" xr:uid="{00000000-0005-0000-0000-000035080000}"/>
    <cellStyle name="Followed Hyperlink 8" xfId="40126" hidden="1" xr:uid="{00000000-0005-0000-0000-000036080000}"/>
    <cellStyle name="Followed Hyperlink 8" xfId="40139" hidden="1" xr:uid="{00000000-0005-0000-0000-000037080000}"/>
    <cellStyle name="Followed Hyperlink 8" xfId="40157" hidden="1" xr:uid="{00000000-0005-0000-0000-000038080000}"/>
    <cellStyle name="Followed Hyperlink 8" xfId="40409" hidden="1" xr:uid="{00000000-0005-0000-0000-000039080000}"/>
    <cellStyle name="Followed Hyperlink 8" xfId="40439" hidden="1" xr:uid="{00000000-0005-0000-0000-00003A080000}"/>
    <cellStyle name="Followed Hyperlink 8" xfId="40452" hidden="1" xr:uid="{00000000-0005-0000-0000-00003B080000}"/>
    <cellStyle name="Followed Hyperlink 8" xfId="40111" hidden="1" xr:uid="{00000000-0005-0000-0000-00003C080000}"/>
    <cellStyle name="Followed Hyperlink 8" xfId="40630" hidden="1" xr:uid="{00000000-0005-0000-0000-00003D080000}"/>
    <cellStyle name="Followed Hyperlink 8" xfId="40660" hidden="1" xr:uid="{00000000-0005-0000-0000-00003E080000}"/>
    <cellStyle name="Followed Hyperlink 8" xfId="40673" hidden="1" xr:uid="{00000000-0005-0000-0000-00003F080000}"/>
    <cellStyle name="Followed Hyperlink 8" xfId="40491" hidden="1" xr:uid="{00000000-0005-0000-0000-000040080000}"/>
    <cellStyle name="Followed Hyperlink 8" xfId="40846" hidden="1" xr:uid="{00000000-0005-0000-0000-000041080000}"/>
    <cellStyle name="Followed Hyperlink 8" xfId="40876" hidden="1" xr:uid="{00000000-0005-0000-0000-000042080000}"/>
    <cellStyle name="Followed Hyperlink 8" xfId="40889" hidden="1" xr:uid="{00000000-0005-0000-0000-000043080000}"/>
    <cellStyle name="Followed Hyperlink 8" xfId="35358" hidden="1" xr:uid="{00000000-0005-0000-0000-000044080000}"/>
    <cellStyle name="Followed Hyperlink 8" xfId="41058" hidden="1" xr:uid="{00000000-0005-0000-0000-000045080000}"/>
    <cellStyle name="Followed Hyperlink 8" xfId="41088" hidden="1" xr:uid="{00000000-0005-0000-0000-000046080000}"/>
    <cellStyle name="Followed Hyperlink 8" xfId="41101" hidden="1" xr:uid="{00000000-0005-0000-0000-000047080000}"/>
    <cellStyle name="Followed Hyperlink 8" xfId="40924" hidden="1" xr:uid="{00000000-0005-0000-0000-000048080000}"/>
    <cellStyle name="Followed Hyperlink 8" xfId="41269" hidden="1" xr:uid="{00000000-0005-0000-0000-000049080000}"/>
    <cellStyle name="Followed Hyperlink 8" xfId="41299" hidden="1" xr:uid="{00000000-0005-0000-0000-00004A080000}"/>
    <cellStyle name="Followed Hyperlink 8" xfId="41312" hidden="1" xr:uid="{00000000-0005-0000-0000-00004B080000}"/>
    <cellStyle name="Followed Hyperlink 8" xfId="41136" hidden="1" xr:uid="{00000000-0005-0000-0000-00004C080000}"/>
    <cellStyle name="Followed Hyperlink 8" xfId="41475" hidden="1" xr:uid="{00000000-0005-0000-0000-00004D080000}"/>
    <cellStyle name="Followed Hyperlink 8" xfId="41505" hidden="1" xr:uid="{00000000-0005-0000-0000-00004E080000}"/>
    <cellStyle name="Followed Hyperlink 8" xfId="41518" hidden="1" xr:uid="{00000000-0005-0000-0000-00004F080000}"/>
    <cellStyle name="Followed Hyperlink 8" xfId="41769" hidden="1" xr:uid="{00000000-0005-0000-0000-000034080000}"/>
    <cellStyle name="Followed Hyperlink 8" xfId="42061" hidden="1" xr:uid="{00000000-0005-0000-0000-000035080000}"/>
    <cellStyle name="Followed Hyperlink 8" xfId="42091" hidden="1" xr:uid="{00000000-0005-0000-0000-000036080000}"/>
    <cellStyle name="Followed Hyperlink 8" xfId="42104" hidden="1" xr:uid="{00000000-0005-0000-0000-000037080000}"/>
    <cellStyle name="Followed Hyperlink 8" xfId="42122" hidden="1" xr:uid="{00000000-0005-0000-0000-000038080000}"/>
    <cellStyle name="Followed Hyperlink 8" xfId="42374" hidden="1" xr:uid="{00000000-0005-0000-0000-000039080000}"/>
    <cellStyle name="Followed Hyperlink 8" xfId="42404" hidden="1" xr:uid="{00000000-0005-0000-0000-00003A080000}"/>
    <cellStyle name="Followed Hyperlink 8" xfId="42417" hidden="1" xr:uid="{00000000-0005-0000-0000-00003B080000}"/>
    <cellStyle name="Followed Hyperlink 8" xfId="41708" hidden="1" xr:uid="{00000000-0005-0000-0000-00003C080000}"/>
    <cellStyle name="Followed Hyperlink 8" xfId="42595" hidden="1" xr:uid="{00000000-0005-0000-0000-00003D080000}"/>
    <cellStyle name="Followed Hyperlink 8" xfId="42625" hidden="1" xr:uid="{00000000-0005-0000-0000-00003E080000}"/>
    <cellStyle name="Followed Hyperlink 8" xfId="42638" hidden="1" xr:uid="{00000000-0005-0000-0000-00003F080000}"/>
    <cellStyle name="Followed Hyperlink 8" xfId="42456" hidden="1" xr:uid="{00000000-0005-0000-0000-000040080000}"/>
    <cellStyle name="Followed Hyperlink 8" xfId="42811" hidden="1" xr:uid="{00000000-0005-0000-0000-000041080000}"/>
    <cellStyle name="Followed Hyperlink 8" xfId="42841" hidden="1" xr:uid="{00000000-0005-0000-0000-000042080000}"/>
    <cellStyle name="Followed Hyperlink 8" xfId="42854" hidden="1" xr:uid="{00000000-0005-0000-0000-000043080000}"/>
    <cellStyle name="Followed Hyperlink 8" xfId="41932" hidden="1" xr:uid="{00000000-0005-0000-0000-000044080000}"/>
    <cellStyle name="Followed Hyperlink 8" xfId="43023" hidden="1" xr:uid="{00000000-0005-0000-0000-000045080000}"/>
    <cellStyle name="Followed Hyperlink 8" xfId="43053" hidden="1" xr:uid="{00000000-0005-0000-0000-000046080000}"/>
    <cellStyle name="Followed Hyperlink 8" xfId="43066" hidden="1" xr:uid="{00000000-0005-0000-0000-000047080000}"/>
    <cellStyle name="Followed Hyperlink 8" xfId="42889" hidden="1" xr:uid="{00000000-0005-0000-0000-000048080000}"/>
    <cellStyle name="Followed Hyperlink 8" xfId="43234" hidden="1" xr:uid="{00000000-0005-0000-0000-000049080000}"/>
    <cellStyle name="Followed Hyperlink 8" xfId="43264" hidden="1" xr:uid="{00000000-0005-0000-0000-00004A080000}"/>
    <cellStyle name="Followed Hyperlink 8" xfId="43277" hidden="1" xr:uid="{00000000-0005-0000-0000-00004B080000}"/>
    <cellStyle name="Followed Hyperlink 8" xfId="43101" hidden="1" xr:uid="{00000000-0005-0000-0000-00004C080000}"/>
    <cellStyle name="Followed Hyperlink 8" xfId="43440" hidden="1" xr:uid="{00000000-0005-0000-0000-00004D080000}"/>
    <cellStyle name="Followed Hyperlink 8" xfId="43470" hidden="1" xr:uid="{00000000-0005-0000-0000-00004E080000}"/>
    <cellStyle name="Followed Hyperlink 8" xfId="43483" hidden="1" xr:uid="{00000000-0005-0000-0000-00004F080000}"/>
    <cellStyle name="Followed Hyperlink 8" xfId="43803" hidden="1" xr:uid="{00000000-0005-0000-0000-000034080000}"/>
    <cellStyle name="Followed Hyperlink 8" xfId="44008" hidden="1" xr:uid="{00000000-0005-0000-0000-000035080000}"/>
    <cellStyle name="Followed Hyperlink 8" xfId="44038" hidden="1" xr:uid="{00000000-0005-0000-0000-000036080000}"/>
    <cellStyle name="Followed Hyperlink 8" xfId="44051" hidden="1" xr:uid="{00000000-0005-0000-0000-000037080000}"/>
    <cellStyle name="Followed Hyperlink 8" xfId="44069" hidden="1" xr:uid="{00000000-0005-0000-0000-000038080000}"/>
    <cellStyle name="Followed Hyperlink 8" xfId="44321" hidden="1" xr:uid="{00000000-0005-0000-0000-000039080000}"/>
    <cellStyle name="Followed Hyperlink 8" xfId="44351" hidden="1" xr:uid="{00000000-0005-0000-0000-00003A080000}"/>
    <cellStyle name="Followed Hyperlink 8" xfId="44364" hidden="1" xr:uid="{00000000-0005-0000-0000-00003B080000}"/>
    <cellStyle name="Followed Hyperlink 8" xfId="43787" hidden="1" xr:uid="{00000000-0005-0000-0000-00003C080000}"/>
    <cellStyle name="Followed Hyperlink 8" xfId="44542" hidden="1" xr:uid="{00000000-0005-0000-0000-00003D080000}"/>
    <cellStyle name="Followed Hyperlink 8" xfId="44572" hidden="1" xr:uid="{00000000-0005-0000-0000-00003E080000}"/>
    <cellStyle name="Followed Hyperlink 8" xfId="44585" hidden="1" xr:uid="{00000000-0005-0000-0000-00003F080000}"/>
    <cellStyle name="Followed Hyperlink 8" xfId="44403" hidden="1" xr:uid="{00000000-0005-0000-0000-000040080000}"/>
    <cellStyle name="Followed Hyperlink 8" xfId="44758" hidden="1" xr:uid="{00000000-0005-0000-0000-000041080000}"/>
    <cellStyle name="Followed Hyperlink 8" xfId="44788" hidden="1" xr:uid="{00000000-0005-0000-0000-000042080000}"/>
    <cellStyle name="Followed Hyperlink 8" xfId="44801" hidden="1" xr:uid="{00000000-0005-0000-0000-000043080000}"/>
    <cellStyle name="Followed Hyperlink 8" xfId="43879" hidden="1" xr:uid="{00000000-0005-0000-0000-000044080000}"/>
    <cellStyle name="Followed Hyperlink 8" xfId="44970" hidden="1" xr:uid="{00000000-0005-0000-0000-000045080000}"/>
    <cellStyle name="Followed Hyperlink 8" xfId="45000" hidden="1" xr:uid="{00000000-0005-0000-0000-000046080000}"/>
    <cellStyle name="Followed Hyperlink 8" xfId="45013" hidden="1" xr:uid="{00000000-0005-0000-0000-000047080000}"/>
    <cellStyle name="Followed Hyperlink 8" xfId="44836" hidden="1" xr:uid="{00000000-0005-0000-0000-000048080000}"/>
    <cellStyle name="Followed Hyperlink 8" xfId="45181" hidden="1" xr:uid="{00000000-0005-0000-0000-000049080000}"/>
    <cellStyle name="Followed Hyperlink 8" xfId="45211" hidden="1" xr:uid="{00000000-0005-0000-0000-00004A080000}"/>
    <cellStyle name="Followed Hyperlink 8" xfId="45224" hidden="1" xr:uid="{00000000-0005-0000-0000-00004B080000}"/>
    <cellStyle name="Followed Hyperlink 8" xfId="45048" hidden="1" xr:uid="{00000000-0005-0000-0000-00004C080000}"/>
    <cellStyle name="Followed Hyperlink 8" xfId="45387" hidden="1" xr:uid="{00000000-0005-0000-0000-00004D080000}"/>
    <cellStyle name="Followed Hyperlink 8" xfId="45417" hidden="1" xr:uid="{00000000-0005-0000-0000-00004E080000}"/>
    <cellStyle name="Followed Hyperlink 8" xfId="45430" hidden="1" xr:uid="{00000000-0005-0000-0000-00004F080000}"/>
    <cellStyle name="Followed Hyperlink 9" xfId="434" hidden="1" xr:uid="{00000000-0005-0000-0000-000050080000}"/>
    <cellStyle name="Followed Hyperlink 9" xfId="668" hidden="1" xr:uid="{00000000-0005-0000-0000-000051080000}"/>
    <cellStyle name="Followed Hyperlink 9" xfId="651" hidden="1" xr:uid="{00000000-0005-0000-0000-000052080000}"/>
    <cellStyle name="Followed Hyperlink 9" xfId="751" hidden="1" xr:uid="{00000000-0005-0000-0000-000053080000}"/>
    <cellStyle name="Followed Hyperlink 9" xfId="790" hidden="1" xr:uid="{00000000-0005-0000-0000-000054080000}"/>
    <cellStyle name="Followed Hyperlink 9" xfId="981" hidden="1" xr:uid="{00000000-0005-0000-0000-000055080000}"/>
    <cellStyle name="Followed Hyperlink 9" xfId="964" hidden="1" xr:uid="{00000000-0005-0000-0000-000056080000}"/>
    <cellStyle name="Followed Hyperlink 9" xfId="1064" hidden="1" xr:uid="{00000000-0005-0000-0000-000057080000}"/>
    <cellStyle name="Followed Hyperlink 9" xfId="812" hidden="1" xr:uid="{00000000-0005-0000-0000-000058080000}"/>
    <cellStyle name="Followed Hyperlink 9" xfId="1202" hidden="1" xr:uid="{00000000-0005-0000-0000-000059080000}"/>
    <cellStyle name="Followed Hyperlink 9" xfId="1185" hidden="1" xr:uid="{00000000-0005-0000-0000-00005A080000}"/>
    <cellStyle name="Followed Hyperlink 9" xfId="1285" hidden="1" xr:uid="{00000000-0005-0000-0000-00005B080000}"/>
    <cellStyle name="Followed Hyperlink 9" xfId="829" hidden="1" xr:uid="{00000000-0005-0000-0000-00005C080000}"/>
    <cellStyle name="Followed Hyperlink 9" xfId="1418" hidden="1" xr:uid="{00000000-0005-0000-0000-00005D080000}"/>
    <cellStyle name="Followed Hyperlink 9" xfId="1401" hidden="1" xr:uid="{00000000-0005-0000-0000-00005E080000}"/>
    <cellStyle name="Followed Hyperlink 9" xfId="1501" hidden="1" xr:uid="{00000000-0005-0000-0000-00005F080000}"/>
    <cellStyle name="Followed Hyperlink 9" xfId="1133" hidden="1" xr:uid="{00000000-0005-0000-0000-000060080000}"/>
    <cellStyle name="Followed Hyperlink 9" xfId="1630" hidden="1" xr:uid="{00000000-0005-0000-0000-000061080000}"/>
    <cellStyle name="Followed Hyperlink 9" xfId="1613" hidden="1" xr:uid="{00000000-0005-0000-0000-000062080000}"/>
    <cellStyle name="Followed Hyperlink 9" xfId="1713" hidden="1" xr:uid="{00000000-0005-0000-0000-000063080000}"/>
    <cellStyle name="Followed Hyperlink 9" xfId="1349" hidden="1" xr:uid="{00000000-0005-0000-0000-000064080000}"/>
    <cellStyle name="Followed Hyperlink 9" xfId="1841" hidden="1" xr:uid="{00000000-0005-0000-0000-000065080000}"/>
    <cellStyle name="Followed Hyperlink 9" xfId="1824" hidden="1" xr:uid="{00000000-0005-0000-0000-000066080000}"/>
    <cellStyle name="Followed Hyperlink 9" xfId="1924" hidden="1" xr:uid="{00000000-0005-0000-0000-000067080000}"/>
    <cellStyle name="Followed Hyperlink 9" xfId="821" hidden="1" xr:uid="{00000000-0005-0000-0000-000068080000}"/>
    <cellStyle name="Followed Hyperlink 9" xfId="2047" hidden="1" xr:uid="{00000000-0005-0000-0000-000069080000}"/>
    <cellStyle name="Followed Hyperlink 9" xfId="2030" hidden="1" xr:uid="{00000000-0005-0000-0000-00006A080000}"/>
    <cellStyle name="Followed Hyperlink 9" xfId="2130" hidden="1" xr:uid="{00000000-0005-0000-0000-00006B080000}"/>
    <cellStyle name="Followed Hyperlink 9" xfId="2735" hidden="1" xr:uid="{00000000-0005-0000-0000-000050080000}"/>
    <cellStyle name="Followed Hyperlink 9" xfId="2969" hidden="1" xr:uid="{00000000-0005-0000-0000-000051080000}"/>
    <cellStyle name="Followed Hyperlink 9" xfId="2952" hidden="1" xr:uid="{00000000-0005-0000-0000-000052080000}"/>
    <cellStyle name="Followed Hyperlink 9" xfId="3052" hidden="1" xr:uid="{00000000-0005-0000-0000-000053080000}"/>
    <cellStyle name="Followed Hyperlink 9" xfId="3091" hidden="1" xr:uid="{00000000-0005-0000-0000-000054080000}"/>
    <cellStyle name="Followed Hyperlink 9" xfId="3282" hidden="1" xr:uid="{00000000-0005-0000-0000-000055080000}"/>
    <cellStyle name="Followed Hyperlink 9" xfId="3265" hidden="1" xr:uid="{00000000-0005-0000-0000-000056080000}"/>
    <cellStyle name="Followed Hyperlink 9" xfId="3365" hidden="1" xr:uid="{00000000-0005-0000-0000-000057080000}"/>
    <cellStyle name="Followed Hyperlink 9" xfId="3113" hidden="1" xr:uid="{00000000-0005-0000-0000-000058080000}"/>
    <cellStyle name="Followed Hyperlink 9" xfId="3503" hidden="1" xr:uid="{00000000-0005-0000-0000-000059080000}"/>
    <cellStyle name="Followed Hyperlink 9" xfId="3486" hidden="1" xr:uid="{00000000-0005-0000-0000-00005A080000}"/>
    <cellStyle name="Followed Hyperlink 9" xfId="3586" hidden="1" xr:uid="{00000000-0005-0000-0000-00005B080000}"/>
    <cellStyle name="Followed Hyperlink 9" xfId="3130" hidden="1" xr:uid="{00000000-0005-0000-0000-00005C080000}"/>
    <cellStyle name="Followed Hyperlink 9" xfId="3719" hidden="1" xr:uid="{00000000-0005-0000-0000-00005D080000}"/>
    <cellStyle name="Followed Hyperlink 9" xfId="3702" hidden="1" xr:uid="{00000000-0005-0000-0000-00005E080000}"/>
    <cellStyle name="Followed Hyperlink 9" xfId="3802" hidden="1" xr:uid="{00000000-0005-0000-0000-00005F080000}"/>
    <cellStyle name="Followed Hyperlink 9" xfId="3434" hidden="1" xr:uid="{00000000-0005-0000-0000-000060080000}"/>
    <cellStyle name="Followed Hyperlink 9" xfId="3931" hidden="1" xr:uid="{00000000-0005-0000-0000-000061080000}"/>
    <cellStyle name="Followed Hyperlink 9" xfId="3914" hidden="1" xr:uid="{00000000-0005-0000-0000-000062080000}"/>
    <cellStyle name="Followed Hyperlink 9" xfId="4014" hidden="1" xr:uid="{00000000-0005-0000-0000-000063080000}"/>
    <cellStyle name="Followed Hyperlink 9" xfId="3650" hidden="1" xr:uid="{00000000-0005-0000-0000-000064080000}"/>
    <cellStyle name="Followed Hyperlink 9" xfId="4142" hidden="1" xr:uid="{00000000-0005-0000-0000-000065080000}"/>
    <cellStyle name="Followed Hyperlink 9" xfId="4125" hidden="1" xr:uid="{00000000-0005-0000-0000-000066080000}"/>
    <cellStyle name="Followed Hyperlink 9" xfId="4225" hidden="1" xr:uid="{00000000-0005-0000-0000-000067080000}"/>
    <cellStyle name="Followed Hyperlink 9" xfId="3122" hidden="1" xr:uid="{00000000-0005-0000-0000-000068080000}"/>
    <cellStyle name="Followed Hyperlink 9" xfId="4348" hidden="1" xr:uid="{00000000-0005-0000-0000-000069080000}"/>
    <cellStyle name="Followed Hyperlink 9" xfId="4331" hidden="1" xr:uid="{00000000-0005-0000-0000-00006A080000}"/>
    <cellStyle name="Followed Hyperlink 9" xfId="4431" hidden="1" xr:uid="{00000000-0005-0000-0000-00006B080000}"/>
    <cellStyle name="Followed Hyperlink 9" xfId="283" hidden="1" xr:uid="{00000000-0005-0000-0000-000050080000}"/>
    <cellStyle name="Followed Hyperlink 9" xfId="2707" hidden="1" xr:uid="{00000000-0005-0000-0000-000051080000}"/>
    <cellStyle name="Followed Hyperlink 9" xfId="2689" hidden="1" xr:uid="{00000000-0005-0000-0000-000052080000}"/>
    <cellStyle name="Followed Hyperlink 9" xfId="4731" hidden="1" xr:uid="{00000000-0005-0000-0000-000053080000}"/>
    <cellStyle name="Followed Hyperlink 9" xfId="4770" hidden="1" xr:uid="{00000000-0005-0000-0000-000054080000}"/>
    <cellStyle name="Followed Hyperlink 9" xfId="4961" hidden="1" xr:uid="{00000000-0005-0000-0000-000055080000}"/>
    <cellStyle name="Followed Hyperlink 9" xfId="4944" hidden="1" xr:uid="{00000000-0005-0000-0000-000056080000}"/>
    <cellStyle name="Followed Hyperlink 9" xfId="5044" hidden="1" xr:uid="{00000000-0005-0000-0000-000057080000}"/>
    <cellStyle name="Followed Hyperlink 9" xfId="4792" hidden="1" xr:uid="{00000000-0005-0000-0000-000058080000}"/>
    <cellStyle name="Followed Hyperlink 9" xfId="5182" hidden="1" xr:uid="{00000000-0005-0000-0000-000059080000}"/>
    <cellStyle name="Followed Hyperlink 9" xfId="5165" hidden="1" xr:uid="{00000000-0005-0000-0000-00005A080000}"/>
    <cellStyle name="Followed Hyperlink 9" xfId="5265" hidden="1" xr:uid="{00000000-0005-0000-0000-00005B080000}"/>
    <cellStyle name="Followed Hyperlink 9" xfId="4809" hidden="1" xr:uid="{00000000-0005-0000-0000-00005C080000}"/>
    <cellStyle name="Followed Hyperlink 9" xfId="5398" hidden="1" xr:uid="{00000000-0005-0000-0000-00005D080000}"/>
    <cellStyle name="Followed Hyperlink 9" xfId="5381" hidden="1" xr:uid="{00000000-0005-0000-0000-00005E080000}"/>
    <cellStyle name="Followed Hyperlink 9" xfId="5481" hidden="1" xr:uid="{00000000-0005-0000-0000-00005F080000}"/>
    <cellStyle name="Followed Hyperlink 9" xfId="5113" hidden="1" xr:uid="{00000000-0005-0000-0000-000060080000}"/>
    <cellStyle name="Followed Hyperlink 9" xfId="5610" hidden="1" xr:uid="{00000000-0005-0000-0000-000061080000}"/>
    <cellStyle name="Followed Hyperlink 9" xfId="5593" hidden="1" xr:uid="{00000000-0005-0000-0000-000062080000}"/>
    <cellStyle name="Followed Hyperlink 9" xfId="5693" hidden="1" xr:uid="{00000000-0005-0000-0000-000063080000}"/>
    <cellStyle name="Followed Hyperlink 9" xfId="5329" hidden="1" xr:uid="{00000000-0005-0000-0000-000064080000}"/>
    <cellStyle name="Followed Hyperlink 9" xfId="5821" hidden="1" xr:uid="{00000000-0005-0000-0000-000065080000}"/>
    <cellStyle name="Followed Hyperlink 9" xfId="5804" hidden="1" xr:uid="{00000000-0005-0000-0000-000066080000}"/>
    <cellStyle name="Followed Hyperlink 9" xfId="5904" hidden="1" xr:uid="{00000000-0005-0000-0000-000067080000}"/>
    <cellStyle name="Followed Hyperlink 9" xfId="4801" hidden="1" xr:uid="{00000000-0005-0000-0000-000068080000}"/>
    <cellStyle name="Followed Hyperlink 9" xfId="6027" hidden="1" xr:uid="{00000000-0005-0000-0000-000069080000}"/>
    <cellStyle name="Followed Hyperlink 9" xfId="6010" hidden="1" xr:uid="{00000000-0005-0000-0000-00006A080000}"/>
    <cellStyle name="Followed Hyperlink 9" xfId="6110" hidden="1" xr:uid="{00000000-0005-0000-0000-00006B080000}"/>
    <cellStyle name="Followed Hyperlink 9" xfId="2584" hidden="1" xr:uid="{00000000-0005-0000-0000-000050080000}"/>
    <cellStyle name="Followed Hyperlink 9" xfId="2678" hidden="1" xr:uid="{00000000-0005-0000-0000-000051080000}"/>
    <cellStyle name="Followed Hyperlink 9" xfId="4613" hidden="1" xr:uid="{00000000-0005-0000-0000-000052080000}"/>
    <cellStyle name="Followed Hyperlink 9" xfId="6411" hidden="1" xr:uid="{00000000-0005-0000-0000-000053080000}"/>
    <cellStyle name="Followed Hyperlink 9" xfId="6450" hidden="1" xr:uid="{00000000-0005-0000-0000-000054080000}"/>
    <cellStyle name="Followed Hyperlink 9" xfId="6641" hidden="1" xr:uid="{00000000-0005-0000-0000-000055080000}"/>
    <cellStyle name="Followed Hyperlink 9" xfId="6624" hidden="1" xr:uid="{00000000-0005-0000-0000-000056080000}"/>
    <cellStyle name="Followed Hyperlink 9" xfId="6724" hidden="1" xr:uid="{00000000-0005-0000-0000-000057080000}"/>
    <cellStyle name="Followed Hyperlink 9" xfId="6472" hidden="1" xr:uid="{00000000-0005-0000-0000-000058080000}"/>
    <cellStyle name="Followed Hyperlink 9" xfId="6862" hidden="1" xr:uid="{00000000-0005-0000-0000-000059080000}"/>
    <cellStyle name="Followed Hyperlink 9" xfId="6845" hidden="1" xr:uid="{00000000-0005-0000-0000-00005A080000}"/>
    <cellStyle name="Followed Hyperlink 9" xfId="6945" hidden="1" xr:uid="{00000000-0005-0000-0000-00005B080000}"/>
    <cellStyle name="Followed Hyperlink 9" xfId="6489" hidden="1" xr:uid="{00000000-0005-0000-0000-00005C080000}"/>
    <cellStyle name="Followed Hyperlink 9" xfId="7078" hidden="1" xr:uid="{00000000-0005-0000-0000-00005D080000}"/>
    <cellStyle name="Followed Hyperlink 9" xfId="7061" hidden="1" xr:uid="{00000000-0005-0000-0000-00005E080000}"/>
    <cellStyle name="Followed Hyperlink 9" xfId="7161" hidden="1" xr:uid="{00000000-0005-0000-0000-00005F080000}"/>
    <cellStyle name="Followed Hyperlink 9" xfId="6793" hidden="1" xr:uid="{00000000-0005-0000-0000-000060080000}"/>
    <cellStyle name="Followed Hyperlink 9" xfId="7290" hidden="1" xr:uid="{00000000-0005-0000-0000-000061080000}"/>
    <cellStyle name="Followed Hyperlink 9" xfId="7273" hidden="1" xr:uid="{00000000-0005-0000-0000-000062080000}"/>
    <cellStyle name="Followed Hyperlink 9" xfId="7373" hidden="1" xr:uid="{00000000-0005-0000-0000-000063080000}"/>
    <cellStyle name="Followed Hyperlink 9" xfId="7009" hidden="1" xr:uid="{00000000-0005-0000-0000-000064080000}"/>
    <cellStyle name="Followed Hyperlink 9" xfId="7501" hidden="1" xr:uid="{00000000-0005-0000-0000-000065080000}"/>
    <cellStyle name="Followed Hyperlink 9" xfId="7484" hidden="1" xr:uid="{00000000-0005-0000-0000-000066080000}"/>
    <cellStyle name="Followed Hyperlink 9" xfId="7584" hidden="1" xr:uid="{00000000-0005-0000-0000-000067080000}"/>
    <cellStyle name="Followed Hyperlink 9" xfId="6481" hidden="1" xr:uid="{00000000-0005-0000-0000-000068080000}"/>
    <cellStyle name="Followed Hyperlink 9" xfId="7707" hidden="1" xr:uid="{00000000-0005-0000-0000-000069080000}"/>
    <cellStyle name="Followed Hyperlink 9" xfId="7690" hidden="1" xr:uid="{00000000-0005-0000-0000-00006A080000}"/>
    <cellStyle name="Followed Hyperlink 9" xfId="7790" hidden="1" xr:uid="{00000000-0005-0000-0000-00006B080000}"/>
    <cellStyle name="Followed Hyperlink 9" xfId="4635" hidden="1" xr:uid="{00000000-0005-0000-0000-000050080000}"/>
    <cellStyle name="Followed Hyperlink 9" xfId="2465" hidden="1" xr:uid="{00000000-0005-0000-0000-000051080000}"/>
    <cellStyle name="Followed Hyperlink 9" xfId="6292" hidden="1" xr:uid="{00000000-0005-0000-0000-000052080000}"/>
    <cellStyle name="Followed Hyperlink 9" xfId="8091" hidden="1" xr:uid="{00000000-0005-0000-0000-000053080000}"/>
    <cellStyle name="Followed Hyperlink 9" xfId="8130" hidden="1" xr:uid="{00000000-0005-0000-0000-000054080000}"/>
    <cellStyle name="Followed Hyperlink 9" xfId="8321" hidden="1" xr:uid="{00000000-0005-0000-0000-000055080000}"/>
    <cellStyle name="Followed Hyperlink 9" xfId="8304" hidden="1" xr:uid="{00000000-0005-0000-0000-000056080000}"/>
    <cellStyle name="Followed Hyperlink 9" xfId="8404" hidden="1" xr:uid="{00000000-0005-0000-0000-000057080000}"/>
    <cellStyle name="Followed Hyperlink 9" xfId="8152" hidden="1" xr:uid="{00000000-0005-0000-0000-000058080000}"/>
    <cellStyle name="Followed Hyperlink 9" xfId="8542" hidden="1" xr:uid="{00000000-0005-0000-0000-000059080000}"/>
    <cellStyle name="Followed Hyperlink 9" xfId="8525" hidden="1" xr:uid="{00000000-0005-0000-0000-00005A080000}"/>
    <cellStyle name="Followed Hyperlink 9" xfId="8625" hidden="1" xr:uid="{00000000-0005-0000-0000-00005B080000}"/>
    <cellStyle name="Followed Hyperlink 9" xfId="8169" hidden="1" xr:uid="{00000000-0005-0000-0000-00005C080000}"/>
    <cellStyle name="Followed Hyperlink 9" xfId="8758" hidden="1" xr:uid="{00000000-0005-0000-0000-00005D080000}"/>
    <cellStyle name="Followed Hyperlink 9" xfId="8741" hidden="1" xr:uid="{00000000-0005-0000-0000-00005E080000}"/>
    <cellStyle name="Followed Hyperlink 9" xfId="8841" hidden="1" xr:uid="{00000000-0005-0000-0000-00005F080000}"/>
    <cellStyle name="Followed Hyperlink 9" xfId="8473" hidden="1" xr:uid="{00000000-0005-0000-0000-000060080000}"/>
    <cellStyle name="Followed Hyperlink 9" xfId="8970" hidden="1" xr:uid="{00000000-0005-0000-0000-000061080000}"/>
    <cellStyle name="Followed Hyperlink 9" xfId="8953" hidden="1" xr:uid="{00000000-0005-0000-0000-000062080000}"/>
    <cellStyle name="Followed Hyperlink 9" xfId="9053" hidden="1" xr:uid="{00000000-0005-0000-0000-000063080000}"/>
    <cellStyle name="Followed Hyperlink 9" xfId="8689" hidden="1" xr:uid="{00000000-0005-0000-0000-000064080000}"/>
    <cellStyle name="Followed Hyperlink 9" xfId="9181" hidden="1" xr:uid="{00000000-0005-0000-0000-000065080000}"/>
    <cellStyle name="Followed Hyperlink 9" xfId="9164" hidden="1" xr:uid="{00000000-0005-0000-0000-000066080000}"/>
    <cellStyle name="Followed Hyperlink 9" xfId="9264" hidden="1" xr:uid="{00000000-0005-0000-0000-000067080000}"/>
    <cellStyle name="Followed Hyperlink 9" xfId="8161" hidden="1" xr:uid="{00000000-0005-0000-0000-000068080000}"/>
    <cellStyle name="Followed Hyperlink 9" xfId="9387" hidden="1" xr:uid="{00000000-0005-0000-0000-000069080000}"/>
    <cellStyle name="Followed Hyperlink 9" xfId="9370" hidden="1" xr:uid="{00000000-0005-0000-0000-00006A080000}"/>
    <cellStyle name="Followed Hyperlink 9" xfId="9470" hidden="1" xr:uid="{00000000-0005-0000-0000-00006B080000}"/>
    <cellStyle name="Followed Hyperlink 9" xfId="6314" hidden="1" xr:uid="{00000000-0005-0000-0000-000050080000}"/>
    <cellStyle name="Followed Hyperlink 9" xfId="2747" hidden="1" xr:uid="{00000000-0005-0000-0000-000051080000}"/>
    <cellStyle name="Followed Hyperlink 9" xfId="7972" hidden="1" xr:uid="{00000000-0005-0000-0000-000052080000}"/>
    <cellStyle name="Followed Hyperlink 9" xfId="9769" hidden="1" xr:uid="{00000000-0005-0000-0000-000053080000}"/>
    <cellStyle name="Followed Hyperlink 9" xfId="9808" hidden="1" xr:uid="{00000000-0005-0000-0000-000054080000}"/>
    <cellStyle name="Followed Hyperlink 9" xfId="9999" hidden="1" xr:uid="{00000000-0005-0000-0000-000055080000}"/>
    <cellStyle name="Followed Hyperlink 9" xfId="9982" hidden="1" xr:uid="{00000000-0005-0000-0000-000056080000}"/>
    <cellStyle name="Followed Hyperlink 9" xfId="10082" hidden="1" xr:uid="{00000000-0005-0000-0000-000057080000}"/>
    <cellStyle name="Followed Hyperlink 9" xfId="9830" hidden="1" xr:uid="{00000000-0005-0000-0000-000058080000}"/>
    <cellStyle name="Followed Hyperlink 9" xfId="10220" hidden="1" xr:uid="{00000000-0005-0000-0000-000059080000}"/>
    <cellStyle name="Followed Hyperlink 9" xfId="10203" hidden="1" xr:uid="{00000000-0005-0000-0000-00005A080000}"/>
    <cellStyle name="Followed Hyperlink 9" xfId="10303" hidden="1" xr:uid="{00000000-0005-0000-0000-00005B080000}"/>
    <cellStyle name="Followed Hyperlink 9" xfId="9847" hidden="1" xr:uid="{00000000-0005-0000-0000-00005C080000}"/>
    <cellStyle name="Followed Hyperlink 9" xfId="10436" hidden="1" xr:uid="{00000000-0005-0000-0000-00005D080000}"/>
    <cellStyle name="Followed Hyperlink 9" xfId="10419" hidden="1" xr:uid="{00000000-0005-0000-0000-00005E080000}"/>
    <cellStyle name="Followed Hyperlink 9" xfId="10519" hidden="1" xr:uid="{00000000-0005-0000-0000-00005F080000}"/>
    <cellStyle name="Followed Hyperlink 9" xfId="10151" hidden="1" xr:uid="{00000000-0005-0000-0000-000060080000}"/>
    <cellStyle name="Followed Hyperlink 9" xfId="10648" hidden="1" xr:uid="{00000000-0005-0000-0000-000061080000}"/>
    <cellStyle name="Followed Hyperlink 9" xfId="10631" hidden="1" xr:uid="{00000000-0005-0000-0000-000062080000}"/>
    <cellStyle name="Followed Hyperlink 9" xfId="10731" hidden="1" xr:uid="{00000000-0005-0000-0000-000063080000}"/>
    <cellStyle name="Followed Hyperlink 9" xfId="10367" hidden="1" xr:uid="{00000000-0005-0000-0000-000064080000}"/>
    <cellStyle name="Followed Hyperlink 9" xfId="10859" hidden="1" xr:uid="{00000000-0005-0000-0000-000065080000}"/>
    <cellStyle name="Followed Hyperlink 9" xfId="10842" hidden="1" xr:uid="{00000000-0005-0000-0000-000066080000}"/>
    <cellStyle name="Followed Hyperlink 9" xfId="10942" hidden="1" xr:uid="{00000000-0005-0000-0000-000067080000}"/>
    <cellStyle name="Followed Hyperlink 9" xfId="9839" hidden="1" xr:uid="{00000000-0005-0000-0000-000068080000}"/>
    <cellStyle name="Followed Hyperlink 9" xfId="11065" hidden="1" xr:uid="{00000000-0005-0000-0000-000069080000}"/>
    <cellStyle name="Followed Hyperlink 9" xfId="11048" hidden="1" xr:uid="{00000000-0005-0000-0000-00006A080000}"/>
    <cellStyle name="Followed Hyperlink 9" xfId="11148" hidden="1" xr:uid="{00000000-0005-0000-0000-00006B080000}"/>
    <cellStyle name="Followed Hyperlink 9" xfId="7994" hidden="1" xr:uid="{00000000-0005-0000-0000-000050080000}"/>
    <cellStyle name="Followed Hyperlink 9" xfId="249" hidden="1" xr:uid="{00000000-0005-0000-0000-000051080000}"/>
    <cellStyle name="Followed Hyperlink 9" xfId="9652" hidden="1" xr:uid="{00000000-0005-0000-0000-000052080000}"/>
    <cellStyle name="Followed Hyperlink 9" xfId="11444" hidden="1" xr:uid="{00000000-0005-0000-0000-000053080000}"/>
    <cellStyle name="Followed Hyperlink 9" xfId="11483" hidden="1" xr:uid="{00000000-0005-0000-0000-000054080000}"/>
    <cellStyle name="Followed Hyperlink 9" xfId="11674" hidden="1" xr:uid="{00000000-0005-0000-0000-000055080000}"/>
    <cellStyle name="Followed Hyperlink 9" xfId="11657" hidden="1" xr:uid="{00000000-0005-0000-0000-000056080000}"/>
    <cellStyle name="Followed Hyperlink 9" xfId="11757" hidden="1" xr:uid="{00000000-0005-0000-0000-000057080000}"/>
    <cellStyle name="Followed Hyperlink 9" xfId="11505" hidden="1" xr:uid="{00000000-0005-0000-0000-000058080000}"/>
    <cellStyle name="Followed Hyperlink 9" xfId="11895" hidden="1" xr:uid="{00000000-0005-0000-0000-000059080000}"/>
    <cellStyle name="Followed Hyperlink 9" xfId="11878" hidden="1" xr:uid="{00000000-0005-0000-0000-00005A080000}"/>
    <cellStyle name="Followed Hyperlink 9" xfId="11978" hidden="1" xr:uid="{00000000-0005-0000-0000-00005B080000}"/>
    <cellStyle name="Followed Hyperlink 9" xfId="11522" hidden="1" xr:uid="{00000000-0005-0000-0000-00005C080000}"/>
    <cellStyle name="Followed Hyperlink 9" xfId="12111" hidden="1" xr:uid="{00000000-0005-0000-0000-00005D080000}"/>
    <cellStyle name="Followed Hyperlink 9" xfId="12094" hidden="1" xr:uid="{00000000-0005-0000-0000-00005E080000}"/>
    <cellStyle name="Followed Hyperlink 9" xfId="12194" hidden="1" xr:uid="{00000000-0005-0000-0000-00005F080000}"/>
    <cellStyle name="Followed Hyperlink 9" xfId="11826" hidden="1" xr:uid="{00000000-0005-0000-0000-000060080000}"/>
    <cellStyle name="Followed Hyperlink 9" xfId="12323" hidden="1" xr:uid="{00000000-0005-0000-0000-000061080000}"/>
    <cellStyle name="Followed Hyperlink 9" xfId="12306" hidden="1" xr:uid="{00000000-0005-0000-0000-000062080000}"/>
    <cellStyle name="Followed Hyperlink 9" xfId="12406" hidden="1" xr:uid="{00000000-0005-0000-0000-000063080000}"/>
    <cellStyle name="Followed Hyperlink 9" xfId="12042" hidden="1" xr:uid="{00000000-0005-0000-0000-000064080000}"/>
    <cellStyle name="Followed Hyperlink 9" xfId="12534" hidden="1" xr:uid="{00000000-0005-0000-0000-000065080000}"/>
    <cellStyle name="Followed Hyperlink 9" xfId="12517" hidden="1" xr:uid="{00000000-0005-0000-0000-000066080000}"/>
    <cellStyle name="Followed Hyperlink 9" xfId="12617" hidden="1" xr:uid="{00000000-0005-0000-0000-000067080000}"/>
    <cellStyle name="Followed Hyperlink 9" xfId="11514" hidden="1" xr:uid="{00000000-0005-0000-0000-000068080000}"/>
    <cellStyle name="Followed Hyperlink 9" xfId="12740" hidden="1" xr:uid="{00000000-0005-0000-0000-000069080000}"/>
    <cellStyle name="Followed Hyperlink 9" xfId="12723" hidden="1" xr:uid="{00000000-0005-0000-0000-00006A080000}"/>
    <cellStyle name="Followed Hyperlink 9" xfId="12823" hidden="1" xr:uid="{00000000-0005-0000-0000-00006B080000}"/>
    <cellStyle name="Followed Hyperlink 9" xfId="9674" hidden="1" xr:uid="{00000000-0005-0000-0000-000050080000}"/>
    <cellStyle name="Followed Hyperlink 9" xfId="2550" hidden="1" xr:uid="{00000000-0005-0000-0000-000051080000}"/>
    <cellStyle name="Followed Hyperlink 9" xfId="11329" hidden="1" xr:uid="{00000000-0005-0000-0000-000052080000}"/>
    <cellStyle name="Followed Hyperlink 9" xfId="13118" hidden="1" xr:uid="{00000000-0005-0000-0000-000053080000}"/>
    <cellStyle name="Followed Hyperlink 9" xfId="13157" hidden="1" xr:uid="{00000000-0005-0000-0000-000054080000}"/>
    <cellStyle name="Followed Hyperlink 9" xfId="13348" hidden="1" xr:uid="{00000000-0005-0000-0000-000055080000}"/>
    <cellStyle name="Followed Hyperlink 9" xfId="13331" hidden="1" xr:uid="{00000000-0005-0000-0000-000056080000}"/>
    <cellStyle name="Followed Hyperlink 9" xfId="13431" hidden="1" xr:uid="{00000000-0005-0000-0000-000057080000}"/>
    <cellStyle name="Followed Hyperlink 9" xfId="13179" hidden="1" xr:uid="{00000000-0005-0000-0000-000058080000}"/>
    <cellStyle name="Followed Hyperlink 9" xfId="13569" hidden="1" xr:uid="{00000000-0005-0000-0000-000059080000}"/>
    <cellStyle name="Followed Hyperlink 9" xfId="13552" hidden="1" xr:uid="{00000000-0005-0000-0000-00005A080000}"/>
    <cellStyle name="Followed Hyperlink 9" xfId="13652" hidden="1" xr:uid="{00000000-0005-0000-0000-00005B080000}"/>
    <cellStyle name="Followed Hyperlink 9" xfId="13196" hidden="1" xr:uid="{00000000-0005-0000-0000-00005C080000}"/>
    <cellStyle name="Followed Hyperlink 9" xfId="13785" hidden="1" xr:uid="{00000000-0005-0000-0000-00005D080000}"/>
    <cellStyle name="Followed Hyperlink 9" xfId="13768" hidden="1" xr:uid="{00000000-0005-0000-0000-00005E080000}"/>
    <cellStyle name="Followed Hyperlink 9" xfId="13868" hidden="1" xr:uid="{00000000-0005-0000-0000-00005F080000}"/>
    <cellStyle name="Followed Hyperlink 9" xfId="13500" hidden="1" xr:uid="{00000000-0005-0000-0000-000060080000}"/>
    <cellStyle name="Followed Hyperlink 9" xfId="13997" hidden="1" xr:uid="{00000000-0005-0000-0000-000061080000}"/>
    <cellStyle name="Followed Hyperlink 9" xfId="13980" hidden="1" xr:uid="{00000000-0005-0000-0000-000062080000}"/>
    <cellStyle name="Followed Hyperlink 9" xfId="14080" hidden="1" xr:uid="{00000000-0005-0000-0000-000063080000}"/>
    <cellStyle name="Followed Hyperlink 9" xfId="13716" hidden="1" xr:uid="{00000000-0005-0000-0000-000064080000}"/>
    <cellStyle name="Followed Hyperlink 9" xfId="14208" hidden="1" xr:uid="{00000000-0005-0000-0000-000065080000}"/>
    <cellStyle name="Followed Hyperlink 9" xfId="14191" hidden="1" xr:uid="{00000000-0005-0000-0000-000066080000}"/>
    <cellStyle name="Followed Hyperlink 9" xfId="14291" hidden="1" xr:uid="{00000000-0005-0000-0000-000067080000}"/>
    <cellStyle name="Followed Hyperlink 9" xfId="13188" hidden="1" xr:uid="{00000000-0005-0000-0000-000068080000}"/>
    <cellStyle name="Followed Hyperlink 9" xfId="14414" hidden="1" xr:uid="{00000000-0005-0000-0000-000069080000}"/>
    <cellStyle name="Followed Hyperlink 9" xfId="14397" hidden="1" xr:uid="{00000000-0005-0000-0000-00006A080000}"/>
    <cellStyle name="Followed Hyperlink 9" xfId="14497" hidden="1" xr:uid="{00000000-0005-0000-0000-00006B080000}"/>
    <cellStyle name="Followed Hyperlink 9" xfId="11351" hidden="1" xr:uid="{00000000-0005-0000-0000-000050080000}"/>
    <cellStyle name="Followed Hyperlink 9" xfId="2681" hidden="1" xr:uid="{00000000-0005-0000-0000-000051080000}"/>
    <cellStyle name="Followed Hyperlink 9" xfId="13003" hidden="1" xr:uid="{00000000-0005-0000-0000-000052080000}"/>
    <cellStyle name="Followed Hyperlink 9" xfId="14786" hidden="1" xr:uid="{00000000-0005-0000-0000-000053080000}"/>
    <cellStyle name="Followed Hyperlink 9" xfId="14825" hidden="1" xr:uid="{00000000-0005-0000-0000-000054080000}"/>
    <cellStyle name="Followed Hyperlink 9" xfId="15016" hidden="1" xr:uid="{00000000-0005-0000-0000-000055080000}"/>
    <cellStyle name="Followed Hyperlink 9" xfId="14999" hidden="1" xr:uid="{00000000-0005-0000-0000-000056080000}"/>
    <cellStyle name="Followed Hyperlink 9" xfId="15099" hidden="1" xr:uid="{00000000-0005-0000-0000-000057080000}"/>
    <cellStyle name="Followed Hyperlink 9" xfId="14847" hidden="1" xr:uid="{00000000-0005-0000-0000-000058080000}"/>
    <cellStyle name="Followed Hyperlink 9" xfId="15237" hidden="1" xr:uid="{00000000-0005-0000-0000-000059080000}"/>
    <cellStyle name="Followed Hyperlink 9" xfId="15220" hidden="1" xr:uid="{00000000-0005-0000-0000-00005A080000}"/>
    <cellStyle name="Followed Hyperlink 9" xfId="15320" hidden="1" xr:uid="{00000000-0005-0000-0000-00005B080000}"/>
    <cellStyle name="Followed Hyperlink 9" xfId="14864" hidden="1" xr:uid="{00000000-0005-0000-0000-00005C080000}"/>
    <cellStyle name="Followed Hyperlink 9" xfId="15453" hidden="1" xr:uid="{00000000-0005-0000-0000-00005D080000}"/>
    <cellStyle name="Followed Hyperlink 9" xfId="15436" hidden="1" xr:uid="{00000000-0005-0000-0000-00005E080000}"/>
    <cellStyle name="Followed Hyperlink 9" xfId="15536" hidden="1" xr:uid="{00000000-0005-0000-0000-00005F080000}"/>
    <cellStyle name="Followed Hyperlink 9" xfId="15168" hidden="1" xr:uid="{00000000-0005-0000-0000-000060080000}"/>
    <cellStyle name="Followed Hyperlink 9" xfId="15665" hidden="1" xr:uid="{00000000-0005-0000-0000-000061080000}"/>
    <cellStyle name="Followed Hyperlink 9" xfId="15648" hidden="1" xr:uid="{00000000-0005-0000-0000-000062080000}"/>
    <cellStyle name="Followed Hyperlink 9" xfId="15748" hidden="1" xr:uid="{00000000-0005-0000-0000-000063080000}"/>
    <cellStyle name="Followed Hyperlink 9" xfId="15384" hidden="1" xr:uid="{00000000-0005-0000-0000-000064080000}"/>
    <cellStyle name="Followed Hyperlink 9" xfId="15876" hidden="1" xr:uid="{00000000-0005-0000-0000-000065080000}"/>
    <cellStyle name="Followed Hyperlink 9" xfId="15859" hidden="1" xr:uid="{00000000-0005-0000-0000-000066080000}"/>
    <cellStyle name="Followed Hyperlink 9" xfId="15959" hidden="1" xr:uid="{00000000-0005-0000-0000-000067080000}"/>
    <cellStyle name="Followed Hyperlink 9" xfId="14856" hidden="1" xr:uid="{00000000-0005-0000-0000-000068080000}"/>
    <cellStyle name="Followed Hyperlink 9" xfId="16082" hidden="1" xr:uid="{00000000-0005-0000-0000-000069080000}"/>
    <cellStyle name="Followed Hyperlink 9" xfId="16065" hidden="1" xr:uid="{00000000-0005-0000-0000-00006A080000}"/>
    <cellStyle name="Followed Hyperlink 9" xfId="16165" hidden="1" xr:uid="{00000000-0005-0000-0000-00006B080000}"/>
    <cellStyle name="Followed Hyperlink 9" xfId="13025" hidden="1" xr:uid="{00000000-0005-0000-0000-000050080000}"/>
    <cellStyle name="Followed Hyperlink 9" xfId="4617" hidden="1" xr:uid="{00000000-0005-0000-0000-000051080000}"/>
    <cellStyle name="Followed Hyperlink 9" xfId="14674" hidden="1" xr:uid="{00000000-0005-0000-0000-000052080000}"/>
    <cellStyle name="Followed Hyperlink 9" xfId="16445" hidden="1" xr:uid="{00000000-0005-0000-0000-000053080000}"/>
    <cellStyle name="Followed Hyperlink 9" xfId="16484" hidden="1" xr:uid="{00000000-0005-0000-0000-000054080000}"/>
    <cellStyle name="Followed Hyperlink 9" xfId="16675" hidden="1" xr:uid="{00000000-0005-0000-0000-000055080000}"/>
    <cellStyle name="Followed Hyperlink 9" xfId="16658" hidden="1" xr:uid="{00000000-0005-0000-0000-000056080000}"/>
    <cellStyle name="Followed Hyperlink 9" xfId="16758" hidden="1" xr:uid="{00000000-0005-0000-0000-000057080000}"/>
    <cellStyle name="Followed Hyperlink 9" xfId="16506" hidden="1" xr:uid="{00000000-0005-0000-0000-000058080000}"/>
    <cellStyle name="Followed Hyperlink 9" xfId="16896" hidden="1" xr:uid="{00000000-0005-0000-0000-000059080000}"/>
    <cellStyle name="Followed Hyperlink 9" xfId="16879" hidden="1" xr:uid="{00000000-0005-0000-0000-00005A080000}"/>
    <cellStyle name="Followed Hyperlink 9" xfId="16979" hidden="1" xr:uid="{00000000-0005-0000-0000-00005B080000}"/>
    <cellStyle name="Followed Hyperlink 9" xfId="16523" hidden="1" xr:uid="{00000000-0005-0000-0000-00005C080000}"/>
    <cellStyle name="Followed Hyperlink 9" xfId="17112" hidden="1" xr:uid="{00000000-0005-0000-0000-00005D080000}"/>
    <cellStyle name="Followed Hyperlink 9" xfId="17095" hidden="1" xr:uid="{00000000-0005-0000-0000-00005E080000}"/>
    <cellStyle name="Followed Hyperlink 9" xfId="17195" hidden="1" xr:uid="{00000000-0005-0000-0000-00005F080000}"/>
    <cellStyle name="Followed Hyperlink 9" xfId="16827" hidden="1" xr:uid="{00000000-0005-0000-0000-000060080000}"/>
    <cellStyle name="Followed Hyperlink 9" xfId="17324" hidden="1" xr:uid="{00000000-0005-0000-0000-000061080000}"/>
    <cellStyle name="Followed Hyperlink 9" xfId="17307" hidden="1" xr:uid="{00000000-0005-0000-0000-000062080000}"/>
    <cellStyle name="Followed Hyperlink 9" xfId="17407" hidden="1" xr:uid="{00000000-0005-0000-0000-000063080000}"/>
    <cellStyle name="Followed Hyperlink 9" xfId="17043" hidden="1" xr:uid="{00000000-0005-0000-0000-000064080000}"/>
    <cellStyle name="Followed Hyperlink 9" xfId="17535" hidden="1" xr:uid="{00000000-0005-0000-0000-000065080000}"/>
    <cellStyle name="Followed Hyperlink 9" xfId="17518" hidden="1" xr:uid="{00000000-0005-0000-0000-000066080000}"/>
    <cellStyle name="Followed Hyperlink 9" xfId="17618" hidden="1" xr:uid="{00000000-0005-0000-0000-000067080000}"/>
    <cellStyle name="Followed Hyperlink 9" xfId="16515" hidden="1" xr:uid="{00000000-0005-0000-0000-000068080000}"/>
    <cellStyle name="Followed Hyperlink 9" xfId="17741" hidden="1" xr:uid="{00000000-0005-0000-0000-000069080000}"/>
    <cellStyle name="Followed Hyperlink 9" xfId="17724" hidden="1" xr:uid="{00000000-0005-0000-0000-00006A080000}"/>
    <cellStyle name="Followed Hyperlink 9" xfId="17824" hidden="1" xr:uid="{00000000-0005-0000-0000-00006B080000}"/>
    <cellStyle name="Followed Hyperlink 9" xfId="13004" hidden="1" xr:uid="{00000000-0005-0000-0000-000050080000}"/>
    <cellStyle name="Followed Hyperlink 9" xfId="12971" hidden="1" xr:uid="{00000000-0005-0000-0000-000051080000}"/>
    <cellStyle name="Followed Hyperlink 9" xfId="16319" hidden="1" xr:uid="{00000000-0005-0000-0000-000052080000}"/>
    <cellStyle name="Followed Hyperlink 9" xfId="18111" hidden="1" xr:uid="{00000000-0005-0000-0000-000053080000}"/>
    <cellStyle name="Followed Hyperlink 9" xfId="18150" hidden="1" xr:uid="{00000000-0005-0000-0000-000054080000}"/>
    <cellStyle name="Followed Hyperlink 9" xfId="18341" hidden="1" xr:uid="{00000000-0005-0000-0000-000055080000}"/>
    <cellStyle name="Followed Hyperlink 9" xfId="18324" hidden="1" xr:uid="{00000000-0005-0000-0000-000056080000}"/>
    <cellStyle name="Followed Hyperlink 9" xfId="18424" hidden="1" xr:uid="{00000000-0005-0000-0000-000057080000}"/>
    <cellStyle name="Followed Hyperlink 9" xfId="18172" hidden="1" xr:uid="{00000000-0005-0000-0000-000058080000}"/>
    <cellStyle name="Followed Hyperlink 9" xfId="18562" hidden="1" xr:uid="{00000000-0005-0000-0000-000059080000}"/>
    <cellStyle name="Followed Hyperlink 9" xfId="18545" hidden="1" xr:uid="{00000000-0005-0000-0000-00005A080000}"/>
    <cellStyle name="Followed Hyperlink 9" xfId="18645" hidden="1" xr:uid="{00000000-0005-0000-0000-00005B080000}"/>
    <cellStyle name="Followed Hyperlink 9" xfId="18189" hidden="1" xr:uid="{00000000-0005-0000-0000-00005C080000}"/>
    <cellStyle name="Followed Hyperlink 9" xfId="18778" hidden="1" xr:uid="{00000000-0005-0000-0000-00005D080000}"/>
    <cellStyle name="Followed Hyperlink 9" xfId="18761" hidden="1" xr:uid="{00000000-0005-0000-0000-00005E080000}"/>
    <cellStyle name="Followed Hyperlink 9" xfId="18861" hidden="1" xr:uid="{00000000-0005-0000-0000-00005F080000}"/>
    <cellStyle name="Followed Hyperlink 9" xfId="18493" hidden="1" xr:uid="{00000000-0005-0000-0000-000060080000}"/>
    <cellStyle name="Followed Hyperlink 9" xfId="18990" hidden="1" xr:uid="{00000000-0005-0000-0000-000061080000}"/>
    <cellStyle name="Followed Hyperlink 9" xfId="18973" hidden="1" xr:uid="{00000000-0005-0000-0000-000062080000}"/>
    <cellStyle name="Followed Hyperlink 9" xfId="19073" hidden="1" xr:uid="{00000000-0005-0000-0000-000063080000}"/>
    <cellStyle name="Followed Hyperlink 9" xfId="18709" hidden="1" xr:uid="{00000000-0005-0000-0000-000064080000}"/>
    <cellStyle name="Followed Hyperlink 9" xfId="19201" hidden="1" xr:uid="{00000000-0005-0000-0000-000065080000}"/>
    <cellStyle name="Followed Hyperlink 9" xfId="19184" hidden="1" xr:uid="{00000000-0005-0000-0000-000066080000}"/>
    <cellStyle name="Followed Hyperlink 9" xfId="19284" hidden="1" xr:uid="{00000000-0005-0000-0000-000067080000}"/>
    <cellStyle name="Followed Hyperlink 9" xfId="18181" hidden="1" xr:uid="{00000000-0005-0000-0000-000068080000}"/>
    <cellStyle name="Followed Hyperlink 9" xfId="19407" hidden="1" xr:uid="{00000000-0005-0000-0000-000069080000}"/>
    <cellStyle name="Followed Hyperlink 9" xfId="19390" hidden="1" xr:uid="{00000000-0005-0000-0000-00006A080000}"/>
    <cellStyle name="Followed Hyperlink 9" xfId="19490" hidden="1" xr:uid="{00000000-0005-0000-0000-00006B080000}"/>
    <cellStyle name="Followed Hyperlink 9" xfId="14732" hidden="1" xr:uid="{00000000-0005-0000-0000-000050080000}"/>
    <cellStyle name="Followed Hyperlink 9" xfId="16423" hidden="1" xr:uid="{00000000-0005-0000-0000-000051080000}"/>
    <cellStyle name="Followed Hyperlink 9" xfId="17999" hidden="1" xr:uid="{00000000-0005-0000-0000-000052080000}"/>
    <cellStyle name="Followed Hyperlink 9" xfId="19752" hidden="1" xr:uid="{00000000-0005-0000-0000-000053080000}"/>
    <cellStyle name="Followed Hyperlink 9" xfId="19791" hidden="1" xr:uid="{00000000-0005-0000-0000-000054080000}"/>
    <cellStyle name="Followed Hyperlink 9" xfId="19982" hidden="1" xr:uid="{00000000-0005-0000-0000-000055080000}"/>
    <cellStyle name="Followed Hyperlink 9" xfId="19965" hidden="1" xr:uid="{00000000-0005-0000-0000-000056080000}"/>
    <cellStyle name="Followed Hyperlink 9" xfId="20065" hidden="1" xr:uid="{00000000-0005-0000-0000-000057080000}"/>
    <cellStyle name="Followed Hyperlink 9" xfId="19813" hidden="1" xr:uid="{00000000-0005-0000-0000-000058080000}"/>
    <cellStyle name="Followed Hyperlink 9" xfId="20203" hidden="1" xr:uid="{00000000-0005-0000-0000-000059080000}"/>
    <cellStyle name="Followed Hyperlink 9" xfId="20186" hidden="1" xr:uid="{00000000-0005-0000-0000-00005A080000}"/>
    <cellStyle name="Followed Hyperlink 9" xfId="20286" hidden="1" xr:uid="{00000000-0005-0000-0000-00005B080000}"/>
    <cellStyle name="Followed Hyperlink 9" xfId="19830" hidden="1" xr:uid="{00000000-0005-0000-0000-00005C080000}"/>
    <cellStyle name="Followed Hyperlink 9" xfId="20419" hidden="1" xr:uid="{00000000-0005-0000-0000-00005D080000}"/>
    <cellStyle name="Followed Hyperlink 9" xfId="20402" hidden="1" xr:uid="{00000000-0005-0000-0000-00005E080000}"/>
    <cellStyle name="Followed Hyperlink 9" xfId="20502" hidden="1" xr:uid="{00000000-0005-0000-0000-00005F080000}"/>
    <cellStyle name="Followed Hyperlink 9" xfId="20134" hidden="1" xr:uid="{00000000-0005-0000-0000-000060080000}"/>
    <cellStyle name="Followed Hyperlink 9" xfId="20631" hidden="1" xr:uid="{00000000-0005-0000-0000-000061080000}"/>
    <cellStyle name="Followed Hyperlink 9" xfId="20614" hidden="1" xr:uid="{00000000-0005-0000-0000-000062080000}"/>
    <cellStyle name="Followed Hyperlink 9" xfId="20714" hidden="1" xr:uid="{00000000-0005-0000-0000-000063080000}"/>
    <cellStyle name="Followed Hyperlink 9" xfId="20350" hidden="1" xr:uid="{00000000-0005-0000-0000-000064080000}"/>
    <cellStyle name="Followed Hyperlink 9" xfId="20842" hidden="1" xr:uid="{00000000-0005-0000-0000-000065080000}"/>
    <cellStyle name="Followed Hyperlink 9" xfId="20825" hidden="1" xr:uid="{00000000-0005-0000-0000-000066080000}"/>
    <cellStyle name="Followed Hyperlink 9" xfId="20925" hidden="1" xr:uid="{00000000-0005-0000-0000-000067080000}"/>
    <cellStyle name="Followed Hyperlink 9" xfId="19822" hidden="1" xr:uid="{00000000-0005-0000-0000-000068080000}"/>
    <cellStyle name="Followed Hyperlink 9" xfId="21048" hidden="1" xr:uid="{00000000-0005-0000-0000-000069080000}"/>
    <cellStyle name="Followed Hyperlink 9" xfId="21031" hidden="1" xr:uid="{00000000-0005-0000-0000-00006A080000}"/>
    <cellStyle name="Followed Hyperlink 9" xfId="21131" hidden="1" xr:uid="{00000000-0005-0000-0000-00006B080000}"/>
    <cellStyle name="Followed Hyperlink 9" xfId="18024" hidden="1" xr:uid="{00000000-0005-0000-0000-000050080000}"/>
    <cellStyle name="Followed Hyperlink 9" xfId="18005" hidden="1" xr:uid="{00000000-0005-0000-0000-000051080000}"/>
    <cellStyle name="Followed Hyperlink 9" xfId="19658" hidden="1" xr:uid="{00000000-0005-0000-0000-000052080000}"/>
    <cellStyle name="Followed Hyperlink 9" xfId="21359" hidden="1" xr:uid="{00000000-0005-0000-0000-000053080000}"/>
    <cellStyle name="Followed Hyperlink 9" xfId="21398" hidden="1" xr:uid="{00000000-0005-0000-0000-000054080000}"/>
    <cellStyle name="Followed Hyperlink 9" xfId="21589" hidden="1" xr:uid="{00000000-0005-0000-0000-000055080000}"/>
    <cellStyle name="Followed Hyperlink 9" xfId="21572" hidden="1" xr:uid="{00000000-0005-0000-0000-000056080000}"/>
    <cellStyle name="Followed Hyperlink 9" xfId="21672" hidden="1" xr:uid="{00000000-0005-0000-0000-000057080000}"/>
    <cellStyle name="Followed Hyperlink 9" xfId="21420" hidden="1" xr:uid="{00000000-0005-0000-0000-000058080000}"/>
    <cellStyle name="Followed Hyperlink 9" xfId="21810" hidden="1" xr:uid="{00000000-0005-0000-0000-000059080000}"/>
    <cellStyle name="Followed Hyperlink 9" xfId="21793" hidden="1" xr:uid="{00000000-0005-0000-0000-00005A080000}"/>
    <cellStyle name="Followed Hyperlink 9" xfId="21893" hidden="1" xr:uid="{00000000-0005-0000-0000-00005B080000}"/>
    <cellStyle name="Followed Hyperlink 9" xfId="21437" hidden="1" xr:uid="{00000000-0005-0000-0000-00005C080000}"/>
    <cellStyle name="Followed Hyperlink 9" xfId="22026" hidden="1" xr:uid="{00000000-0005-0000-0000-00005D080000}"/>
    <cellStyle name="Followed Hyperlink 9" xfId="22009" hidden="1" xr:uid="{00000000-0005-0000-0000-00005E080000}"/>
    <cellStyle name="Followed Hyperlink 9" xfId="22109" hidden="1" xr:uid="{00000000-0005-0000-0000-00005F080000}"/>
    <cellStyle name="Followed Hyperlink 9" xfId="21741" hidden="1" xr:uid="{00000000-0005-0000-0000-000060080000}"/>
    <cellStyle name="Followed Hyperlink 9" xfId="22238" hidden="1" xr:uid="{00000000-0005-0000-0000-000061080000}"/>
    <cellStyle name="Followed Hyperlink 9" xfId="22221" hidden="1" xr:uid="{00000000-0005-0000-0000-000062080000}"/>
    <cellStyle name="Followed Hyperlink 9" xfId="22321" hidden="1" xr:uid="{00000000-0005-0000-0000-000063080000}"/>
    <cellStyle name="Followed Hyperlink 9" xfId="21957" hidden="1" xr:uid="{00000000-0005-0000-0000-000064080000}"/>
    <cellStyle name="Followed Hyperlink 9" xfId="22449" hidden="1" xr:uid="{00000000-0005-0000-0000-000065080000}"/>
    <cellStyle name="Followed Hyperlink 9" xfId="22432" hidden="1" xr:uid="{00000000-0005-0000-0000-000066080000}"/>
    <cellStyle name="Followed Hyperlink 9" xfId="22532" hidden="1" xr:uid="{00000000-0005-0000-0000-000067080000}"/>
    <cellStyle name="Followed Hyperlink 9" xfId="21429" hidden="1" xr:uid="{00000000-0005-0000-0000-000068080000}"/>
    <cellStyle name="Followed Hyperlink 9" xfId="22655" hidden="1" xr:uid="{00000000-0005-0000-0000-000069080000}"/>
    <cellStyle name="Followed Hyperlink 9" xfId="22638" hidden="1" xr:uid="{00000000-0005-0000-0000-00006A080000}"/>
    <cellStyle name="Followed Hyperlink 9" xfId="22738" hidden="1" xr:uid="{00000000-0005-0000-0000-00006B080000}"/>
    <cellStyle name="Followed Hyperlink 9" xfId="19678" hidden="1" xr:uid="{00000000-0005-0000-0000-000050080000}"/>
    <cellStyle name="Followed Hyperlink 9" xfId="18072" hidden="1" xr:uid="{00000000-0005-0000-0000-000051080000}"/>
    <cellStyle name="Followed Hyperlink 9" xfId="21291" hidden="1" xr:uid="{00000000-0005-0000-0000-000052080000}"/>
    <cellStyle name="Followed Hyperlink 9" xfId="22928" hidden="1" xr:uid="{00000000-0005-0000-0000-000053080000}"/>
    <cellStyle name="Followed Hyperlink 9" xfId="22967" hidden="1" xr:uid="{00000000-0005-0000-0000-000054080000}"/>
    <cellStyle name="Followed Hyperlink 9" xfId="23158" hidden="1" xr:uid="{00000000-0005-0000-0000-000055080000}"/>
    <cellStyle name="Followed Hyperlink 9" xfId="23141" hidden="1" xr:uid="{00000000-0005-0000-0000-000056080000}"/>
    <cellStyle name="Followed Hyperlink 9" xfId="23241" hidden="1" xr:uid="{00000000-0005-0000-0000-000057080000}"/>
    <cellStyle name="Followed Hyperlink 9" xfId="22989" hidden="1" xr:uid="{00000000-0005-0000-0000-000058080000}"/>
    <cellStyle name="Followed Hyperlink 9" xfId="23379" hidden="1" xr:uid="{00000000-0005-0000-0000-000059080000}"/>
    <cellStyle name="Followed Hyperlink 9" xfId="23362" hidden="1" xr:uid="{00000000-0005-0000-0000-00005A080000}"/>
    <cellStyle name="Followed Hyperlink 9" xfId="23462" hidden="1" xr:uid="{00000000-0005-0000-0000-00005B080000}"/>
    <cellStyle name="Followed Hyperlink 9" xfId="23006" hidden="1" xr:uid="{00000000-0005-0000-0000-00005C080000}"/>
    <cellStyle name="Followed Hyperlink 9" xfId="23595" hidden="1" xr:uid="{00000000-0005-0000-0000-00005D080000}"/>
    <cellStyle name="Followed Hyperlink 9" xfId="23578" hidden="1" xr:uid="{00000000-0005-0000-0000-00005E080000}"/>
    <cellStyle name="Followed Hyperlink 9" xfId="23678" hidden="1" xr:uid="{00000000-0005-0000-0000-00005F080000}"/>
    <cellStyle name="Followed Hyperlink 9" xfId="23310" hidden="1" xr:uid="{00000000-0005-0000-0000-000060080000}"/>
    <cellStyle name="Followed Hyperlink 9" xfId="23807" hidden="1" xr:uid="{00000000-0005-0000-0000-000061080000}"/>
    <cellStyle name="Followed Hyperlink 9" xfId="23790" hidden="1" xr:uid="{00000000-0005-0000-0000-000062080000}"/>
    <cellStyle name="Followed Hyperlink 9" xfId="23890" hidden="1" xr:uid="{00000000-0005-0000-0000-000063080000}"/>
    <cellStyle name="Followed Hyperlink 9" xfId="23526" hidden="1" xr:uid="{00000000-0005-0000-0000-000064080000}"/>
    <cellStyle name="Followed Hyperlink 9" xfId="24018" hidden="1" xr:uid="{00000000-0005-0000-0000-000065080000}"/>
    <cellStyle name="Followed Hyperlink 9" xfId="24001" hidden="1" xr:uid="{00000000-0005-0000-0000-000066080000}"/>
    <cellStyle name="Followed Hyperlink 9" xfId="24101" hidden="1" xr:uid="{00000000-0005-0000-0000-000067080000}"/>
    <cellStyle name="Followed Hyperlink 9" xfId="22998" hidden="1" xr:uid="{00000000-0005-0000-0000-000068080000}"/>
    <cellStyle name="Followed Hyperlink 9" xfId="24224" hidden="1" xr:uid="{00000000-0005-0000-0000-000069080000}"/>
    <cellStyle name="Followed Hyperlink 9" xfId="24207" hidden="1" xr:uid="{00000000-0005-0000-0000-00006A080000}"/>
    <cellStyle name="Followed Hyperlink 9" xfId="24307" hidden="1" xr:uid="{00000000-0005-0000-0000-00006B080000}"/>
    <cellStyle name="Followed Hyperlink 9" xfId="21307" hidden="1" xr:uid="{00000000-0005-0000-0000-000050080000}"/>
    <cellStyle name="Followed Hyperlink 9" xfId="16339" hidden="1" xr:uid="{00000000-0005-0000-0000-000051080000}"/>
    <cellStyle name="Followed Hyperlink 9" xfId="22887" hidden="1" xr:uid="{00000000-0005-0000-0000-000052080000}"/>
    <cellStyle name="Followed Hyperlink 9" xfId="24447" hidden="1" xr:uid="{00000000-0005-0000-0000-000053080000}"/>
    <cellStyle name="Followed Hyperlink 9" xfId="24486" hidden="1" xr:uid="{00000000-0005-0000-0000-000054080000}"/>
    <cellStyle name="Followed Hyperlink 9" xfId="24677" hidden="1" xr:uid="{00000000-0005-0000-0000-000055080000}"/>
    <cellStyle name="Followed Hyperlink 9" xfId="24660" hidden="1" xr:uid="{00000000-0005-0000-0000-000056080000}"/>
    <cellStyle name="Followed Hyperlink 9" xfId="24760" hidden="1" xr:uid="{00000000-0005-0000-0000-000057080000}"/>
    <cellStyle name="Followed Hyperlink 9" xfId="24508" hidden="1" xr:uid="{00000000-0005-0000-0000-000058080000}"/>
    <cellStyle name="Followed Hyperlink 9" xfId="24898" hidden="1" xr:uid="{00000000-0005-0000-0000-000059080000}"/>
    <cellStyle name="Followed Hyperlink 9" xfId="24881" hidden="1" xr:uid="{00000000-0005-0000-0000-00005A080000}"/>
    <cellStyle name="Followed Hyperlink 9" xfId="24981" hidden="1" xr:uid="{00000000-0005-0000-0000-00005B080000}"/>
    <cellStyle name="Followed Hyperlink 9" xfId="24525" hidden="1" xr:uid="{00000000-0005-0000-0000-00005C080000}"/>
    <cellStyle name="Followed Hyperlink 9" xfId="25114" hidden="1" xr:uid="{00000000-0005-0000-0000-00005D080000}"/>
    <cellStyle name="Followed Hyperlink 9" xfId="25097" hidden="1" xr:uid="{00000000-0005-0000-0000-00005E080000}"/>
    <cellStyle name="Followed Hyperlink 9" xfId="25197" hidden="1" xr:uid="{00000000-0005-0000-0000-00005F080000}"/>
    <cellStyle name="Followed Hyperlink 9" xfId="24829" hidden="1" xr:uid="{00000000-0005-0000-0000-000060080000}"/>
    <cellStyle name="Followed Hyperlink 9" xfId="25326" hidden="1" xr:uid="{00000000-0005-0000-0000-000061080000}"/>
    <cellStyle name="Followed Hyperlink 9" xfId="25309" hidden="1" xr:uid="{00000000-0005-0000-0000-000062080000}"/>
    <cellStyle name="Followed Hyperlink 9" xfId="25409" hidden="1" xr:uid="{00000000-0005-0000-0000-000063080000}"/>
    <cellStyle name="Followed Hyperlink 9" xfId="25045" hidden="1" xr:uid="{00000000-0005-0000-0000-000064080000}"/>
    <cellStyle name="Followed Hyperlink 9" xfId="25537" hidden="1" xr:uid="{00000000-0005-0000-0000-000065080000}"/>
    <cellStyle name="Followed Hyperlink 9" xfId="25520" hidden="1" xr:uid="{00000000-0005-0000-0000-000066080000}"/>
    <cellStyle name="Followed Hyperlink 9" xfId="25620" hidden="1" xr:uid="{00000000-0005-0000-0000-000067080000}"/>
    <cellStyle name="Followed Hyperlink 9" xfId="24517" hidden="1" xr:uid="{00000000-0005-0000-0000-000068080000}"/>
    <cellStyle name="Followed Hyperlink 9" xfId="25743" hidden="1" xr:uid="{00000000-0005-0000-0000-000069080000}"/>
    <cellStyle name="Followed Hyperlink 9" xfId="25726" hidden="1" xr:uid="{00000000-0005-0000-0000-00006A080000}"/>
    <cellStyle name="Followed Hyperlink 9" xfId="25826" hidden="1" xr:uid="{00000000-0005-0000-0000-00006B080000}"/>
    <cellStyle name="Followed Hyperlink 9" xfId="26250" hidden="1" xr:uid="{00000000-0005-0000-0000-000050080000}"/>
    <cellStyle name="Followed Hyperlink 9" xfId="26484" hidden="1" xr:uid="{00000000-0005-0000-0000-000051080000}"/>
    <cellStyle name="Followed Hyperlink 9" xfId="26467" hidden="1" xr:uid="{00000000-0005-0000-0000-000052080000}"/>
    <cellStyle name="Followed Hyperlink 9" xfId="26567" hidden="1" xr:uid="{00000000-0005-0000-0000-000053080000}"/>
    <cellStyle name="Followed Hyperlink 9" xfId="26606" hidden="1" xr:uid="{00000000-0005-0000-0000-000054080000}"/>
    <cellStyle name="Followed Hyperlink 9" xfId="26797" hidden="1" xr:uid="{00000000-0005-0000-0000-000055080000}"/>
    <cellStyle name="Followed Hyperlink 9" xfId="26780" hidden="1" xr:uid="{00000000-0005-0000-0000-000056080000}"/>
    <cellStyle name="Followed Hyperlink 9" xfId="26880" hidden="1" xr:uid="{00000000-0005-0000-0000-000057080000}"/>
    <cellStyle name="Followed Hyperlink 9" xfId="26628" hidden="1" xr:uid="{00000000-0005-0000-0000-000058080000}"/>
    <cellStyle name="Followed Hyperlink 9" xfId="27018" hidden="1" xr:uid="{00000000-0005-0000-0000-000059080000}"/>
    <cellStyle name="Followed Hyperlink 9" xfId="27001" hidden="1" xr:uid="{00000000-0005-0000-0000-00005A080000}"/>
    <cellStyle name="Followed Hyperlink 9" xfId="27101" hidden="1" xr:uid="{00000000-0005-0000-0000-00005B080000}"/>
    <cellStyle name="Followed Hyperlink 9" xfId="26645" hidden="1" xr:uid="{00000000-0005-0000-0000-00005C080000}"/>
    <cellStyle name="Followed Hyperlink 9" xfId="27234" hidden="1" xr:uid="{00000000-0005-0000-0000-00005D080000}"/>
    <cellStyle name="Followed Hyperlink 9" xfId="27217" hidden="1" xr:uid="{00000000-0005-0000-0000-00005E080000}"/>
    <cellStyle name="Followed Hyperlink 9" xfId="27317" hidden="1" xr:uid="{00000000-0005-0000-0000-00005F080000}"/>
    <cellStyle name="Followed Hyperlink 9" xfId="26949" hidden="1" xr:uid="{00000000-0005-0000-0000-000060080000}"/>
    <cellStyle name="Followed Hyperlink 9" xfId="27446" hidden="1" xr:uid="{00000000-0005-0000-0000-000061080000}"/>
    <cellStyle name="Followed Hyperlink 9" xfId="27429" hidden="1" xr:uid="{00000000-0005-0000-0000-000062080000}"/>
    <cellStyle name="Followed Hyperlink 9" xfId="27529" hidden="1" xr:uid="{00000000-0005-0000-0000-000063080000}"/>
    <cellStyle name="Followed Hyperlink 9" xfId="27165" hidden="1" xr:uid="{00000000-0005-0000-0000-000064080000}"/>
    <cellStyle name="Followed Hyperlink 9" xfId="27657" hidden="1" xr:uid="{00000000-0005-0000-0000-000065080000}"/>
    <cellStyle name="Followed Hyperlink 9" xfId="27640" hidden="1" xr:uid="{00000000-0005-0000-0000-000066080000}"/>
    <cellStyle name="Followed Hyperlink 9" xfId="27740" hidden="1" xr:uid="{00000000-0005-0000-0000-000067080000}"/>
    <cellStyle name="Followed Hyperlink 9" xfId="26637" hidden="1" xr:uid="{00000000-0005-0000-0000-000068080000}"/>
    <cellStyle name="Followed Hyperlink 9" xfId="27863" hidden="1" xr:uid="{00000000-0005-0000-0000-000069080000}"/>
    <cellStyle name="Followed Hyperlink 9" xfId="27846" hidden="1" xr:uid="{00000000-0005-0000-0000-00006A080000}"/>
    <cellStyle name="Followed Hyperlink 9" xfId="27946" hidden="1" xr:uid="{00000000-0005-0000-0000-00006B080000}"/>
    <cellStyle name="Followed Hyperlink 9" xfId="28474" hidden="1" xr:uid="{00000000-0005-0000-0000-000050080000}"/>
    <cellStyle name="Followed Hyperlink 9" xfId="28706" hidden="1" xr:uid="{00000000-0005-0000-0000-000051080000}"/>
    <cellStyle name="Followed Hyperlink 9" xfId="28689" hidden="1" xr:uid="{00000000-0005-0000-0000-000052080000}"/>
    <cellStyle name="Followed Hyperlink 9" xfId="28789" hidden="1" xr:uid="{00000000-0005-0000-0000-000053080000}"/>
    <cellStyle name="Followed Hyperlink 9" xfId="28828" hidden="1" xr:uid="{00000000-0005-0000-0000-000054080000}"/>
    <cellStyle name="Followed Hyperlink 9" xfId="29019" hidden="1" xr:uid="{00000000-0005-0000-0000-000055080000}"/>
    <cellStyle name="Followed Hyperlink 9" xfId="29002" hidden="1" xr:uid="{00000000-0005-0000-0000-000056080000}"/>
    <cellStyle name="Followed Hyperlink 9" xfId="29102" hidden="1" xr:uid="{00000000-0005-0000-0000-000057080000}"/>
    <cellStyle name="Followed Hyperlink 9" xfId="28850" hidden="1" xr:uid="{00000000-0005-0000-0000-000058080000}"/>
    <cellStyle name="Followed Hyperlink 9" xfId="29240" hidden="1" xr:uid="{00000000-0005-0000-0000-000059080000}"/>
    <cellStyle name="Followed Hyperlink 9" xfId="29223" hidden="1" xr:uid="{00000000-0005-0000-0000-00005A080000}"/>
    <cellStyle name="Followed Hyperlink 9" xfId="29323" hidden="1" xr:uid="{00000000-0005-0000-0000-00005B080000}"/>
    <cellStyle name="Followed Hyperlink 9" xfId="28867" hidden="1" xr:uid="{00000000-0005-0000-0000-00005C080000}"/>
    <cellStyle name="Followed Hyperlink 9" xfId="29456" hidden="1" xr:uid="{00000000-0005-0000-0000-00005D080000}"/>
    <cellStyle name="Followed Hyperlink 9" xfId="29439" hidden="1" xr:uid="{00000000-0005-0000-0000-00005E080000}"/>
    <cellStyle name="Followed Hyperlink 9" xfId="29539" hidden="1" xr:uid="{00000000-0005-0000-0000-00005F080000}"/>
    <cellStyle name="Followed Hyperlink 9" xfId="29171" hidden="1" xr:uid="{00000000-0005-0000-0000-000060080000}"/>
    <cellStyle name="Followed Hyperlink 9" xfId="29668" hidden="1" xr:uid="{00000000-0005-0000-0000-000061080000}"/>
    <cellStyle name="Followed Hyperlink 9" xfId="29651" hidden="1" xr:uid="{00000000-0005-0000-0000-000062080000}"/>
    <cellStyle name="Followed Hyperlink 9" xfId="29751" hidden="1" xr:uid="{00000000-0005-0000-0000-000063080000}"/>
    <cellStyle name="Followed Hyperlink 9" xfId="29387" hidden="1" xr:uid="{00000000-0005-0000-0000-000064080000}"/>
    <cellStyle name="Followed Hyperlink 9" xfId="29879" hidden="1" xr:uid="{00000000-0005-0000-0000-000065080000}"/>
    <cellStyle name="Followed Hyperlink 9" xfId="29862" hidden="1" xr:uid="{00000000-0005-0000-0000-000066080000}"/>
    <cellStyle name="Followed Hyperlink 9" xfId="29962" hidden="1" xr:uid="{00000000-0005-0000-0000-000067080000}"/>
    <cellStyle name="Followed Hyperlink 9" xfId="28859" hidden="1" xr:uid="{00000000-0005-0000-0000-000068080000}"/>
    <cellStyle name="Followed Hyperlink 9" xfId="30085" hidden="1" xr:uid="{00000000-0005-0000-0000-000069080000}"/>
    <cellStyle name="Followed Hyperlink 9" xfId="30068" hidden="1" xr:uid="{00000000-0005-0000-0000-00006A080000}"/>
    <cellStyle name="Followed Hyperlink 9" xfId="30168" hidden="1" xr:uid="{00000000-0005-0000-0000-00006B080000}"/>
    <cellStyle name="Followed Hyperlink 9" xfId="26101" hidden="1" xr:uid="{00000000-0005-0000-0000-000050080000}"/>
    <cellStyle name="Followed Hyperlink 9" xfId="28449" hidden="1" xr:uid="{00000000-0005-0000-0000-000051080000}"/>
    <cellStyle name="Followed Hyperlink 9" xfId="28432" hidden="1" xr:uid="{00000000-0005-0000-0000-000052080000}"/>
    <cellStyle name="Followed Hyperlink 9" xfId="30460" hidden="1" xr:uid="{00000000-0005-0000-0000-000053080000}"/>
    <cellStyle name="Followed Hyperlink 9" xfId="30499" hidden="1" xr:uid="{00000000-0005-0000-0000-000054080000}"/>
    <cellStyle name="Followed Hyperlink 9" xfId="30690" hidden="1" xr:uid="{00000000-0005-0000-0000-000055080000}"/>
    <cellStyle name="Followed Hyperlink 9" xfId="30673" hidden="1" xr:uid="{00000000-0005-0000-0000-000056080000}"/>
    <cellStyle name="Followed Hyperlink 9" xfId="30773" hidden="1" xr:uid="{00000000-0005-0000-0000-000057080000}"/>
    <cellStyle name="Followed Hyperlink 9" xfId="30521" hidden="1" xr:uid="{00000000-0005-0000-0000-000058080000}"/>
    <cellStyle name="Followed Hyperlink 9" xfId="30911" hidden="1" xr:uid="{00000000-0005-0000-0000-000059080000}"/>
    <cellStyle name="Followed Hyperlink 9" xfId="30894" hidden="1" xr:uid="{00000000-0005-0000-0000-00005A080000}"/>
    <cellStyle name="Followed Hyperlink 9" xfId="30994" hidden="1" xr:uid="{00000000-0005-0000-0000-00005B080000}"/>
    <cellStyle name="Followed Hyperlink 9" xfId="30538" hidden="1" xr:uid="{00000000-0005-0000-0000-00005C080000}"/>
    <cellStyle name="Followed Hyperlink 9" xfId="31127" hidden="1" xr:uid="{00000000-0005-0000-0000-00005D080000}"/>
    <cellStyle name="Followed Hyperlink 9" xfId="31110" hidden="1" xr:uid="{00000000-0005-0000-0000-00005E080000}"/>
    <cellStyle name="Followed Hyperlink 9" xfId="31210" hidden="1" xr:uid="{00000000-0005-0000-0000-00005F080000}"/>
    <cellStyle name="Followed Hyperlink 9" xfId="30842" hidden="1" xr:uid="{00000000-0005-0000-0000-000060080000}"/>
    <cellStyle name="Followed Hyperlink 9" xfId="31339" hidden="1" xr:uid="{00000000-0005-0000-0000-000061080000}"/>
    <cellStyle name="Followed Hyperlink 9" xfId="31322" hidden="1" xr:uid="{00000000-0005-0000-0000-000062080000}"/>
    <cellStyle name="Followed Hyperlink 9" xfId="31422" hidden="1" xr:uid="{00000000-0005-0000-0000-000063080000}"/>
    <cellStyle name="Followed Hyperlink 9" xfId="31058" hidden="1" xr:uid="{00000000-0005-0000-0000-000064080000}"/>
    <cellStyle name="Followed Hyperlink 9" xfId="31550" hidden="1" xr:uid="{00000000-0005-0000-0000-000065080000}"/>
    <cellStyle name="Followed Hyperlink 9" xfId="31533" hidden="1" xr:uid="{00000000-0005-0000-0000-000066080000}"/>
    <cellStyle name="Followed Hyperlink 9" xfId="31633" hidden="1" xr:uid="{00000000-0005-0000-0000-000067080000}"/>
    <cellStyle name="Followed Hyperlink 9" xfId="30530" hidden="1" xr:uid="{00000000-0005-0000-0000-000068080000}"/>
    <cellStyle name="Followed Hyperlink 9" xfId="31756" hidden="1" xr:uid="{00000000-0005-0000-0000-000069080000}"/>
    <cellStyle name="Followed Hyperlink 9" xfId="31739" hidden="1" xr:uid="{00000000-0005-0000-0000-00006A080000}"/>
    <cellStyle name="Followed Hyperlink 9" xfId="31839" hidden="1" xr:uid="{00000000-0005-0000-0000-00006B080000}"/>
    <cellStyle name="Followed Hyperlink 9" xfId="28329" hidden="1" xr:uid="{00000000-0005-0000-0000-000050080000}"/>
    <cellStyle name="Followed Hyperlink 9" xfId="28421" hidden="1" xr:uid="{00000000-0005-0000-0000-000051080000}"/>
    <cellStyle name="Followed Hyperlink 9" xfId="30346" hidden="1" xr:uid="{00000000-0005-0000-0000-000052080000}"/>
    <cellStyle name="Followed Hyperlink 9" xfId="32128" hidden="1" xr:uid="{00000000-0005-0000-0000-000053080000}"/>
    <cellStyle name="Followed Hyperlink 9" xfId="32167" hidden="1" xr:uid="{00000000-0005-0000-0000-000054080000}"/>
    <cellStyle name="Followed Hyperlink 9" xfId="32358" hidden="1" xr:uid="{00000000-0005-0000-0000-000055080000}"/>
    <cellStyle name="Followed Hyperlink 9" xfId="32341" hidden="1" xr:uid="{00000000-0005-0000-0000-000056080000}"/>
    <cellStyle name="Followed Hyperlink 9" xfId="32441" hidden="1" xr:uid="{00000000-0005-0000-0000-000057080000}"/>
    <cellStyle name="Followed Hyperlink 9" xfId="32189" hidden="1" xr:uid="{00000000-0005-0000-0000-000058080000}"/>
    <cellStyle name="Followed Hyperlink 9" xfId="32579" hidden="1" xr:uid="{00000000-0005-0000-0000-000059080000}"/>
    <cellStyle name="Followed Hyperlink 9" xfId="32562" hidden="1" xr:uid="{00000000-0005-0000-0000-00005A080000}"/>
    <cellStyle name="Followed Hyperlink 9" xfId="32662" hidden="1" xr:uid="{00000000-0005-0000-0000-00005B080000}"/>
    <cellStyle name="Followed Hyperlink 9" xfId="32206" hidden="1" xr:uid="{00000000-0005-0000-0000-00005C080000}"/>
    <cellStyle name="Followed Hyperlink 9" xfId="32795" hidden="1" xr:uid="{00000000-0005-0000-0000-00005D080000}"/>
    <cellStyle name="Followed Hyperlink 9" xfId="32778" hidden="1" xr:uid="{00000000-0005-0000-0000-00005E080000}"/>
    <cellStyle name="Followed Hyperlink 9" xfId="32878" hidden="1" xr:uid="{00000000-0005-0000-0000-00005F080000}"/>
    <cellStyle name="Followed Hyperlink 9" xfId="32510" hidden="1" xr:uid="{00000000-0005-0000-0000-000060080000}"/>
    <cellStyle name="Followed Hyperlink 9" xfId="33007" hidden="1" xr:uid="{00000000-0005-0000-0000-000061080000}"/>
    <cellStyle name="Followed Hyperlink 9" xfId="32990" hidden="1" xr:uid="{00000000-0005-0000-0000-000062080000}"/>
    <cellStyle name="Followed Hyperlink 9" xfId="33090" hidden="1" xr:uid="{00000000-0005-0000-0000-000063080000}"/>
    <cellStyle name="Followed Hyperlink 9" xfId="32726" hidden="1" xr:uid="{00000000-0005-0000-0000-000064080000}"/>
    <cellStyle name="Followed Hyperlink 9" xfId="33218" hidden="1" xr:uid="{00000000-0005-0000-0000-000065080000}"/>
    <cellStyle name="Followed Hyperlink 9" xfId="33201" hidden="1" xr:uid="{00000000-0005-0000-0000-000066080000}"/>
    <cellStyle name="Followed Hyperlink 9" xfId="33301" hidden="1" xr:uid="{00000000-0005-0000-0000-000067080000}"/>
    <cellStyle name="Followed Hyperlink 9" xfId="32198" hidden="1" xr:uid="{00000000-0005-0000-0000-000068080000}"/>
    <cellStyle name="Followed Hyperlink 9" xfId="33424" hidden="1" xr:uid="{00000000-0005-0000-0000-000069080000}"/>
    <cellStyle name="Followed Hyperlink 9" xfId="33407" hidden="1" xr:uid="{00000000-0005-0000-0000-00006A080000}"/>
    <cellStyle name="Followed Hyperlink 9" xfId="33507" hidden="1" xr:uid="{00000000-0005-0000-0000-00006B080000}"/>
    <cellStyle name="Followed Hyperlink 9" xfId="30367" hidden="1" xr:uid="{00000000-0005-0000-0000-000050080000}"/>
    <cellStyle name="Followed Hyperlink 9" xfId="25994" hidden="1" xr:uid="{00000000-0005-0000-0000-000051080000}"/>
    <cellStyle name="Followed Hyperlink 9" xfId="32015" hidden="1" xr:uid="{00000000-0005-0000-0000-000052080000}"/>
    <cellStyle name="Followed Hyperlink 9" xfId="33783" hidden="1" xr:uid="{00000000-0005-0000-0000-000053080000}"/>
    <cellStyle name="Followed Hyperlink 9" xfId="33822" hidden="1" xr:uid="{00000000-0005-0000-0000-000054080000}"/>
    <cellStyle name="Followed Hyperlink 9" xfId="34013" hidden="1" xr:uid="{00000000-0005-0000-0000-000055080000}"/>
    <cellStyle name="Followed Hyperlink 9" xfId="33996" hidden="1" xr:uid="{00000000-0005-0000-0000-000056080000}"/>
    <cellStyle name="Followed Hyperlink 9" xfId="34096" hidden="1" xr:uid="{00000000-0005-0000-0000-000057080000}"/>
    <cellStyle name="Followed Hyperlink 9" xfId="33844" hidden="1" xr:uid="{00000000-0005-0000-0000-000058080000}"/>
    <cellStyle name="Followed Hyperlink 9" xfId="34234" hidden="1" xr:uid="{00000000-0005-0000-0000-000059080000}"/>
    <cellStyle name="Followed Hyperlink 9" xfId="34217" hidden="1" xr:uid="{00000000-0005-0000-0000-00005A080000}"/>
    <cellStyle name="Followed Hyperlink 9" xfId="34317" hidden="1" xr:uid="{00000000-0005-0000-0000-00005B080000}"/>
    <cellStyle name="Followed Hyperlink 9" xfId="33861" hidden="1" xr:uid="{00000000-0005-0000-0000-00005C080000}"/>
    <cellStyle name="Followed Hyperlink 9" xfId="34450" hidden="1" xr:uid="{00000000-0005-0000-0000-00005D080000}"/>
    <cellStyle name="Followed Hyperlink 9" xfId="34433" hidden="1" xr:uid="{00000000-0005-0000-0000-00005E080000}"/>
    <cellStyle name="Followed Hyperlink 9" xfId="34533" hidden="1" xr:uid="{00000000-0005-0000-0000-00005F080000}"/>
    <cellStyle name="Followed Hyperlink 9" xfId="34165" hidden="1" xr:uid="{00000000-0005-0000-0000-000060080000}"/>
    <cellStyle name="Followed Hyperlink 9" xfId="34662" hidden="1" xr:uid="{00000000-0005-0000-0000-000061080000}"/>
    <cellStyle name="Followed Hyperlink 9" xfId="34645" hidden="1" xr:uid="{00000000-0005-0000-0000-000062080000}"/>
    <cellStyle name="Followed Hyperlink 9" xfId="34745" hidden="1" xr:uid="{00000000-0005-0000-0000-000063080000}"/>
    <cellStyle name="Followed Hyperlink 9" xfId="34381" hidden="1" xr:uid="{00000000-0005-0000-0000-000064080000}"/>
    <cellStyle name="Followed Hyperlink 9" xfId="34873" hidden="1" xr:uid="{00000000-0005-0000-0000-000065080000}"/>
    <cellStyle name="Followed Hyperlink 9" xfId="34856" hidden="1" xr:uid="{00000000-0005-0000-0000-000066080000}"/>
    <cellStyle name="Followed Hyperlink 9" xfId="34956" hidden="1" xr:uid="{00000000-0005-0000-0000-000067080000}"/>
    <cellStyle name="Followed Hyperlink 9" xfId="33853" hidden="1" xr:uid="{00000000-0005-0000-0000-000068080000}"/>
    <cellStyle name="Followed Hyperlink 9" xfId="35079" hidden="1" xr:uid="{00000000-0005-0000-0000-000069080000}"/>
    <cellStyle name="Followed Hyperlink 9" xfId="35062" hidden="1" xr:uid="{00000000-0005-0000-0000-00006A080000}"/>
    <cellStyle name="Followed Hyperlink 9" xfId="35162" hidden="1" xr:uid="{00000000-0005-0000-0000-00006B080000}"/>
    <cellStyle name="Followed Hyperlink 9" xfId="32036" hidden="1" xr:uid="{00000000-0005-0000-0000-000050080000}"/>
    <cellStyle name="Followed Hyperlink 9" xfId="28486" hidden="1" xr:uid="{00000000-0005-0000-0000-000051080000}"/>
    <cellStyle name="Followed Hyperlink 9" xfId="33679" hidden="1" xr:uid="{00000000-0005-0000-0000-000052080000}"/>
    <cellStyle name="Followed Hyperlink 9" xfId="35424" hidden="1" xr:uid="{00000000-0005-0000-0000-000053080000}"/>
    <cellStyle name="Followed Hyperlink 9" xfId="35463" hidden="1" xr:uid="{00000000-0005-0000-0000-000054080000}"/>
    <cellStyle name="Followed Hyperlink 9" xfId="35654" hidden="1" xr:uid="{00000000-0005-0000-0000-000055080000}"/>
    <cellStyle name="Followed Hyperlink 9" xfId="35637" hidden="1" xr:uid="{00000000-0005-0000-0000-000056080000}"/>
    <cellStyle name="Followed Hyperlink 9" xfId="35737" hidden="1" xr:uid="{00000000-0005-0000-0000-000057080000}"/>
    <cellStyle name="Followed Hyperlink 9" xfId="35485" hidden="1" xr:uid="{00000000-0005-0000-0000-000058080000}"/>
    <cellStyle name="Followed Hyperlink 9" xfId="35875" hidden="1" xr:uid="{00000000-0005-0000-0000-000059080000}"/>
    <cellStyle name="Followed Hyperlink 9" xfId="35858" hidden="1" xr:uid="{00000000-0005-0000-0000-00005A080000}"/>
    <cellStyle name="Followed Hyperlink 9" xfId="35958" hidden="1" xr:uid="{00000000-0005-0000-0000-00005B080000}"/>
    <cellStyle name="Followed Hyperlink 9" xfId="35502" hidden="1" xr:uid="{00000000-0005-0000-0000-00005C080000}"/>
    <cellStyle name="Followed Hyperlink 9" xfId="36091" hidden="1" xr:uid="{00000000-0005-0000-0000-00005D080000}"/>
    <cellStyle name="Followed Hyperlink 9" xfId="36074" hidden="1" xr:uid="{00000000-0005-0000-0000-00005E080000}"/>
    <cellStyle name="Followed Hyperlink 9" xfId="36174" hidden="1" xr:uid="{00000000-0005-0000-0000-00005F080000}"/>
    <cellStyle name="Followed Hyperlink 9" xfId="35806" hidden="1" xr:uid="{00000000-0005-0000-0000-000060080000}"/>
    <cellStyle name="Followed Hyperlink 9" xfId="36303" hidden="1" xr:uid="{00000000-0005-0000-0000-000061080000}"/>
    <cellStyle name="Followed Hyperlink 9" xfId="36286" hidden="1" xr:uid="{00000000-0005-0000-0000-000062080000}"/>
    <cellStyle name="Followed Hyperlink 9" xfId="36386" hidden="1" xr:uid="{00000000-0005-0000-0000-000063080000}"/>
    <cellStyle name="Followed Hyperlink 9" xfId="36022" hidden="1" xr:uid="{00000000-0005-0000-0000-000064080000}"/>
    <cellStyle name="Followed Hyperlink 9" xfId="36514" hidden="1" xr:uid="{00000000-0005-0000-0000-000065080000}"/>
    <cellStyle name="Followed Hyperlink 9" xfId="36497" hidden="1" xr:uid="{00000000-0005-0000-0000-000066080000}"/>
    <cellStyle name="Followed Hyperlink 9" xfId="36597" hidden="1" xr:uid="{00000000-0005-0000-0000-000067080000}"/>
    <cellStyle name="Followed Hyperlink 9" xfId="35494" hidden="1" xr:uid="{00000000-0005-0000-0000-000068080000}"/>
    <cellStyle name="Followed Hyperlink 9" xfId="36720" hidden="1" xr:uid="{00000000-0005-0000-0000-000069080000}"/>
    <cellStyle name="Followed Hyperlink 9" xfId="36703" hidden="1" xr:uid="{00000000-0005-0000-0000-00006A080000}"/>
    <cellStyle name="Followed Hyperlink 9" xfId="36803" hidden="1" xr:uid="{00000000-0005-0000-0000-00006B080000}"/>
    <cellStyle name="Followed Hyperlink 9" xfId="33699" hidden="1" xr:uid="{00000000-0005-0000-0000-000050080000}"/>
    <cellStyle name="Followed Hyperlink 9" xfId="26067" hidden="1" xr:uid="{00000000-0005-0000-0000-000051080000}"/>
    <cellStyle name="Followed Hyperlink 9" xfId="35330" hidden="1" xr:uid="{00000000-0005-0000-0000-000052080000}"/>
    <cellStyle name="Followed Hyperlink 9" xfId="37031" hidden="1" xr:uid="{00000000-0005-0000-0000-000053080000}"/>
    <cellStyle name="Followed Hyperlink 9" xfId="37070" hidden="1" xr:uid="{00000000-0005-0000-0000-000054080000}"/>
    <cellStyle name="Followed Hyperlink 9" xfId="37261" hidden="1" xr:uid="{00000000-0005-0000-0000-000055080000}"/>
    <cellStyle name="Followed Hyperlink 9" xfId="37244" hidden="1" xr:uid="{00000000-0005-0000-0000-000056080000}"/>
    <cellStyle name="Followed Hyperlink 9" xfId="37344" hidden="1" xr:uid="{00000000-0005-0000-0000-000057080000}"/>
    <cellStyle name="Followed Hyperlink 9" xfId="37092" hidden="1" xr:uid="{00000000-0005-0000-0000-000058080000}"/>
    <cellStyle name="Followed Hyperlink 9" xfId="37482" hidden="1" xr:uid="{00000000-0005-0000-0000-000059080000}"/>
    <cellStyle name="Followed Hyperlink 9" xfId="37465" hidden="1" xr:uid="{00000000-0005-0000-0000-00005A080000}"/>
    <cellStyle name="Followed Hyperlink 9" xfId="37565" hidden="1" xr:uid="{00000000-0005-0000-0000-00005B080000}"/>
    <cellStyle name="Followed Hyperlink 9" xfId="37109" hidden="1" xr:uid="{00000000-0005-0000-0000-00005C080000}"/>
    <cellStyle name="Followed Hyperlink 9" xfId="37698" hidden="1" xr:uid="{00000000-0005-0000-0000-00005D080000}"/>
    <cellStyle name="Followed Hyperlink 9" xfId="37681" hidden="1" xr:uid="{00000000-0005-0000-0000-00005E080000}"/>
    <cellStyle name="Followed Hyperlink 9" xfId="37781" hidden="1" xr:uid="{00000000-0005-0000-0000-00005F080000}"/>
    <cellStyle name="Followed Hyperlink 9" xfId="37413" hidden="1" xr:uid="{00000000-0005-0000-0000-000060080000}"/>
    <cellStyle name="Followed Hyperlink 9" xfId="37910" hidden="1" xr:uid="{00000000-0005-0000-0000-000061080000}"/>
    <cellStyle name="Followed Hyperlink 9" xfId="37893" hidden="1" xr:uid="{00000000-0005-0000-0000-000062080000}"/>
    <cellStyle name="Followed Hyperlink 9" xfId="37993" hidden="1" xr:uid="{00000000-0005-0000-0000-000063080000}"/>
    <cellStyle name="Followed Hyperlink 9" xfId="37629" hidden="1" xr:uid="{00000000-0005-0000-0000-000064080000}"/>
    <cellStyle name="Followed Hyperlink 9" xfId="38121" hidden="1" xr:uid="{00000000-0005-0000-0000-000065080000}"/>
    <cellStyle name="Followed Hyperlink 9" xfId="38104" hidden="1" xr:uid="{00000000-0005-0000-0000-000066080000}"/>
    <cellStyle name="Followed Hyperlink 9" xfId="38204" hidden="1" xr:uid="{00000000-0005-0000-0000-000067080000}"/>
    <cellStyle name="Followed Hyperlink 9" xfId="37101" hidden="1" xr:uid="{00000000-0005-0000-0000-000068080000}"/>
    <cellStyle name="Followed Hyperlink 9" xfId="38327" hidden="1" xr:uid="{00000000-0005-0000-0000-000069080000}"/>
    <cellStyle name="Followed Hyperlink 9" xfId="38310" hidden="1" xr:uid="{00000000-0005-0000-0000-00006A080000}"/>
    <cellStyle name="Followed Hyperlink 9" xfId="38410" hidden="1" xr:uid="{00000000-0005-0000-0000-00006B080000}"/>
    <cellStyle name="Followed Hyperlink 9" xfId="35350" hidden="1" xr:uid="{00000000-0005-0000-0000-000050080000}"/>
    <cellStyle name="Followed Hyperlink 9" xfId="28295" hidden="1" xr:uid="{00000000-0005-0000-0000-000051080000}"/>
    <cellStyle name="Followed Hyperlink 9" xfId="36963" hidden="1" xr:uid="{00000000-0005-0000-0000-000052080000}"/>
    <cellStyle name="Followed Hyperlink 9" xfId="38600" hidden="1" xr:uid="{00000000-0005-0000-0000-000053080000}"/>
    <cellStyle name="Followed Hyperlink 9" xfId="38639" hidden="1" xr:uid="{00000000-0005-0000-0000-000054080000}"/>
    <cellStyle name="Followed Hyperlink 9" xfId="38830" hidden="1" xr:uid="{00000000-0005-0000-0000-000055080000}"/>
    <cellStyle name="Followed Hyperlink 9" xfId="38813" hidden="1" xr:uid="{00000000-0005-0000-0000-000056080000}"/>
    <cellStyle name="Followed Hyperlink 9" xfId="38913" hidden="1" xr:uid="{00000000-0005-0000-0000-000057080000}"/>
    <cellStyle name="Followed Hyperlink 9" xfId="38661" hidden="1" xr:uid="{00000000-0005-0000-0000-000058080000}"/>
    <cellStyle name="Followed Hyperlink 9" xfId="39051" hidden="1" xr:uid="{00000000-0005-0000-0000-000059080000}"/>
    <cellStyle name="Followed Hyperlink 9" xfId="39034" hidden="1" xr:uid="{00000000-0005-0000-0000-00005A080000}"/>
    <cellStyle name="Followed Hyperlink 9" xfId="39134" hidden="1" xr:uid="{00000000-0005-0000-0000-00005B080000}"/>
    <cellStyle name="Followed Hyperlink 9" xfId="38678" hidden="1" xr:uid="{00000000-0005-0000-0000-00005C080000}"/>
    <cellStyle name="Followed Hyperlink 9" xfId="39267" hidden="1" xr:uid="{00000000-0005-0000-0000-00005D080000}"/>
    <cellStyle name="Followed Hyperlink 9" xfId="39250" hidden="1" xr:uid="{00000000-0005-0000-0000-00005E080000}"/>
    <cellStyle name="Followed Hyperlink 9" xfId="39350" hidden="1" xr:uid="{00000000-0005-0000-0000-00005F080000}"/>
    <cellStyle name="Followed Hyperlink 9" xfId="38982" hidden="1" xr:uid="{00000000-0005-0000-0000-000060080000}"/>
    <cellStyle name="Followed Hyperlink 9" xfId="39479" hidden="1" xr:uid="{00000000-0005-0000-0000-000061080000}"/>
    <cellStyle name="Followed Hyperlink 9" xfId="39462" hidden="1" xr:uid="{00000000-0005-0000-0000-000062080000}"/>
    <cellStyle name="Followed Hyperlink 9" xfId="39562" hidden="1" xr:uid="{00000000-0005-0000-0000-000063080000}"/>
    <cellStyle name="Followed Hyperlink 9" xfId="39198" hidden="1" xr:uid="{00000000-0005-0000-0000-000064080000}"/>
    <cellStyle name="Followed Hyperlink 9" xfId="39690" hidden="1" xr:uid="{00000000-0005-0000-0000-000065080000}"/>
    <cellStyle name="Followed Hyperlink 9" xfId="39673" hidden="1" xr:uid="{00000000-0005-0000-0000-000066080000}"/>
    <cellStyle name="Followed Hyperlink 9" xfId="39773" hidden="1" xr:uid="{00000000-0005-0000-0000-000067080000}"/>
    <cellStyle name="Followed Hyperlink 9" xfId="38670" hidden="1" xr:uid="{00000000-0005-0000-0000-000068080000}"/>
    <cellStyle name="Followed Hyperlink 9" xfId="39896" hidden="1" xr:uid="{00000000-0005-0000-0000-000069080000}"/>
    <cellStyle name="Followed Hyperlink 9" xfId="39879" hidden="1" xr:uid="{00000000-0005-0000-0000-00006A080000}"/>
    <cellStyle name="Followed Hyperlink 9" xfId="39979" hidden="1" xr:uid="{00000000-0005-0000-0000-00006B080000}"/>
    <cellStyle name="Followed Hyperlink 9" xfId="36979" hidden="1" xr:uid="{00000000-0005-0000-0000-000050080000}"/>
    <cellStyle name="Followed Hyperlink 9" xfId="28424" hidden="1" xr:uid="{00000000-0005-0000-0000-000051080000}"/>
    <cellStyle name="Followed Hyperlink 9" xfId="38559" hidden="1" xr:uid="{00000000-0005-0000-0000-000052080000}"/>
    <cellStyle name="Followed Hyperlink 9" xfId="40119" hidden="1" xr:uid="{00000000-0005-0000-0000-000053080000}"/>
    <cellStyle name="Followed Hyperlink 9" xfId="40158" hidden="1" xr:uid="{00000000-0005-0000-0000-000054080000}"/>
    <cellStyle name="Followed Hyperlink 9" xfId="40349" hidden="1" xr:uid="{00000000-0005-0000-0000-000055080000}"/>
    <cellStyle name="Followed Hyperlink 9" xfId="40332" hidden="1" xr:uid="{00000000-0005-0000-0000-000056080000}"/>
    <cellStyle name="Followed Hyperlink 9" xfId="40432" hidden="1" xr:uid="{00000000-0005-0000-0000-000057080000}"/>
    <cellStyle name="Followed Hyperlink 9" xfId="40180" hidden="1" xr:uid="{00000000-0005-0000-0000-000058080000}"/>
    <cellStyle name="Followed Hyperlink 9" xfId="40570" hidden="1" xr:uid="{00000000-0005-0000-0000-000059080000}"/>
    <cellStyle name="Followed Hyperlink 9" xfId="40553" hidden="1" xr:uid="{00000000-0005-0000-0000-00005A080000}"/>
    <cellStyle name="Followed Hyperlink 9" xfId="40653" hidden="1" xr:uid="{00000000-0005-0000-0000-00005B080000}"/>
    <cellStyle name="Followed Hyperlink 9" xfId="40197" hidden="1" xr:uid="{00000000-0005-0000-0000-00005C080000}"/>
    <cellStyle name="Followed Hyperlink 9" xfId="40786" hidden="1" xr:uid="{00000000-0005-0000-0000-00005D080000}"/>
    <cellStyle name="Followed Hyperlink 9" xfId="40769" hidden="1" xr:uid="{00000000-0005-0000-0000-00005E080000}"/>
    <cellStyle name="Followed Hyperlink 9" xfId="40869" hidden="1" xr:uid="{00000000-0005-0000-0000-00005F080000}"/>
    <cellStyle name="Followed Hyperlink 9" xfId="40501" hidden="1" xr:uid="{00000000-0005-0000-0000-000060080000}"/>
    <cellStyle name="Followed Hyperlink 9" xfId="40998" hidden="1" xr:uid="{00000000-0005-0000-0000-000061080000}"/>
    <cellStyle name="Followed Hyperlink 9" xfId="40981" hidden="1" xr:uid="{00000000-0005-0000-0000-000062080000}"/>
    <cellStyle name="Followed Hyperlink 9" xfId="41081" hidden="1" xr:uid="{00000000-0005-0000-0000-000063080000}"/>
    <cellStyle name="Followed Hyperlink 9" xfId="40717" hidden="1" xr:uid="{00000000-0005-0000-0000-000064080000}"/>
    <cellStyle name="Followed Hyperlink 9" xfId="41209" hidden="1" xr:uid="{00000000-0005-0000-0000-000065080000}"/>
    <cellStyle name="Followed Hyperlink 9" xfId="41192" hidden="1" xr:uid="{00000000-0005-0000-0000-000066080000}"/>
    <cellStyle name="Followed Hyperlink 9" xfId="41292" hidden="1" xr:uid="{00000000-0005-0000-0000-000067080000}"/>
    <cellStyle name="Followed Hyperlink 9" xfId="40189" hidden="1" xr:uid="{00000000-0005-0000-0000-000068080000}"/>
    <cellStyle name="Followed Hyperlink 9" xfId="41415" hidden="1" xr:uid="{00000000-0005-0000-0000-000069080000}"/>
    <cellStyle name="Followed Hyperlink 9" xfId="41398" hidden="1" xr:uid="{00000000-0005-0000-0000-00006A080000}"/>
    <cellStyle name="Followed Hyperlink 9" xfId="41498" hidden="1" xr:uid="{00000000-0005-0000-0000-00006B080000}"/>
    <cellStyle name="Followed Hyperlink 9" xfId="41770" hidden="1" xr:uid="{00000000-0005-0000-0000-000050080000}"/>
    <cellStyle name="Followed Hyperlink 9" xfId="42001" hidden="1" xr:uid="{00000000-0005-0000-0000-000051080000}"/>
    <cellStyle name="Followed Hyperlink 9" xfId="41984" hidden="1" xr:uid="{00000000-0005-0000-0000-000052080000}"/>
    <cellStyle name="Followed Hyperlink 9" xfId="42084" hidden="1" xr:uid="{00000000-0005-0000-0000-000053080000}"/>
    <cellStyle name="Followed Hyperlink 9" xfId="42123" hidden="1" xr:uid="{00000000-0005-0000-0000-000054080000}"/>
    <cellStyle name="Followed Hyperlink 9" xfId="42314" hidden="1" xr:uid="{00000000-0005-0000-0000-000055080000}"/>
    <cellStyle name="Followed Hyperlink 9" xfId="42297" hidden="1" xr:uid="{00000000-0005-0000-0000-000056080000}"/>
    <cellStyle name="Followed Hyperlink 9" xfId="42397" hidden="1" xr:uid="{00000000-0005-0000-0000-000057080000}"/>
    <cellStyle name="Followed Hyperlink 9" xfId="42145" hidden="1" xr:uid="{00000000-0005-0000-0000-000058080000}"/>
    <cellStyle name="Followed Hyperlink 9" xfId="42535" hidden="1" xr:uid="{00000000-0005-0000-0000-000059080000}"/>
    <cellStyle name="Followed Hyperlink 9" xfId="42518" hidden="1" xr:uid="{00000000-0005-0000-0000-00005A080000}"/>
    <cellStyle name="Followed Hyperlink 9" xfId="42618" hidden="1" xr:uid="{00000000-0005-0000-0000-00005B080000}"/>
    <cellStyle name="Followed Hyperlink 9" xfId="42162" hidden="1" xr:uid="{00000000-0005-0000-0000-00005C080000}"/>
    <cellStyle name="Followed Hyperlink 9" xfId="42751" hidden="1" xr:uid="{00000000-0005-0000-0000-00005D080000}"/>
    <cellStyle name="Followed Hyperlink 9" xfId="42734" hidden="1" xr:uid="{00000000-0005-0000-0000-00005E080000}"/>
    <cellStyle name="Followed Hyperlink 9" xfId="42834" hidden="1" xr:uid="{00000000-0005-0000-0000-00005F080000}"/>
    <cellStyle name="Followed Hyperlink 9" xfId="42466" hidden="1" xr:uid="{00000000-0005-0000-0000-000060080000}"/>
    <cellStyle name="Followed Hyperlink 9" xfId="42963" hidden="1" xr:uid="{00000000-0005-0000-0000-000061080000}"/>
    <cellStyle name="Followed Hyperlink 9" xfId="42946" hidden="1" xr:uid="{00000000-0005-0000-0000-000062080000}"/>
    <cellStyle name="Followed Hyperlink 9" xfId="43046" hidden="1" xr:uid="{00000000-0005-0000-0000-000063080000}"/>
    <cellStyle name="Followed Hyperlink 9" xfId="42682" hidden="1" xr:uid="{00000000-0005-0000-0000-000064080000}"/>
    <cellStyle name="Followed Hyperlink 9" xfId="43174" hidden="1" xr:uid="{00000000-0005-0000-0000-000065080000}"/>
    <cellStyle name="Followed Hyperlink 9" xfId="43157" hidden="1" xr:uid="{00000000-0005-0000-0000-000066080000}"/>
    <cellStyle name="Followed Hyperlink 9" xfId="43257" hidden="1" xr:uid="{00000000-0005-0000-0000-000067080000}"/>
    <cellStyle name="Followed Hyperlink 9" xfId="42154" hidden="1" xr:uid="{00000000-0005-0000-0000-000068080000}"/>
    <cellStyle name="Followed Hyperlink 9" xfId="43380" hidden="1" xr:uid="{00000000-0005-0000-0000-000069080000}"/>
    <cellStyle name="Followed Hyperlink 9" xfId="43363" hidden="1" xr:uid="{00000000-0005-0000-0000-00006A080000}"/>
    <cellStyle name="Followed Hyperlink 9" xfId="43463" hidden="1" xr:uid="{00000000-0005-0000-0000-00006B080000}"/>
    <cellStyle name="Followed Hyperlink 9" xfId="43804" hidden="1" xr:uid="{00000000-0005-0000-0000-000050080000}"/>
    <cellStyle name="Followed Hyperlink 9" xfId="43948" hidden="1" xr:uid="{00000000-0005-0000-0000-000051080000}"/>
    <cellStyle name="Followed Hyperlink 9" xfId="43931" hidden="1" xr:uid="{00000000-0005-0000-0000-000052080000}"/>
    <cellStyle name="Followed Hyperlink 9" xfId="44031" hidden="1" xr:uid="{00000000-0005-0000-0000-000053080000}"/>
    <cellStyle name="Followed Hyperlink 9" xfId="44070" hidden="1" xr:uid="{00000000-0005-0000-0000-000054080000}"/>
    <cellStyle name="Followed Hyperlink 9" xfId="44261" hidden="1" xr:uid="{00000000-0005-0000-0000-000055080000}"/>
    <cellStyle name="Followed Hyperlink 9" xfId="44244" hidden="1" xr:uid="{00000000-0005-0000-0000-000056080000}"/>
    <cellStyle name="Followed Hyperlink 9" xfId="44344" hidden="1" xr:uid="{00000000-0005-0000-0000-000057080000}"/>
    <cellStyle name="Followed Hyperlink 9" xfId="44092" hidden="1" xr:uid="{00000000-0005-0000-0000-000058080000}"/>
    <cellStyle name="Followed Hyperlink 9" xfId="44482" hidden="1" xr:uid="{00000000-0005-0000-0000-000059080000}"/>
    <cellStyle name="Followed Hyperlink 9" xfId="44465" hidden="1" xr:uid="{00000000-0005-0000-0000-00005A080000}"/>
    <cellStyle name="Followed Hyperlink 9" xfId="44565" hidden="1" xr:uid="{00000000-0005-0000-0000-00005B080000}"/>
    <cellStyle name="Followed Hyperlink 9" xfId="44109" hidden="1" xr:uid="{00000000-0005-0000-0000-00005C080000}"/>
    <cellStyle name="Followed Hyperlink 9" xfId="44698" hidden="1" xr:uid="{00000000-0005-0000-0000-00005D080000}"/>
    <cellStyle name="Followed Hyperlink 9" xfId="44681" hidden="1" xr:uid="{00000000-0005-0000-0000-00005E080000}"/>
    <cellStyle name="Followed Hyperlink 9" xfId="44781" hidden="1" xr:uid="{00000000-0005-0000-0000-00005F080000}"/>
    <cellStyle name="Followed Hyperlink 9" xfId="44413" hidden="1" xr:uid="{00000000-0005-0000-0000-000060080000}"/>
    <cellStyle name="Followed Hyperlink 9" xfId="44910" hidden="1" xr:uid="{00000000-0005-0000-0000-000061080000}"/>
    <cellStyle name="Followed Hyperlink 9" xfId="44893" hidden="1" xr:uid="{00000000-0005-0000-0000-000062080000}"/>
    <cellStyle name="Followed Hyperlink 9" xfId="44993" hidden="1" xr:uid="{00000000-0005-0000-0000-000063080000}"/>
    <cellStyle name="Followed Hyperlink 9" xfId="44629" hidden="1" xr:uid="{00000000-0005-0000-0000-000064080000}"/>
    <cellStyle name="Followed Hyperlink 9" xfId="45121" hidden="1" xr:uid="{00000000-0005-0000-0000-000065080000}"/>
    <cellStyle name="Followed Hyperlink 9" xfId="45104" hidden="1" xr:uid="{00000000-0005-0000-0000-000066080000}"/>
    <cellStyle name="Followed Hyperlink 9" xfId="45204" hidden="1" xr:uid="{00000000-0005-0000-0000-000067080000}"/>
    <cellStyle name="Followed Hyperlink 9" xfId="44101" hidden="1" xr:uid="{00000000-0005-0000-0000-000068080000}"/>
    <cellStyle name="Followed Hyperlink 9" xfId="45327" hidden="1" xr:uid="{00000000-0005-0000-0000-000069080000}"/>
    <cellStyle name="Followed Hyperlink 9" xfId="45310" hidden="1" xr:uid="{00000000-0005-0000-0000-00006A080000}"/>
    <cellStyle name="Followed Hyperlink 9" xfId="45410" hidden="1" xr:uid="{00000000-0005-0000-0000-00006B080000}"/>
    <cellStyle name="Good" xfId="7" builtinId="26" customBuiltin="1"/>
    <cellStyle name="Heading 1" xfId="3" builtinId="16" customBuiltin="1"/>
    <cellStyle name="Heading 1 2" xfId="178" xr:uid="{00000000-0005-0000-0000-00006E080000}"/>
    <cellStyle name="Heading 1 3" xfId="307" xr:uid="{00000000-0005-0000-0000-00006F080000}"/>
    <cellStyle name="Heading 2" xfId="4" builtinId="17" customBuiltin="1"/>
    <cellStyle name="Heading 2 2" xfId="179" xr:uid="{00000000-0005-0000-0000-000071080000}"/>
    <cellStyle name="Heading 2 3" xfId="308" xr:uid="{00000000-0005-0000-0000-000072080000}"/>
    <cellStyle name="Heading 3" xfId="5" builtinId="18" customBuiltin="1"/>
    <cellStyle name="Heading 4" xfId="6" builtinId="19" customBuiltin="1"/>
    <cellStyle name="Hyperlink 2" xfId="180" xr:uid="{00000000-0005-0000-0000-000075080000}"/>
    <cellStyle name="Input" xfId="9" builtinId="20" customBuiltin="1"/>
    <cellStyle name="Linked Cell" xfId="12" builtinId="24" customBuiltin="1"/>
    <cellStyle name="Neutral 2" xfId="52" xr:uid="{00000000-0005-0000-0000-00004C080000}"/>
    <cellStyle name="Normal" xfId="0" builtinId="0"/>
    <cellStyle name="Normal 10" xfId="130" xr:uid="{00000000-0005-0000-0000-00007A080000}"/>
    <cellStyle name="Normal 10 2" xfId="138" xr:uid="{00000000-0005-0000-0000-00007B080000}"/>
    <cellStyle name="Normal 11" xfId="146" xr:uid="{00000000-0005-0000-0000-00007C080000}"/>
    <cellStyle name="Normal 12" xfId="166" xr:uid="{00000000-0005-0000-0000-00007D080000}"/>
    <cellStyle name="Normal 13" xfId="147" xr:uid="{00000000-0005-0000-0000-00007E080000}"/>
    <cellStyle name="Normal 14" xfId="326" xr:uid="{00000000-0005-0000-0000-00007F080000}"/>
    <cellStyle name="Normal 15" xfId="2426" xr:uid="{00000000-0005-0000-0000-000080080000}"/>
    <cellStyle name="Normal 16" xfId="2429" xr:uid="{00000000-0005-0000-0000-000081080000}"/>
    <cellStyle name="Normal 16 2" xfId="28245" xr:uid="{00000000-0005-0000-0000-000081080000}"/>
    <cellStyle name="Normal 2" xfId="38" xr:uid="{00000000-0005-0000-0000-000082080000}"/>
    <cellStyle name="Normal 2 2" xfId="167" xr:uid="{00000000-0005-0000-0000-000083080000}"/>
    <cellStyle name="Normal 2 3" xfId="181" xr:uid="{00000000-0005-0000-0000-000084080000}"/>
    <cellStyle name="Normal 2 4" xfId="182" xr:uid="{00000000-0005-0000-0000-000085080000}"/>
    <cellStyle name="Normal 2 5" xfId="183" xr:uid="{00000000-0005-0000-0000-000086080000}"/>
    <cellStyle name="Normal 2 6" xfId="184" xr:uid="{00000000-0005-0000-0000-000087080000}"/>
    <cellStyle name="Normal 2 7" xfId="185" xr:uid="{00000000-0005-0000-0000-000088080000}"/>
    <cellStyle name="Normal 2 7 2" xfId="468" xr:uid="{00000000-0005-0000-0000-000089080000}"/>
    <cellStyle name="Normal 2 7 2 2" xfId="2334" xr:uid="{00000000-0005-0000-0000-00008A080000}"/>
    <cellStyle name="Normal 2 7 2 2 2" xfId="28150" xr:uid="{00000000-0005-0000-0000-00008A080000}"/>
    <cellStyle name="Normal 2 7 2 2 3" xfId="43667" xr:uid="{00000000-0005-0000-0000-00008A080000}"/>
    <cellStyle name="Normal 2 7 2 3" xfId="26284" xr:uid="{00000000-0005-0000-0000-000089080000}"/>
    <cellStyle name="Normal 2 7 2 4" xfId="41801" xr:uid="{00000000-0005-0000-0000-000089080000}"/>
    <cellStyle name="Normal 2 7 3" xfId="2333" xr:uid="{00000000-0005-0000-0000-00008B080000}"/>
    <cellStyle name="Normal 2 7 3 2" xfId="28149" xr:uid="{00000000-0005-0000-0000-00008B080000}"/>
    <cellStyle name="Normal 2 7 3 3" xfId="43666" xr:uid="{00000000-0005-0000-0000-00008B080000}"/>
    <cellStyle name="Normal 2 7 4" xfId="26003" xr:uid="{00000000-0005-0000-0000-000088080000}"/>
    <cellStyle name="Normal 2 7 5" xfId="41596" xr:uid="{00000000-0005-0000-0000-000088080000}"/>
    <cellStyle name="Normal 2 8" xfId="376" xr:uid="{00000000-0005-0000-0000-00008C080000}"/>
    <cellStyle name="Normal 3" xfId="42" xr:uid="{00000000-0005-0000-0000-00008D080000}"/>
    <cellStyle name="Normal 3 2" xfId="314" xr:uid="{00000000-0005-0000-0000-00008E080000}"/>
    <cellStyle name="Normal 3 3" xfId="379" xr:uid="{00000000-0005-0000-0000-00008F080000}"/>
    <cellStyle name="Normal 4" xfId="43" xr:uid="{00000000-0005-0000-0000-000090080000}"/>
    <cellStyle name="Normal 4 2" xfId="186" xr:uid="{00000000-0005-0000-0000-000091080000}"/>
    <cellStyle name="Normal 4 2 2" xfId="349" xr:uid="{00000000-0005-0000-0000-000092080000}"/>
    <cellStyle name="Normal 4 2 2 2" xfId="2336" xr:uid="{00000000-0005-0000-0000-000093080000}"/>
    <cellStyle name="Normal 4 2 2 2 2" xfId="28152" xr:uid="{00000000-0005-0000-0000-000093080000}"/>
    <cellStyle name="Normal 4 2 2 2 3" xfId="43669" xr:uid="{00000000-0005-0000-0000-000093080000}"/>
    <cellStyle name="Normal 4 2 2 3" xfId="26165" xr:uid="{00000000-0005-0000-0000-000092080000}"/>
    <cellStyle name="Normal 4 2 2 4" xfId="41695" xr:uid="{00000000-0005-0000-0000-000092080000}"/>
    <cellStyle name="Normal 4 2 3" xfId="469" xr:uid="{00000000-0005-0000-0000-000094080000}"/>
    <cellStyle name="Normal 4 2 3 2" xfId="2337" xr:uid="{00000000-0005-0000-0000-000095080000}"/>
    <cellStyle name="Normal 4 2 3 2 2" xfId="28153" xr:uid="{00000000-0005-0000-0000-000095080000}"/>
    <cellStyle name="Normal 4 2 3 2 3" xfId="43670" xr:uid="{00000000-0005-0000-0000-000095080000}"/>
    <cellStyle name="Normal 4 2 3 3" xfId="26285" xr:uid="{00000000-0005-0000-0000-000094080000}"/>
    <cellStyle name="Normal 4 2 3 4" xfId="41802" xr:uid="{00000000-0005-0000-0000-000094080000}"/>
    <cellStyle name="Normal 4 2 4" xfId="2335" xr:uid="{00000000-0005-0000-0000-000096080000}"/>
    <cellStyle name="Normal 4 2 4 2" xfId="28151" xr:uid="{00000000-0005-0000-0000-000096080000}"/>
    <cellStyle name="Normal 4 2 4 3" xfId="43668" xr:uid="{00000000-0005-0000-0000-000096080000}"/>
    <cellStyle name="Normal 4 2 5" xfId="26004" xr:uid="{00000000-0005-0000-0000-000091080000}"/>
    <cellStyle name="Normal 4 2 6" xfId="41597" xr:uid="{00000000-0005-0000-0000-000091080000}"/>
    <cellStyle name="Normal 4 3" xfId="187" xr:uid="{00000000-0005-0000-0000-000097080000}"/>
    <cellStyle name="Normal 4 4" xfId="311" xr:uid="{00000000-0005-0000-0000-000098080000}"/>
    <cellStyle name="Normal 4 5" xfId="380" xr:uid="{00000000-0005-0000-0000-000099080000}"/>
    <cellStyle name="Normal 5" xfId="36" xr:uid="{00000000-0005-0000-0000-00009A080000}"/>
    <cellStyle name="Normal 5 2" xfId="143" xr:uid="{00000000-0005-0000-0000-00009B080000}"/>
    <cellStyle name="Normal 5 3" xfId="319" xr:uid="{00000000-0005-0000-0000-00009C080000}"/>
    <cellStyle name="Normal 5 4" xfId="374" xr:uid="{00000000-0005-0000-0000-00009D080000}"/>
    <cellStyle name="Normal 6" xfId="40" xr:uid="{00000000-0005-0000-0000-00009E080000}"/>
    <cellStyle name="Normal 6 2" xfId="346" xr:uid="{00000000-0005-0000-0000-00009F080000}"/>
    <cellStyle name="Normal 6 3" xfId="378" xr:uid="{00000000-0005-0000-0000-0000A0080000}"/>
    <cellStyle name="Normal 7" xfId="85" xr:uid="{00000000-0005-0000-0000-0000A1080000}"/>
    <cellStyle name="Normal 7 10" xfId="139" xr:uid="{00000000-0005-0000-0000-0000A2080000}"/>
    <cellStyle name="Normal 7 10 2" xfId="262" xr:uid="{00000000-0005-0000-0000-0000A3080000}"/>
    <cellStyle name="Normal 7 10 2 2" xfId="540" xr:uid="{00000000-0005-0000-0000-0000A4080000}"/>
    <cellStyle name="Normal 7 10 2 2 2" xfId="2341" xr:uid="{00000000-0005-0000-0000-0000A5080000}"/>
    <cellStyle name="Normal 7 10 2 2 2 2" xfId="28157" xr:uid="{00000000-0005-0000-0000-0000A5080000}"/>
    <cellStyle name="Normal 7 10 2 2 2 3" xfId="43674" xr:uid="{00000000-0005-0000-0000-0000A5080000}"/>
    <cellStyle name="Normal 7 10 2 2 3" xfId="26356" xr:uid="{00000000-0005-0000-0000-0000A4080000}"/>
    <cellStyle name="Normal 7 10 2 2 4" xfId="41873" xr:uid="{00000000-0005-0000-0000-0000A4080000}"/>
    <cellStyle name="Normal 7 10 2 3" xfId="2340" xr:uid="{00000000-0005-0000-0000-0000A6080000}"/>
    <cellStyle name="Normal 7 10 2 3 2" xfId="28156" xr:uid="{00000000-0005-0000-0000-0000A6080000}"/>
    <cellStyle name="Normal 7 10 2 3 3" xfId="43673" xr:uid="{00000000-0005-0000-0000-0000A6080000}"/>
    <cellStyle name="Normal 7 10 2 4" xfId="26080" xr:uid="{00000000-0005-0000-0000-0000A3080000}"/>
    <cellStyle name="Normal 7 10 2 5" xfId="41647" xr:uid="{00000000-0005-0000-0000-0000A3080000}"/>
    <cellStyle name="Normal 7 10 3" xfId="444" xr:uid="{00000000-0005-0000-0000-0000A7080000}"/>
    <cellStyle name="Normal 7 10 3 2" xfId="2342" xr:uid="{00000000-0005-0000-0000-0000A8080000}"/>
    <cellStyle name="Normal 7 10 3 2 2" xfId="28158" xr:uid="{00000000-0005-0000-0000-0000A8080000}"/>
    <cellStyle name="Normal 7 10 3 2 3" xfId="43675" xr:uid="{00000000-0005-0000-0000-0000A8080000}"/>
    <cellStyle name="Normal 7 10 3 3" xfId="26260" xr:uid="{00000000-0005-0000-0000-0000A7080000}"/>
    <cellStyle name="Normal 7 10 3 4" xfId="41780" xr:uid="{00000000-0005-0000-0000-0000A7080000}"/>
    <cellStyle name="Normal 7 10 4" xfId="2339" xr:uid="{00000000-0005-0000-0000-0000A9080000}"/>
    <cellStyle name="Normal 7 10 4 2" xfId="28155" xr:uid="{00000000-0005-0000-0000-0000A9080000}"/>
    <cellStyle name="Normal 7 10 4 3" xfId="43672" xr:uid="{00000000-0005-0000-0000-0000A9080000}"/>
    <cellStyle name="Normal 7 10 5" xfId="25958" xr:uid="{00000000-0005-0000-0000-0000A2080000}"/>
    <cellStyle name="Normal 7 10 6" xfId="41577" xr:uid="{00000000-0005-0000-0000-0000A2080000}"/>
    <cellStyle name="Normal 7 11" xfId="149" xr:uid="{00000000-0005-0000-0000-0000AA080000}"/>
    <cellStyle name="Normal 7 11 2" xfId="268" xr:uid="{00000000-0005-0000-0000-0000AB080000}"/>
    <cellStyle name="Normal 7 11 2 2" xfId="546" xr:uid="{00000000-0005-0000-0000-0000AC080000}"/>
    <cellStyle name="Normal 7 11 2 2 2" xfId="2345" xr:uid="{00000000-0005-0000-0000-0000AD080000}"/>
    <cellStyle name="Normal 7 11 2 2 2 2" xfId="28161" xr:uid="{00000000-0005-0000-0000-0000AD080000}"/>
    <cellStyle name="Normal 7 11 2 2 2 3" xfId="43678" xr:uid="{00000000-0005-0000-0000-0000AD080000}"/>
    <cellStyle name="Normal 7 11 2 2 3" xfId="26362" xr:uid="{00000000-0005-0000-0000-0000AC080000}"/>
    <cellStyle name="Normal 7 11 2 2 4" xfId="41879" xr:uid="{00000000-0005-0000-0000-0000AC080000}"/>
    <cellStyle name="Normal 7 11 2 3" xfId="2344" xr:uid="{00000000-0005-0000-0000-0000AE080000}"/>
    <cellStyle name="Normal 7 11 2 3 2" xfId="28160" xr:uid="{00000000-0005-0000-0000-0000AE080000}"/>
    <cellStyle name="Normal 7 11 2 3 3" xfId="43677" xr:uid="{00000000-0005-0000-0000-0000AE080000}"/>
    <cellStyle name="Normal 7 11 2 4" xfId="26086" xr:uid="{00000000-0005-0000-0000-0000AB080000}"/>
    <cellStyle name="Normal 7 11 2 5" xfId="41652" xr:uid="{00000000-0005-0000-0000-0000AB080000}"/>
    <cellStyle name="Normal 7 11 3" xfId="451" xr:uid="{00000000-0005-0000-0000-0000AF080000}"/>
    <cellStyle name="Normal 7 11 3 2" xfId="2346" xr:uid="{00000000-0005-0000-0000-0000B0080000}"/>
    <cellStyle name="Normal 7 11 3 2 2" xfId="28162" xr:uid="{00000000-0005-0000-0000-0000B0080000}"/>
    <cellStyle name="Normal 7 11 3 2 3" xfId="43679" xr:uid="{00000000-0005-0000-0000-0000B0080000}"/>
    <cellStyle name="Normal 7 11 3 3" xfId="26267" xr:uid="{00000000-0005-0000-0000-0000AF080000}"/>
    <cellStyle name="Normal 7 11 3 4" xfId="41787" xr:uid="{00000000-0005-0000-0000-0000AF080000}"/>
    <cellStyle name="Normal 7 11 4" xfId="2343" xr:uid="{00000000-0005-0000-0000-0000B1080000}"/>
    <cellStyle name="Normal 7 11 4 2" xfId="28159" xr:uid="{00000000-0005-0000-0000-0000B1080000}"/>
    <cellStyle name="Normal 7 11 4 3" xfId="43676" xr:uid="{00000000-0005-0000-0000-0000B1080000}"/>
    <cellStyle name="Normal 7 11 5" xfId="25968" xr:uid="{00000000-0005-0000-0000-0000AA080000}"/>
    <cellStyle name="Normal 7 11 6" xfId="41582" xr:uid="{00000000-0005-0000-0000-0000AA080000}"/>
    <cellStyle name="Normal 7 12" xfId="133" xr:uid="{00000000-0005-0000-0000-0000B2080000}"/>
    <cellStyle name="Normal 7 12 2" xfId="258" xr:uid="{00000000-0005-0000-0000-0000B3080000}"/>
    <cellStyle name="Normal 7 12 2 2" xfId="537" xr:uid="{00000000-0005-0000-0000-0000B4080000}"/>
    <cellStyle name="Normal 7 12 2 2 2" xfId="2349" xr:uid="{00000000-0005-0000-0000-0000B5080000}"/>
    <cellStyle name="Normal 7 12 2 2 2 2" xfId="28165" xr:uid="{00000000-0005-0000-0000-0000B5080000}"/>
    <cellStyle name="Normal 7 12 2 2 2 3" xfId="43682" xr:uid="{00000000-0005-0000-0000-0000B5080000}"/>
    <cellStyle name="Normal 7 12 2 2 3" xfId="26353" xr:uid="{00000000-0005-0000-0000-0000B4080000}"/>
    <cellStyle name="Normal 7 12 2 2 4" xfId="41870" xr:uid="{00000000-0005-0000-0000-0000B4080000}"/>
    <cellStyle name="Normal 7 12 2 3" xfId="2348" xr:uid="{00000000-0005-0000-0000-0000B6080000}"/>
    <cellStyle name="Normal 7 12 2 3 2" xfId="28164" xr:uid="{00000000-0005-0000-0000-0000B6080000}"/>
    <cellStyle name="Normal 7 12 2 3 3" xfId="43681" xr:uid="{00000000-0005-0000-0000-0000B6080000}"/>
    <cellStyle name="Normal 7 12 2 4" xfId="26076" xr:uid="{00000000-0005-0000-0000-0000B3080000}"/>
    <cellStyle name="Normal 7 12 2 5" xfId="41644" xr:uid="{00000000-0005-0000-0000-0000B3080000}"/>
    <cellStyle name="Normal 7 12 3" xfId="440" xr:uid="{00000000-0005-0000-0000-0000B7080000}"/>
    <cellStyle name="Normal 7 12 3 2" xfId="2350" xr:uid="{00000000-0005-0000-0000-0000B8080000}"/>
    <cellStyle name="Normal 7 12 3 2 2" xfId="28166" xr:uid="{00000000-0005-0000-0000-0000B8080000}"/>
    <cellStyle name="Normal 7 12 3 2 3" xfId="43683" xr:uid="{00000000-0005-0000-0000-0000B8080000}"/>
    <cellStyle name="Normal 7 12 3 3" xfId="26256" xr:uid="{00000000-0005-0000-0000-0000B7080000}"/>
    <cellStyle name="Normal 7 12 3 4" xfId="41776" xr:uid="{00000000-0005-0000-0000-0000B7080000}"/>
    <cellStyle name="Normal 7 12 4" xfId="2347" xr:uid="{00000000-0005-0000-0000-0000B9080000}"/>
    <cellStyle name="Normal 7 12 4 2" xfId="28163" xr:uid="{00000000-0005-0000-0000-0000B9080000}"/>
    <cellStyle name="Normal 7 12 4 3" xfId="43680" xr:uid="{00000000-0005-0000-0000-0000B9080000}"/>
    <cellStyle name="Normal 7 12 5" xfId="25952" xr:uid="{00000000-0005-0000-0000-0000B2080000}"/>
    <cellStyle name="Normal 7 12 6" xfId="41574" xr:uid="{00000000-0005-0000-0000-0000B2080000}"/>
    <cellStyle name="Normal 7 13" xfId="156" xr:uid="{00000000-0005-0000-0000-0000BA080000}"/>
    <cellStyle name="Normal 7 13 2" xfId="274" xr:uid="{00000000-0005-0000-0000-0000BB080000}"/>
    <cellStyle name="Normal 7 13 2 2" xfId="552" xr:uid="{00000000-0005-0000-0000-0000BC080000}"/>
    <cellStyle name="Normal 7 13 2 2 2" xfId="2353" xr:uid="{00000000-0005-0000-0000-0000BD080000}"/>
    <cellStyle name="Normal 7 13 2 2 2 2" xfId="28169" xr:uid="{00000000-0005-0000-0000-0000BD080000}"/>
    <cellStyle name="Normal 7 13 2 2 2 3" xfId="43686" xr:uid="{00000000-0005-0000-0000-0000BD080000}"/>
    <cellStyle name="Normal 7 13 2 2 3" xfId="26368" xr:uid="{00000000-0005-0000-0000-0000BC080000}"/>
    <cellStyle name="Normal 7 13 2 2 4" xfId="41885" xr:uid="{00000000-0005-0000-0000-0000BC080000}"/>
    <cellStyle name="Normal 7 13 2 3" xfId="2352" xr:uid="{00000000-0005-0000-0000-0000BE080000}"/>
    <cellStyle name="Normal 7 13 2 3 2" xfId="28168" xr:uid="{00000000-0005-0000-0000-0000BE080000}"/>
    <cellStyle name="Normal 7 13 2 3 3" xfId="43685" xr:uid="{00000000-0005-0000-0000-0000BE080000}"/>
    <cellStyle name="Normal 7 13 2 4" xfId="26092" xr:uid="{00000000-0005-0000-0000-0000BB080000}"/>
    <cellStyle name="Normal 7 13 2 5" xfId="41658" xr:uid="{00000000-0005-0000-0000-0000BB080000}"/>
    <cellStyle name="Normal 7 13 3" xfId="457" xr:uid="{00000000-0005-0000-0000-0000BF080000}"/>
    <cellStyle name="Normal 7 13 3 2" xfId="2354" xr:uid="{00000000-0005-0000-0000-0000C0080000}"/>
    <cellStyle name="Normal 7 13 3 2 2" xfId="28170" xr:uid="{00000000-0005-0000-0000-0000C0080000}"/>
    <cellStyle name="Normal 7 13 3 2 3" xfId="43687" xr:uid="{00000000-0005-0000-0000-0000C0080000}"/>
    <cellStyle name="Normal 7 13 3 3" xfId="26273" xr:uid="{00000000-0005-0000-0000-0000BF080000}"/>
    <cellStyle name="Normal 7 13 3 4" xfId="41793" xr:uid="{00000000-0005-0000-0000-0000BF080000}"/>
    <cellStyle name="Normal 7 13 4" xfId="2351" xr:uid="{00000000-0005-0000-0000-0000C1080000}"/>
    <cellStyle name="Normal 7 13 4 2" xfId="28167" xr:uid="{00000000-0005-0000-0000-0000C1080000}"/>
    <cellStyle name="Normal 7 13 4 3" xfId="43684" xr:uid="{00000000-0005-0000-0000-0000C1080000}"/>
    <cellStyle name="Normal 7 13 5" xfId="25975" xr:uid="{00000000-0005-0000-0000-0000BA080000}"/>
    <cellStyle name="Normal 7 13 6" xfId="41588" xr:uid="{00000000-0005-0000-0000-0000BA080000}"/>
    <cellStyle name="Normal 7 14" xfId="2338" xr:uid="{00000000-0005-0000-0000-0000C2080000}"/>
    <cellStyle name="Normal 7 14 2" xfId="28154" xr:uid="{00000000-0005-0000-0000-0000C2080000}"/>
    <cellStyle name="Normal 7 14 3" xfId="43671" xr:uid="{00000000-0005-0000-0000-0000C2080000}"/>
    <cellStyle name="Normal 7 15" xfId="137" xr:uid="{00000000-0005-0000-0000-0000C3080000}"/>
    <cellStyle name="Normal 7 15 2" xfId="261" xr:uid="{00000000-0005-0000-0000-0000C4080000}"/>
    <cellStyle name="Normal 7 15 2 2" xfId="539" xr:uid="{00000000-0005-0000-0000-0000C5080000}"/>
    <cellStyle name="Normal 7 15 2 2 2" xfId="2357" xr:uid="{00000000-0005-0000-0000-0000C6080000}"/>
    <cellStyle name="Normal 7 15 2 2 2 2" xfId="28173" xr:uid="{00000000-0005-0000-0000-0000C6080000}"/>
    <cellStyle name="Normal 7 15 2 2 2 3" xfId="43690" xr:uid="{00000000-0005-0000-0000-0000C6080000}"/>
    <cellStyle name="Normal 7 15 2 2 3" xfId="26355" xr:uid="{00000000-0005-0000-0000-0000C5080000}"/>
    <cellStyle name="Normal 7 15 2 2 4" xfId="41872" xr:uid="{00000000-0005-0000-0000-0000C5080000}"/>
    <cellStyle name="Normal 7 15 2 3" xfId="2356" xr:uid="{00000000-0005-0000-0000-0000C7080000}"/>
    <cellStyle name="Normal 7 15 2 3 2" xfId="28172" xr:uid="{00000000-0005-0000-0000-0000C7080000}"/>
    <cellStyle name="Normal 7 15 2 3 3" xfId="43689" xr:uid="{00000000-0005-0000-0000-0000C7080000}"/>
    <cellStyle name="Normal 7 15 2 4" xfId="26079" xr:uid="{00000000-0005-0000-0000-0000C4080000}"/>
    <cellStyle name="Normal 7 15 2 5" xfId="41646" xr:uid="{00000000-0005-0000-0000-0000C4080000}"/>
    <cellStyle name="Normal 7 15 3" xfId="443" xr:uid="{00000000-0005-0000-0000-0000C8080000}"/>
    <cellStyle name="Normal 7 15 3 2" xfId="2358" xr:uid="{00000000-0005-0000-0000-0000C9080000}"/>
    <cellStyle name="Normal 7 15 3 2 2" xfId="28174" xr:uid="{00000000-0005-0000-0000-0000C9080000}"/>
    <cellStyle name="Normal 7 15 3 2 3" xfId="43691" xr:uid="{00000000-0005-0000-0000-0000C9080000}"/>
    <cellStyle name="Normal 7 15 3 3" xfId="26259" xr:uid="{00000000-0005-0000-0000-0000C8080000}"/>
    <cellStyle name="Normal 7 15 3 4" xfId="41779" xr:uid="{00000000-0005-0000-0000-0000C8080000}"/>
    <cellStyle name="Normal 7 15 4" xfId="2355" xr:uid="{00000000-0005-0000-0000-0000CA080000}"/>
    <cellStyle name="Normal 7 15 4 2" xfId="28171" xr:uid="{00000000-0005-0000-0000-0000CA080000}"/>
    <cellStyle name="Normal 7 15 4 3" xfId="43688" xr:uid="{00000000-0005-0000-0000-0000CA080000}"/>
    <cellStyle name="Normal 7 15 5" xfId="25956" xr:uid="{00000000-0005-0000-0000-0000C3080000}"/>
    <cellStyle name="Normal 7 15 6" xfId="41576" xr:uid="{00000000-0005-0000-0000-0000C3080000}"/>
    <cellStyle name="Normal 7 16" xfId="25906" xr:uid="{00000000-0005-0000-0000-0000A1080000}"/>
    <cellStyle name="Normal 7 17" xfId="41541" xr:uid="{00000000-0005-0000-0000-0000A1080000}"/>
    <cellStyle name="Normal 7 2" xfId="135" xr:uid="{00000000-0005-0000-0000-0000CB080000}"/>
    <cellStyle name="Normal 7 2 2" xfId="152" xr:uid="{00000000-0005-0000-0000-0000CC080000}"/>
    <cellStyle name="Normal 7 2 2 2" xfId="270" xr:uid="{00000000-0005-0000-0000-0000CD080000}"/>
    <cellStyle name="Normal 7 2 2 2 2" xfId="548" xr:uid="{00000000-0005-0000-0000-0000CE080000}"/>
    <cellStyle name="Normal 7 2 2 2 2 2" xfId="2362" xr:uid="{00000000-0005-0000-0000-0000CF080000}"/>
    <cellStyle name="Normal 7 2 2 2 2 2 2" xfId="28178" xr:uid="{00000000-0005-0000-0000-0000CF080000}"/>
    <cellStyle name="Normal 7 2 2 2 2 2 3" xfId="43695" xr:uid="{00000000-0005-0000-0000-0000CF080000}"/>
    <cellStyle name="Normal 7 2 2 2 2 3" xfId="26364" xr:uid="{00000000-0005-0000-0000-0000CE080000}"/>
    <cellStyle name="Normal 7 2 2 2 2 4" xfId="41881" xr:uid="{00000000-0005-0000-0000-0000CE080000}"/>
    <cellStyle name="Normal 7 2 2 2 3" xfId="2361" xr:uid="{00000000-0005-0000-0000-0000D0080000}"/>
    <cellStyle name="Normal 7 2 2 2 3 2" xfId="28177" xr:uid="{00000000-0005-0000-0000-0000D0080000}"/>
    <cellStyle name="Normal 7 2 2 2 3 3" xfId="43694" xr:uid="{00000000-0005-0000-0000-0000D0080000}"/>
    <cellStyle name="Normal 7 2 2 2 4" xfId="26088" xr:uid="{00000000-0005-0000-0000-0000CD080000}"/>
    <cellStyle name="Normal 7 2 2 2 5" xfId="41654" xr:uid="{00000000-0005-0000-0000-0000CD080000}"/>
    <cellStyle name="Normal 7 2 2 3" xfId="453" xr:uid="{00000000-0005-0000-0000-0000D1080000}"/>
    <cellStyle name="Normal 7 2 2 3 2" xfId="2363" xr:uid="{00000000-0005-0000-0000-0000D2080000}"/>
    <cellStyle name="Normal 7 2 2 3 2 2" xfId="28179" xr:uid="{00000000-0005-0000-0000-0000D2080000}"/>
    <cellStyle name="Normal 7 2 2 3 2 3" xfId="43696" xr:uid="{00000000-0005-0000-0000-0000D2080000}"/>
    <cellStyle name="Normal 7 2 2 3 3" xfId="26269" xr:uid="{00000000-0005-0000-0000-0000D1080000}"/>
    <cellStyle name="Normal 7 2 2 3 4" xfId="41789" xr:uid="{00000000-0005-0000-0000-0000D1080000}"/>
    <cellStyle name="Normal 7 2 2 4" xfId="2360" xr:uid="{00000000-0005-0000-0000-0000D3080000}"/>
    <cellStyle name="Normal 7 2 2 4 2" xfId="28176" xr:uid="{00000000-0005-0000-0000-0000D3080000}"/>
    <cellStyle name="Normal 7 2 2 4 3" xfId="43693" xr:uid="{00000000-0005-0000-0000-0000D3080000}"/>
    <cellStyle name="Normal 7 2 2 5" xfId="25971" xr:uid="{00000000-0005-0000-0000-0000CC080000}"/>
    <cellStyle name="Normal 7 2 2 6" xfId="41584" xr:uid="{00000000-0005-0000-0000-0000CC080000}"/>
    <cellStyle name="Normal 7 2 3" xfId="163" xr:uid="{00000000-0005-0000-0000-0000D4080000}"/>
    <cellStyle name="Normal 7 2 3 2" xfId="279" xr:uid="{00000000-0005-0000-0000-0000D5080000}"/>
    <cellStyle name="Normal 7 2 3 2 2" xfId="557" xr:uid="{00000000-0005-0000-0000-0000D6080000}"/>
    <cellStyle name="Normal 7 2 3 2 2 2" xfId="2366" xr:uid="{00000000-0005-0000-0000-0000D7080000}"/>
    <cellStyle name="Normal 7 2 3 2 2 2 2" xfId="28182" xr:uid="{00000000-0005-0000-0000-0000D7080000}"/>
    <cellStyle name="Normal 7 2 3 2 2 2 3" xfId="43699" xr:uid="{00000000-0005-0000-0000-0000D7080000}"/>
    <cellStyle name="Normal 7 2 3 2 2 3" xfId="26373" xr:uid="{00000000-0005-0000-0000-0000D6080000}"/>
    <cellStyle name="Normal 7 2 3 2 2 4" xfId="41890" xr:uid="{00000000-0005-0000-0000-0000D6080000}"/>
    <cellStyle name="Normal 7 2 3 2 3" xfId="2365" xr:uid="{00000000-0005-0000-0000-0000D8080000}"/>
    <cellStyle name="Normal 7 2 3 2 3 2" xfId="28181" xr:uid="{00000000-0005-0000-0000-0000D8080000}"/>
    <cellStyle name="Normal 7 2 3 2 3 3" xfId="43698" xr:uid="{00000000-0005-0000-0000-0000D8080000}"/>
    <cellStyle name="Normal 7 2 3 2 4" xfId="26097" xr:uid="{00000000-0005-0000-0000-0000D5080000}"/>
    <cellStyle name="Normal 7 2 3 2 5" xfId="41660" xr:uid="{00000000-0005-0000-0000-0000D5080000}"/>
    <cellStyle name="Normal 7 2 3 3" xfId="462" xr:uid="{00000000-0005-0000-0000-0000D9080000}"/>
    <cellStyle name="Normal 7 2 3 3 2" xfId="2367" xr:uid="{00000000-0005-0000-0000-0000DA080000}"/>
    <cellStyle name="Normal 7 2 3 3 2 2" xfId="28183" xr:uid="{00000000-0005-0000-0000-0000DA080000}"/>
    <cellStyle name="Normal 7 2 3 3 2 3" xfId="43700" xr:uid="{00000000-0005-0000-0000-0000DA080000}"/>
    <cellStyle name="Normal 7 2 3 3 3" xfId="26278" xr:uid="{00000000-0005-0000-0000-0000D9080000}"/>
    <cellStyle name="Normal 7 2 3 3 4" xfId="41796" xr:uid="{00000000-0005-0000-0000-0000D9080000}"/>
    <cellStyle name="Normal 7 2 3 4" xfId="2364" xr:uid="{00000000-0005-0000-0000-0000DB080000}"/>
    <cellStyle name="Normal 7 2 3 4 2" xfId="28180" xr:uid="{00000000-0005-0000-0000-0000DB080000}"/>
    <cellStyle name="Normal 7 2 3 4 3" xfId="43697" xr:uid="{00000000-0005-0000-0000-0000DB080000}"/>
    <cellStyle name="Normal 7 2 3 5" xfId="25982" xr:uid="{00000000-0005-0000-0000-0000D4080000}"/>
    <cellStyle name="Normal 7 2 3 6" xfId="41590" xr:uid="{00000000-0005-0000-0000-0000D4080000}"/>
    <cellStyle name="Normal 7 2 4" xfId="260" xr:uid="{00000000-0005-0000-0000-0000DC080000}"/>
    <cellStyle name="Normal 7 2 4 2" xfId="538" xr:uid="{00000000-0005-0000-0000-0000DD080000}"/>
    <cellStyle name="Normal 7 2 4 2 2" xfId="2369" xr:uid="{00000000-0005-0000-0000-0000DE080000}"/>
    <cellStyle name="Normal 7 2 4 2 2 2" xfId="28185" xr:uid="{00000000-0005-0000-0000-0000DE080000}"/>
    <cellStyle name="Normal 7 2 4 2 2 3" xfId="43702" xr:uid="{00000000-0005-0000-0000-0000DE080000}"/>
    <cellStyle name="Normal 7 2 4 2 3" xfId="26354" xr:uid="{00000000-0005-0000-0000-0000DD080000}"/>
    <cellStyle name="Normal 7 2 4 2 4" xfId="41871" xr:uid="{00000000-0005-0000-0000-0000DD080000}"/>
    <cellStyle name="Normal 7 2 4 3" xfId="2368" xr:uid="{00000000-0005-0000-0000-0000DF080000}"/>
    <cellStyle name="Normal 7 2 4 3 2" xfId="28184" xr:uid="{00000000-0005-0000-0000-0000DF080000}"/>
    <cellStyle name="Normal 7 2 4 3 3" xfId="43701" xr:uid="{00000000-0005-0000-0000-0000DF080000}"/>
    <cellStyle name="Normal 7 2 4 4" xfId="26078" xr:uid="{00000000-0005-0000-0000-0000DC080000}"/>
    <cellStyle name="Normal 7 2 4 5" xfId="41645" xr:uid="{00000000-0005-0000-0000-0000DC080000}"/>
    <cellStyle name="Normal 7 2 5" xfId="441" xr:uid="{00000000-0005-0000-0000-0000E0080000}"/>
    <cellStyle name="Normal 7 2 5 2" xfId="2370" xr:uid="{00000000-0005-0000-0000-0000E1080000}"/>
    <cellStyle name="Normal 7 2 5 2 2" xfId="28186" xr:uid="{00000000-0005-0000-0000-0000E1080000}"/>
    <cellStyle name="Normal 7 2 5 2 3" xfId="43703" xr:uid="{00000000-0005-0000-0000-0000E1080000}"/>
    <cellStyle name="Normal 7 2 5 3" xfId="26257" xr:uid="{00000000-0005-0000-0000-0000E0080000}"/>
    <cellStyle name="Normal 7 2 5 4" xfId="41777" xr:uid="{00000000-0005-0000-0000-0000E0080000}"/>
    <cellStyle name="Normal 7 2 6" xfId="2359" xr:uid="{00000000-0005-0000-0000-0000E2080000}"/>
    <cellStyle name="Normal 7 2 6 2" xfId="28175" xr:uid="{00000000-0005-0000-0000-0000E2080000}"/>
    <cellStyle name="Normal 7 2 6 3" xfId="43692" xr:uid="{00000000-0005-0000-0000-0000E2080000}"/>
    <cellStyle name="Normal 7 2 7" xfId="25954" xr:uid="{00000000-0005-0000-0000-0000CB080000}"/>
    <cellStyle name="Normal 7 2 8" xfId="41575" xr:uid="{00000000-0005-0000-0000-0000CB080000}"/>
    <cellStyle name="Normal 7 3" xfId="145" xr:uid="{00000000-0005-0000-0000-0000E3080000}"/>
    <cellStyle name="Normal 7 3 2" xfId="266" xr:uid="{00000000-0005-0000-0000-0000E4080000}"/>
    <cellStyle name="Normal 7 3 2 2" xfId="544" xr:uid="{00000000-0005-0000-0000-0000E5080000}"/>
    <cellStyle name="Normal 7 3 2 2 2" xfId="2373" xr:uid="{00000000-0005-0000-0000-0000E6080000}"/>
    <cellStyle name="Normal 7 3 2 2 2 2" xfId="28189" xr:uid="{00000000-0005-0000-0000-0000E6080000}"/>
    <cellStyle name="Normal 7 3 2 2 2 3" xfId="43706" xr:uid="{00000000-0005-0000-0000-0000E6080000}"/>
    <cellStyle name="Normal 7 3 2 2 3" xfId="26360" xr:uid="{00000000-0005-0000-0000-0000E5080000}"/>
    <cellStyle name="Normal 7 3 2 2 4" xfId="41877" xr:uid="{00000000-0005-0000-0000-0000E5080000}"/>
    <cellStyle name="Normal 7 3 2 3" xfId="2372" xr:uid="{00000000-0005-0000-0000-0000E7080000}"/>
    <cellStyle name="Normal 7 3 2 3 2" xfId="28188" xr:uid="{00000000-0005-0000-0000-0000E7080000}"/>
    <cellStyle name="Normal 7 3 2 3 3" xfId="43705" xr:uid="{00000000-0005-0000-0000-0000E7080000}"/>
    <cellStyle name="Normal 7 3 2 4" xfId="26084" xr:uid="{00000000-0005-0000-0000-0000E4080000}"/>
    <cellStyle name="Normal 7 3 2 5" xfId="41651" xr:uid="{00000000-0005-0000-0000-0000E4080000}"/>
    <cellStyle name="Normal 7 3 3" xfId="448" xr:uid="{00000000-0005-0000-0000-0000E8080000}"/>
    <cellStyle name="Normal 7 3 3 2" xfId="2374" xr:uid="{00000000-0005-0000-0000-0000E9080000}"/>
    <cellStyle name="Normal 7 3 3 2 2" xfId="28190" xr:uid="{00000000-0005-0000-0000-0000E9080000}"/>
    <cellStyle name="Normal 7 3 3 2 3" xfId="43707" xr:uid="{00000000-0005-0000-0000-0000E9080000}"/>
    <cellStyle name="Normal 7 3 3 3" xfId="26264" xr:uid="{00000000-0005-0000-0000-0000E8080000}"/>
    <cellStyle name="Normal 7 3 3 4" xfId="41784" xr:uid="{00000000-0005-0000-0000-0000E8080000}"/>
    <cellStyle name="Normal 7 3 4" xfId="2371" xr:uid="{00000000-0005-0000-0000-0000EA080000}"/>
    <cellStyle name="Normal 7 3 4 2" xfId="28187" xr:uid="{00000000-0005-0000-0000-0000EA080000}"/>
    <cellStyle name="Normal 7 3 4 3" xfId="43704" xr:uid="{00000000-0005-0000-0000-0000EA080000}"/>
    <cellStyle name="Normal 7 3 5" xfId="25964" xr:uid="{00000000-0005-0000-0000-0000E3080000}"/>
    <cellStyle name="Normal 7 3 6" xfId="41581" xr:uid="{00000000-0005-0000-0000-0000E3080000}"/>
    <cellStyle name="Normal 7 4" xfId="159" xr:uid="{00000000-0005-0000-0000-0000EB080000}"/>
    <cellStyle name="Normal 7 4 2" xfId="276" xr:uid="{00000000-0005-0000-0000-0000EC080000}"/>
    <cellStyle name="Normal 7 4 2 2" xfId="554" xr:uid="{00000000-0005-0000-0000-0000ED080000}"/>
    <cellStyle name="Normal 7 4 2 2 2" xfId="2377" xr:uid="{00000000-0005-0000-0000-0000EE080000}"/>
    <cellStyle name="Normal 7 4 2 2 2 2" xfId="28193" xr:uid="{00000000-0005-0000-0000-0000EE080000}"/>
    <cellStyle name="Normal 7 4 2 2 2 3" xfId="43710" xr:uid="{00000000-0005-0000-0000-0000EE080000}"/>
    <cellStyle name="Normal 7 4 2 2 3" xfId="26370" xr:uid="{00000000-0005-0000-0000-0000ED080000}"/>
    <cellStyle name="Normal 7 4 2 2 4" xfId="41887" xr:uid="{00000000-0005-0000-0000-0000ED080000}"/>
    <cellStyle name="Normal 7 4 2 3" xfId="2376" xr:uid="{00000000-0005-0000-0000-0000EF080000}"/>
    <cellStyle name="Normal 7 4 2 3 2" xfId="28192" xr:uid="{00000000-0005-0000-0000-0000EF080000}"/>
    <cellStyle name="Normal 7 4 2 3 3" xfId="43709" xr:uid="{00000000-0005-0000-0000-0000EF080000}"/>
    <cellStyle name="Normal 7 4 2 4" xfId="26094" xr:uid="{00000000-0005-0000-0000-0000EC080000}"/>
    <cellStyle name="Normal 7 4 2 5" xfId="41659" xr:uid="{00000000-0005-0000-0000-0000EC080000}"/>
    <cellStyle name="Normal 7 4 3" xfId="459" xr:uid="{00000000-0005-0000-0000-0000F0080000}"/>
    <cellStyle name="Normal 7 4 3 2" xfId="2378" xr:uid="{00000000-0005-0000-0000-0000F1080000}"/>
    <cellStyle name="Normal 7 4 3 2 2" xfId="28194" xr:uid="{00000000-0005-0000-0000-0000F1080000}"/>
    <cellStyle name="Normal 7 4 3 2 3" xfId="43711" xr:uid="{00000000-0005-0000-0000-0000F1080000}"/>
    <cellStyle name="Normal 7 4 3 3" xfId="26275" xr:uid="{00000000-0005-0000-0000-0000F0080000}"/>
    <cellStyle name="Normal 7 4 3 4" xfId="41795" xr:uid="{00000000-0005-0000-0000-0000F0080000}"/>
    <cellStyle name="Normal 7 4 4" xfId="2375" xr:uid="{00000000-0005-0000-0000-0000F2080000}"/>
    <cellStyle name="Normal 7 4 4 2" xfId="28191" xr:uid="{00000000-0005-0000-0000-0000F2080000}"/>
    <cellStyle name="Normal 7 4 4 3" xfId="43708" xr:uid="{00000000-0005-0000-0000-0000F2080000}"/>
    <cellStyle name="Normal 7 4 5" xfId="25978" xr:uid="{00000000-0005-0000-0000-0000EB080000}"/>
    <cellStyle name="Normal 7 4 6" xfId="41589" xr:uid="{00000000-0005-0000-0000-0000EB080000}"/>
    <cellStyle name="Normal 7 5" xfId="155" xr:uid="{00000000-0005-0000-0000-0000F3080000}"/>
    <cellStyle name="Normal 7 5 2" xfId="273" xr:uid="{00000000-0005-0000-0000-0000F4080000}"/>
    <cellStyle name="Normal 7 5 2 2" xfId="551" xr:uid="{00000000-0005-0000-0000-0000F5080000}"/>
    <cellStyle name="Normal 7 5 2 2 2" xfId="2381" xr:uid="{00000000-0005-0000-0000-0000F6080000}"/>
    <cellStyle name="Normal 7 5 2 2 2 2" xfId="28197" xr:uid="{00000000-0005-0000-0000-0000F6080000}"/>
    <cellStyle name="Normal 7 5 2 2 2 3" xfId="43714" xr:uid="{00000000-0005-0000-0000-0000F6080000}"/>
    <cellStyle name="Normal 7 5 2 2 3" xfId="26367" xr:uid="{00000000-0005-0000-0000-0000F5080000}"/>
    <cellStyle name="Normal 7 5 2 2 4" xfId="41884" xr:uid="{00000000-0005-0000-0000-0000F5080000}"/>
    <cellStyle name="Normal 7 5 2 3" xfId="2380" xr:uid="{00000000-0005-0000-0000-0000F7080000}"/>
    <cellStyle name="Normal 7 5 2 3 2" xfId="28196" xr:uid="{00000000-0005-0000-0000-0000F7080000}"/>
    <cellStyle name="Normal 7 5 2 3 3" xfId="43713" xr:uid="{00000000-0005-0000-0000-0000F7080000}"/>
    <cellStyle name="Normal 7 5 2 4" xfId="26091" xr:uid="{00000000-0005-0000-0000-0000F4080000}"/>
    <cellStyle name="Normal 7 5 2 5" xfId="41657" xr:uid="{00000000-0005-0000-0000-0000F4080000}"/>
    <cellStyle name="Normal 7 5 3" xfId="456" xr:uid="{00000000-0005-0000-0000-0000F8080000}"/>
    <cellStyle name="Normal 7 5 3 2" xfId="2382" xr:uid="{00000000-0005-0000-0000-0000F9080000}"/>
    <cellStyle name="Normal 7 5 3 2 2" xfId="28198" xr:uid="{00000000-0005-0000-0000-0000F9080000}"/>
    <cellStyle name="Normal 7 5 3 2 3" xfId="43715" xr:uid="{00000000-0005-0000-0000-0000F9080000}"/>
    <cellStyle name="Normal 7 5 3 3" xfId="26272" xr:uid="{00000000-0005-0000-0000-0000F8080000}"/>
    <cellStyle name="Normal 7 5 3 4" xfId="41792" xr:uid="{00000000-0005-0000-0000-0000F8080000}"/>
    <cellStyle name="Normal 7 5 4" xfId="2379" xr:uid="{00000000-0005-0000-0000-0000FA080000}"/>
    <cellStyle name="Normal 7 5 4 2" xfId="28195" xr:uid="{00000000-0005-0000-0000-0000FA080000}"/>
    <cellStyle name="Normal 7 5 4 3" xfId="43712" xr:uid="{00000000-0005-0000-0000-0000FA080000}"/>
    <cellStyle name="Normal 7 5 5" xfId="25974" xr:uid="{00000000-0005-0000-0000-0000F3080000}"/>
    <cellStyle name="Normal 7 5 6" xfId="41587" xr:uid="{00000000-0005-0000-0000-0000F3080000}"/>
    <cellStyle name="Normal 7 6" xfId="211" xr:uid="{00000000-0005-0000-0000-0000FB080000}"/>
    <cellStyle name="Normal 7 6 2" xfId="491" xr:uid="{00000000-0005-0000-0000-0000FC080000}"/>
    <cellStyle name="Normal 7 6 2 2" xfId="2384" xr:uid="{00000000-0005-0000-0000-0000FD080000}"/>
    <cellStyle name="Normal 7 6 2 2 2" xfId="28200" xr:uid="{00000000-0005-0000-0000-0000FD080000}"/>
    <cellStyle name="Normal 7 6 2 2 3" xfId="43717" xr:uid="{00000000-0005-0000-0000-0000FD080000}"/>
    <cellStyle name="Normal 7 6 2 3" xfId="26307" xr:uid="{00000000-0005-0000-0000-0000FC080000}"/>
    <cellStyle name="Normal 7 6 2 4" xfId="41824" xr:uid="{00000000-0005-0000-0000-0000FC080000}"/>
    <cellStyle name="Normal 7 6 3" xfId="2383" xr:uid="{00000000-0005-0000-0000-0000FE080000}"/>
    <cellStyle name="Normal 7 6 3 2" xfId="28199" xr:uid="{00000000-0005-0000-0000-0000FE080000}"/>
    <cellStyle name="Normal 7 6 3 3" xfId="43716" xr:uid="{00000000-0005-0000-0000-0000FE080000}"/>
    <cellStyle name="Normal 7 6 4" xfId="26029" xr:uid="{00000000-0005-0000-0000-0000FB080000}"/>
    <cellStyle name="Normal 7 6 5" xfId="41611" xr:uid="{00000000-0005-0000-0000-0000FB080000}"/>
    <cellStyle name="Normal 7 7" xfId="151" xr:uid="{00000000-0005-0000-0000-0000FF080000}"/>
    <cellStyle name="Normal 7 7 2" xfId="269" xr:uid="{00000000-0005-0000-0000-000000090000}"/>
    <cellStyle name="Normal 7 7 2 2" xfId="547" xr:uid="{00000000-0005-0000-0000-000001090000}"/>
    <cellStyle name="Normal 7 7 2 2 2" xfId="2387" xr:uid="{00000000-0005-0000-0000-000002090000}"/>
    <cellStyle name="Normal 7 7 2 2 2 2" xfId="28203" xr:uid="{00000000-0005-0000-0000-000002090000}"/>
    <cellStyle name="Normal 7 7 2 2 2 3" xfId="43720" xr:uid="{00000000-0005-0000-0000-000002090000}"/>
    <cellStyle name="Normal 7 7 2 2 3" xfId="26363" xr:uid="{00000000-0005-0000-0000-000001090000}"/>
    <cellStyle name="Normal 7 7 2 2 4" xfId="41880" xr:uid="{00000000-0005-0000-0000-000001090000}"/>
    <cellStyle name="Normal 7 7 2 3" xfId="2386" xr:uid="{00000000-0005-0000-0000-000003090000}"/>
    <cellStyle name="Normal 7 7 2 3 2" xfId="28202" xr:uid="{00000000-0005-0000-0000-000003090000}"/>
    <cellStyle name="Normal 7 7 2 3 3" xfId="43719" xr:uid="{00000000-0005-0000-0000-000003090000}"/>
    <cellStyle name="Normal 7 7 2 4" xfId="26087" xr:uid="{00000000-0005-0000-0000-000000090000}"/>
    <cellStyle name="Normal 7 7 2 5" xfId="41653" xr:uid="{00000000-0005-0000-0000-000000090000}"/>
    <cellStyle name="Normal 7 7 3" xfId="452" xr:uid="{00000000-0005-0000-0000-000004090000}"/>
    <cellStyle name="Normal 7 7 3 2" xfId="2388" xr:uid="{00000000-0005-0000-0000-000005090000}"/>
    <cellStyle name="Normal 7 7 3 2 2" xfId="28204" xr:uid="{00000000-0005-0000-0000-000005090000}"/>
    <cellStyle name="Normal 7 7 3 2 3" xfId="43721" xr:uid="{00000000-0005-0000-0000-000005090000}"/>
    <cellStyle name="Normal 7 7 3 3" xfId="26268" xr:uid="{00000000-0005-0000-0000-000004090000}"/>
    <cellStyle name="Normal 7 7 3 4" xfId="41788" xr:uid="{00000000-0005-0000-0000-000004090000}"/>
    <cellStyle name="Normal 7 7 4" xfId="2385" xr:uid="{00000000-0005-0000-0000-000006090000}"/>
    <cellStyle name="Normal 7 7 4 2" xfId="28201" xr:uid="{00000000-0005-0000-0000-000006090000}"/>
    <cellStyle name="Normal 7 7 4 3" xfId="43718" xr:uid="{00000000-0005-0000-0000-000006090000}"/>
    <cellStyle name="Normal 7 7 5" xfId="25970" xr:uid="{00000000-0005-0000-0000-0000FF080000}"/>
    <cellStyle name="Normal 7 7 6" xfId="41583" xr:uid="{00000000-0005-0000-0000-0000FF080000}"/>
    <cellStyle name="Normal 7 8" xfId="394" xr:uid="{00000000-0005-0000-0000-000007090000}"/>
    <cellStyle name="Normal 7 8 2" xfId="2389" xr:uid="{00000000-0005-0000-0000-000008090000}"/>
    <cellStyle name="Normal 7 8 2 2" xfId="28205" xr:uid="{00000000-0005-0000-0000-000008090000}"/>
    <cellStyle name="Normal 7 8 2 3" xfId="43722" xr:uid="{00000000-0005-0000-0000-000008090000}"/>
    <cellStyle name="Normal 7 8 3" xfId="26210" xr:uid="{00000000-0005-0000-0000-000007090000}"/>
    <cellStyle name="Normal 7 8 4" xfId="41730" xr:uid="{00000000-0005-0000-0000-000007090000}"/>
    <cellStyle name="Normal 7 9" xfId="141" xr:uid="{00000000-0005-0000-0000-000009090000}"/>
    <cellStyle name="Normal 7 9 2" xfId="165" xr:uid="{00000000-0005-0000-0000-00000A090000}"/>
    <cellStyle name="Normal 7 9 2 2" xfId="281" xr:uid="{00000000-0005-0000-0000-00000B090000}"/>
    <cellStyle name="Normal 7 9 2 2 2" xfId="559" xr:uid="{00000000-0005-0000-0000-00000C090000}"/>
    <cellStyle name="Normal 7 9 2 2 2 2" xfId="2393" xr:uid="{00000000-0005-0000-0000-00000D090000}"/>
    <cellStyle name="Normal 7 9 2 2 2 2 2" xfId="28209" xr:uid="{00000000-0005-0000-0000-00000D090000}"/>
    <cellStyle name="Normal 7 9 2 2 2 2 3" xfId="43726" xr:uid="{00000000-0005-0000-0000-00000D090000}"/>
    <cellStyle name="Normal 7 9 2 2 2 3" xfId="26375" xr:uid="{00000000-0005-0000-0000-00000C090000}"/>
    <cellStyle name="Normal 7 9 2 2 2 4" xfId="41892" xr:uid="{00000000-0005-0000-0000-00000C090000}"/>
    <cellStyle name="Normal 7 9 2 2 3" xfId="2392" xr:uid="{00000000-0005-0000-0000-00000E090000}"/>
    <cellStyle name="Normal 7 9 2 2 3 2" xfId="28208" xr:uid="{00000000-0005-0000-0000-00000E090000}"/>
    <cellStyle name="Normal 7 9 2 2 3 3" xfId="43725" xr:uid="{00000000-0005-0000-0000-00000E090000}"/>
    <cellStyle name="Normal 7 9 2 2 4" xfId="26099" xr:uid="{00000000-0005-0000-0000-00000B090000}"/>
    <cellStyle name="Normal 7 9 2 2 5" xfId="41662" xr:uid="{00000000-0005-0000-0000-00000B090000}"/>
    <cellStyle name="Normal 7 9 2 3" xfId="464" xr:uid="{00000000-0005-0000-0000-00000F090000}"/>
    <cellStyle name="Normal 7 9 2 3 2" xfId="2394" xr:uid="{00000000-0005-0000-0000-000010090000}"/>
    <cellStyle name="Normal 7 9 2 3 2 2" xfId="28210" xr:uid="{00000000-0005-0000-0000-000010090000}"/>
    <cellStyle name="Normal 7 9 2 3 2 3" xfId="43727" xr:uid="{00000000-0005-0000-0000-000010090000}"/>
    <cellStyle name="Normal 7 9 2 3 3" xfId="26280" xr:uid="{00000000-0005-0000-0000-00000F090000}"/>
    <cellStyle name="Normal 7 9 2 3 4" xfId="41798" xr:uid="{00000000-0005-0000-0000-00000F090000}"/>
    <cellStyle name="Normal 7 9 2 4" xfId="2391" xr:uid="{00000000-0005-0000-0000-000011090000}"/>
    <cellStyle name="Normal 7 9 2 4 2" xfId="28207" xr:uid="{00000000-0005-0000-0000-000011090000}"/>
    <cellStyle name="Normal 7 9 2 4 3" xfId="43724" xr:uid="{00000000-0005-0000-0000-000011090000}"/>
    <cellStyle name="Normal 7 9 2 5" xfId="25984" xr:uid="{00000000-0005-0000-0000-00000A090000}"/>
    <cellStyle name="Normal 7 9 2 6" xfId="41592" xr:uid="{00000000-0005-0000-0000-00000A090000}"/>
    <cellStyle name="Normal 7 9 3" xfId="264" xr:uid="{00000000-0005-0000-0000-000012090000}"/>
    <cellStyle name="Normal 7 9 3 2" xfId="542" xr:uid="{00000000-0005-0000-0000-000013090000}"/>
    <cellStyle name="Normal 7 9 3 2 2" xfId="2396" xr:uid="{00000000-0005-0000-0000-000014090000}"/>
    <cellStyle name="Normal 7 9 3 2 2 2" xfId="28212" xr:uid="{00000000-0005-0000-0000-000014090000}"/>
    <cellStyle name="Normal 7 9 3 2 2 3" xfId="43729" xr:uid="{00000000-0005-0000-0000-000014090000}"/>
    <cellStyle name="Normal 7 9 3 2 3" xfId="26358" xr:uid="{00000000-0005-0000-0000-000013090000}"/>
    <cellStyle name="Normal 7 9 3 2 4" xfId="41875" xr:uid="{00000000-0005-0000-0000-000013090000}"/>
    <cellStyle name="Normal 7 9 3 3" xfId="2395" xr:uid="{00000000-0005-0000-0000-000015090000}"/>
    <cellStyle name="Normal 7 9 3 3 2" xfId="28211" xr:uid="{00000000-0005-0000-0000-000015090000}"/>
    <cellStyle name="Normal 7 9 3 3 3" xfId="43728" xr:uid="{00000000-0005-0000-0000-000015090000}"/>
    <cellStyle name="Normal 7 9 3 4" xfId="26082" xr:uid="{00000000-0005-0000-0000-000012090000}"/>
    <cellStyle name="Normal 7 9 3 5" xfId="41649" xr:uid="{00000000-0005-0000-0000-000012090000}"/>
    <cellStyle name="Normal 7 9 4" xfId="446" xr:uid="{00000000-0005-0000-0000-000016090000}"/>
    <cellStyle name="Normal 7 9 4 2" xfId="2397" xr:uid="{00000000-0005-0000-0000-000017090000}"/>
    <cellStyle name="Normal 7 9 4 2 2" xfId="28213" xr:uid="{00000000-0005-0000-0000-000017090000}"/>
    <cellStyle name="Normal 7 9 4 2 3" xfId="43730" xr:uid="{00000000-0005-0000-0000-000017090000}"/>
    <cellStyle name="Normal 7 9 4 3" xfId="26262" xr:uid="{00000000-0005-0000-0000-000016090000}"/>
    <cellStyle name="Normal 7 9 4 4" xfId="41782" xr:uid="{00000000-0005-0000-0000-000016090000}"/>
    <cellStyle name="Normal 7 9 5" xfId="2390" xr:uid="{00000000-0005-0000-0000-000018090000}"/>
    <cellStyle name="Normal 7 9 5 2" xfId="28206" xr:uid="{00000000-0005-0000-0000-000018090000}"/>
    <cellStyle name="Normal 7 9 5 3" xfId="43723" xr:uid="{00000000-0005-0000-0000-000018090000}"/>
    <cellStyle name="Normal 7 9 6" xfId="25960" xr:uid="{00000000-0005-0000-0000-000009090000}"/>
    <cellStyle name="Normal 7 9 7" xfId="41579" xr:uid="{00000000-0005-0000-0000-000009090000}"/>
    <cellStyle name="Normal 8" xfId="88" xr:uid="{00000000-0005-0000-0000-000019090000}"/>
    <cellStyle name="Normal 8 2" xfId="214" xr:uid="{00000000-0005-0000-0000-00001A090000}"/>
    <cellStyle name="Normal 8 2 2" xfId="494" xr:uid="{00000000-0005-0000-0000-00001B090000}"/>
    <cellStyle name="Normal 8 2 2 2" xfId="2400" xr:uid="{00000000-0005-0000-0000-00001C090000}"/>
    <cellStyle name="Normal 8 2 2 2 2" xfId="28216" xr:uid="{00000000-0005-0000-0000-00001C090000}"/>
    <cellStyle name="Normal 8 2 2 2 3" xfId="43733" xr:uid="{00000000-0005-0000-0000-00001C090000}"/>
    <cellStyle name="Normal 8 2 2 3" xfId="26310" xr:uid="{00000000-0005-0000-0000-00001B090000}"/>
    <cellStyle name="Normal 8 2 2 4" xfId="41827" xr:uid="{00000000-0005-0000-0000-00001B090000}"/>
    <cellStyle name="Normal 8 2 3" xfId="2399" xr:uid="{00000000-0005-0000-0000-00001D090000}"/>
    <cellStyle name="Normal 8 2 3 2" xfId="28215" xr:uid="{00000000-0005-0000-0000-00001D090000}"/>
    <cellStyle name="Normal 8 2 3 3" xfId="43732" xr:uid="{00000000-0005-0000-0000-00001D090000}"/>
    <cellStyle name="Normal 8 2 4" xfId="26032" xr:uid="{00000000-0005-0000-0000-00001A090000}"/>
    <cellStyle name="Normal 8 2 5" xfId="41614" xr:uid="{00000000-0005-0000-0000-00001A090000}"/>
    <cellStyle name="Normal 8 3" xfId="397" xr:uid="{00000000-0005-0000-0000-00001E090000}"/>
    <cellStyle name="Normal 8 3 2" xfId="2401" xr:uid="{00000000-0005-0000-0000-00001F090000}"/>
    <cellStyle name="Normal 8 3 2 2" xfId="28217" xr:uid="{00000000-0005-0000-0000-00001F090000}"/>
    <cellStyle name="Normal 8 3 2 3" xfId="43734" xr:uid="{00000000-0005-0000-0000-00001F090000}"/>
    <cellStyle name="Normal 8 3 3" xfId="26213" xr:uid="{00000000-0005-0000-0000-00001E090000}"/>
    <cellStyle name="Normal 8 3 4" xfId="41733" xr:uid="{00000000-0005-0000-0000-00001E090000}"/>
    <cellStyle name="Normal 8 4" xfId="2398" xr:uid="{00000000-0005-0000-0000-000020090000}"/>
    <cellStyle name="Normal 8 4 2" xfId="28214" xr:uid="{00000000-0005-0000-0000-000020090000}"/>
    <cellStyle name="Normal 8 4 3" xfId="43731" xr:uid="{00000000-0005-0000-0000-000020090000}"/>
    <cellStyle name="Normal 8 5" xfId="25909" xr:uid="{00000000-0005-0000-0000-000019090000}"/>
    <cellStyle name="Normal 8 6" xfId="41544" xr:uid="{00000000-0005-0000-0000-000019090000}"/>
    <cellStyle name="Normal 9" xfId="103" xr:uid="{00000000-0005-0000-0000-000021090000}"/>
    <cellStyle name="Normal 9 2" xfId="229" xr:uid="{00000000-0005-0000-0000-000022090000}"/>
    <cellStyle name="Normal 9 2 2" xfId="509" xr:uid="{00000000-0005-0000-0000-000023090000}"/>
    <cellStyle name="Normal 9 2 2 2" xfId="2404" xr:uid="{00000000-0005-0000-0000-000024090000}"/>
    <cellStyle name="Normal 9 2 2 2 2" xfId="28220" xr:uid="{00000000-0005-0000-0000-000024090000}"/>
    <cellStyle name="Normal 9 2 2 2 3" xfId="43737" xr:uid="{00000000-0005-0000-0000-000024090000}"/>
    <cellStyle name="Normal 9 2 2 3" xfId="26325" xr:uid="{00000000-0005-0000-0000-000023090000}"/>
    <cellStyle name="Normal 9 2 2 4" xfId="41842" xr:uid="{00000000-0005-0000-0000-000023090000}"/>
    <cellStyle name="Normal 9 2 3" xfId="2403" xr:uid="{00000000-0005-0000-0000-000025090000}"/>
    <cellStyle name="Normal 9 2 3 2" xfId="28219" xr:uid="{00000000-0005-0000-0000-000025090000}"/>
    <cellStyle name="Normal 9 2 3 3" xfId="43736" xr:uid="{00000000-0005-0000-0000-000025090000}"/>
    <cellStyle name="Normal 9 2 4" xfId="26047" xr:uid="{00000000-0005-0000-0000-000022090000}"/>
    <cellStyle name="Normal 9 2 5" xfId="41629" xr:uid="{00000000-0005-0000-0000-000022090000}"/>
    <cellStyle name="Normal 9 3" xfId="412" xr:uid="{00000000-0005-0000-0000-000026090000}"/>
    <cellStyle name="Normal 9 3 2" xfId="2405" xr:uid="{00000000-0005-0000-0000-000027090000}"/>
    <cellStyle name="Normal 9 3 2 2" xfId="28221" xr:uid="{00000000-0005-0000-0000-000027090000}"/>
    <cellStyle name="Normal 9 3 2 3" xfId="43738" xr:uid="{00000000-0005-0000-0000-000027090000}"/>
    <cellStyle name="Normal 9 3 3" xfId="26228" xr:uid="{00000000-0005-0000-0000-000026090000}"/>
    <cellStyle name="Normal 9 3 4" xfId="41748" xr:uid="{00000000-0005-0000-0000-000026090000}"/>
    <cellStyle name="Normal 9 4" xfId="132" xr:uid="{00000000-0005-0000-0000-000028090000}"/>
    <cellStyle name="Normal 9 4 2" xfId="257" xr:uid="{00000000-0005-0000-0000-000029090000}"/>
    <cellStyle name="Normal 9 5" xfId="158" xr:uid="{00000000-0005-0000-0000-00002A090000}"/>
    <cellStyle name="Normal 9 6" xfId="2402" xr:uid="{00000000-0005-0000-0000-00002B090000}"/>
    <cellStyle name="Normal 9 6 2" xfId="28218" xr:uid="{00000000-0005-0000-0000-00002B090000}"/>
    <cellStyle name="Normal 9 6 3" xfId="43735" xr:uid="{00000000-0005-0000-0000-00002B090000}"/>
    <cellStyle name="Normal 9 7" xfId="25924" xr:uid="{00000000-0005-0000-0000-000021090000}"/>
    <cellStyle name="Normal 9 8" xfId="41559" xr:uid="{00000000-0005-0000-0000-000021090000}"/>
    <cellStyle name="Note 2" xfId="87" xr:uid="{00000000-0005-0000-0000-00002C090000}"/>
    <cellStyle name="Note 2 2" xfId="144" xr:uid="{00000000-0005-0000-0000-00002D090000}"/>
    <cellStyle name="Note 2 2 2" xfId="265" xr:uid="{00000000-0005-0000-0000-00002E090000}"/>
    <cellStyle name="Note 2 2 2 2" xfId="543" xr:uid="{00000000-0005-0000-0000-00002F090000}"/>
    <cellStyle name="Note 2 2 2 2 2" xfId="2409" xr:uid="{00000000-0005-0000-0000-000030090000}"/>
    <cellStyle name="Note 2 2 2 2 2 2" xfId="28225" xr:uid="{00000000-0005-0000-0000-000030090000}"/>
    <cellStyle name="Note 2 2 2 2 2 3" xfId="43742" xr:uid="{00000000-0005-0000-0000-000030090000}"/>
    <cellStyle name="Note 2 2 2 2 3" xfId="26359" xr:uid="{00000000-0005-0000-0000-00002F090000}"/>
    <cellStyle name="Note 2 2 2 2 4" xfId="41876" xr:uid="{00000000-0005-0000-0000-00002F090000}"/>
    <cellStyle name="Note 2 2 2 3" xfId="2408" xr:uid="{00000000-0005-0000-0000-000031090000}"/>
    <cellStyle name="Note 2 2 2 3 2" xfId="28224" xr:uid="{00000000-0005-0000-0000-000031090000}"/>
    <cellStyle name="Note 2 2 2 3 3" xfId="43741" xr:uid="{00000000-0005-0000-0000-000031090000}"/>
    <cellStyle name="Note 2 2 2 4" xfId="26083" xr:uid="{00000000-0005-0000-0000-00002E090000}"/>
    <cellStyle name="Note 2 2 2 5" xfId="41650" xr:uid="{00000000-0005-0000-0000-00002E090000}"/>
    <cellStyle name="Note 2 2 3" xfId="447" xr:uid="{00000000-0005-0000-0000-000032090000}"/>
    <cellStyle name="Note 2 2 3 2" xfId="2410" xr:uid="{00000000-0005-0000-0000-000033090000}"/>
    <cellStyle name="Note 2 2 3 2 2" xfId="28226" xr:uid="{00000000-0005-0000-0000-000033090000}"/>
    <cellStyle name="Note 2 2 3 2 3" xfId="43743" xr:uid="{00000000-0005-0000-0000-000033090000}"/>
    <cellStyle name="Note 2 2 3 3" xfId="26263" xr:uid="{00000000-0005-0000-0000-000032090000}"/>
    <cellStyle name="Note 2 2 3 4" xfId="41783" xr:uid="{00000000-0005-0000-0000-000032090000}"/>
    <cellStyle name="Note 2 2 4" xfId="2407" xr:uid="{00000000-0005-0000-0000-000034090000}"/>
    <cellStyle name="Note 2 2 4 2" xfId="28223" xr:uid="{00000000-0005-0000-0000-000034090000}"/>
    <cellStyle name="Note 2 2 4 3" xfId="43740" xr:uid="{00000000-0005-0000-0000-000034090000}"/>
    <cellStyle name="Note 2 2 5" xfId="25963" xr:uid="{00000000-0005-0000-0000-00002D090000}"/>
    <cellStyle name="Note 2 2 6" xfId="41580" xr:uid="{00000000-0005-0000-0000-00002D090000}"/>
    <cellStyle name="Note 2 3" xfId="213" xr:uid="{00000000-0005-0000-0000-000035090000}"/>
    <cellStyle name="Note 2 3 2" xfId="493" xr:uid="{00000000-0005-0000-0000-000036090000}"/>
    <cellStyle name="Note 2 3 2 2" xfId="2412" xr:uid="{00000000-0005-0000-0000-000037090000}"/>
    <cellStyle name="Note 2 3 2 2 2" xfId="28228" xr:uid="{00000000-0005-0000-0000-000037090000}"/>
    <cellStyle name="Note 2 3 2 2 3" xfId="43745" xr:uid="{00000000-0005-0000-0000-000037090000}"/>
    <cellStyle name="Note 2 3 2 3" xfId="26309" xr:uid="{00000000-0005-0000-0000-000036090000}"/>
    <cellStyle name="Note 2 3 2 4" xfId="41826" xr:uid="{00000000-0005-0000-0000-000036090000}"/>
    <cellStyle name="Note 2 3 3" xfId="2411" xr:uid="{00000000-0005-0000-0000-000038090000}"/>
    <cellStyle name="Note 2 3 3 2" xfId="28227" xr:uid="{00000000-0005-0000-0000-000038090000}"/>
    <cellStyle name="Note 2 3 3 3" xfId="43744" xr:uid="{00000000-0005-0000-0000-000038090000}"/>
    <cellStyle name="Note 2 3 4" xfId="26031" xr:uid="{00000000-0005-0000-0000-000035090000}"/>
    <cellStyle name="Note 2 3 5" xfId="41613" xr:uid="{00000000-0005-0000-0000-000035090000}"/>
    <cellStyle name="Note 2 4" xfId="352" xr:uid="{00000000-0005-0000-0000-000039090000}"/>
    <cellStyle name="Note 2 4 2" xfId="2413" xr:uid="{00000000-0005-0000-0000-00003A090000}"/>
    <cellStyle name="Note 2 4 2 2" xfId="28229" xr:uid="{00000000-0005-0000-0000-00003A090000}"/>
    <cellStyle name="Note 2 4 2 3" xfId="43746" xr:uid="{00000000-0005-0000-0000-00003A090000}"/>
    <cellStyle name="Note 2 4 3" xfId="26168" xr:uid="{00000000-0005-0000-0000-000039090000}"/>
    <cellStyle name="Note 2 4 4" xfId="41698" xr:uid="{00000000-0005-0000-0000-000039090000}"/>
    <cellStyle name="Note 2 5" xfId="396" xr:uid="{00000000-0005-0000-0000-00003B090000}"/>
    <cellStyle name="Note 2 5 2" xfId="2414" xr:uid="{00000000-0005-0000-0000-00003C090000}"/>
    <cellStyle name="Note 2 5 2 2" xfId="28230" xr:uid="{00000000-0005-0000-0000-00003C090000}"/>
    <cellStyle name="Note 2 5 2 3" xfId="43747" xr:uid="{00000000-0005-0000-0000-00003C090000}"/>
    <cellStyle name="Note 2 5 3" xfId="26212" xr:uid="{00000000-0005-0000-0000-00003B090000}"/>
    <cellStyle name="Note 2 5 4" xfId="41732" xr:uid="{00000000-0005-0000-0000-00003B090000}"/>
    <cellStyle name="Note 2 6" xfId="2406" xr:uid="{00000000-0005-0000-0000-00003D090000}"/>
    <cellStyle name="Note 2 6 2" xfId="28222" xr:uid="{00000000-0005-0000-0000-00003D090000}"/>
    <cellStyle name="Note 2 6 3" xfId="43739" xr:uid="{00000000-0005-0000-0000-00003D090000}"/>
    <cellStyle name="Note 2 7" xfId="25908" xr:uid="{00000000-0005-0000-0000-00002C090000}"/>
    <cellStyle name="Note 2 8" xfId="41543" xr:uid="{00000000-0005-0000-0000-00002C090000}"/>
    <cellStyle name="Note 3" xfId="90" xr:uid="{00000000-0005-0000-0000-00003E090000}"/>
    <cellStyle name="Note 3 2" xfId="216" xr:uid="{00000000-0005-0000-0000-00003F090000}"/>
    <cellStyle name="Note 3 2 2" xfId="496" xr:uid="{00000000-0005-0000-0000-000040090000}"/>
    <cellStyle name="Note 3 2 2 2" xfId="2417" xr:uid="{00000000-0005-0000-0000-000041090000}"/>
    <cellStyle name="Note 3 2 2 2 2" xfId="28233" xr:uid="{00000000-0005-0000-0000-000041090000}"/>
    <cellStyle name="Note 3 2 2 2 3" xfId="43750" xr:uid="{00000000-0005-0000-0000-000041090000}"/>
    <cellStyle name="Note 3 2 2 3" xfId="26312" xr:uid="{00000000-0005-0000-0000-000040090000}"/>
    <cellStyle name="Note 3 2 2 4" xfId="41829" xr:uid="{00000000-0005-0000-0000-000040090000}"/>
    <cellStyle name="Note 3 2 3" xfId="2416" xr:uid="{00000000-0005-0000-0000-000042090000}"/>
    <cellStyle name="Note 3 2 3 2" xfId="28232" xr:uid="{00000000-0005-0000-0000-000042090000}"/>
    <cellStyle name="Note 3 2 3 3" xfId="43749" xr:uid="{00000000-0005-0000-0000-000042090000}"/>
    <cellStyle name="Note 3 2 4" xfId="26034" xr:uid="{00000000-0005-0000-0000-00003F090000}"/>
    <cellStyle name="Note 3 2 5" xfId="41616" xr:uid="{00000000-0005-0000-0000-00003F090000}"/>
    <cellStyle name="Note 3 3" xfId="399" xr:uid="{00000000-0005-0000-0000-000043090000}"/>
    <cellStyle name="Note 3 3 2" xfId="2418" xr:uid="{00000000-0005-0000-0000-000044090000}"/>
    <cellStyle name="Note 3 3 2 2" xfId="28234" xr:uid="{00000000-0005-0000-0000-000044090000}"/>
    <cellStyle name="Note 3 3 2 3" xfId="43751" xr:uid="{00000000-0005-0000-0000-000044090000}"/>
    <cellStyle name="Note 3 3 3" xfId="26215" xr:uid="{00000000-0005-0000-0000-000043090000}"/>
    <cellStyle name="Note 3 3 4" xfId="41735" xr:uid="{00000000-0005-0000-0000-000043090000}"/>
    <cellStyle name="Note 3 4" xfId="2415" xr:uid="{00000000-0005-0000-0000-000045090000}"/>
    <cellStyle name="Note 3 4 2" xfId="28231" xr:uid="{00000000-0005-0000-0000-000045090000}"/>
    <cellStyle name="Note 3 4 3" xfId="43748" xr:uid="{00000000-0005-0000-0000-000045090000}"/>
    <cellStyle name="Note 3 5" xfId="25911" xr:uid="{00000000-0005-0000-0000-00003E090000}"/>
    <cellStyle name="Note 3 6" xfId="41546" xr:uid="{00000000-0005-0000-0000-00003E090000}"/>
    <cellStyle name="Note 4" xfId="105" xr:uid="{00000000-0005-0000-0000-000046090000}"/>
    <cellStyle name="Note 4 2" xfId="231" xr:uid="{00000000-0005-0000-0000-000047090000}"/>
    <cellStyle name="Note 4 2 2" xfId="511" xr:uid="{00000000-0005-0000-0000-000048090000}"/>
    <cellStyle name="Note 4 2 2 2" xfId="2421" xr:uid="{00000000-0005-0000-0000-000049090000}"/>
    <cellStyle name="Note 4 2 2 2 2" xfId="28237" xr:uid="{00000000-0005-0000-0000-000049090000}"/>
    <cellStyle name="Note 4 2 2 2 3" xfId="43754" xr:uid="{00000000-0005-0000-0000-000049090000}"/>
    <cellStyle name="Note 4 2 2 3" xfId="26327" xr:uid="{00000000-0005-0000-0000-000048090000}"/>
    <cellStyle name="Note 4 2 2 4" xfId="41844" xr:uid="{00000000-0005-0000-0000-000048090000}"/>
    <cellStyle name="Note 4 2 3" xfId="2420" xr:uid="{00000000-0005-0000-0000-00004A090000}"/>
    <cellStyle name="Note 4 2 3 2" xfId="28236" xr:uid="{00000000-0005-0000-0000-00004A090000}"/>
    <cellStyle name="Note 4 2 3 3" xfId="43753" xr:uid="{00000000-0005-0000-0000-00004A090000}"/>
    <cellStyle name="Note 4 2 4" xfId="26049" xr:uid="{00000000-0005-0000-0000-000047090000}"/>
    <cellStyle name="Note 4 2 5" xfId="41631" xr:uid="{00000000-0005-0000-0000-000047090000}"/>
    <cellStyle name="Note 4 3" xfId="414" xr:uid="{00000000-0005-0000-0000-00004B090000}"/>
    <cellStyle name="Note 4 3 2" xfId="2422" xr:uid="{00000000-0005-0000-0000-00004C090000}"/>
    <cellStyle name="Note 4 3 2 2" xfId="28238" xr:uid="{00000000-0005-0000-0000-00004C090000}"/>
    <cellStyle name="Note 4 3 2 3" xfId="43755" xr:uid="{00000000-0005-0000-0000-00004C090000}"/>
    <cellStyle name="Note 4 3 3" xfId="26230" xr:uid="{00000000-0005-0000-0000-00004B090000}"/>
    <cellStyle name="Note 4 3 4" xfId="41750" xr:uid="{00000000-0005-0000-0000-00004B090000}"/>
    <cellStyle name="Note 4 4" xfId="2419" xr:uid="{00000000-0005-0000-0000-00004D090000}"/>
    <cellStyle name="Note 4 4 2" xfId="28235" xr:uid="{00000000-0005-0000-0000-00004D090000}"/>
    <cellStyle name="Note 4 4 3" xfId="43752" xr:uid="{00000000-0005-0000-0000-00004D090000}"/>
    <cellStyle name="Note 4 5" xfId="25926" xr:uid="{00000000-0005-0000-0000-000046090000}"/>
    <cellStyle name="Note 4 6" xfId="41561" xr:uid="{00000000-0005-0000-0000-000046090000}"/>
    <cellStyle name="Output" xfId="10" builtinId="21" customBuiltin="1"/>
    <cellStyle name="Percent" xfId="41528" builtinId="5"/>
    <cellStyle name="Percent 2" xfId="188" xr:uid="{00000000-0005-0000-0000-000050090000}"/>
    <cellStyle name="Percent 2 2" xfId="189" xr:uid="{00000000-0005-0000-0000-000051090000}"/>
    <cellStyle name="Percent 2 2 2" xfId="350" xr:uid="{00000000-0005-0000-0000-000052090000}"/>
    <cellStyle name="Percent 2 2 2 2" xfId="2424" xr:uid="{00000000-0005-0000-0000-000053090000}"/>
    <cellStyle name="Percent 2 2 2 2 2" xfId="28240" xr:uid="{00000000-0005-0000-0000-000053090000}"/>
    <cellStyle name="Percent 2 2 2 2 3" xfId="43757" xr:uid="{00000000-0005-0000-0000-000053090000}"/>
    <cellStyle name="Percent 2 2 2 3" xfId="26166" xr:uid="{00000000-0005-0000-0000-000052090000}"/>
    <cellStyle name="Percent 2 2 2 4" xfId="41696" xr:uid="{00000000-0005-0000-0000-000052090000}"/>
    <cellStyle name="Percent 2 2 3" xfId="470" xr:uid="{00000000-0005-0000-0000-000054090000}"/>
    <cellStyle name="Percent 2 2 3 2" xfId="2425" xr:uid="{00000000-0005-0000-0000-000055090000}"/>
    <cellStyle name="Percent 2 2 3 2 2" xfId="28241" xr:uid="{00000000-0005-0000-0000-000055090000}"/>
    <cellStyle name="Percent 2 2 3 2 3" xfId="43758" xr:uid="{00000000-0005-0000-0000-000055090000}"/>
    <cellStyle name="Percent 2 2 3 3" xfId="26286" xr:uid="{00000000-0005-0000-0000-000054090000}"/>
    <cellStyle name="Percent 2 2 3 4" xfId="41803" xr:uid="{00000000-0005-0000-0000-000054090000}"/>
    <cellStyle name="Percent 2 2 4" xfId="2423" xr:uid="{00000000-0005-0000-0000-000056090000}"/>
    <cellStyle name="Percent 2 2 4 2" xfId="28239" xr:uid="{00000000-0005-0000-0000-000056090000}"/>
    <cellStyle name="Percent 2 2 4 3" xfId="43756" xr:uid="{00000000-0005-0000-0000-000056090000}"/>
    <cellStyle name="Percent 2 2 5" xfId="26007" xr:uid="{00000000-0005-0000-0000-000051090000}"/>
    <cellStyle name="Percent 2 2 6" xfId="41598" xr:uid="{00000000-0005-0000-0000-000051090000}"/>
    <cellStyle name="Percent 3" xfId="306" xr:uid="{00000000-0005-0000-0000-000057090000}"/>
    <cellStyle name="Percent 4" xfId="461" xr:uid="{00000000-0005-0000-0000-000058090000}"/>
    <cellStyle name="Percent 5" xfId="190" xr:uid="{00000000-0005-0000-0000-000059090000}"/>
    <cellStyle name="Title 2" xfId="45" xr:uid="{00000000-0005-0000-0000-00002B090000}"/>
    <cellStyle name="Total" xfId="16" builtinId="25" customBuiltin="1"/>
    <cellStyle name="Warning Text" xfId="14" builtinId="11" customBuiltin="1"/>
  </cellStyles>
  <dxfs count="9">
    <dxf>
      <font>
        <color rgb="FFFF0000"/>
      </font>
      <fill>
        <patternFill>
          <bgColor theme="5" tint="0.59996337778862885"/>
        </patternFill>
      </fill>
    </dxf>
    <dxf>
      <font>
        <color rgb="FF9C0006"/>
      </font>
      <fill>
        <patternFill>
          <bgColor rgb="FFFFC7CE"/>
        </patternFill>
      </fill>
    </dxf>
    <dxf>
      <font>
        <color theme="0" tint="-0.34998626667073579"/>
      </font>
    </dxf>
    <dxf>
      <font>
        <color rgb="FFFF0000"/>
      </font>
      <fill>
        <patternFill>
          <bgColor theme="5" tint="0.59996337778862885"/>
        </patternFill>
      </fill>
    </dxf>
    <dxf>
      <font>
        <color rgb="FF9C0006"/>
      </font>
      <fill>
        <patternFill>
          <bgColor rgb="FFFFC7CE"/>
        </patternFill>
      </fill>
    </dxf>
    <dxf>
      <font>
        <color theme="0" tint="-0.34998626667073579"/>
      </font>
    </dxf>
    <dxf>
      <font>
        <color rgb="FFFF0000"/>
      </font>
      <fill>
        <patternFill>
          <bgColor theme="5" tint="0.59996337778862885"/>
        </patternFill>
      </fill>
    </dxf>
    <dxf>
      <font>
        <color rgb="FF9C0006"/>
      </font>
      <fill>
        <patternFill>
          <bgColor rgb="FFFFC7CE"/>
        </patternFill>
      </fill>
    </dxf>
    <dxf>
      <font>
        <color theme="0" tint="-0.34998626667073579"/>
      </font>
    </dxf>
  </dxfs>
  <tableStyles count="0" defaultTableStyle="TableStyleMedium2" defaultPivotStyle="PivotStyleLight16"/>
  <colors>
    <mruColors>
      <color rgb="FF93E3FF"/>
      <color rgb="FF00323E"/>
      <color rgb="FF75DBFF"/>
      <color rgb="FF009896"/>
      <color rgb="FF9FDC9C"/>
      <color rgb="FFE1FFFE"/>
      <color rgb="FFD9F8FF"/>
      <color rgb="FF0088A8"/>
      <color rgb="FF365F7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4.xml"/><Relationship Id="rId1" Type="http://schemas.microsoft.com/office/2011/relationships/chartStyle" Target="style14.xml"/></Relationships>
</file>

<file path=xl/charts/_rels/chart1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6.xml"/><Relationship Id="rId1" Type="http://schemas.microsoft.com/office/2011/relationships/chartStyle" Target="style16.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6"/>
          <c:order val="0"/>
          <c:tx>
            <c:strRef>
              <c:f>'Chart - Renewal Summary'!$A$11</c:f>
              <c:strCache>
                <c:ptCount val="1"/>
                <c:pt idx="0">
                  <c:v>Heavy Mobile Equipment</c:v>
                </c:pt>
              </c:strCache>
            </c:strRef>
          </c:tx>
          <c:spPr>
            <a:solidFill>
              <a:schemeClr val="tx2">
                <a:lumMod val="50000"/>
              </a:schemeClr>
            </a:solidFill>
          </c:spPr>
          <c:invertIfNegative val="0"/>
          <c:cat>
            <c:numRef>
              <c:f>'25-Year Renewal Plan - Static'!$R$16:$AP$16</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Renewal Summary'!$C$11:$AA$11</c:f>
              <c:numCache>
                <c:formatCode>"$"#,##0.00</c:formatCode>
                <c:ptCount val="25"/>
                <c:pt idx="0">
                  <c:v>0</c:v>
                </c:pt>
                <c:pt idx="1">
                  <c:v>0</c:v>
                </c:pt>
                <c:pt idx="2">
                  <c:v>0</c:v>
                </c:pt>
                <c:pt idx="3">
                  <c:v>352500</c:v>
                </c:pt>
                <c:pt idx="4">
                  <c:v>0</c:v>
                </c:pt>
                <c:pt idx="5">
                  <c:v>0</c:v>
                </c:pt>
                <c:pt idx="6">
                  <c:v>0</c:v>
                </c:pt>
                <c:pt idx="7">
                  <c:v>0</c:v>
                </c:pt>
                <c:pt idx="8">
                  <c:v>0</c:v>
                </c:pt>
                <c:pt idx="9">
                  <c:v>0</c:v>
                </c:pt>
                <c:pt idx="10">
                  <c:v>0</c:v>
                </c:pt>
                <c:pt idx="11">
                  <c:v>675000</c:v>
                </c:pt>
                <c:pt idx="12">
                  <c:v>0</c:v>
                </c:pt>
                <c:pt idx="13">
                  <c:v>0</c:v>
                </c:pt>
                <c:pt idx="14">
                  <c:v>0</c:v>
                </c:pt>
                <c:pt idx="15">
                  <c:v>0</c:v>
                </c:pt>
                <c:pt idx="16">
                  <c:v>0</c:v>
                </c:pt>
                <c:pt idx="17">
                  <c:v>0</c:v>
                </c:pt>
                <c:pt idx="18">
                  <c:v>0</c:v>
                </c:pt>
                <c:pt idx="19">
                  <c:v>0</c:v>
                </c:pt>
                <c:pt idx="20">
                  <c:v>0</c:v>
                </c:pt>
                <c:pt idx="21">
                  <c:v>0</c:v>
                </c:pt>
                <c:pt idx="22">
                  <c:v>0</c:v>
                </c:pt>
                <c:pt idx="23">
                  <c:v>352500</c:v>
                </c:pt>
                <c:pt idx="24">
                  <c:v>0</c:v>
                </c:pt>
              </c:numCache>
            </c:numRef>
          </c:val>
          <c:extLst>
            <c:ext xmlns:c16="http://schemas.microsoft.com/office/drawing/2014/chart" uri="{C3380CC4-5D6E-409C-BE32-E72D297353CC}">
              <c16:uniqueId val="{00000000-4563-4E70-AD21-428F1CA74DD5}"/>
            </c:ext>
          </c:extLst>
        </c:ser>
        <c:ser>
          <c:idx val="5"/>
          <c:order val="1"/>
          <c:tx>
            <c:strRef>
              <c:f>'Chart - Renewal Summary'!$A$10</c:f>
              <c:strCache>
                <c:ptCount val="1"/>
                <c:pt idx="0">
                  <c:v>Vehicles </c:v>
                </c:pt>
              </c:strCache>
            </c:strRef>
          </c:tx>
          <c:spPr>
            <a:solidFill>
              <a:schemeClr val="accent1"/>
            </a:solidFill>
          </c:spPr>
          <c:invertIfNegative val="0"/>
          <c:cat>
            <c:numRef>
              <c:f>'25-Year Renewal Plan - Static'!$R$16:$AP$16</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Renewal Summary'!$C$10:$AA$10</c:f>
              <c:numCache>
                <c:formatCode>"$"#,##0.00</c:formatCode>
                <c:ptCount val="25"/>
                <c:pt idx="0">
                  <c:v>0</c:v>
                </c:pt>
                <c:pt idx="1">
                  <c:v>35000</c:v>
                </c:pt>
                <c:pt idx="2">
                  <c:v>0</c:v>
                </c:pt>
                <c:pt idx="3">
                  <c:v>0</c:v>
                </c:pt>
                <c:pt idx="4">
                  <c:v>0</c:v>
                </c:pt>
                <c:pt idx="5">
                  <c:v>0</c:v>
                </c:pt>
                <c:pt idx="6">
                  <c:v>0</c:v>
                </c:pt>
                <c:pt idx="7">
                  <c:v>0</c:v>
                </c:pt>
                <c:pt idx="8">
                  <c:v>0</c:v>
                </c:pt>
                <c:pt idx="9">
                  <c:v>0</c:v>
                </c:pt>
                <c:pt idx="10">
                  <c:v>0</c:v>
                </c:pt>
                <c:pt idx="11">
                  <c:v>35000</c:v>
                </c:pt>
                <c:pt idx="12">
                  <c:v>0</c:v>
                </c:pt>
                <c:pt idx="13">
                  <c:v>0</c:v>
                </c:pt>
                <c:pt idx="14">
                  <c:v>0</c:v>
                </c:pt>
                <c:pt idx="15">
                  <c:v>18525</c:v>
                </c:pt>
                <c:pt idx="16">
                  <c:v>0</c:v>
                </c:pt>
                <c:pt idx="17">
                  <c:v>0</c:v>
                </c:pt>
                <c:pt idx="18">
                  <c:v>0</c:v>
                </c:pt>
                <c:pt idx="19">
                  <c:v>0</c:v>
                </c:pt>
                <c:pt idx="20">
                  <c:v>0</c:v>
                </c:pt>
                <c:pt idx="21">
                  <c:v>35000</c:v>
                </c:pt>
                <c:pt idx="22">
                  <c:v>0</c:v>
                </c:pt>
                <c:pt idx="23">
                  <c:v>0</c:v>
                </c:pt>
                <c:pt idx="24">
                  <c:v>0</c:v>
                </c:pt>
              </c:numCache>
            </c:numRef>
          </c:val>
          <c:extLst>
            <c:ext xmlns:c16="http://schemas.microsoft.com/office/drawing/2014/chart" uri="{C3380CC4-5D6E-409C-BE32-E72D297353CC}">
              <c16:uniqueId val="{00000006-4563-4E70-AD21-428F1CA74DD5}"/>
            </c:ext>
          </c:extLst>
        </c:ser>
        <c:ser>
          <c:idx val="4"/>
          <c:order val="2"/>
          <c:tx>
            <c:strRef>
              <c:f>'Chart - Renewal Summary'!$A$9</c:f>
              <c:strCache>
                <c:ptCount val="1"/>
                <c:pt idx="0">
                  <c:v>Recreation</c:v>
                </c:pt>
              </c:strCache>
            </c:strRef>
          </c:tx>
          <c:spPr>
            <a:solidFill>
              <a:schemeClr val="accent6"/>
            </a:solidFill>
          </c:spPr>
          <c:invertIfNegative val="0"/>
          <c:cat>
            <c:numRef>
              <c:f>'25-Year Renewal Plan - Static'!$R$16:$AP$16</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Renewal Summary'!$C$9:$AA$9</c:f>
              <c:numCache>
                <c:formatCode>"$"#,##0.00</c:formatCode>
                <c:ptCount val="25"/>
                <c:pt idx="0">
                  <c:v>0</c:v>
                </c:pt>
                <c:pt idx="1">
                  <c:v>0</c:v>
                </c:pt>
                <c:pt idx="2">
                  <c:v>0</c:v>
                </c:pt>
                <c:pt idx="3">
                  <c:v>13500000</c:v>
                </c:pt>
                <c:pt idx="4">
                  <c:v>0</c:v>
                </c:pt>
                <c:pt idx="5">
                  <c:v>0</c:v>
                </c:pt>
                <c:pt idx="6">
                  <c:v>10839.387322858562</c:v>
                </c:pt>
                <c:pt idx="7">
                  <c:v>0</c:v>
                </c:pt>
                <c:pt idx="8">
                  <c:v>0</c:v>
                </c:pt>
                <c:pt idx="9">
                  <c:v>0</c:v>
                </c:pt>
                <c:pt idx="10">
                  <c:v>0</c:v>
                </c:pt>
                <c:pt idx="11">
                  <c:v>0</c:v>
                </c:pt>
                <c:pt idx="12">
                  <c:v>0</c:v>
                </c:pt>
                <c:pt idx="13">
                  <c:v>0</c:v>
                </c:pt>
                <c:pt idx="14">
                  <c:v>0</c:v>
                </c:pt>
                <c:pt idx="15">
                  <c:v>0</c:v>
                </c:pt>
                <c:pt idx="16">
                  <c:v>10839.387322858562</c:v>
                </c:pt>
                <c:pt idx="17">
                  <c:v>0</c:v>
                </c:pt>
                <c:pt idx="18">
                  <c:v>0</c:v>
                </c:pt>
                <c:pt idx="19">
                  <c:v>0</c:v>
                </c:pt>
                <c:pt idx="20">
                  <c:v>0</c:v>
                </c:pt>
                <c:pt idx="21">
                  <c:v>18087.765311490239</c:v>
                </c:pt>
                <c:pt idx="22">
                  <c:v>0</c:v>
                </c:pt>
                <c:pt idx="23">
                  <c:v>0</c:v>
                </c:pt>
                <c:pt idx="24">
                  <c:v>102977.67379424503</c:v>
                </c:pt>
              </c:numCache>
            </c:numRef>
          </c:val>
          <c:extLst>
            <c:ext xmlns:c16="http://schemas.microsoft.com/office/drawing/2014/chart" uri="{C3380CC4-5D6E-409C-BE32-E72D297353CC}">
              <c16:uniqueId val="{00000003-4563-4E70-AD21-428F1CA74DD5}"/>
            </c:ext>
          </c:extLst>
        </c:ser>
        <c:ser>
          <c:idx val="3"/>
          <c:order val="3"/>
          <c:tx>
            <c:strRef>
              <c:f>'Chart - Renewal Summary'!$A$8</c:f>
              <c:strCache>
                <c:ptCount val="1"/>
                <c:pt idx="0">
                  <c:v>Buildings</c:v>
                </c:pt>
              </c:strCache>
            </c:strRef>
          </c:tx>
          <c:spPr>
            <a:solidFill>
              <a:schemeClr val="accent3"/>
            </a:solidFill>
          </c:spPr>
          <c:invertIfNegative val="0"/>
          <c:cat>
            <c:numRef>
              <c:f>'25-Year Renewal Plan - Static'!$R$16:$AP$16</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Renewal Summary'!$C$8:$AA$8</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4563-4E70-AD21-428F1CA74DD5}"/>
            </c:ext>
          </c:extLst>
        </c:ser>
        <c:ser>
          <c:idx val="2"/>
          <c:order val="4"/>
          <c:tx>
            <c:strRef>
              <c:f>'Chart - Renewal Summary'!$A$7</c:f>
              <c:strCache>
                <c:ptCount val="1"/>
                <c:pt idx="0">
                  <c:v>Roads and Drainage</c:v>
                </c:pt>
              </c:strCache>
            </c:strRef>
          </c:tx>
          <c:spPr>
            <a:solidFill>
              <a:schemeClr val="bg1">
                <a:lumMod val="50000"/>
              </a:schemeClr>
            </a:solidFill>
          </c:spPr>
          <c:invertIfNegative val="0"/>
          <c:cat>
            <c:numRef>
              <c:f>'25-Year Renewal Plan - Static'!$R$16:$AP$16</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Renewal Summary'!$C$7:$AA$7</c:f>
              <c:numCache>
                <c:formatCode>"$"#,##0.00</c:formatCode>
                <c:ptCount val="25"/>
                <c:pt idx="0">
                  <c:v>0</c:v>
                </c:pt>
                <c:pt idx="1">
                  <c:v>23040.31644253603</c:v>
                </c:pt>
                <c:pt idx="2">
                  <c:v>0</c:v>
                </c:pt>
                <c:pt idx="3">
                  <c:v>59856.927547608844</c:v>
                </c:pt>
                <c:pt idx="4">
                  <c:v>0</c:v>
                </c:pt>
                <c:pt idx="5">
                  <c:v>23040.31644253603</c:v>
                </c:pt>
                <c:pt idx="6">
                  <c:v>0</c:v>
                </c:pt>
                <c:pt idx="7">
                  <c:v>100941.02898458642</c:v>
                </c:pt>
                <c:pt idx="8">
                  <c:v>36816.611105072814</c:v>
                </c:pt>
                <c:pt idx="9">
                  <c:v>23040.31644253603</c:v>
                </c:pt>
                <c:pt idx="10">
                  <c:v>0</c:v>
                </c:pt>
                <c:pt idx="11">
                  <c:v>23040.31644253603</c:v>
                </c:pt>
                <c:pt idx="12">
                  <c:v>0</c:v>
                </c:pt>
                <c:pt idx="13">
                  <c:v>36816.611105072814</c:v>
                </c:pt>
                <c:pt idx="14">
                  <c:v>0</c:v>
                </c:pt>
                <c:pt idx="15">
                  <c:v>0</c:v>
                </c:pt>
                <c:pt idx="16">
                  <c:v>0</c:v>
                </c:pt>
                <c:pt idx="17">
                  <c:v>77900.712542050387</c:v>
                </c:pt>
                <c:pt idx="18">
                  <c:v>36816.611105072814</c:v>
                </c:pt>
                <c:pt idx="19">
                  <c:v>0</c:v>
                </c:pt>
                <c:pt idx="20">
                  <c:v>0</c:v>
                </c:pt>
                <c:pt idx="21">
                  <c:v>0</c:v>
                </c:pt>
                <c:pt idx="22">
                  <c:v>0</c:v>
                </c:pt>
                <c:pt idx="23">
                  <c:v>36816.611105072814</c:v>
                </c:pt>
                <c:pt idx="24">
                  <c:v>0</c:v>
                </c:pt>
              </c:numCache>
            </c:numRef>
          </c:val>
          <c:extLst>
            <c:ext xmlns:c16="http://schemas.microsoft.com/office/drawing/2014/chart" uri="{C3380CC4-5D6E-409C-BE32-E72D297353CC}">
              <c16:uniqueId val="{00000004-4563-4E70-AD21-428F1CA74DD5}"/>
            </c:ext>
          </c:extLst>
        </c:ser>
        <c:ser>
          <c:idx val="1"/>
          <c:order val="5"/>
          <c:tx>
            <c:strRef>
              <c:f>'Chart - Renewal Summary'!$A$6</c:f>
              <c:strCache>
                <c:ptCount val="1"/>
                <c:pt idx="0">
                  <c:v>Sewer</c:v>
                </c:pt>
              </c:strCache>
            </c:strRef>
          </c:tx>
          <c:invertIfNegative val="0"/>
          <c:cat>
            <c:numRef>
              <c:f>'25-Year Renewal Plan - Static'!$R$16:$AP$16</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Renewal Summary'!$C$6:$AA$6</c:f>
              <c:numCache>
                <c:formatCode>"$"#,##0.00</c:formatCode>
                <c:ptCount val="25"/>
                <c:pt idx="0">
                  <c:v>0</c:v>
                </c:pt>
                <c:pt idx="1">
                  <c:v>0</c:v>
                </c:pt>
                <c:pt idx="2">
                  <c:v>0</c:v>
                </c:pt>
                <c:pt idx="3">
                  <c:v>0</c:v>
                </c:pt>
                <c:pt idx="4">
                  <c:v>608472.97188275785</c:v>
                </c:pt>
                <c:pt idx="5">
                  <c:v>0</c:v>
                </c:pt>
                <c:pt idx="6">
                  <c:v>0</c:v>
                </c:pt>
                <c:pt idx="7">
                  <c:v>0</c:v>
                </c:pt>
                <c:pt idx="8">
                  <c:v>0</c:v>
                </c:pt>
                <c:pt idx="9">
                  <c:v>0</c:v>
                </c:pt>
                <c:pt idx="10">
                  <c:v>0</c:v>
                </c:pt>
                <c:pt idx="11">
                  <c:v>0</c:v>
                </c:pt>
                <c:pt idx="12">
                  <c:v>321038.98005950451</c:v>
                </c:pt>
                <c:pt idx="13">
                  <c:v>0</c:v>
                </c:pt>
                <c:pt idx="14">
                  <c:v>0</c:v>
                </c:pt>
                <c:pt idx="15">
                  <c:v>0</c:v>
                </c:pt>
                <c:pt idx="16">
                  <c:v>0</c:v>
                </c:pt>
                <c:pt idx="17">
                  <c:v>0</c:v>
                </c:pt>
                <c:pt idx="18">
                  <c:v>0</c:v>
                </c:pt>
                <c:pt idx="19">
                  <c:v>608472.97188275785</c:v>
                </c:pt>
                <c:pt idx="20">
                  <c:v>0</c:v>
                </c:pt>
                <c:pt idx="21">
                  <c:v>0</c:v>
                </c:pt>
                <c:pt idx="22">
                  <c:v>0</c:v>
                </c:pt>
                <c:pt idx="23">
                  <c:v>0</c:v>
                </c:pt>
                <c:pt idx="24">
                  <c:v>0</c:v>
                </c:pt>
              </c:numCache>
            </c:numRef>
          </c:val>
          <c:extLst>
            <c:ext xmlns:c16="http://schemas.microsoft.com/office/drawing/2014/chart" uri="{C3380CC4-5D6E-409C-BE32-E72D297353CC}">
              <c16:uniqueId val="{00000001-4563-4E70-AD21-428F1CA74DD5}"/>
            </c:ext>
          </c:extLst>
        </c:ser>
        <c:ser>
          <c:idx val="0"/>
          <c:order val="6"/>
          <c:tx>
            <c:strRef>
              <c:f>'Chart - Renewal Summary'!$A$5</c:f>
              <c:strCache>
                <c:ptCount val="1"/>
                <c:pt idx="0">
                  <c:v>Water</c:v>
                </c:pt>
              </c:strCache>
            </c:strRef>
          </c:tx>
          <c:spPr>
            <a:solidFill>
              <a:schemeClr val="accent4"/>
            </a:solidFill>
          </c:spPr>
          <c:invertIfNegative val="0"/>
          <c:cat>
            <c:numRef>
              <c:f>'25-Year Renewal Plan - Static'!$R$16:$AP$16</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Renewal Summary'!$C$5:$AA$5</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53755.169881161164</c:v>
                </c:pt>
                <c:pt idx="17">
                  <c:v>0</c:v>
                </c:pt>
                <c:pt idx="18">
                  <c:v>0</c:v>
                </c:pt>
                <c:pt idx="19">
                  <c:v>0</c:v>
                </c:pt>
                <c:pt idx="20">
                  <c:v>0</c:v>
                </c:pt>
                <c:pt idx="21">
                  <c:v>2969951.2725891112</c:v>
                </c:pt>
                <c:pt idx="22">
                  <c:v>0</c:v>
                </c:pt>
                <c:pt idx="23">
                  <c:v>0</c:v>
                </c:pt>
                <c:pt idx="24">
                  <c:v>0</c:v>
                </c:pt>
              </c:numCache>
            </c:numRef>
          </c:val>
          <c:extLst>
            <c:ext xmlns:c16="http://schemas.microsoft.com/office/drawing/2014/chart" uri="{C3380CC4-5D6E-409C-BE32-E72D297353CC}">
              <c16:uniqueId val="{00000002-4563-4E70-AD21-428F1CA74DD5}"/>
            </c:ext>
          </c:extLst>
        </c:ser>
        <c:dLbls>
          <c:showLegendKey val="0"/>
          <c:showVal val="0"/>
          <c:showCatName val="0"/>
          <c:showSerName val="0"/>
          <c:showPercent val="0"/>
          <c:showBubbleSize val="0"/>
        </c:dLbls>
        <c:gapWidth val="150"/>
        <c:overlap val="100"/>
        <c:axId val="121135104"/>
        <c:axId val="121136640"/>
      </c:barChart>
      <c:lineChart>
        <c:grouping val="standard"/>
        <c:varyColors val="0"/>
        <c:ser>
          <c:idx val="7"/>
          <c:order val="7"/>
          <c:tx>
            <c:strRef>
              <c:f>'Chart - Renewal Summary'!$A$14</c:f>
              <c:strCache>
                <c:ptCount val="1"/>
                <c:pt idx="0">
                  <c:v>25 Year Annualized Cost</c:v>
                </c:pt>
              </c:strCache>
            </c:strRef>
          </c:tx>
          <c:spPr>
            <a:ln w="25400">
              <a:solidFill>
                <a:schemeClr val="accent5"/>
              </a:solidFill>
            </a:ln>
          </c:spPr>
          <c:marker>
            <c:symbol val="none"/>
          </c:marker>
          <c:val>
            <c:numRef>
              <c:f>'Chart - Renewal Summary'!$C$14:$AB$14</c:f>
              <c:numCache>
                <c:formatCode>"$"#,##0.00</c:formatCode>
                <c:ptCount val="26"/>
                <c:pt idx="0">
                  <c:v>807443.47837245709</c:v>
                </c:pt>
                <c:pt idx="1">
                  <c:v>807443.47837245709</c:v>
                </c:pt>
                <c:pt idx="2">
                  <c:v>807443.47837245709</c:v>
                </c:pt>
                <c:pt idx="3">
                  <c:v>807443.47837245709</c:v>
                </c:pt>
                <c:pt idx="4">
                  <c:v>807443.47837245709</c:v>
                </c:pt>
                <c:pt idx="5">
                  <c:v>807443.47837245709</c:v>
                </c:pt>
                <c:pt idx="6">
                  <c:v>807443.47837245709</c:v>
                </c:pt>
                <c:pt idx="7">
                  <c:v>807443.47837245709</c:v>
                </c:pt>
                <c:pt idx="8">
                  <c:v>807443.47837245709</c:v>
                </c:pt>
                <c:pt idx="9">
                  <c:v>807443.47837245709</c:v>
                </c:pt>
                <c:pt idx="10">
                  <c:v>807443.47837245709</c:v>
                </c:pt>
                <c:pt idx="11">
                  <c:v>807443.47837245709</c:v>
                </c:pt>
                <c:pt idx="12">
                  <c:v>807443.47837245709</c:v>
                </c:pt>
                <c:pt idx="13">
                  <c:v>807443.47837245709</c:v>
                </c:pt>
                <c:pt idx="14">
                  <c:v>807443.47837245709</c:v>
                </c:pt>
                <c:pt idx="15">
                  <c:v>807443.47837245709</c:v>
                </c:pt>
                <c:pt idx="16">
                  <c:v>807443.47837245709</c:v>
                </c:pt>
                <c:pt idx="17">
                  <c:v>807443.47837245709</c:v>
                </c:pt>
                <c:pt idx="18">
                  <c:v>807443.47837245709</c:v>
                </c:pt>
                <c:pt idx="19">
                  <c:v>807443.47837245709</c:v>
                </c:pt>
                <c:pt idx="20">
                  <c:v>807443.47837245709</c:v>
                </c:pt>
                <c:pt idx="21">
                  <c:v>807443.47837245709</c:v>
                </c:pt>
                <c:pt idx="22">
                  <c:v>807443.47837245709</c:v>
                </c:pt>
                <c:pt idx="23">
                  <c:v>807443.47837245709</c:v>
                </c:pt>
                <c:pt idx="24">
                  <c:v>807443.47837245709</c:v>
                </c:pt>
                <c:pt idx="25">
                  <c:v>807443.47837245709</c:v>
                </c:pt>
              </c:numCache>
            </c:numRef>
          </c:val>
          <c:smooth val="0"/>
          <c:extLst>
            <c:ext xmlns:c16="http://schemas.microsoft.com/office/drawing/2014/chart" uri="{C3380CC4-5D6E-409C-BE32-E72D297353CC}">
              <c16:uniqueId val="{00000007-4563-4E70-AD21-428F1CA74DD5}"/>
            </c:ext>
          </c:extLst>
        </c:ser>
        <c:ser>
          <c:idx val="8"/>
          <c:order val="8"/>
          <c:tx>
            <c:strRef>
              <c:f>'Chart - Renewal Summary'!$A$15</c:f>
              <c:strCache>
                <c:ptCount val="1"/>
                <c:pt idx="0">
                  <c:v>Annualized Lifecycle Cost</c:v>
                </c:pt>
              </c:strCache>
            </c:strRef>
          </c:tx>
          <c:spPr>
            <a:ln w="25400">
              <a:solidFill>
                <a:schemeClr val="accent3">
                  <a:lumMod val="75000"/>
                </a:schemeClr>
              </a:solidFill>
            </a:ln>
          </c:spPr>
          <c:marker>
            <c:symbol val="none"/>
          </c:marker>
          <c:val>
            <c:numRef>
              <c:f>'Chart - Renewal Summary'!$C$15:$AB$15</c:f>
              <c:numCache>
                <c:formatCode>"$"#,##0.00</c:formatCode>
                <c:ptCount val="26"/>
                <c:pt idx="0">
                  <c:v>699558.80852307682</c:v>
                </c:pt>
                <c:pt idx="1">
                  <c:v>699558.80852307682</c:v>
                </c:pt>
                <c:pt idx="2">
                  <c:v>699558.80852307682</c:v>
                </c:pt>
                <c:pt idx="3">
                  <c:v>699558.80852307682</c:v>
                </c:pt>
                <c:pt idx="4">
                  <c:v>699558.80852307682</c:v>
                </c:pt>
                <c:pt idx="5">
                  <c:v>699558.80852307682</c:v>
                </c:pt>
                <c:pt idx="6">
                  <c:v>699558.80852307682</c:v>
                </c:pt>
                <c:pt idx="7">
                  <c:v>699558.80852307682</c:v>
                </c:pt>
                <c:pt idx="8">
                  <c:v>699558.80852307682</c:v>
                </c:pt>
                <c:pt idx="9">
                  <c:v>699558.80852307682</c:v>
                </c:pt>
                <c:pt idx="10">
                  <c:v>699558.80852307682</c:v>
                </c:pt>
                <c:pt idx="11">
                  <c:v>699558.80852307682</c:v>
                </c:pt>
                <c:pt idx="12">
                  <c:v>699558.80852307682</c:v>
                </c:pt>
                <c:pt idx="13">
                  <c:v>699558.80852307682</c:v>
                </c:pt>
                <c:pt idx="14">
                  <c:v>699558.80852307682</c:v>
                </c:pt>
                <c:pt idx="15">
                  <c:v>699558.80852307682</c:v>
                </c:pt>
                <c:pt idx="16">
                  <c:v>699558.80852307682</c:v>
                </c:pt>
                <c:pt idx="17">
                  <c:v>699558.80852307682</c:v>
                </c:pt>
                <c:pt idx="18">
                  <c:v>699558.80852307682</c:v>
                </c:pt>
                <c:pt idx="19">
                  <c:v>699558.80852307682</c:v>
                </c:pt>
                <c:pt idx="20">
                  <c:v>699558.80852307682</c:v>
                </c:pt>
                <c:pt idx="21">
                  <c:v>699558.80852307682</c:v>
                </c:pt>
                <c:pt idx="22">
                  <c:v>699558.80852307682</c:v>
                </c:pt>
                <c:pt idx="23">
                  <c:v>699558.80852307682</c:v>
                </c:pt>
                <c:pt idx="24">
                  <c:v>699558.80852307682</c:v>
                </c:pt>
                <c:pt idx="25">
                  <c:v>699558.80852307682</c:v>
                </c:pt>
              </c:numCache>
            </c:numRef>
          </c:val>
          <c:smooth val="0"/>
          <c:extLst>
            <c:ext xmlns:c16="http://schemas.microsoft.com/office/drawing/2014/chart" uri="{C3380CC4-5D6E-409C-BE32-E72D297353CC}">
              <c16:uniqueId val="{00000008-4563-4E70-AD21-428F1CA74DD5}"/>
            </c:ext>
          </c:extLst>
        </c:ser>
        <c:dLbls>
          <c:showLegendKey val="0"/>
          <c:showVal val="0"/>
          <c:showCatName val="0"/>
          <c:showSerName val="0"/>
          <c:showPercent val="0"/>
          <c:showBubbleSize val="0"/>
        </c:dLbls>
        <c:marker val="1"/>
        <c:smooth val="0"/>
        <c:axId val="121135104"/>
        <c:axId val="121136640"/>
      </c:lineChart>
      <c:catAx>
        <c:axId val="121135104"/>
        <c:scaling>
          <c:orientation val="minMax"/>
        </c:scaling>
        <c:delete val="0"/>
        <c:axPos val="b"/>
        <c:numFmt formatCode="General" sourceLinked="1"/>
        <c:majorTickMark val="out"/>
        <c:minorTickMark val="none"/>
        <c:tickLblPos val="nextTo"/>
        <c:txPr>
          <a:bodyPr/>
          <a:lstStyle/>
          <a:p>
            <a:pPr>
              <a:defRPr sz="2400"/>
            </a:pPr>
            <a:endParaRPr lang="en-US"/>
          </a:p>
        </c:txPr>
        <c:crossAx val="121136640"/>
        <c:crosses val="autoZero"/>
        <c:auto val="1"/>
        <c:lblAlgn val="ctr"/>
        <c:lblOffset val="100"/>
        <c:noMultiLvlLbl val="0"/>
      </c:catAx>
      <c:valAx>
        <c:axId val="121136640"/>
        <c:scaling>
          <c:orientation val="minMax"/>
        </c:scaling>
        <c:delete val="0"/>
        <c:axPos val="l"/>
        <c:majorGridlines/>
        <c:numFmt formatCode="&quot;$&quot;#,##0" sourceLinked="0"/>
        <c:majorTickMark val="out"/>
        <c:minorTickMark val="none"/>
        <c:tickLblPos val="nextTo"/>
        <c:txPr>
          <a:bodyPr/>
          <a:lstStyle/>
          <a:p>
            <a:pPr>
              <a:defRPr sz="2000"/>
            </a:pPr>
            <a:endParaRPr lang="en-US"/>
          </a:p>
        </c:txPr>
        <c:crossAx val="121135104"/>
        <c:crosses val="autoZero"/>
        <c:crossBetween val="between"/>
      </c:valAx>
    </c:plotArea>
    <c:legend>
      <c:legendPos val="r"/>
      <c:layout>
        <c:manualLayout>
          <c:xMode val="edge"/>
          <c:yMode val="edge"/>
          <c:x val="0.77655890100968306"/>
          <c:y val="0.16548108071110559"/>
          <c:w val="0.2227652218625"/>
          <c:h val="0.68261998543394964"/>
        </c:manualLayout>
      </c:layout>
      <c:overlay val="0"/>
    </c:legend>
    <c:plotVisOnly val="1"/>
    <c:dispBlanksAs val="gap"/>
    <c:showDLblsOverMax val="0"/>
  </c:chart>
  <c:txPr>
    <a:bodyPr/>
    <a:lstStyle/>
    <a:p>
      <a:pPr>
        <a:defRPr sz="3200"/>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r>
              <a:rPr lang="en-CA" sz="1400" b="0" i="0" u="none" strike="noStrike" kern="1200" spc="0" baseline="0">
                <a:solidFill>
                  <a:sysClr val="windowText" lastClr="000000">
                    <a:lumMod val="65000"/>
                    <a:lumOff val="35000"/>
                  </a:sysClr>
                </a:solidFill>
                <a:latin typeface="+mn-lt"/>
                <a:ea typeface="+mn-ea"/>
                <a:cs typeface="+mn-cs"/>
              </a:rPr>
              <a:t>Remaining Service Life</a:t>
            </a:r>
          </a:p>
        </c:rich>
      </c:tx>
      <c:overlay val="0"/>
      <c:spPr>
        <a:noFill/>
        <a:ln>
          <a:noFill/>
        </a:ln>
        <a:effectLst/>
      </c:spPr>
      <c:txPr>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bar"/>
        <c:grouping val="stacked"/>
        <c:varyColors val="0"/>
        <c:ser>
          <c:idx val="1"/>
          <c:order val="0"/>
          <c:tx>
            <c:strRef>
              <c:f>'Sewer Current State'!$A$39</c:f>
              <c:strCache>
                <c:ptCount val="1"/>
                <c:pt idx="0">
                  <c:v>AVERAGE AGE</c:v>
                </c:pt>
              </c:strCache>
            </c:strRef>
          </c:tx>
          <c:spPr>
            <a:solidFill>
              <a:schemeClr val="accent2"/>
            </a:solidFill>
            <a:ln>
              <a:noFill/>
            </a:ln>
            <a:effectLst/>
          </c:spPr>
          <c:invertIfNegative val="0"/>
          <c:cat>
            <c:strRef>
              <c:f>'Vehicles Current State'!$A$55</c:f>
              <c:strCache>
                <c:ptCount val="1"/>
                <c:pt idx="0">
                  <c:v>BACKLOG % OF TOTAL ASSET VALUE</c:v>
                </c:pt>
              </c:strCache>
            </c:strRef>
          </c:cat>
          <c:val>
            <c:numRef>
              <c:f>'Sewer Current State'!$F$39</c:f>
              <c:numCache>
                <c:formatCode>0</c:formatCode>
                <c:ptCount val="1"/>
                <c:pt idx="0">
                  <c:v>16.855316647419432</c:v>
                </c:pt>
              </c:numCache>
            </c:numRef>
          </c:val>
          <c:extLst>
            <c:ext xmlns:c16="http://schemas.microsoft.com/office/drawing/2014/chart" uri="{C3380CC4-5D6E-409C-BE32-E72D297353CC}">
              <c16:uniqueId val="{00000001-717D-4FB0-BCE0-5A4D05061D0A}"/>
            </c:ext>
          </c:extLst>
        </c:ser>
        <c:ser>
          <c:idx val="0"/>
          <c:order val="1"/>
          <c:tx>
            <c:strRef>
              <c:f>'Sewer Current State'!$A$45</c:f>
              <c:strCache>
                <c:ptCount val="1"/>
                <c:pt idx="0">
                  <c:v>AVERAGE REMAINING LIFE</c:v>
                </c:pt>
              </c:strCache>
            </c:strRef>
          </c:tx>
          <c:spPr>
            <a:solidFill>
              <a:srgbClr val="00B0F0"/>
            </a:solidFill>
            <a:ln>
              <a:noFill/>
            </a:ln>
            <a:effectLst/>
          </c:spPr>
          <c:invertIfNegative val="0"/>
          <c:cat>
            <c:strRef>
              <c:f>'Vehicles Current State'!$A$55</c:f>
              <c:strCache>
                <c:ptCount val="1"/>
                <c:pt idx="0">
                  <c:v>BACKLOG % OF TOTAL ASSET VALUE</c:v>
                </c:pt>
              </c:strCache>
            </c:strRef>
          </c:cat>
          <c:val>
            <c:numRef>
              <c:f>'Sewer Current State'!$F$45</c:f>
              <c:numCache>
                <c:formatCode>0</c:formatCode>
                <c:ptCount val="1"/>
                <c:pt idx="0">
                  <c:v>6.5788102516470319</c:v>
                </c:pt>
              </c:numCache>
            </c:numRef>
          </c:val>
          <c:extLst>
            <c:ext xmlns:c16="http://schemas.microsoft.com/office/drawing/2014/chart" uri="{C3380CC4-5D6E-409C-BE32-E72D297353CC}">
              <c16:uniqueId val="{00000000-717D-4FB0-BCE0-5A4D05061D0A}"/>
            </c:ext>
          </c:extLst>
        </c:ser>
        <c:dLbls>
          <c:showLegendKey val="0"/>
          <c:showVal val="0"/>
          <c:showCatName val="0"/>
          <c:showSerName val="0"/>
          <c:showPercent val="0"/>
          <c:showBubbleSize val="0"/>
        </c:dLbls>
        <c:gapWidth val="150"/>
        <c:overlap val="100"/>
        <c:axId val="781852240"/>
        <c:axId val="781853224"/>
      </c:barChart>
      <c:catAx>
        <c:axId val="781852240"/>
        <c:scaling>
          <c:orientation val="minMax"/>
        </c:scaling>
        <c:delete val="1"/>
        <c:axPos val="l"/>
        <c:numFmt formatCode="General" sourceLinked="1"/>
        <c:majorTickMark val="none"/>
        <c:minorTickMark val="none"/>
        <c:tickLblPos val="nextTo"/>
        <c:crossAx val="781853224"/>
        <c:crosses val="autoZero"/>
        <c:auto val="1"/>
        <c:lblAlgn val="ctr"/>
        <c:lblOffset val="100"/>
        <c:noMultiLvlLbl val="0"/>
      </c:catAx>
      <c:valAx>
        <c:axId val="781853224"/>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CA"/>
                  <a:t>Title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85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Replacement</a:t>
            </a:r>
            <a:r>
              <a:rPr lang="en-CA" baseline="0"/>
              <a:t> Cost by Asset Type</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926904585586482"/>
          <c:y val="0.17551738154885868"/>
          <c:w val="0.46893246750498102"/>
          <c:h val="0.74590473052466078"/>
        </c:manualLayout>
      </c:layout>
      <c:doughnutChart>
        <c:varyColors val="1"/>
        <c:ser>
          <c:idx val="1"/>
          <c:order val="0"/>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1-B428-4700-8B29-B8168A2A9410}"/>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B428-4700-8B29-B8168A2A9410}"/>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B428-4700-8B29-B8168A2A9410}"/>
              </c:ext>
            </c:extLst>
          </c:dPt>
          <c:dPt>
            <c:idx val="3"/>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07-B428-4700-8B29-B8168A2A9410}"/>
              </c:ext>
            </c:extLst>
          </c:dPt>
          <c:dPt>
            <c:idx val="4"/>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09-B428-4700-8B29-B8168A2A9410}"/>
              </c:ext>
            </c:extLst>
          </c:dPt>
          <c:dPt>
            <c:idx val="5"/>
            <c:bubble3D val="0"/>
            <c:spPr>
              <a:solidFill>
                <a:schemeClr val="dk1">
                  <a:tint val="60000"/>
                </a:schemeClr>
              </a:solidFill>
              <a:ln w="19050">
                <a:solidFill>
                  <a:schemeClr val="lt1"/>
                </a:solidFill>
              </a:ln>
              <a:effectLst/>
            </c:spPr>
            <c:extLst>
              <c:ext xmlns:c16="http://schemas.microsoft.com/office/drawing/2014/chart" uri="{C3380CC4-5D6E-409C-BE32-E72D297353CC}">
                <c16:uniqueId val="{0000000B-B428-4700-8B29-B8168A2A9410}"/>
              </c:ext>
            </c:extLst>
          </c:dPt>
          <c:dPt>
            <c:idx val="6"/>
            <c:bubble3D val="0"/>
            <c:spPr>
              <a:solidFill>
                <a:schemeClr val="dk1">
                  <a:tint val="80000"/>
                </a:schemeClr>
              </a:solidFill>
              <a:ln w="19050">
                <a:solidFill>
                  <a:schemeClr val="lt1"/>
                </a:solidFill>
              </a:ln>
              <a:effectLst/>
            </c:spPr>
            <c:extLst>
              <c:ext xmlns:c16="http://schemas.microsoft.com/office/drawing/2014/chart" uri="{C3380CC4-5D6E-409C-BE32-E72D297353CC}">
                <c16:uniqueId val="{0000000D-B428-4700-8B29-B8168A2A9410}"/>
              </c:ext>
            </c:extLst>
          </c:dPt>
          <c:dLbls>
            <c:dLbl>
              <c:idx val="0"/>
              <c:layout>
                <c:manualLayout>
                  <c:x val="-0.13571573403899453"/>
                  <c:y val="0.14094497934432831"/>
                </c:manualLayout>
              </c:layout>
              <c:tx>
                <c:strRef>
                  <c:f>'Roads and Drainage Current Stat'!$D$27</c:f>
                  <c:strCache>
                    <c:ptCount val="1"/>
                    <c:pt idx="0">
                      <c:v>Gravel Roads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{5770ABCA-058E-486A-BA76-DCF22A7F503D}</c15:txfldGUID>
                      <c15:f>'Roads and Drainage Current Stat'!$D$27</c15:f>
                      <c15:dlblFieldTableCache>
                        <c:ptCount val="1"/>
                        <c:pt idx="0">
                          <c:v>Gravel Roads $0 M</c:v>
                        </c:pt>
                      </c15:dlblFieldTableCache>
                    </c15:dlblFTEntry>
                  </c15:dlblFieldTable>
                  <c15:showDataLabelsRange val="0"/>
                </c:ext>
                <c:ext xmlns:c16="http://schemas.microsoft.com/office/drawing/2014/chart" uri="{C3380CC4-5D6E-409C-BE32-E72D297353CC}">
                  <c16:uniqueId val="{00000001-B428-4700-8B29-B8168A2A9410}"/>
                </c:ext>
              </c:extLst>
            </c:dLbl>
            <c:dLbl>
              <c:idx val="1"/>
              <c:layout>
                <c:manualLayout>
                  <c:x val="-0.15288725866705538"/>
                  <c:y val="-0.14946792887933522"/>
                </c:manualLayout>
              </c:layout>
              <c:tx>
                <c:strRef>
                  <c:f>'Roads and Drainage Current Stat'!$D$28</c:f>
                  <c:strCache>
                    <c:ptCount val="1"/>
                    <c:pt idx="0">
                      <c:v>Sidewalks $0 M</c:v>
                    </c:pt>
                  </c:strCache>
                </c:strRef>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7901246680533209"/>
                      <c:h val="0.12721900590397842"/>
                    </c:manualLayout>
                  </c15:layout>
                  <c15:dlblFieldTable>
                    <c15:dlblFTEntry>
                      <c15:txfldGUID>{D114AD2A-6E2E-4A97-A1A9-D239E897AF3D}</c15:txfldGUID>
                      <c15:f>'Roads and Drainage Current Stat'!$D$28</c15:f>
                      <c15:dlblFieldTableCache>
                        <c:ptCount val="1"/>
                        <c:pt idx="0">
                          <c:v>Sidewalks $0 M</c:v>
                        </c:pt>
                      </c15:dlblFieldTableCache>
                    </c15:dlblFTEntry>
                  </c15:dlblFieldTable>
                  <c15:showDataLabelsRange val="0"/>
                </c:ext>
                <c:ext xmlns:c16="http://schemas.microsoft.com/office/drawing/2014/chart" uri="{C3380CC4-5D6E-409C-BE32-E72D297353CC}">
                  <c16:uniqueId val="{00000003-B428-4700-8B29-B8168A2A9410}"/>
                </c:ext>
              </c:extLst>
            </c:dLbl>
            <c:dLbl>
              <c:idx val="2"/>
              <c:layout>
                <c:manualLayout>
                  <c:x val="0.18810701157351603"/>
                  <c:y val="-0.11327785822295813"/>
                </c:manualLayout>
              </c:layout>
              <c:tx>
                <c:strRef>
                  <c:f>'Roads and Drainage Current Stat'!$D$29</c:f>
                  <c:strCache>
                    <c:ptCount val="1"/>
                    <c:pt idx="0">
                      <c:v>ATV/Snowmobile Path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{56B66C29-E134-4EAC-9BB9-E5545CB5A14B}</c15:txfldGUID>
                      <c15:f>'Roads and Drainage Current Stat'!$D$29</c15:f>
                      <c15:dlblFieldTableCache>
                        <c:ptCount val="1"/>
                        <c:pt idx="0">
                          <c:v>ATV/Snowmobile Path $0 M</c:v>
                        </c:pt>
                      </c15:dlblFieldTableCache>
                    </c15:dlblFTEntry>
                  </c15:dlblFieldTable>
                  <c15:showDataLabelsRange val="0"/>
                </c:ext>
                <c:ext xmlns:c16="http://schemas.microsoft.com/office/drawing/2014/chart" uri="{C3380CC4-5D6E-409C-BE32-E72D297353CC}">
                  <c16:uniqueId val="{00000005-B428-4700-8B29-B8168A2A9410}"/>
                </c:ext>
              </c:extLst>
            </c:dLbl>
            <c:dLbl>
              <c:idx val="3"/>
              <c:layout>
                <c:manualLayout>
                  <c:x val="0.23007689202599135"/>
                  <c:y val="-7.844473886382904E-3"/>
                </c:manualLayout>
              </c:layout>
              <c:tx>
                <c:strRef>
                  <c:f>'Roads and Drainage Current Stat'!$D$30</c:f>
                  <c:strCache>
                    <c:ptCount val="1"/>
                    <c:pt idx="0">
                      <c:v>Street Lights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{DB2CF739-3A7C-4882-9784-CE6D9B7EF786}</c15:txfldGUID>
                      <c15:f>'Roads and Drainage Current Stat'!$D$30</c15:f>
                      <c15:dlblFieldTableCache>
                        <c:ptCount val="1"/>
                        <c:pt idx="0">
                          <c:v>Street Lights $0 M</c:v>
                        </c:pt>
                      </c15:dlblFieldTableCache>
                    </c15:dlblFTEntry>
                  </c15:dlblFieldTable>
                  <c15:showDataLabelsRange val="0"/>
                </c:ext>
                <c:ext xmlns:c16="http://schemas.microsoft.com/office/drawing/2014/chart" uri="{C3380CC4-5D6E-409C-BE32-E72D297353CC}">
                  <c16:uniqueId val="{00000007-B428-4700-8B29-B8168A2A9410}"/>
                </c:ext>
              </c:extLst>
            </c:dLbl>
            <c:dLbl>
              <c:idx val="4"/>
              <c:delete val="1"/>
              <c:extLst>
                <c:ext xmlns:c15="http://schemas.microsoft.com/office/drawing/2012/chart" uri="{CE6537A1-D6FC-4f65-9D91-7224C49458BB}"/>
                <c:ext xmlns:c16="http://schemas.microsoft.com/office/drawing/2014/chart" uri="{C3380CC4-5D6E-409C-BE32-E72D297353CC}">
                  <c16:uniqueId val="{00000009-B428-4700-8B29-B8168A2A9410}"/>
                </c:ext>
              </c:extLst>
            </c:dLbl>
            <c:dLbl>
              <c:idx val="5"/>
              <c:delete val="1"/>
              <c:extLst>
                <c:ext xmlns:c15="http://schemas.microsoft.com/office/drawing/2012/chart" uri="{CE6537A1-D6FC-4f65-9D91-7224C49458BB}"/>
                <c:ext xmlns:c16="http://schemas.microsoft.com/office/drawing/2014/chart" uri="{C3380CC4-5D6E-409C-BE32-E72D297353CC}">
                  <c16:uniqueId val="{0000000B-B428-4700-8B29-B8168A2A9410}"/>
                </c:ext>
              </c:extLst>
            </c:dLbl>
            <c:dLbl>
              <c:idx val="6"/>
              <c:delete val="1"/>
              <c:extLst>
                <c:ext xmlns:c15="http://schemas.microsoft.com/office/drawing/2012/chart" uri="{CE6537A1-D6FC-4f65-9D91-7224C49458BB}"/>
                <c:ext xmlns:c16="http://schemas.microsoft.com/office/drawing/2014/chart" uri="{C3380CC4-5D6E-409C-BE32-E72D297353CC}">
                  <c16:uniqueId val="{0000000D-B428-4700-8B29-B8168A2A94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'Roads and Drainage Current Stat'!$A$27:$A$33</c:f>
              <c:strCache>
                <c:ptCount val="6"/>
                <c:pt idx="0">
                  <c:v>Gravel Roads</c:v>
                </c:pt>
                <c:pt idx="1">
                  <c:v>Sidewalks</c:v>
                </c:pt>
                <c:pt idx="2">
                  <c:v>ATV/Snowmobile Path</c:v>
                </c:pt>
                <c:pt idx="3">
                  <c:v>Street Lights</c:v>
                </c:pt>
                <c:pt idx="4">
                  <c:v>Ditches</c:v>
                </c:pt>
                <c:pt idx="5">
                  <c:v>Stormwater Ponds</c:v>
                </c:pt>
              </c:strCache>
            </c:strRef>
          </c:cat>
          <c:val>
            <c:numRef>
              <c:f>'Roads and Drainage Current Stat'!$C$27:$C$33</c:f>
              <c:numCache>
                <c:formatCode>_-"$"* #,##0_-;\-"$"* #,##0_-;_-"$"* "-"??_-;_-@_-</c:formatCode>
                <c:ptCount val="7"/>
                <c:pt idx="0">
                  <c:v>23000</c:v>
                </c:pt>
                <c:pt idx="1">
                  <c:v>0</c:v>
                </c:pt>
                <c:pt idx="2">
                  <c:v>37000</c:v>
                </c:pt>
                <c:pt idx="3">
                  <c:v>0</c:v>
                </c:pt>
                <c:pt idx="4">
                  <c:v>0</c:v>
                </c:pt>
                <c:pt idx="5">
                  <c:v>0</c:v>
                </c:pt>
              </c:numCache>
            </c:numRef>
          </c:val>
          <c:extLst>
            <c:ext xmlns:c16="http://schemas.microsoft.com/office/drawing/2014/chart" uri="{C3380CC4-5D6E-409C-BE32-E72D297353CC}">
              <c16:uniqueId val="{0000000E-B428-4700-8B29-B8168A2A9410}"/>
            </c:ext>
          </c:extLst>
        </c:ser>
        <c:dLbls>
          <c:showLegendKey val="0"/>
          <c:showVal val="0"/>
          <c:showCatName val="0"/>
          <c:showSerName val="0"/>
          <c:showPercent val="0"/>
          <c:showBubbleSize val="0"/>
          <c:showLeaderLines val="1"/>
        </c:dLbls>
        <c:firstSliceAng val="107"/>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r>
              <a:rPr lang="en-CA" sz="1400" b="0" i="0" u="none" strike="noStrike" kern="1200" spc="0" baseline="0">
                <a:solidFill>
                  <a:sysClr val="windowText" lastClr="000000">
                    <a:lumMod val="65000"/>
                    <a:lumOff val="35000"/>
                  </a:sysClr>
                </a:solidFill>
                <a:latin typeface="+mn-lt"/>
                <a:ea typeface="+mn-ea"/>
                <a:cs typeface="+mn-cs"/>
              </a:rPr>
              <a:t>Remaining Service Life</a:t>
            </a:r>
          </a:p>
        </c:rich>
      </c:tx>
      <c:overlay val="0"/>
      <c:spPr>
        <a:noFill/>
        <a:ln>
          <a:noFill/>
        </a:ln>
        <a:effectLst/>
      </c:spPr>
      <c:txPr>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bar"/>
        <c:grouping val="stacked"/>
        <c:varyColors val="0"/>
        <c:ser>
          <c:idx val="1"/>
          <c:order val="0"/>
          <c:tx>
            <c:strRef>
              <c:f>'Roads and Drainage Current Stat'!$A$40</c:f>
              <c:strCache>
                <c:ptCount val="1"/>
                <c:pt idx="0">
                  <c:v>AVERAGE AGE</c:v>
                </c:pt>
              </c:strCache>
            </c:strRef>
          </c:tx>
          <c:spPr>
            <a:solidFill>
              <a:schemeClr val="accent2"/>
            </a:solidFill>
            <a:ln>
              <a:noFill/>
            </a:ln>
            <a:effectLst/>
          </c:spPr>
          <c:invertIfNegative val="0"/>
          <c:cat>
            <c:strRef>
              <c:f>'Vehicles Current State'!$A$55</c:f>
              <c:strCache>
                <c:ptCount val="1"/>
                <c:pt idx="0">
                  <c:v>BACKLOG % OF TOTAL ASSET VALUE</c:v>
                </c:pt>
              </c:strCache>
            </c:strRef>
          </c:cat>
          <c:val>
            <c:numRef>
              <c:f>'Roads and Drainage Current Stat'!$E$40</c:f>
              <c:numCache>
                <c:formatCode>0</c:formatCode>
                <c:ptCount val="1"/>
                <c:pt idx="0">
                  <c:v>4.3982385010646867</c:v>
                </c:pt>
              </c:numCache>
            </c:numRef>
          </c:val>
          <c:extLst>
            <c:ext xmlns:c16="http://schemas.microsoft.com/office/drawing/2014/chart" uri="{C3380CC4-5D6E-409C-BE32-E72D297353CC}">
              <c16:uniqueId val="{00000000-9B83-4E3A-AD25-3AC391B477D2}"/>
            </c:ext>
          </c:extLst>
        </c:ser>
        <c:ser>
          <c:idx val="0"/>
          <c:order val="1"/>
          <c:tx>
            <c:strRef>
              <c:f>'Roads and Drainage Current Stat'!$A$46</c:f>
              <c:strCache>
                <c:ptCount val="1"/>
                <c:pt idx="0">
                  <c:v>AVERAGE REMAINING LIFE</c:v>
                </c:pt>
              </c:strCache>
            </c:strRef>
          </c:tx>
          <c:spPr>
            <a:solidFill>
              <a:srgbClr val="00B0F0"/>
            </a:solidFill>
            <a:ln>
              <a:noFill/>
            </a:ln>
            <a:effectLst/>
          </c:spPr>
          <c:invertIfNegative val="0"/>
          <c:cat>
            <c:strRef>
              <c:f>'Vehicles Current State'!$A$55</c:f>
              <c:strCache>
                <c:ptCount val="1"/>
                <c:pt idx="0">
                  <c:v>BACKLOG % OF TOTAL ASSET VALUE</c:v>
                </c:pt>
              </c:strCache>
            </c:strRef>
          </c:cat>
          <c:val>
            <c:numRef>
              <c:f>'Roads and Drainage Current Stat'!$E$46</c:f>
              <c:numCache>
                <c:formatCode>0</c:formatCode>
                <c:ptCount val="1"/>
                <c:pt idx="0">
                  <c:v>3.0947116511131822</c:v>
                </c:pt>
              </c:numCache>
            </c:numRef>
          </c:val>
          <c:extLst>
            <c:ext xmlns:c16="http://schemas.microsoft.com/office/drawing/2014/chart" uri="{C3380CC4-5D6E-409C-BE32-E72D297353CC}">
              <c16:uniqueId val="{00000001-9B83-4E3A-AD25-3AC391B477D2}"/>
            </c:ext>
          </c:extLst>
        </c:ser>
        <c:dLbls>
          <c:showLegendKey val="0"/>
          <c:showVal val="0"/>
          <c:showCatName val="0"/>
          <c:showSerName val="0"/>
          <c:showPercent val="0"/>
          <c:showBubbleSize val="0"/>
        </c:dLbls>
        <c:gapWidth val="150"/>
        <c:overlap val="100"/>
        <c:axId val="781852240"/>
        <c:axId val="781853224"/>
      </c:barChart>
      <c:catAx>
        <c:axId val="781852240"/>
        <c:scaling>
          <c:orientation val="minMax"/>
        </c:scaling>
        <c:delete val="1"/>
        <c:axPos val="l"/>
        <c:numFmt formatCode="General" sourceLinked="1"/>
        <c:majorTickMark val="none"/>
        <c:minorTickMark val="none"/>
        <c:tickLblPos val="nextTo"/>
        <c:crossAx val="781853224"/>
        <c:crosses val="autoZero"/>
        <c:auto val="1"/>
        <c:lblAlgn val="ctr"/>
        <c:lblOffset val="100"/>
        <c:noMultiLvlLbl val="0"/>
      </c:catAx>
      <c:valAx>
        <c:axId val="781853224"/>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CA"/>
                  <a:t>Title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85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Replacement</a:t>
            </a:r>
            <a:r>
              <a:rPr lang="en-CA" baseline="0"/>
              <a:t> Value by Asset Type</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238195299849259"/>
          <c:y val="0.15393701798385651"/>
          <c:w val="0.43285753781494712"/>
          <c:h val="0.7049976066749406"/>
        </c:manualLayout>
      </c:layout>
      <c:doughnutChart>
        <c:varyColors val="1"/>
        <c:ser>
          <c:idx val="1"/>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B882-4360-BCE4-90BE487FED03}"/>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B882-4360-BCE4-90BE487FED03}"/>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B882-4360-BCE4-90BE487FED03}"/>
              </c:ext>
            </c:extLst>
          </c:dPt>
          <c:dPt>
            <c:idx val="3"/>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7-B882-4360-BCE4-90BE487FED03}"/>
              </c:ext>
            </c:extLst>
          </c:dPt>
          <c:dPt>
            <c:idx val="4"/>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9-B882-4360-BCE4-90BE487FED03}"/>
              </c:ext>
            </c:extLst>
          </c:dPt>
          <c:dPt>
            <c:idx val="5"/>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B-B882-4360-BCE4-90BE487FED03}"/>
              </c:ext>
            </c:extLst>
          </c:dPt>
          <c:dPt>
            <c:idx val="6"/>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0D-B882-4360-BCE4-90BE487FED03}"/>
              </c:ext>
            </c:extLst>
          </c:dPt>
          <c:dPt>
            <c:idx val="7"/>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0-B882-4360-BCE4-90BE487FED03}"/>
              </c:ext>
            </c:extLst>
          </c:dPt>
          <c:dPt>
            <c:idx val="8"/>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0F-B882-4360-BCE4-90BE487FED03}"/>
              </c:ext>
            </c:extLst>
          </c:dPt>
          <c:dPt>
            <c:idx val="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14-5D03-4F83-B947-D03B4057074D}"/>
              </c:ext>
            </c:extLst>
          </c:dPt>
          <c:dPt>
            <c:idx val="10"/>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13-5D03-4F83-B947-D03B4057074D}"/>
              </c:ext>
            </c:extLst>
          </c:dPt>
          <c:dPt>
            <c:idx val="11"/>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12-5D03-4F83-B947-D03B4057074D}"/>
              </c:ext>
            </c:extLst>
          </c:dPt>
          <c:dLbls>
            <c:dLbl>
              <c:idx val="0"/>
              <c:layout>
                <c:manualLayout>
                  <c:x val="0.14422733812495045"/>
                  <c:y val="0.11254387270449485"/>
                </c:manualLayout>
              </c:layout>
              <c:tx>
                <c:strRef>
                  <c:f>'Buildings Current State'!$D$26</c:f>
                  <c:strCache>
                    <c:ptCount val="1"/>
                    <c:pt idx="0">
                      <c:v>Administrative Buildings $4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{85185A69-9ED3-49C3-BB9C-6101E65EF6AD}</c15:txfldGUID>
                      <c15:f>'Buildings Current State'!$D$26</c15:f>
                      <c15:dlblFieldTableCache>
                        <c:ptCount val="1"/>
                        <c:pt idx="0">
                          <c:v>Administrative Buildings $4 M</c:v>
                        </c:pt>
                      </c15:dlblFieldTableCache>
                    </c15:dlblFTEntry>
                  </c15:dlblFieldTable>
                  <c15:showDataLabelsRange val="0"/>
                </c:ext>
                <c:ext xmlns:c16="http://schemas.microsoft.com/office/drawing/2014/chart" uri="{C3380CC4-5D6E-409C-BE32-E72D297353CC}">
                  <c16:uniqueId val="{00000001-B882-4360-BCE4-90BE487FED03}"/>
                </c:ext>
              </c:extLst>
            </c:dLbl>
            <c:dLbl>
              <c:idx val="1"/>
              <c:layout>
                <c:manualLayout>
                  <c:x val="-0.21292925213276512"/>
                  <c:y val="0.17885298041426323"/>
                </c:manualLayout>
              </c:layout>
              <c:tx>
                <c:strRef>
                  <c:f>'Buildings Current State'!$D$27</c:f>
                  <c:strCache>
                    <c:ptCount val="1"/>
                    <c:pt idx="0">
                      <c:v>Library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{0635A1CD-0F47-4304-BB1F-433EBF200101}</c15:txfldGUID>
                      <c15:f>'Buildings Current State'!$D$27</c15:f>
                      <c15:dlblFieldTableCache>
                        <c:ptCount val="1"/>
                        <c:pt idx="0">
                          <c:v>Library $0 M</c:v>
                        </c:pt>
                      </c15:dlblFieldTableCache>
                    </c15:dlblFTEntry>
                  </c15:dlblFieldTable>
                  <c15:showDataLabelsRange val="0"/>
                </c:ext>
                <c:ext xmlns:c16="http://schemas.microsoft.com/office/drawing/2014/chart" uri="{C3380CC4-5D6E-409C-BE32-E72D297353CC}">
                  <c16:uniqueId val="{00000003-B882-4360-BCE4-90BE487FED03}"/>
                </c:ext>
              </c:extLst>
            </c:dLbl>
            <c:dLbl>
              <c:idx val="2"/>
              <c:layout>
                <c:manualLayout>
                  <c:x val="-0.17219298718290085"/>
                  <c:y val="6.6424394451918112E-2"/>
                </c:manualLayout>
              </c:layout>
              <c:tx>
                <c:strRef>
                  <c:f>'Buildings Current State'!$D$28</c:f>
                  <c:strCache>
                    <c:ptCount val="1"/>
                    <c:pt idx="0">
                      <c:v>Fire Hall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{C63FB9AE-17D0-4F67-9C5A-601394E1C015}</c15:txfldGUID>
                      <c15:f>'Buildings Current State'!$D$28</c15:f>
                      <c15:dlblFieldTableCache>
                        <c:ptCount val="1"/>
                        <c:pt idx="0">
                          <c:v>Fire Hall $0 M</c:v>
                        </c:pt>
                      </c15:dlblFieldTableCache>
                    </c15:dlblFTEntry>
                  </c15:dlblFieldTable>
                  <c15:showDataLabelsRange val="0"/>
                </c:ext>
                <c:ext xmlns:c16="http://schemas.microsoft.com/office/drawing/2014/chart" uri="{C3380CC4-5D6E-409C-BE32-E72D297353CC}">
                  <c16:uniqueId val="{00000005-B882-4360-BCE4-90BE487FED03}"/>
                </c:ext>
              </c:extLst>
            </c:dLbl>
            <c:dLbl>
              <c:idx val="3"/>
              <c:layout>
                <c:manualLayout>
                  <c:x val="4.3852802792268726E-2"/>
                  <c:y val="-0.24443909125703575"/>
                </c:manualLayout>
              </c:layout>
              <c:tx>
                <c:strRef>
                  <c:f>'Buildings Current State'!$D$29</c:f>
                  <c:strCache>
                    <c:ptCount val="1"/>
                    <c:pt idx="0">
                      <c:v>Public Works Maintenance Shop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{D882DC80-44B2-4442-87C8-DAC560416050}</c15:txfldGUID>
                      <c15:f>'Buildings Current State'!$D$29</c15:f>
                      <c15:dlblFieldTableCache>
                        <c:ptCount val="1"/>
                        <c:pt idx="0">
                          <c:v>Public Works Maintenance Shop $0 M</c:v>
                        </c:pt>
                      </c15:dlblFieldTableCache>
                    </c15:dlblFTEntry>
                  </c15:dlblFieldTable>
                  <c15:showDataLabelsRange val="0"/>
                </c:ext>
                <c:ext xmlns:c16="http://schemas.microsoft.com/office/drawing/2014/chart" uri="{C3380CC4-5D6E-409C-BE32-E72D297353CC}">
                  <c16:uniqueId val="{00000007-B882-4360-BCE4-90BE487FED03}"/>
                </c:ext>
              </c:extLst>
            </c:dLbl>
            <c:dLbl>
              <c:idx val="4"/>
              <c:layout>
                <c:manualLayout>
                  <c:x val="0.25118283226841476"/>
                  <c:y val="-0.34006791482888626"/>
                </c:manualLayout>
              </c:layout>
              <c:tx>
                <c:strRef>
                  <c:f>'Buildings Current State'!$D$30</c:f>
                  <c:strCache>
                    <c:ptCount val="1"/>
                    <c:pt idx="0">
                      <c:v>Garage &amp; Fuel Facilities $0 M</c:v>
                    </c:pt>
                  </c:strCache>
                </c:strRef>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6160097280980448"/>
                      <c:h val="5.1327993711518805E-2"/>
                    </c:manualLayout>
                  </c15:layout>
                  <c15:dlblFieldTable>
                    <c15:dlblFTEntry>
                      <c15:txfldGUID>{0DF34620-B4F2-4143-89C0-225C0EA87821}</c15:txfldGUID>
                      <c15:f>'Buildings Current State'!$D$30</c15:f>
                      <c15:dlblFieldTableCache>
                        <c:ptCount val="1"/>
                        <c:pt idx="0">
                          <c:v>Garage &amp; Fuel Facilities $0 M</c:v>
                        </c:pt>
                      </c15:dlblFieldTableCache>
                    </c15:dlblFTEntry>
                  </c15:dlblFieldTable>
                  <c15:showDataLabelsRange val="0"/>
                </c:ext>
                <c:ext xmlns:c16="http://schemas.microsoft.com/office/drawing/2014/chart" uri="{C3380CC4-5D6E-409C-BE32-E72D297353CC}">
                  <c16:uniqueId val="{00000009-B882-4360-BCE4-90BE487FED03}"/>
                </c:ext>
              </c:extLst>
            </c:dLbl>
            <c:dLbl>
              <c:idx val="5"/>
              <c:layout>
                <c:manualLayout>
                  <c:x val="0.1984594697022673"/>
                  <c:y val="0.25027727201026184"/>
                </c:manualLayout>
              </c:layout>
              <c:tx>
                <c:rich>
                  <a:bodyPr/>
                  <a:lstStyle/>
                  <a:p>
                    <a:fld id="{3F6E76F8-CF3D-4CB8-8924-BEA654F431AB}"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dlblFieldTable>
                    <c15:dlblFTEntry>
                      <c15:txfldGUID>{3F6E76F8-CF3D-4CB8-8924-BEA654F431AB}</c15:txfldGUID>
                      <c15:f>'Buildings Current State'!$D$31</c15:f>
                      <c15:dlblFieldTableCache>
                        <c:ptCount val="1"/>
                        <c:pt idx="0">
                          <c:v>Storage Sheds $0 M</c:v>
                        </c:pt>
                      </c15:dlblFieldTableCache>
                    </c15:dlblFTEntry>
                  </c15:dlblFieldTable>
                  <c15:showDataLabelsRange val="0"/>
                </c:ext>
                <c:ext xmlns:c16="http://schemas.microsoft.com/office/drawing/2014/chart" uri="{C3380CC4-5D6E-409C-BE32-E72D297353CC}">
                  <c16:uniqueId val="{0000000B-B882-4360-BCE4-90BE487FED03}"/>
                </c:ext>
              </c:extLst>
            </c:dLbl>
            <c:dLbl>
              <c:idx val="6"/>
              <c:layout>
                <c:manualLayout>
                  <c:x val="0.29095652669278049"/>
                  <c:y val="-0.2068133711752054"/>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7D77225B-2ACD-425C-87F5-9A9BF7D52328}"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5646081202771461"/>
                      <c:h val="0.1564718662489574"/>
                    </c:manualLayout>
                  </c15:layout>
                  <c15:dlblFieldTable>
                    <c15:dlblFTEntry>
                      <c15:txfldGUID>{7D77225B-2ACD-425C-87F5-9A9BF7D52328}</c15:txfldGUID>
                      <c15:f>'Buildings Current State'!$D$32</c15:f>
                      <c15:dlblFieldTableCache>
                        <c:ptCount val="1"/>
                        <c:pt idx="0">
                          <c:v>IT Infrastructure $0 M</c:v>
                        </c:pt>
                      </c15:dlblFieldTableCache>
                    </c15:dlblFTEntry>
                  </c15:dlblFieldTable>
                  <c15:showDataLabelsRange val="0"/>
                </c:ext>
                <c:ext xmlns:c16="http://schemas.microsoft.com/office/drawing/2014/chart" uri="{C3380CC4-5D6E-409C-BE32-E72D297353CC}">
                  <c16:uniqueId val="{0000000D-B882-4360-BCE4-90BE487FED03}"/>
                </c:ext>
              </c:extLst>
            </c:dLbl>
            <c:dLbl>
              <c:idx val="7"/>
              <c:layout>
                <c:manualLayout>
                  <c:x val="0.26291657953903141"/>
                  <c:y val="-2.4712853804587737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2C41D286-B26C-468B-8852-FE12ABE2D67F}"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5234885629469011"/>
                      <c:h val="0.11279010109290399"/>
                    </c:manualLayout>
                  </c15:layout>
                  <c15:dlblFieldTable>
                    <c15:dlblFTEntry>
                      <c15:txfldGUID>{2C41D286-B26C-468B-8852-FE12ABE2D67F}</c15:txfldGUID>
                      <c15:f>'Buildings Current State'!$D$33</c15:f>
                      <c15:dlblFieldTableCache>
                        <c:ptCount val="1"/>
                        <c:pt idx="0">
                          <c:v>Cemetery Facilities $0 M</c:v>
                        </c:pt>
                      </c15:dlblFieldTableCache>
                    </c15:dlblFTEntry>
                  </c15:dlblFieldTable>
                  <c15:showDataLabelsRange val="0"/>
                </c:ext>
                <c:ext xmlns:c16="http://schemas.microsoft.com/office/drawing/2014/chart" uri="{C3380CC4-5D6E-409C-BE32-E72D297353CC}">
                  <c16:uniqueId val="{00000010-B882-4360-BCE4-90BE487FED03}"/>
                </c:ext>
              </c:extLst>
            </c:dLbl>
            <c:dLbl>
              <c:idx val="8"/>
              <c:layout>
                <c:manualLayout>
                  <c:x val="0.17930335907588685"/>
                  <c:y val="6.5312350536587196E-2"/>
                </c:manualLayout>
              </c:layout>
              <c:tx>
                <c:strRef>
                  <c:f>'Buildings Current State'!$D$34</c:f>
                  <c:strCache>
                    <c:ptCount val="1"/>
                    <c:pt idx="0">
                      <c:v>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{5E98A5F0-5AE9-40A9-986D-D470A70ED5D1}</c15:txfldGUID>
                      <c15:f>'Buildings Current State'!$D$34</c15:f>
                      <c15:dlblFieldTableCache>
                        <c:ptCount val="1"/>
                        <c:pt idx="0">
                          <c:v> $0 M</c:v>
                        </c:pt>
                      </c15:dlblFieldTableCache>
                    </c15:dlblFTEntry>
                  </c15:dlblFieldTable>
                  <c15:showDataLabelsRange val="0"/>
                </c:ext>
                <c:ext xmlns:c16="http://schemas.microsoft.com/office/drawing/2014/chart" uri="{C3380CC4-5D6E-409C-BE32-E72D297353CC}">
                  <c16:uniqueId val="{0000000F-B882-4360-BCE4-90BE487FED03}"/>
                </c:ext>
              </c:extLst>
            </c:dLbl>
            <c:dLbl>
              <c:idx val="9"/>
              <c:delete val="1"/>
              <c:extLst>
                <c:ext xmlns:c15="http://schemas.microsoft.com/office/drawing/2012/chart" uri="{CE6537A1-D6FC-4f65-9D91-7224C49458BB}"/>
                <c:ext xmlns:c16="http://schemas.microsoft.com/office/drawing/2014/chart" uri="{C3380CC4-5D6E-409C-BE32-E72D297353CC}">
                  <c16:uniqueId val="{00000014-5D03-4F83-B947-D03B4057074D}"/>
                </c:ext>
              </c:extLst>
            </c:dLbl>
            <c:dLbl>
              <c:idx val="10"/>
              <c:delete val="1"/>
              <c:extLst>
                <c:ext xmlns:c15="http://schemas.microsoft.com/office/drawing/2012/chart" uri="{CE6537A1-D6FC-4f65-9D91-7224C49458BB}"/>
                <c:ext xmlns:c16="http://schemas.microsoft.com/office/drawing/2014/chart" uri="{C3380CC4-5D6E-409C-BE32-E72D297353CC}">
                  <c16:uniqueId val="{00000013-5D03-4F83-B947-D03B4057074D}"/>
                </c:ext>
              </c:extLst>
            </c:dLbl>
            <c:dLbl>
              <c:idx val="11"/>
              <c:delete val="1"/>
              <c:extLst>
                <c:ext xmlns:c15="http://schemas.microsoft.com/office/drawing/2012/chart" uri="{CE6537A1-D6FC-4f65-9D91-7224C49458BB}"/>
                <c:ext xmlns:c16="http://schemas.microsoft.com/office/drawing/2014/chart" uri="{C3380CC4-5D6E-409C-BE32-E72D297353CC}">
                  <c16:uniqueId val="{00000012-5D03-4F83-B947-D03B405707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'Buildings Current State'!$A$26:$A$34</c:f>
              <c:strCache>
                <c:ptCount val="8"/>
                <c:pt idx="0">
                  <c:v>Administrative Buildings</c:v>
                </c:pt>
                <c:pt idx="1">
                  <c:v>Library</c:v>
                </c:pt>
                <c:pt idx="2">
                  <c:v>Fire Hall</c:v>
                </c:pt>
                <c:pt idx="3">
                  <c:v>Public Works Maintenance Shop</c:v>
                </c:pt>
                <c:pt idx="4">
                  <c:v>Garage &amp; Fuel Facilities</c:v>
                </c:pt>
                <c:pt idx="5">
                  <c:v>Storage Sheds</c:v>
                </c:pt>
                <c:pt idx="6">
                  <c:v>IT Infrastructure</c:v>
                </c:pt>
                <c:pt idx="7">
                  <c:v>Cemetery Facilities</c:v>
                </c:pt>
              </c:strCache>
            </c:strRef>
          </c:cat>
          <c:val>
            <c:numRef>
              <c:f>'Buildings Current State'!$C$26:$C$34</c:f>
              <c:numCache>
                <c:formatCode>_-"$"* #,##0_-;\-"$"* #,##0_-;_-"$"* "-"??_-;_-@_-</c:formatCode>
                <c:ptCount val="9"/>
                <c:pt idx="0">
                  <c:v>3981000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E-B882-4360-BCE4-90BE487FED03}"/>
            </c:ext>
          </c:extLst>
        </c:ser>
        <c:dLbls>
          <c:showLegendKey val="0"/>
          <c:showVal val="0"/>
          <c:showCatName val="0"/>
          <c:showSerName val="0"/>
          <c:showPercent val="0"/>
          <c:showBubbleSize val="0"/>
          <c:showLeaderLines val="1"/>
        </c:dLbls>
        <c:firstSliceAng val="129"/>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r>
              <a:rPr lang="en-CA" sz="1400" b="0" i="0" u="none" strike="noStrike" kern="1200" spc="0" baseline="0">
                <a:solidFill>
                  <a:sysClr val="windowText" lastClr="000000">
                    <a:lumMod val="65000"/>
                    <a:lumOff val="35000"/>
                  </a:sysClr>
                </a:solidFill>
                <a:latin typeface="+mn-lt"/>
                <a:ea typeface="+mn-ea"/>
                <a:cs typeface="+mn-cs"/>
              </a:rPr>
              <a:t>Remaining Service Life</a:t>
            </a:r>
          </a:p>
        </c:rich>
      </c:tx>
      <c:overlay val="0"/>
      <c:spPr>
        <a:noFill/>
        <a:ln>
          <a:noFill/>
        </a:ln>
        <a:effectLst/>
      </c:spPr>
      <c:txPr>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bar"/>
        <c:grouping val="stacked"/>
        <c:varyColors val="0"/>
        <c:ser>
          <c:idx val="1"/>
          <c:order val="0"/>
          <c:tx>
            <c:strRef>
              <c:f>'Buildings Current State'!$A$41</c:f>
              <c:strCache>
                <c:ptCount val="1"/>
                <c:pt idx="0">
                  <c:v>AVERAGE AGE</c:v>
                </c:pt>
              </c:strCache>
            </c:strRef>
          </c:tx>
          <c:spPr>
            <a:solidFill>
              <a:schemeClr val="accent2"/>
            </a:solidFill>
            <a:ln>
              <a:noFill/>
            </a:ln>
            <a:effectLst/>
          </c:spPr>
          <c:invertIfNegative val="0"/>
          <c:cat>
            <c:strRef>
              <c:f>'Vehicles Current State'!$A$55</c:f>
              <c:strCache>
                <c:ptCount val="1"/>
                <c:pt idx="0">
                  <c:v>BACKLOG % OF TOTAL ASSET VALUE</c:v>
                </c:pt>
              </c:strCache>
            </c:strRef>
          </c:cat>
          <c:val>
            <c:numRef>
              <c:f>'Buildings Current State'!$E$41</c:f>
              <c:numCache>
                <c:formatCode>0</c:formatCode>
                <c:ptCount val="1"/>
                <c:pt idx="0">
                  <c:v>13.000000000000002</c:v>
                </c:pt>
              </c:numCache>
            </c:numRef>
          </c:val>
          <c:extLst>
            <c:ext xmlns:c16="http://schemas.microsoft.com/office/drawing/2014/chart" uri="{C3380CC4-5D6E-409C-BE32-E72D297353CC}">
              <c16:uniqueId val="{00000001-0F49-4D72-A3E0-E1B740014AAF}"/>
            </c:ext>
          </c:extLst>
        </c:ser>
        <c:ser>
          <c:idx val="0"/>
          <c:order val="1"/>
          <c:tx>
            <c:strRef>
              <c:f>'Buildings Current State'!$A$47</c:f>
              <c:strCache>
                <c:ptCount val="1"/>
                <c:pt idx="0">
                  <c:v>AVERAGE REMAINING LIFE</c:v>
                </c:pt>
              </c:strCache>
            </c:strRef>
          </c:tx>
          <c:spPr>
            <a:solidFill>
              <a:srgbClr val="00B0F0"/>
            </a:solidFill>
            <a:ln>
              <a:noFill/>
            </a:ln>
            <a:effectLst/>
          </c:spPr>
          <c:invertIfNegative val="0"/>
          <c:cat>
            <c:strRef>
              <c:f>'Vehicles Current State'!$A$55</c:f>
              <c:strCache>
                <c:ptCount val="1"/>
                <c:pt idx="0">
                  <c:v>BACKLOG % OF TOTAL ASSET VALUE</c:v>
                </c:pt>
              </c:strCache>
            </c:strRef>
          </c:cat>
          <c:val>
            <c:numRef>
              <c:f>'Buildings Current State'!$E$47</c:f>
              <c:numCache>
                <c:formatCode>0</c:formatCode>
                <c:ptCount val="1"/>
                <c:pt idx="0">
                  <c:v>37</c:v>
                </c:pt>
              </c:numCache>
            </c:numRef>
          </c:val>
          <c:extLst>
            <c:ext xmlns:c16="http://schemas.microsoft.com/office/drawing/2014/chart" uri="{C3380CC4-5D6E-409C-BE32-E72D297353CC}">
              <c16:uniqueId val="{00000000-0F49-4D72-A3E0-E1B740014AAF}"/>
            </c:ext>
          </c:extLst>
        </c:ser>
        <c:dLbls>
          <c:showLegendKey val="0"/>
          <c:showVal val="0"/>
          <c:showCatName val="0"/>
          <c:showSerName val="0"/>
          <c:showPercent val="0"/>
          <c:showBubbleSize val="0"/>
        </c:dLbls>
        <c:gapWidth val="150"/>
        <c:overlap val="100"/>
        <c:axId val="781852240"/>
        <c:axId val="781853224"/>
      </c:barChart>
      <c:catAx>
        <c:axId val="781852240"/>
        <c:scaling>
          <c:orientation val="minMax"/>
        </c:scaling>
        <c:delete val="1"/>
        <c:axPos val="l"/>
        <c:numFmt formatCode="General" sourceLinked="1"/>
        <c:majorTickMark val="none"/>
        <c:minorTickMark val="none"/>
        <c:tickLblPos val="nextTo"/>
        <c:crossAx val="781853224"/>
        <c:crosses val="autoZero"/>
        <c:auto val="1"/>
        <c:lblAlgn val="ctr"/>
        <c:lblOffset val="100"/>
        <c:noMultiLvlLbl val="0"/>
      </c:catAx>
      <c:valAx>
        <c:axId val="7818532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CA"/>
                  <a:t>Title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85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Replacement</a:t>
            </a:r>
            <a:r>
              <a:rPr lang="en-CA" baseline="0"/>
              <a:t> Value by Asset Type</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151726729549623"/>
          <c:y val="0.20092429765675707"/>
          <c:w val="0.48266785969113607"/>
          <c:h val="0.63219458910454129"/>
        </c:manualLayout>
      </c:layout>
      <c:doughnut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770-4934-9703-1D3F1EE985CC}"/>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F770-4934-9703-1D3F1EE985CC}"/>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F770-4934-9703-1D3F1EE985CC}"/>
              </c:ext>
            </c:extLst>
          </c:dPt>
          <c:dPt>
            <c:idx val="3"/>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F770-4934-9703-1D3F1EE985CC}"/>
              </c:ext>
            </c:extLst>
          </c:dPt>
          <c:dPt>
            <c:idx val="4"/>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F770-4934-9703-1D3F1EE985CC}"/>
              </c:ext>
            </c:extLst>
          </c:dPt>
          <c:dPt>
            <c:idx val="5"/>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F770-4934-9703-1D3F1EE985CC}"/>
              </c:ext>
            </c:extLst>
          </c:dPt>
          <c:dPt>
            <c:idx val="6"/>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0D-F770-4934-9703-1D3F1EE985CC}"/>
              </c:ext>
            </c:extLst>
          </c:dPt>
          <c:dPt>
            <c:idx val="7"/>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1-F770-4934-9703-1D3F1EE985CC}"/>
              </c:ext>
            </c:extLst>
          </c:dPt>
          <c:dPt>
            <c:idx val="8"/>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10-F770-4934-9703-1D3F1EE985CC}"/>
              </c:ext>
            </c:extLst>
          </c:dPt>
          <c:dPt>
            <c:idx val="9"/>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0F-F770-4934-9703-1D3F1EE985CC}"/>
              </c:ext>
            </c:extLst>
          </c:dPt>
          <c:dPt>
            <c:idx val="1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15-2B6B-420C-B50F-F1BB6D022856}"/>
              </c:ext>
            </c:extLst>
          </c:dPt>
          <c:dPt>
            <c:idx val="11"/>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17-2B6B-420C-B50F-F1BB6D022856}"/>
              </c:ext>
            </c:extLst>
          </c:dPt>
          <c:dPt>
            <c:idx val="12"/>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19-2B6B-420C-B50F-F1BB6D022856}"/>
              </c:ext>
            </c:extLst>
          </c:dPt>
          <c:dPt>
            <c:idx val="13"/>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1B-8F9E-458E-A1E1-E733D41E536B}"/>
              </c:ext>
            </c:extLst>
          </c:dPt>
          <c:dPt>
            <c:idx val="14"/>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1D-8F9E-458E-A1E1-E733D41E536B}"/>
              </c:ext>
            </c:extLst>
          </c:dPt>
          <c:dPt>
            <c:idx val="15"/>
            <c:bubble3D val="0"/>
            <c:spPr>
              <a:solidFill>
                <a:schemeClr val="accent1">
                  <a:lumMod val="50000"/>
                </a:schemeClr>
              </a:solidFill>
              <a:ln w="19050">
                <a:solidFill>
                  <a:schemeClr val="lt1"/>
                </a:solidFill>
              </a:ln>
              <a:effectLst/>
            </c:spPr>
          </c:dPt>
          <c:dLbls>
            <c:dLbl>
              <c:idx val="0"/>
              <c:layout>
                <c:manualLayout>
                  <c:x val="0.21928862495117743"/>
                  <c:y val="-6.672314084888574E-2"/>
                </c:manualLayout>
              </c:layout>
              <c:tx>
                <c:strRef>
                  <c:f>'Recreation Current State'!$D$33</c:f>
                  <c:strCache>
                    <c:ptCount val="1"/>
                    <c:pt idx="0">
                      <c:v>Playgrounds $0 M</c:v>
                    </c:pt>
                  </c:strCache>
                </c:strRef>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6182804281468813"/>
                      <c:h val="0.11604887081567453"/>
                    </c:manualLayout>
                  </c15:layout>
                  <c15:dlblFieldTable>
                    <c15:dlblFTEntry>
                      <c15:txfldGUID>{C9552557-7EE2-4616-B930-651F6D9360B7}</c15:txfldGUID>
                      <c15:f>'Recreation Current State'!$D$33</c15:f>
                      <c15:dlblFieldTableCache>
                        <c:ptCount val="1"/>
                        <c:pt idx="0">
                          <c:v>Playgrounds $0 M</c:v>
                        </c:pt>
                      </c15:dlblFieldTableCache>
                    </c15:dlblFTEntry>
                  </c15:dlblFieldTable>
                  <c15:showDataLabelsRange val="0"/>
                </c:ext>
                <c:ext xmlns:c16="http://schemas.microsoft.com/office/drawing/2014/chart" uri="{C3380CC4-5D6E-409C-BE32-E72D297353CC}">
                  <c16:uniqueId val="{00000001-F770-4934-9703-1D3F1EE985CC}"/>
                </c:ext>
              </c:extLst>
            </c:dLbl>
            <c:dLbl>
              <c:idx val="1"/>
              <c:layout>
                <c:manualLayout>
                  <c:x val="0.21364845141384523"/>
                  <c:y val="1.4932387675191242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35B99834-005A-4BA4-ABD7-2FE982203642}"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4947439829116372"/>
                      <c:h val="0.10106753590972373"/>
                    </c:manualLayout>
                  </c15:layout>
                  <c15:dlblFieldTable>
                    <c15:dlblFTEntry>
                      <c15:txfldGUID>{35B99834-005A-4BA4-ABD7-2FE982203642}</c15:txfldGUID>
                      <c15:f>'Recreation Current State'!$D$34</c15:f>
                      <c15:dlblFieldTableCache>
                        <c:ptCount val="1"/>
                        <c:pt idx="0">
                          <c:v>Parks $0 M</c:v>
                        </c:pt>
                      </c15:dlblFieldTableCache>
                    </c15:dlblFTEntry>
                  </c15:dlblFieldTable>
                  <c15:showDataLabelsRange val="0"/>
                </c:ext>
                <c:ext xmlns:c16="http://schemas.microsoft.com/office/drawing/2014/chart" uri="{C3380CC4-5D6E-409C-BE32-E72D297353CC}">
                  <c16:uniqueId val="{00000003-F770-4934-9703-1D3F1EE985CC}"/>
                </c:ext>
              </c:extLst>
            </c:dLbl>
            <c:dLbl>
              <c:idx val="2"/>
              <c:layout>
                <c:manualLayout>
                  <c:x val="0.22006125946316665"/>
                  <c:y val="0.12202933123082869"/>
                </c:manualLayout>
              </c:layout>
              <c:tx>
                <c:strRef>
                  <c:f>'Recreation Current State'!$D$37</c:f>
                  <c:strCache>
                    <c:ptCount val="1"/>
                    <c:pt idx="0">
                      <c:v>Ball Diamonds $0 M</c:v>
                    </c:pt>
                  </c:strCache>
                </c:strRef>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31741624478369507"/>
                      <c:h val="3.259204981020699E-2"/>
                    </c:manualLayout>
                  </c15:layout>
                  <c15:dlblFieldTable>
                    <c15:dlblFTEntry>
                      <c15:txfldGUID>{387857EA-8A3A-4F9D-BCBF-393F0E53E3B6}</c15:txfldGUID>
                      <c15:f>'Recreation Current State'!$D$37</c15:f>
                      <c15:dlblFieldTableCache>
                        <c:ptCount val="1"/>
                        <c:pt idx="0">
                          <c:v>Ball Diamonds $0 M</c:v>
                        </c:pt>
                      </c15:dlblFieldTableCache>
                    </c15:dlblFTEntry>
                  </c15:dlblFieldTable>
                  <c15:showDataLabelsRange val="0"/>
                </c:ext>
                <c:ext xmlns:c16="http://schemas.microsoft.com/office/drawing/2014/chart" uri="{C3380CC4-5D6E-409C-BE32-E72D297353CC}">
                  <c16:uniqueId val="{00000005-F770-4934-9703-1D3F1EE985CC}"/>
                </c:ext>
              </c:extLst>
            </c:dLbl>
            <c:dLbl>
              <c:idx val="3"/>
              <c:layout>
                <c:manualLayout>
                  <c:x val="5.7650097831998072E-2"/>
                  <c:y val="0.16708993829407143"/>
                </c:manualLayout>
              </c:layout>
              <c:tx>
                <c:strRef>
                  <c:f>'Recreation Current State'!$D$38</c:f>
                  <c:strCache>
                    <c:ptCount val="1"/>
                    <c:pt idx="0">
                      <c:v>Outdoor Skating Rink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{902C9102-4189-4346-BFF9-FE3FAFF19AC8}</c15:txfldGUID>
                      <c15:f>'Recreation Current State'!$D$38</c15:f>
                      <c15:dlblFieldTableCache>
                        <c:ptCount val="1"/>
                        <c:pt idx="0">
                          <c:v>Outdoor Skating Rink $0 M</c:v>
                        </c:pt>
                      </c15:dlblFieldTableCache>
                    </c15:dlblFTEntry>
                  </c15:dlblFieldTable>
                  <c15:showDataLabelsRange val="0"/>
                </c:ext>
                <c:ext xmlns:c16="http://schemas.microsoft.com/office/drawing/2014/chart" uri="{C3380CC4-5D6E-409C-BE32-E72D297353CC}">
                  <c16:uniqueId val="{00000007-F770-4934-9703-1D3F1EE985CC}"/>
                </c:ext>
              </c:extLst>
            </c:dLbl>
            <c:dLbl>
              <c:idx val="4"/>
              <c:layout>
                <c:manualLayout>
                  <c:x val="-0.19087050855819743"/>
                  <c:y val="0.15220804681462208"/>
                </c:manualLayout>
              </c:layout>
              <c:tx>
                <c:rich>
                  <a:bodyPr/>
                  <a:lstStyle/>
                  <a:p>
                    <a:fld id="{6546008E-0997-4C35-8203-C92C04420606}"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layout>
                    <c:manualLayout>
                      <c:w val="0.23482017835475646"/>
                      <c:h val="0.13466310851488056"/>
                    </c:manualLayout>
                  </c15:layout>
                  <c15:dlblFieldTable>
                    <c15:dlblFTEntry>
                      <c15:txfldGUID>{6546008E-0997-4C35-8203-C92C04420606}</c15:txfldGUID>
                      <c15:f>'Recreation Current State'!$D$39</c15:f>
                      <c15:dlblFieldTableCache>
                        <c:ptCount val="1"/>
                        <c:pt idx="0">
                          <c:v>Boat Launch $0.1 M</c:v>
                        </c:pt>
                      </c15:dlblFieldTableCache>
                    </c15:dlblFTEntry>
                  </c15:dlblFieldTable>
                  <c15:showDataLabelsRange val="0"/>
                </c:ext>
                <c:ext xmlns:c16="http://schemas.microsoft.com/office/drawing/2014/chart" uri="{C3380CC4-5D6E-409C-BE32-E72D297353CC}">
                  <c16:uniqueId val="{00000009-F770-4934-9703-1D3F1EE985CC}"/>
                </c:ext>
              </c:extLst>
            </c:dLbl>
            <c:dLbl>
              <c:idx val="5"/>
              <c:layout>
                <c:manualLayout>
                  <c:x val="-0.21871641989082435"/>
                  <c:y val="1.3056456929993474E-2"/>
                </c:manualLayout>
              </c:layout>
              <c:tx>
                <c:strRef>
                  <c:f>'Recreation Current State'!$D$40</c:f>
                  <c:strCache>
                    <c:ptCount val="1"/>
                    <c:pt idx="0">
                      <c:v>Race Track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{F4C141D4-0BB0-4421-959E-DE323882816C}</c15:txfldGUID>
                      <c15:f>'Recreation Current State'!$D$40</c15:f>
                      <c15:dlblFieldTableCache>
                        <c:ptCount val="1"/>
                        <c:pt idx="0">
                          <c:v>Race Track $0 M</c:v>
                        </c:pt>
                      </c15:dlblFieldTableCache>
                    </c15:dlblFTEntry>
                  </c15:dlblFieldTable>
                  <c15:showDataLabelsRange val="0"/>
                </c:ext>
                <c:ext xmlns:c16="http://schemas.microsoft.com/office/drawing/2014/chart" uri="{C3380CC4-5D6E-409C-BE32-E72D297353CC}">
                  <c16:uniqueId val="{0000000B-F770-4934-9703-1D3F1EE985CC}"/>
                </c:ext>
              </c:extLst>
            </c:dLbl>
            <c:dLbl>
              <c:idx val="6"/>
              <c:layout>
                <c:manualLayout>
                  <c:x val="-0.22472252901788634"/>
                  <c:y val="-0.11294425699622139"/>
                </c:manualLayout>
              </c:layout>
              <c:tx>
                <c:strRef>
                  <c:f>'Recreation Current State'!$D$41</c:f>
                  <c:strCache>
                    <c:ptCount val="1"/>
                    <c:pt idx="0">
                      <c:v>Running Track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{04E0EEDA-FF5C-43A3-A10D-8ECD1D9B174A}</c15:txfldGUID>
                      <c15:f>'Recreation Current State'!$D$41</c15:f>
                      <c15:dlblFieldTableCache>
                        <c:ptCount val="1"/>
                        <c:pt idx="0">
                          <c:v>Running Track $0 M</c:v>
                        </c:pt>
                      </c15:dlblFieldTableCache>
                    </c15:dlblFTEntry>
                  </c15:dlblFieldTable>
                  <c15:showDataLabelsRange val="0"/>
                </c:ext>
                <c:ext xmlns:c16="http://schemas.microsoft.com/office/drawing/2014/chart" uri="{C3380CC4-5D6E-409C-BE32-E72D297353CC}">
                  <c16:uniqueId val="{0000000D-F770-4934-9703-1D3F1EE985CC}"/>
                </c:ext>
              </c:extLst>
            </c:dLbl>
            <c:dLbl>
              <c:idx val="7"/>
              <c:layout>
                <c:manualLayout>
                  <c:x val="-0.15723667120786544"/>
                  <c:y val="-0.14348464318887763"/>
                </c:manualLayout>
              </c:layout>
              <c:tx>
                <c:strRef>
                  <c:f>'Recreation Current State'!$D$42</c:f>
                  <c:strCache>
                    <c:ptCount val="1"/>
                    <c:pt idx="0">
                      <c:v>Cemetary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{20DB6132-F16D-45B5-88E2-527F3C548CA1}</c15:txfldGUID>
                      <c15:f>'Recreation Current State'!$D$42</c15:f>
                      <c15:dlblFieldTableCache>
                        <c:ptCount val="1"/>
                        <c:pt idx="0">
                          <c:v>Cemetary $0 M</c:v>
                        </c:pt>
                      </c15:dlblFieldTableCache>
                    </c15:dlblFTEntry>
                  </c15:dlblFieldTable>
                  <c15:showDataLabelsRange val="0"/>
                </c:ext>
                <c:ext xmlns:c16="http://schemas.microsoft.com/office/drawing/2014/chart" uri="{C3380CC4-5D6E-409C-BE32-E72D297353CC}">
                  <c16:uniqueId val="{00000011-F770-4934-9703-1D3F1EE985CC}"/>
                </c:ext>
              </c:extLst>
            </c:dLbl>
            <c:dLbl>
              <c:idx val="8"/>
              <c:layout>
                <c:manualLayout>
                  <c:x val="-1.7800377872588539E-2"/>
                  <c:y val="-0.18789655655686352"/>
                </c:manualLayout>
              </c:layout>
              <c:tx>
                <c:strRef>
                  <c:f>'Recreation Current State'!$D$43</c:f>
                  <c:strCache>
                    <c:ptCount val="1"/>
                    <c:pt idx="0">
                      <c:v>Holiday Decorations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{87E233C6-7A8E-4DEF-BBED-CEC061C4C001}</c15:txfldGUID>
                      <c15:f>'Recreation Current State'!$D$43</c15:f>
                      <c15:dlblFieldTableCache>
                        <c:ptCount val="1"/>
                        <c:pt idx="0">
                          <c:v>Holiday Decorations $0 M</c:v>
                        </c:pt>
                      </c15:dlblFieldTableCache>
                    </c15:dlblFTEntry>
                  </c15:dlblFieldTable>
                  <c15:showDataLabelsRange val="0"/>
                </c:ext>
                <c:ext xmlns:c16="http://schemas.microsoft.com/office/drawing/2014/chart" uri="{C3380CC4-5D6E-409C-BE32-E72D297353CC}">
                  <c16:uniqueId val="{00000010-F770-4934-9703-1D3F1EE985CC}"/>
                </c:ext>
              </c:extLst>
            </c:dLbl>
            <c:dLbl>
              <c:idx val="9"/>
              <c:layout>
                <c:manualLayout>
                  <c:x val="0.17207031943502255"/>
                  <c:y val="-0.13665204113226437"/>
                </c:manualLayout>
              </c:layout>
              <c:tx>
                <c:strRef>
                  <c:f>'Recreation Current State'!$D$44</c:f>
                  <c:strCache>
                    <c:ptCount val="1"/>
                    <c:pt idx="0">
                      <c:v>Trails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{73E12A5E-9A10-4BBB-AD0E-90F9BE048524}</c15:txfldGUID>
                      <c15:f>'Recreation Current State'!$D$44</c15:f>
                      <c15:dlblFieldTableCache>
                        <c:ptCount val="1"/>
                        <c:pt idx="0">
                          <c:v>Trails $0 M</c:v>
                        </c:pt>
                      </c15:dlblFieldTableCache>
                    </c15:dlblFTEntry>
                  </c15:dlblFieldTable>
                  <c15:showDataLabelsRange val="0"/>
                </c:ext>
                <c:ext xmlns:c16="http://schemas.microsoft.com/office/drawing/2014/chart" uri="{C3380CC4-5D6E-409C-BE32-E72D297353CC}">
                  <c16:uniqueId val="{0000000F-F770-4934-9703-1D3F1EE985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'Recreation Current State'!$A$33:$A$48</c:f>
              <c:strCache>
                <c:ptCount val="15"/>
                <c:pt idx="0">
                  <c:v>Playgrounds</c:v>
                </c:pt>
                <c:pt idx="1">
                  <c:v>Parks</c:v>
                </c:pt>
                <c:pt idx="2">
                  <c:v>Recreation Centre and Pool</c:v>
                </c:pt>
                <c:pt idx="3">
                  <c:v>Arena </c:v>
                </c:pt>
                <c:pt idx="4">
                  <c:v>Ball Diamonds</c:v>
                </c:pt>
                <c:pt idx="5">
                  <c:v>Outdoor Skating Rink</c:v>
                </c:pt>
                <c:pt idx="6">
                  <c:v>Boat Launch</c:v>
                </c:pt>
                <c:pt idx="7">
                  <c:v>Race Track</c:v>
                </c:pt>
                <c:pt idx="8">
                  <c:v>Running Track</c:v>
                </c:pt>
                <c:pt idx="9">
                  <c:v>Cemetary</c:v>
                </c:pt>
                <c:pt idx="10">
                  <c:v>Holiday Decorations</c:v>
                </c:pt>
                <c:pt idx="11">
                  <c:v>Trails</c:v>
                </c:pt>
                <c:pt idx="12">
                  <c:v>Benches</c:v>
                </c:pt>
                <c:pt idx="13">
                  <c:v>Garbage Cans</c:v>
                </c:pt>
                <c:pt idx="14">
                  <c:v>Other</c:v>
                </c:pt>
              </c:strCache>
            </c:strRef>
          </c:cat>
          <c:val>
            <c:numRef>
              <c:f>'Recreation Current State'!$C$33:$C$48</c:f>
              <c:numCache>
                <c:formatCode>_-"$"* #,##0_-;\-"$"* #,##0_-;_-"$"* "-"??_-;_-@_-</c:formatCode>
                <c:ptCount val="16"/>
                <c:pt idx="0">
                  <c:v>0</c:v>
                </c:pt>
                <c:pt idx="1">
                  <c:v>0</c:v>
                </c:pt>
                <c:pt idx="2">
                  <c:v>4058000</c:v>
                </c:pt>
                <c:pt idx="3">
                  <c:v>13500000</c:v>
                </c:pt>
                <c:pt idx="4">
                  <c:v>18000</c:v>
                </c:pt>
                <c:pt idx="5">
                  <c:v>0</c:v>
                </c:pt>
                <c:pt idx="6">
                  <c:v>103000</c:v>
                </c:pt>
                <c:pt idx="7">
                  <c:v>0</c:v>
                </c:pt>
                <c:pt idx="8">
                  <c:v>0</c:v>
                </c:pt>
                <c:pt idx="9">
                  <c:v>0</c:v>
                </c:pt>
                <c:pt idx="10">
                  <c:v>0</c:v>
                </c:pt>
                <c:pt idx="11">
                  <c:v>0</c:v>
                </c:pt>
                <c:pt idx="12">
                  <c:v>11000</c:v>
                </c:pt>
                <c:pt idx="13">
                  <c:v>0</c:v>
                </c:pt>
                <c:pt idx="14">
                  <c:v>0</c:v>
                </c:pt>
              </c:numCache>
            </c:numRef>
          </c:val>
          <c:extLst>
            <c:ext xmlns:c16="http://schemas.microsoft.com/office/drawing/2014/chart" uri="{C3380CC4-5D6E-409C-BE32-E72D297353CC}">
              <c16:uniqueId val="{0000000E-F770-4934-9703-1D3F1EE985CC}"/>
            </c:ext>
          </c:extLst>
        </c:ser>
        <c:dLbls>
          <c:showLegendKey val="0"/>
          <c:showVal val="0"/>
          <c:showCatName val="0"/>
          <c:showSerName val="0"/>
          <c:showPercent val="0"/>
          <c:showBubbleSize val="0"/>
          <c:showLeaderLines val="1"/>
        </c:dLbls>
        <c:firstSliceAng val="39"/>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CA"/>
              <a:t>Remaining Service Life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stacked"/>
        <c:varyColors val="0"/>
        <c:ser>
          <c:idx val="1"/>
          <c:order val="0"/>
          <c:tx>
            <c:strRef>
              <c:f>'Recreation Current State'!$A$55</c:f>
              <c:strCache>
                <c:ptCount val="1"/>
                <c:pt idx="0">
                  <c:v>AVERAGE AGE</c:v>
                </c:pt>
              </c:strCache>
            </c:strRef>
          </c:tx>
          <c:spPr>
            <a:solidFill>
              <a:schemeClr val="accent2"/>
            </a:solidFill>
            <a:ln>
              <a:noFill/>
            </a:ln>
            <a:effectLst/>
          </c:spPr>
          <c:invertIfNegative val="0"/>
          <c:cat>
            <c:strRef>
              <c:f>'Vehicles Current State'!$A$55</c:f>
              <c:strCache>
                <c:ptCount val="1"/>
                <c:pt idx="0">
                  <c:v>BACKLOG % OF TOTAL ASSET VALUE</c:v>
                </c:pt>
              </c:strCache>
            </c:strRef>
          </c:cat>
          <c:val>
            <c:numRef>
              <c:f>'Recreation Current State'!$E$55</c:f>
              <c:numCache>
                <c:formatCode>0</c:formatCode>
                <c:ptCount val="1"/>
                <c:pt idx="0">
                  <c:v>45.679725015096572</c:v>
                </c:pt>
              </c:numCache>
            </c:numRef>
          </c:val>
          <c:extLst>
            <c:ext xmlns:c16="http://schemas.microsoft.com/office/drawing/2014/chart" uri="{C3380CC4-5D6E-409C-BE32-E72D297353CC}">
              <c16:uniqueId val="{00000000-4999-4596-9337-3888A0650271}"/>
            </c:ext>
          </c:extLst>
        </c:ser>
        <c:ser>
          <c:idx val="0"/>
          <c:order val="1"/>
          <c:tx>
            <c:strRef>
              <c:f>'Recreation Current State'!$H$55</c:f>
              <c:strCache>
                <c:ptCount val="1"/>
                <c:pt idx="0">
                  <c:v>AVERAGE REMAINING LIFE</c:v>
                </c:pt>
              </c:strCache>
            </c:strRef>
          </c:tx>
          <c:spPr>
            <a:solidFill>
              <a:srgbClr val="00B0F0"/>
            </a:solidFill>
            <a:ln>
              <a:noFill/>
            </a:ln>
            <a:effectLst/>
          </c:spPr>
          <c:invertIfNegative val="0"/>
          <c:cat>
            <c:strRef>
              <c:f>'Vehicles Current State'!$A$55</c:f>
              <c:strCache>
                <c:ptCount val="1"/>
                <c:pt idx="0">
                  <c:v>BACKLOG % OF TOTAL ASSET VALUE</c:v>
                </c:pt>
              </c:strCache>
            </c:strRef>
          </c:cat>
          <c:val>
            <c:numRef>
              <c:f>'Recreation Current State'!$K$55</c:f>
              <c:numCache>
                <c:formatCode>0</c:formatCode>
                <c:ptCount val="1"/>
                <c:pt idx="0">
                  <c:v>0.91309061070188557</c:v>
                </c:pt>
              </c:numCache>
            </c:numRef>
          </c:val>
          <c:extLst>
            <c:ext xmlns:c16="http://schemas.microsoft.com/office/drawing/2014/chart" uri="{C3380CC4-5D6E-409C-BE32-E72D297353CC}">
              <c16:uniqueId val="{00000001-4999-4596-9337-3888A0650271}"/>
            </c:ext>
          </c:extLst>
        </c:ser>
        <c:dLbls>
          <c:showLegendKey val="0"/>
          <c:showVal val="0"/>
          <c:showCatName val="0"/>
          <c:showSerName val="0"/>
          <c:showPercent val="0"/>
          <c:showBubbleSize val="0"/>
        </c:dLbls>
        <c:gapWidth val="150"/>
        <c:overlap val="100"/>
        <c:axId val="781852240"/>
        <c:axId val="781853224"/>
      </c:barChart>
      <c:catAx>
        <c:axId val="781852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853224"/>
        <c:crosses val="autoZero"/>
        <c:auto val="1"/>
        <c:lblAlgn val="ctr"/>
        <c:lblOffset val="100"/>
        <c:noMultiLvlLbl val="0"/>
      </c:catAx>
      <c:valAx>
        <c:axId val="781853224"/>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CA"/>
                  <a:t>Title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85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Replacement</a:t>
            </a:r>
            <a:r>
              <a:rPr lang="en-CA" baseline="0"/>
              <a:t> Value by Asset Type</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128708879418229"/>
          <c:y val="0.16917368660913132"/>
          <c:w val="0.43956251848929229"/>
          <c:h val="0.71591804796395409"/>
        </c:manualLayout>
      </c:layout>
      <c:doughnutChart>
        <c:varyColors val="1"/>
        <c:ser>
          <c:idx val="1"/>
          <c:order val="0"/>
          <c:dPt>
            <c:idx val="0"/>
            <c:bubble3D val="0"/>
            <c:spPr>
              <a:solidFill>
                <a:schemeClr val="accent1">
                  <a:tint val="44000"/>
                </a:schemeClr>
              </a:solidFill>
              <a:ln w="19050">
                <a:solidFill>
                  <a:schemeClr val="lt1"/>
                </a:solidFill>
              </a:ln>
              <a:effectLst/>
            </c:spPr>
            <c:extLst>
              <c:ext xmlns:c16="http://schemas.microsoft.com/office/drawing/2014/chart" uri="{C3380CC4-5D6E-409C-BE32-E72D297353CC}">
                <c16:uniqueId val="{00000001-AF84-48A0-98B5-0CC1928E9241}"/>
              </c:ext>
            </c:extLst>
          </c:dPt>
          <c:dPt>
            <c:idx val="1"/>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03-AF84-48A0-98B5-0CC1928E9241}"/>
              </c:ext>
            </c:extLst>
          </c:dPt>
          <c:dPt>
            <c:idx val="2"/>
            <c:bubble3D val="0"/>
            <c:spPr>
              <a:solidFill>
                <a:schemeClr val="accent1">
                  <a:tint val="72000"/>
                </a:schemeClr>
              </a:solidFill>
              <a:ln w="19050">
                <a:solidFill>
                  <a:schemeClr val="lt1"/>
                </a:solidFill>
              </a:ln>
              <a:effectLst/>
            </c:spPr>
            <c:extLst>
              <c:ext xmlns:c16="http://schemas.microsoft.com/office/drawing/2014/chart" uri="{C3380CC4-5D6E-409C-BE32-E72D297353CC}">
                <c16:uniqueId val="{00000005-AF84-48A0-98B5-0CC1928E9241}"/>
              </c:ext>
            </c:extLst>
          </c:dPt>
          <c:dPt>
            <c:idx val="3"/>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7-AF84-48A0-98B5-0CC1928E9241}"/>
              </c:ext>
            </c:extLst>
          </c:dPt>
          <c:dPt>
            <c:idx val="4"/>
            <c:bubble3D val="0"/>
            <c:spPr>
              <a:solidFill>
                <a:schemeClr val="accent1"/>
              </a:solidFill>
              <a:ln w="19050">
                <a:solidFill>
                  <a:schemeClr val="lt1"/>
                </a:solidFill>
              </a:ln>
              <a:effectLst/>
            </c:spPr>
            <c:extLst>
              <c:ext xmlns:c16="http://schemas.microsoft.com/office/drawing/2014/chart" uri="{C3380CC4-5D6E-409C-BE32-E72D297353CC}">
                <c16:uniqueId val="{00000009-AF84-48A0-98B5-0CC1928E9241}"/>
              </c:ext>
            </c:extLst>
          </c:dPt>
          <c:dPt>
            <c:idx val="5"/>
            <c:bubble3D val="0"/>
            <c:spPr>
              <a:solidFill>
                <a:schemeClr val="accent1">
                  <a:shade val="86000"/>
                </a:schemeClr>
              </a:solidFill>
              <a:ln w="19050">
                <a:solidFill>
                  <a:schemeClr val="lt1"/>
                </a:solidFill>
              </a:ln>
              <a:effectLst/>
            </c:spPr>
            <c:extLst>
              <c:ext xmlns:c16="http://schemas.microsoft.com/office/drawing/2014/chart" uri="{C3380CC4-5D6E-409C-BE32-E72D297353CC}">
                <c16:uniqueId val="{0000000B-AF84-48A0-98B5-0CC1928E9241}"/>
              </c:ext>
            </c:extLst>
          </c:dPt>
          <c:dPt>
            <c:idx val="6"/>
            <c:bubble3D val="0"/>
            <c:spPr>
              <a:solidFill>
                <a:schemeClr val="accent1">
                  <a:shade val="72000"/>
                </a:schemeClr>
              </a:solidFill>
              <a:ln w="19050">
                <a:solidFill>
                  <a:schemeClr val="lt1"/>
                </a:solidFill>
              </a:ln>
              <a:effectLst/>
            </c:spPr>
            <c:extLst>
              <c:ext xmlns:c16="http://schemas.microsoft.com/office/drawing/2014/chart" uri="{C3380CC4-5D6E-409C-BE32-E72D297353CC}">
                <c16:uniqueId val="{0000000D-AF84-48A0-98B5-0CC1928E9241}"/>
              </c:ext>
            </c:extLst>
          </c:dPt>
          <c:dPt>
            <c:idx val="7"/>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F-AF84-48A0-98B5-0CC1928E9241}"/>
              </c:ext>
            </c:extLst>
          </c:dPt>
          <c:dPt>
            <c:idx val="8"/>
            <c:bubble3D val="0"/>
            <c:spPr>
              <a:solidFill>
                <a:schemeClr val="accent1">
                  <a:shade val="44000"/>
                </a:schemeClr>
              </a:solidFill>
              <a:ln w="19050">
                <a:solidFill>
                  <a:schemeClr val="lt1"/>
                </a:solidFill>
              </a:ln>
              <a:effectLst/>
            </c:spPr>
            <c:extLst>
              <c:ext xmlns:c16="http://schemas.microsoft.com/office/drawing/2014/chart" uri="{C3380CC4-5D6E-409C-BE32-E72D297353CC}">
                <c16:uniqueId val="{00000011-AF84-48A0-98B5-0CC1928E9241}"/>
              </c:ext>
            </c:extLst>
          </c:dPt>
          <c:dPt>
            <c:idx val="9"/>
            <c:bubble3D val="0"/>
            <c:spPr>
              <a:solidFill>
                <a:schemeClr val="accent1">
                  <a:shade val="62000"/>
                </a:schemeClr>
              </a:solidFill>
              <a:ln w="19050">
                <a:solidFill>
                  <a:schemeClr val="lt1"/>
                </a:solidFill>
              </a:ln>
              <a:effectLst/>
            </c:spPr>
            <c:extLst>
              <c:ext xmlns:c16="http://schemas.microsoft.com/office/drawing/2014/chart" uri="{C3380CC4-5D6E-409C-BE32-E72D297353CC}">
                <c16:uniqueId val="{00000014-B3ED-44A6-B337-21CD483F8924}"/>
              </c:ext>
            </c:extLst>
          </c:dPt>
          <c:dPt>
            <c:idx val="10"/>
            <c:bubble3D val="0"/>
            <c:spPr>
              <a:solidFill>
                <a:schemeClr val="accent1">
                  <a:shade val="51000"/>
                </a:schemeClr>
              </a:solidFill>
              <a:ln w="19050">
                <a:solidFill>
                  <a:schemeClr val="lt1"/>
                </a:solidFill>
              </a:ln>
              <a:effectLst/>
            </c:spPr>
            <c:extLst>
              <c:ext xmlns:c16="http://schemas.microsoft.com/office/drawing/2014/chart" uri="{C3380CC4-5D6E-409C-BE32-E72D297353CC}">
                <c16:uniqueId val="{00000013-B3ED-44A6-B337-21CD483F8924}"/>
              </c:ext>
            </c:extLst>
          </c:dPt>
          <c:dPt>
            <c:idx val="11"/>
            <c:bubble3D val="0"/>
            <c:spPr>
              <a:solidFill>
                <a:schemeClr val="accent1">
                  <a:shade val="40000"/>
                </a:schemeClr>
              </a:solidFill>
              <a:ln w="19050">
                <a:solidFill>
                  <a:schemeClr val="lt1"/>
                </a:solidFill>
              </a:ln>
              <a:effectLst/>
            </c:spPr>
            <c:extLst>
              <c:ext xmlns:c16="http://schemas.microsoft.com/office/drawing/2014/chart" uri="{C3380CC4-5D6E-409C-BE32-E72D297353CC}">
                <c16:uniqueId val="{00000012-B3ED-44A6-B337-21CD483F8924}"/>
              </c:ext>
            </c:extLst>
          </c:dPt>
          <c:dLbls>
            <c:dLbl>
              <c:idx val="0"/>
              <c:layout>
                <c:manualLayout>
                  <c:x val="0.22391621534733033"/>
                  <c:y val="8.0091816146678832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EFF454D1-76F8-4548-8BF6-8BEE2E766C42}"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4753881347299985"/>
                      <c:h val="0.10550980690022844"/>
                    </c:manualLayout>
                  </c15:layout>
                  <c15:dlblFieldTable>
                    <c15:dlblFTEntry>
                      <c15:txfldGUID>{EFF454D1-76F8-4548-8BF6-8BEE2E766C42}</c15:txfldGUID>
                      <c15:f>'Vehicles Current State'!$D$29</c15:f>
                      <c15:dlblFieldTableCache>
                        <c:ptCount val="1"/>
                        <c:pt idx="0">
                          <c:v>Light Trucks $0 M</c:v>
                        </c:pt>
                      </c15:dlblFieldTableCache>
                    </c15:dlblFTEntry>
                  </c15:dlblFieldTable>
                  <c15:showDataLabelsRange val="0"/>
                </c:ext>
                <c:ext xmlns:c16="http://schemas.microsoft.com/office/drawing/2014/chart" uri="{C3380CC4-5D6E-409C-BE32-E72D297353CC}">
                  <c16:uniqueId val="{00000001-AF84-48A0-98B5-0CC1928E9241}"/>
                </c:ext>
              </c:extLst>
            </c:dLbl>
            <c:dLbl>
              <c:idx val="1"/>
              <c:layout>
                <c:manualLayout>
                  <c:x val="0.16094360715027731"/>
                  <c:y val="0.15516630102494181"/>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54A9C62E-6E22-473F-AEE7-71F51C2B702C}"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4228939173971286"/>
                      <c:h val="0.12371054238191735"/>
                    </c:manualLayout>
                  </c15:layout>
                  <c15:dlblFieldTable>
                    <c15:dlblFTEntry>
                      <c15:txfldGUID>{54A9C62E-6E22-473F-AEE7-71F51C2B702C}</c15:txfldGUID>
                      <c15:f>'Vehicles Current State'!$D$30</c15:f>
                      <c15:dlblFieldTableCache>
                        <c:ptCount val="1"/>
                        <c:pt idx="0">
                          <c:v>Cars $0 M</c:v>
                        </c:pt>
                      </c15:dlblFieldTableCache>
                    </c15:dlblFTEntry>
                  </c15:dlblFieldTable>
                  <c15:showDataLabelsRange val="0"/>
                </c:ext>
                <c:ext xmlns:c16="http://schemas.microsoft.com/office/drawing/2014/chart" uri="{C3380CC4-5D6E-409C-BE32-E72D297353CC}">
                  <c16:uniqueId val="{00000003-AF84-48A0-98B5-0CC1928E9241}"/>
                </c:ext>
              </c:extLst>
            </c:dLbl>
            <c:dLbl>
              <c:idx val="2"/>
              <c:layout>
                <c:manualLayout>
                  <c:x val="6.0283013912422925E-2"/>
                  <c:y val="0.1733997511943714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050268C9-582A-4FA1-8A0A-656DC8604F13}"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6359935999627084"/>
                      <c:h val="9.8229512707552868E-2"/>
                    </c:manualLayout>
                  </c15:layout>
                  <c15:dlblFieldTable>
                    <c15:dlblFTEntry>
                      <c15:txfldGUID>{050268C9-582A-4FA1-8A0A-656DC8604F13}</c15:txfldGUID>
                      <c15:f>'Vehicles Current State'!$D$31</c15:f>
                      <c15:dlblFieldTableCache>
                        <c:ptCount val="1"/>
                        <c:pt idx="0">
                          <c:v>ATVs $0 M</c:v>
                        </c:pt>
                      </c15:dlblFieldTableCache>
                    </c15:dlblFTEntry>
                  </c15:dlblFieldTable>
                  <c15:showDataLabelsRange val="0"/>
                </c:ext>
                <c:ext xmlns:c16="http://schemas.microsoft.com/office/drawing/2014/chart" uri="{C3380CC4-5D6E-409C-BE32-E72D297353CC}">
                  <c16:uniqueId val="{00000005-AF84-48A0-98B5-0CC1928E9241}"/>
                </c:ext>
              </c:extLst>
            </c:dLbl>
            <c:dLbl>
              <c:idx val="3"/>
              <c:layout>
                <c:manualLayout>
                  <c:x val="-7.0374768789659106E-2"/>
                  <c:y val="0.17825743467358823"/>
                </c:manualLayout>
              </c:layout>
              <c:tx>
                <c:rich>
                  <a:bodyPr/>
                  <a:lstStyle/>
                  <a:p>
                    <a:fld id="{9DFCBEF0-1B53-47B2-90C3-7F4783D833D2}"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dlblFieldTable>
                    <c15:dlblFTEntry>
                      <c15:txfldGUID>{9DFCBEF0-1B53-47B2-90C3-7F4783D833D2}</c15:txfldGUID>
                      <c15:f>'Vehicles Current State'!$D$32</c15:f>
                      <c15:dlblFieldTableCache>
                        <c:ptCount val="1"/>
                        <c:pt idx="0">
                          <c:v>Snowmobiles $0 M</c:v>
                        </c:pt>
                      </c15:dlblFieldTableCache>
                    </c15:dlblFTEntry>
                  </c15:dlblFieldTable>
                  <c15:showDataLabelsRange val="0"/>
                </c:ext>
                <c:ext xmlns:c16="http://schemas.microsoft.com/office/drawing/2014/chart" uri="{C3380CC4-5D6E-409C-BE32-E72D297353CC}">
                  <c16:uniqueId val="{00000007-AF84-48A0-98B5-0CC1928E9241}"/>
                </c:ext>
              </c:extLst>
            </c:dLbl>
            <c:dLbl>
              <c:idx val="4"/>
              <c:layout>
                <c:manualLayout>
                  <c:x val="-0.21651342297083198"/>
                  <c:y val="5.0549657332222822E-3"/>
                </c:manualLayout>
              </c:layout>
              <c:tx>
                <c:strRef>
                  <c:f>'Vehicles Current State'!$D$33</c:f>
                  <c:strCache>
                    <c:ptCount val="1"/>
                    <c:pt idx="0">
                      <c:v>Other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{FA618E16-36A7-4496-A158-1BBDB559EFAD}</c15:txfldGUID>
                      <c15:f>'Vehicles Current State'!$D$33</c15:f>
                      <c15:dlblFieldTableCache>
                        <c:ptCount val="1"/>
                        <c:pt idx="0">
                          <c:v>Other $0 M</c:v>
                        </c:pt>
                      </c15:dlblFieldTableCache>
                    </c15:dlblFTEntry>
                  </c15:dlblFieldTable>
                  <c15:showDataLabelsRange val="0"/>
                </c:ext>
                <c:ext xmlns:c16="http://schemas.microsoft.com/office/drawing/2014/chart" uri="{C3380CC4-5D6E-409C-BE32-E72D297353CC}">
                  <c16:uniqueId val="{00000009-AF84-48A0-98B5-0CC1928E9241}"/>
                </c:ext>
              </c:extLst>
            </c:dLbl>
            <c:dLbl>
              <c:idx val="5"/>
              <c:layout>
                <c:manualLayout>
                  <c:x val="0.19283717335539813"/>
                  <c:y val="6.9367528058500189E-2"/>
                </c:manualLayout>
              </c:layout>
              <c:tx>
                <c:strRef>
                  <c:f>'Vehicles Current State'!$D$34</c:f>
                  <c:strCache>
                    <c:ptCount val="1"/>
                    <c:pt idx="0">
                      <c:v>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{DA538244-0BB2-4578-86EA-DD7289949D23}</c15:txfldGUID>
                      <c15:f>'Vehicles Current State'!$D$34</c15:f>
                      <c15:dlblFieldTableCache>
                        <c:ptCount val="1"/>
                        <c:pt idx="0">
                          <c:v> $0 M</c:v>
                        </c:pt>
                      </c15:dlblFieldTableCache>
                    </c15:dlblFTEntry>
                  </c15:dlblFieldTable>
                  <c15:showDataLabelsRange val="0"/>
                </c:ext>
                <c:ext xmlns:c16="http://schemas.microsoft.com/office/drawing/2014/chart" uri="{C3380CC4-5D6E-409C-BE32-E72D297353CC}">
                  <c16:uniqueId val="{0000000B-AF84-48A0-98B5-0CC1928E9241}"/>
                </c:ext>
              </c:extLst>
            </c:dLbl>
            <c:dLbl>
              <c:idx val="6"/>
              <c:layout>
                <c:manualLayout>
                  <c:x val="0.20856942309456675"/>
                  <c:y val="1.6719561243843405E-2"/>
                </c:manualLayout>
              </c:layout>
              <c:tx>
                <c:strRef>
                  <c:f>'Vehicles Current State'!$D$35</c:f>
                  <c:strCache>
                    <c:ptCount val="1"/>
                    <c:pt idx="0">
                      <c:v>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{BFE0D659-C03C-485C-8E7E-67F563BE97BC}</c15:txfldGUID>
                      <c15:f>'Vehicles Current State'!$D$35</c15:f>
                      <c15:dlblFieldTableCache>
                        <c:ptCount val="1"/>
                        <c:pt idx="0">
                          <c:v> $0 M</c:v>
                        </c:pt>
                      </c15:dlblFieldTableCache>
                    </c15:dlblFTEntry>
                  </c15:dlblFieldTable>
                  <c15:showDataLabelsRange val="0"/>
                </c:ext>
                <c:ext xmlns:c16="http://schemas.microsoft.com/office/drawing/2014/chart" uri="{C3380CC4-5D6E-409C-BE32-E72D297353CC}">
                  <c16:uniqueId val="{0000000D-AF84-48A0-98B5-0CC1928E9241}"/>
                </c:ext>
              </c:extLst>
            </c:dLbl>
            <c:dLbl>
              <c:idx val="7"/>
              <c:layout>
                <c:manualLayout>
                  <c:x val="0.16939431808229033"/>
                  <c:y val="-0.111051715885086"/>
                </c:manualLayout>
              </c:layout>
              <c:tx>
                <c:rich>
                  <a:bodyPr/>
                  <a:lstStyle/>
                  <a:p>
                    <a:fld id="{F555E4FC-5712-4BF5-AD49-17491247E80D}"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dlblFieldTable>
                    <c15:dlblFTEntry>
                      <c15:txfldGUID>{F555E4FC-5712-4BF5-AD49-17491247E80D}</c15:txfldGUID>
                      <c15:f>'Vehicles Current State'!$D$36</c15:f>
                      <c15:dlblFieldTableCache>
                        <c:ptCount val="1"/>
                        <c:pt idx="0">
                          <c:v> $0 M</c:v>
                        </c:pt>
                      </c15:dlblFieldTableCache>
                    </c15:dlblFTEntry>
                  </c15:dlblFieldTable>
                  <c15:showDataLabelsRange val="0"/>
                </c:ext>
                <c:ext xmlns:c16="http://schemas.microsoft.com/office/drawing/2014/chart" uri="{C3380CC4-5D6E-409C-BE32-E72D297353CC}">
                  <c16:uniqueId val="{0000000F-AF84-48A0-98B5-0CC1928E9241}"/>
                </c:ext>
              </c:extLst>
            </c:dLbl>
            <c:dLbl>
              <c:idx val="8"/>
              <c:layout>
                <c:manualLayout>
                  <c:x val="0.2081803739402503"/>
                  <c:y val="-4.6871635112955737E-2"/>
                </c:manualLayout>
              </c:layout>
              <c:tx>
                <c:rich>
                  <a:bodyPr/>
                  <a:lstStyle/>
                  <a:p>
                    <a:fld id="{94CA8A16-4C87-4ED4-ACB9-0FE2C44482A6}"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dlblFieldTable>
                    <c15:dlblFTEntry>
                      <c15:txfldGUID>{94CA8A16-4C87-4ED4-ACB9-0FE2C44482A6}</c15:txfldGUID>
                      <c15:f>'Vehicles Current State'!$D$37</c15:f>
                      <c15:dlblFieldTableCache>
                        <c:ptCount val="1"/>
                        <c:pt idx="0">
                          <c:v> $0 M</c:v>
                        </c:pt>
                      </c15:dlblFieldTableCache>
                    </c15:dlblFTEntry>
                  </c15:dlblFieldTable>
                  <c15:showDataLabelsRange val="0"/>
                </c:ext>
                <c:ext xmlns:c16="http://schemas.microsoft.com/office/drawing/2014/chart" uri="{C3380CC4-5D6E-409C-BE32-E72D297353CC}">
                  <c16:uniqueId val="{00000011-AF84-48A0-98B5-0CC1928E9241}"/>
                </c:ext>
              </c:extLst>
            </c:dLbl>
            <c:dLbl>
              <c:idx val="9"/>
              <c:delete val="1"/>
              <c:extLst>
                <c:ext xmlns:c15="http://schemas.microsoft.com/office/drawing/2012/chart" uri="{CE6537A1-D6FC-4f65-9D91-7224C49458BB}"/>
                <c:ext xmlns:c16="http://schemas.microsoft.com/office/drawing/2014/chart" uri="{C3380CC4-5D6E-409C-BE32-E72D297353CC}">
                  <c16:uniqueId val="{00000014-B3ED-44A6-B337-21CD483F8924}"/>
                </c:ext>
              </c:extLst>
            </c:dLbl>
            <c:dLbl>
              <c:idx val="10"/>
              <c:delete val="1"/>
              <c:extLst>
                <c:ext xmlns:c15="http://schemas.microsoft.com/office/drawing/2012/chart" uri="{CE6537A1-D6FC-4f65-9D91-7224C49458BB}"/>
                <c:ext xmlns:c16="http://schemas.microsoft.com/office/drawing/2014/chart" uri="{C3380CC4-5D6E-409C-BE32-E72D297353CC}">
                  <c16:uniqueId val="{00000013-B3ED-44A6-B337-21CD483F8924}"/>
                </c:ext>
              </c:extLst>
            </c:dLbl>
            <c:dLbl>
              <c:idx val="11"/>
              <c:delete val="1"/>
              <c:extLst>
                <c:ext xmlns:c15="http://schemas.microsoft.com/office/drawing/2012/chart" uri="{CE6537A1-D6FC-4f65-9D91-7224C49458BB}"/>
                <c:ext xmlns:c16="http://schemas.microsoft.com/office/drawing/2014/chart" uri="{C3380CC4-5D6E-409C-BE32-E72D297353CC}">
                  <c16:uniqueId val="{00000012-B3ED-44A6-B337-21CD483F892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'Vehicles Current State'!$A$29:$A$40</c:f>
              <c:strCache>
                <c:ptCount val="5"/>
                <c:pt idx="0">
                  <c:v>Light Trucks</c:v>
                </c:pt>
                <c:pt idx="1">
                  <c:v>Cars</c:v>
                </c:pt>
                <c:pt idx="2">
                  <c:v>ATVs</c:v>
                </c:pt>
                <c:pt idx="3">
                  <c:v>Snowmobiles</c:v>
                </c:pt>
                <c:pt idx="4">
                  <c:v>Other</c:v>
                </c:pt>
              </c:strCache>
            </c:strRef>
          </c:cat>
          <c:val>
            <c:numRef>
              <c:f>'Vehicles Current State'!$C$29:$C$40</c:f>
              <c:numCache>
                <c:formatCode>_-"$"* #,##0_-;\-"$"* #,##0_-;_-"$"* "-"??_-;_-@_-</c:formatCode>
                <c:ptCount val="12"/>
                <c:pt idx="0">
                  <c:v>19000</c:v>
                </c:pt>
                <c:pt idx="1">
                  <c:v>35000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2-AF84-48A0-98B5-0CC1928E9241}"/>
            </c:ext>
          </c:extLst>
        </c:ser>
        <c:dLbls>
          <c:showLegendKey val="0"/>
          <c:showVal val="0"/>
          <c:showCatName val="0"/>
          <c:showSerName val="0"/>
          <c:showPercent val="0"/>
          <c:showBubbleSize val="0"/>
          <c:showLeaderLines val="1"/>
        </c:dLbls>
        <c:firstSliceAng val="129"/>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r>
              <a:rPr lang="en-CA" sz="1400" b="0" i="0" u="none" strike="noStrike" kern="1200" spc="0" baseline="0">
                <a:solidFill>
                  <a:sysClr val="windowText" lastClr="000000">
                    <a:lumMod val="65000"/>
                    <a:lumOff val="35000"/>
                  </a:sysClr>
                </a:solidFill>
                <a:latin typeface="+mn-lt"/>
                <a:ea typeface="+mn-ea"/>
                <a:cs typeface="+mn-cs"/>
              </a:rPr>
              <a:t>Remaining Service Life</a:t>
            </a:r>
          </a:p>
        </c:rich>
      </c:tx>
      <c:overlay val="0"/>
      <c:spPr>
        <a:noFill/>
        <a:ln>
          <a:noFill/>
        </a:ln>
        <a:effectLst/>
      </c:spPr>
      <c:txPr>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3.6777777777777777E-2"/>
          <c:y val="0.18097222222222226"/>
          <c:w val="0.91598622047244094"/>
          <c:h val="0.53000218722659664"/>
        </c:manualLayout>
      </c:layout>
      <c:barChart>
        <c:barDir val="bar"/>
        <c:grouping val="stacked"/>
        <c:varyColors val="0"/>
        <c:ser>
          <c:idx val="1"/>
          <c:order val="0"/>
          <c:tx>
            <c:strRef>
              <c:f>'Vehicles Current State'!$A$47</c:f>
              <c:strCache>
                <c:ptCount val="1"/>
                <c:pt idx="0">
                  <c:v>AVERAGE AGE</c:v>
                </c:pt>
              </c:strCache>
            </c:strRef>
          </c:tx>
          <c:spPr>
            <a:solidFill>
              <a:schemeClr val="accent2"/>
            </a:solidFill>
            <a:ln>
              <a:noFill/>
            </a:ln>
            <a:effectLst/>
          </c:spPr>
          <c:invertIfNegative val="0"/>
          <c:cat>
            <c:strRef>
              <c:f>'Vehicles Current State'!$A$4</c:f>
              <c:strCache>
                <c:ptCount val="1"/>
                <c:pt idx="0">
                  <c:v>Vehicles </c:v>
                </c:pt>
              </c:strCache>
            </c:strRef>
          </c:cat>
          <c:val>
            <c:numRef>
              <c:f>'Vehicles Current State'!$E$47</c:f>
              <c:numCache>
                <c:formatCode>0</c:formatCode>
                <c:ptCount val="1"/>
                <c:pt idx="0">
                  <c:v>9.6156001868285852</c:v>
                </c:pt>
              </c:numCache>
            </c:numRef>
          </c:val>
          <c:extLst>
            <c:ext xmlns:c16="http://schemas.microsoft.com/office/drawing/2014/chart" uri="{C3380CC4-5D6E-409C-BE32-E72D297353CC}">
              <c16:uniqueId val="{00000001-06A4-4C3E-8DF5-3DA41B50B7ED}"/>
            </c:ext>
          </c:extLst>
        </c:ser>
        <c:ser>
          <c:idx val="0"/>
          <c:order val="1"/>
          <c:tx>
            <c:strRef>
              <c:f>'Vehicles Current State'!$A$53</c:f>
              <c:strCache>
                <c:ptCount val="1"/>
                <c:pt idx="0">
                  <c:v>AVERAGE REMAINING LIFE</c:v>
                </c:pt>
              </c:strCache>
            </c:strRef>
          </c:tx>
          <c:spPr>
            <a:solidFill>
              <a:srgbClr val="00B0F0"/>
            </a:solidFill>
            <a:ln>
              <a:noFill/>
            </a:ln>
            <a:effectLst/>
          </c:spPr>
          <c:invertIfNegative val="0"/>
          <c:cat>
            <c:strRef>
              <c:f>'Vehicles Current State'!$A$4</c:f>
              <c:strCache>
                <c:ptCount val="1"/>
                <c:pt idx="0">
                  <c:v>Vehicles </c:v>
                </c:pt>
              </c:strCache>
            </c:strRef>
          </c:cat>
          <c:val>
            <c:numRef>
              <c:f>'Vehicles Current State'!$E$53</c:f>
              <c:numCache>
                <c:formatCode>0</c:formatCode>
                <c:ptCount val="1"/>
                <c:pt idx="0">
                  <c:v>4.4992993928070995</c:v>
                </c:pt>
              </c:numCache>
            </c:numRef>
          </c:val>
          <c:extLst>
            <c:ext xmlns:c16="http://schemas.microsoft.com/office/drawing/2014/chart" uri="{C3380CC4-5D6E-409C-BE32-E72D297353CC}">
              <c16:uniqueId val="{00000000-06A4-4C3E-8DF5-3DA41B50B7ED}"/>
            </c:ext>
          </c:extLst>
        </c:ser>
        <c:dLbls>
          <c:showLegendKey val="0"/>
          <c:showVal val="0"/>
          <c:showCatName val="0"/>
          <c:showSerName val="0"/>
          <c:showPercent val="0"/>
          <c:showBubbleSize val="0"/>
        </c:dLbls>
        <c:gapWidth val="150"/>
        <c:overlap val="100"/>
        <c:axId val="781852240"/>
        <c:axId val="781853224"/>
      </c:barChart>
      <c:catAx>
        <c:axId val="781852240"/>
        <c:scaling>
          <c:orientation val="minMax"/>
        </c:scaling>
        <c:delete val="1"/>
        <c:axPos val="l"/>
        <c:numFmt formatCode="General" sourceLinked="1"/>
        <c:majorTickMark val="none"/>
        <c:minorTickMark val="none"/>
        <c:tickLblPos val="nextTo"/>
        <c:crossAx val="781853224"/>
        <c:crosses val="autoZero"/>
        <c:auto val="1"/>
        <c:lblAlgn val="ctr"/>
        <c:lblOffset val="100"/>
        <c:noMultiLvlLbl val="0"/>
      </c:catAx>
      <c:valAx>
        <c:axId val="7818532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CA"/>
                  <a:t>Title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85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Replacement</a:t>
            </a:r>
            <a:r>
              <a:rPr lang="en-CA" baseline="0"/>
              <a:t> Value by Asset Type</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128708879418229"/>
          <c:y val="0.16917368660913132"/>
          <c:w val="0.43956251848929229"/>
          <c:h val="0.71591804796395409"/>
        </c:manualLayout>
      </c:layout>
      <c:doughnutChart>
        <c:varyColors val="1"/>
        <c:ser>
          <c:idx val="1"/>
          <c:order val="0"/>
          <c:dPt>
            <c:idx val="0"/>
            <c:bubble3D val="0"/>
            <c:spPr>
              <a:solidFill>
                <a:schemeClr val="accent1">
                  <a:tint val="44000"/>
                </a:schemeClr>
              </a:solidFill>
              <a:ln w="19050">
                <a:solidFill>
                  <a:schemeClr val="lt1"/>
                </a:solidFill>
              </a:ln>
              <a:effectLst/>
            </c:spPr>
            <c:extLst>
              <c:ext xmlns:c16="http://schemas.microsoft.com/office/drawing/2014/chart" uri="{C3380CC4-5D6E-409C-BE32-E72D297353CC}">
                <c16:uniqueId val="{00000001-E959-4270-8FF3-C9F2E735DD35}"/>
              </c:ext>
            </c:extLst>
          </c:dPt>
          <c:dPt>
            <c:idx val="1"/>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03-E959-4270-8FF3-C9F2E735DD35}"/>
              </c:ext>
            </c:extLst>
          </c:dPt>
          <c:dPt>
            <c:idx val="2"/>
            <c:bubble3D val="0"/>
            <c:spPr>
              <a:solidFill>
                <a:schemeClr val="accent1">
                  <a:tint val="72000"/>
                </a:schemeClr>
              </a:solidFill>
              <a:ln w="19050">
                <a:solidFill>
                  <a:schemeClr val="lt1"/>
                </a:solidFill>
              </a:ln>
              <a:effectLst/>
            </c:spPr>
            <c:extLst>
              <c:ext xmlns:c16="http://schemas.microsoft.com/office/drawing/2014/chart" uri="{C3380CC4-5D6E-409C-BE32-E72D297353CC}">
                <c16:uniqueId val="{00000005-E959-4270-8FF3-C9F2E735DD35}"/>
              </c:ext>
            </c:extLst>
          </c:dPt>
          <c:dPt>
            <c:idx val="3"/>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7-E959-4270-8FF3-C9F2E735DD35}"/>
              </c:ext>
            </c:extLst>
          </c:dPt>
          <c:dPt>
            <c:idx val="4"/>
            <c:bubble3D val="0"/>
            <c:spPr>
              <a:solidFill>
                <a:schemeClr val="accent1"/>
              </a:solidFill>
              <a:ln w="19050">
                <a:solidFill>
                  <a:schemeClr val="lt1"/>
                </a:solidFill>
              </a:ln>
              <a:effectLst/>
            </c:spPr>
            <c:extLst>
              <c:ext xmlns:c16="http://schemas.microsoft.com/office/drawing/2014/chart" uri="{C3380CC4-5D6E-409C-BE32-E72D297353CC}">
                <c16:uniqueId val="{00000009-E959-4270-8FF3-C9F2E735DD35}"/>
              </c:ext>
            </c:extLst>
          </c:dPt>
          <c:dPt>
            <c:idx val="5"/>
            <c:bubble3D val="0"/>
            <c:spPr>
              <a:solidFill>
                <a:schemeClr val="accent1">
                  <a:shade val="86000"/>
                </a:schemeClr>
              </a:solidFill>
              <a:ln w="19050">
                <a:solidFill>
                  <a:schemeClr val="lt1"/>
                </a:solidFill>
              </a:ln>
              <a:effectLst/>
            </c:spPr>
            <c:extLst>
              <c:ext xmlns:c16="http://schemas.microsoft.com/office/drawing/2014/chart" uri="{C3380CC4-5D6E-409C-BE32-E72D297353CC}">
                <c16:uniqueId val="{0000000B-E959-4270-8FF3-C9F2E735DD35}"/>
              </c:ext>
            </c:extLst>
          </c:dPt>
          <c:dPt>
            <c:idx val="6"/>
            <c:bubble3D val="0"/>
            <c:spPr>
              <a:solidFill>
                <a:schemeClr val="accent1">
                  <a:shade val="72000"/>
                </a:schemeClr>
              </a:solidFill>
              <a:ln w="19050">
                <a:solidFill>
                  <a:schemeClr val="lt1"/>
                </a:solidFill>
              </a:ln>
              <a:effectLst/>
            </c:spPr>
            <c:extLst>
              <c:ext xmlns:c16="http://schemas.microsoft.com/office/drawing/2014/chart" uri="{C3380CC4-5D6E-409C-BE32-E72D297353CC}">
                <c16:uniqueId val="{0000000D-E959-4270-8FF3-C9F2E735DD35}"/>
              </c:ext>
            </c:extLst>
          </c:dPt>
          <c:dPt>
            <c:idx val="7"/>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F-E959-4270-8FF3-C9F2E735DD35}"/>
              </c:ext>
            </c:extLst>
          </c:dPt>
          <c:dPt>
            <c:idx val="8"/>
            <c:bubble3D val="0"/>
            <c:spPr>
              <a:solidFill>
                <a:schemeClr val="accent1">
                  <a:shade val="44000"/>
                </a:schemeClr>
              </a:solidFill>
              <a:ln w="19050">
                <a:solidFill>
                  <a:schemeClr val="lt1"/>
                </a:solidFill>
              </a:ln>
              <a:effectLst/>
            </c:spPr>
            <c:extLst>
              <c:ext xmlns:c16="http://schemas.microsoft.com/office/drawing/2014/chart" uri="{C3380CC4-5D6E-409C-BE32-E72D297353CC}">
                <c16:uniqueId val="{00000011-E959-4270-8FF3-C9F2E735DD35}"/>
              </c:ext>
            </c:extLst>
          </c:dPt>
          <c:dPt>
            <c:idx val="9"/>
            <c:bubble3D val="0"/>
            <c:spPr>
              <a:solidFill>
                <a:schemeClr val="accent1">
                  <a:shade val="62000"/>
                </a:schemeClr>
              </a:solidFill>
              <a:ln w="19050">
                <a:solidFill>
                  <a:schemeClr val="lt1"/>
                </a:solidFill>
              </a:ln>
              <a:effectLst/>
            </c:spPr>
            <c:extLst>
              <c:ext xmlns:c16="http://schemas.microsoft.com/office/drawing/2014/chart" uri="{C3380CC4-5D6E-409C-BE32-E72D297353CC}">
                <c16:uniqueId val="{00000013-E959-4270-8FF3-C9F2E735DD35}"/>
              </c:ext>
            </c:extLst>
          </c:dPt>
          <c:dPt>
            <c:idx val="10"/>
            <c:bubble3D val="0"/>
            <c:spPr>
              <a:solidFill>
                <a:schemeClr val="accent1">
                  <a:shade val="51000"/>
                </a:schemeClr>
              </a:solidFill>
              <a:ln w="19050">
                <a:solidFill>
                  <a:schemeClr val="lt1"/>
                </a:solidFill>
              </a:ln>
              <a:effectLst/>
            </c:spPr>
            <c:extLst>
              <c:ext xmlns:c16="http://schemas.microsoft.com/office/drawing/2014/chart" uri="{C3380CC4-5D6E-409C-BE32-E72D297353CC}">
                <c16:uniqueId val="{00000015-E959-4270-8FF3-C9F2E735DD35}"/>
              </c:ext>
            </c:extLst>
          </c:dPt>
          <c:dPt>
            <c:idx val="11"/>
            <c:bubble3D val="0"/>
            <c:spPr>
              <a:solidFill>
                <a:schemeClr val="accent1">
                  <a:shade val="40000"/>
                </a:schemeClr>
              </a:solidFill>
              <a:ln w="19050">
                <a:solidFill>
                  <a:schemeClr val="lt1"/>
                </a:solidFill>
              </a:ln>
              <a:effectLst/>
            </c:spPr>
            <c:extLst>
              <c:ext xmlns:c16="http://schemas.microsoft.com/office/drawing/2014/chart" uri="{C3380CC4-5D6E-409C-BE32-E72D297353CC}">
                <c16:uniqueId val="{00000017-E959-4270-8FF3-C9F2E735DD35}"/>
              </c:ext>
            </c:extLst>
          </c:dPt>
          <c:dLbls>
            <c:dLbl>
              <c:idx val="0"/>
              <c:layout>
                <c:manualLayout>
                  <c:x val="0.22391621534733033"/>
                  <c:y val="8.0091816146678832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EFF454D1-76F8-4548-8BF6-8BEE2E766C42}"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4753881347299985"/>
                      <c:h val="0.10550980690022844"/>
                    </c:manualLayout>
                  </c15:layout>
                  <c15:dlblFieldTable>
                    <c15:dlblFTEntry>
                      <c15:txfldGUID>{EFF454D1-76F8-4548-8BF6-8BEE2E766C42}</c15:txfldGUID>
                      <c15:f>'Heavy Mobile Equipment Current'!$D$29</c15:f>
                      <c15:dlblFieldTableCache>
                        <c:ptCount val="1"/>
                        <c:pt idx="0">
                          <c:v>Garbage Trucks $0.7 M</c:v>
                        </c:pt>
                      </c15:dlblFieldTableCache>
                    </c15:dlblFTEntry>
                  </c15:dlblFieldTable>
                  <c15:showDataLabelsRange val="0"/>
                </c:ext>
                <c:ext xmlns:c16="http://schemas.microsoft.com/office/drawing/2014/chart" uri="{C3380CC4-5D6E-409C-BE32-E72D297353CC}">
                  <c16:uniqueId val="{00000001-E959-4270-8FF3-C9F2E735DD35}"/>
                </c:ext>
              </c:extLst>
            </c:dLbl>
            <c:dLbl>
              <c:idx val="1"/>
              <c:layout>
                <c:manualLayout>
                  <c:x val="0.16094360715027731"/>
                  <c:y val="0.15516630102494181"/>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54A9C62E-6E22-473F-AEE7-71F51C2B702C}"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4228939173971286"/>
                      <c:h val="0.12371054238191735"/>
                    </c:manualLayout>
                  </c15:layout>
                  <c15:dlblFieldTable>
                    <c15:dlblFTEntry>
                      <c15:txfldGUID>{54A9C62E-6E22-473F-AEE7-71F51C2B702C}</c15:txfldGUID>
                      <c15:f>'Heavy Mobile Equipment Current'!$D$30</c15:f>
                      <c15:dlblFieldTableCache>
                        <c:ptCount val="1"/>
                        <c:pt idx="0">
                          <c:v>Firetruck $0.4 M</c:v>
                        </c:pt>
                      </c15:dlblFieldTableCache>
                    </c15:dlblFTEntry>
                  </c15:dlblFieldTable>
                  <c15:showDataLabelsRange val="0"/>
                </c:ext>
                <c:ext xmlns:c16="http://schemas.microsoft.com/office/drawing/2014/chart" uri="{C3380CC4-5D6E-409C-BE32-E72D297353CC}">
                  <c16:uniqueId val="{00000003-E959-4270-8FF3-C9F2E735DD35}"/>
                </c:ext>
              </c:extLst>
            </c:dLbl>
            <c:dLbl>
              <c:idx val="2"/>
              <c:layout>
                <c:manualLayout>
                  <c:x val="6.0283013912422925E-2"/>
                  <c:y val="0.1733997511943714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050268C9-582A-4FA1-8A0A-656DC8604F13}"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6359935999627084"/>
                      <c:h val="9.8229512707552868E-2"/>
                    </c:manualLayout>
                  </c15:layout>
                  <c15:dlblFieldTable>
                    <c15:dlblFTEntry>
                      <c15:txfldGUID>{050268C9-582A-4FA1-8A0A-656DC8604F13}</c15:txfldGUID>
                      <c15:f>'Heavy Mobile Equipment Current'!$D$31</c15:f>
                      <c15:dlblFieldTableCache>
                        <c:ptCount val="1"/>
                        <c:pt idx="0">
                          <c:v>Ambulance $0 M</c:v>
                        </c:pt>
                      </c15:dlblFieldTableCache>
                    </c15:dlblFTEntry>
                  </c15:dlblFieldTable>
                  <c15:showDataLabelsRange val="0"/>
                </c:ext>
                <c:ext xmlns:c16="http://schemas.microsoft.com/office/drawing/2014/chart" uri="{C3380CC4-5D6E-409C-BE32-E72D297353CC}">
                  <c16:uniqueId val="{00000005-E959-4270-8FF3-C9F2E735DD35}"/>
                </c:ext>
              </c:extLst>
            </c:dLbl>
            <c:dLbl>
              <c:idx val="3"/>
              <c:layout>
                <c:manualLayout>
                  <c:x val="-7.0374768789659106E-2"/>
                  <c:y val="0.17825743467358823"/>
                </c:manualLayout>
              </c:layout>
              <c:tx>
                <c:rich>
                  <a:bodyPr/>
                  <a:lstStyle/>
                  <a:p>
                    <a:fld id="{9DFCBEF0-1B53-47B2-90C3-7F4783D833D2}"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dlblFieldTable>
                    <c15:dlblFTEntry>
                      <c15:txfldGUID>{9DFCBEF0-1B53-47B2-90C3-7F4783D833D2}</c15:txfldGUID>
                      <c15:f>'Heavy Mobile Equipment Current'!$D$32</c15:f>
                      <c15:dlblFieldTableCache>
                        <c:ptCount val="1"/>
                        <c:pt idx="0">
                          <c:v>Portable Generator $0 M</c:v>
                        </c:pt>
                      </c15:dlblFieldTableCache>
                    </c15:dlblFTEntry>
                  </c15:dlblFieldTable>
                  <c15:showDataLabelsRange val="0"/>
                </c:ext>
                <c:ext xmlns:c16="http://schemas.microsoft.com/office/drawing/2014/chart" uri="{C3380CC4-5D6E-409C-BE32-E72D297353CC}">
                  <c16:uniqueId val="{00000007-E959-4270-8FF3-C9F2E735DD35}"/>
                </c:ext>
              </c:extLst>
            </c:dLbl>
            <c:dLbl>
              <c:idx val="4"/>
              <c:layout>
                <c:manualLayout>
                  <c:x val="-0.21651342297083198"/>
                  <c:y val="5.0549657332222822E-3"/>
                </c:manualLayout>
              </c:layout>
              <c:tx>
                <c:strRef>
                  <c:f>'Heavy Mobile Equipment Current'!$D$33</c:f>
                  <c:strCache>
                    <c:ptCount val="1"/>
                    <c:pt idx="0">
                      <c:v>Portable Pump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{9BE3B879-D0DA-4EC5-A3D6-F97E53930A39}</c15:txfldGUID>
                      <c15:f>'Heavy Mobile Equipment Current'!$D$33</c15:f>
                      <c15:dlblFieldTableCache>
                        <c:ptCount val="1"/>
                        <c:pt idx="0">
                          <c:v>Portable Pump $0 M</c:v>
                        </c:pt>
                      </c15:dlblFieldTableCache>
                    </c15:dlblFTEntry>
                  </c15:dlblFieldTable>
                  <c15:showDataLabelsRange val="0"/>
                </c:ext>
                <c:ext xmlns:c16="http://schemas.microsoft.com/office/drawing/2014/chart" uri="{C3380CC4-5D6E-409C-BE32-E72D297353CC}">
                  <c16:uniqueId val="{00000009-E959-4270-8FF3-C9F2E735DD35}"/>
                </c:ext>
              </c:extLst>
            </c:dLbl>
            <c:dLbl>
              <c:idx val="5"/>
              <c:layout>
                <c:manualLayout>
                  <c:x val="-0.16451634506158899"/>
                  <c:y val="-0.10361813563042963"/>
                </c:manualLayout>
              </c:layout>
              <c:tx>
                <c:strRef>
                  <c:f>'Heavy Mobile Equipment Current'!$D$34</c:f>
                  <c:strCache>
                    <c:ptCount val="1"/>
                    <c:pt idx="0">
                      <c:v>Trailers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{A34D92F2-816E-4B2B-BFEE-0FA3D389687D}</c15:txfldGUID>
                      <c15:f>'Heavy Mobile Equipment Current'!$D$34</c15:f>
                      <c15:dlblFieldTableCache>
                        <c:ptCount val="1"/>
                        <c:pt idx="0">
                          <c:v>Trailers $0 M</c:v>
                        </c:pt>
                      </c15:dlblFieldTableCache>
                    </c15:dlblFTEntry>
                  </c15:dlblFieldTable>
                  <c15:showDataLabelsRange val="0"/>
                </c:ext>
                <c:ext xmlns:c16="http://schemas.microsoft.com/office/drawing/2014/chart" uri="{C3380CC4-5D6E-409C-BE32-E72D297353CC}">
                  <c16:uniqueId val="{0000000B-E959-4270-8FF3-C9F2E735DD35}"/>
                </c:ext>
              </c:extLst>
            </c:dLbl>
            <c:dLbl>
              <c:idx val="6"/>
              <c:layout>
                <c:manualLayout>
                  <c:x val="-8.3810646064013422E-2"/>
                  <c:y val="-0.14109190724597856"/>
                </c:manualLayout>
              </c:layout>
              <c:tx>
                <c:strRef>
                  <c:f>'Heavy Mobile Equipment Current'!$D$35</c:f>
                  <c:strCache>
                    <c:ptCount val="1"/>
                    <c:pt idx="0">
                      <c:v>Tractors &amp; Mowers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{CE9CE0AE-86D1-49FD-B1DB-D020574B732A}</c15:txfldGUID>
                      <c15:f>'Heavy Mobile Equipment Current'!$D$35</c15:f>
                      <c15:dlblFieldTableCache>
                        <c:ptCount val="1"/>
                        <c:pt idx="0">
                          <c:v>Tractors &amp; Mowers $0 M</c:v>
                        </c:pt>
                      </c15:dlblFieldTableCache>
                    </c15:dlblFTEntry>
                  </c15:dlblFieldTable>
                  <c15:showDataLabelsRange val="0"/>
                </c:ext>
                <c:ext xmlns:c16="http://schemas.microsoft.com/office/drawing/2014/chart" uri="{C3380CC4-5D6E-409C-BE32-E72D297353CC}">
                  <c16:uniqueId val="{0000000D-E959-4270-8FF3-C9F2E735DD35}"/>
                </c:ext>
              </c:extLst>
            </c:dLbl>
            <c:dLbl>
              <c:idx val="7"/>
              <c:layout>
                <c:manualLayout>
                  <c:x val="0.16939431808229033"/>
                  <c:y val="-0.111051715885086"/>
                </c:manualLayout>
              </c:layout>
              <c:tx>
                <c:rich>
                  <a:bodyPr/>
                  <a:lstStyle/>
                  <a:p>
                    <a:fld id="{F555E4FC-5712-4BF5-AD49-17491247E80D}"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dlblFieldTable>
                    <c15:dlblFTEntry>
                      <c15:txfldGUID>{F555E4FC-5712-4BF5-AD49-17491247E80D}</c15:txfldGUID>
                      <c15:f>'Heavy Mobile Equipment Current'!$D$36</c15:f>
                      <c15:dlblFieldTableCache>
                        <c:ptCount val="1"/>
                        <c:pt idx="0">
                          <c:v>Excavators $0 M</c:v>
                        </c:pt>
                      </c15:dlblFieldTableCache>
                    </c15:dlblFTEntry>
                  </c15:dlblFieldTable>
                  <c15:showDataLabelsRange val="0"/>
                </c:ext>
                <c:ext xmlns:c16="http://schemas.microsoft.com/office/drawing/2014/chart" uri="{C3380CC4-5D6E-409C-BE32-E72D297353CC}">
                  <c16:uniqueId val="{0000000F-E959-4270-8FF3-C9F2E735DD35}"/>
                </c:ext>
              </c:extLst>
            </c:dLbl>
            <c:dLbl>
              <c:idx val="8"/>
              <c:layout>
                <c:manualLayout>
                  <c:x val="0.2081803739402503"/>
                  <c:y val="-4.6871635112955737E-2"/>
                </c:manualLayout>
              </c:layout>
              <c:tx>
                <c:rich>
                  <a:bodyPr/>
                  <a:lstStyle/>
                  <a:p>
                    <a:fld id="{94CA8A16-4C87-4ED4-ACB9-0FE2C44482A6}"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dlblFieldTable>
                    <c15:dlblFTEntry>
                      <c15:txfldGUID>{94CA8A16-4C87-4ED4-ACB9-0FE2C44482A6}</c15:txfldGUID>
                      <c15:f>'Heavy Mobile Equipment Current'!$D$37</c15:f>
                      <c15:dlblFieldTableCache>
                        <c:ptCount val="1"/>
                        <c:pt idx="0">
                          <c:v>Other $0 M</c:v>
                        </c:pt>
                      </c15:dlblFieldTableCache>
                    </c15:dlblFTEntry>
                  </c15:dlblFieldTable>
                  <c15:showDataLabelsRange val="0"/>
                </c:ext>
                <c:ext xmlns:c16="http://schemas.microsoft.com/office/drawing/2014/chart" uri="{C3380CC4-5D6E-409C-BE32-E72D297353CC}">
                  <c16:uniqueId val="{00000011-E959-4270-8FF3-C9F2E735DD35}"/>
                </c:ext>
              </c:extLst>
            </c:dLbl>
            <c:dLbl>
              <c:idx val="9"/>
              <c:delete val="1"/>
              <c:extLst>
                <c:ext xmlns:c15="http://schemas.microsoft.com/office/drawing/2012/chart" uri="{CE6537A1-D6FC-4f65-9D91-7224C49458BB}"/>
                <c:ext xmlns:c16="http://schemas.microsoft.com/office/drawing/2014/chart" uri="{C3380CC4-5D6E-409C-BE32-E72D297353CC}">
                  <c16:uniqueId val="{00000013-E959-4270-8FF3-C9F2E735DD35}"/>
                </c:ext>
              </c:extLst>
            </c:dLbl>
            <c:dLbl>
              <c:idx val="10"/>
              <c:delete val="1"/>
              <c:extLst>
                <c:ext xmlns:c15="http://schemas.microsoft.com/office/drawing/2012/chart" uri="{CE6537A1-D6FC-4f65-9D91-7224C49458BB}"/>
                <c:ext xmlns:c16="http://schemas.microsoft.com/office/drawing/2014/chart" uri="{C3380CC4-5D6E-409C-BE32-E72D297353CC}">
                  <c16:uniqueId val="{00000015-E959-4270-8FF3-C9F2E735DD35}"/>
                </c:ext>
              </c:extLst>
            </c:dLbl>
            <c:dLbl>
              <c:idx val="11"/>
              <c:delete val="1"/>
              <c:extLst>
                <c:ext xmlns:c15="http://schemas.microsoft.com/office/drawing/2012/chart" uri="{CE6537A1-D6FC-4f65-9D91-7224C49458BB}"/>
                <c:ext xmlns:c16="http://schemas.microsoft.com/office/drawing/2014/chart" uri="{C3380CC4-5D6E-409C-BE32-E72D297353CC}">
                  <c16:uniqueId val="{00000017-E959-4270-8FF3-C9F2E735DD3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'Heavy Mobile Equipment Current'!$A$29:$A$40</c:f>
              <c:strCache>
                <c:ptCount val="9"/>
                <c:pt idx="0">
                  <c:v>Garbage Trucks</c:v>
                </c:pt>
                <c:pt idx="1">
                  <c:v>Firetruck</c:v>
                </c:pt>
                <c:pt idx="2">
                  <c:v>Ambulance</c:v>
                </c:pt>
                <c:pt idx="3">
                  <c:v>Portable Generator</c:v>
                </c:pt>
                <c:pt idx="4">
                  <c:v>Portable Pump</c:v>
                </c:pt>
                <c:pt idx="5">
                  <c:v>Trailers</c:v>
                </c:pt>
                <c:pt idx="6">
                  <c:v>Tractors &amp; Mowers</c:v>
                </c:pt>
                <c:pt idx="7">
                  <c:v>Excavators</c:v>
                </c:pt>
                <c:pt idx="8">
                  <c:v>Other</c:v>
                </c:pt>
              </c:strCache>
            </c:strRef>
          </c:cat>
          <c:val>
            <c:numRef>
              <c:f>'Heavy Mobile Equipment Current'!$C$29:$C$40</c:f>
              <c:numCache>
                <c:formatCode>_-"$"* #,##0_-;\-"$"* #,##0_-;_-"$"* "-"??_-;_-@_-</c:formatCode>
                <c:ptCount val="12"/>
                <c:pt idx="0">
                  <c:v>675000</c:v>
                </c:pt>
                <c:pt idx="1">
                  <c:v>353000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E959-4270-8FF3-C9F2E735DD35}"/>
            </c:ext>
          </c:extLst>
        </c:ser>
        <c:dLbls>
          <c:showLegendKey val="0"/>
          <c:showVal val="0"/>
          <c:showCatName val="0"/>
          <c:showSerName val="0"/>
          <c:showPercent val="0"/>
          <c:showBubbleSize val="0"/>
          <c:showLeaderLines val="1"/>
        </c:dLbls>
        <c:firstSliceAng val="129"/>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29929500428674E-2"/>
          <c:y val="1.604423633204085E-2"/>
          <c:w val="0.70564228931213369"/>
          <c:h val="0.92997783031837244"/>
        </c:manualLayout>
      </c:layout>
      <c:barChart>
        <c:barDir val="col"/>
        <c:grouping val="clustered"/>
        <c:varyColors val="0"/>
        <c:ser>
          <c:idx val="0"/>
          <c:order val="2"/>
          <c:tx>
            <c:v>Annual costs</c:v>
          </c:tx>
          <c:invertIfNegative val="0"/>
          <c:cat>
            <c:numRef>
              <c:f>'25 Year Non-Renewal Plan'!$O$5:$AM$5</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'25 Year Non-Renewal Plan'!$O$24:$AM$24</c:f>
              <c:numCache>
                <c:formatCode>"$"#,##0</c:formatCode>
                <c:ptCount val="25"/>
                <c:pt idx="0">
                  <c:v>0</c:v>
                </c:pt>
                <c:pt idx="1">
                  <c:v>20000</c:v>
                </c:pt>
                <c:pt idx="2">
                  <c:v>0</c:v>
                </c:pt>
                <c:pt idx="3">
                  <c:v>0</c:v>
                </c:pt>
                <c:pt idx="4">
                  <c:v>0</c:v>
                </c:pt>
                <c:pt idx="5">
                  <c:v>0</c:v>
                </c:pt>
                <c:pt idx="6">
                  <c:v>100000</c:v>
                </c:pt>
                <c:pt idx="7">
                  <c:v>0</c:v>
                </c:pt>
                <c:pt idx="8">
                  <c:v>0</c:v>
                </c:pt>
                <c:pt idx="9">
                  <c:v>0</c:v>
                </c:pt>
                <c:pt idx="10">
                  <c:v>0</c:v>
                </c:pt>
                <c:pt idx="11">
                  <c:v>95000</c:v>
                </c:pt>
                <c:pt idx="12">
                  <c:v>125000</c:v>
                </c:pt>
                <c:pt idx="13">
                  <c:v>0</c:v>
                </c:pt>
                <c:pt idx="14">
                  <c:v>0</c:v>
                </c:pt>
                <c:pt idx="15">
                  <c:v>0</c:v>
                </c:pt>
                <c:pt idx="16">
                  <c:v>0</c:v>
                </c:pt>
                <c:pt idx="17">
                  <c:v>0</c:v>
                </c:pt>
                <c:pt idx="18">
                  <c:v>0</c:v>
                </c:pt>
                <c:pt idx="19">
                  <c:v>0</c:v>
                </c:pt>
                <c:pt idx="20">
                  <c:v>0</c:v>
                </c:pt>
                <c:pt idx="21">
                  <c:v>120000</c:v>
                </c:pt>
                <c:pt idx="22">
                  <c:v>0</c:v>
                </c:pt>
                <c:pt idx="23">
                  <c:v>0</c:v>
                </c:pt>
                <c:pt idx="24">
                  <c:v>0</c:v>
                </c:pt>
              </c:numCache>
            </c:numRef>
          </c:val>
          <c:extLst>
            <c:ext xmlns:c16="http://schemas.microsoft.com/office/drawing/2014/chart" uri="{C3380CC4-5D6E-409C-BE32-E72D297353CC}">
              <c16:uniqueId val="{00000000-533C-4685-93F7-CA695A9DFB57}"/>
            </c:ext>
          </c:extLst>
        </c:ser>
        <c:dLbls>
          <c:showLegendKey val="0"/>
          <c:showVal val="0"/>
          <c:showCatName val="0"/>
          <c:showSerName val="0"/>
          <c:showPercent val="0"/>
          <c:showBubbleSize val="0"/>
        </c:dLbls>
        <c:gapWidth val="150"/>
        <c:axId val="121135104"/>
        <c:axId val="121136640"/>
      </c:barChart>
      <c:lineChart>
        <c:grouping val="standard"/>
        <c:varyColors val="0"/>
        <c:ser>
          <c:idx val="7"/>
          <c:order val="0"/>
          <c:tx>
            <c:strRef>
              <c:f>'25 Year Non-Renewal Plan'!$N$33</c:f>
              <c:strCache>
                <c:ptCount val="1"/>
                <c:pt idx="0">
                  <c:v>25 Year Annualized Cost</c:v>
                </c:pt>
              </c:strCache>
            </c:strRef>
          </c:tx>
          <c:spPr>
            <a:ln w="76200">
              <a:solidFill>
                <a:schemeClr val="accent5"/>
              </a:solidFill>
            </a:ln>
          </c:spPr>
          <c:marker>
            <c:symbol val="none"/>
          </c:marker>
          <c:cat>
            <c:numLit>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Lit>
          </c:cat>
          <c:val>
            <c:numRef>
              <c:f>'25 Year Non-Renewal Plan'!$O$33:$AM$33</c:f>
              <c:numCache>
                <c:formatCode>"$"#,##0</c:formatCode>
                <c:ptCount val="25"/>
                <c:pt idx="0">
                  <c:v>18400</c:v>
                </c:pt>
                <c:pt idx="1">
                  <c:v>18400</c:v>
                </c:pt>
                <c:pt idx="2">
                  <c:v>18400</c:v>
                </c:pt>
                <c:pt idx="3">
                  <c:v>18400</c:v>
                </c:pt>
                <c:pt idx="4">
                  <c:v>18400</c:v>
                </c:pt>
                <c:pt idx="5">
                  <c:v>18400</c:v>
                </c:pt>
                <c:pt idx="6">
                  <c:v>18400</c:v>
                </c:pt>
                <c:pt idx="7">
                  <c:v>18400</c:v>
                </c:pt>
                <c:pt idx="8">
                  <c:v>18400</c:v>
                </c:pt>
                <c:pt idx="9">
                  <c:v>18400</c:v>
                </c:pt>
                <c:pt idx="10">
                  <c:v>18400</c:v>
                </c:pt>
                <c:pt idx="11">
                  <c:v>18400</c:v>
                </c:pt>
                <c:pt idx="12">
                  <c:v>18400</c:v>
                </c:pt>
                <c:pt idx="13">
                  <c:v>18400</c:v>
                </c:pt>
                <c:pt idx="14">
                  <c:v>18400</c:v>
                </c:pt>
                <c:pt idx="15">
                  <c:v>18400</c:v>
                </c:pt>
                <c:pt idx="16">
                  <c:v>18400</c:v>
                </c:pt>
                <c:pt idx="17">
                  <c:v>18400</c:v>
                </c:pt>
                <c:pt idx="18">
                  <c:v>18400</c:v>
                </c:pt>
                <c:pt idx="19">
                  <c:v>18400</c:v>
                </c:pt>
                <c:pt idx="20">
                  <c:v>18400</c:v>
                </c:pt>
                <c:pt idx="21">
                  <c:v>18400</c:v>
                </c:pt>
                <c:pt idx="22">
                  <c:v>18400</c:v>
                </c:pt>
                <c:pt idx="23">
                  <c:v>18400</c:v>
                </c:pt>
                <c:pt idx="24">
                  <c:v>18400</c:v>
                </c:pt>
              </c:numCache>
            </c:numRef>
          </c:val>
          <c:smooth val="0"/>
          <c:extLst>
            <c:ext xmlns:c16="http://schemas.microsoft.com/office/drawing/2014/chart" uri="{C3380CC4-5D6E-409C-BE32-E72D297353CC}">
              <c16:uniqueId val="{00000007-50CD-43F0-8DF8-EE6224549250}"/>
            </c:ext>
          </c:extLst>
        </c:ser>
        <c:ser>
          <c:idx val="5"/>
          <c:order val="1"/>
          <c:tx>
            <c:strRef>
              <c:f>'25 Year Non-Renewal Plan'!$N$34</c:f>
              <c:strCache>
                <c:ptCount val="1"/>
                <c:pt idx="0">
                  <c:v>Annualized Lifecycle Cost</c:v>
                </c:pt>
              </c:strCache>
            </c:strRef>
          </c:tx>
          <c:marker>
            <c:symbol val="none"/>
          </c:marker>
          <c:cat>
            <c:numLit>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Lit>
          </c:cat>
          <c:val>
            <c:numRef>
              <c:f>'25 Year Non-Renewal Plan'!$O$34:$AM$34</c:f>
              <c:numCache>
                <c:formatCode>"$"#,##0</c:formatCode>
                <c:ptCount val="25"/>
                <c:pt idx="0">
                  <c:v>14166.666666666668</c:v>
                </c:pt>
                <c:pt idx="1">
                  <c:v>14166.666666666668</c:v>
                </c:pt>
                <c:pt idx="2">
                  <c:v>14166.666666666668</c:v>
                </c:pt>
                <c:pt idx="3">
                  <c:v>14166.666666666668</c:v>
                </c:pt>
                <c:pt idx="4">
                  <c:v>14166.666666666668</c:v>
                </c:pt>
                <c:pt idx="5">
                  <c:v>14166.666666666668</c:v>
                </c:pt>
                <c:pt idx="6">
                  <c:v>14166.666666666668</c:v>
                </c:pt>
                <c:pt idx="7">
                  <c:v>14166.666666666668</c:v>
                </c:pt>
                <c:pt idx="8">
                  <c:v>14166.666666666668</c:v>
                </c:pt>
                <c:pt idx="9">
                  <c:v>14166.666666666668</c:v>
                </c:pt>
                <c:pt idx="10">
                  <c:v>14166.666666666668</c:v>
                </c:pt>
                <c:pt idx="11">
                  <c:v>14166.666666666668</c:v>
                </c:pt>
                <c:pt idx="12">
                  <c:v>14166.666666666668</c:v>
                </c:pt>
                <c:pt idx="13">
                  <c:v>14166.666666666668</c:v>
                </c:pt>
                <c:pt idx="14">
                  <c:v>14166.666666666668</c:v>
                </c:pt>
                <c:pt idx="15">
                  <c:v>14166.666666666668</c:v>
                </c:pt>
                <c:pt idx="16">
                  <c:v>14166.666666666668</c:v>
                </c:pt>
                <c:pt idx="17">
                  <c:v>14166.666666666668</c:v>
                </c:pt>
                <c:pt idx="18">
                  <c:v>14166.666666666668</c:v>
                </c:pt>
                <c:pt idx="19">
                  <c:v>14166.666666666668</c:v>
                </c:pt>
                <c:pt idx="20">
                  <c:v>14166.666666666668</c:v>
                </c:pt>
                <c:pt idx="21">
                  <c:v>14166.666666666668</c:v>
                </c:pt>
                <c:pt idx="22">
                  <c:v>14166.666666666668</c:v>
                </c:pt>
                <c:pt idx="23">
                  <c:v>14166.666666666668</c:v>
                </c:pt>
                <c:pt idx="24">
                  <c:v>14166.666666666668</c:v>
                </c:pt>
              </c:numCache>
            </c:numRef>
          </c:val>
          <c:smooth val="0"/>
          <c:extLst>
            <c:ext xmlns:c16="http://schemas.microsoft.com/office/drawing/2014/chart" uri="{C3380CC4-5D6E-409C-BE32-E72D297353CC}">
              <c16:uniqueId val="{00000009-50CD-43F0-8DF8-EE6224549250}"/>
            </c:ext>
          </c:extLst>
        </c:ser>
        <c:dLbls>
          <c:showLegendKey val="0"/>
          <c:showVal val="0"/>
          <c:showCatName val="0"/>
          <c:showSerName val="0"/>
          <c:showPercent val="0"/>
          <c:showBubbleSize val="0"/>
        </c:dLbls>
        <c:marker val="1"/>
        <c:smooth val="0"/>
        <c:axId val="121135104"/>
        <c:axId val="121136640"/>
      </c:lineChart>
      <c:catAx>
        <c:axId val="121135104"/>
        <c:scaling>
          <c:orientation val="minMax"/>
        </c:scaling>
        <c:delete val="0"/>
        <c:axPos val="b"/>
        <c:numFmt formatCode="General" sourceLinked="1"/>
        <c:majorTickMark val="out"/>
        <c:minorTickMark val="none"/>
        <c:tickLblPos val="nextTo"/>
        <c:txPr>
          <a:bodyPr/>
          <a:lstStyle/>
          <a:p>
            <a:pPr>
              <a:defRPr sz="2000"/>
            </a:pPr>
            <a:endParaRPr lang="en-US"/>
          </a:p>
        </c:txPr>
        <c:crossAx val="121136640"/>
        <c:crosses val="autoZero"/>
        <c:auto val="1"/>
        <c:lblAlgn val="ctr"/>
        <c:lblOffset val="100"/>
        <c:noMultiLvlLbl val="0"/>
      </c:catAx>
      <c:valAx>
        <c:axId val="121136640"/>
        <c:scaling>
          <c:orientation val="minMax"/>
        </c:scaling>
        <c:delete val="0"/>
        <c:axPos val="l"/>
        <c:majorGridlines/>
        <c:numFmt formatCode="&quot;$&quot;#,##0" sourceLinked="1"/>
        <c:majorTickMark val="out"/>
        <c:minorTickMark val="none"/>
        <c:tickLblPos val="nextTo"/>
        <c:txPr>
          <a:bodyPr/>
          <a:lstStyle/>
          <a:p>
            <a:pPr>
              <a:defRPr sz="2400"/>
            </a:pPr>
            <a:endParaRPr lang="en-US"/>
          </a:p>
        </c:txPr>
        <c:crossAx val="121135104"/>
        <c:crosses val="autoZero"/>
        <c:crossBetween val="between"/>
      </c:valAx>
    </c:plotArea>
    <c:legend>
      <c:legendPos val="r"/>
      <c:layout>
        <c:manualLayout>
          <c:xMode val="edge"/>
          <c:yMode val="edge"/>
          <c:x val="0.79466126081903832"/>
          <c:y val="0.28052997401857133"/>
          <c:w val="0.19199117213045699"/>
          <c:h val="0.43038979997497795"/>
        </c:manualLayout>
      </c:layout>
      <c:overlay val="0"/>
    </c:legend>
    <c:plotVisOnly val="1"/>
    <c:dispBlanksAs val="gap"/>
    <c:showDLblsOverMax val="0"/>
  </c:chart>
  <c:txPr>
    <a:bodyPr/>
    <a:lstStyle/>
    <a:p>
      <a:pPr>
        <a:defRPr sz="3200"/>
      </a:pPr>
      <a:endParaRPr lang="en-US"/>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r>
              <a:rPr lang="en-CA" sz="1400" b="0" i="0" u="none" strike="noStrike" kern="1200" spc="0" baseline="0">
                <a:solidFill>
                  <a:sysClr val="windowText" lastClr="000000">
                    <a:lumMod val="65000"/>
                    <a:lumOff val="35000"/>
                  </a:sysClr>
                </a:solidFill>
                <a:latin typeface="+mn-lt"/>
                <a:ea typeface="+mn-ea"/>
                <a:cs typeface="+mn-cs"/>
              </a:rPr>
              <a:t>Remaining Service Life</a:t>
            </a:r>
          </a:p>
        </c:rich>
      </c:tx>
      <c:overlay val="0"/>
      <c:spPr>
        <a:noFill/>
        <a:ln>
          <a:noFill/>
        </a:ln>
        <a:effectLst/>
      </c:spPr>
      <c:txPr>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3.6777777777777777E-2"/>
          <c:y val="0.18097222222222226"/>
          <c:w val="0.91598622047244094"/>
          <c:h val="0.53000218722659664"/>
        </c:manualLayout>
      </c:layout>
      <c:barChart>
        <c:barDir val="bar"/>
        <c:grouping val="stacked"/>
        <c:varyColors val="0"/>
        <c:ser>
          <c:idx val="1"/>
          <c:order val="0"/>
          <c:tx>
            <c:strRef>
              <c:f>'Heavy Mobile Equipment Current'!$A$47</c:f>
              <c:strCache>
                <c:ptCount val="1"/>
                <c:pt idx="0">
                  <c:v>AVERAGE AGE</c:v>
                </c:pt>
              </c:strCache>
            </c:strRef>
          </c:tx>
          <c:spPr>
            <a:solidFill>
              <a:schemeClr val="accent2"/>
            </a:solidFill>
            <a:ln>
              <a:noFill/>
            </a:ln>
            <a:effectLst/>
          </c:spPr>
          <c:invertIfNegative val="0"/>
          <c:cat>
            <c:strRef>
              <c:f>'Heavy Mobile Equipment Current'!$A$4</c:f>
              <c:strCache>
                <c:ptCount val="1"/>
                <c:pt idx="0">
                  <c:v>Heavy Mobile Equipment</c:v>
                </c:pt>
              </c:strCache>
            </c:strRef>
          </c:cat>
          <c:val>
            <c:numRef>
              <c:f>'Heavy Mobile Equipment Current'!$E$47</c:f>
              <c:numCache>
                <c:formatCode>0</c:formatCode>
                <c:ptCount val="1"/>
                <c:pt idx="0">
                  <c:v>20.313868613138688</c:v>
                </c:pt>
              </c:numCache>
            </c:numRef>
          </c:val>
          <c:extLst>
            <c:ext xmlns:c16="http://schemas.microsoft.com/office/drawing/2014/chart" uri="{C3380CC4-5D6E-409C-BE32-E72D297353CC}">
              <c16:uniqueId val="{00000000-8906-4DE0-8480-CDC0670F15D2}"/>
            </c:ext>
          </c:extLst>
        </c:ser>
        <c:ser>
          <c:idx val="0"/>
          <c:order val="1"/>
          <c:tx>
            <c:strRef>
              <c:f>'Heavy Mobile Equipment Current'!$H$45</c:f>
              <c:strCache>
                <c:ptCount val="1"/>
                <c:pt idx="0">
                  <c:v>AVERAGE REMAINING LIFE</c:v>
                </c:pt>
              </c:strCache>
            </c:strRef>
          </c:tx>
          <c:spPr>
            <a:solidFill>
              <a:srgbClr val="00B0F0"/>
            </a:solidFill>
            <a:ln>
              <a:noFill/>
            </a:ln>
            <a:effectLst/>
          </c:spPr>
          <c:invertIfNegative val="0"/>
          <c:cat>
            <c:strRef>
              <c:f>'Heavy Mobile Equipment Current'!$A$4</c:f>
              <c:strCache>
                <c:ptCount val="1"/>
                <c:pt idx="0">
                  <c:v>Heavy Mobile Equipment</c:v>
                </c:pt>
              </c:strCache>
            </c:strRef>
          </c:cat>
          <c:val>
            <c:numRef>
              <c:f>'Heavy Mobile Equipment Current'!$L$45</c:f>
              <c:numCache>
                <c:formatCode>0</c:formatCode>
                <c:ptCount val="1"/>
                <c:pt idx="0">
                  <c:v>0.34306569343065696</c:v>
                </c:pt>
              </c:numCache>
            </c:numRef>
          </c:val>
          <c:extLst>
            <c:ext xmlns:c16="http://schemas.microsoft.com/office/drawing/2014/chart" uri="{C3380CC4-5D6E-409C-BE32-E72D297353CC}">
              <c16:uniqueId val="{00000001-8906-4DE0-8480-CDC0670F15D2}"/>
            </c:ext>
          </c:extLst>
        </c:ser>
        <c:dLbls>
          <c:showLegendKey val="0"/>
          <c:showVal val="0"/>
          <c:showCatName val="0"/>
          <c:showSerName val="0"/>
          <c:showPercent val="0"/>
          <c:showBubbleSize val="0"/>
        </c:dLbls>
        <c:gapWidth val="150"/>
        <c:overlap val="100"/>
        <c:axId val="781852240"/>
        <c:axId val="781853224"/>
      </c:barChart>
      <c:catAx>
        <c:axId val="781852240"/>
        <c:scaling>
          <c:orientation val="minMax"/>
        </c:scaling>
        <c:delete val="1"/>
        <c:axPos val="l"/>
        <c:numFmt formatCode="General" sourceLinked="1"/>
        <c:majorTickMark val="none"/>
        <c:minorTickMark val="none"/>
        <c:tickLblPos val="nextTo"/>
        <c:crossAx val="781853224"/>
        <c:crosses val="autoZero"/>
        <c:auto val="1"/>
        <c:lblAlgn val="ctr"/>
        <c:lblOffset val="100"/>
        <c:noMultiLvlLbl val="0"/>
      </c:catAx>
      <c:valAx>
        <c:axId val="7818532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CA"/>
                  <a:t>Title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85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20379521821883E-2"/>
          <c:y val="2.3380760228730237E-2"/>
          <c:w val="0.72983522607778173"/>
          <c:h val="0.92386304375041972"/>
        </c:manualLayout>
      </c:layout>
      <c:barChart>
        <c:barDir val="col"/>
        <c:grouping val="stacked"/>
        <c:varyColors val="0"/>
        <c:ser>
          <c:idx val="3"/>
          <c:order val="2"/>
          <c:tx>
            <c:strRef>
              <c:f>'Chart - Unoptimized Plan'!$A$8</c:f>
              <c:strCache>
                <c:ptCount val="1"/>
                <c:pt idx="0">
                  <c:v>Debt Servicing</c:v>
                </c:pt>
              </c:strCache>
            </c:strRef>
          </c:tx>
          <c:spPr>
            <a:solidFill>
              <a:schemeClr val="accent2"/>
            </a:solidFill>
          </c:spPr>
          <c:invertIfNegative val="0"/>
          <c:cat>
            <c:numRef>
              <c:f>'Chart - Unoptimized Plan'!$B$4:$Z$4</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Unoptimized Plan'!$B$8:$Z$8</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4-AB26-4744-8D46-E35F1A1E2743}"/>
            </c:ext>
          </c:extLst>
        </c:ser>
        <c:ser>
          <c:idx val="1"/>
          <c:order val="3"/>
          <c:tx>
            <c:strRef>
              <c:f>'Chart - Unoptimized Plan'!$A$7</c:f>
              <c:strCache>
                <c:ptCount val="1"/>
                <c:pt idx="0">
                  <c:v>O&amp;M</c:v>
                </c:pt>
              </c:strCache>
            </c:strRef>
          </c:tx>
          <c:spPr>
            <a:solidFill>
              <a:schemeClr val="accent6"/>
            </a:solidFill>
          </c:spPr>
          <c:invertIfNegative val="0"/>
          <c:cat>
            <c:numRef>
              <c:f>'Chart - Unoptimized Plan'!$B$4:$Z$4</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Unoptimized Plan'!$B$7:$Z$7</c:f>
              <c:numCache>
                <c:formatCode>"$"#,##0</c:formatCode>
                <c:ptCount val="25"/>
                <c:pt idx="0">
                  <c:v>500000</c:v>
                </c:pt>
                <c:pt idx="1">
                  <c:v>510000</c:v>
                </c:pt>
                <c:pt idx="2">
                  <c:v>520200</c:v>
                </c:pt>
                <c:pt idx="3">
                  <c:v>530604</c:v>
                </c:pt>
                <c:pt idx="4">
                  <c:v>541216.07999999996</c:v>
                </c:pt>
                <c:pt idx="5">
                  <c:v>552040.40159999998</c:v>
                </c:pt>
                <c:pt idx="6">
                  <c:v>563081.20963199995</c:v>
                </c:pt>
                <c:pt idx="7">
                  <c:v>574342.83382463991</c:v>
                </c:pt>
                <c:pt idx="8">
                  <c:v>585829.69050113275</c:v>
                </c:pt>
                <c:pt idx="9">
                  <c:v>597546.28431115544</c:v>
                </c:pt>
                <c:pt idx="10">
                  <c:v>609497.20999737852</c:v>
                </c:pt>
                <c:pt idx="11">
                  <c:v>621687.15419732605</c:v>
                </c:pt>
                <c:pt idx="12">
                  <c:v>634120.89728127257</c:v>
                </c:pt>
                <c:pt idx="13">
                  <c:v>646803.31522689806</c:v>
                </c:pt>
                <c:pt idx="14">
                  <c:v>659739.381531436</c:v>
                </c:pt>
                <c:pt idx="15">
                  <c:v>672934.16916206467</c:v>
                </c:pt>
                <c:pt idx="16">
                  <c:v>686392.85254530597</c:v>
                </c:pt>
                <c:pt idx="17">
                  <c:v>700120.70959621214</c:v>
                </c:pt>
                <c:pt idx="18">
                  <c:v>714123.12378813641</c:v>
                </c:pt>
                <c:pt idx="19">
                  <c:v>728405.58626389911</c:v>
                </c:pt>
                <c:pt idx="20">
                  <c:v>742973.69798917708</c:v>
                </c:pt>
                <c:pt idx="21">
                  <c:v>757833.17194896063</c:v>
                </c:pt>
                <c:pt idx="22">
                  <c:v>772989.83538793982</c:v>
                </c:pt>
                <c:pt idx="23">
                  <c:v>788449.63209569862</c:v>
                </c:pt>
                <c:pt idx="24">
                  <c:v>804218.62473761255</c:v>
                </c:pt>
              </c:numCache>
            </c:numRef>
          </c:val>
          <c:extLst>
            <c:ext xmlns:c16="http://schemas.microsoft.com/office/drawing/2014/chart" uri="{C3380CC4-5D6E-409C-BE32-E72D297353CC}">
              <c16:uniqueId val="{00000000-AB26-4744-8D46-E35F1A1E2743}"/>
            </c:ext>
          </c:extLst>
        </c:ser>
        <c:ser>
          <c:idx val="0"/>
          <c:order val="4"/>
          <c:tx>
            <c:strRef>
              <c:f>'Chart - Unoptimized Plan'!$A$6</c:f>
              <c:strCache>
                <c:ptCount val="1"/>
                <c:pt idx="0">
                  <c:v>Non-Renewal</c:v>
                </c:pt>
              </c:strCache>
            </c:strRef>
          </c:tx>
          <c:spPr>
            <a:solidFill>
              <a:srgbClr val="9FDC9C"/>
            </a:solidFill>
          </c:spPr>
          <c:invertIfNegative val="0"/>
          <c:cat>
            <c:numRef>
              <c:f>'Chart - Unoptimized Plan'!$B$4:$Z$4</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Unoptimized Plan'!$B$6:$Z$6</c:f>
              <c:numCache>
                <c:formatCode>_-"$"* #,##0_-;\-"$"* #,##0_-;_-"$"* "-"??_-;_-@_-</c:formatCode>
                <c:ptCount val="25"/>
                <c:pt idx="0">
                  <c:v>0</c:v>
                </c:pt>
                <c:pt idx="1">
                  <c:v>20000</c:v>
                </c:pt>
                <c:pt idx="2">
                  <c:v>0</c:v>
                </c:pt>
                <c:pt idx="3">
                  <c:v>0</c:v>
                </c:pt>
                <c:pt idx="4">
                  <c:v>0</c:v>
                </c:pt>
                <c:pt idx="5">
                  <c:v>0</c:v>
                </c:pt>
                <c:pt idx="6">
                  <c:v>100000</c:v>
                </c:pt>
                <c:pt idx="7">
                  <c:v>0</c:v>
                </c:pt>
                <c:pt idx="8">
                  <c:v>0</c:v>
                </c:pt>
                <c:pt idx="9">
                  <c:v>0</c:v>
                </c:pt>
                <c:pt idx="10">
                  <c:v>0</c:v>
                </c:pt>
                <c:pt idx="11">
                  <c:v>95000</c:v>
                </c:pt>
                <c:pt idx="12">
                  <c:v>125000</c:v>
                </c:pt>
                <c:pt idx="13">
                  <c:v>0</c:v>
                </c:pt>
                <c:pt idx="14">
                  <c:v>0</c:v>
                </c:pt>
                <c:pt idx="15">
                  <c:v>0</c:v>
                </c:pt>
                <c:pt idx="16">
                  <c:v>0</c:v>
                </c:pt>
                <c:pt idx="17">
                  <c:v>0</c:v>
                </c:pt>
                <c:pt idx="18">
                  <c:v>0</c:v>
                </c:pt>
                <c:pt idx="19">
                  <c:v>0</c:v>
                </c:pt>
                <c:pt idx="20">
                  <c:v>0</c:v>
                </c:pt>
                <c:pt idx="21">
                  <c:v>120000</c:v>
                </c:pt>
                <c:pt idx="22">
                  <c:v>0</c:v>
                </c:pt>
                <c:pt idx="23">
                  <c:v>0</c:v>
                </c:pt>
                <c:pt idx="24">
                  <c:v>0</c:v>
                </c:pt>
              </c:numCache>
            </c:numRef>
          </c:val>
          <c:extLst>
            <c:ext xmlns:c16="http://schemas.microsoft.com/office/drawing/2014/chart" uri="{C3380CC4-5D6E-409C-BE32-E72D297353CC}">
              <c16:uniqueId val="{00000001-AB26-4744-8D46-E35F1A1E2743}"/>
            </c:ext>
          </c:extLst>
        </c:ser>
        <c:ser>
          <c:idx val="5"/>
          <c:order val="5"/>
          <c:tx>
            <c:strRef>
              <c:f>'Chart - Unoptimized Plan'!$A$5</c:f>
              <c:strCache>
                <c:ptCount val="1"/>
                <c:pt idx="0">
                  <c:v>Renewal</c:v>
                </c:pt>
              </c:strCache>
            </c:strRef>
          </c:tx>
          <c:spPr>
            <a:solidFill>
              <a:srgbClr val="0070C0"/>
            </a:solidFill>
            <a:ln w="50800"/>
          </c:spPr>
          <c:invertIfNegative val="0"/>
          <c:cat>
            <c:numRef>
              <c:f>'Chart - Unoptimized Plan'!$B$4:$Z$4</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Unoptimized Plan'!$B$5:$Z$5</c:f>
              <c:numCache>
                <c:formatCode>_-"$"* #,##0_-;\-"$"* #,##0_-;_-"$"* "-"??_-;_-@_-</c:formatCode>
                <c:ptCount val="25"/>
                <c:pt idx="0">
                  <c:v>0</c:v>
                </c:pt>
                <c:pt idx="1">
                  <c:v>58040.31644253603</c:v>
                </c:pt>
                <c:pt idx="2">
                  <c:v>0</c:v>
                </c:pt>
                <c:pt idx="3">
                  <c:v>13912356.927547609</c:v>
                </c:pt>
                <c:pt idx="4">
                  <c:v>608472.97188275785</c:v>
                </c:pt>
                <c:pt idx="5">
                  <c:v>23040.31644253603</c:v>
                </c:pt>
                <c:pt idx="6">
                  <c:v>10839.387322858562</c:v>
                </c:pt>
                <c:pt idx="7">
                  <c:v>100941.02898458642</c:v>
                </c:pt>
                <c:pt idx="8">
                  <c:v>36816.611105072814</c:v>
                </c:pt>
                <c:pt idx="9">
                  <c:v>23040.31644253603</c:v>
                </c:pt>
                <c:pt idx="10">
                  <c:v>0</c:v>
                </c:pt>
                <c:pt idx="11">
                  <c:v>733040.31644253607</c:v>
                </c:pt>
                <c:pt idx="12">
                  <c:v>321038.98005950451</c:v>
                </c:pt>
                <c:pt idx="13">
                  <c:v>36816.611105072814</c:v>
                </c:pt>
                <c:pt idx="14">
                  <c:v>0</c:v>
                </c:pt>
                <c:pt idx="15">
                  <c:v>18525</c:v>
                </c:pt>
                <c:pt idx="16">
                  <c:v>64594.557204019729</c:v>
                </c:pt>
                <c:pt idx="17">
                  <c:v>77900.712542050387</c:v>
                </c:pt>
                <c:pt idx="18">
                  <c:v>36816.611105072814</c:v>
                </c:pt>
                <c:pt idx="19">
                  <c:v>608472.97188275785</c:v>
                </c:pt>
                <c:pt idx="20">
                  <c:v>0</c:v>
                </c:pt>
                <c:pt idx="21">
                  <c:v>3023039.0379006015</c:v>
                </c:pt>
                <c:pt idx="22">
                  <c:v>0</c:v>
                </c:pt>
                <c:pt idx="23">
                  <c:v>389316.61110507284</c:v>
                </c:pt>
                <c:pt idx="24">
                  <c:v>102977.67379424503</c:v>
                </c:pt>
              </c:numCache>
            </c:numRef>
          </c:val>
          <c:extLst>
            <c:ext xmlns:c16="http://schemas.microsoft.com/office/drawing/2014/chart" uri="{C3380CC4-5D6E-409C-BE32-E72D297353CC}">
              <c16:uniqueId val="{00000006-AB26-4744-8D46-E35F1A1E2743}"/>
            </c:ext>
          </c:extLst>
        </c:ser>
        <c:dLbls>
          <c:showLegendKey val="0"/>
          <c:showVal val="0"/>
          <c:showCatName val="0"/>
          <c:showSerName val="0"/>
          <c:showPercent val="0"/>
          <c:showBubbleSize val="0"/>
        </c:dLbls>
        <c:gapWidth val="150"/>
        <c:overlap val="100"/>
        <c:axId val="121135104"/>
        <c:axId val="121136640"/>
      </c:barChart>
      <c:lineChart>
        <c:grouping val="standard"/>
        <c:varyColors val="0"/>
        <c:ser>
          <c:idx val="2"/>
          <c:order val="0"/>
          <c:tx>
            <c:strRef>
              <c:f>'Chart - Unoptimized Plan'!$A$11</c:f>
              <c:strCache>
                <c:ptCount val="1"/>
                <c:pt idx="0">
                  <c:v>25 Year Annualized Cost</c:v>
                </c:pt>
              </c:strCache>
            </c:strRef>
          </c:tx>
          <c:spPr>
            <a:ln>
              <a:solidFill>
                <a:schemeClr val="accent5"/>
              </a:solidFill>
            </a:ln>
          </c:spPr>
          <c:marker>
            <c:symbol val="none"/>
          </c:marker>
          <c:val>
            <c:numRef>
              <c:f>'Chart - Unoptimized Plan'!$B$11:$Z$11</c:f>
              <c:numCache>
                <c:formatCode>_-"$"* #,##0_-;\-"$"* #,##0_-;_-"$"* "-"??_-;_-@_-</c:formatCode>
                <c:ptCount val="25"/>
                <c:pt idx="0">
                  <c:v>1466450.4728371869</c:v>
                </c:pt>
                <c:pt idx="1">
                  <c:v>1466450.4728371869</c:v>
                </c:pt>
                <c:pt idx="2">
                  <c:v>1466450.4728371869</c:v>
                </c:pt>
                <c:pt idx="3">
                  <c:v>1466450.4728371869</c:v>
                </c:pt>
                <c:pt idx="4">
                  <c:v>1466450.4728371869</c:v>
                </c:pt>
                <c:pt idx="5">
                  <c:v>1466450.4728371869</c:v>
                </c:pt>
                <c:pt idx="6">
                  <c:v>1466450.4728371869</c:v>
                </c:pt>
                <c:pt idx="7">
                  <c:v>1466450.4728371869</c:v>
                </c:pt>
                <c:pt idx="8">
                  <c:v>1466450.4728371869</c:v>
                </c:pt>
                <c:pt idx="9">
                  <c:v>1466450.4728371869</c:v>
                </c:pt>
                <c:pt idx="10">
                  <c:v>1466450.4728371869</c:v>
                </c:pt>
                <c:pt idx="11">
                  <c:v>1466450.4728371869</c:v>
                </c:pt>
                <c:pt idx="12">
                  <c:v>1466450.4728371869</c:v>
                </c:pt>
                <c:pt idx="13">
                  <c:v>1466450.4728371869</c:v>
                </c:pt>
                <c:pt idx="14">
                  <c:v>1466450.4728371869</c:v>
                </c:pt>
                <c:pt idx="15">
                  <c:v>1466450.4728371869</c:v>
                </c:pt>
                <c:pt idx="16">
                  <c:v>1466450.4728371869</c:v>
                </c:pt>
                <c:pt idx="17">
                  <c:v>1466450.4728371869</c:v>
                </c:pt>
                <c:pt idx="18">
                  <c:v>1466450.4728371869</c:v>
                </c:pt>
                <c:pt idx="19">
                  <c:v>1466450.4728371869</c:v>
                </c:pt>
                <c:pt idx="20">
                  <c:v>1466450.4728371869</c:v>
                </c:pt>
                <c:pt idx="21">
                  <c:v>1466450.4728371869</c:v>
                </c:pt>
                <c:pt idx="22">
                  <c:v>1466450.4728371869</c:v>
                </c:pt>
                <c:pt idx="23">
                  <c:v>1466450.4728371869</c:v>
                </c:pt>
                <c:pt idx="24">
                  <c:v>1466450.4728371869</c:v>
                </c:pt>
              </c:numCache>
            </c:numRef>
          </c:val>
          <c:smooth val="0"/>
          <c:extLst>
            <c:ext xmlns:c16="http://schemas.microsoft.com/office/drawing/2014/chart" uri="{C3380CC4-5D6E-409C-BE32-E72D297353CC}">
              <c16:uniqueId val="{0000000A-AB26-4744-8D46-E35F1A1E2743}"/>
            </c:ext>
          </c:extLst>
        </c:ser>
        <c:ser>
          <c:idx val="4"/>
          <c:order val="1"/>
          <c:tx>
            <c:strRef>
              <c:f>'Chart - Unoptimized Plan'!$A$12</c:f>
              <c:strCache>
                <c:ptCount val="1"/>
                <c:pt idx="0">
                  <c:v>Current Revenue</c:v>
                </c:pt>
              </c:strCache>
            </c:strRef>
          </c:tx>
          <c:spPr>
            <a:ln>
              <a:solidFill>
                <a:schemeClr val="accent2"/>
              </a:solidFill>
            </a:ln>
          </c:spPr>
          <c:marker>
            <c:symbol val="none"/>
          </c:marker>
          <c:val>
            <c:numRef>
              <c:f>'Chart - Unoptimized Plan'!$B$12:$Z$12</c:f>
              <c:numCache>
                <c:formatCode>"$"#,##0</c:formatCode>
                <c:ptCount val="25"/>
                <c:pt idx="0">
                  <c:v>100000</c:v>
                </c:pt>
                <c:pt idx="1">
                  <c:v>102000</c:v>
                </c:pt>
                <c:pt idx="2">
                  <c:v>104040</c:v>
                </c:pt>
                <c:pt idx="3">
                  <c:v>106120.8</c:v>
                </c:pt>
                <c:pt idx="4">
                  <c:v>108243.216</c:v>
                </c:pt>
                <c:pt idx="5">
                  <c:v>110408.08032000001</c:v>
                </c:pt>
                <c:pt idx="6">
                  <c:v>112616.24192640001</c:v>
                </c:pt>
                <c:pt idx="7">
                  <c:v>114868.56676492801</c:v>
                </c:pt>
                <c:pt idx="8">
                  <c:v>117165.93810022657</c:v>
                </c:pt>
                <c:pt idx="9">
                  <c:v>119509.25686223111</c:v>
                </c:pt>
                <c:pt idx="10">
                  <c:v>121899.44199947573</c:v>
                </c:pt>
                <c:pt idx="11">
                  <c:v>124337.43083946525</c:v>
                </c:pt>
                <c:pt idx="12">
                  <c:v>126824.17945625455</c:v>
                </c:pt>
                <c:pt idx="13">
                  <c:v>129360.66304537965</c:v>
                </c:pt>
                <c:pt idx="14">
                  <c:v>131947.87630628725</c:v>
                </c:pt>
                <c:pt idx="15">
                  <c:v>134586.83383241299</c:v>
                </c:pt>
                <c:pt idx="16">
                  <c:v>137278.57050906125</c:v>
                </c:pt>
                <c:pt idx="17">
                  <c:v>140024.14191924248</c:v>
                </c:pt>
                <c:pt idx="18">
                  <c:v>142824.62475762735</c:v>
                </c:pt>
                <c:pt idx="19">
                  <c:v>145681.11725277989</c:v>
                </c:pt>
                <c:pt idx="20">
                  <c:v>148594.73959783549</c:v>
                </c:pt>
                <c:pt idx="21">
                  <c:v>151566.63438979219</c:v>
                </c:pt>
                <c:pt idx="22">
                  <c:v>154597.96707758805</c:v>
                </c:pt>
                <c:pt idx="23">
                  <c:v>157689.92641913981</c:v>
                </c:pt>
                <c:pt idx="24">
                  <c:v>160843.7249475226</c:v>
                </c:pt>
              </c:numCache>
            </c:numRef>
          </c:val>
          <c:smooth val="0"/>
          <c:extLst>
            <c:ext xmlns:c16="http://schemas.microsoft.com/office/drawing/2014/chart" uri="{C3380CC4-5D6E-409C-BE32-E72D297353CC}">
              <c16:uniqueId val="{0000000B-AB26-4744-8D46-E35F1A1E2743}"/>
            </c:ext>
          </c:extLst>
        </c:ser>
        <c:dLbls>
          <c:showLegendKey val="0"/>
          <c:showVal val="0"/>
          <c:showCatName val="0"/>
          <c:showSerName val="0"/>
          <c:showPercent val="0"/>
          <c:showBubbleSize val="0"/>
        </c:dLbls>
        <c:marker val="1"/>
        <c:smooth val="0"/>
        <c:axId val="121135104"/>
        <c:axId val="121136640"/>
      </c:lineChart>
      <c:catAx>
        <c:axId val="121135104"/>
        <c:scaling>
          <c:orientation val="minMax"/>
        </c:scaling>
        <c:delete val="0"/>
        <c:axPos val="b"/>
        <c:numFmt formatCode="General" sourceLinked="1"/>
        <c:majorTickMark val="out"/>
        <c:minorTickMark val="none"/>
        <c:tickLblPos val="nextTo"/>
        <c:txPr>
          <a:bodyPr/>
          <a:lstStyle/>
          <a:p>
            <a:pPr>
              <a:defRPr sz="1000"/>
            </a:pPr>
            <a:endParaRPr lang="en-US"/>
          </a:p>
        </c:txPr>
        <c:crossAx val="121136640"/>
        <c:crosses val="autoZero"/>
        <c:auto val="1"/>
        <c:lblAlgn val="ctr"/>
        <c:lblOffset val="100"/>
        <c:noMultiLvlLbl val="0"/>
      </c:catAx>
      <c:valAx>
        <c:axId val="121136640"/>
        <c:scaling>
          <c:orientation val="minMax"/>
        </c:scaling>
        <c:delete val="0"/>
        <c:axPos val="l"/>
        <c:majorGridlines/>
        <c:numFmt formatCode="&quot;$&quot;#,##0" sourceLinked="1"/>
        <c:majorTickMark val="out"/>
        <c:minorTickMark val="none"/>
        <c:tickLblPos val="nextTo"/>
        <c:txPr>
          <a:bodyPr/>
          <a:lstStyle/>
          <a:p>
            <a:pPr>
              <a:defRPr sz="1000"/>
            </a:pPr>
            <a:endParaRPr lang="en-US"/>
          </a:p>
        </c:txPr>
        <c:crossAx val="121135104"/>
        <c:crosses val="autoZero"/>
        <c:crossBetween val="between"/>
      </c:valAx>
    </c:plotArea>
    <c:legend>
      <c:legendPos val="r"/>
      <c:layout>
        <c:manualLayout>
          <c:xMode val="edge"/>
          <c:yMode val="edge"/>
          <c:x val="0.81884514740440528"/>
          <c:y val="0.29320311398347276"/>
          <c:w val="0.17217104814607198"/>
          <c:h val="0.39282233637717534"/>
        </c:manualLayout>
      </c:layout>
      <c:overlay val="0"/>
      <c:txPr>
        <a:bodyPr/>
        <a:lstStyle/>
        <a:p>
          <a:pPr>
            <a:defRPr sz="900"/>
          </a:pPr>
          <a:endParaRPr lang="en-US"/>
        </a:p>
      </c:txPr>
    </c:legend>
    <c:plotVisOnly val="1"/>
    <c:dispBlanksAs val="gap"/>
    <c:showDLblsOverMax val="0"/>
  </c:chart>
  <c:txPr>
    <a:bodyPr/>
    <a:lstStyle/>
    <a:p>
      <a:pPr>
        <a:defRPr sz="3200"/>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20379521821883E-2"/>
          <c:y val="2.3380760228730237E-2"/>
          <c:w val="0.91915277556050234"/>
          <c:h val="0.92386304375041972"/>
        </c:manualLayout>
      </c:layout>
      <c:barChart>
        <c:barDir val="col"/>
        <c:grouping val="stacked"/>
        <c:varyColors val="0"/>
        <c:ser>
          <c:idx val="3"/>
          <c:order val="2"/>
          <c:tx>
            <c:strRef>
              <c:f>'Chart - Optimized Plan '!$A$8</c:f>
              <c:strCache>
                <c:ptCount val="1"/>
                <c:pt idx="0">
                  <c:v>Debt Servicing</c:v>
                </c:pt>
              </c:strCache>
            </c:strRef>
          </c:tx>
          <c:spPr>
            <a:solidFill>
              <a:schemeClr val="accent2"/>
            </a:solidFill>
          </c:spPr>
          <c:invertIfNegative val="0"/>
          <c:cat>
            <c:numRef>
              <c:f>'Chart - Optimized Plan '!$B$4:$Z$4</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Optimized Plan '!$B$8:$Z$8</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D5AD-43DB-9C93-CFBC8C7E5437}"/>
            </c:ext>
          </c:extLst>
        </c:ser>
        <c:ser>
          <c:idx val="1"/>
          <c:order val="3"/>
          <c:tx>
            <c:strRef>
              <c:f>'Chart - Optimized Plan '!$A$7</c:f>
              <c:strCache>
                <c:ptCount val="1"/>
                <c:pt idx="0">
                  <c:v>O&amp;M</c:v>
                </c:pt>
              </c:strCache>
            </c:strRef>
          </c:tx>
          <c:spPr>
            <a:solidFill>
              <a:schemeClr val="accent6"/>
            </a:solidFill>
          </c:spPr>
          <c:invertIfNegative val="0"/>
          <c:cat>
            <c:numRef>
              <c:f>'Chart - Optimized Plan '!$B$4:$Z$4</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Optimized Plan '!$B$7:$Z$7</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1-D5AD-43DB-9C93-CFBC8C7E5437}"/>
            </c:ext>
          </c:extLst>
        </c:ser>
        <c:ser>
          <c:idx val="0"/>
          <c:order val="4"/>
          <c:tx>
            <c:strRef>
              <c:f>'Chart - Optimized Plan '!$A$6</c:f>
              <c:strCache>
                <c:ptCount val="1"/>
                <c:pt idx="0">
                  <c:v>Non-Renewal</c:v>
                </c:pt>
              </c:strCache>
            </c:strRef>
          </c:tx>
          <c:spPr>
            <a:solidFill>
              <a:srgbClr val="9FDC9C"/>
            </a:solidFill>
          </c:spPr>
          <c:invertIfNegative val="0"/>
          <c:cat>
            <c:numRef>
              <c:f>'Chart - Optimized Plan '!$B$4:$Z$4</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Optimized Plan '!$B$6:$Z$6</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2-D5AD-43DB-9C93-CFBC8C7E5437}"/>
            </c:ext>
          </c:extLst>
        </c:ser>
        <c:ser>
          <c:idx val="5"/>
          <c:order val="5"/>
          <c:tx>
            <c:strRef>
              <c:f>'Chart - Optimized Plan '!$A$5</c:f>
              <c:strCache>
                <c:ptCount val="1"/>
                <c:pt idx="0">
                  <c:v>Renewal</c:v>
                </c:pt>
              </c:strCache>
            </c:strRef>
          </c:tx>
          <c:spPr>
            <a:solidFill>
              <a:srgbClr val="0070C0"/>
            </a:solidFill>
            <a:ln w="50800"/>
          </c:spPr>
          <c:invertIfNegative val="0"/>
          <c:cat>
            <c:numRef>
              <c:f>'Chart - Optimized Plan '!$B$4:$Z$4</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Optimized Plan '!$B$5:$Z$5</c:f>
              <c:numCache>
                <c:formatCode>_-"$"* #,##0_-;\-"$"* #,##0_-;_-"$"* "-"??_-;_-@_-</c:formatCode>
                <c:ptCount val="25"/>
                <c:pt idx="0">
                  <c:v>0</c:v>
                </c:pt>
                <c:pt idx="1">
                  <c:v>58040.31644253603</c:v>
                </c:pt>
                <c:pt idx="2">
                  <c:v>0</c:v>
                </c:pt>
                <c:pt idx="3">
                  <c:v>13912356.927547609</c:v>
                </c:pt>
                <c:pt idx="4">
                  <c:v>608472.97188275785</c:v>
                </c:pt>
                <c:pt idx="5">
                  <c:v>23040.31644253603</c:v>
                </c:pt>
                <c:pt idx="6">
                  <c:v>10839.387322858562</c:v>
                </c:pt>
                <c:pt idx="7">
                  <c:v>100941.02898458642</c:v>
                </c:pt>
                <c:pt idx="8">
                  <c:v>36816.611105072814</c:v>
                </c:pt>
                <c:pt idx="9">
                  <c:v>23040.31644253603</c:v>
                </c:pt>
                <c:pt idx="10">
                  <c:v>0</c:v>
                </c:pt>
                <c:pt idx="11">
                  <c:v>733040.31644253607</c:v>
                </c:pt>
                <c:pt idx="12">
                  <c:v>321038.98005950451</c:v>
                </c:pt>
                <c:pt idx="13">
                  <c:v>36816.611105072814</c:v>
                </c:pt>
                <c:pt idx="14">
                  <c:v>0</c:v>
                </c:pt>
                <c:pt idx="15">
                  <c:v>18525</c:v>
                </c:pt>
                <c:pt idx="16">
                  <c:v>64594.557204019729</c:v>
                </c:pt>
                <c:pt idx="17">
                  <c:v>77900.712542050387</c:v>
                </c:pt>
                <c:pt idx="18">
                  <c:v>36816.611105072814</c:v>
                </c:pt>
                <c:pt idx="19">
                  <c:v>608472.97188275785</c:v>
                </c:pt>
                <c:pt idx="20">
                  <c:v>0</c:v>
                </c:pt>
                <c:pt idx="21">
                  <c:v>3023039.0379006015</c:v>
                </c:pt>
                <c:pt idx="22">
                  <c:v>0</c:v>
                </c:pt>
                <c:pt idx="23">
                  <c:v>389316.61110507284</c:v>
                </c:pt>
                <c:pt idx="24">
                  <c:v>102977.67379424503</c:v>
                </c:pt>
              </c:numCache>
            </c:numRef>
          </c:val>
          <c:extLst>
            <c:ext xmlns:c16="http://schemas.microsoft.com/office/drawing/2014/chart" uri="{C3380CC4-5D6E-409C-BE32-E72D297353CC}">
              <c16:uniqueId val="{00000003-D5AD-43DB-9C93-CFBC8C7E5437}"/>
            </c:ext>
          </c:extLst>
        </c:ser>
        <c:dLbls>
          <c:showLegendKey val="0"/>
          <c:showVal val="0"/>
          <c:showCatName val="0"/>
          <c:showSerName val="0"/>
          <c:showPercent val="0"/>
          <c:showBubbleSize val="0"/>
        </c:dLbls>
        <c:gapWidth val="150"/>
        <c:overlap val="100"/>
        <c:axId val="121135104"/>
        <c:axId val="121136640"/>
      </c:barChart>
      <c:lineChart>
        <c:grouping val="standard"/>
        <c:varyColors val="0"/>
        <c:ser>
          <c:idx val="2"/>
          <c:order val="0"/>
          <c:tx>
            <c:strRef>
              <c:f>'Chart - Optimized Plan '!$A$11</c:f>
              <c:strCache>
                <c:ptCount val="1"/>
                <c:pt idx="0">
                  <c:v>25 Year Annualized Cost</c:v>
                </c:pt>
              </c:strCache>
            </c:strRef>
          </c:tx>
          <c:spPr>
            <a:ln>
              <a:solidFill>
                <a:schemeClr val="accent5"/>
              </a:solidFill>
            </a:ln>
          </c:spPr>
          <c:marker>
            <c:symbol val="none"/>
          </c:marker>
          <c:val>
            <c:numRef>
              <c:f>'Chart - Optimized Plan '!$B$11:$Z$11</c:f>
              <c:numCache>
                <c:formatCode>_-"$"* #,##0_-;\-"$"* #,##0_-;_-"$"* "-"??_-;_-@_-</c:formatCode>
                <c:ptCount val="25"/>
                <c:pt idx="0">
                  <c:v>765002</c:v>
                </c:pt>
                <c:pt idx="1">
                  <c:v>765002</c:v>
                </c:pt>
                <c:pt idx="2">
                  <c:v>765002</c:v>
                </c:pt>
                <c:pt idx="3">
                  <c:v>765002</c:v>
                </c:pt>
                <c:pt idx="4">
                  <c:v>765002</c:v>
                </c:pt>
                <c:pt idx="5">
                  <c:v>765002</c:v>
                </c:pt>
                <c:pt idx="6">
                  <c:v>765002</c:v>
                </c:pt>
                <c:pt idx="7">
                  <c:v>765002</c:v>
                </c:pt>
                <c:pt idx="8">
                  <c:v>765002</c:v>
                </c:pt>
                <c:pt idx="9">
                  <c:v>765002</c:v>
                </c:pt>
                <c:pt idx="10">
                  <c:v>765002</c:v>
                </c:pt>
                <c:pt idx="11">
                  <c:v>765002</c:v>
                </c:pt>
                <c:pt idx="12">
                  <c:v>765002</c:v>
                </c:pt>
                <c:pt idx="13">
                  <c:v>765002</c:v>
                </c:pt>
                <c:pt idx="14">
                  <c:v>765002</c:v>
                </c:pt>
                <c:pt idx="15">
                  <c:v>765002</c:v>
                </c:pt>
                <c:pt idx="16">
                  <c:v>765002</c:v>
                </c:pt>
                <c:pt idx="17">
                  <c:v>765002</c:v>
                </c:pt>
                <c:pt idx="18">
                  <c:v>765002</c:v>
                </c:pt>
                <c:pt idx="19">
                  <c:v>765002</c:v>
                </c:pt>
                <c:pt idx="20">
                  <c:v>765002</c:v>
                </c:pt>
                <c:pt idx="21">
                  <c:v>765002</c:v>
                </c:pt>
                <c:pt idx="22">
                  <c:v>765002</c:v>
                </c:pt>
                <c:pt idx="23">
                  <c:v>765002</c:v>
                </c:pt>
                <c:pt idx="24">
                  <c:v>765002</c:v>
                </c:pt>
              </c:numCache>
            </c:numRef>
          </c:val>
          <c:smooth val="0"/>
          <c:extLst>
            <c:ext xmlns:c16="http://schemas.microsoft.com/office/drawing/2014/chart" uri="{C3380CC4-5D6E-409C-BE32-E72D297353CC}">
              <c16:uniqueId val="{00000004-D5AD-43DB-9C93-CFBC8C7E5437}"/>
            </c:ext>
          </c:extLst>
        </c:ser>
        <c:ser>
          <c:idx val="4"/>
          <c:order val="1"/>
          <c:tx>
            <c:strRef>
              <c:f>'Chart - Optimized Plan '!$A$12</c:f>
              <c:strCache>
                <c:ptCount val="1"/>
                <c:pt idx="0">
                  <c:v>Current Revenue</c:v>
                </c:pt>
              </c:strCache>
            </c:strRef>
          </c:tx>
          <c:spPr>
            <a:ln>
              <a:solidFill>
                <a:schemeClr val="accent2"/>
              </a:solidFill>
            </a:ln>
          </c:spPr>
          <c:marker>
            <c:symbol val="none"/>
          </c:marker>
          <c:val>
            <c:numRef>
              <c:f>'Chart - Optimized Plan '!$B$12:$Z$12</c:f>
              <c:numCache>
                <c:formatCode>_-"$"* #,##0_-;\-"$"* #,##0_-;_-"$"* "-"??_-;_-@_-</c:formatCode>
                <c:ptCount val="25"/>
                <c:pt idx="0">
                  <c:v>100000</c:v>
                </c:pt>
                <c:pt idx="1">
                  <c:v>102000</c:v>
                </c:pt>
                <c:pt idx="2">
                  <c:v>104040</c:v>
                </c:pt>
                <c:pt idx="3">
                  <c:v>106120.8</c:v>
                </c:pt>
                <c:pt idx="4">
                  <c:v>108243.216</c:v>
                </c:pt>
                <c:pt idx="5">
                  <c:v>110408.08032000001</c:v>
                </c:pt>
                <c:pt idx="6">
                  <c:v>112616.24192640001</c:v>
                </c:pt>
                <c:pt idx="7">
                  <c:v>114868.56676492801</c:v>
                </c:pt>
                <c:pt idx="8">
                  <c:v>117165.93810022657</c:v>
                </c:pt>
                <c:pt idx="9">
                  <c:v>119509.25686223111</c:v>
                </c:pt>
                <c:pt idx="10">
                  <c:v>121899.44199947573</c:v>
                </c:pt>
                <c:pt idx="11">
                  <c:v>124337.43083946525</c:v>
                </c:pt>
                <c:pt idx="12">
                  <c:v>126824.17945625455</c:v>
                </c:pt>
                <c:pt idx="13">
                  <c:v>129360.66304537965</c:v>
                </c:pt>
                <c:pt idx="14">
                  <c:v>131947.87630628725</c:v>
                </c:pt>
                <c:pt idx="15">
                  <c:v>134586.83383241299</c:v>
                </c:pt>
                <c:pt idx="16">
                  <c:v>137278.57050906125</c:v>
                </c:pt>
                <c:pt idx="17">
                  <c:v>140024.14191924248</c:v>
                </c:pt>
                <c:pt idx="18">
                  <c:v>142824.62475762735</c:v>
                </c:pt>
                <c:pt idx="19">
                  <c:v>145681.11725277989</c:v>
                </c:pt>
                <c:pt idx="20">
                  <c:v>148594.73959783549</c:v>
                </c:pt>
                <c:pt idx="21">
                  <c:v>151566.63438979219</c:v>
                </c:pt>
                <c:pt idx="22">
                  <c:v>154597.96707758805</c:v>
                </c:pt>
                <c:pt idx="23">
                  <c:v>157689.92641913981</c:v>
                </c:pt>
                <c:pt idx="24">
                  <c:v>160843.7249475226</c:v>
                </c:pt>
              </c:numCache>
            </c:numRef>
          </c:val>
          <c:smooth val="0"/>
          <c:extLst>
            <c:ext xmlns:c16="http://schemas.microsoft.com/office/drawing/2014/chart" uri="{C3380CC4-5D6E-409C-BE32-E72D297353CC}">
              <c16:uniqueId val="{00000005-D5AD-43DB-9C93-CFBC8C7E5437}"/>
            </c:ext>
          </c:extLst>
        </c:ser>
        <c:dLbls>
          <c:showLegendKey val="0"/>
          <c:showVal val="0"/>
          <c:showCatName val="0"/>
          <c:showSerName val="0"/>
          <c:showPercent val="0"/>
          <c:showBubbleSize val="0"/>
        </c:dLbls>
        <c:marker val="1"/>
        <c:smooth val="0"/>
        <c:axId val="121135104"/>
        <c:axId val="121136640"/>
      </c:lineChart>
      <c:catAx>
        <c:axId val="121135104"/>
        <c:scaling>
          <c:orientation val="minMax"/>
        </c:scaling>
        <c:delete val="0"/>
        <c:axPos val="b"/>
        <c:numFmt formatCode="General" sourceLinked="1"/>
        <c:majorTickMark val="out"/>
        <c:minorTickMark val="none"/>
        <c:tickLblPos val="nextTo"/>
        <c:txPr>
          <a:bodyPr/>
          <a:lstStyle/>
          <a:p>
            <a:pPr>
              <a:defRPr sz="1000"/>
            </a:pPr>
            <a:endParaRPr lang="en-US"/>
          </a:p>
        </c:txPr>
        <c:crossAx val="121136640"/>
        <c:crosses val="autoZero"/>
        <c:auto val="1"/>
        <c:lblAlgn val="ctr"/>
        <c:lblOffset val="100"/>
        <c:noMultiLvlLbl val="0"/>
      </c:catAx>
      <c:valAx>
        <c:axId val="121136640"/>
        <c:scaling>
          <c:orientation val="minMax"/>
        </c:scaling>
        <c:delete val="0"/>
        <c:axPos val="l"/>
        <c:majorGridlines/>
        <c:numFmt formatCode="&quot;$&quot;#,##0" sourceLinked="1"/>
        <c:majorTickMark val="out"/>
        <c:minorTickMark val="none"/>
        <c:tickLblPos val="nextTo"/>
        <c:txPr>
          <a:bodyPr/>
          <a:lstStyle/>
          <a:p>
            <a:pPr>
              <a:defRPr sz="1000"/>
            </a:pPr>
            <a:endParaRPr lang="en-US"/>
          </a:p>
        </c:txPr>
        <c:crossAx val="121135104"/>
        <c:crosses val="autoZero"/>
        <c:crossBetween val="between"/>
      </c:valAx>
    </c:plotArea>
    <c:legend>
      <c:legendPos val="r"/>
      <c:layout>
        <c:manualLayout>
          <c:xMode val="edge"/>
          <c:yMode val="edge"/>
          <c:x val="0.81136001615878683"/>
          <c:y val="5.2232872385143646E-2"/>
          <c:w val="0.17217104814607198"/>
          <c:h val="0.39282233637717534"/>
        </c:manualLayout>
      </c:layout>
      <c:overlay val="0"/>
      <c:txPr>
        <a:bodyPr/>
        <a:lstStyle/>
        <a:p>
          <a:pPr>
            <a:defRPr sz="900"/>
          </a:pPr>
          <a:endParaRPr lang="en-US"/>
        </a:p>
      </c:txPr>
    </c:legend>
    <c:plotVisOnly val="1"/>
    <c:dispBlanksAs val="gap"/>
    <c:showDLblsOverMax val="0"/>
  </c:chart>
  <c:txPr>
    <a:bodyPr/>
    <a:lstStyle/>
    <a:p>
      <a:pPr>
        <a:defRPr sz="3200"/>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Replacement</a:t>
            </a:r>
            <a:r>
              <a:rPr lang="en-CA" baseline="0"/>
              <a:t> Value by Asset Type</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802435109186177"/>
          <c:y val="0.273730009012635"/>
          <c:w val="0.58481668722123359"/>
          <c:h val="0.68790931893510165"/>
        </c:manualLayout>
      </c:layout>
      <c:doughnut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EA5-49E6-A27B-F2D1234B40E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EA5-49E6-A27B-F2D1234B40E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EA5-49E6-A27B-F2D1234B40E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EA5-49E6-A27B-F2D1234B40E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EA5-49E6-A27B-F2D1234B40E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EA5-49E6-A27B-F2D1234B40E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A5-49E6-A27B-F2D1234B40E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A5-49E6-A27B-F2D1234B40E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A5-49E6-A27B-F2D1234B40EF}"/>
              </c:ext>
            </c:extLst>
          </c:dPt>
          <c:dLbls>
            <c:dLbl>
              <c:idx val="0"/>
              <c:layout>
                <c:manualLayout>
                  <c:x val="0.25638953566122524"/>
                  <c:y val="-9.8533130655888021E-2"/>
                </c:manualLayout>
              </c:layout>
              <c:tx>
                <c:strRef>
                  <c:f>'Community-Wide Current State'!$D$12</c:f>
                  <c:strCache>
                    <c:ptCount val="1"/>
                    <c:pt idx="0">
                      <c:v>Water $3.1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{530F3E44-712C-4AD9-AF79-C03BF97C946F}</c15:txfldGUID>
                      <c15:f>'Community-Wide Current State'!$D$12</c15:f>
                      <c15:dlblFieldTableCache>
                        <c:ptCount val="1"/>
                        <c:pt idx="0">
                          <c:v>Water $3.1 M</c:v>
                        </c:pt>
                      </c15:dlblFieldTableCache>
                    </c15:dlblFTEntry>
                  </c15:dlblFieldTable>
                  <c15:showDataLabelsRange val="0"/>
                </c:ext>
                <c:ext xmlns:c16="http://schemas.microsoft.com/office/drawing/2014/chart" uri="{C3380CC4-5D6E-409C-BE32-E72D297353CC}">
                  <c16:uniqueId val="{00000001-DEA5-49E6-A27B-F2D1234B40EF}"/>
                </c:ext>
              </c:extLst>
            </c:dLbl>
            <c:dLbl>
              <c:idx val="1"/>
              <c:layout>
                <c:manualLayout>
                  <c:x val="0.18426688451536818"/>
                  <c:y val="-4.7060324013404486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85A664DB-BC28-4D26-8C3C-2AD7AE000CA7}"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8504208113147883"/>
                      <c:h val="0.16474293953740277"/>
                    </c:manualLayout>
                  </c15:layout>
                  <c15:dlblFieldTable>
                    <c15:dlblFTEntry>
                      <c15:txfldGUID>{85A664DB-BC28-4D26-8C3C-2AD7AE000CA7}</c15:txfldGUID>
                      <c15:f>'Community-Wide Current State'!$D$13</c15:f>
                      <c15:dlblFieldTableCache>
                        <c:ptCount val="1"/>
                        <c:pt idx="0">
                          <c:v>Sewer $1 M</c:v>
                        </c:pt>
                      </c15:dlblFieldTableCache>
                    </c15:dlblFTEntry>
                  </c15:dlblFieldTable>
                  <c15:showDataLabelsRange val="0"/>
                </c:ext>
                <c:ext xmlns:c16="http://schemas.microsoft.com/office/drawing/2014/chart" uri="{C3380CC4-5D6E-409C-BE32-E72D297353CC}">
                  <c16:uniqueId val="{00000003-DEA5-49E6-A27B-F2D1234B40EF}"/>
                </c:ext>
              </c:extLst>
            </c:dLbl>
            <c:dLbl>
              <c:idx val="2"/>
              <c:layout>
                <c:manualLayout>
                  <c:x val="0.18457680219591208"/>
                  <c:y val="0.15598721632733509"/>
                </c:manualLayout>
              </c:layout>
              <c:tx>
                <c:strRef>
                  <c:f>'Community-Wide Current State'!$D$14</c:f>
                  <c:strCache>
                    <c:ptCount val="1"/>
                    <c:pt idx="0">
                      <c:v>Roads and Drainage $0.1 M</c:v>
                    </c:pt>
                  </c:strCache>
                </c:strRef>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8690705949467427"/>
                      <c:h val="0.11703537773385815"/>
                    </c:manualLayout>
                  </c15:layout>
                  <c15:dlblFieldTable>
                    <c15:dlblFTEntry>
                      <c15:txfldGUID>{142D370C-B2DB-4F79-A57E-3CDEECC967D8}</c15:txfldGUID>
                      <c15:f>'Community-Wide Current State'!$D$14</c15:f>
                      <c15:dlblFieldTableCache>
                        <c:ptCount val="1"/>
                        <c:pt idx="0">
                          <c:v>Roads and Drainage $0.1 M</c:v>
                        </c:pt>
                      </c15:dlblFieldTableCache>
                    </c15:dlblFTEntry>
                  </c15:dlblFieldTable>
                  <c15:showDataLabelsRange val="0"/>
                </c:ext>
                <c:ext xmlns:c16="http://schemas.microsoft.com/office/drawing/2014/chart" uri="{C3380CC4-5D6E-409C-BE32-E72D297353CC}">
                  <c16:uniqueId val="{00000005-DEA5-49E6-A27B-F2D1234B40EF}"/>
                </c:ext>
              </c:extLst>
            </c:dLbl>
            <c:dLbl>
              <c:idx val="3"/>
              <c:layout>
                <c:manualLayout>
                  <c:x val="2.6521855115479182E-2"/>
                  <c:y val="1.2652675173090811E-2"/>
                </c:manualLayout>
              </c:layout>
              <c:tx>
                <c:rich>
                  <a:bodyPr/>
                  <a:lstStyle/>
                  <a:p>
                    <a:fld id="{8C55A957-07ED-4D73-A3F8-47E70ED427C3}"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dlblFieldTable>
                    <c15:dlblFTEntry>
                      <c15:txfldGUID>{8C55A957-07ED-4D73-A3F8-47E70ED427C3}</c15:txfldGUID>
                      <c15:f>'Community-Wide Current State'!$D$15</c15:f>
                      <c15:dlblFieldTableCache>
                        <c:ptCount val="1"/>
                        <c:pt idx="0">
                          <c:v>Buildings $4 M</c:v>
                        </c:pt>
                      </c15:dlblFieldTableCache>
                    </c15:dlblFTEntry>
                  </c15:dlblFieldTable>
                  <c15:showDataLabelsRange val="0"/>
                </c:ext>
                <c:ext xmlns:c16="http://schemas.microsoft.com/office/drawing/2014/chart" uri="{C3380CC4-5D6E-409C-BE32-E72D297353CC}">
                  <c16:uniqueId val="{00000007-DEA5-49E6-A27B-F2D1234B40EF}"/>
                </c:ext>
              </c:extLst>
            </c:dLbl>
            <c:dLbl>
              <c:idx val="4"/>
              <c:layout>
                <c:manualLayout>
                  <c:x val="-0.24294540023606151"/>
                  <c:y val="-8.8635126316434654E-3"/>
                </c:manualLayout>
              </c:layout>
              <c:tx>
                <c:strRef>
                  <c:f>'Community-Wide Current State'!$D$16</c:f>
                  <c:strCache>
                    <c:ptCount val="1"/>
                    <c:pt idx="0">
                      <c:v>Recreation $17.7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7560265428184472"/>
                      <c:h val="9.4163063555841059E-2"/>
                    </c:manualLayout>
                  </c15:layout>
                  <c15:dlblFieldTable>
                    <c15:dlblFTEntry>
                      <c15:txfldGUID>{B923D7A5-8FDF-45A0-A1D4-12915DB47E23}</c15:txfldGUID>
                      <c15:f>'Community-Wide Current State'!$D$16</c15:f>
                      <c15:dlblFieldTableCache>
                        <c:ptCount val="1"/>
                        <c:pt idx="0">
                          <c:v>Recreation $17.7 M</c:v>
                        </c:pt>
                      </c15:dlblFieldTableCache>
                    </c15:dlblFTEntry>
                  </c15:dlblFieldTable>
                  <c15:showDataLabelsRange val="0"/>
                </c:ext>
                <c:ext xmlns:c16="http://schemas.microsoft.com/office/drawing/2014/chart" uri="{C3380CC4-5D6E-409C-BE32-E72D297353CC}">
                  <c16:uniqueId val="{00000009-DEA5-49E6-A27B-F2D1234B40EF}"/>
                </c:ext>
              </c:extLst>
            </c:dLbl>
            <c:dLbl>
              <c:idx val="5"/>
              <c:layout>
                <c:manualLayout>
                  <c:x val="-0.21584328056623753"/>
                  <c:y val="-0.14398141944913287"/>
                </c:manualLayout>
              </c:layout>
              <c:tx>
                <c:strRef>
                  <c:f>'Community-Wide Current State'!$D$17</c:f>
                  <c:strCache>
                    <c:ptCount val="1"/>
                    <c:pt idx="0">
                      <c:v>Vehicles  $0.1 M</c:v>
                    </c:pt>
                  </c:strCache>
                </c:strRef>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0693832218177305"/>
                      <c:h val="0.10930388653934672"/>
                    </c:manualLayout>
                  </c15:layout>
                  <c15:dlblFieldTable>
                    <c15:dlblFTEntry>
                      <c15:txfldGUID>{1BB4192D-243B-4959-9137-F39F2F92EE5F}</c15:txfldGUID>
                      <c15:f>'Community-Wide Current State'!$D$17</c15:f>
                      <c15:dlblFieldTableCache>
                        <c:ptCount val="1"/>
                        <c:pt idx="0">
                          <c:v>Vehicles  $0.1 M</c:v>
                        </c:pt>
                      </c15:dlblFieldTableCache>
                    </c15:dlblFTEntry>
                  </c15:dlblFieldTable>
                  <c15:showDataLabelsRange val="0"/>
                </c:ext>
                <c:ext xmlns:c16="http://schemas.microsoft.com/office/drawing/2014/chart" uri="{C3380CC4-5D6E-409C-BE32-E72D297353CC}">
                  <c16:uniqueId val="{0000000B-DEA5-49E6-A27B-F2D1234B40EF}"/>
                </c:ext>
              </c:extLst>
            </c:dLbl>
            <c:dLbl>
              <c:idx val="6"/>
              <c:layout>
                <c:manualLayout>
                  <c:x val="0.1124263335977415"/>
                  <c:y val="-0.22784428733283299"/>
                </c:manualLayout>
              </c:layout>
              <c:tx>
                <c:strRef>
                  <c:f>'Community-Wide Current State'!$D$18</c:f>
                  <c:strCache>
                    <c:ptCount val="1"/>
                    <c:pt idx="0">
                      <c:v>Heavy Mobile Equipment $1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8552049327915952"/>
                      <c:h val="9.4163063555841059E-2"/>
                    </c:manualLayout>
                  </c15:layout>
                  <c15:dlblFieldTable>
                    <c15:dlblFTEntry>
                      <c15:txfldGUID>{E809F71E-3EE2-42E0-8302-8F7C2737B426}</c15:txfldGUID>
                      <c15:f>'Community-Wide Current State'!$D$18</c15:f>
                      <c15:dlblFieldTableCache>
                        <c:ptCount val="1"/>
                        <c:pt idx="0">
                          <c:v>Heavy Mobile Equipment $1 M</c:v>
                        </c:pt>
                      </c15:dlblFieldTableCache>
                    </c15:dlblFTEntry>
                  </c15:dlblFieldTable>
                  <c15:showDataLabelsRange val="0"/>
                </c:ext>
                <c:ext xmlns:c16="http://schemas.microsoft.com/office/drawing/2014/chart" uri="{C3380CC4-5D6E-409C-BE32-E72D297353CC}">
                  <c16:uniqueId val="{0000000D-DEA5-49E6-A27B-F2D1234B40E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'Community-Wide Current State'!$A$12:$A$18</c:f>
              <c:strCache>
                <c:ptCount val="7"/>
                <c:pt idx="0">
                  <c:v>Water</c:v>
                </c:pt>
                <c:pt idx="1">
                  <c:v>Sewer</c:v>
                </c:pt>
                <c:pt idx="2">
                  <c:v>Roads and Drainage</c:v>
                </c:pt>
                <c:pt idx="3">
                  <c:v>Buildings</c:v>
                </c:pt>
                <c:pt idx="4">
                  <c:v>Recreation</c:v>
                </c:pt>
                <c:pt idx="5">
                  <c:v>Vehicles </c:v>
                </c:pt>
                <c:pt idx="6">
                  <c:v>Heavy Mobile Equipment</c:v>
                </c:pt>
              </c:strCache>
            </c:strRef>
          </c:cat>
          <c:val>
            <c:numRef>
              <c:f>'Community-Wide Current State'!$C$12:$C$18</c:f>
              <c:numCache>
                <c:formatCode>_-"$"* #,##0_-;\-"$"* #,##0_-;_-"$"* "-"??_-;_-@_-</c:formatCode>
                <c:ptCount val="7"/>
                <c:pt idx="0">
                  <c:v>3100000</c:v>
                </c:pt>
                <c:pt idx="1">
                  <c:v>1000000</c:v>
                </c:pt>
                <c:pt idx="2">
                  <c:v>100000</c:v>
                </c:pt>
                <c:pt idx="3">
                  <c:v>4000000</c:v>
                </c:pt>
                <c:pt idx="4">
                  <c:v>17690000</c:v>
                </c:pt>
                <c:pt idx="5">
                  <c:v>100000</c:v>
                </c:pt>
                <c:pt idx="6">
                  <c:v>1000000</c:v>
                </c:pt>
              </c:numCache>
            </c:numRef>
          </c:val>
          <c:extLst>
            <c:ext xmlns:c16="http://schemas.microsoft.com/office/drawing/2014/chart" uri="{C3380CC4-5D6E-409C-BE32-E72D297353CC}">
              <c16:uniqueId val="{00000012-DEA5-49E6-A27B-F2D1234B40EF}"/>
            </c:ext>
          </c:extLst>
        </c:ser>
        <c:dLbls>
          <c:showLegendKey val="0"/>
          <c:showVal val="0"/>
          <c:showCatName val="0"/>
          <c:showSerName val="0"/>
          <c:showPercent val="0"/>
          <c:showBubbleSize val="0"/>
          <c:showLeaderLines val="1"/>
        </c:dLbls>
        <c:firstSliceAng val="360"/>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Asset</a:t>
            </a:r>
            <a:r>
              <a:rPr lang="en-CA" baseline="0"/>
              <a:t> Lifespans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Average Age</c:v>
          </c:tx>
          <c:spPr>
            <a:solidFill>
              <a:schemeClr val="accent1"/>
            </a:solidFill>
            <a:ln>
              <a:noFill/>
            </a:ln>
            <a:effectLst/>
          </c:spPr>
          <c:invertIfNegative val="0"/>
          <c:cat>
            <c:strRef>
              <c:f>'Community-Wide Current State'!$A$27:$A$33</c:f>
              <c:strCache>
                <c:ptCount val="7"/>
                <c:pt idx="0">
                  <c:v>Water</c:v>
                </c:pt>
                <c:pt idx="1">
                  <c:v>Sewer</c:v>
                </c:pt>
                <c:pt idx="2">
                  <c:v>Roads and Drainage</c:v>
                </c:pt>
                <c:pt idx="3">
                  <c:v>Buildings</c:v>
                </c:pt>
                <c:pt idx="4">
                  <c:v>Recreation</c:v>
                </c:pt>
                <c:pt idx="5">
                  <c:v>Vehicles </c:v>
                </c:pt>
                <c:pt idx="6">
                  <c:v>Heavy Mobile Equipment</c:v>
                </c:pt>
              </c:strCache>
            </c:strRef>
          </c:cat>
          <c:val>
            <c:numRef>
              <c:f>'Community-Wide Current State'!$E$27:$E$33</c:f>
              <c:numCache>
                <c:formatCode>0</c:formatCode>
                <c:ptCount val="7"/>
                <c:pt idx="0">
                  <c:v>31.523389159986682</c:v>
                </c:pt>
                <c:pt idx="1">
                  <c:v>16.855316647419432</c:v>
                </c:pt>
                <c:pt idx="2" formatCode="0.0">
                  <c:v>4.3982385010646867</c:v>
                </c:pt>
                <c:pt idx="3" formatCode="0.0">
                  <c:v>13.000000000000002</c:v>
                </c:pt>
                <c:pt idx="4" formatCode="0.0">
                  <c:v>45.679725015096572</c:v>
                </c:pt>
                <c:pt idx="5" formatCode="0.0">
                  <c:v>9.6156001868285852</c:v>
                </c:pt>
                <c:pt idx="6" formatCode="0.0">
                  <c:v>20.313868613138688</c:v>
                </c:pt>
              </c:numCache>
            </c:numRef>
          </c:val>
          <c:extLst>
            <c:ext xmlns:c16="http://schemas.microsoft.com/office/drawing/2014/chart" uri="{C3380CC4-5D6E-409C-BE32-E72D297353CC}">
              <c16:uniqueId val="{00000000-3466-40BE-9409-DCD858F24977}"/>
            </c:ext>
          </c:extLst>
        </c:ser>
        <c:ser>
          <c:idx val="1"/>
          <c:order val="1"/>
          <c:tx>
            <c:v>Average Remaining Life</c:v>
          </c:tx>
          <c:spPr>
            <a:solidFill>
              <a:schemeClr val="accent2"/>
            </a:solidFill>
            <a:ln>
              <a:noFill/>
            </a:ln>
            <a:effectLst/>
          </c:spPr>
          <c:invertIfNegative val="0"/>
          <c:cat>
            <c:strRef>
              <c:f>'Community-Wide Current State'!$A$27:$A$33</c:f>
              <c:strCache>
                <c:ptCount val="7"/>
                <c:pt idx="0">
                  <c:v>Water</c:v>
                </c:pt>
                <c:pt idx="1">
                  <c:v>Sewer</c:v>
                </c:pt>
                <c:pt idx="2">
                  <c:v>Roads and Drainage</c:v>
                </c:pt>
                <c:pt idx="3">
                  <c:v>Buildings</c:v>
                </c:pt>
                <c:pt idx="4">
                  <c:v>Recreation</c:v>
                </c:pt>
                <c:pt idx="5">
                  <c:v>Vehicles </c:v>
                </c:pt>
                <c:pt idx="6">
                  <c:v>Heavy Mobile Equipment</c:v>
                </c:pt>
              </c:strCache>
            </c:strRef>
          </c:cat>
          <c:val>
            <c:numRef>
              <c:f>'Community-Wide Current State'!$I$27:$I$33</c:f>
              <c:numCache>
                <c:formatCode>0.0</c:formatCode>
                <c:ptCount val="7"/>
                <c:pt idx="0">
                  <c:v>19.379078993335945</c:v>
                </c:pt>
                <c:pt idx="1">
                  <c:v>6.5788102516470319</c:v>
                </c:pt>
                <c:pt idx="2">
                  <c:v>3.0947116511131822</c:v>
                </c:pt>
                <c:pt idx="3">
                  <c:v>37</c:v>
                </c:pt>
                <c:pt idx="4">
                  <c:v>0.91309061070188557</c:v>
                </c:pt>
                <c:pt idx="5">
                  <c:v>4.4992993928070995</c:v>
                </c:pt>
                <c:pt idx="6">
                  <c:v>0.34306569343065696</c:v>
                </c:pt>
              </c:numCache>
            </c:numRef>
          </c:val>
          <c:extLst>
            <c:ext xmlns:c16="http://schemas.microsoft.com/office/drawing/2014/chart" uri="{C3380CC4-5D6E-409C-BE32-E72D297353CC}">
              <c16:uniqueId val="{00000001-3466-40BE-9409-DCD858F24977}"/>
            </c:ext>
          </c:extLst>
        </c:ser>
        <c:dLbls>
          <c:showLegendKey val="0"/>
          <c:showVal val="0"/>
          <c:showCatName val="0"/>
          <c:showSerName val="0"/>
          <c:showPercent val="0"/>
          <c:showBubbleSize val="0"/>
        </c:dLbls>
        <c:gapWidth val="150"/>
        <c:overlap val="100"/>
        <c:axId val="796163744"/>
        <c:axId val="796160136"/>
      </c:barChart>
      <c:catAx>
        <c:axId val="7961637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160136"/>
        <c:crosses val="autoZero"/>
        <c:auto val="1"/>
        <c:lblAlgn val="ctr"/>
        <c:lblOffset val="100"/>
        <c:noMultiLvlLbl val="0"/>
      </c:catAx>
      <c:valAx>
        <c:axId val="796160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163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Replacement</a:t>
            </a:r>
            <a:r>
              <a:rPr lang="en-CA" baseline="0"/>
              <a:t> Value by Asset Type</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151726729549623"/>
          <c:y val="0.20092429765675707"/>
          <c:w val="0.48266785969113607"/>
          <c:h val="0.63219458910454129"/>
        </c:manualLayout>
      </c:layout>
      <c:doughnut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13D-43B8-9C6C-8165CBFEBB64}"/>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713D-43B8-9C6C-8165CBFEBB64}"/>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713D-43B8-9C6C-8165CBFEBB64}"/>
              </c:ext>
            </c:extLst>
          </c:dPt>
          <c:dPt>
            <c:idx val="3"/>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713D-43B8-9C6C-8165CBFEBB64}"/>
              </c:ext>
            </c:extLst>
          </c:dPt>
          <c:dPt>
            <c:idx val="4"/>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713D-43B8-9C6C-8165CBFEBB64}"/>
              </c:ext>
            </c:extLst>
          </c:dPt>
          <c:dPt>
            <c:idx val="5"/>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A-713D-43B8-9C6C-8165CBFEBB64}"/>
              </c:ext>
            </c:extLst>
          </c:dPt>
          <c:dPt>
            <c:idx val="6"/>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0B-713D-43B8-9C6C-8165CBFEBB64}"/>
              </c:ext>
            </c:extLst>
          </c:dPt>
          <c:dPt>
            <c:idx val="7"/>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0E-6D79-4BB4-B769-19182F80F95B}"/>
              </c:ext>
            </c:extLst>
          </c:dPt>
          <c:dPt>
            <c:idx val="8"/>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11-E654-4FEA-935C-2D8C5A805EF0}"/>
              </c:ext>
            </c:extLst>
          </c:dPt>
          <c:dPt>
            <c:idx val="9"/>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13-E654-4FEA-935C-2D8C5A805EF0}"/>
              </c:ext>
            </c:extLst>
          </c:dPt>
          <c:dPt>
            <c:idx val="1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15-E654-4FEA-935C-2D8C5A805EF0}"/>
              </c:ext>
            </c:extLst>
          </c:dPt>
          <c:dPt>
            <c:idx val="11"/>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17-24C4-4073-8C72-01CCED7D5F32}"/>
              </c:ext>
            </c:extLst>
          </c:dPt>
          <c:dLbls>
            <c:dLbl>
              <c:idx val="0"/>
              <c:layout>
                <c:manualLayout>
                  <c:x val="-0.21944034583946054"/>
                  <c:y val="8.1263773579167628E-2"/>
                </c:manualLayout>
              </c:layout>
              <c:tx>
                <c:strRef>
                  <c:f>'Water Current State'!$D$30</c:f>
                  <c:strCache>
                    <c:ptCount val="1"/>
                    <c:pt idx="0">
                      <c:v>Water Treatment Plant $3 M</c:v>
                    </c:pt>
                  </c:strCache>
                </c:strRef>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6182799438284116"/>
                      <c:h val="7.6494856428671792E-2"/>
                    </c:manualLayout>
                  </c15:layout>
                  <c15:dlblFieldTable>
                    <c15:dlblFTEntry>
                      <c15:txfldGUID>{A2118E19-F293-4FB7-B8F8-E4E9C928A479}</c15:txfldGUID>
                      <c15:f>'Water Current State'!$D$30</c15:f>
                      <c15:dlblFieldTableCache>
                        <c:ptCount val="1"/>
                        <c:pt idx="0">
                          <c:v>Water Treatment Plant $3 M</c:v>
                        </c:pt>
                      </c15:dlblFieldTableCache>
                    </c15:dlblFTEntry>
                  </c15:dlblFieldTable>
                  <c15:showDataLabelsRange val="0"/>
                </c:ext>
                <c:ext xmlns:c16="http://schemas.microsoft.com/office/drawing/2014/chart" uri="{C3380CC4-5D6E-409C-BE32-E72D297353CC}">
                  <c16:uniqueId val="{00000001-713D-43B8-9C6C-8165CBFEBB64}"/>
                </c:ext>
              </c:extLst>
            </c:dLbl>
            <c:dLbl>
              <c:idx val="1"/>
              <c:layout>
                <c:manualLayout>
                  <c:x val="0.20498093433262721"/>
                  <c:y val="-0.1333822705391713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AF142F3A-B468-474C-B932-228703F61BC0}"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6804036374390638"/>
                      <c:h val="0.10106768262618808"/>
                    </c:manualLayout>
                  </c15:layout>
                  <c15:dlblFieldTable>
                    <c15:dlblFTEntry>
                      <c15:txfldGUID>{AF142F3A-B468-474C-B932-228703F61BC0}</c15:txfldGUID>
                      <c15:f>'Water Current State'!$D$31</c15:f>
                      <c15:dlblFieldTableCache>
                        <c:ptCount val="1"/>
                        <c:pt idx="0">
                          <c:v>Pump Station and Reservoir  $0 M</c:v>
                        </c:pt>
                      </c15:dlblFieldTableCache>
                    </c15:dlblFTEntry>
                  </c15:dlblFieldTable>
                  <c15:showDataLabelsRange val="0"/>
                </c:ext>
                <c:ext xmlns:c16="http://schemas.microsoft.com/office/drawing/2014/chart" uri="{C3380CC4-5D6E-409C-BE32-E72D297353CC}">
                  <c16:uniqueId val="{00000003-713D-43B8-9C6C-8165CBFEBB64}"/>
                </c:ext>
              </c:extLst>
            </c:dLbl>
            <c:dLbl>
              <c:idx val="2"/>
              <c:layout>
                <c:manualLayout>
                  <c:x val="0.22976258948403994"/>
                  <c:y val="7.7905465103373234E-3"/>
                </c:manualLayout>
              </c:layout>
              <c:tx>
                <c:strRef>
                  <c:f>'Water Current State'!$D$32</c:f>
                  <c:strCache>
                    <c:ptCount val="1"/>
                    <c:pt idx="0">
                      <c:v>Water Riser Tower (reservoir) $0 M</c:v>
                    </c:pt>
                  </c:strCache>
                </c:strRef>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2026358584052033"/>
                      <c:h val="7.6470856576701413E-2"/>
                    </c:manualLayout>
                  </c15:layout>
                  <c15:dlblFieldTable>
                    <c15:dlblFTEntry>
                      <c15:txfldGUID>{1E5FF15E-3657-41F4-973A-3A6725D3D0D0}</c15:txfldGUID>
                      <c15:f>'Water Current State'!$D$32</c15:f>
                      <c15:dlblFieldTableCache>
                        <c:ptCount val="1"/>
                        <c:pt idx="0">
                          <c:v>Water Riser Tower (reservoir) $0 M</c:v>
                        </c:pt>
                      </c15:dlblFieldTableCache>
                    </c15:dlblFTEntry>
                  </c15:dlblFieldTable>
                  <c15:showDataLabelsRange val="0"/>
                </c:ext>
                <c:ext xmlns:c16="http://schemas.microsoft.com/office/drawing/2014/chart" uri="{C3380CC4-5D6E-409C-BE32-E72D297353CC}">
                  <c16:uniqueId val="{00000005-713D-43B8-9C6C-8165CBFEBB64}"/>
                </c:ext>
              </c:extLst>
            </c:dLbl>
            <c:dLbl>
              <c:idx val="3"/>
              <c:layout>
                <c:manualLayout>
                  <c:x val="0.27747307340725719"/>
                  <c:y val="7.0443596042552653E-2"/>
                </c:manualLayout>
              </c:layout>
              <c:tx>
                <c:strRef>
                  <c:f>'Water Current State'!$D$33</c:f>
                  <c:strCache>
                    <c:ptCount val="1"/>
                    <c:pt idx="0">
                      <c:v>Pumphouses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{E1143590-7237-4D1D-813E-10C5FD3671C7}</c15:txfldGUID>
                      <c15:f>'Water Current State'!$D$33</c15:f>
                      <c15:dlblFieldTableCache>
                        <c:ptCount val="1"/>
                        <c:pt idx="0">
                          <c:v>Pumphouses $0 M</c:v>
                        </c:pt>
                      </c15:dlblFieldTableCache>
                    </c15:dlblFTEntry>
                  </c15:dlblFieldTable>
                  <c15:showDataLabelsRange val="0"/>
                </c:ext>
                <c:ext xmlns:c16="http://schemas.microsoft.com/office/drawing/2014/chart" uri="{C3380CC4-5D6E-409C-BE32-E72D297353CC}">
                  <c16:uniqueId val="{00000007-713D-43B8-9C6C-8165CBFEBB64}"/>
                </c:ext>
              </c:extLst>
            </c:dLbl>
            <c:dLbl>
              <c:idx val="4"/>
              <c:layout>
                <c:manualLayout>
                  <c:x val="0.26036388160247992"/>
                  <c:y val="0.12812037006672508"/>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46CA7970-E7B2-4BDD-8422-AD6FA9C7C90C}"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3482025754143318"/>
                      <c:h val="7.184218283600205E-2"/>
                    </c:manualLayout>
                  </c15:layout>
                  <c15:dlblFieldTable>
                    <c15:dlblFTEntry>
                      <c15:txfldGUID>{46CA7970-E7B2-4BDD-8422-AD6FA9C7C90C}</c15:txfldGUID>
                      <c15:f>'Water Current State'!$D$34</c15:f>
                      <c15:dlblFieldTableCache>
                        <c:ptCount val="1"/>
                        <c:pt idx="0">
                          <c:v>Water Mains $0.1 M</c:v>
                        </c:pt>
                      </c15:dlblFieldTableCache>
                    </c15:dlblFTEntry>
                  </c15:dlblFieldTable>
                  <c15:showDataLabelsRange val="0"/>
                </c:ext>
                <c:ext xmlns:c16="http://schemas.microsoft.com/office/drawing/2014/chart" uri="{C3380CC4-5D6E-409C-BE32-E72D297353CC}">
                  <c16:uniqueId val="{00000009-713D-43B8-9C6C-8165CBFEBB64}"/>
                </c:ext>
              </c:extLst>
            </c:dLbl>
            <c:dLbl>
              <c:idx val="5"/>
              <c:layout>
                <c:manualLayout>
                  <c:x val="0.20127193374667143"/>
                  <c:y val="-7.0260940680610243E-2"/>
                </c:manualLayout>
              </c:layout>
              <c:tx>
                <c:strRef>
                  <c:f>'Water Current State'!$D$35</c:f>
                  <c:strCache>
                    <c:ptCount val="1"/>
                    <c:pt idx="0">
                      <c:v>Portable Water Pipe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{6590C5F0-4795-4071-BAFA-2893BCC71EF3}</c15:txfldGUID>
                      <c15:f>'Water Current State'!$D$35</c15:f>
                      <c15:dlblFieldTableCache>
                        <c:ptCount val="1"/>
                        <c:pt idx="0">
                          <c:v>Portable Water Pipe $0 M</c:v>
                        </c:pt>
                      </c15:dlblFieldTableCache>
                    </c15:dlblFTEntry>
                  </c15:dlblFieldTable>
                  <c15:showDataLabelsRange val="0"/>
                </c:ext>
                <c:ext xmlns:c16="http://schemas.microsoft.com/office/drawing/2014/chart" uri="{C3380CC4-5D6E-409C-BE32-E72D297353CC}">
                  <c16:uniqueId val="{0000000A-713D-43B8-9C6C-8165CBFEBB64}"/>
                </c:ext>
              </c:extLst>
            </c:dLbl>
            <c:dLbl>
              <c:idx val="6"/>
              <c:layout>
                <c:manualLayout>
                  <c:x val="-0.33363720970284699"/>
                  <c:y val="-0.1090802432302555"/>
                </c:manualLayout>
              </c:layout>
              <c:tx>
                <c:strRef>
                  <c:f>'Water Current State'!$D$36</c:f>
                  <c:strCache>
                    <c:ptCount val="1"/>
                    <c:pt idx="0">
                      <c:v>Hydrants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{A56BD784-B373-4BC9-A532-DB1E848EAABF}</c15:txfldGUID>
                      <c15:f>'Water Current State'!$D$36</c15:f>
                      <c15:dlblFieldTableCache>
                        <c:ptCount val="1"/>
                        <c:pt idx="0">
                          <c:v>Hydrants $0 M</c:v>
                        </c:pt>
                      </c15:dlblFieldTableCache>
                    </c15:dlblFTEntry>
                  </c15:dlblFieldTable>
                  <c15:showDataLabelsRange val="0"/>
                </c:ext>
                <c:ext xmlns:c16="http://schemas.microsoft.com/office/drawing/2014/chart" uri="{C3380CC4-5D6E-409C-BE32-E72D297353CC}">
                  <c16:uniqueId val="{0000000B-713D-43B8-9C6C-8165CBFEBB64}"/>
                </c:ext>
              </c:extLst>
            </c:dLbl>
            <c:dLbl>
              <c:idx val="7"/>
              <c:layout>
                <c:manualLayout>
                  <c:x val="-0.15026355272048011"/>
                  <c:y val="-0.14742559450473011"/>
                </c:manualLayout>
              </c:layout>
              <c:tx>
                <c:strRef>
                  <c:f>'Water Current State'!$D$37</c:f>
                  <c:strCache>
                    <c:ptCount val="1"/>
                    <c:pt idx="0">
                      <c:v>Valves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{55B646A6-570F-45D6-B601-D24B42A457F1}</c15:txfldGUID>
                      <c15:f>'Water Current State'!$D$37</c15:f>
                      <c15:dlblFieldTableCache>
                        <c:ptCount val="1"/>
                        <c:pt idx="0">
                          <c:v>Valves $0 M</c:v>
                        </c:pt>
                      </c15:dlblFieldTableCache>
                    </c15:dlblFTEntry>
                  </c15:dlblFieldTable>
                  <c15:showDataLabelsRange val="0"/>
                </c:ext>
                <c:ext xmlns:c16="http://schemas.microsoft.com/office/drawing/2014/chart" uri="{C3380CC4-5D6E-409C-BE32-E72D297353CC}">
                  <c16:uniqueId val="{0000000E-6D79-4BB4-B769-19182F80F9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'Water Current State'!$A$30:$A$41</c:f>
              <c:strCache>
                <c:ptCount val="11"/>
                <c:pt idx="0">
                  <c:v>Water Treatment Plant</c:v>
                </c:pt>
                <c:pt idx="1">
                  <c:v>Pump Station and Reservoir </c:v>
                </c:pt>
                <c:pt idx="2">
                  <c:v>Water Riser Tower (reservoir)</c:v>
                </c:pt>
                <c:pt idx="3">
                  <c:v>Pumphouses</c:v>
                </c:pt>
                <c:pt idx="4">
                  <c:v>Water Mains</c:v>
                </c:pt>
                <c:pt idx="5">
                  <c:v>Portable Water Pipe</c:v>
                </c:pt>
                <c:pt idx="6">
                  <c:v>Hydrants</c:v>
                </c:pt>
                <c:pt idx="7">
                  <c:v>Valves</c:v>
                </c:pt>
                <c:pt idx="8">
                  <c:v>Service Connection</c:v>
                </c:pt>
                <c:pt idx="9">
                  <c:v>Service Connection Valve</c:v>
                </c:pt>
                <c:pt idx="10">
                  <c:v>Water Trucks</c:v>
                </c:pt>
              </c:strCache>
            </c:strRef>
          </c:cat>
          <c:val>
            <c:numRef>
              <c:f>'Water Current State'!$C$30:$C$41</c:f>
              <c:numCache>
                <c:formatCode>_-"$"* #,##0_-;\-"$"* #,##0_-;_-"$"* "-"??_-;_-@_-</c:formatCode>
                <c:ptCount val="12"/>
                <c:pt idx="0">
                  <c:v>2970000</c:v>
                </c:pt>
                <c:pt idx="1">
                  <c:v>0</c:v>
                </c:pt>
                <c:pt idx="2">
                  <c:v>0</c:v>
                </c:pt>
                <c:pt idx="3">
                  <c:v>0</c:v>
                </c:pt>
                <c:pt idx="4">
                  <c:v>54000</c:v>
                </c:pt>
                <c:pt idx="5">
                  <c:v>0</c:v>
                </c:pt>
                <c:pt idx="6">
                  <c:v>0</c:v>
                </c:pt>
                <c:pt idx="7">
                  <c:v>0</c:v>
                </c:pt>
                <c:pt idx="8">
                  <c:v>57000</c:v>
                </c:pt>
                <c:pt idx="9">
                  <c:v>0</c:v>
                </c:pt>
                <c:pt idx="10">
                  <c:v>0</c:v>
                </c:pt>
              </c:numCache>
            </c:numRef>
          </c:val>
          <c:extLst>
            <c:ext xmlns:c16="http://schemas.microsoft.com/office/drawing/2014/chart" uri="{C3380CC4-5D6E-409C-BE32-E72D297353CC}">
              <c16:uniqueId val="{00000008-713D-43B8-9C6C-8165CBFEBB64}"/>
            </c:ext>
          </c:extLst>
        </c:ser>
        <c:dLbls>
          <c:showLegendKey val="0"/>
          <c:showVal val="0"/>
          <c:showCatName val="0"/>
          <c:showSerName val="0"/>
          <c:showPercent val="0"/>
          <c:showBubbleSize val="0"/>
          <c:showLeaderLines val="1"/>
        </c:dLbls>
        <c:firstSliceAng val="39"/>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r>
              <a:rPr lang="en-CA" sz="1400" b="0" i="0" u="none" strike="noStrike" kern="1200" spc="0" baseline="0">
                <a:solidFill>
                  <a:sysClr val="windowText" lastClr="000000">
                    <a:lumMod val="65000"/>
                    <a:lumOff val="35000"/>
                  </a:sysClr>
                </a:solidFill>
                <a:latin typeface="+mn-lt"/>
                <a:ea typeface="+mn-ea"/>
                <a:cs typeface="+mn-cs"/>
              </a:rPr>
              <a:t>Remaining Service Life</a:t>
            </a:r>
          </a:p>
        </c:rich>
      </c:tx>
      <c:overlay val="0"/>
      <c:spPr>
        <a:noFill/>
        <a:ln>
          <a:noFill/>
        </a:ln>
        <a:effectLst/>
      </c:spPr>
      <c:txPr>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bar"/>
        <c:grouping val="stacked"/>
        <c:varyColors val="0"/>
        <c:ser>
          <c:idx val="1"/>
          <c:order val="0"/>
          <c:tx>
            <c:strRef>
              <c:f>'Water Current State'!$A$48</c:f>
              <c:strCache>
                <c:ptCount val="1"/>
                <c:pt idx="0">
                  <c:v>AVERAGE AGE</c:v>
                </c:pt>
              </c:strCache>
            </c:strRef>
          </c:tx>
          <c:spPr>
            <a:solidFill>
              <a:schemeClr val="accent2"/>
            </a:solidFill>
            <a:ln>
              <a:noFill/>
            </a:ln>
            <a:effectLst/>
          </c:spPr>
          <c:invertIfNegative val="0"/>
          <c:cat>
            <c:strRef>
              <c:f>'Vehicles Current State'!$A$55</c:f>
              <c:strCache>
                <c:ptCount val="1"/>
                <c:pt idx="0">
                  <c:v>BACKLOG % OF TOTAL ASSET VALUE</c:v>
                </c:pt>
              </c:strCache>
            </c:strRef>
          </c:cat>
          <c:val>
            <c:numRef>
              <c:f>'Water Current State'!$E$48</c:f>
              <c:numCache>
                <c:formatCode>0</c:formatCode>
                <c:ptCount val="1"/>
                <c:pt idx="0">
                  <c:v>31.523389159986682</c:v>
                </c:pt>
              </c:numCache>
            </c:numRef>
          </c:val>
          <c:extLst>
            <c:ext xmlns:c16="http://schemas.microsoft.com/office/drawing/2014/chart" uri="{C3380CC4-5D6E-409C-BE32-E72D297353CC}">
              <c16:uniqueId val="{00000000-BBA4-428E-859F-9F6B759979BF}"/>
            </c:ext>
          </c:extLst>
        </c:ser>
        <c:ser>
          <c:idx val="0"/>
          <c:order val="1"/>
          <c:tx>
            <c:strRef>
              <c:f>'Water Current State'!$A$54</c:f>
              <c:strCache>
                <c:ptCount val="1"/>
                <c:pt idx="0">
                  <c:v>AVERAGE REMAINING LIFE</c:v>
                </c:pt>
              </c:strCache>
            </c:strRef>
          </c:tx>
          <c:spPr>
            <a:solidFill>
              <a:srgbClr val="00B0F0"/>
            </a:solidFill>
            <a:ln>
              <a:noFill/>
            </a:ln>
            <a:effectLst/>
          </c:spPr>
          <c:invertIfNegative val="0"/>
          <c:cat>
            <c:strRef>
              <c:f>'Vehicles Current State'!$A$55</c:f>
              <c:strCache>
                <c:ptCount val="1"/>
                <c:pt idx="0">
                  <c:v>BACKLOG % OF TOTAL ASSET VALUE</c:v>
                </c:pt>
              </c:strCache>
            </c:strRef>
          </c:cat>
          <c:val>
            <c:numRef>
              <c:f>'Water Current State'!$E$54</c:f>
              <c:numCache>
                <c:formatCode>0</c:formatCode>
                <c:ptCount val="1"/>
                <c:pt idx="0">
                  <c:v>19.379078993335945</c:v>
                </c:pt>
              </c:numCache>
            </c:numRef>
          </c:val>
          <c:extLst>
            <c:ext xmlns:c16="http://schemas.microsoft.com/office/drawing/2014/chart" uri="{C3380CC4-5D6E-409C-BE32-E72D297353CC}">
              <c16:uniqueId val="{00000001-BBA4-428E-859F-9F6B759979BF}"/>
            </c:ext>
          </c:extLst>
        </c:ser>
        <c:dLbls>
          <c:showLegendKey val="0"/>
          <c:showVal val="0"/>
          <c:showCatName val="0"/>
          <c:showSerName val="0"/>
          <c:showPercent val="0"/>
          <c:showBubbleSize val="0"/>
        </c:dLbls>
        <c:gapWidth val="150"/>
        <c:overlap val="100"/>
        <c:axId val="781852240"/>
        <c:axId val="781853224"/>
      </c:barChart>
      <c:catAx>
        <c:axId val="781852240"/>
        <c:scaling>
          <c:orientation val="minMax"/>
        </c:scaling>
        <c:delete val="1"/>
        <c:axPos val="l"/>
        <c:numFmt formatCode="General" sourceLinked="1"/>
        <c:majorTickMark val="none"/>
        <c:minorTickMark val="none"/>
        <c:tickLblPos val="nextTo"/>
        <c:crossAx val="781853224"/>
        <c:crosses val="autoZero"/>
        <c:auto val="1"/>
        <c:lblAlgn val="ctr"/>
        <c:lblOffset val="100"/>
        <c:noMultiLvlLbl val="0"/>
      </c:catAx>
      <c:valAx>
        <c:axId val="78185322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85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Replacement</a:t>
            </a:r>
            <a:r>
              <a:rPr lang="en-CA" baseline="0"/>
              <a:t> Value by Asset Type</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2476842035975975"/>
          <c:y val="0.16799872261979068"/>
          <c:w val="0.4905143017785013"/>
          <c:h val="0.77574387697335556"/>
        </c:manualLayout>
      </c:layout>
      <c:doughnutChart>
        <c:varyColors val="1"/>
        <c:ser>
          <c:idx val="1"/>
          <c:order val="0"/>
          <c:dPt>
            <c:idx val="0"/>
            <c:bubble3D val="0"/>
            <c:spPr>
              <a:solidFill>
                <a:schemeClr val="accent3">
                  <a:shade val="58000"/>
                </a:schemeClr>
              </a:solidFill>
              <a:ln w="19050">
                <a:solidFill>
                  <a:schemeClr val="lt1"/>
                </a:solidFill>
              </a:ln>
              <a:effectLst/>
            </c:spPr>
            <c:extLst>
              <c:ext xmlns:c16="http://schemas.microsoft.com/office/drawing/2014/chart" uri="{C3380CC4-5D6E-409C-BE32-E72D297353CC}">
                <c16:uniqueId val="{00000003-62BE-46C6-A8B5-DCBDDFB5B985}"/>
              </c:ext>
            </c:extLst>
          </c:dPt>
          <c:dPt>
            <c:idx val="1"/>
            <c:bubble3D val="0"/>
            <c:spPr>
              <a:solidFill>
                <a:schemeClr val="accent3">
                  <a:shade val="86000"/>
                </a:schemeClr>
              </a:solidFill>
              <a:ln w="19050">
                <a:solidFill>
                  <a:schemeClr val="lt1"/>
                </a:solidFill>
              </a:ln>
              <a:effectLst/>
            </c:spPr>
            <c:extLst>
              <c:ext xmlns:c16="http://schemas.microsoft.com/office/drawing/2014/chart" uri="{C3380CC4-5D6E-409C-BE32-E72D297353CC}">
                <c16:uniqueId val="{00000004-62BE-46C6-A8B5-DCBDDFB5B985}"/>
              </c:ext>
            </c:extLst>
          </c:dPt>
          <c:dPt>
            <c:idx val="2"/>
            <c:bubble3D val="0"/>
            <c:spPr>
              <a:solidFill>
                <a:schemeClr val="accent3">
                  <a:tint val="86000"/>
                </a:schemeClr>
              </a:solidFill>
              <a:ln w="19050">
                <a:solidFill>
                  <a:schemeClr val="lt1"/>
                </a:solidFill>
              </a:ln>
              <a:effectLst/>
            </c:spPr>
            <c:extLst>
              <c:ext xmlns:c16="http://schemas.microsoft.com/office/drawing/2014/chart" uri="{C3380CC4-5D6E-409C-BE32-E72D297353CC}">
                <c16:uniqueId val="{00000005-62BE-46C6-A8B5-DCBDDFB5B985}"/>
              </c:ext>
            </c:extLst>
          </c:dPt>
          <c:dPt>
            <c:idx val="3"/>
            <c:bubble3D val="0"/>
            <c:spPr>
              <a:solidFill>
                <a:schemeClr val="accent3">
                  <a:tint val="58000"/>
                </a:schemeClr>
              </a:solidFill>
              <a:ln w="19050">
                <a:solidFill>
                  <a:schemeClr val="lt1"/>
                </a:solidFill>
              </a:ln>
              <a:effectLst/>
            </c:spPr>
            <c:extLst>
              <c:ext xmlns:c16="http://schemas.microsoft.com/office/drawing/2014/chart" uri="{C3380CC4-5D6E-409C-BE32-E72D297353CC}">
                <c16:uniqueId val="{00000006-62BE-46C6-A8B5-DCBDDFB5B985}"/>
              </c:ext>
            </c:extLst>
          </c:dPt>
          <c:dPt>
            <c:idx val="4"/>
            <c:bubble3D val="0"/>
            <c:spPr>
              <a:solidFill>
                <a:schemeClr val="accent3">
                  <a:tint val="93000"/>
                </a:schemeClr>
              </a:solidFill>
              <a:ln w="19050">
                <a:solidFill>
                  <a:schemeClr val="lt1"/>
                </a:solidFill>
              </a:ln>
              <a:effectLst/>
            </c:spPr>
            <c:extLst>
              <c:ext xmlns:c16="http://schemas.microsoft.com/office/drawing/2014/chart" uri="{C3380CC4-5D6E-409C-BE32-E72D297353CC}">
                <c16:uniqueId val="{00000008-C038-46C5-BCC5-23737E336464}"/>
              </c:ext>
            </c:extLst>
          </c:dPt>
          <c:dPt>
            <c:idx val="5"/>
            <c:bubble3D val="0"/>
            <c:spPr>
              <a:solidFill>
                <a:schemeClr val="accent3">
                  <a:tint val="77000"/>
                </a:schemeClr>
              </a:solidFill>
              <a:ln w="19050">
                <a:solidFill>
                  <a:schemeClr val="lt1"/>
                </a:solidFill>
              </a:ln>
              <a:effectLst/>
            </c:spPr>
            <c:extLst>
              <c:ext xmlns:c16="http://schemas.microsoft.com/office/drawing/2014/chart" uri="{C3380CC4-5D6E-409C-BE32-E72D297353CC}">
                <c16:uniqueId val="{0000000B-C038-46C5-BCC5-23737E336464}"/>
              </c:ext>
            </c:extLst>
          </c:dPt>
          <c:dPt>
            <c:idx val="6"/>
            <c:bubble3D val="0"/>
            <c:spPr>
              <a:solidFill>
                <a:schemeClr val="accent3">
                  <a:tint val="62000"/>
                </a:schemeClr>
              </a:solidFill>
              <a:ln w="19050">
                <a:solidFill>
                  <a:schemeClr val="lt1"/>
                </a:solidFill>
              </a:ln>
              <a:effectLst/>
            </c:spPr>
            <c:extLst>
              <c:ext xmlns:c16="http://schemas.microsoft.com/office/drawing/2014/chart" uri="{C3380CC4-5D6E-409C-BE32-E72D297353CC}">
                <c16:uniqueId val="{0000000A-C038-46C5-BCC5-23737E336464}"/>
              </c:ext>
            </c:extLst>
          </c:dPt>
          <c:dPt>
            <c:idx val="7"/>
            <c:bubble3D val="0"/>
            <c:spPr>
              <a:solidFill>
                <a:schemeClr val="accent3">
                  <a:tint val="46000"/>
                </a:schemeClr>
              </a:solidFill>
              <a:ln w="19050">
                <a:solidFill>
                  <a:schemeClr val="lt1"/>
                </a:solidFill>
              </a:ln>
              <a:effectLst/>
            </c:spPr>
            <c:extLst>
              <c:ext xmlns:c16="http://schemas.microsoft.com/office/drawing/2014/chart" uri="{C3380CC4-5D6E-409C-BE32-E72D297353CC}">
                <c16:uniqueId val="{00000009-C038-46C5-BCC5-23737E336464}"/>
              </c:ext>
            </c:extLst>
          </c:dPt>
          <c:dPt>
            <c:idx val="8"/>
            <c:bubble3D val="0"/>
            <c:spPr>
              <a:solidFill>
                <a:schemeClr val="accent3">
                  <a:tint val="44000"/>
                </a:schemeClr>
              </a:solidFill>
              <a:ln w="19050">
                <a:solidFill>
                  <a:schemeClr val="lt1"/>
                </a:solidFill>
              </a:ln>
              <a:effectLst/>
            </c:spPr>
            <c:extLst>
              <c:ext xmlns:c16="http://schemas.microsoft.com/office/drawing/2014/chart" uri="{C3380CC4-5D6E-409C-BE32-E72D297353CC}">
                <c16:uniqueId val="{00000011-2DCC-4F38-826F-62CB85302639}"/>
              </c:ext>
            </c:extLst>
          </c:dPt>
          <c:dLbls>
            <c:dLbl>
              <c:idx val="0"/>
              <c:layout>
                <c:manualLayout>
                  <c:x val="0.19860616695379829"/>
                  <c:y val="5.8699657853168531E-2"/>
                </c:manualLayout>
              </c:layout>
              <c:tx>
                <c:strRef>
                  <c:f>'Sewer Current State'!$D$24</c:f>
                  <c:strCache>
                    <c:ptCount val="1"/>
                    <c:pt idx="0">
                      <c:v>Sewage Lagoon $0.6 M</c:v>
                    </c:pt>
                  </c:strCache>
                </c:strRef>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34305596749453948"/>
                      <c:h val="0.18427038987054084"/>
                    </c:manualLayout>
                  </c15:layout>
                  <c15:dlblFieldTable>
                    <c15:dlblFTEntry>
                      <c15:txfldGUID>{C1C282ED-B574-498A-8FED-5B53EF56EFA9}</c15:txfldGUID>
                      <c15:f>'Sewer Current State'!$D$24</c15:f>
                      <c15:dlblFieldTableCache>
                        <c:ptCount val="1"/>
                        <c:pt idx="0">
                          <c:v>Sewage Lagoon $0.6 M</c:v>
                        </c:pt>
                      </c15:dlblFieldTableCache>
                    </c15:dlblFTEntry>
                  </c15:dlblFieldTable>
                  <c15:showDataLabelsRange val="0"/>
                </c:ext>
                <c:ext xmlns:c16="http://schemas.microsoft.com/office/drawing/2014/chart" uri="{C3380CC4-5D6E-409C-BE32-E72D297353CC}">
                  <c16:uniqueId val="{00000003-62BE-46C6-A8B5-DCBDDFB5B985}"/>
                </c:ext>
              </c:extLst>
            </c:dLbl>
            <c:dLbl>
              <c:idx val="1"/>
              <c:layout>
                <c:manualLayout>
                  <c:x val="5.6157196381262882E-2"/>
                  <c:y val="0.12960653114390797"/>
                </c:manualLayout>
              </c:layout>
              <c:tx>
                <c:strRef>
                  <c:f>'Sewer Current State'!$D$26</c:f>
                  <c:strCache>
                    <c:ptCount val="1"/>
                    <c:pt idx="0">
                      <c:v>Manholes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{F544894D-EB70-4DAD-A05A-27175AE06BCC}</c15:txfldGUID>
                      <c15:f>'Sewer Current State'!$D$26</c15:f>
                      <c15:dlblFieldTableCache>
                        <c:ptCount val="1"/>
                        <c:pt idx="0">
                          <c:v>Manholes $0 M</c:v>
                        </c:pt>
                      </c15:dlblFieldTableCache>
                    </c15:dlblFTEntry>
                  </c15:dlblFieldTable>
                  <c15:showDataLabelsRange val="0"/>
                </c:ext>
                <c:ext xmlns:c16="http://schemas.microsoft.com/office/drawing/2014/chart" uri="{C3380CC4-5D6E-409C-BE32-E72D297353CC}">
                  <c16:uniqueId val="{00000004-62BE-46C6-A8B5-DCBDDFB5B985}"/>
                </c:ext>
              </c:extLst>
            </c:dLbl>
            <c:dLbl>
              <c:idx val="2"/>
              <c:layout>
                <c:manualLayout>
                  <c:x val="-0.14306316869256203"/>
                  <c:y val="8.5464506318370256E-2"/>
                </c:manualLayout>
              </c:layout>
              <c:tx>
                <c:rich>
                  <a:bodyPr/>
                  <a:lstStyle/>
                  <a:p>
                    <a:fld id="{9A9E92EE-C531-4F1B-8BC9-A0CF705878FD}"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dlblFieldTable>
                    <c15:dlblFTEntry>
                      <c15:txfldGUID>{9A9E92EE-C531-4F1B-8BC9-A0CF705878FD}</c15:txfldGUID>
                      <c15:f>'Sewer Current State'!$D$27</c15:f>
                      <c15:dlblFieldTableCache>
                        <c:ptCount val="1"/>
                        <c:pt idx="0">
                          <c:v>Pump stations $0.3 M</c:v>
                        </c:pt>
                      </c15:dlblFieldTableCache>
                    </c15:dlblFTEntry>
                  </c15:dlblFieldTable>
                  <c15:showDataLabelsRange val="0"/>
                </c:ext>
                <c:ext xmlns:c16="http://schemas.microsoft.com/office/drawing/2014/chart" uri="{C3380CC4-5D6E-409C-BE32-E72D297353CC}">
                  <c16:uniqueId val="{00000005-62BE-46C6-A8B5-DCBDDFB5B985}"/>
                </c:ext>
              </c:extLst>
            </c:dLbl>
            <c:dLbl>
              <c:idx val="3"/>
              <c:layout>
                <c:manualLayout>
                  <c:x val="-0.13866740572777686"/>
                  <c:y val="-0.10240718419935874"/>
                </c:manualLayout>
              </c:layout>
              <c:tx>
                <c:strRef>
                  <c:f>'Sewer Current State'!$D$28</c:f>
                  <c:strCache>
                    <c:ptCount val="1"/>
                    <c:pt idx="0">
                      <c:v>Forcemains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{AD808525-CB42-44E7-B97E-1D8C91988FA7}</c15:txfldGUID>
                      <c15:f>'Sewer Current State'!$D$28</c15:f>
                      <c15:dlblFieldTableCache>
                        <c:ptCount val="1"/>
                        <c:pt idx="0">
                          <c:v>Forcemains $0 M</c:v>
                        </c:pt>
                      </c15:dlblFieldTableCache>
                    </c15:dlblFTEntry>
                  </c15:dlblFieldTable>
                  <c15:showDataLabelsRange val="0"/>
                </c:ext>
                <c:ext xmlns:c16="http://schemas.microsoft.com/office/drawing/2014/chart" uri="{C3380CC4-5D6E-409C-BE32-E72D297353CC}">
                  <c16:uniqueId val="{00000006-62BE-46C6-A8B5-DCBDDFB5B985}"/>
                </c:ext>
              </c:extLst>
            </c:dLbl>
            <c:dLbl>
              <c:idx val="4"/>
              <c:layout>
                <c:manualLayout>
                  <c:x val="2.3668059328290358E-2"/>
                  <c:y val="-0.1450292931912486"/>
                </c:manualLayout>
              </c:layout>
              <c:tx>
                <c:strRef>
                  <c:f>'Sewer Current State'!$D$29</c:f>
                  <c:strCache>
                    <c:ptCount val="1"/>
                    <c:pt idx="0">
                      <c:v>Treatment Plant $0 M</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{F2FE67D6-4D11-417F-8C2D-0D3B8132DD97}</c15:txfldGUID>
                      <c15:f>'Sewer Current State'!$D$29</c15:f>
                      <c15:dlblFieldTableCache>
                        <c:ptCount val="1"/>
                        <c:pt idx="0">
                          <c:v>Treatment Plant $0 M</c:v>
                        </c:pt>
                      </c15:dlblFieldTableCache>
                    </c15:dlblFTEntry>
                  </c15:dlblFieldTable>
                  <c15:showDataLabelsRange val="0"/>
                </c:ext>
                <c:ext xmlns:c16="http://schemas.microsoft.com/office/drawing/2014/chart" uri="{C3380CC4-5D6E-409C-BE32-E72D297353CC}">
                  <c16:uniqueId val="{00000008-C038-46C5-BCC5-23737E336464}"/>
                </c:ext>
              </c:extLst>
            </c:dLbl>
            <c:dLbl>
              <c:idx val="5"/>
              <c:delete val="1"/>
              <c:extLst>
                <c:ext xmlns:c15="http://schemas.microsoft.com/office/drawing/2012/chart" uri="{CE6537A1-D6FC-4f65-9D91-7224C49458BB}"/>
                <c:ext xmlns:c16="http://schemas.microsoft.com/office/drawing/2014/chart" uri="{C3380CC4-5D6E-409C-BE32-E72D297353CC}">
                  <c16:uniqueId val="{0000000B-C038-46C5-BCC5-23737E336464}"/>
                </c:ext>
              </c:extLst>
            </c:dLbl>
            <c:dLbl>
              <c:idx val="6"/>
              <c:delete val="1"/>
              <c:extLst>
                <c:ext xmlns:c15="http://schemas.microsoft.com/office/drawing/2012/chart" uri="{CE6537A1-D6FC-4f65-9D91-7224C49458BB}"/>
                <c:ext xmlns:c16="http://schemas.microsoft.com/office/drawing/2014/chart" uri="{C3380CC4-5D6E-409C-BE32-E72D297353CC}">
                  <c16:uniqueId val="{0000000A-C038-46C5-BCC5-23737E336464}"/>
                </c:ext>
              </c:extLst>
            </c:dLbl>
            <c:dLbl>
              <c:idx val="7"/>
              <c:delete val="1"/>
              <c:extLst>
                <c:ext xmlns:c15="http://schemas.microsoft.com/office/drawing/2012/chart" uri="{CE6537A1-D6FC-4f65-9D91-7224C49458BB}"/>
                <c:ext xmlns:c16="http://schemas.microsoft.com/office/drawing/2014/chart" uri="{C3380CC4-5D6E-409C-BE32-E72D297353CC}">
                  <c16:uniqueId val="{00000009-C038-46C5-BCC5-23737E3364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'Sewer Current State'!$A$24:$A$32</c:f>
              <c:strCache>
                <c:ptCount val="7"/>
                <c:pt idx="0">
                  <c:v>Sewage Lagoon</c:v>
                </c:pt>
                <c:pt idx="1">
                  <c:v>Sewer mains</c:v>
                </c:pt>
                <c:pt idx="2">
                  <c:v>Manholes</c:v>
                </c:pt>
                <c:pt idx="3">
                  <c:v>Pump stations</c:v>
                </c:pt>
                <c:pt idx="4">
                  <c:v>Forcemains</c:v>
                </c:pt>
                <c:pt idx="5">
                  <c:v>Treatment Plant</c:v>
                </c:pt>
                <c:pt idx="6">
                  <c:v>Sewer Trucks</c:v>
                </c:pt>
              </c:strCache>
            </c:strRef>
          </c:cat>
          <c:val>
            <c:numRef>
              <c:f>'Sewer Current State'!$C$24:$C$32</c:f>
              <c:numCache>
                <c:formatCode>_-"$"* #,##0_-;\-"$"* #,##0_-;_-"$"* "-"??_-;_-@_-</c:formatCode>
                <c:ptCount val="9"/>
                <c:pt idx="0">
                  <c:v>608000</c:v>
                </c:pt>
                <c:pt idx="1">
                  <c:v>54000</c:v>
                </c:pt>
                <c:pt idx="2">
                  <c:v>0</c:v>
                </c:pt>
                <c:pt idx="3">
                  <c:v>321000</c:v>
                </c:pt>
                <c:pt idx="4">
                  <c:v>0</c:v>
                </c:pt>
                <c:pt idx="5">
                  <c:v>0</c:v>
                </c:pt>
                <c:pt idx="6">
                  <c:v>0</c:v>
                </c:pt>
              </c:numCache>
            </c:numRef>
          </c:val>
          <c:extLst>
            <c:ext xmlns:c16="http://schemas.microsoft.com/office/drawing/2014/chart" uri="{C3380CC4-5D6E-409C-BE32-E72D297353CC}">
              <c16:uniqueId val="{00000001-62BE-46C6-A8B5-DCBDDFB5B985}"/>
            </c:ext>
          </c:extLst>
        </c:ser>
        <c:dLbls>
          <c:showLegendKey val="0"/>
          <c:showVal val="0"/>
          <c:showCatName val="0"/>
          <c:showSerName val="0"/>
          <c:showPercent val="0"/>
          <c:showBubbleSize val="0"/>
          <c:showLeaderLines val="1"/>
        </c:dLbls>
        <c:firstSliceAng val="92"/>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withinLinearReversed" id="21">
  <a:schemeClr val="accent1"/>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withinLinearReversed" id="21">
  <a:schemeClr val="accent1"/>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6">
  <a:schemeClr val="accent3"/>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85725</xdr:colOff>
      <xdr:row>8</xdr:row>
      <xdr:rowOff>57150</xdr:rowOff>
    </xdr:from>
    <xdr:to>
      <xdr:col>0</xdr:col>
      <xdr:colOff>1304925</xdr:colOff>
      <xdr:row>15</xdr:row>
      <xdr:rowOff>0</xdr:rowOff>
    </xdr:to>
    <xdr:sp macro="" textlink="">
      <xdr:nvSpPr>
        <xdr:cNvPr id="3" name="TextBox 2">
          <a:extLst>
            <a:ext uri="{FF2B5EF4-FFF2-40B4-BE49-F238E27FC236}">
              <a16:creationId xmlns:a16="http://schemas.microsoft.com/office/drawing/2014/main" id="{C9D570E4-966C-4A5F-B0ED-AA9801616AC0}"/>
            </a:ext>
          </a:extLst>
        </xdr:cNvPr>
        <xdr:cNvSpPr txBox="1"/>
      </xdr:nvSpPr>
      <xdr:spPr>
        <a:xfrm>
          <a:off x="85725" y="1381125"/>
          <a:ext cx="1219200"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100"/>
            <a:t>Cut and pasted from the "Community</a:t>
          </a:r>
          <a:r>
            <a:rPr lang="en-CA" sz="1100" baseline="0"/>
            <a:t>-Wide Current State" tab</a:t>
          </a:r>
          <a:endParaRPr lang="en-CA" sz="1100"/>
        </a:p>
      </xdr:txBody>
    </xdr:sp>
    <xdr:clientData/>
  </xdr:twoCellAnchor>
  <xdr:twoCellAnchor>
    <xdr:from>
      <xdr:col>1</xdr:col>
      <xdr:colOff>104775</xdr:colOff>
      <xdr:row>8</xdr:row>
      <xdr:rowOff>76199</xdr:rowOff>
    </xdr:from>
    <xdr:to>
      <xdr:col>1</xdr:col>
      <xdr:colOff>1323975</xdr:colOff>
      <xdr:row>20</xdr:row>
      <xdr:rowOff>114299</xdr:rowOff>
    </xdr:to>
    <xdr:sp macro="" textlink="">
      <xdr:nvSpPr>
        <xdr:cNvPr id="4" name="TextBox 3">
          <a:extLst>
            <a:ext uri="{FF2B5EF4-FFF2-40B4-BE49-F238E27FC236}">
              <a16:creationId xmlns:a16="http://schemas.microsoft.com/office/drawing/2014/main" id="{EB55D4B4-02B7-47E0-8ABF-67F24149781C}"/>
            </a:ext>
          </a:extLst>
        </xdr:cNvPr>
        <xdr:cNvSpPr txBox="1"/>
      </xdr:nvSpPr>
      <xdr:spPr>
        <a:xfrm>
          <a:off x="1543050" y="1400174"/>
          <a:ext cx="1219200" cy="199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100"/>
            <a:t>List-Lookup (named ranges can't have spaces, so we need this table to correctly reference</a:t>
          </a:r>
          <a:r>
            <a:rPr lang="en-CA" sz="1100" baseline="0"/>
            <a:t> the named ranges.</a:t>
          </a:r>
          <a:endParaRPr lang="en-CA" sz="1100"/>
        </a:p>
      </xdr:txBody>
    </xdr:sp>
    <xdr:clientData/>
  </xdr:twoCellAnchor>
  <xdr:twoCellAnchor>
    <xdr:from>
      <xdr:col>3</xdr:col>
      <xdr:colOff>47625</xdr:colOff>
      <xdr:row>15</xdr:row>
      <xdr:rowOff>123824</xdr:rowOff>
    </xdr:from>
    <xdr:to>
      <xdr:col>6</xdr:col>
      <xdr:colOff>228600</xdr:colOff>
      <xdr:row>21</xdr:row>
      <xdr:rowOff>104775</xdr:rowOff>
    </xdr:to>
    <xdr:sp macro="" textlink="">
      <xdr:nvSpPr>
        <xdr:cNvPr id="5" name="TextBox 4">
          <a:extLst>
            <a:ext uri="{FF2B5EF4-FFF2-40B4-BE49-F238E27FC236}">
              <a16:creationId xmlns:a16="http://schemas.microsoft.com/office/drawing/2014/main" id="{E8FABC34-A794-41F8-9C70-EEAF2D4B95E2}"/>
            </a:ext>
          </a:extLst>
        </xdr:cNvPr>
        <xdr:cNvSpPr txBox="1"/>
      </xdr:nvSpPr>
      <xdr:spPr>
        <a:xfrm>
          <a:off x="4419600" y="2590799"/>
          <a:ext cx="4133850"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100"/>
            <a:t>Subcategories</a:t>
          </a:r>
          <a:r>
            <a:rPr lang="en-CA" sz="1100" baseline="0"/>
            <a:t> linked to each asset "Current State" tab. This is used to drive the named ranges that allow a lookup in the data validation forumals.</a:t>
          </a:r>
          <a:endParaRPr lang="en-CA" sz="11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0.41585</cdr:x>
      <cdr:y>0.49383</cdr:y>
    </cdr:from>
    <cdr:to>
      <cdr:x>0.60317</cdr:x>
      <cdr:y>0.58286</cdr:y>
    </cdr:to>
    <cdr:sp macro="" textlink="'Roads and Drainage Current Stat'!$D$34">
      <cdr:nvSpPr>
        <cdr:cNvPr id="2" name="TextBox 6">
          <a:extLst xmlns:a="http://schemas.openxmlformats.org/drawingml/2006/main">
            <a:ext uri="{FF2B5EF4-FFF2-40B4-BE49-F238E27FC236}">
              <a16:creationId xmlns:a16="http://schemas.microsoft.com/office/drawing/2014/main" id="{84B900AF-56AC-453C-BC6B-8FC021E0B240}"/>
            </a:ext>
          </a:extLst>
        </cdr:cNvPr>
        <cdr:cNvSpPr txBox="1"/>
      </cdr:nvSpPr>
      <cdr:spPr>
        <a:xfrm xmlns:a="http://schemas.openxmlformats.org/drawingml/2006/main">
          <a:off x="1725399" y="1901382"/>
          <a:ext cx="777200" cy="342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506660E2-0128-47BF-9190-7991D78EB807}" type="TxLink">
            <a:rPr lang="en-US" sz="1600" b="1" i="0" u="none" strike="noStrike">
              <a:solidFill>
                <a:srgbClr val="000000"/>
              </a:solidFill>
              <a:latin typeface="+mn-lt"/>
              <a:cs typeface="Arial"/>
            </a:rPr>
            <a:pPr/>
            <a:t>$0.1 M</a:t>
          </a:fld>
          <a:endParaRPr lang="en-CA" sz="1600" b="1">
            <a:latin typeface="+mn-lt"/>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155122</xdr:colOff>
      <xdr:row>7</xdr:row>
      <xdr:rowOff>144237</xdr:rowOff>
    </xdr:from>
    <xdr:to>
      <xdr:col>11</xdr:col>
      <xdr:colOff>409576</xdr:colOff>
      <xdr:row>28</xdr:row>
      <xdr:rowOff>76200</xdr:rowOff>
    </xdr:to>
    <xdr:graphicFrame macro="">
      <xdr:nvGraphicFramePr>
        <xdr:cNvPr id="6" name="Chart 5">
          <a:extLst>
            <a:ext uri="{FF2B5EF4-FFF2-40B4-BE49-F238E27FC236}">
              <a16:creationId xmlns:a16="http://schemas.microsoft.com/office/drawing/2014/main" id="{CF1CC4CF-3E77-4C07-863F-57B63EF16B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27213</xdr:colOff>
      <xdr:row>19</xdr:row>
      <xdr:rowOff>51709</xdr:rowOff>
    </xdr:from>
    <xdr:ext cx="972912" cy="342786"/>
    <xdr:sp macro="" textlink="$D$35">
      <xdr:nvSpPr>
        <xdr:cNvPr id="3" name="TextBox 2">
          <a:extLst>
            <a:ext uri="{FF2B5EF4-FFF2-40B4-BE49-F238E27FC236}">
              <a16:creationId xmlns:a16="http://schemas.microsoft.com/office/drawing/2014/main" id="{EA51B027-FF2F-42A0-9B0E-B98DFEFDDB6D}"/>
            </a:ext>
          </a:extLst>
        </xdr:cNvPr>
        <xdr:cNvSpPr txBox="1"/>
      </xdr:nvSpPr>
      <xdr:spPr>
        <a:xfrm>
          <a:off x="4904013" y="3680734"/>
          <a:ext cx="97291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6CE32F70-DDFD-49F6-BC46-76202333897B}" type="TxLink">
            <a:rPr lang="en-US" sz="1600" b="1" i="0" u="none" strike="noStrike">
              <a:solidFill>
                <a:srgbClr val="000000"/>
              </a:solidFill>
              <a:latin typeface="+mn-lt"/>
              <a:cs typeface="Arial"/>
            </a:rPr>
            <a:pPr/>
            <a:t>$4 M</a:t>
          </a:fld>
          <a:endParaRPr lang="en-CA" sz="1600" b="1">
            <a:latin typeface="+mn-lt"/>
          </a:endParaRPr>
        </a:p>
      </xdr:txBody>
    </xdr:sp>
    <xdr:clientData/>
  </xdr:oneCellAnchor>
  <xdr:twoCellAnchor>
    <xdr:from>
      <xdr:col>12</xdr:col>
      <xdr:colOff>8965</xdr:colOff>
      <xdr:row>8</xdr:row>
      <xdr:rowOff>2801</xdr:rowOff>
    </xdr:from>
    <xdr:to>
      <xdr:col>18</xdr:col>
      <xdr:colOff>573741</xdr:colOff>
      <xdr:row>22</xdr:row>
      <xdr:rowOff>155201</xdr:rowOff>
    </xdr:to>
    <xdr:graphicFrame macro="">
      <xdr:nvGraphicFramePr>
        <xdr:cNvPr id="4" name="Chart 3">
          <a:extLst>
            <a:ext uri="{FF2B5EF4-FFF2-40B4-BE49-F238E27FC236}">
              <a16:creationId xmlns:a16="http://schemas.microsoft.com/office/drawing/2014/main" id="{CD227C86-4F08-4F8F-AEEF-D61ED60E6A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208430</xdr:colOff>
      <xdr:row>7</xdr:row>
      <xdr:rowOff>153521</xdr:rowOff>
    </xdr:from>
    <xdr:to>
      <xdr:col>10</xdr:col>
      <xdr:colOff>0</xdr:colOff>
      <xdr:row>44</xdr:row>
      <xdr:rowOff>105816</xdr:rowOff>
    </xdr:to>
    <xdr:graphicFrame macro="">
      <xdr:nvGraphicFramePr>
        <xdr:cNvPr id="3" name="Chart 2">
          <a:extLst>
            <a:ext uri="{FF2B5EF4-FFF2-40B4-BE49-F238E27FC236}">
              <a16:creationId xmlns:a16="http://schemas.microsoft.com/office/drawing/2014/main" id="{84235B67-3A4B-4C64-8ED4-F5B8D8D9D4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171450</xdr:colOff>
      <xdr:row>7</xdr:row>
      <xdr:rowOff>142875</xdr:rowOff>
    </xdr:from>
    <xdr:to>
      <xdr:col>16</xdr:col>
      <xdr:colOff>138393</xdr:colOff>
      <xdr:row>32</xdr:row>
      <xdr:rowOff>85725</xdr:rowOff>
    </xdr:to>
    <xdr:graphicFrame macro="">
      <xdr:nvGraphicFramePr>
        <xdr:cNvPr id="4" name="Chart 3">
          <a:extLst>
            <a:ext uri="{FF2B5EF4-FFF2-40B4-BE49-F238E27FC236}">
              <a16:creationId xmlns:a16="http://schemas.microsoft.com/office/drawing/2014/main" id="{2112A347-6B28-4238-9CED-50252791A9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0.39266</cdr:x>
      <cdr:y>0.46421</cdr:y>
    </cdr:from>
    <cdr:to>
      <cdr:x>0.59945</cdr:x>
      <cdr:y>0.56068</cdr:y>
    </cdr:to>
    <cdr:sp macro="" textlink="'Recreation Current State'!$D$49">
      <cdr:nvSpPr>
        <cdr:cNvPr id="2" name="TextBox 1">
          <a:extLst xmlns:a="http://schemas.openxmlformats.org/drawingml/2006/main">
            <a:ext uri="{FF2B5EF4-FFF2-40B4-BE49-F238E27FC236}">
              <a16:creationId xmlns:a16="http://schemas.microsoft.com/office/drawing/2014/main" id="{D9175BF7-6B73-41D9-A72B-D913D55F23E2}"/>
            </a:ext>
          </a:extLst>
        </cdr:cNvPr>
        <cdr:cNvSpPr txBox="1"/>
      </cdr:nvSpPr>
      <cdr:spPr>
        <a:xfrm xmlns:a="http://schemas.openxmlformats.org/drawingml/2006/main">
          <a:off x="1680881" y="1725705"/>
          <a:ext cx="885265" cy="35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0EDDB99-2067-4222-A9B9-E7D70A4B2414}" type="TxLink">
            <a:rPr lang="en-US" sz="1600" b="1" i="0" u="none" strike="noStrike">
              <a:solidFill>
                <a:srgbClr val="000000"/>
              </a:solidFill>
              <a:latin typeface="+mn-lt"/>
              <a:cs typeface="Arial"/>
            </a:rPr>
            <a:pPr/>
            <a:t>$17.7 M</a:t>
          </a:fld>
          <a:endParaRPr lang="en-CA" sz="1600" b="1">
            <a:latin typeface="+mn-lt"/>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4</xdr:col>
      <xdr:colOff>114299</xdr:colOff>
      <xdr:row>7</xdr:row>
      <xdr:rowOff>159846</xdr:rowOff>
    </xdr:from>
    <xdr:to>
      <xdr:col>11</xdr:col>
      <xdr:colOff>314325</xdr:colOff>
      <xdr:row>30</xdr:row>
      <xdr:rowOff>57150</xdr:rowOff>
    </xdr:to>
    <xdr:graphicFrame macro="">
      <xdr:nvGraphicFramePr>
        <xdr:cNvPr id="2" name="Chart 1">
          <a:extLst>
            <a:ext uri="{FF2B5EF4-FFF2-40B4-BE49-F238E27FC236}">
              <a16:creationId xmlns:a16="http://schemas.microsoft.com/office/drawing/2014/main" id="{419FBBAA-3C6C-43F3-AE94-097A063A5E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17178</xdr:colOff>
      <xdr:row>21</xdr:row>
      <xdr:rowOff>561</xdr:rowOff>
    </xdr:from>
    <xdr:ext cx="618374" cy="342786"/>
    <xdr:sp macro="" textlink="$D$41">
      <xdr:nvSpPr>
        <xdr:cNvPr id="3" name="TextBox 2">
          <a:extLst>
            <a:ext uri="{FF2B5EF4-FFF2-40B4-BE49-F238E27FC236}">
              <a16:creationId xmlns:a16="http://schemas.microsoft.com/office/drawing/2014/main" id="{5698DB2E-D2D4-401D-824E-A101CDADE96F}"/>
            </a:ext>
          </a:extLst>
        </xdr:cNvPr>
        <xdr:cNvSpPr txBox="1"/>
      </xdr:nvSpPr>
      <xdr:spPr>
        <a:xfrm>
          <a:off x="5861718" y="3886761"/>
          <a:ext cx="61837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8FD60A41-8683-4673-A621-DA0951441B05}" type="TxLink">
            <a:rPr lang="en-US" sz="1600" b="1" i="0" u="none" strike="noStrike">
              <a:solidFill>
                <a:srgbClr val="000000"/>
              </a:solidFill>
              <a:latin typeface="+mn-lt"/>
              <a:cs typeface="Arial"/>
            </a:rPr>
            <a:pPr/>
            <a:t>$0.1 M</a:t>
          </a:fld>
          <a:endParaRPr lang="en-CA" sz="1600" b="1">
            <a:latin typeface="+mn-lt"/>
          </a:endParaRPr>
        </a:p>
      </xdr:txBody>
    </xdr:sp>
    <xdr:clientData/>
  </xdr:oneCellAnchor>
  <xdr:twoCellAnchor>
    <xdr:from>
      <xdr:col>12</xdr:col>
      <xdr:colOff>6162</xdr:colOff>
      <xdr:row>8</xdr:row>
      <xdr:rowOff>2802</xdr:rowOff>
    </xdr:from>
    <xdr:to>
      <xdr:col>18</xdr:col>
      <xdr:colOff>560293</xdr:colOff>
      <xdr:row>26</xdr:row>
      <xdr:rowOff>79002</xdr:rowOff>
    </xdr:to>
    <xdr:graphicFrame macro="">
      <xdr:nvGraphicFramePr>
        <xdr:cNvPr id="4" name="Chart 3">
          <a:extLst>
            <a:ext uri="{FF2B5EF4-FFF2-40B4-BE49-F238E27FC236}">
              <a16:creationId xmlns:a16="http://schemas.microsoft.com/office/drawing/2014/main" id="{8838A19D-7B28-4C67-A337-1BEDF2EDFB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133349</xdr:colOff>
      <xdr:row>7</xdr:row>
      <xdr:rowOff>150321</xdr:rowOff>
    </xdr:from>
    <xdr:to>
      <xdr:col>10</xdr:col>
      <xdr:colOff>409575</xdr:colOff>
      <xdr:row>27</xdr:row>
      <xdr:rowOff>152400</xdr:rowOff>
    </xdr:to>
    <xdr:graphicFrame macro="">
      <xdr:nvGraphicFramePr>
        <xdr:cNvPr id="2" name="Chart 1">
          <a:extLst>
            <a:ext uri="{FF2B5EF4-FFF2-40B4-BE49-F238E27FC236}">
              <a16:creationId xmlns:a16="http://schemas.microsoft.com/office/drawing/2014/main" id="{1A20D50C-5434-4F34-ACDF-66EDC14310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22893</xdr:colOff>
      <xdr:row>20</xdr:row>
      <xdr:rowOff>86286</xdr:rowOff>
    </xdr:from>
    <xdr:ext cx="618374" cy="342786"/>
    <xdr:sp macro="" textlink="$D$41">
      <xdr:nvSpPr>
        <xdr:cNvPr id="3" name="TextBox 2">
          <a:extLst>
            <a:ext uri="{FF2B5EF4-FFF2-40B4-BE49-F238E27FC236}">
              <a16:creationId xmlns:a16="http://schemas.microsoft.com/office/drawing/2014/main" id="{5F68892D-B1D3-4321-A96E-764F94896CCE}"/>
            </a:ext>
          </a:extLst>
        </xdr:cNvPr>
        <xdr:cNvSpPr txBox="1"/>
      </xdr:nvSpPr>
      <xdr:spPr>
        <a:xfrm>
          <a:off x="5867433" y="3416226"/>
          <a:ext cx="61837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8FD60A41-8683-4673-A621-DA0951441B05}" type="TxLink">
            <a:rPr lang="en-US" sz="1600" b="1" i="0" u="none" strike="noStrike">
              <a:solidFill>
                <a:srgbClr val="000000"/>
              </a:solidFill>
              <a:latin typeface="+mn-lt"/>
              <a:cs typeface="Arial"/>
            </a:rPr>
            <a:pPr/>
            <a:t>$1 M</a:t>
          </a:fld>
          <a:endParaRPr lang="en-CA" sz="1600" b="1">
            <a:latin typeface="+mn-lt"/>
          </a:endParaRPr>
        </a:p>
      </xdr:txBody>
    </xdr:sp>
    <xdr:clientData/>
  </xdr:oneCellAnchor>
  <xdr:twoCellAnchor>
    <xdr:from>
      <xdr:col>11</xdr:col>
      <xdr:colOff>177612</xdr:colOff>
      <xdr:row>8</xdr:row>
      <xdr:rowOff>2802</xdr:rowOff>
    </xdr:from>
    <xdr:to>
      <xdr:col>18</xdr:col>
      <xdr:colOff>141193</xdr:colOff>
      <xdr:row>26</xdr:row>
      <xdr:rowOff>79002</xdr:rowOff>
    </xdr:to>
    <xdr:graphicFrame macro="">
      <xdr:nvGraphicFramePr>
        <xdr:cNvPr id="4" name="Chart 3">
          <a:extLst>
            <a:ext uri="{FF2B5EF4-FFF2-40B4-BE49-F238E27FC236}">
              <a16:creationId xmlns:a16="http://schemas.microsoft.com/office/drawing/2014/main" id="{813EA360-8A3F-40B0-9F70-3C94067F28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291894</xdr:colOff>
      <xdr:row>16</xdr:row>
      <xdr:rowOff>122903</xdr:rowOff>
    </xdr:from>
    <xdr:to>
      <xdr:col>26</xdr:col>
      <xdr:colOff>691342</xdr:colOff>
      <xdr:row>64</xdr:row>
      <xdr:rowOff>108728</xdr:rowOff>
    </xdr:to>
    <xdr:graphicFrame macro="">
      <xdr:nvGraphicFramePr>
        <xdr:cNvPr id="2" name="Chart 1">
          <a:extLst>
            <a:ext uri="{FF2B5EF4-FFF2-40B4-BE49-F238E27FC236}">
              <a16:creationId xmlns:a16="http://schemas.microsoft.com/office/drawing/2014/main" id="{5E5A5543-3ACD-4BD4-93C5-734591067C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1943350</xdr:colOff>
      <xdr:row>24</xdr:row>
      <xdr:rowOff>694508</xdr:rowOff>
    </xdr:from>
    <xdr:to>
      <xdr:col>12</xdr:col>
      <xdr:colOff>781051</xdr:colOff>
      <xdr:row>74</xdr:row>
      <xdr:rowOff>119743</xdr:rowOff>
    </xdr:to>
    <xdr:graphicFrame macro="">
      <xdr:nvGraphicFramePr>
        <xdr:cNvPr id="2" name="Chart 1">
          <a:extLst>
            <a:ext uri="{FF2B5EF4-FFF2-40B4-BE49-F238E27FC236}">
              <a16:creationId xmlns:a16="http://schemas.microsoft.com/office/drawing/2014/main" id="{AE869F1F-E2D1-4CF9-981A-5471DCCD1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778850</xdr:colOff>
      <xdr:row>15</xdr:row>
      <xdr:rowOff>141515</xdr:rowOff>
    </xdr:from>
    <xdr:to>
      <xdr:col>10</xdr:col>
      <xdr:colOff>638175</xdr:colOff>
      <xdr:row>44</xdr:row>
      <xdr:rowOff>38100</xdr:rowOff>
    </xdr:to>
    <xdr:graphicFrame macro="">
      <xdr:nvGraphicFramePr>
        <xdr:cNvPr id="2" name="Chart 1">
          <a:extLst>
            <a:ext uri="{FF2B5EF4-FFF2-40B4-BE49-F238E27FC236}">
              <a16:creationId xmlns:a16="http://schemas.microsoft.com/office/drawing/2014/main" id="{E99BEFC5-4112-4AFB-94E8-1C9EC132B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750275</xdr:colOff>
      <xdr:row>13</xdr:row>
      <xdr:rowOff>112940</xdr:rowOff>
    </xdr:from>
    <xdr:to>
      <xdr:col>10</xdr:col>
      <xdr:colOff>609600</xdr:colOff>
      <xdr:row>41</xdr:row>
      <xdr:rowOff>9525</xdr:rowOff>
    </xdr:to>
    <xdr:graphicFrame macro="">
      <xdr:nvGraphicFramePr>
        <xdr:cNvPr id="2" name="Chart 1">
          <a:extLst>
            <a:ext uri="{FF2B5EF4-FFF2-40B4-BE49-F238E27FC236}">
              <a16:creationId xmlns:a16="http://schemas.microsoft.com/office/drawing/2014/main" id="{64AC9CAD-7E1D-4819-9EAE-0EB4F923B9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6</xdr:row>
      <xdr:rowOff>158750</xdr:rowOff>
    </xdr:from>
    <xdr:to>
      <xdr:col>11</xdr:col>
      <xdr:colOff>247650</xdr:colOff>
      <xdr:row>24</xdr:row>
      <xdr:rowOff>1</xdr:rowOff>
    </xdr:to>
    <xdr:graphicFrame macro="">
      <xdr:nvGraphicFramePr>
        <xdr:cNvPr id="2" name="Chart 1">
          <a:extLst>
            <a:ext uri="{FF2B5EF4-FFF2-40B4-BE49-F238E27FC236}">
              <a16:creationId xmlns:a16="http://schemas.microsoft.com/office/drawing/2014/main" id="{45062F42-D0F4-4207-95F1-2915EBBB20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349829</xdr:colOff>
      <xdr:row>16</xdr:row>
      <xdr:rowOff>161801</xdr:rowOff>
    </xdr:from>
    <xdr:ext cx="828674" cy="342786"/>
    <xdr:sp macro="" textlink="$D$19">
      <xdr:nvSpPr>
        <xdr:cNvPr id="3" name="TextBox 2">
          <a:extLst>
            <a:ext uri="{FF2B5EF4-FFF2-40B4-BE49-F238E27FC236}">
              <a16:creationId xmlns:a16="http://schemas.microsoft.com/office/drawing/2014/main" id="{71033F73-8744-45D7-94AA-E2286B106B3C}"/>
            </a:ext>
          </a:extLst>
        </xdr:cNvPr>
        <xdr:cNvSpPr txBox="1"/>
      </xdr:nvSpPr>
      <xdr:spPr>
        <a:xfrm>
          <a:off x="5711538" y="3403765"/>
          <a:ext cx="82867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50277301-4FE2-4F6E-B845-628851DA794B}" type="TxLink">
            <a:rPr lang="en-US" sz="1600" b="1" i="0" u="none" strike="noStrike">
              <a:solidFill>
                <a:srgbClr val="000000"/>
              </a:solidFill>
              <a:latin typeface="+mn-lt"/>
              <a:cs typeface="Arial"/>
            </a:rPr>
            <a:pPr/>
            <a:t>$27 M</a:t>
          </a:fld>
          <a:endParaRPr lang="en-CA" sz="1600" b="1">
            <a:latin typeface="+mn-lt"/>
          </a:endParaRPr>
        </a:p>
      </xdr:txBody>
    </xdr:sp>
    <xdr:clientData/>
  </xdr:oneCellAnchor>
  <xdr:twoCellAnchor>
    <xdr:from>
      <xdr:col>11</xdr:col>
      <xdr:colOff>546099</xdr:colOff>
      <xdr:row>7</xdr:row>
      <xdr:rowOff>2309</xdr:rowOff>
    </xdr:from>
    <xdr:to>
      <xdr:col>18</xdr:col>
      <xdr:colOff>1268412</xdr:colOff>
      <xdr:row>24</xdr:row>
      <xdr:rowOff>2309</xdr:rowOff>
    </xdr:to>
    <xdr:graphicFrame macro="">
      <xdr:nvGraphicFramePr>
        <xdr:cNvPr id="7" name="Chart 6">
          <a:extLst>
            <a:ext uri="{FF2B5EF4-FFF2-40B4-BE49-F238E27FC236}">
              <a16:creationId xmlns:a16="http://schemas.microsoft.com/office/drawing/2014/main" id="{6B4E7B59-974B-4FEA-8E12-C160D8724C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175663</xdr:colOff>
      <xdr:row>7</xdr:row>
      <xdr:rowOff>137727</xdr:rowOff>
    </xdr:from>
    <xdr:to>
      <xdr:col>11</xdr:col>
      <xdr:colOff>178670</xdr:colOff>
      <xdr:row>42</xdr:row>
      <xdr:rowOff>18677</xdr:rowOff>
    </xdr:to>
    <xdr:graphicFrame macro="">
      <xdr:nvGraphicFramePr>
        <xdr:cNvPr id="2" name="Chart 1">
          <a:extLst>
            <a:ext uri="{FF2B5EF4-FFF2-40B4-BE49-F238E27FC236}">
              <a16:creationId xmlns:a16="http://schemas.microsoft.com/office/drawing/2014/main" id="{ADE7D6EE-0461-4E4B-9876-BFCD62BE4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337029</xdr:colOff>
      <xdr:row>24</xdr:row>
      <xdr:rowOff>51491</xdr:rowOff>
    </xdr:from>
    <xdr:ext cx="756865" cy="593239"/>
    <xdr:sp macro="" textlink="$D$42">
      <xdr:nvSpPr>
        <xdr:cNvPr id="7" name="TextBox 6">
          <a:extLst>
            <a:ext uri="{FF2B5EF4-FFF2-40B4-BE49-F238E27FC236}">
              <a16:creationId xmlns:a16="http://schemas.microsoft.com/office/drawing/2014/main" id="{84B900AF-56AC-453C-BC6B-8FC021E0B240}"/>
            </a:ext>
          </a:extLst>
        </xdr:cNvPr>
        <xdr:cNvSpPr txBox="1"/>
      </xdr:nvSpPr>
      <xdr:spPr>
        <a:xfrm>
          <a:off x="6247972" y="4188062"/>
          <a:ext cx="756865"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471B3E54-3F68-4D6B-95E9-AFE0327273D7}" type="TxLink">
            <a:rPr lang="en-US" sz="1600" b="1" i="0" u="none" strike="noStrike">
              <a:solidFill>
                <a:srgbClr val="000000"/>
              </a:solidFill>
              <a:latin typeface="+mn-lt"/>
              <a:cs typeface="Arial"/>
            </a:rPr>
            <a:pPr/>
            <a:t>$3.1 M</a:t>
          </a:fld>
          <a:endParaRPr lang="en-CA" sz="1600" b="1">
            <a:latin typeface="+mn-lt"/>
          </a:endParaRPr>
        </a:p>
      </xdr:txBody>
    </xdr:sp>
    <xdr:clientData/>
  </xdr:oneCellAnchor>
  <xdr:twoCellAnchor>
    <xdr:from>
      <xdr:col>11</xdr:col>
      <xdr:colOff>591422</xdr:colOff>
      <xdr:row>7</xdr:row>
      <xdr:rowOff>143186</xdr:rowOff>
    </xdr:from>
    <xdr:to>
      <xdr:col>19</xdr:col>
      <xdr:colOff>433294</xdr:colOff>
      <xdr:row>28</xdr:row>
      <xdr:rowOff>62504</xdr:rowOff>
    </xdr:to>
    <xdr:graphicFrame macro="">
      <xdr:nvGraphicFramePr>
        <xdr:cNvPr id="5" name="Chart 4">
          <a:extLst>
            <a:ext uri="{FF2B5EF4-FFF2-40B4-BE49-F238E27FC236}">
              <a16:creationId xmlns:a16="http://schemas.microsoft.com/office/drawing/2014/main" id="{5A4F8697-F977-4289-B627-AF0E941CD0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297995</xdr:colOff>
      <xdr:row>8</xdr:row>
      <xdr:rowOff>32658</xdr:rowOff>
    </xdr:from>
    <xdr:to>
      <xdr:col>9</xdr:col>
      <xdr:colOff>453662</xdr:colOff>
      <xdr:row>28</xdr:row>
      <xdr:rowOff>156482</xdr:rowOff>
    </xdr:to>
    <xdr:graphicFrame macro="">
      <xdr:nvGraphicFramePr>
        <xdr:cNvPr id="2" name="Chart 1">
          <a:extLst>
            <a:ext uri="{FF2B5EF4-FFF2-40B4-BE49-F238E27FC236}">
              <a16:creationId xmlns:a16="http://schemas.microsoft.com/office/drawing/2014/main" id="{90F324AD-D21C-467D-AB68-E749606BF7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110219</xdr:colOff>
      <xdr:row>18</xdr:row>
      <xdr:rowOff>0</xdr:rowOff>
    </xdr:from>
    <xdr:ext cx="1013731" cy="342786"/>
    <xdr:sp macro="" textlink="$D$33">
      <xdr:nvSpPr>
        <xdr:cNvPr id="3" name="TextBox 2">
          <a:extLst>
            <a:ext uri="{FF2B5EF4-FFF2-40B4-BE49-F238E27FC236}">
              <a16:creationId xmlns:a16="http://schemas.microsoft.com/office/drawing/2014/main" id="{D0DCAA55-1539-4E96-BC7E-9D4CBFC08DDF}"/>
            </a:ext>
          </a:extLst>
        </xdr:cNvPr>
        <xdr:cNvSpPr txBox="1"/>
      </xdr:nvSpPr>
      <xdr:spPr>
        <a:xfrm>
          <a:off x="3805919" y="2967718"/>
          <a:ext cx="1013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1FEE3F74-65C9-4104-8C18-C868A8FCF595}" type="TxLink">
            <a:rPr lang="en-US" sz="1600" b="1" i="0" u="none" strike="noStrike">
              <a:solidFill>
                <a:srgbClr val="000000"/>
              </a:solidFill>
              <a:latin typeface="+mn-lt"/>
              <a:cs typeface="Arial"/>
            </a:rPr>
            <a:pPr/>
            <a:t>$1 M</a:t>
          </a:fld>
          <a:endParaRPr lang="en-CA" sz="1600" b="1">
            <a:latin typeface="+mn-lt"/>
          </a:endParaRPr>
        </a:p>
      </xdr:txBody>
    </xdr:sp>
    <xdr:clientData/>
  </xdr:oneCellAnchor>
  <xdr:twoCellAnchor>
    <xdr:from>
      <xdr:col>12</xdr:col>
      <xdr:colOff>123265</xdr:colOff>
      <xdr:row>9</xdr:row>
      <xdr:rowOff>78442</xdr:rowOff>
    </xdr:from>
    <xdr:to>
      <xdr:col>19</xdr:col>
      <xdr:colOff>22412</xdr:colOff>
      <xdr:row>27</xdr:row>
      <xdr:rowOff>154642</xdr:rowOff>
    </xdr:to>
    <xdr:graphicFrame macro="">
      <xdr:nvGraphicFramePr>
        <xdr:cNvPr id="4" name="Chart 3">
          <a:extLst>
            <a:ext uri="{FF2B5EF4-FFF2-40B4-BE49-F238E27FC236}">
              <a16:creationId xmlns:a16="http://schemas.microsoft.com/office/drawing/2014/main" id="{46AF3243-35F2-4F37-935C-219372D419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123824</xdr:colOff>
      <xdr:row>8</xdr:row>
      <xdr:rowOff>148319</xdr:rowOff>
    </xdr:from>
    <xdr:to>
      <xdr:col>11</xdr:col>
      <xdr:colOff>447675</xdr:colOff>
      <xdr:row>31</xdr:row>
      <xdr:rowOff>142876</xdr:rowOff>
    </xdr:to>
    <xdr:graphicFrame macro="">
      <xdr:nvGraphicFramePr>
        <xdr:cNvPr id="2" name="Chart 1">
          <a:extLst>
            <a:ext uri="{FF2B5EF4-FFF2-40B4-BE49-F238E27FC236}">
              <a16:creationId xmlns:a16="http://schemas.microsoft.com/office/drawing/2014/main" id="{B75D1ED1-FC12-4F65-B8BC-9901935317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8</xdr:row>
      <xdr:rowOff>152400</xdr:rowOff>
    </xdr:from>
    <xdr:to>
      <xdr:col>19</xdr:col>
      <xdr:colOff>9525</xdr:colOff>
      <xdr:row>26</xdr:row>
      <xdr:rowOff>142875</xdr:rowOff>
    </xdr:to>
    <xdr:graphicFrame macro="">
      <xdr:nvGraphicFramePr>
        <xdr:cNvPr id="3" name="Chart 2">
          <a:extLst>
            <a:ext uri="{FF2B5EF4-FFF2-40B4-BE49-F238E27FC236}">
              <a16:creationId xmlns:a16="http://schemas.microsoft.com/office/drawing/2014/main" id="{0F2FCBE4-D7F3-4162-9F47-FB0542A16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Jesse Neufeld" id="{27F501B3-B014-48F3-9725-4F941D184472}" userId="S-1-5-21-1225868717-2115506524-1677316004-320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Q3" dT="2019-01-31T00:58:39.19" personId="{27F501B3-B014-48F3-9725-4F941D184472}" id="{F1A2C5DC-A761-4A4A-92A6-0606ABCC4D47}">
    <text>used to calculate cost-weighted averages</text>
  </threadedComment>
  <threadedComment ref="R3" dT="2019-01-31T00:58:57.02" personId="{27F501B3-B014-48F3-9725-4F941D184472}" id="{872CB5F9-6057-4CBA-A2B4-2D11BEB9AAFA}">
    <text>used to calculate cost-weighted averages</text>
  </threadedComment>
  <threadedComment ref="S3" dT="2019-01-31T00:59:00.29" personId="{27F501B3-B014-48F3-9725-4F941D184472}" id="{E87EF289-5083-4C6C-9A31-2D8E290E09F2}">
    <text>used to calculate cost-weighted averages</text>
  </threadedComment>
</ThreadedComments>
</file>

<file path=xl/threadedComments/threadedComment2.xml><?xml version="1.0" encoding="utf-8"?>
<ThreadedComments xmlns="http://schemas.microsoft.com/office/spreadsheetml/2018/threadedcomments" xmlns:x="http://schemas.openxmlformats.org/spreadsheetml/2006/main">
  <threadedComment ref="S3" dT="2019-01-31T00:58:39.19" personId="{27F501B3-B014-48F3-9725-4F941D184472}" id="{4285287C-943A-4BFC-9485-B0DFB77EEF38}">
    <text>used to calculate cost-weighted averages</text>
  </threadedComment>
  <threadedComment ref="T3" dT="2019-01-31T00:58:57.02" personId="{27F501B3-B014-48F3-9725-4F941D184472}" id="{2E6E7BB2-1A63-491D-A1F1-4B8832DF833C}">
    <text>used to calculate cost-weighted averages</text>
  </threadedComment>
  <threadedComment ref="U3" dT="2019-01-31T00:59:00.29" personId="{27F501B3-B014-48F3-9725-4F941D184472}" id="{1D50CDDC-69D5-4C04-B817-8DCD9AD438DD}">
    <text>used to calculate cost-weighted averages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AED5D-3776-4DE4-AA62-6AEBAD261E36}">
  <sheetPr codeName="Sheet1">
    <tabColor theme="3"/>
  </sheetPr>
  <dimension ref="A1:E36"/>
  <sheetViews>
    <sheetView tabSelected="1" zoomScaleNormal="100" zoomScaleSheetLayoutView="100" workbookViewId="0">
      <selection sqref="A1:E1"/>
    </sheetView>
  </sheetViews>
  <sheetFormatPr defaultColWidth="9.109375" defaultRowHeight="13.2"/>
  <cols>
    <col min="1" max="1" width="16.5546875" style="23" customWidth="1"/>
    <col min="2" max="4" width="30.6640625" style="23" customWidth="1"/>
    <col min="5" max="5" width="17.33203125" style="23" customWidth="1"/>
    <col min="6" max="16384" width="9.109375" style="23"/>
  </cols>
  <sheetData>
    <row r="1" spans="1:5" s="22" customFormat="1" ht="30.75" customHeight="1">
      <c r="A1" s="434" t="s">
        <v>281</v>
      </c>
      <c r="B1" s="435"/>
      <c r="C1" s="435"/>
      <c r="D1" s="435"/>
      <c r="E1" s="436"/>
    </row>
    <row r="2" spans="1:5" ht="30.75" customHeight="1">
      <c r="A2" s="437" t="s">
        <v>354</v>
      </c>
      <c r="B2" s="438"/>
      <c r="C2" s="438"/>
      <c r="D2" s="438"/>
      <c r="E2" s="439"/>
    </row>
    <row r="3" spans="1:5">
      <c r="A3" s="24"/>
      <c r="B3" s="25"/>
      <c r="C3" s="25"/>
      <c r="D3" s="25"/>
      <c r="E3" s="26"/>
    </row>
    <row r="4" spans="1:5" ht="18.75" customHeight="1">
      <c r="A4" s="24"/>
      <c r="B4" s="25"/>
      <c r="C4" s="27" t="s">
        <v>158</v>
      </c>
      <c r="D4" s="25"/>
      <c r="E4" s="26"/>
    </row>
    <row r="5" spans="1:5">
      <c r="A5" s="24"/>
      <c r="B5" s="25"/>
      <c r="C5" s="25"/>
      <c r="D5" s="25"/>
      <c r="E5" s="26"/>
    </row>
    <row r="6" spans="1:5">
      <c r="A6" s="24"/>
      <c r="B6" s="432" t="s">
        <v>176</v>
      </c>
      <c r="C6" s="432"/>
      <c r="D6" s="28">
        <v>2020</v>
      </c>
      <c r="E6" s="26"/>
    </row>
    <row r="7" spans="1:5">
      <c r="A7" s="24"/>
      <c r="B7" s="25"/>
      <c r="C7" s="25"/>
      <c r="D7" s="25"/>
      <c r="E7" s="26"/>
    </row>
    <row r="8" spans="1:5">
      <c r="A8" s="24"/>
      <c r="B8" s="25"/>
      <c r="C8" s="25"/>
      <c r="D8" s="29" t="s">
        <v>135</v>
      </c>
      <c r="E8" s="30">
        <f ca="1">TODAY()</f>
        <v>44334</v>
      </c>
    </row>
    <row r="9" spans="1:5">
      <c r="A9" s="24"/>
      <c r="B9" s="25"/>
      <c r="C9" s="25"/>
      <c r="D9" s="25"/>
      <c r="E9" s="26"/>
    </row>
    <row r="10" spans="1:5">
      <c r="A10" s="24"/>
      <c r="B10" s="31" t="s">
        <v>177</v>
      </c>
      <c r="C10" s="25"/>
      <c r="D10" s="25"/>
      <c r="E10" s="26"/>
    </row>
    <row r="11" spans="1:5">
      <c r="A11" s="24"/>
      <c r="B11" s="32" t="s">
        <v>178</v>
      </c>
      <c r="C11" s="33" t="s">
        <v>179</v>
      </c>
      <c r="D11" s="34" t="s">
        <v>180</v>
      </c>
      <c r="E11" s="26"/>
    </row>
    <row r="12" spans="1:5">
      <c r="A12" s="24"/>
      <c r="B12" s="35"/>
      <c r="C12" s="36"/>
      <c r="D12" s="37"/>
      <c r="E12" s="26"/>
    </row>
    <row r="13" spans="1:5">
      <c r="A13" s="24"/>
      <c r="B13" s="38"/>
      <c r="C13" s="39"/>
      <c r="D13" s="40"/>
      <c r="E13" s="26"/>
    </row>
    <row r="14" spans="1:5">
      <c r="A14" s="24"/>
      <c r="B14" s="38"/>
      <c r="C14" s="39"/>
      <c r="D14" s="40"/>
      <c r="E14" s="26"/>
    </row>
    <row r="15" spans="1:5">
      <c r="A15" s="24"/>
      <c r="B15" s="38"/>
      <c r="C15" s="39"/>
      <c r="D15" s="40"/>
      <c r="E15" s="26"/>
    </row>
    <row r="16" spans="1:5">
      <c r="A16" s="24"/>
      <c r="B16" s="41"/>
      <c r="C16" s="42"/>
      <c r="D16" s="43"/>
      <c r="E16" s="26"/>
    </row>
    <row r="17" spans="1:5">
      <c r="A17" s="24"/>
      <c r="B17" s="25"/>
      <c r="C17" s="25"/>
      <c r="D17" s="25"/>
      <c r="E17" s="26"/>
    </row>
    <row r="18" spans="1:5" ht="13.8" thickBot="1">
      <c r="A18" s="24"/>
      <c r="B18" s="44" t="s">
        <v>136</v>
      </c>
      <c r="C18" s="25"/>
      <c r="D18" s="25"/>
      <c r="E18" s="26"/>
    </row>
    <row r="19" spans="1:5" ht="27" thickBot="1">
      <c r="A19" s="24"/>
      <c r="B19" s="45" t="s">
        <v>181</v>
      </c>
      <c r="C19" s="46" t="s">
        <v>182</v>
      </c>
      <c r="D19" s="440" t="s">
        <v>284</v>
      </c>
      <c r="E19" s="26"/>
    </row>
    <row r="20" spans="1:5" ht="23.4" thickBot="1">
      <c r="A20" s="24"/>
      <c r="B20" s="47" t="s">
        <v>183</v>
      </c>
      <c r="C20" s="48" t="s">
        <v>184</v>
      </c>
      <c r="D20" s="440"/>
      <c r="E20" s="26"/>
    </row>
    <row r="21" spans="1:5" ht="23.4" thickBot="1">
      <c r="A21" s="24"/>
      <c r="B21" s="47" t="s">
        <v>185</v>
      </c>
      <c r="C21" s="49" t="s">
        <v>287</v>
      </c>
      <c r="D21" s="440"/>
      <c r="E21" s="26"/>
    </row>
    <row r="22" spans="1:5">
      <c r="A22" s="24"/>
      <c r="B22" s="50"/>
      <c r="C22" s="25"/>
      <c r="D22" s="25"/>
      <c r="E22" s="26"/>
    </row>
    <row r="23" spans="1:5">
      <c r="A23" s="24"/>
      <c r="B23" s="51" t="s">
        <v>5</v>
      </c>
      <c r="C23" s="25"/>
      <c r="D23" s="25"/>
      <c r="E23" s="26"/>
    </row>
    <row r="24" spans="1:5" ht="45.6">
      <c r="A24" s="24"/>
      <c r="B24" s="52" t="s">
        <v>257</v>
      </c>
      <c r="C24" s="25"/>
      <c r="D24" s="25"/>
      <c r="E24" s="26"/>
    </row>
    <row r="25" spans="1:5">
      <c r="A25" s="24"/>
      <c r="B25" s="52"/>
      <c r="C25" s="25"/>
      <c r="D25" s="25"/>
      <c r="E25" s="26"/>
    </row>
    <row r="26" spans="1:5">
      <c r="A26" s="24"/>
      <c r="B26" s="53" t="s">
        <v>186</v>
      </c>
      <c r="C26" s="25"/>
      <c r="D26" s="25"/>
      <c r="E26" s="26"/>
    </row>
    <row r="27" spans="1:5">
      <c r="A27" s="24"/>
      <c r="B27" s="25"/>
      <c r="C27" s="25"/>
      <c r="D27" s="25"/>
      <c r="E27" s="26"/>
    </row>
    <row r="28" spans="1:5">
      <c r="A28" s="24"/>
      <c r="B28" s="25"/>
      <c r="C28" s="25"/>
      <c r="D28" s="25"/>
      <c r="E28" s="26"/>
    </row>
    <row r="29" spans="1:5">
      <c r="A29" s="24"/>
      <c r="B29" s="44" t="s">
        <v>146</v>
      </c>
      <c r="C29" s="25"/>
      <c r="D29" s="25"/>
      <c r="E29" s="26"/>
    </row>
    <row r="30" spans="1:5" ht="25.5" customHeight="1">
      <c r="A30" s="24"/>
      <c r="B30" s="433" t="s">
        <v>147</v>
      </c>
      <c r="C30" s="433"/>
      <c r="D30" s="433"/>
      <c r="E30" s="26"/>
    </row>
    <row r="31" spans="1:5" ht="25.5" customHeight="1">
      <c r="A31" s="24"/>
      <c r="B31" s="433" t="s">
        <v>277</v>
      </c>
      <c r="C31" s="433"/>
      <c r="D31" s="433"/>
      <c r="E31" s="26"/>
    </row>
    <row r="32" spans="1:5">
      <c r="A32" s="24"/>
      <c r="B32" s="25" t="s">
        <v>148</v>
      </c>
      <c r="C32" s="25"/>
      <c r="D32" s="25"/>
      <c r="E32" s="26"/>
    </row>
    <row r="33" spans="1:5">
      <c r="A33" s="24"/>
      <c r="B33" s="25" t="s">
        <v>278</v>
      </c>
      <c r="C33" s="25"/>
      <c r="D33" s="25"/>
      <c r="E33" s="26"/>
    </row>
    <row r="34" spans="1:5">
      <c r="A34" s="24"/>
      <c r="B34" s="25"/>
      <c r="C34" s="25"/>
      <c r="D34" s="25"/>
      <c r="E34" s="26"/>
    </row>
    <row r="35" spans="1:5">
      <c r="A35" s="24"/>
      <c r="B35" s="25"/>
      <c r="C35" s="25"/>
      <c r="D35" s="25"/>
      <c r="E35" s="26"/>
    </row>
    <row r="36" spans="1:5">
      <c r="A36" s="54"/>
      <c r="B36" s="55"/>
      <c r="C36" s="56"/>
      <c r="D36" s="56"/>
      <c r="E36" s="57"/>
    </row>
  </sheetData>
  <mergeCells count="6">
    <mergeCell ref="B6:C6"/>
    <mergeCell ref="B31:D31"/>
    <mergeCell ref="B30:D30"/>
    <mergeCell ref="A1:E1"/>
    <mergeCell ref="A2:E2"/>
    <mergeCell ref="D19:D21"/>
  </mergeCells>
  <pageMargins left="0.7" right="0.7" top="0.75" bottom="0.75" header="0.3" footer="0.3"/>
  <pageSetup scale="7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3EA1213-833D-49DC-981C-37244FF0A666}">
          <x14:formula1>
            <xm:f>Lookups!$O$2:$P$2</xm:f>
          </x14:formula1>
          <xm:sqref>B26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30990-C87C-462C-9804-1677A49ADB96}">
  <sheetPr codeName="Sheet9">
    <tabColor theme="7"/>
    <pageSetUpPr fitToPage="1"/>
  </sheetPr>
  <dimension ref="A1:AG32"/>
  <sheetViews>
    <sheetView showGridLines="0" zoomScaleNormal="100" workbookViewId="0">
      <selection activeCell="N28" sqref="N28"/>
    </sheetView>
  </sheetViews>
  <sheetFormatPr defaultColWidth="9.109375" defaultRowHeight="13.2"/>
  <cols>
    <col min="1" max="1" width="25.6640625" style="65" customWidth="1"/>
    <col min="2" max="12" width="14.109375" style="65" customWidth="1"/>
    <col min="13" max="27" width="14.109375" style="153" customWidth="1"/>
    <col min="28" max="28" width="9.33203125" style="153" bestFit="1" customWidth="1"/>
    <col min="29" max="30" width="17.109375" style="153" customWidth="1"/>
    <col min="31" max="31" width="22.109375" style="69" customWidth="1"/>
    <col min="32" max="33" width="13.109375" style="69" customWidth="1"/>
    <col min="34" max="16384" width="9.109375" style="69"/>
  </cols>
  <sheetData>
    <row r="1" spans="1:33" ht="30.75" customHeight="1">
      <c r="A1" s="448" t="s">
        <v>292</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263"/>
      <c r="AC1" s="263"/>
      <c r="AD1" s="263"/>
      <c r="AE1" s="68"/>
    </row>
    <row r="2" spans="1:33" s="233" customFormat="1" ht="17.399999999999999">
      <c r="A2" s="453"/>
      <c r="B2" s="453"/>
      <c r="C2" s="453"/>
      <c r="D2" s="453"/>
      <c r="E2" s="466"/>
      <c r="F2" s="466"/>
      <c r="G2" s="466"/>
      <c r="H2" s="466"/>
      <c r="I2" s="466"/>
      <c r="J2" s="466"/>
      <c r="K2" s="466"/>
      <c r="L2" s="466"/>
      <c r="M2" s="466"/>
      <c r="N2" s="466"/>
      <c r="O2" s="466"/>
      <c r="P2" s="466"/>
      <c r="Q2" s="466"/>
      <c r="R2" s="466"/>
      <c r="S2" s="466"/>
      <c r="T2" s="466"/>
      <c r="U2" s="466"/>
      <c r="V2" s="466"/>
      <c r="W2" s="466"/>
      <c r="X2" s="466"/>
      <c r="Y2" s="466"/>
      <c r="Z2" s="466"/>
      <c r="AA2" s="466"/>
      <c r="AB2" s="137"/>
      <c r="AC2" s="137"/>
      <c r="AD2" s="137"/>
    </row>
    <row r="3" spans="1:33" s="233" customFormat="1" ht="17.399999999999999">
      <c r="A3" s="232"/>
      <c r="B3" s="232"/>
      <c r="C3" s="232"/>
      <c r="D3" s="132"/>
      <c r="E3" s="132"/>
      <c r="F3" s="132"/>
      <c r="G3" s="132"/>
      <c r="H3" s="132"/>
      <c r="I3" s="132"/>
      <c r="J3" s="132"/>
      <c r="K3" s="132"/>
      <c r="L3" s="132"/>
      <c r="M3" s="137"/>
      <c r="N3" s="137"/>
      <c r="O3" s="137"/>
      <c r="P3" s="137"/>
      <c r="Q3" s="137"/>
      <c r="R3" s="137"/>
      <c r="S3" s="137"/>
      <c r="T3" s="137"/>
      <c r="U3" s="137"/>
      <c r="V3" s="137"/>
      <c r="W3" s="137"/>
      <c r="X3" s="137"/>
      <c r="Y3" s="137"/>
      <c r="Z3" s="137"/>
      <c r="AA3" s="137"/>
      <c r="AB3" s="137"/>
      <c r="AC3" s="137"/>
      <c r="AD3" s="137"/>
    </row>
    <row r="4" spans="1:33">
      <c r="A4" s="267" t="s">
        <v>130</v>
      </c>
      <c r="B4" s="267">
        <v>2019</v>
      </c>
      <c r="C4" s="267">
        <v>2020</v>
      </c>
      <c r="D4" s="267">
        <v>2021</v>
      </c>
      <c r="E4" s="267">
        <v>2022</v>
      </c>
      <c r="F4" s="267">
        <v>2023</v>
      </c>
      <c r="G4" s="267">
        <v>2024</v>
      </c>
      <c r="H4" s="267">
        <v>2025</v>
      </c>
      <c r="I4" s="267">
        <v>2026</v>
      </c>
      <c r="J4" s="267">
        <v>2027</v>
      </c>
      <c r="K4" s="267">
        <v>2028</v>
      </c>
      <c r="L4" s="267">
        <v>2029</v>
      </c>
      <c r="M4" s="267">
        <v>2030</v>
      </c>
      <c r="N4" s="267">
        <v>2031</v>
      </c>
      <c r="O4" s="267">
        <v>2032</v>
      </c>
      <c r="P4" s="267">
        <v>2033</v>
      </c>
      <c r="Q4" s="267">
        <v>2034</v>
      </c>
      <c r="R4" s="267">
        <v>2035</v>
      </c>
      <c r="S4" s="267">
        <v>2036</v>
      </c>
      <c r="T4" s="267">
        <v>2037</v>
      </c>
      <c r="U4" s="267">
        <v>2038</v>
      </c>
      <c r="V4" s="267">
        <v>2039</v>
      </c>
      <c r="W4" s="267">
        <v>2040</v>
      </c>
      <c r="X4" s="267">
        <v>2041</v>
      </c>
      <c r="Y4" s="267">
        <v>2042</v>
      </c>
      <c r="Z4" s="267">
        <v>2043</v>
      </c>
      <c r="AA4" s="267" t="s">
        <v>101</v>
      </c>
      <c r="AF4" s="234"/>
      <c r="AG4" s="234"/>
    </row>
    <row r="5" spans="1:33" s="74" customFormat="1" ht="15">
      <c r="A5" s="106" t="s">
        <v>133</v>
      </c>
      <c r="B5" s="268">
        <f>'Chart - Renewal Summary'!C12</f>
        <v>0</v>
      </c>
      <c r="C5" s="268">
        <f>'Chart - Renewal Summary'!D12</f>
        <v>58040.31644253603</v>
      </c>
      <c r="D5" s="268">
        <f>'Chart - Renewal Summary'!E12</f>
        <v>0</v>
      </c>
      <c r="E5" s="268">
        <f>'Chart - Renewal Summary'!F12</f>
        <v>13912356.927547609</v>
      </c>
      <c r="F5" s="268">
        <f>'Chart - Renewal Summary'!G12</f>
        <v>608472.97188275785</v>
      </c>
      <c r="G5" s="268">
        <f>'Chart - Renewal Summary'!H12</f>
        <v>23040.31644253603</v>
      </c>
      <c r="H5" s="268">
        <f>'Chart - Renewal Summary'!I12</f>
        <v>10839.387322858562</v>
      </c>
      <c r="I5" s="268">
        <f>'Chart - Renewal Summary'!J12</f>
        <v>100941.02898458642</v>
      </c>
      <c r="J5" s="268">
        <f>'Chart - Renewal Summary'!K12</f>
        <v>36816.611105072814</v>
      </c>
      <c r="K5" s="268">
        <f>'Chart - Renewal Summary'!L12</f>
        <v>23040.31644253603</v>
      </c>
      <c r="L5" s="268">
        <f>'Chart - Renewal Summary'!M12</f>
        <v>0</v>
      </c>
      <c r="M5" s="268">
        <f>'Chart - Renewal Summary'!N12</f>
        <v>733040.31644253607</v>
      </c>
      <c r="N5" s="268">
        <f>'Chart - Renewal Summary'!O12</f>
        <v>321038.98005950451</v>
      </c>
      <c r="O5" s="268">
        <f>'Chart - Renewal Summary'!P12</f>
        <v>36816.611105072814</v>
      </c>
      <c r="P5" s="268">
        <f>'Chart - Renewal Summary'!Q12</f>
        <v>0</v>
      </c>
      <c r="Q5" s="268">
        <f>'Chart - Renewal Summary'!R12</f>
        <v>18525</v>
      </c>
      <c r="R5" s="268">
        <f>'Chart - Renewal Summary'!S12</f>
        <v>64594.557204019729</v>
      </c>
      <c r="S5" s="268">
        <f>'Chart - Renewal Summary'!T12</f>
        <v>77900.712542050387</v>
      </c>
      <c r="T5" s="268">
        <f>'Chart - Renewal Summary'!U12</f>
        <v>36816.611105072814</v>
      </c>
      <c r="U5" s="268">
        <f>'Chart - Renewal Summary'!V12</f>
        <v>608472.97188275785</v>
      </c>
      <c r="V5" s="268">
        <f>'Chart - Renewal Summary'!W12</f>
        <v>0</v>
      </c>
      <c r="W5" s="268">
        <f>'Chart - Renewal Summary'!X12</f>
        <v>3023039.0379006015</v>
      </c>
      <c r="X5" s="268">
        <f>'Chart - Renewal Summary'!Y12</f>
        <v>0</v>
      </c>
      <c r="Y5" s="268">
        <f>'Chart - Renewal Summary'!Z12</f>
        <v>389316.61110507284</v>
      </c>
      <c r="Z5" s="268">
        <f>'Chart - Renewal Summary'!AA12</f>
        <v>102977.67379424503</v>
      </c>
      <c r="AA5" s="269">
        <f>SUM(B5:Z5)</f>
        <v>20186086.959311426</v>
      </c>
      <c r="AB5" s="153"/>
      <c r="AC5" s="264"/>
      <c r="AD5" s="264"/>
    </row>
    <row r="6" spans="1:33" s="74" customFormat="1" ht="15">
      <c r="A6" s="106" t="s">
        <v>132</v>
      </c>
      <c r="B6" s="268">
        <f>'25 Year Non-Renewal Plan'!O24</f>
        <v>0</v>
      </c>
      <c r="C6" s="268">
        <f>'25 Year Non-Renewal Plan'!P24</f>
        <v>20000</v>
      </c>
      <c r="D6" s="268">
        <f>'25 Year Non-Renewal Plan'!Q24</f>
        <v>0</v>
      </c>
      <c r="E6" s="268">
        <f>'25 Year Non-Renewal Plan'!R24</f>
        <v>0</v>
      </c>
      <c r="F6" s="268">
        <f>'25 Year Non-Renewal Plan'!S24</f>
        <v>0</v>
      </c>
      <c r="G6" s="268">
        <f>'25 Year Non-Renewal Plan'!T24</f>
        <v>0</v>
      </c>
      <c r="H6" s="268">
        <f>'25 Year Non-Renewal Plan'!U24</f>
        <v>100000</v>
      </c>
      <c r="I6" s="268">
        <f>'25 Year Non-Renewal Plan'!V24</f>
        <v>0</v>
      </c>
      <c r="J6" s="268">
        <f>'25 Year Non-Renewal Plan'!W24</f>
        <v>0</v>
      </c>
      <c r="K6" s="268">
        <f>'25 Year Non-Renewal Plan'!X24</f>
        <v>0</v>
      </c>
      <c r="L6" s="268">
        <f>'25 Year Non-Renewal Plan'!Y24</f>
        <v>0</v>
      </c>
      <c r="M6" s="268">
        <f>'25 Year Non-Renewal Plan'!Z24</f>
        <v>95000</v>
      </c>
      <c r="N6" s="268">
        <f>'25 Year Non-Renewal Plan'!AA24</f>
        <v>125000</v>
      </c>
      <c r="O6" s="268">
        <f>'25 Year Non-Renewal Plan'!AB24</f>
        <v>0</v>
      </c>
      <c r="P6" s="268">
        <f>'25 Year Non-Renewal Plan'!AC24</f>
        <v>0</v>
      </c>
      <c r="Q6" s="268">
        <f>'25 Year Non-Renewal Plan'!AD24</f>
        <v>0</v>
      </c>
      <c r="R6" s="268">
        <f>'25 Year Non-Renewal Plan'!AE24</f>
        <v>0</v>
      </c>
      <c r="S6" s="268">
        <f>'25 Year Non-Renewal Plan'!AF24</f>
        <v>0</v>
      </c>
      <c r="T6" s="268">
        <f>'25 Year Non-Renewal Plan'!AG24</f>
        <v>0</v>
      </c>
      <c r="U6" s="268">
        <f>'25 Year Non-Renewal Plan'!AH24</f>
        <v>0</v>
      </c>
      <c r="V6" s="268">
        <f>'25 Year Non-Renewal Plan'!AI24</f>
        <v>0</v>
      </c>
      <c r="W6" s="268">
        <f>'25 Year Non-Renewal Plan'!AJ24</f>
        <v>120000</v>
      </c>
      <c r="X6" s="268">
        <f>'25 Year Non-Renewal Plan'!AK24</f>
        <v>0</v>
      </c>
      <c r="Y6" s="268">
        <f>'25 Year Non-Renewal Plan'!AL24</f>
        <v>0</v>
      </c>
      <c r="Z6" s="268">
        <f>'25 Year Non-Renewal Plan'!AM24</f>
        <v>0</v>
      </c>
      <c r="AA6" s="269">
        <f t="shared" ref="AA6:AA8" si="0">SUM(B6:Z6)</f>
        <v>460000</v>
      </c>
      <c r="AB6" s="66"/>
      <c r="AC6" s="264"/>
      <c r="AD6" s="264"/>
    </row>
    <row r="7" spans="1:33" s="74" customFormat="1" ht="15">
      <c r="A7" s="270" t="s">
        <v>162</v>
      </c>
      <c r="B7" s="271">
        <v>500000</v>
      </c>
      <c r="C7" s="271">
        <f>B7*1.02</f>
        <v>510000</v>
      </c>
      <c r="D7" s="271">
        <f t="shared" ref="D7:Z7" si="1">C7*1.02</f>
        <v>520200</v>
      </c>
      <c r="E7" s="271">
        <f t="shared" si="1"/>
        <v>530604</v>
      </c>
      <c r="F7" s="271">
        <f t="shared" si="1"/>
        <v>541216.07999999996</v>
      </c>
      <c r="G7" s="271">
        <f t="shared" si="1"/>
        <v>552040.40159999998</v>
      </c>
      <c r="H7" s="271">
        <f t="shared" si="1"/>
        <v>563081.20963199995</v>
      </c>
      <c r="I7" s="271">
        <f t="shared" si="1"/>
        <v>574342.83382463991</v>
      </c>
      <c r="J7" s="271">
        <f t="shared" si="1"/>
        <v>585829.69050113275</v>
      </c>
      <c r="K7" s="271">
        <f t="shared" si="1"/>
        <v>597546.28431115544</v>
      </c>
      <c r="L7" s="271">
        <f t="shared" si="1"/>
        <v>609497.20999737852</v>
      </c>
      <c r="M7" s="271">
        <f t="shared" si="1"/>
        <v>621687.15419732605</v>
      </c>
      <c r="N7" s="271">
        <f t="shared" si="1"/>
        <v>634120.89728127257</v>
      </c>
      <c r="O7" s="271">
        <f t="shared" si="1"/>
        <v>646803.31522689806</v>
      </c>
      <c r="P7" s="271">
        <f t="shared" si="1"/>
        <v>659739.381531436</v>
      </c>
      <c r="Q7" s="271">
        <f t="shared" si="1"/>
        <v>672934.16916206467</v>
      </c>
      <c r="R7" s="271">
        <f t="shared" si="1"/>
        <v>686392.85254530597</v>
      </c>
      <c r="S7" s="271">
        <f t="shared" si="1"/>
        <v>700120.70959621214</v>
      </c>
      <c r="T7" s="271">
        <f t="shared" si="1"/>
        <v>714123.12378813641</v>
      </c>
      <c r="U7" s="271">
        <f t="shared" si="1"/>
        <v>728405.58626389911</v>
      </c>
      <c r="V7" s="271">
        <f t="shared" si="1"/>
        <v>742973.69798917708</v>
      </c>
      <c r="W7" s="271">
        <f t="shared" si="1"/>
        <v>757833.17194896063</v>
      </c>
      <c r="X7" s="271">
        <f t="shared" si="1"/>
        <v>772989.83538793982</v>
      </c>
      <c r="Y7" s="271">
        <f t="shared" si="1"/>
        <v>788449.63209569862</v>
      </c>
      <c r="Z7" s="271">
        <f t="shared" si="1"/>
        <v>804218.62473761255</v>
      </c>
      <c r="AA7" s="269">
        <f t="shared" si="0"/>
        <v>16015149.861618247</v>
      </c>
      <c r="AB7" s="66"/>
      <c r="AC7" s="264"/>
      <c r="AD7" s="264"/>
    </row>
    <row r="8" spans="1:33" s="74" customFormat="1" ht="15">
      <c r="A8" s="270" t="s">
        <v>131</v>
      </c>
      <c r="B8" s="271">
        <v>1</v>
      </c>
      <c r="C8" s="271">
        <v>1</v>
      </c>
      <c r="D8" s="271">
        <v>1</v>
      </c>
      <c r="E8" s="271">
        <v>1</v>
      </c>
      <c r="F8" s="271">
        <v>1</v>
      </c>
      <c r="G8" s="271">
        <v>1</v>
      </c>
      <c r="H8" s="271">
        <v>1</v>
      </c>
      <c r="I8" s="271">
        <v>1</v>
      </c>
      <c r="J8" s="271">
        <v>1</v>
      </c>
      <c r="K8" s="271">
        <v>1</v>
      </c>
      <c r="L8" s="271">
        <v>1</v>
      </c>
      <c r="M8" s="271">
        <v>1</v>
      </c>
      <c r="N8" s="271">
        <v>1</v>
      </c>
      <c r="O8" s="271">
        <v>1</v>
      </c>
      <c r="P8" s="271">
        <v>1</v>
      </c>
      <c r="Q8" s="271">
        <v>1</v>
      </c>
      <c r="R8" s="271">
        <v>1</v>
      </c>
      <c r="S8" s="271">
        <v>1</v>
      </c>
      <c r="T8" s="271">
        <v>1</v>
      </c>
      <c r="U8" s="271">
        <v>1</v>
      </c>
      <c r="V8" s="271">
        <v>1</v>
      </c>
      <c r="W8" s="271">
        <v>1</v>
      </c>
      <c r="X8" s="271">
        <v>1</v>
      </c>
      <c r="Y8" s="271">
        <v>1</v>
      </c>
      <c r="Z8" s="271">
        <v>1</v>
      </c>
      <c r="AA8" s="269">
        <f t="shared" si="0"/>
        <v>25</v>
      </c>
      <c r="AB8" s="66"/>
      <c r="AC8" s="264"/>
      <c r="AD8" s="264"/>
    </row>
    <row r="9" spans="1:33" s="74" customFormat="1" ht="15">
      <c r="A9" s="272" t="s">
        <v>101</v>
      </c>
      <c r="B9" s="273">
        <f>SUM(B5:B8)</f>
        <v>500001</v>
      </c>
      <c r="C9" s="273">
        <f t="shared" ref="C9:AA9" si="2">SUM(C5:C8)</f>
        <v>588041.31644253607</v>
      </c>
      <c r="D9" s="273">
        <f t="shared" si="2"/>
        <v>520201</v>
      </c>
      <c r="E9" s="273">
        <f t="shared" si="2"/>
        <v>14442961.927547609</v>
      </c>
      <c r="F9" s="273">
        <f t="shared" si="2"/>
        <v>1149690.0518827578</v>
      </c>
      <c r="G9" s="273">
        <f t="shared" si="2"/>
        <v>575081.71804253606</v>
      </c>
      <c r="H9" s="273">
        <f t="shared" si="2"/>
        <v>673921.59695485851</v>
      </c>
      <c r="I9" s="273">
        <f t="shared" si="2"/>
        <v>675284.86280922638</v>
      </c>
      <c r="J9" s="273">
        <f t="shared" si="2"/>
        <v>622647.30160620552</v>
      </c>
      <c r="K9" s="273">
        <f t="shared" si="2"/>
        <v>620587.60075369151</v>
      </c>
      <c r="L9" s="273">
        <f t="shared" si="2"/>
        <v>609498.20999737852</v>
      </c>
      <c r="M9" s="273">
        <f t="shared" si="2"/>
        <v>1449728.4706398621</v>
      </c>
      <c r="N9" s="273">
        <f t="shared" si="2"/>
        <v>1080160.8773407771</v>
      </c>
      <c r="O9" s="273">
        <f t="shared" si="2"/>
        <v>683620.92633197084</v>
      </c>
      <c r="P9" s="273">
        <f t="shared" si="2"/>
        <v>659740.381531436</v>
      </c>
      <c r="Q9" s="273">
        <f t="shared" si="2"/>
        <v>691460.16916206467</v>
      </c>
      <c r="R9" s="273">
        <f t="shared" si="2"/>
        <v>750988.40974932571</v>
      </c>
      <c r="S9" s="273">
        <f t="shared" si="2"/>
        <v>778022.42213826254</v>
      </c>
      <c r="T9" s="273">
        <f t="shared" si="2"/>
        <v>750940.73489320918</v>
      </c>
      <c r="U9" s="273">
        <f t="shared" si="2"/>
        <v>1336879.558146657</v>
      </c>
      <c r="V9" s="273">
        <f t="shared" si="2"/>
        <v>742974.69798917708</v>
      </c>
      <c r="W9" s="273">
        <f t="shared" si="2"/>
        <v>3900873.209849562</v>
      </c>
      <c r="X9" s="273">
        <f t="shared" si="2"/>
        <v>772990.83538793982</v>
      </c>
      <c r="Y9" s="273">
        <f t="shared" si="2"/>
        <v>1177767.2432007715</v>
      </c>
      <c r="Z9" s="273">
        <f t="shared" si="2"/>
        <v>907197.29853185755</v>
      </c>
      <c r="AA9" s="269">
        <f t="shared" si="2"/>
        <v>36661261.820929676</v>
      </c>
      <c r="AB9" s="153"/>
      <c r="AC9" s="264"/>
      <c r="AD9" s="264"/>
    </row>
    <row r="10" spans="1:33" s="74" customFormat="1" ht="15">
      <c r="A10" s="274"/>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6"/>
      <c r="AA10" s="266"/>
      <c r="AB10" s="153"/>
      <c r="AC10" s="264"/>
      <c r="AD10" s="264"/>
    </row>
    <row r="11" spans="1:33" s="74" customFormat="1" ht="15">
      <c r="A11" s="277" t="s">
        <v>124</v>
      </c>
      <c r="B11" s="278">
        <f>'Chart - Renewal Summary'!C14+($AA$6/25)+($AA$7/25)+($AA$8/25)</f>
        <v>1466450.4728371869</v>
      </c>
      <c r="C11" s="278">
        <f>'Chart - Renewal Summary'!D14+($AA$6/25)+($AA$7/25)+($AA$8/25)</f>
        <v>1466450.4728371869</v>
      </c>
      <c r="D11" s="278">
        <f>'Chart - Renewal Summary'!E14+($AA$6/25)+($AA$7/25)+($AA$8/25)</f>
        <v>1466450.4728371869</v>
      </c>
      <c r="E11" s="278">
        <f>'Chart - Renewal Summary'!F14+($AA$6/25)+($AA$7/25)+($AA$8/25)</f>
        <v>1466450.4728371869</v>
      </c>
      <c r="F11" s="278">
        <f>'Chart - Renewal Summary'!G14+($AA$6/25)+($AA$7/25)+($AA$8/25)</f>
        <v>1466450.4728371869</v>
      </c>
      <c r="G11" s="278">
        <f>'Chart - Renewal Summary'!H14+($AA$6/25)+($AA$7/25)+($AA$8/25)</f>
        <v>1466450.4728371869</v>
      </c>
      <c r="H11" s="278">
        <f>'Chart - Renewal Summary'!I14+($AA$6/25)+($AA$7/25)+($AA$8/25)</f>
        <v>1466450.4728371869</v>
      </c>
      <c r="I11" s="278">
        <f>'Chart - Renewal Summary'!J14+($AA$6/25)+($AA$7/25)+($AA$8/25)</f>
        <v>1466450.4728371869</v>
      </c>
      <c r="J11" s="278">
        <f>'Chart - Renewal Summary'!K14+($AA$6/25)+($AA$7/25)+($AA$8/25)</f>
        <v>1466450.4728371869</v>
      </c>
      <c r="K11" s="278">
        <f>'Chart - Renewal Summary'!L14+($AA$6/25)+($AA$7/25)+($AA$8/25)</f>
        <v>1466450.4728371869</v>
      </c>
      <c r="L11" s="278">
        <f>'Chart - Renewal Summary'!M14+($AA$6/25)+($AA$7/25)+($AA$8/25)</f>
        <v>1466450.4728371869</v>
      </c>
      <c r="M11" s="278">
        <f>'Chart - Renewal Summary'!N14+($AA$6/25)+($AA$7/25)+($AA$8/25)</f>
        <v>1466450.4728371869</v>
      </c>
      <c r="N11" s="278">
        <f>'Chart - Renewal Summary'!O14+($AA$6/25)+($AA$7/25)+($AA$8/25)</f>
        <v>1466450.4728371869</v>
      </c>
      <c r="O11" s="278">
        <f>'Chart - Renewal Summary'!P14+($AA$6/25)+($AA$7/25)+($AA$8/25)</f>
        <v>1466450.4728371869</v>
      </c>
      <c r="P11" s="278">
        <f>'Chart - Renewal Summary'!Q14+($AA$6/25)+($AA$7/25)+($AA$8/25)</f>
        <v>1466450.4728371869</v>
      </c>
      <c r="Q11" s="278">
        <f>'Chart - Renewal Summary'!R14+($AA$6/25)+($AA$7/25)+($AA$8/25)</f>
        <v>1466450.4728371869</v>
      </c>
      <c r="R11" s="278">
        <f>'Chart - Renewal Summary'!S14+($AA$6/25)+($AA$7/25)+($AA$8/25)</f>
        <v>1466450.4728371869</v>
      </c>
      <c r="S11" s="278">
        <f>'Chart - Renewal Summary'!T14+($AA$6/25)+($AA$7/25)+($AA$8/25)</f>
        <v>1466450.4728371869</v>
      </c>
      <c r="T11" s="278">
        <f>'Chart - Renewal Summary'!U14+($AA$6/25)+($AA$7/25)+($AA$8/25)</f>
        <v>1466450.4728371869</v>
      </c>
      <c r="U11" s="278">
        <f>'Chart - Renewal Summary'!V14+($AA$6/25)+($AA$7/25)+($AA$8/25)</f>
        <v>1466450.4728371869</v>
      </c>
      <c r="V11" s="278">
        <f>'Chart - Renewal Summary'!W14+($AA$6/25)+($AA$7/25)+($AA$8/25)</f>
        <v>1466450.4728371869</v>
      </c>
      <c r="W11" s="278">
        <f>'Chart - Renewal Summary'!X14+($AA$6/25)+($AA$7/25)+($AA$8/25)</f>
        <v>1466450.4728371869</v>
      </c>
      <c r="X11" s="278">
        <f>'Chart - Renewal Summary'!Y14+($AA$6/25)+($AA$7/25)+($AA$8/25)</f>
        <v>1466450.4728371869</v>
      </c>
      <c r="Y11" s="278">
        <f>'Chart - Renewal Summary'!Z14+($AA$6/25)+($AA$7/25)+($AA$8/25)</f>
        <v>1466450.4728371869</v>
      </c>
      <c r="Z11" s="278">
        <f>'Chart - Renewal Summary'!AA14+($AA$6/25)+($AA$7/25)+($AA$8/25)</f>
        <v>1466450.4728371869</v>
      </c>
      <c r="AA11" s="279"/>
      <c r="AB11" s="69"/>
      <c r="AC11" s="264"/>
      <c r="AD11" s="264"/>
    </row>
    <row r="12" spans="1:33" s="74" customFormat="1" ht="15">
      <c r="A12" s="280" t="s">
        <v>134</v>
      </c>
      <c r="B12" s="271">
        <v>100000</v>
      </c>
      <c r="C12" s="271">
        <f>B12*1.02</f>
        <v>102000</v>
      </c>
      <c r="D12" s="271">
        <f t="shared" ref="D12" si="3">C12*1.02</f>
        <v>104040</v>
      </c>
      <c r="E12" s="271">
        <f t="shared" ref="E12" si="4">D12*1.02</f>
        <v>106120.8</v>
      </c>
      <c r="F12" s="271">
        <f t="shared" ref="F12" si="5">E12*1.02</f>
        <v>108243.216</v>
      </c>
      <c r="G12" s="271">
        <f t="shared" ref="G12" si="6">F12*1.02</f>
        <v>110408.08032000001</v>
      </c>
      <c r="H12" s="271">
        <f t="shared" ref="H12" si="7">G12*1.02</f>
        <v>112616.24192640001</v>
      </c>
      <c r="I12" s="271">
        <f t="shared" ref="I12" si="8">H12*1.02</f>
        <v>114868.56676492801</v>
      </c>
      <c r="J12" s="271">
        <f t="shared" ref="J12" si="9">I12*1.02</f>
        <v>117165.93810022657</v>
      </c>
      <c r="K12" s="271">
        <f t="shared" ref="K12" si="10">J12*1.02</f>
        <v>119509.25686223111</v>
      </c>
      <c r="L12" s="271">
        <f t="shared" ref="L12" si="11">K12*1.02</f>
        <v>121899.44199947573</v>
      </c>
      <c r="M12" s="271">
        <f t="shared" ref="M12" si="12">L12*1.02</f>
        <v>124337.43083946525</v>
      </c>
      <c r="N12" s="271">
        <f t="shared" ref="N12" si="13">M12*1.02</f>
        <v>126824.17945625455</v>
      </c>
      <c r="O12" s="271">
        <f t="shared" ref="O12" si="14">N12*1.02</f>
        <v>129360.66304537965</v>
      </c>
      <c r="P12" s="271">
        <f t="shared" ref="P12" si="15">O12*1.02</f>
        <v>131947.87630628725</v>
      </c>
      <c r="Q12" s="271">
        <f t="shared" ref="Q12" si="16">P12*1.02</f>
        <v>134586.83383241299</v>
      </c>
      <c r="R12" s="271">
        <f t="shared" ref="R12" si="17">Q12*1.02</f>
        <v>137278.57050906125</v>
      </c>
      <c r="S12" s="271">
        <f t="shared" ref="S12" si="18">R12*1.02</f>
        <v>140024.14191924248</v>
      </c>
      <c r="T12" s="271">
        <f t="shared" ref="T12" si="19">S12*1.02</f>
        <v>142824.62475762735</v>
      </c>
      <c r="U12" s="271">
        <f t="shared" ref="U12" si="20">T12*1.02</f>
        <v>145681.11725277989</v>
      </c>
      <c r="V12" s="271">
        <f t="shared" ref="V12" si="21">U12*1.02</f>
        <v>148594.73959783549</v>
      </c>
      <c r="W12" s="271">
        <f t="shared" ref="W12" si="22">V12*1.02</f>
        <v>151566.63438979219</v>
      </c>
      <c r="X12" s="271">
        <f t="shared" ref="X12" si="23">W12*1.02</f>
        <v>154597.96707758805</v>
      </c>
      <c r="Y12" s="271">
        <f t="shared" ref="Y12" si="24">X12*1.02</f>
        <v>157689.92641913981</v>
      </c>
      <c r="Z12" s="271">
        <f t="shared" ref="Z12" si="25">Y12*1.02</f>
        <v>160843.7249475226</v>
      </c>
      <c r="AA12" s="279"/>
      <c r="AB12" s="69"/>
      <c r="AC12" s="264"/>
      <c r="AD12" s="264"/>
    </row>
    <row r="13" spans="1:33">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6"/>
    </row>
    <row r="14" spans="1:33">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6"/>
    </row>
    <row r="15" spans="1:33">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row>
    <row r="16" spans="1:33">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6"/>
    </row>
    <row r="17" spans="2:27">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6"/>
    </row>
    <row r="18" spans="2:27">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6"/>
    </row>
    <row r="19" spans="2:27">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6"/>
    </row>
    <row r="20" spans="2:27">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6"/>
    </row>
    <row r="32" spans="2:27" ht="15">
      <c r="C32" s="241"/>
    </row>
  </sheetData>
  <mergeCells count="7">
    <mergeCell ref="A1:AA1"/>
    <mergeCell ref="A2:D2"/>
    <mergeCell ref="E2:I2"/>
    <mergeCell ref="J2:N2"/>
    <mergeCell ref="O2:S2"/>
    <mergeCell ref="T2:X2"/>
    <mergeCell ref="Y2:AA2"/>
  </mergeCells>
  <printOptions horizontalCentered="1"/>
  <pageMargins left="0.25" right="0.25" top="0.75" bottom="0.75" header="0.3" footer="0.3"/>
  <pageSetup paperSize="3" scale="53" fitToHeight="0" orientation="landscape" r:id="rId1"/>
  <headerFooter scaleWithDoc="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5085C-F5EC-4E42-80BB-FE50ECF47988}">
  <sheetPr>
    <tabColor theme="7"/>
    <pageSetUpPr fitToPage="1"/>
  </sheetPr>
  <dimension ref="A1:AM33"/>
  <sheetViews>
    <sheetView view="pageBreakPreview" zoomScale="60" zoomScaleNormal="100" workbookViewId="0">
      <selection activeCell="F60" sqref="F60"/>
    </sheetView>
  </sheetViews>
  <sheetFormatPr defaultColWidth="9.109375" defaultRowHeight="13.2"/>
  <cols>
    <col min="1" max="1" width="23.6640625" style="65" bestFit="1" customWidth="1"/>
    <col min="2" max="2" width="18.44140625" style="65" bestFit="1" customWidth="1"/>
    <col min="3" max="4" width="17.33203125" style="65" bestFit="1" customWidth="1"/>
    <col min="5" max="5" width="17.6640625" style="65" bestFit="1" customWidth="1"/>
    <col min="6" max="6" width="17.109375" style="65" bestFit="1" customWidth="1"/>
    <col min="7" max="7" width="15.109375" style="65" bestFit="1" customWidth="1"/>
    <col min="8" max="8" width="17.6640625" style="65" bestFit="1" customWidth="1"/>
    <col min="9" max="9" width="15.109375" style="65" bestFit="1" customWidth="1"/>
    <col min="10" max="10" width="14.88671875" style="65" bestFit="1" customWidth="1"/>
    <col min="11" max="11" width="15.109375" style="65" bestFit="1" customWidth="1"/>
    <col min="12" max="12" width="14.88671875" style="65" bestFit="1" customWidth="1"/>
    <col min="13" max="13" width="17.33203125" style="153" bestFit="1" customWidth="1"/>
    <col min="14" max="14" width="14.88671875" style="153" bestFit="1" customWidth="1"/>
    <col min="15" max="15" width="15.109375" style="153" bestFit="1" customWidth="1"/>
    <col min="16" max="16" width="14.5546875" style="153" bestFit="1" customWidth="1"/>
    <col min="17" max="17" width="17.33203125" style="153" bestFit="1" customWidth="1"/>
    <col min="18" max="18" width="14.88671875" style="153" bestFit="1" customWidth="1"/>
    <col min="19" max="19" width="19" style="153" bestFit="1" customWidth="1"/>
    <col min="20" max="20" width="17.33203125" style="153" bestFit="1" customWidth="1"/>
    <col min="21" max="21" width="15.109375" style="153" bestFit="1" customWidth="1"/>
    <col min="22" max="23" width="17.33203125" style="153" bestFit="1" customWidth="1"/>
    <col min="24" max="25" width="14.88671875" style="153" bestFit="1" customWidth="1"/>
    <col min="26" max="26" width="17.109375" style="153" bestFit="1" customWidth="1"/>
    <col min="27" max="27" width="19" style="153" bestFit="1" customWidth="1"/>
    <col min="28" max="28" width="9.33203125" style="153" bestFit="1" customWidth="1"/>
    <col min="29" max="36" width="17.109375" style="153" customWidth="1"/>
    <col min="37" max="37" width="22.109375" style="69" customWidth="1"/>
    <col min="38" max="39" width="13.109375" style="69" customWidth="1"/>
    <col min="40" max="16384" width="9.109375" style="69"/>
  </cols>
  <sheetData>
    <row r="1" spans="1:39" s="282" customFormat="1" ht="30.75" customHeight="1">
      <c r="A1" s="448" t="s">
        <v>292</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281"/>
      <c r="AC1" s="281"/>
      <c r="AD1" s="281"/>
      <c r="AE1" s="281"/>
      <c r="AF1" s="281"/>
      <c r="AG1" s="281"/>
      <c r="AH1" s="281"/>
      <c r="AI1" s="281"/>
      <c r="AJ1" s="281"/>
    </row>
    <row r="2" spans="1:39" s="233" customFormat="1" ht="18" customHeight="1">
      <c r="A2" s="438" t="s">
        <v>283</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137"/>
      <c r="AC2" s="137"/>
      <c r="AD2" s="137"/>
      <c r="AE2" s="137"/>
      <c r="AF2" s="137"/>
      <c r="AG2" s="137"/>
      <c r="AH2" s="137"/>
      <c r="AI2" s="137"/>
      <c r="AJ2" s="137"/>
    </row>
    <row r="3" spans="1:39" s="233" customFormat="1" ht="17.399999999999999">
      <c r="A3" s="283"/>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137"/>
      <c r="AC3" s="137"/>
      <c r="AD3" s="137"/>
      <c r="AE3" s="137"/>
      <c r="AF3" s="137"/>
      <c r="AG3" s="137"/>
      <c r="AH3" s="137"/>
      <c r="AI3" s="137"/>
      <c r="AJ3" s="137"/>
    </row>
    <row r="4" spans="1:39" s="233" customFormat="1">
      <c r="A4" s="267" t="s">
        <v>130</v>
      </c>
      <c r="B4" s="267">
        <v>2019</v>
      </c>
      <c r="C4" s="267">
        <v>2020</v>
      </c>
      <c r="D4" s="267">
        <v>2021</v>
      </c>
      <c r="E4" s="267">
        <v>2022</v>
      </c>
      <c r="F4" s="267">
        <v>2023</v>
      </c>
      <c r="G4" s="267">
        <v>2024</v>
      </c>
      <c r="H4" s="267">
        <v>2025</v>
      </c>
      <c r="I4" s="267">
        <v>2026</v>
      </c>
      <c r="J4" s="267">
        <v>2027</v>
      </c>
      <c r="K4" s="267">
        <v>2028</v>
      </c>
      <c r="L4" s="267">
        <v>2029</v>
      </c>
      <c r="M4" s="267">
        <v>2030</v>
      </c>
      <c r="N4" s="267">
        <v>2031</v>
      </c>
      <c r="O4" s="267">
        <v>2032</v>
      </c>
      <c r="P4" s="267">
        <v>2033</v>
      </c>
      <c r="Q4" s="267">
        <v>2034</v>
      </c>
      <c r="R4" s="267">
        <v>2035</v>
      </c>
      <c r="S4" s="267">
        <v>2036</v>
      </c>
      <c r="T4" s="267">
        <v>2037</v>
      </c>
      <c r="U4" s="267">
        <v>2038</v>
      </c>
      <c r="V4" s="267">
        <v>2039</v>
      </c>
      <c r="W4" s="267">
        <v>2040</v>
      </c>
      <c r="X4" s="267">
        <v>2041</v>
      </c>
      <c r="Y4" s="267">
        <v>2042</v>
      </c>
      <c r="Z4" s="267">
        <v>2043</v>
      </c>
      <c r="AA4" s="267" t="s">
        <v>101</v>
      </c>
      <c r="AB4" s="244"/>
      <c r="AC4" s="244"/>
      <c r="AD4" s="244"/>
      <c r="AE4" s="244"/>
      <c r="AF4" s="244"/>
      <c r="AG4" s="244"/>
      <c r="AH4" s="244"/>
      <c r="AI4" s="244"/>
      <c r="AJ4" s="244"/>
      <c r="AL4" s="234"/>
      <c r="AM4" s="234"/>
    </row>
    <row r="5" spans="1:39" s="233" customFormat="1">
      <c r="A5" s="106" t="s">
        <v>133</v>
      </c>
      <c r="B5" s="268">
        <f>'Chart - Renewal Summary'!C12</f>
        <v>0</v>
      </c>
      <c r="C5" s="268">
        <f>'Chart - Renewal Summary'!D12</f>
        <v>58040.31644253603</v>
      </c>
      <c r="D5" s="268">
        <f>'Chart - Renewal Summary'!E12</f>
        <v>0</v>
      </c>
      <c r="E5" s="268">
        <f>'Chart - Renewal Summary'!F12</f>
        <v>13912356.927547609</v>
      </c>
      <c r="F5" s="268">
        <f>'Chart - Renewal Summary'!G12</f>
        <v>608472.97188275785</v>
      </c>
      <c r="G5" s="268">
        <f>'Chart - Renewal Summary'!H12</f>
        <v>23040.31644253603</v>
      </c>
      <c r="H5" s="268">
        <f>'Chart - Renewal Summary'!I12</f>
        <v>10839.387322858562</v>
      </c>
      <c r="I5" s="268">
        <f>'Chart - Renewal Summary'!J12</f>
        <v>100941.02898458642</v>
      </c>
      <c r="J5" s="268">
        <f>'Chart - Renewal Summary'!K12</f>
        <v>36816.611105072814</v>
      </c>
      <c r="K5" s="268">
        <f>'Chart - Renewal Summary'!L12</f>
        <v>23040.31644253603</v>
      </c>
      <c r="L5" s="268">
        <f>'Chart - Renewal Summary'!M12</f>
        <v>0</v>
      </c>
      <c r="M5" s="268">
        <f>'Chart - Renewal Summary'!N12</f>
        <v>733040.31644253607</v>
      </c>
      <c r="N5" s="268">
        <f>'Chart - Renewal Summary'!O12</f>
        <v>321038.98005950451</v>
      </c>
      <c r="O5" s="268">
        <f>'Chart - Renewal Summary'!P12</f>
        <v>36816.611105072814</v>
      </c>
      <c r="P5" s="268">
        <f>'Chart - Renewal Summary'!Q12</f>
        <v>0</v>
      </c>
      <c r="Q5" s="268">
        <f>'Chart - Renewal Summary'!R12</f>
        <v>18525</v>
      </c>
      <c r="R5" s="268">
        <f>'Chart - Renewal Summary'!S12</f>
        <v>64594.557204019729</v>
      </c>
      <c r="S5" s="268">
        <f>'Chart - Renewal Summary'!T12</f>
        <v>77900.712542050387</v>
      </c>
      <c r="T5" s="268">
        <f>'Chart - Renewal Summary'!U12</f>
        <v>36816.611105072814</v>
      </c>
      <c r="U5" s="268">
        <f>'Chart - Renewal Summary'!V12</f>
        <v>608472.97188275785</v>
      </c>
      <c r="V5" s="268">
        <f>'Chart - Renewal Summary'!W12</f>
        <v>0</v>
      </c>
      <c r="W5" s="268">
        <f>'Chart - Renewal Summary'!X12</f>
        <v>3023039.0379006015</v>
      </c>
      <c r="X5" s="268">
        <f>'Chart - Renewal Summary'!Y12</f>
        <v>0</v>
      </c>
      <c r="Y5" s="268">
        <f>'Chart - Renewal Summary'!Z12</f>
        <v>389316.61110507284</v>
      </c>
      <c r="Z5" s="268">
        <f>'Chart - Renewal Summary'!AA12</f>
        <v>102977.67379424503</v>
      </c>
      <c r="AA5" s="284">
        <f>SUM(B5:Z5)</f>
        <v>20186086.959311426</v>
      </c>
      <c r="AB5" s="244"/>
      <c r="AC5" s="244"/>
      <c r="AD5" s="244"/>
      <c r="AE5" s="244"/>
      <c r="AF5" s="244"/>
      <c r="AG5" s="244"/>
      <c r="AH5" s="244"/>
      <c r="AI5" s="244"/>
      <c r="AJ5" s="244"/>
    </row>
    <row r="6" spans="1:39" s="233" customFormat="1">
      <c r="A6" s="106" t="s">
        <v>132</v>
      </c>
      <c r="B6" s="271">
        <v>1</v>
      </c>
      <c r="C6" s="271">
        <v>1</v>
      </c>
      <c r="D6" s="271">
        <v>1</v>
      </c>
      <c r="E6" s="271">
        <v>1</v>
      </c>
      <c r="F6" s="271">
        <v>1</v>
      </c>
      <c r="G6" s="271">
        <v>1</v>
      </c>
      <c r="H6" s="271">
        <v>1</v>
      </c>
      <c r="I6" s="271">
        <v>1</v>
      </c>
      <c r="J6" s="271">
        <v>1</v>
      </c>
      <c r="K6" s="271">
        <v>1</v>
      </c>
      <c r="L6" s="271">
        <v>1</v>
      </c>
      <c r="M6" s="271">
        <v>1</v>
      </c>
      <c r="N6" s="271">
        <v>1</v>
      </c>
      <c r="O6" s="271">
        <v>1</v>
      </c>
      <c r="P6" s="271">
        <v>1</v>
      </c>
      <c r="Q6" s="271">
        <v>1</v>
      </c>
      <c r="R6" s="271">
        <v>1</v>
      </c>
      <c r="S6" s="271">
        <v>1</v>
      </c>
      <c r="T6" s="271">
        <v>1</v>
      </c>
      <c r="U6" s="271">
        <v>1</v>
      </c>
      <c r="V6" s="271">
        <v>1</v>
      </c>
      <c r="W6" s="271">
        <v>1</v>
      </c>
      <c r="X6" s="271">
        <v>1</v>
      </c>
      <c r="Y6" s="271">
        <v>1</v>
      </c>
      <c r="Z6" s="271">
        <v>1</v>
      </c>
      <c r="AA6" s="284">
        <f t="shared" ref="AA6:AA8" si="0">SUM(B6:Z6)</f>
        <v>25</v>
      </c>
      <c r="AB6" s="285"/>
      <c r="AC6" s="244"/>
      <c r="AD6" s="244"/>
      <c r="AE6" s="244"/>
      <c r="AF6" s="244"/>
      <c r="AG6" s="244"/>
      <c r="AH6" s="244"/>
      <c r="AI6" s="244"/>
      <c r="AJ6" s="244"/>
    </row>
    <row r="7" spans="1:39" s="233" customFormat="1">
      <c r="A7" s="106" t="s">
        <v>162</v>
      </c>
      <c r="B7" s="271">
        <v>1</v>
      </c>
      <c r="C7" s="271">
        <v>1</v>
      </c>
      <c r="D7" s="271">
        <v>1</v>
      </c>
      <c r="E7" s="271">
        <v>1</v>
      </c>
      <c r="F7" s="271">
        <v>1</v>
      </c>
      <c r="G7" s="271">
        <v>1</v>
      </c>
      <c r="H7" s="271">
        <v>1</v>
      </c>
      <c r="I7" s="271">
        <v>1</v>
      </c>
      <c r="J7" s="271">
        <v>1</v>
      </c>
      <c r="K7" s="271">
        <v>1</v>
      </c>
      <c r="L7" s="271">
        <v>1</v>
      </c>
      <c r="M7" s="271">
        <v>1</v>
      </c>
      <c r="N7" s="271">
        <v>1</v>
      </c>
      <c r="O7" s="271">
        <v>1</v>
      </c>
      <c r="P7" s="271">
        <v>1</v>
      </c>
      <c r="Q7" s="271">
        <v>1</v>
      </c>
      <c r="R7" s="271">
        <v>1</v>
      </c>
      <c r="S7" s="271">
        <v>1</v>
      </c>
      <c r="T7" s="271">
        <v>1</v>
      </c>
      <c r="U7" s="271">
        <v>1</v>
      </c>
      <c r="V7" s="271">
        <v>1</v>
      </c>
      <c r="W7" s="271">
        <v>1</v>
      </c>
      <c r="X7" s="271">
        <v>1</v>
      </c>
      <c r="Y7" s="271">
        <v>1</v>
      </c>
      <c r="Z7" s="271">
        <v>1</v>
      </c>
      <c r="AA7" s="284">
        <f t="shared" si="0"/>
        <v>25</v>
      </c>
      <c r="AB7" s="285"/>
      <c r="AC7" s="244"/>
      <c r="AD7" s="244"/>
      <c r="AE7" s="244"/>
      <c r="AF7" s="244"/>
      <c r="AG7" s="244"/>
      <c r="AH7" s="244"/>
      <c r="AI7" s="244"/>
      <c r="AJ7" s="244"/>
    </row>
    <row r="8" spans="1:39" s="233" customFormat="1">
      <c r="A8" s="106" t="s">
        <v>131</v>
      </c>
      <c r="B8" s="271">
        <v>1</v>
      </c>
      <c r="C8" s="271">
        <v>1</v>
      </c>
      <c r="D8" s="271">
        <v>1</v>
      </c>
      <c r="E8" s="271">
        <v>1</v>
      </c>
      <c r="F8" s="271">
        <v>1</v>
      </c>
      <c r="G8" s="271">
        <v>1</v>
      </c>
      <c r="H8" s="271">
        <v>1</v>
      </c>
      <c r="I8" s="271">
        <v>1</v>
      </c>
      <c r="J8" s="271">
        <v>1</v>
      </c>
      <c r="K8" s="271">
        <v>1</v>
      </c>
      <c r="L8" s="271">
        <v>1</v>
      </c>
      <c r="M8" s="271">
        <v>1</v>
      </c>
      <c r="N8" s="271">
        <v>1</v>
      </c>
      <c r="O8" s="271">
        <v>1</v>
      </c>
      <c r="P8" s="271">
        <v>1</v>
      </c>
      <c r="Q8" s="271">
        <v>1</v>
      </c>
      <c r="R8" s="271">
        <v>1</v>
      </c>
      <c r="S8" s="271">
        <v>1</v>
      </c>
      <c r="T8" s="271">
        <v>1</v>
      </c>
      <c r="U8" s="271">
        <v>1</v>
      </c>
      <c r="V8" s="271">
        <v>1</v>
      </c>
      <c r="W8" s="271">
        <v>1</v>
      </c>
      <c r="X8" s="271">
        <v>1</v>
      </c>
      <c r="Y8" s="271">
        <v>1</v>
      </c>
      <c r="Z8" s="271">
        <v>1</v>
      </c>
      <c r="AA8" s="284">
        <f t="shared" si="0"/>
        <v>25</v>
      </c>
      <c r="AB8" s="285"/>
      <c r="AC8" s="244"/>
      <c r="AD8" s="244"/>
      <c r="AE8" s="244"/>
      <c r="AF8" s="244"/>
      <c r="AG8" s="244"/>
      <c r="AH8" s="244"/>
      <c r="AI8" s="244"/>
      <c r="AJ8" s="244"/>
    </row>
    <row r="9" spans="1:39" s="233" customFormat="1">
      <c r="A9" s="272" t="s">
        <v>101</v>
      </c>
      <c r="B9" s="273">
        <f>SUM(B5:B8)</f>
        <v>3</v>
      </c>
      <c r="C9" s="273">
        <f t="shared" ref="C9:AA9" si="1">SUM(C5:C8)</f>
        <v>58043.31644253603</v>
      </c>
      <c r="D9" s="273">
        <f t="shared" si="1"/>
        <v>3</v>
      </c>
      <c r="E9" s="273">
        <f t="shared" si="1"/>
        <v>13912359.927547609</v>
      </c>
      <c r="F9" s="273">
        <f t="shared" si="1"/>
        <v>608475.97188275785</v>
      </c>
      <c r="G9" s="273">
        <f t="shared" si="1"/>
        <v>23043.31644253603</v>
      </c>
      <c r="H9" s="273">
        <f t="shared" si="1"/>
        <v>10842.387322858562</v>
      </c>
      <c r="I9" s="273">
        <f t="shared" si="1"/>
        <v>100944.02898458642</v>
      </c>
      <c r="J9" s="273">
        <f t="shared" si="1"/>
        <v>36819.611105072814</v>
      </c>
      <c r="K9" s="273">
        <f t="shared" si="1"/>
        <v>23043.31644253603</v>
      </c>
      <c r="L9" s="273">
        <f t="shared" si="1"/>
        <v>3</v>
      </c>
      <c r="M9" s="273">
        <f t="shared" si="1"/>
        <v>733043.31644253607</v>
      </c>
      <c r="N9" s="273">
        <f t="shared" si="1"/>
        <v>321041.98005950451</v>
      </c>
      <c r="O9" s="273">
        <f t="shared" si="1"/>
        <v>36819.611105072814</v>
      </c>
      <c r="P9" s="273">
        <f t="shared" si="1"/>
        <v>3</v>
      </c>
      <c r="Q9" s="273">
        <f t="shared" si="1"/>
        <v>18528</v>
      </c>
      <c r="R9" s="273">
        <f t="shared" si="1"/>
        <v>64597.557204019729</v>
      </c>
      <c r="S9" s="273">
        <f t="shared" si="1"/>
        <v>77903.712542050387</v>
      </c>
      <c r="T9" s="273">
        <f t="shared" si="1"/>
        <v>36819.611105072814</v>
      </c>
      <c r="U9" s="273">
        <f t="shared" si="1"/>
        <v>608475.97188275785</v>
      </c>
      <c r="V9" s="273">
        <f t="shared" si="1"/>
        <v>3</v>
      </c>
      <c r="W9" s="273">
        <f t="shared" si="1"/>
        <v>3023042.0379006015</v>
      </c>
      <c r="X9" s="273">
        <f t="shared" si="1"/>
        <v>3</v>
      </c>
      <c r="Y9" s="273">
        <f t="shared" si="1"/>
        <v>389319.61110507284</v>
      </c>
      <c r="Z9" s="273">
        <f t="shared" si="1"/>
        <v>102980.67379424503</v>
      </c>
      <c r="AA9" s="269">
        <f t="shared" si="1"/>
        <v>20186161.959311426</v>
      </c>
      <c r="AB9" s="244"/>
      <c r="AC9" s="244"/>
      <c r="AD9" s="244"/>
      <c r="AE9" s="244"/>
      <c r="AF9" s="244"/>
      <c r="AG9" s="244"/>
      <c r="AH9" s="244"/>
      <c r="AI9" s="244"/>
      <c r="AJ9" s="244"/>
    </row>
    <row r="10" spans="1:39" s="233" customFormat="1">
      <c r="A10" s="286"/>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8"/>
      <c r="AB10" s="244"/>
      <c r="AC10" s="244"/>
      <c r="AD10" s="244"/>
      <c r="AE10" s="244"/>
      <c r="AF10" s="244"/>
      <c r="AG10" s="244"/>
      <c r="AH10" s="244"/>
      <c r="AI10" s="244"/>
      <c r="AJ10" s="244"/>
    </row>
    <row r="11" spans="1:39" s="233" customFormat="1">
      <c r="A11" s="277" t="s">
        <v>124</v>
      </c>
      <c r="B11" s="278">
        <f>'25-Year Renewal Plan - Static'!R528+ROUND('25 Year Non-Renewal Plan'!O33,-3)+B7+B8</f>
        <v>765002</v>
      </c>
      <c r="C11" s="278">
        <f>'25-Year Renewal Plan - Static'!S528+ROUND('25 Year Non-Renewal Plan'!P33,-3)+C7+C8</f>
        <v>765002</v>
      </c>
      <c r="D11" s="278">
        <f>'25-Year Renewal Plan - Static'!T528+ROUND('25 Year Non-Renewal Plan'!Q33,-3)+D7+D8</f>
        <v>765002</v>
      </c>
      <c r="E11" s="278">
        <f>'25-Year Renewal Plan - Static'!U528+ROUND('25 Year Non-Renewal Plan'!R33,-3)+E7+E8</f>
        <v>765002</v>
      </c>
      <c r="F11" s="278">
        <f>'25-Year Renewal Plan - Static'!V528+ROUND('25 Year Non-Renewal Plan'!S33,-3)+F7+F8</f>
        <v>765002</v>
      </c>
      <c r="G11" s="278">
        <f>'25-Year Renewal Plan - Static'!W528+ROUND('25 Year Non-Renewal Plan'!T33,-3)+G7+G8</f>
        <v>765002</v>
      </c>
      <c r="H11" s="278">
        <f>'25-Year Renewal Plan - Static'!X528+ROUND('25 Year Non-Renewal Plan'!U33,-3)+H7+H8</f>
        <v>765002</v>
      </c>
      <c r="I11" s="278">
        <f>'25-Year Renewal Plan - Static'!Y528+ROUND('25 Year Non-Renewal Plan'!V33,-3)+I7+I8</f>
        <v>765002</v>
      </c>
      <c r="J11" s="278">
        <f>'25-Year Renewal Plan - Static'!Z528+ROUND('25 Year Non-Renewal Plan'!W33,-3)+J7+J8</f>
        <v>765002</v>
      </c>
      <c r="K11" s="278">
        <f>'25-Year Renewal Plan - Static'!AA528+ROUND('25 Year Non-Renewal Plan'!X33,-3)+K7+K8</f>
        <v>765002</v>
      </c>
      <c r="L11" s="278">
        <f>'25-Year Renewal Plan - Static'!AB528+ROUND('25 Year Non-Renewal Plan'!Y33,-3)+L7+L8</f>
        <v>765002</v>
      </c>
      <c r="M11" s="278">
        <f>'25-Year Renewal Plan - Static'!AC528+ROUND('25 Year Non-Renewal Plan'!Z33,-3)+M7+M8</f>
        <v>765002</v>
      </c>
      <c r="N11" s="278">
        <f>'25-Year Renewal Plan - Static'!AD528+ROUND('25 Year Non-Renewal Plan'!AA33,-3)+N7+N8</f>
        <v>765002</v>
      </c>
      <c r="O11" s="278">
        <f>'25-Year Renewal Plan - Static'!AE528+ROUND('25 Year Non-Renewal Plan'!AB33,-3)+O7+O8</f>
        <v>765002</v>
      </c>
      <c r="P11" s="278">
        <f>'25-Year Renewal Plan - Static'!AF528+ROUND('25 Year Non-Renewal Plan'!AC33,-3)+P7+P8</f>
        <v>765002</v>
      </c>
      <c r="Q11" s="278">
        <f>'25-Year Renewal Plan - Static'!AG528+ROUND('25 Year Non-Renewal Plan'!AD33,-3)+Q7+Q8</f>
        <v>765002</v>
      </c>
      <c r="R11" s="278">
        <f>'25-Year Renewal Plan - Static'!AH528+ROUND('25 Year Non-Renewal Plan'!AE33,-3)+R7+R8</f>
        <v>765002</v>
      </c>
      <c r="S11" s="278">
        <f>'25-Year Renewal Plan - Static'!AI528+ROUND('25 Year Non-Renewal Plan'!AF33,-3)+S7+S8</f>
        <v>765002</v>
      </c>
      <c r="T11" s="278">
        <f>'25-Year Renewal Plan - Static'!AJ528+ROUND('25 Year Non-Renewal Plan'!AG33,-3)+T7+T8</f>
        <v>765002</v>
      </c>
      <c r="U11" s="278">
        <f>'25-Year Renewal Plan - Static'!AK528+ROUND('25 Year Non-Renewal Plan'!AH33,-3)+U7+U8</f>
        <v>765002</v>
      </c>
      <c r="V11" s="278">
        <f>'25-Year Renewal Plan - Static'!AL528+ROUND('25 Year Non-Renewal Plan'!AI33,-3)+V7+V8</f>
        <v>765002</v>
      </c>
      <c r="W11" s="278">
        <f>'25-Year Renewal Plan - Static'!AM528+ROUND('25 Year Non-Renewal Plan'!AJ33,-3)+W7+W8</f>
        <v>765002</v>
      </c>
      <c r="X11" s="278">
        <f>'25-Year Renewal Plan - Static'!AN528+ROUND('25 Year Non-Renewal Plan'!AK33,-3)+X7+X8</f>
        <v>765002</v>
      </c>
      <c r="Y11" s="278">
        <f>'25-Year Renewal Plan - Static'!AO528+ROUND('25 Year Non-Renewal Plan'!AL33,-3)+Y7+Y8</f>
        <v>765002</v>
      </c>
      <c r="Z11" s="268">
        <f>'25-Year Renewal Plan - Static'!AP528+ROUND('25 Year Non-Renewal Plan'!AM33,-3)+Z7+Z8</f>
        <v>765002</v>
      </c>
      <c r="AA11" s="288"/>
      <c r="AB11" s="289"/>
      <c r="AC11" s="244"/>
      <c r="AD11" s="244"/>
      <c r="AE11" s="244"/>
      <c r="AF11" s="244"/>
      <c r="AG11" s="244"/>
      <c r="AH11" s="244"/>
      <c r="AI11" s="244"/>
      <c r="AJ11" s="244"/>
    </row>
    <row r="12" spans="1:39" s="233" customFormat="1">
      <c r="A12" s="106" t="s">
        <v>134</v>
      </c>
      <c r="B12" s="268">
        <f>'Chart - Unoptimized Plan'!B12</f>
        <v>100000</v>
      </c>
      <c r="C12" s="268">
        <f>'Chart - Unoptimized Plan'!C12</f>
        <v>102000</v>
      </c>
      <c r="D12" s="268">
        <f>'Chart - Unoptimized Plan'!D12</f>
        <v>104040</v>
      </c>
      <c r="E12" s="268">
        <f>'Chart - Unoptimized Plan'!E12</f>
        <v>106120.8</v>
      </c>
      <c r="F12" s="268">
        <f>'Chart - Unoptimized Plan'!F12</f>
        <v>108243.216</v>
      </c>
      <c r="G12" s="268">
        <f>'Chart - Unoptimized Plan'!G12</f>
        <v>110408.08032000001</v>
      </c>
      <c r="H12" s="268">
        <f>'Chart - Unoptimized Plan'!H12</f>
        <v>112616.24192640001</v>
      </c>
      <c r="I12" s="268">
        <f>'Chart - Unoptimized Plan'!I12</f>
        <v>114868.56676492801</v>
      </c>
      <c r="J12" s="268">
        <f>'Chart - Unoptimized Plan'!J12</f>
        <v>117165.93810022657</v>
      </c>
      <c r="K12" s="268">
        <f>'Chart - Unoptimized Plan'!K12</f>
        <v>119509.25686223111</v>
      </c>
      <c r="L12" s="268">
        <f>'Chart - Unoptimized Plan'!L12</f>
        <v>121899.44199947573</v>
      </c>
      <c r="M12" s="268">
        <f>'Chart - Unoptimized Plan'!M12</f>
        <v>124337.43083946525</v>
      </c>
      <c r="N12" s="268">
        <f>'Chart - Unoptimized Plan'!N12</f>
        <v>126824.17945625455</v>
      </c>
      <c r="O12" s="268">
        <f>'Chart - Unoptimized Plan'!O12</f>
        <v>129360.66304537965</v>
      </c>
      <c r="P12" s="268">
        <f>'Chart - Unoptimized Plan'!P12</f>
        <v>131947.87630628725</v>
      </c>
      <c r="Q12" s="268">
        <f>'Chart - Unoptimized Plan'!Q12</f>
        <v>134586.83383241299</v>
      </c>
      <c r="R12" s="268">
        <f>'Chart - Unoptimized Plan'!R12</f>
        <v>137278.57050906125</v>
      </c>
      <c r="S12" s="268">
        <f>'Chart - Unoptimized Plan'!S12</f>
        <v>140024.14191924248</v>
      </c>
      <c r="T12" s="268">
        <f>'Chart - Unoptimized Plan'!T12</f>
        <v>142824.62475762735</v>
      </c>
      <c r="U12" s="268">
        <f>'Chart - Unoptimized Plan'!U12</f>
        <v>145681.11725277989</v>
      </c>
      <c r="V12" s="268">
        <f>'Chart - Unoptimized Plan'!V12</f>
        <v>148594.73959783549</v>
      </c>
      <c r="W12" s="268">
        <f>'Chart - Unoptimized Plan'!W12</f>
        <v>151566.63438979219</v>
      </c>
      <c r="X12" s="268">
        <f>'Chart - Unoptimized Plan'!X12</f>
        <v>154597.96707758805</v>
      </c>
      <c r="Y12" s="268">
        <f>'Chart - Unoptimized Plan'!Y12</f>
        <v>157689.92641913981</v>
      </c>
      <c r="Z12" s="268">
        <f>'Chart - Unoptimized Plan'!Z12</f>
        <v>160843.7249475226</v>
      </c>
      <c r="AA12" s="288"/>
      <c r="AB12" s="289"/>
      <c r="AC12" s="244"/>
      <c r="AD12" s="244"/>
      <c r="AE12" s="244"/>
      <c r="AF12" s="244"/>
      <c r="AG12" s="244"/>
      <c r="AH12" s="244"/>
      <c r="AI12" s="244"/>
      <c r="AJ12" s="244"/>
    </row>
    <row r="13" spans="1:3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6"/>
    </row>
    <row r="14" spans="1:3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6"/>
    </row>
    <row r="15" spans="1:3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6"/>
    </row>
    <row r="16" spans="1:3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6"/>
    </row>
    <row r="17" spans="2:27">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6"/>
    </row>
    <row r="18" spans="2:27">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6"/>
    </row>
    <row r="33" spans="3:3" ht="15">
      <c r="C33" s="241"/>
    </row>
  </sheetData>
  <mergeCells count="2">
    <mergeCell ref="A1:AA1"/>
    <mergeCell ref="A2:AA2"/>
  </mergeCells>
  <printOptions horizontalCentered="1"/>
  <pageMargins left="0.25" right="0.25" top="0.75" bottom="0.75" header="0.3" footer="0.3"/>
  <pageSetup paperSize="3" scale="46" fitToHeight="0" orientation="landscape" r:id="rId1"/>
  <headerFooter scaleWithDoc="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DC8DC-53E7-4889-A80C-6C8E19D86076}">
  <sheetPr codeName="Sheet10">
    <tabColor theme="9"/>
  </sheetPr>
  <dimension ref="A1:S53"/>
  <sheetViews>
    <sheetView zoomScale="110" zoomScaleNormal="110" workbookViewId="0">
      <selection activeCell="C19" sqref="C19"/>
    </sheetView>
  </sheetViews>
  <sheetFormatPr defaultColWidth="8.88671875" defaultRowHeight="13.2"/>
  <cols>
    <col min="1" max="1" width="26.5546875" style="23" customWidth="1"/>
    <col min="2" max="2" width="10" style="23" customWidth="1"/>
    <col min="3" max="3" width="14.33203125" style="23" customWidth="1"/>
    <col min="4" max="4" width="7.33203125" style="23" hidden="1" customWidth="1"/>
    <col min="5" max="6" width="8.88671875" style="23"/>
    <col min="7" max="7" width="11.33203125" style="23" customWidth="1"/>
    <col min="8" max="8" width="13.109375" style="23" customWidth="1"/>
    <col min="9" max="9" width="10.44140625" style="23" customWidth="1"/>
    <col min="10" max="10" width="6.33203125" style="23" customWidth="1"/>
    <col min="11" max="11" width="8.88671875" style="23"/>
    <col min="12" max="12" width="15.5546875" style="23" customWidth="1"/>
    <col min="13" max="16" width="8.88671875" style="23"/>
    <col min="17" max="17" width="7.109375" style="23" customWidth="1"/>
    <col min="18" max="18" width="8.88671875" style="23" hidden="1" customWidth="1"/>
    <col min="19" max="19" width="24.44140625" style="23" customWidth="1"/>
    <col min="20" max="20" width="8.109375" style="23" customWidth="1"/>
    <col min="21" max="21" width="8" style="23" customWidth="1"/>
    <col min="22" max="22" width="14.109375" style="23" customWidth="1"/>
    <col min="23" max="23" width="14.33203125" style="23" customWidth="1"/>
    <col min="24" max="24" width="16.6640625" style="23" customWidth="1"/>
    <col min="25" max="16384" width="8.88671875" style="23"/>
  </cols>
  <sheetData>
    <row r="1" spans="1:19" s="69" customFormat="1" ht="30.75" customHeight="1">
      <c r="A1" s="448" t="s">
        <v>293</v>
      </c>
      <c r="B1" s="448"/>
      <c r="C1" s="448"/>
      <c r="D1" s="448"/>
      <c r="E1" s="448"/>
      <c r="F1" s="448"/>
      <c r="G1" s="448"/>
      <c r="H1" s="448"/>
      <c r="I1" s="448"/>
      <c r="J1" s="448"/>
      <c r="K1" s="448"/>
      <c r="L1" s="448"/>
      <c r="M1" s="448"/>
      <c r="N1" s="448"/>
      <c r="O1" s="448"/>
      <c r="P1" s="448"/>
      <c r="Q1" s="448"/>
      <c r="R1" s="448"/>
      <c r="S1" s="448"/>
    </row>
    <row r="2" spans="1:19" ht="12.75" customHeight="1">
      <c r="A2" s="438" t="s">
        <v>294</v>
      </c>
      <c r="B2" s="438"/>
      <c r="C2" s="438"/>
      <c r="D2" s="438"/>
      <c r="E2" s="438"/>
      <c r="F2" s="438"/>
      <c r="G2" s="438"/>
      <c r="H2" s="438"/>
      <c r="I2" s="438"/>
      <c r="J2" s="438"/>
      <c r="K2" s="438"/>
      <c r="L2" s="438"/>
      <c r="M2" s="438"/>
      <c r="N2" s="438"/>
      <c r="O2" s="438"/>
      <c r="P2" s="438"/>
      <c r="Q2" s="438"/>
      <c r="R2" s="438"/>
      <c r="S2" s="438"/>
    </row>
    <row r="5" spans="1:19">
      <c r="A5" s="290" t="s">
        <v>67</v>
      </c>
    </row>
    <row r="6" spans="1:19">
      <c r="A6" s="472" t="s">
        <v>102</v>
      </c>
      <c r="B6" s="472"/>
      <c r="C6" s="472"/>
      <c r="D6" s="472"/>
      <c r="E6" s="472"/>
      <c r="F6" s="472"/>
      <c r="G6" s="472"/>
      <c r="H6" s="472"/>
      <c r="I6" s="472"/>
    </row>
    <row r="8" spans="1:19">
      <c r="A8" s="299"/>
      <c r="D8" s="50"/>
    </row>
    <row r="9" spans="1:19">
      <c r="A9" s="321" t="s">
        <v>69</v>
      </c>
      <c r="B9" s="322"/>
      <c r="C9" s="323"/>
      <c r="D9" s="50"/>
    </row>
    <row r="10" spans="1:19">
      <c r="A10" s="316" t="s">
        <v>85</v>
      </c>
      <c r="B10" s="317"/>
      <c r="C10" s="318"/>
      <c r="D10" s="293" t="s">
        <v>137</v>
      </c>
      <c r="E10" s="50"/>
    </row>
    <row r="11" spans="1:19">
      <c r="A11" s="319"/>
      <c r="B11" s="293"/>
      <c r="C11" s="320"/>
      <c r="D11" s="293"/>
      <c r="E11" s="50"/>
    </row>
    <row r="12" spans="1:19">
      <c r="A12" s="324" t="str">
        <f>'Water Current State'!A4</f>
        <v>Water</v>
      </c>
      <c r="B12" s="311"/>
      <c r="C12" s="312">
        <f>ROUND('Water Current State'!$C$42,-5)</f>
        <v>3100000</v>
      </c>
      <c r="D12" s="293" t="str">
        <f>A12&amp;" "&amp;"$"&amp;ROUND(C12/1000000,1)&amp;" "&amp;"M"</f>
        <v>Water $3.1 M</v>
      </c>
      <c r="E12" s="296"/>
    </row>
    <row r="13" spans="1:19">
      <c r="A13" s="324" t="str">
        <f>'Sewer Current State'!A4</f>
        <v>Sewer</v>
      </c>
      <c r="B13" s="311"/>
      <c r="C13" s="312">
        <f>ROUND('Sewer Current State'!$C$33,-5)</f>
        <v>1000000</v>
      </c>
      <c r="D13" s="293" t="str">
        <f t="shared" ref="D13:D18" si="0">A13&amp;" "&amp;"$"&amp;ROUND(C13/1000000,1)&amp;" "&amp;"M"</f>
        <v>Sewer $1 M</v>
      </c>
      <c r="E13" s="296"/>
    </row>
    <row r="14" spans="1:19">
      <c r="A14" s="324" t="str">
        <f>'Roads and Drainage Current Stat'!A4</f>
        <v>Roads and Drainage</v>
      </c>
      <c r="B14" s="311"/>
      <c r="C14" s="312">
        <f>ROUND('Roads and Drainage Current Stat'!C34,-5)</f>
        <v>100000</v>
      </c>
      <c r="D14" s="293" t="str">
        <f t="shared" si="0"/>
        <v>Roads and Drainage $0.1 M</v>
      </c>
      <c r="E14" s="296"/>
    </row>
    <row r="15" spans="1:19">
      <c r="A15" s="324" t="str">
        <f>'Buildings Current State'!A4</f>
        <v>Buildings</v>
      </c>
      <c r="B15" s="311"/>
      <c r="C15" s="312">
        <f>ROUND('Buildings Current State'!C35,-5)</f>
        <v>4000000</v>
      </c>
      <c r="D15" s="293" t="str">
        <f t="shared" si="0"/>
        <v>Buildings $4 M</v>
      </c>
      <c r="E15" s="296"/>
    </row>
    <row r="16" spans="1:19">
      <c r="A16" s="324" t="str">
        <f>'Recreation Current State'!A4</f>
        <v>Recreation</v>
      </c>
      <c r="B16" s="311"/>
      <c r="C16" s="312">
        <f>'Recreation Current State'!$C$49</f>
        <v>17690000</v>
      </c>
      <c r="D16" s="293" t="str">
        <f t="shared" si="0"/>
        <v>Recreation $17.7 M</v>
      </c>
      <c r="E16" s="296"/>
    </row>
    <row r="17" spans="1:12">
      <c r="A17" s="324" t="str">
        <f>'Vehicles Current State'!A4</f>
        <v xml:space="preserve">Vehicles </v>
      </c>
      <c r="B17" s="311"/>
      <c r="C17" s="312">
        <f>ROUND('Vehicles Current State'!C41,-5)</f>
        <v>100000</v>
      </c>
      <c r="D17" s="293" t="str">
        <f t="shared" si="0"/>
        <v>Vehicles  $0.1 M</v>
      </c>
      <c r="E17" s="296"/>
    </row>
    <row r="18" spans="1:12">
      <c r="A18" s="324" t="str">
        <f>'Heavy Mobile Equipment Current'!A4</f>
        <v>Heavy Mobile Equipment</v>
      </c>
      <c r="B18" s="311"/>
      <c r="C18" s="312">
        <f>ROUND('Heavy Mobile Equipment Current'!C41,-5)</f>
        <v>1000000</v>
      </c>
      <c r="D18" s="293" t="str">
        <f t="shared" si="0"/>
        <v>Heavy Mobile Equipment $1 M</v>
      </c>
      <c r="E18" s="296"/>
    </row>
    <row r="19" spans="1:12">
      <c r="A19" s="313" t="s">
        <v>101</v>
      </c>
      <c r="B19" s="314"/>
      <c r="C19" s="315">
        <f>ROUND(SUM(C12:C18),-6)</f>
        <v>27000000</v>
      </c>
      <c r="D19" s="308" t="str">
        <f>"$"&amp;C19/1000000&amp;" "&amp;"M"</f>
        <v>$27 M</v>
      </c>
      <c r="E19" s="50"/>
      <c r="H19" s="468">
        <f>SUM('Inventory - Vehicles and Equip.'!L4:L103)+SUM('Inventory - Linear and Vertical'!K4:K223)</f>
        <v>26955082.436421171</v>
      </c>
      <c r="I19" s="468"/>
      <c r="J19" s="296" t="s">
        <v>66</v>
      </c>
      <c r="L19" s="303"/>
    </row>
    <row r="21" spans="1:12">
      <c r="A21" s="309"/>
      <c r="B21" s="293"/>
      <c r="C21" s="293"/>
      <c r="D21" s="469"/>
      <c r="E21" s="469"/>
      <c r="F21" s="293"/>
      <c r="G21" s="293"/>
      <c r="H21" s="293"/>
      <c r="I21" s="293"/>
    </row>
    <row r="22" spans="1:12">
      <c r="A22" s="309"/>
      <c r="B22" s="293"/>
      <c r="C22" s="293"/>
      <c r="D22" s="310"/>
      <c r="E22" s="310"/>
      <c r="F22" s="293"/>
      <c r="G22" s="293"/>
      <c r="H22" s="293"/>
      <c r="I22" s="293"/>
    </row>
    <row r="23" spans="1:12">
      <c r="A23" s="309"/>
      <c r="B23" s="293"/>
      <c r="C23" s="293"/>
      <c r="D23" s="310"/>
      <c r="E23" s="310"/>
      <c r="F23" s="293"/>
      <c r="G23" s="293"/>
      <c r="H23" s="293"/>
      <c r="I23" s="293"/>
    </row>
    <row r="24" spans="1:12">
      <c r="A24" s="309"/>
      <c r="B24" s="293"/>
      <c r="C24" s="293"/>
      <c r="D24" s="310"/>
      <c r="E24" s="310"/>
      <c r="F24" s="293"/>
      <c r="G24" s="293"/>
      <c r="H24" s="293"/>
      <c r="I24" s="293"/>
    </row>
    <row r="25" spans="1:12">
      <c r="A25" s="293"/>
      <c r="B25" s="293"/>
      <c r="C25" s="293"/>
      <c r="D25" s="293"/>
      <c r="E25" s="293"/>
      <c r="F25" s="293"/>
      <c r="G25" s="293"/>
      <c r="H25" s="293"/>
      <c r="I25" s="293"/>
    </row>
    <row r="26" spans="1:12" ht="39.6">
      <c r="A26" s="325"/>
      <c r="B26" s="470" t="s">
        <v>106</v>
      </c>
      <c r="C26" s="470"/>
      <c r="D26" s="326" t="s">
        <v>107</v>
      </c>
      <c r="E26" s="470" t="s">
        <v>104</v>
      </c>
      <c r="F26" s="470"/>
      <c r="G26" s="326" t="s">
        <v>163</v>
      </c>
      <c r="H26" s="326" t="s">
        <v>103</v>
      </c>
      <c r="I26" s="337" t="s">
        <v>108</v>
      </c>
    </row>
    <row r="27" spans="1:12">
      <c r="A27" s="327" t="str">
        <f>A12</f>
        <v>Water</v>
      </c>
      <c r="B27" s="471" t="str">
        <f>'Water Current State'!$E$44</f>
        <v>Moderate</v>
      </c>
      <c r="C27" s="471"/>
      <c r="D27" s="328" t="s">
        <v>73</v>
      </c>
      <c r="E27" s="329">
        <f ca="1">'Water Current State'!E48</f>
        <v>31.523389159986682</v>
      </c>
      <c r="F27" s="327" t="s">
        <v>60</v>
      </c>
      <c r="G27" s="330">
        <f ca="1">'Water Current State'!E50</f>
        <v>0.38048188126764459</v>
      </c>
      <c r="H27" s="331">
        <f>'Water Current State'!E52</f>
        <v>120948.25769881089</v>
      </c>
      <c r="I27" s="332">
        <f ca="1">'Water Current State'!E54</f>
        <v>19.379078993335945</v>
      </c>
    </row>
    <row r="28" spans="1:12">
      <c r="A28" s="327" t="str">
        <f t="shared" ref="A28:A33" si="1">A13</f>
        <v>Sewer</v>
      </c>
      <c r="B28" s="471" t="str">
        <f>'Sewer Current State'!F35</f>
        <v>Good</v>
      </c>
      <c r="C28" s="471"/>
      <c r="D28" s="328" t="s">
        <v>73</v>
      </c>
      <c r="E28" s="329">
        <f ca="1">'Sewer Current State'!F39</f>
        <v>16.855316647419432</v>
      </c>
      <c r="F28" s="327" t="s">
        <v>60</v>
      </c>
      <c r="G28" s="330">
        <f ca="1">'Sewer Current State'!F41</f>
        <v>0.17473003962177008</v>
      </c>
      <c r="H28" s="331">
        <f>'Sewer Current State'!F43</f>
        <v>61519.396953000811</v>
      </c>
      <c r="I28" s="332">
        <f ca="1">'Sewer Current State'!F45</f>
        <v>6.5788102516470319</v>
      </c>
    </row>
    <row r="29" spans="1:12">
      <c r="A29" s="327" t="str">
        <f t="shared" si="1"/>
        <v>Roads and Drainage</v>
      </c>
      <c r="B29" s="471" t="str">
        <f>'Roads and Drainage Current Stat'!E36</f>
        <v>Moderate</v>
      </c>
      <c r="C29" s="471"/>
      <c r="D29" s="328" t="s">
        <v>73</v>
      </c>
      <c r="E29" s="333">
        <f ca="1">'Roads and Drainage Current Stat'!E40</f>
        <v>4.3982385010646867</v>
      </c>
      <c r="F29" s="327" t="s">
        <v>60</v>
      </c>
      <c r="G29" s="330">
        <f ca="1">'Roads and Drainage Current Stat'!E42</f>
        <v>0.3361968052145537</v>
      </c>
      <c r="H29" s="331">
        <f>'Roads and Drainage Current Stat'!E44</f>
        <v>19125.055170587239</v>
      </c>
      <c r="I29" s="332">
        <f ca="1">'Roads and Drainage Current Stat'!E46</f>
        <v>3.0947116511131822</v>
      </c>
    </row>
    <row r="30" spans="1:12">
      <c r="A30" s="327" t="str">
        <f t="shared" si="1"/>
        <v>Buildings</v>
      </c>
      <c r="B30" s="471" t="str">
        <f>'Buildings Current State'!E37</f>
        <v>Poor</v>
      </c>
      <c r="C30" s="471"/>
      <c r="D30" s="328" t="s">
        <v>73</v>
      </c>
      <c r="E30" s="332">
        <f ca="1">'Buildings Current State'!E41</f>
        <v>13.000000000000002</v>
      </c>
      <c r="F30" s="327" t="s">
        <v>60</v>
      </c>
      <c r="G30" s="330">
        <f ca="1">'Buildings Current State'!E43</f>
        <v>0.74</v>
      </c>
      <c r="H30" s="331">
        <f>'Buildings Current State'!E45</f>
        <v>545709.76855005813</v>
      </c>
      <c r="I30" s="332">
        <f ca="1">'Buildings Current State'!E47</f>
        <v>37</v>
      </c>
    </row>
    <row r="31" spans="1:12" ht="15">
      <c r="A31" s="327" t="str">
        <f t="shared" si="1"/>
        <v>Recreation</v>
      </c>
      <c r="B31" s="471" t="str">
        <f>'Recreation Current State'!E51</f>
        <v>Good</v>
      </c>
      <c r="C31" s="471"/>
      <c r="D31" s="334" t="s">
        <v>73</v>
      </c>
      <c r="E31" s="332">
        <f ca="1">'Recreation Current State'!E55</f>
        <v>45.679725015096572</v>
      </c>
      <c r="F31" s="327" t="s">
        <v>60</v>
      </c>
      <c r="G31" s="330">
        <f ca="1">'Recreation Current State'!K51</f>
        <v>2.1407785394732561E-2</v>
      </c>
      <c r="H31" s="331">
        <f>'Recreation Current State'!K53</f>
        <v>4941</v>
      </c>
      <c r="I31" s="332">
        <f ca="1">'Recreation Current State'!K55</f>
        <v>0.91309061070188557</v>
      </c>
    </row>
    <row r="32" spans="1:12">
      <c r="A32" s="327" t="str">
        <f t="shared" si="1"/>
        <v xml:space="preserve">Vehicles </v>
      </c>
      <c r="B32" s="471" t="str">
        <f>'Vehicles Current State'!E43</f>
        <v>Good</v>
      </c>
      <c r="C32" s="471"/>
      <c r="D32" s="328" t="s">
        <v>73</v>
      </c>
      <c r="E32" s="333">
        <f ca="1">'Vehicles Current State'!E47</f>
        <v>9.6156001868285852</v>
      </c>
      <c r="F32" s="327" t="s">
        <v>60</v>
      </c>
      <c r="G32" s="330">
        <f ca="1">'Vehicles Current State'!$E$49</f>
        <v>0.22496496964035498</v>
      </c>
      <c r="H32" s="335">
        <f>'Vehicles Current State'!E51</f>
        <v>4941</v>
      </c>
      <c r="I32" s="332">
        <f ca="1">'Vehicles Current State'!E53</f>
        <v>4.4992993928070995</v>
      </c>
    </row>
    <row r="33" spans="1:9">
      <c r="A33" s="327" t="str">
        <f t="shared" si="1"/>
        <v>Heavy Mobile Equipment</v>
      </c>
      <c r="B33" s="471" t="str">
        <f>'Heavy Mobile Equipment Current'!E43</f>
        <v>Moderate</v>
      </c>
      <c r="C33" s="471"/>
      <c r="D33" s="328" t="s">
        <v>73</v>
      </c>
      <c r="E33" s="332">
        <f ca="1">'Heavy Mobile Equipment Current'!E47</f>
        <v>20.313868613138688</v>
      </c>
      <c r="F33" s="327" t="s">
        <v>60</v>
      </c>
      <c r="G33" s="330">
        <f ca="1">'Heavy Mobile Equipment Current'!E49</f>
        <v>1.7153284671532848E-2</v>
      </c>
      <c r="H33" s="336">
        <f>'Heavy Mobile Equipment Current'!L43</f>
        <v>55200</v>
      </c>
      <c r="I33" s="332">
        <f ca="1">'Heavy Mobile Equipment Current'!L45</f>
        <v>0.34306569343065696</v>
      </c>
    </row>
    <row r="34" spans="1:9">
      <c r="A34" s="338"/>
      <c r="B34" s="50"/>
      <c r="C34" s="50"/>
      <c r="D34" s="50"/>
      <c r="E34" s="50"/>
      <c r="F34" s="50"/>
      <c r="G34" s="50"/>
      <c r="H34" s="50"/>
      <c r="I34" s="339"/>
    </row>
    <row r="35" spans="1:9">
      <c r="A35" s="340" t="s">
        <v>105</v>
      </c>
      <c r="B35" s="467"/>
      <c r="C35" s="467"/>
      <c r="D35" s="341" t="s">
        <v>73</v>
      </c>
      <c r="E35" s="329">
        <f ca="1">AVERAGEIF(E27:E33,"&gt;0")</f>
        <v>20.198019731933524</v>
      </c>
      <c r="F35" s="327" t="s">
        <v>60</v>
      </c>
      <c r="G35" s="330">
        <f ca="1">AVERAGEIF(G27:G33,"&gt;0")</f>
        <v>0.27070496654436982</v>
      </c>
      <c r="H35" s="343">
        <f>AVERAGEIF(H27:H33,"&gt;0")</f>
        <v>116054.92548177959</v>
      </c>
      <c r="I35" s="344">
        <f ca="1">AVERAGEIF(I27:I33,"&gt;0")</f>
        <v>10.258293799005115</v>
      </c>
    </row>
    <row r="38" spans="1:9">
      <c r="A38" s="290"/>
    </row>
    <row r="39" spans="1:9">
      <c r="A39" s="290" t="s">
        <v>63</v>
      </c>
    </row>
    <row r="40" spans="1:9">
      <c r="A40" s="69" t="s">
        <v>64</v>
      </c>
    </row>
    <row r="41" spans="1:9">
      <c r="A41" s="290"/>
    </row>
    <row r="42" spans="1:9">
      <c r="A42" s="66"/>
    </row>
    <row r="44" spans="1:9">
      <c r="A44" s="290"/>
    </row>
    <row r="52" spans="1:1">
      <c r="A52" s="290"/>
    </row>
    <row r="53" spans="1:1">
      <c r="A53" s="69"/>
    </row>
  </sheetData>
  <mergeCells count="15">
    <mergeCell ref="A1:S1"/>
    <mergeCell ref="A2:S2"/>
    <mergeCell ref="B35:C35"/>
    <mergeCell ref="H19:I19"/>
    <mergeCell ref="D21:E21"/>
    <mergeCell ref="E26:F26"/>
    <mergeCell ref="B26:C26"/>
    <mergeCell ref="B33:C33"/>
    <mergeCell ref="B27:C27"/>
    <mergeCell ref="B28:C28"/>
    <mergeCell ref="B29:C29"/>
    <mergeCell ref="B30:C30"/>
    <mergeCell ref="B31:C31"/>
    <mergeCell ref="B32:C32"/>
    <mergeCell ref="A6:I6"/>
  </mergeCells>
  <pageMargins left="0.7" right="0.7" top="0.75" bottom="0.75" header="0.3" footer="0.3"/>
  <pageSetup paperSize="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226E-9AF9-4CA1-A533-0669E46384C1}">
  <sheetPr codeName="Sheet11">
    <tabColor theme="9"/>
  </sheetPr>
  <dimension ref="A1:T73"/>
  <sheetViews>
    <sheetView zoomScale="70" zoomScaleNormal="70" workbookViewId="0">
      <selection activeCell="A24" sqref="A24"/>
    </sheetView>
  </sheetViews>
  <sheetFormatPr defaultColWidth="8.88671875" defaultRowHeight="13.2"/>
  <cols>
    <col min="1" max="1" width="10.6640625" style="23" customWidth="1"/>
    <col min="2" max="2" width="19" style="23" customWidth="1"/>
    <col min="3" max="3" width="14.5546875" style="23" customWidth="1"/>
    <col min="4" max="4" width="14.5546875" style="23" hidden="1" customWidth="1"/>
    <col min="5" max="5" width="13.44140625" style="23" customWidth="1"/>
    <col min="6" max="6" width="10.6640625" style="23" customWidth="1"/>
    <col min="7" max="8" width="8.88671875" style="23"/>
    <col min="9" max="9" width="13.109375" style="23" customWidth="1"/>
    <col min="10" max="10" width="8.88671875" style="23"/>
    <col min="11" max="11" width="6.33203125" style="23" customWidth="1"/>
    <col min="12" max="12" width="8.88671875" style="23"/>
    <col min="13" max="13" width="8.5546875" style="23" customWidth="1"/>
    <col min="14" max="16384" width="8.88671875" style="23"/>
  </cols>
  <sheetData>
    <row r="1" spans="1:20" s="345" customFormat="1" ht="30.75" customHeight="1">
      <c r="A1" s="448" t="s">
        <v>295</v>
      </c>
      <c r="B1" s="448"/>
      <c r="C1" s="448"/>
      <c r="D1" s="448"/>
      <c r="E1" s="448"/>
      <c r="F1" s="448"/>
      <c r="G1" s="448"/>
      <c r="H1" s="448"/>
      <c r="I1" s="448"/>
      <c r="J1" s="448"/>
      <c r="K1" s="448"/>
      <c r="L1" s="448"/>
      <c r="M1" s="448"/>
      <c r="N1" s="448"/>
      <c r="O1" s="448"/>
      <c r="P1" s="448"/>
      <c r="Q1" s="448"/>
      <c r="R1" s="448"/>
      <c r="S1" s="448"/>
      <c r="T1" s="448"/>
    </row>
    <row r="2" spans="1:20" ht="12.75" customHeight="1">
      <c r="A2" s="464" t="s">
        <v>296</v>
      </c>
      <c r="B2" s="464"/>
      <c r="C2" s="464"/>
      <c r="D2" s="464"/>
      <c r="E2" s="464"/>
      <c r="F2" s="464"/>
      <c r="G2" s="464"/>
      <c r="H2" s="464"/>
      <c r="I2" s="464"/>
      <c r="J2" s="464"/>
      <c r="K2" s="464"/>
      <c r="L2" s="464"/>
      <c r="M2" s="464"/>
      <c r="N2" s="464"/>
      <c r="O2" s="464"/>
      <c r="P2" s="464"/>
      <c r="Q2" s="464"/>
      <c r="R2" s="464"/>
      <c r="S2" s="464"/>
      <c r="T2" s="464"/>
    </row>
    <row r="4" spans="1:20" ht="24.6">
      <c r="A4" s="346" t="s">
        <v>150</v>
      </c>
    </row>
    <row r="6" spans="1:20">
      <c r="A6" s="290" t="s">
        <v>67</v>
      </c>
    </row>
    <row r="7" spans="1:20">
      <c r="A7" s="347" t="s">
        <v>77</v>
      </c>
      <c r="B7" s="348"/>
      <c r="C7" s="348"/>
      <c r="D7" s="348"/>
      <c r="E7" s="348"/>
      <c r="F7" s="348"/>
      <c r="G7" s="348"/>
      <c r="H7" s="349"/>
      <c r="I7" s="349"/>
      <c r="J7" s="349"/>
      <c r="K7" s="349"/>
    </row>
    <row r="9" spans="1:20" s="50" customFormat="1">
      <c r="A9" s="358" t="s">
        <v>68</v>
      </c>
      <c r="B9" s="322"/>
      <c r="C9" s="323"/>
    </row>
    <row r="10" spans="1:20">
      <c r="A10" s="316" t="s">
        <v>80</v>
      </c>
      <c r="B10" s="317"/>
      <c r="C10" s="318"/>
      <c r="D10" s="50"/>
      <c r="E10" s="50"/>
    </row>
    <row r="11" spans="1:20">
      <c r="A11" s="319"/>
      <c r="B11" s="293"/>
      <c r="C11" s="320"/>
      <c r="D11" s="50"/>
      <c r="E11" s="50"/>
    </row>
    <row r="12" spans="1:20">
      <c r="A12" s="319"/>
      <c r="B12" s="293"/>
      <c r="C12" s="350"/>
      <c r="D12" s="80"/>
      <c r="E12" s="50"/>
    </row>
    <row r="13" spans="1:20">
      <c r="A13" s="351" t="str">
        <f>IF(A30="","",A30)</f>
        <v>Water Treatment Plant</v>
      </c>
      <c r="B13" s="311"/>
      <c r="C13" s="352">
        <f>IF(A13="","",COUNTIFS('Inventory - Linear and Vertical'!$D$4:$D$503,$A$4,'Inventory - Linear and Vertical'!$E$4:$E$503,A13))</f>
        <v>1</v>
      </c>
      <c r="D13" s="80"/>
      <c r="E13" s="50"/>
    </row>
    <row r="14" spans="1:20">
      <c r="A14" s="351" t="str">
        <f t="shared" ref="A14:A23" si="0">IF(A31="","",A31)</f>
        <v xml:space="preserve">Pump Station and Reservoir </v>
      </c>
      <c r="B14" s="311"/>
      <c r="C14" s="352">
        <f>IF(A14="","",COUNTIFS('Inventory - Linear and Vertical'!$D$4:$D$503,$A$4,'Inventory - Linear and Vertical'!$E$4:$E$503,A14))</f>
        <v>0</v>
      </c>
      <c r="D14" s="80"/>
      <c r="E14" s="50"/>
    </row>
    <row r="15" spans="1:20">
      <c r="A15" s="351" t="str">
        <f t="shared" si="0"/>
        <v>Water Riser Tower (reservoir)</v>
      </c>
      <c r="B15" s="311"/>
      <c r="C15" s="352">
        <f>IF(A15="","",COUNTIFS('Inventory - Linear and Vertical'!$D$4:$D$503,$A$4,'Inventory - Linear and Vertical'!$E$4:$E$503,A15))</f>
        <v>0</v>
      </c>
      <c r="D15" s="80"/>
      <c r="E15" s="50"/>
    </row>
    <row r="16" spans="1:20">
      <c r="A16" s="351" t="str">
        <f t="shared" si="0"/>
        <v>Pumphouses</v>
      </c>
      <c r="B16" s="311"/>
      <c r="C16" s="352">
        <f>IF(A16="","",COUNTIFS('Inventory - Linear and Vertical'!$D$4:$D$503,$A$4,'Inventory - Linear and Vertical'!$E$4:$E$503,A16))</f>
        <v>0</v>
      </c>
      <c r="D16" s="80"/>
      <c r="E16" s="50"/>
    </row>
    <row r="17" spans="1:7">
      <c r="A17" s="351" t="str">
        <f t="shared" si="0"/>
        <v>Water Mains</v>
      </c>
      <c r="B17" s="353"/>
      <c r="C17" s="352">
        <f>IF(A17="","",COUNTIFS('Inventory - Linear and Vertical'!$D$4:$D$503,$A$4,'Inventory - Linear and Vertical'!$E$4:$E$503,A17))</f>
        <v>1</v>
      </c>
      <c r="D17" s="80"/>
      <c r="E17" s="50"/>
    </row>
    <row r="18" spans="1:7">
      <c r="A18" s="351" t="str">
        <f t="shared" si="0"/>
        <v>Portable Water Pipe</v>
      </c>
      <c r="B18" s="353"/>
      <c r="C18" s="352">
        <f>IF(A18="","",COUNTIFS('Inventory - Linear and Vertical'!$D$4:$D$503,$A$4,'Inventory - Linear and Vertical'!$E$4:$E$503,A18))</f>
        <v>0</v>
      </c>
      <c r="D18" s="80"/>
      <c r="E18" s="50"/>
    </row>
    <row r="19" spans="1:7">
      <c r="A19" s="351" t="str">
        <f t="shared" si="0"/>
        <v>Hydrants</v>
      </c>
      <c r="B19" s="311"/>
      <c r="C19" s="352">
        <f>IF(A19="","",COUNTIFS('Inventory - Linear and Vertical'!$D$4:$D$503,$A$4,'Inventory - Linear and Vertical'!$E$4:$E$503,A19))</f>
        <v>0</v>
      </c>
      <c r="D19" s="80"/>
      <c r="E19" s="50"/>
    </row>
    <row r="20" spans="1:7">
      <c r="A20" s="351" t="str">
        <f t="shared" si="0"/>
        <v>Valves</v>
      </c>
      <c r="B20" s="353"/>
      <c r="C20" s="352">
        <f>IF(A20="","",COUNTIFS('Inventory - Linear and Vertical'!$D$4:$D$503,$A$4,'Inventory - Linear and Vertical'!$E$4:$E$503,A20))</f>
        <v>0</v>
      </c>
      <c r="D20" s="80"/>
      <c r="E20" s="50"/>
    </row>
    <row r="21" spans="1:7">
      <c r="A21" s="351" t="str">
        <f t="shared" si="0"/>
        <v>Service Connection</v>
      </c>
      <c r="B21" s="353"/>
      <c r="C21" s="352">
        <f>IF(A21="","",COUNTIFS('Inventory - Linear and Vertical'!$D$4:$D$503,$A$4,'Inventory - Linear and Vertical'!$E$4:$E$503,A21))</f>
        <v>1</v>
      </c>
      <c r="D21" s="80"/>
      <c r="E21" s="50"/>
    </row>
    <row r="22" spans="1:7">
      <c r="A22" s="351" t="str">
        <f t="shared" si="0"/>
        <v>Service Connection Valve</v>
      </c>
      <c r="B22" s="353"/>
      <c r="C22" s="352">
        <f>IF(A22="","",COUNTIFS('Inventory - Linear and Vertical'!$D$4:$D$503,$A$4,'Inventory - Linear and Vertical'!$E$4:$E$503,A22))</f>
        <v>0</v>
      </c>
      <c r="D22" s="80"/>
      <c r="E22" s="50"/>
    </row>
    <row r="23" spans="1:7">
      <c r="A23" s="351" t="str">
        <f t="shared" si="0"/>
        <v>Water Trucks</v>
      </c>
      <c r="B23" s="353"/>
      <c r="C23" s="352">
        <f>IF(A23="","",COUNTIFS('Inventory - Linear and Vertical'!$D$4:$D$503,$A$4,'Inventory - Linear and Vertical'!$E$4:$E$503,A23))</f>
        <v>0</v>
      </c>
      <c r="D23" s="80"/>
      <c r="E23" s="50"/>
    </row>
    <row r="24" spans="1:7">
      <c r="A24" s="354" t="str">
        <f>IF(A41="","",A41)</f>
        <v/>
      </c>
      <c r="B24" s="314"/>
      <c r="C24" s="355" t="str">
        <f>IF(A24="","",COUNTIFS('Inventory - Linear and Vertical'!$D$4:$D$503,"Water System",'Inventory - Linear and Vertical'!$E$4:$E$503,A24))</f>
        <v/>
      </c>
      <c r="D24" s="80"/>
      <c r="E24" s="50"/>
    </row>
    <row r="25" spans="1:7">
      <c r="A25" s="473" t="s">
        <v>101</v>
      </c>
      <c r="B25" s="474"/>
      <c r="C25" s="480">
        <f>SUM(C13:C24)</f>
        <v>3</v>
      </c>
      <c r="E25" s="50"/>
    </row>
    <row r="26" spans="1:7">
      <c r="A26" s="299"/>
      <c r="B26" s="296"/>
      <c r="C26" s="296"/>
      <c r="E26" s="50"/>
    </row>
    <row r="27" spans="1:7">
      <c r="A27" s="321" t="s">
        <v>69</v>
      </c>
      <c r="B27" s="322"/>
      <c r="C27" s="323"/>
      <c r="D27" s="224"/>
      <c r="E27" s="50"/>
    </row>
    <row r="28" spans="1:7">
      <c r="A28" s="316" t="s">
        <v>85</v>
      </c>
      <c r="B28" s="317"/>
      <c r="C28" s="318"/>
      <c r="D28" s="293" t="s">
        <v>137</v>
      </c>
      <c r="E28" s="50"/>
    </row>
    <row r="29" spans="1:7">
      <c r="A29" s="319"/>
      <c r="B29" s="293"/>
      <c r="C29" s="320"/>
      <c r="D29" s="293"/>
      <c r="E29" s="50"/>
    </row>
    <row r="30" spans="1:7">
      <c r="A30" s="359" t="s">
        <v>22</v>
      </c>
      <c r="B30" s="356"/>
      <c r="C30" s="312">
        <f>ROUND(SUMIFS('Inventory - Linear and Vertical'!$K$4:$K$503,'Inventory - Linear and Vertical'!$E$4:$E$503,"*"&amp;A30&amp;"*",'Inventory - Linear and Vertical'!$D$4:$D$503,$A$4),-3)</f>
        <v>2970000</v>
      </c>
      <c r="D30" s="293" t="str">
        <f>A30&amp;" "&amp;"$"&amp;ROUND(C30/1000000,1)&amp;" "&amp;"M"</f>
        <v>Water Treatment Plant $3 M</v>
      </c>
      <c r="E30" s="50"/>
      <c r="G30" s="23">
        <f>IF(C30=0,"",C30)</f>
        <v>2970000</v>
      </c>
    </row>
    <row r="31" spans="1:7">
      <c r="A31" s="359" t="s">
        <v>58</v>
      </c>
      <c r="B31" s="356"/>
      <c r="C31" s="312">
        <f>ROUND(SUMIFS('Inventory - Linear and Vertical'!$K$4:$K$503,'Inventory - Linear and Vertical'!$E$4:$E$503,"*"&amp;A31&amp;"*",'Inventory - Linear and Vertical'!$D$4:$D$503,$A$4),-3)</f>
        <v>0</v>
      </c>
      <c r="D31" s="293" t="str">
        <f t="shared" ref="D31:D35" si="1">A31&amp;" "&amp;"$"&amp;ROUND(C31/1000000,1)&amp;" "&amp;"M"</f>
        <v>Pump Station and Reservoir  $0 M</v>
      </c>
      <c r="E31" s="50"/>
    </row>
    <row r="32" spans="1:7">
      <c r="A32" s="359" t="s">
        <v>49</v>
      </c>
      <c r="B32" s="356"/>
      <c r="C32" s="312">
        <f>ROUND(SUMIFS('Inventory - Linear and Vertical'!$K$4:$K$503,'Inventory - Linear and Vertical'!$E$4:$E$503,"*"&amp;A32&amp;"*",'Inventory - Linear and Vertical'!$D$4:$D$503,$A$4),-3)</f>
        <v>0</v>
      </c>
      <c r="D32" s="293" t="str">
        <f t="shared" si="1"/>
        <v>Water Riser Tower (reservoir) $0 M</v>
      </c>
      <c r="E32" s="50"/>
    </row>
    <row r="33" spans="1:20">
      <c r="A33" s="359" t="s">
        <v>79</v>
      </c>
      <c r="B33" s="356"/>
      <c r="C33" s="312">
        <f>ROUND(SUMIFS('Inventory - Linear and Vertical'!$K$4:$K$503,'Inventory - Linear and Vertical'!$E$4:$E$503,"*"&amp;A33&amp;"*",'Inventory - Linear and Vertical'!$D$4:$D$503,$A$4),-3)</f>
        <v>0</v>
      </c>
      <c r="D33" s="293" t="str">
        <f t="shared" si="1"/>
        <v>Pumphouses $0 M</v>
      </c>
      <c r="E33" s="50"/>
      <c r="M33" s="475" t="s">
        <v>145</v>
      </c>
      <c r="N33" s="475"/>
      <c r="O33" s="475"/>
      <c r="P33" s="475"/>
      <c r="Q33" s="475"/>
      <c r="R33" s="475"/>
      <c r="S33" s="475"/>
      <c r="T33" s="475"/>
    </row>
    <row r="34" spans="1:20" ht="15">
      <c r="A34" s="359" t="s">
        <v>205</v>
      </c>
      <c r="B34" s="356"/>
      <c r="C34" s="312">
        <f>ROUND(SUMIFS('Inventory - Linear and Vertical'!$K$4:$K$503,'Inventory - Linear and Vertical'!$E$4:$E$503,"*"&amp;A34&amp;"*",'Inventory - Linear and Vertical'!$D$4:$D$503,$A$4),-3)</f>
        <v>54000</v>
      </c>
      <c r="D34" s="294" t="str">
        <f t="shared" si="1"/>
        <v>Water Mains $0.1 M</v>
      </c>
      <c r="E34" s="50"/>
      <c r="M34" s="475"/>
      <c r="N34" s="475"/>
      <c r="O34" s="475"/>
      <c r="P34" s="475"/>
      <c r="Q34" s="475"/>
      <c r="R34" s="475"/>
      <c r="S34" s="475"/>
      <c r="T34" s="475"/>
    </row>
    <row r="35" spans="1:20">
      <c r="A35" s="359" t="s">
        <v>78</v>
      </c>
      <c r="B35" s="356"/>
      <c r="C35" s="312">
        <f>ROUND(SUMIFS('Inventory - Linear and Vertical'!$K$4:$K$503,'Inventory - Linear and Vertical'!$E$4:$E$503,"*"&amp;A35&amp;"*",'Inventory - Linear and Vertical'!$D$4:$D$503,$A$4),-3)</f>
        <v>0</v>
      </c>
      <c r="D35" s="293" t="str">
        <f t="shared" si="1"/>
        <v>Portable Water Pipe $0 M</v>
      </c>
      <c r="E35" s="50"/>
    </row>
    <row r="36" spans="1:20">
      <c r="A36" s="359" t="s">
        <v>50</v>
      </c>
      <c r="B36" s="356"/>
      <c r="C36" s="312">
        <f>ROUND(SUMIFS('Inventory - Linear and Vertical'!$K$4:$K$503,'Inventory - Linear and Vertical'!$E$4:$E$503,"*"&amp;A36&amp;"*",'Inventory - Linear and Vertical'!$D$4:$D$503,$A$4),-3)</f>
        <v>0</v>
      </c>
      <c r="D36" s="293" t="str">
        <f>A36&amp;" "&amp;"$"&amp;ROUND(C36/1000000,1)&amp;" "&amp;"M"</f>
        <v>Hydrants $0 M</v>
      </c>
      <c r="E36" s="50"/>
    </row>
    <row r="37" spans="1:20">
      <c r="A37" s="359" t="s">
        <v>207</v>
      </c>
      <c r="B37" s="356"/>
      <c r="C37" s="312">
        <f>ROUND(SUMIFS('Inventory - Linear and Vertical'!$K$4:$K$503,'Inventory - Linear and Vertical'!$E$4:$E$503,"*"&amp;A37&amp;"*",'Inventory - Linear and Vertical'!$D$4:$D$503,$A$4),-3)</f>
        <v>0</v>
      </c>
      <c r="D37" s="293" t="str">
        <f>A37&amp;" "&amp;"$"&amp;ROUND(C37/1000000,1)&amp;" "&amp;"M"</f>
        <v>Valves $0 M</v>
      </c>
      <c r="E37" s="50"/>
    </row>
    <row r="38" spans="1:20">
      <c r="A38" s="359" t="s">
        <v>206</v>
      </c>
      <c r="B38" s="356"/>
      <c r="C38" s="312">
        <f>ROUND(SUMIFS('Inventory - Linear and Vertical'!$K$4:$K$503,'Inventory - Linear and Vertical'!$E$4:$E$503,"*"&amp;A38&amp;"*",'Inventory - Linear and Vertical'!$D$4:$D$503,$A$4),-3)</f>
        <v>57000</v>
      </c>
      <c r="D38" s="293"/>
      <c r="E38" s="50"/>
    </row>
    <row r="39" spans="1:20">
      <c r="A39" s="359" t="s">
        <v>208</v>
      </c>
      <c r="B39" s="356"/>
      <c r="C39" s="312">
        <f>ROUND(SUMIFS('Inventory - Linear and Vertical'!$K$4:$K$503,'Inventory - Linear and Vertical'!$E$4:$E$503,"*"&amp;A39&amp;"*",'Inventory - Linear and Vertical'!$D$4:$D$503,$A$4),-3)</f>
        <v>0</v>
      </c>
      <c r="D39" s="293"/>
      <c r="E39" s="50"/>
    </row>
    <row r="40" spans="1:20">
      <c r="A40" s="359" t="s">
        <v>309</v>
      </c>
      <c r="B40" s="356"/>
      <c r="C40" s="312">
        <f>ROUND(SUMIFS('Inventory - Linear and Vertical'!$K$4:$K$503,'Inventory - Linear and Vertical'!$E$4:$E$503,"*"&amp;A40&amp;"*",'Inventory - Linear and Vertical'!$D$4:$D$503,$A$4),-3)</f>
        <v>0</v>
      </c>
      <c r="D40" s="293"/>
      <c r="E40" s="50"/>
    </row>
    <row r="41" spans="1:20">
      <c r="A41" s="359"/>
      <c r="B41" s="356"/>
      <c r="C41" s="357"/>
      <c r="D41" s="293"/>
      <c r="E41" s="50"/>
    </row>
    <row r="42" spans="1:20">
      <c r="A42" s="360" t="s">
        <v>101</v>
      </c>
      <c r="B42" s="361"/>
      <c r="C42" s="357">
        <f>SUM(C30:C41)</f>
        <v>3081000</v>
      </c>
      <c r="D42" s="300" t="str">
        <f>"$"&amp;ROUND(C42/1000000,1)&amp;" "&amp;"M"</f>
        <v>$3.1 M</v>
      </c>
      <c r="E42" s="50"/>
      <c r="F42" s="468"/>
      <c r="G42" s="468"/>
      <c r="H42" s="296"/>
    </row>
    <row r="44" spans="1:20">
      <c r="A44" s="365" t="s">
        <v>74</v>
      </c>
      <c r="B44" s="366"/>
      <c r="C44" s="366"/>
      <c r="D44" s="297"/>
      <c r="E44" s="368" t="s">
        <v>75</v>
      </c>
      <c r="F44" s="298"/>
    </row>
    <row r="45" spans="1:20" ht="6" customHeight="1"/>
    <row r="46" spans="1:20">
      <c r="A46" s="365" t="s">
        <v>76</v>
      </c>
      <c r="B46" s="366"/>
      <c r="C46" s="366"/>
      <c r="D46" s="297"/>
      <c r="E46" s="368" t="s">
        <v>255</v>
      </c>
      <c r="F46" s="298"/>
    </row>
    <row r="47" spans="1:20" ht="6" customHeight="1"/>
    <row r="48" spans="1:20">
      <c r="A48" s="365" t="s">
        <v>70</v>
      </c>
      <c r="B48" s="366"/>
      <c r="C48" s="366"/>
      <c r="D48" s="297"/>
      <c r="E48" s="342">
        <f ca="1">SUMIF('Inventory - Linear and Vertical'!$D$4:$D$503,$A$4,'Inventory - Linear and Vertical'!$Q$4:$Q$503)/SUMIF('Inventory - Linear and Vertical'!$D$4:$D$503,$A$4,'Inventory - Linear and Vertical'!$K$4:$K$503)</f>
        <v>31.523389159986682</v>
      </c>
      <c r="F48" s="362" t="s">
        <v>60</v>
      </c>
      <c r="I48" s="291"/>
    </row>
    <row r="49" spans="1:6" ht="6" customHeight="1"/>
    <row r="50" spans="1:6">
      <c r="A50" s="367" t="s">
        <v>71</v>
      </c>
      <c r="B50" s="366"/>
      <c r="C50" s="366"/>
      <c r="D50" s="297"/>
      <c r="E50" s="369">
        <f ca="1">SUMIF('Inventory - Linear and Vertical'!$D$4:$D$503,$A$4,'Inventory - Linear and Vertical'!$S$4:$S$503)/SUMIF('Inventory - Linear and Vertical'!$D$4:$D$503,$A$4,'Inventory - Linear and Vertical'!$K$4:$K$503)</f>
        <v>0.38048188126764459</v>
      </c>
    </row>
    <row r="51" spans="1:6" ht="6" customHeight="1"/>
    <row r="52" spans="1:6">
      <c r="A52" s="365" t="s">
        <v>72</v>
      </c>
      <c r="B52" s="366"/>
      <c r="C52" s="366"/>
      <c r="D52" s="297"/>
      <c r="E52" s="363">
        <f>'Chart - Renewal Summary'!AC5</f>
        <v>120948.25769881089</v>
      </c>
    </row>
    <row r="53" spans="1:6" ht="6" customHeight="1"/>
    <row r="54" spans="1:6">
      <c r="A54" s="365" t="s">
        <v>157</v>
      </c>
      <c r="B54" s="366"/>
      <c r="C54" s="366"/>
      <c r="D54" s="297"/>
      <c r="E54" s="342">
        <f ca="1">SUMIF('Inventory - Linear and Vertical'!$D$4:$D$503,$A$4,'Inventory - Linear and Vertical'!$R$4:$R$503)/SUMIF('Inventory - Linear and Vertical'!$D$4:$D$503,$A$4,'Inventory - Linear and Vertical'!$K$4:$K$503)</f>
        <v>19.379078993335945</v>
      </c>
      <c r="F54" s="362" t="s">
        <v>60</v>
      </c>
    </row>
    <row r="55" spans="1:6" ht="6" customHeight="1"/>
    <row r="56" spans="1:6">
      <c r="A56" s="365" t="s">
        <v>173</v>
      </c>
      <c r="B56" s="366"/>
      <c r="C56" s="366"/>
      <c r="D56" s="297"/>
      <c r="E56" s="370">
        <f>'Chart - Renewal Summary'!B5/C42</f>
        <v>0</v>
      </c>
    </row>
    <row r="60" spans="1:6">
      <c r="A60" s="290"/>
    </row>
    <row r="61" spans="1:6">
      <c r="A61" s="66"/>
    </row>
    <row r="63" spans="1:6">
      <c r="A63" s="290"/>
    </row>
    <row r="64" spans="1:6">
      <c r="A64" s="69"/>
    </row>
    <row r="66" spans="1:1">
      <c r="A66" s="290"/>
    </row>
    <row r="67" spans="1:1">
      <c r="A67" s="66"/>
    </row>
    <row r="69" spans="1:1">
      <c r="A69" s="290"/>
    </row>
    <row r="70" spans="1:1">
      <c r="A70" s="69"/>
    </row>
    <row r="72" spans="1:1">
      <c r="A72" s="290"/>
    </row>
    <row r="73" spans="1:1">
      <c r="A73" s="69"/>
    </row>
  </sheetData>
  <mergeCells count="5">
    <mergeCell ref="F42:G42"/>
    <mergeCell ref="A25:B25"/>
    <mergeCell ref="M33:T34"/>
    <mergeCell ref="A1:T1"/>
    <mergeCell ref="A2:T2"/>
  </mergeCells>
  <pageMargins left="0.7" right="0.7" top="0.75" bottom="0.75" header="0.3" footer="0.3"/>
  <pageSetup paperSize="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79C5-9A9F-42CF-AD4E-09E5FF2A4726}">
  <sheetPr codeName="Sheet12">
    <tabColor theme="9"/>
  </sheetPr>
  <dimension ref="A1:S57"/>
  <sheetViews>
    <sheetView workbookViewId="0">
      <selection activeCell="C27" sqref="C27"/>
    </sheetView>
  </sheetViews>
  <sheetFormatPr defaultColWidth="9.109375" defaultRowHeight="13.2"/>
  <cols>
    <col min="1" max="2" width="9.109375" style="23"/>
    <col min="3" max="3" width="14.5546875" style="23" customWidth="1"/>
    <col min="4" max="4" width="20.6640625" style="23" hidden="1" customWidth="1"/>
    <col min="5" max="5" width="13.44140625" style="23" customWidth="1"/>
    <col min="6" max="6" width="11.5546875" style="23" bestFit="1" customWidth="1"/>
    <col min="7" max="8" width="9.109375" style="23"/>
    <col min="9" max="9" width="13.109375" style="23" customWidth="1"/>
    <col min="10" max="10" width="9.109375" style="23"/>
    <col min="11" max="11" width="6.33203125" style="23" customWidth="1"/>
    <col min="12" max="12" width="9.109375" style="23"/>
    <col min="13" max="13" width="15.5546875" style="23" customWidth="1"/>
    <col min="14" max="16384" width="9.109375" style="23"/>
  </cols>
  <sheetData>
    <row r="1" spans="1:19" ht="30.75" customHeight="1">
      <c r="A1" s="448" t="s">
        <v>297</v>
      </c>
      <c r="B1" s="448"/>
      <c r="C1" s="448"/>
      <c r="D1" s="448"/>
      <c r="E1" s="448"/>
      <c r="F1" s="448"/>
      <c r="G1" s="448"/>
      <c r="H1" s="448"/>
      <c r="I1" s="448"/>
      <c r="J1" s="448"/>
      <c r="K1" s="448"/>
      <c r="L1" s="448"/>
      <c r="M1" s="448"/>
      <c r="N1" s="448"/>
      <c r="O1" s="448"/>
      <c r="P1" s="448"/>
      <c r="Q1" s="448"/>
      <c r="R1" s="448"/>
      <c r="S1" s="448"/>
    </row>
    <row r="2" spans="1:19">
      <c r="A2" s="464" t="s">
        <v>298</v>
      </c>
      <c r="B2" s="464"/>
      <c r="C2" s="464"/>
      <c r="D2" s="464"/>
      <c r="E2" s="464"/>
      <c r="F2" s="464"/>
      <c r="G2" s="464"/>
      <c r="H2" s="464"/>
      <c r="I2" s="464"/>
      <c r="J2" s="464"/>
      <c r="K2" s="464"/>
      <c r="L2" s="464"/>
      <c r="M2" s="464"/>
      <c r="N2" s="464"/>
      <c r="O2" s="464"/>
      <c r="P2" s="464"/>
      <c r="Q2" s="464"/>
      <c r="R2" s="464"/>
      <c r="S2" s="464"/>
    </row>
    <row r="4" spans="1:19" ht="24.6">
      <c r="A4" s="346" t="s">
        <v>151</v>
      </c>
    </row>
    <row r="6" spans="1:19">
      <c r="A6" s="290" t="s">
        <v>67</v>
      </c>
    </row>
    <row r="7" spans="1:19">
      <c r="A7" s="347" t="s">
        <v>153</v>
      </c>
      <c r="B7" s="348"/>
      <c r="C7" s="348"/>
      <c r="D7" s="348"/>
      <c r="E7" s="348"/>
      <c r="F7" s="348"/>
      <c r="G7" s="348"/>
      <c r="H7" s="349"/>
      <c r="I7" s="349"/>
      <c r="J7" s="349"/>
      <c r="K7" s="349"/>
      <c r="L7" s="349"/>
      <c r="M7" s="349"/>
      <c r="N7" s="349"/>
      <c r="O7" s="349"/>
      <c r="P7" s="349"/>
      <c r="Q7" s="349"/>
      <c r="R7" s="349"/>
      <c r="S7" s="349"/>
    </row>
    <row r="9" spans="1:19" s="50" customFormat="1">
      <c r="A9" s="358" t="s">
        <v>68</v>
      </c>
      <c r="B9" s="322"/>
      <c r="C9" s="323"/>
    </row>
    <row r="10" spans="1:19">
      <c r="A10" s="316" t="s">
        <v>152</v>
      </c>
      <c r="B10" s="317"/>
      <c r="C10" s="318"/>
      <c r="D10" s="50"/>
      <c r="E10" s="50"/>
    </row>
    <row r="11" spans="1:19">
      <c r="A11" s="319"/>
      <c r="B11" s="293"/>
      <c r="C11" s="320"/>
      <c r="D11" s="50"/>
      <c r="E11" s="50"/>
    </row>
    <row r="12" spans="1:19">
      <c r="A12" s="351" t="str">
        <f>IF(A24="","",A24)</f>
        <v>Sewage Lagoon</v>
      </c>
      <c r="B12" s="311"/>
      <c r="C12" s="352">
        <f>COUNTIFS('Inventory - Linear and Vertical'!$E$4:$E$503,"*"&amp;A12&amp;"*",'Inventory - Linear and Vertical'!$D$4:$D$503,$A$4)</f>
        <v>1</v>
      </c>
      <c r="D12" s="80"/>
      <c r="E12" s="50"/>
    </row>
    <row r="13" spans="1:19">
      <c r="A13" s="351" t="str">
        <f t="shared" ref="A13:A18" si="0">IF(A26="","",A26)</f>
        <v>Manholes</v>
      </c>
      <c r="B13" s="311"/>
      <c r="C13" s="352">
        <f>COUNTIFS('Inventory - Linear and Vertical'!$E$4:$E$503,"*"&amp;A13&amp;"*",'Inventory - Linear and Vertical'!$D$4:$D$503,$A$4)</f>
        <v>0</v>
      </c>
      <c r="D13" s="80"/>
      <c r="E13" s="50"/>
    </row>
    <row r="14" spans="1:19">
      <c r="A14" s="351" t="str">
        <f t="shared" si="0"/>
        <v>Pump stations</v>
      </c>
      <c r="B14" s="353"/>
      <c r="C14" s="352">
        <f>COUNTIFS('Inventory - Linear and Vertical'!$E$4:$E$503,"*"&amp;A14&amp;"*",'Inventory - Linear and Vertical'!$D$4:$D$503,$A$4)</f>
        <v>1</v>
      </c>
      <c r="D14" s="80"/>
      <c r="E14" s="50"/>
    </row>
    <row r="15" spans="1:19">
      <c r="A15" s="351" t="str">
        <f t="shared" si="0"/>
        <v>Forcemains</v>
      </c>
      <c r="B15" s="353"/>
      <c r="C15" s="352">
        <f>COUNTIFS('Inventory - Linear and Vertical'!$E$4:$E$503,"*"&amp;A15&amp;"*",'Inventory - Linear and Vertical'!$D$4:$D$503,$A$4)</f>
        <v>0</v>
      </c>
      <c r="D15" s="80"/>
      <c r="E15" s="50"/>
    </row>
    <row r="16" spans="1:19">
      <c r="A16" s="351" t="str">
        <f t="shared" si="0"/>
        <v>Treatment Plant</v>
      </c>
      <c r="B16" s="311"/>
      <c r="C16" s="352">
        <f>COUNTIFS('Inventory - Linear and Vertical'!$E$4:$E$503,"*"&amp;A16&amp;"*",'Inventory - Linear and Vertical'!$D$4:$D$503,$A$4)</f>
        <v>0</v>
      </c>
      <c r="D16" s="80"/>
      <c r="E16" s="50"/>
    </row>
    <row r="17" spans="1:5">
      <c r="A17" s="351" t="str">
        <f t="shared" si="0"/>
        <v>Sewer Trucks</v>
      </c>
      <c r="B17" s="353"/>
      <c r="C17" s="352">
        <f>COUNTIFS('Inventory - Linear and Vertical'!$E$4:$E$503,"*"&amp;A17&amp;"*",'Inventory - Linear and Vertical'!$D$4:$D$503,$A$4)</f>
        <v>0</v>
      </c>
      <c r="D17" s="80"/>
      <c r="E17" s="50"/>
    </row>
    <row r="18" spans="1:5">
      <c r="A18" s="351" t="str">
        <f t="shared" si="0"/>
        <v/>
      </c>
      <c r="B18" s="353"/>
      <c r="C18" s="352" t="str">
        <f>IF(A18="","",COUNTIFS('Inventory - Linear and Vertical'!$E$4:$E$503,"*"&amp;A18&amp;"*",'Inventory - Linear and Vertical'!$D$4:$D$503,A6))</f>
        <v/>
      </c>
      <c r="D18" s="80"/>
      <c r="E18" s="50"/>
    </row>
    <row r="19" spans="1:5">
      <c r="A19" s="473" t="s">
        <v>101</v>
      </c>
      <c r="B19" s="474"/>
      <c r="C19" s="480">
        <f>SUM(C12:C18)</f>
        <v>2</v>
      </c>
      <c r="D19" s="80"/>
      <c r="E19" s="50"/>
    </row>
    <row r="20" spans="1:5">
      <c r="A20" s="377"/>
      <c r="B20" s="293"/>
      <c r="C20" s="320"/>
      <c r="E20" s="50"/>
    </row>
    <row r="21" spans="1:5">
      <c r="A21" s="321" t="s">
        <v>69</v>
      </c>
      <c r="B21" s="322"/>
      <c r="C21" s="323"/>
      <c r="D21" s="224"/>
      <c r="E21" s="50"/>
    </row>
    <row r="22" spans="1:5">
      <c r="A22" s="316" t="s">
        <v>85</v>
      </c>
      <c r="B22" s="317"/>
      <c r="C22" s="318"/>
      <c r="D22" s="293" t="s">
        <v>138</v>
      </c>
      <c r="E22" s="50"/>
    </row>
    <row r="23" spans="1:5">
      <c r="A23" s="319"/>
      <c r="B23" s="293"/>
      <c r="C23" s="320"/>
      <c r="D23" s="293"/>
      <c r="E23" s="50"/>
    </row>
    <row r="24" spans="1:5">
      <c r="A24" s="396" t="s">
        <v>47</v>
      </c>
      <c r="B24" s="394"/>
      <c r="C24" s="395">
        <f>ROUND(SUMIFS('Inventory - Linear and Vertical'!$K$4:$K$503,'Inventory - Linear and Vertical'!$E$4:$E$503,"*"&amp;A24&amp;"*",'Inventory - Linear and Vertical'!$D$4:$D$503,$A$4),-3)</f>
        <v>608000</v>
      </c>
      <c r="D24" s="293" t="str">
        <f>A24&amp;" "&amp;"$"&amp;ROUND(C24/1000000,1)&amp;" "&amp;"M"</f>
        <v>Sewage Lagoon $0.6 M</v>
      </c>
      <c r="E24" s="50"/>
    </row>
    <row r="25" spans="1:5">
      <c r="A25" s="396" t="s">
        <v>59</v>
      </c>
      <c r="B25" s="394"/>
      <c r="C25" s="395">
        <f>ROUND(SUMIFS('Inventory - Linear and Vertical'!$K$4:$K$503,'Inventory - Linear and Vertical'!$E$4:$E$503,"*"&amp;A25&amp;"*",'Inventory - Linear and Vertical'!$D$4:$D$503,$A$4),-3)</f>
        <v>54000</v>
      </c>
      <c r="D25" s="293"/>
      <c r="E25" s="50"/>
    </row>
    <row r="26" spans="1:5">
      <c r="A26" s="396" t="s">
        <v>51</v>
      </c>
      <c r="B26" s="394"/>
      <c r="C26" s="395">
        <f>ROUND(SUMIFS('Inventory - Linear and Vertical'!$K$4:$K$503,'Inventory - Linear and Vertical'!$E$4:$E$503,"*"&amp;A26&amp;"*",'Inventory - Linear and Vertical'!$D$4:$D$503,$A$4),-3)</f>
        <v>0</v>
      </c>
      <c r="D26" s="293" t="str">
        <f t="shared" ref="D26:D27" si="1">A26&amp;" "&amp;"$"&amp;ROUND(C26/1000000,1)&amp;" "&amp;"M"</f>
        <v>Manholes $0 M</v>
      </c>
      <c r="E26" s="50"/>
    </row>
    <row r="27" spans="1:5">
      <c r="A27" s="396" t="s">
        <v>209</v>
      </c>
      <c r="B27" s="394"/>
      <c r="C27" s="395">
        <f>ROUND(SUMIFS('Inventory - Linear and Vertical'!$K$4:$K$503,'Inventory - Linear and Vertical'!$E$4:$E$503,"*"&amp;A27&amp;"*",'Inventory - Linear and Vertical'!$D$4:$D$503,$A$4),-3)</f>
        <v>321000</v>
      </c>
      <c r="D27" s="293" t="str">
        <f t="shared" si="1"/>
        <v>Pump stations $0.3 M</v>
      </c>
      <c r="E27" s="50"/>
    </row>
    <row r="28" spans="1:5">
      <c r="A28" s="396" t="s">
        <v>94</v>
      </c>
      <c r="B28" s="394"/>
      <c r="C28" s="395">
        <f>ROUND(SUMIFS('Inventory - Linear and Vertical'!$K$4:$K$503,'Inventory - Linear and Vertical'!$E$4:$E$503,"*"&amp;A28&amp;"*",'Inventory - Linear and Vertical'!$D$4:$D$503,$A$4),-3)</f>
        <v>0</v>
      </c>
      <c r="D28" s="293" t="str">
        <f>A28&amp;" "&amp;"$"&amp;ROUND(C28/1000000,1)&amp;" "&amp;"M"</f>
        <v>Forcemains $0 M</v>
      </c>
      <c r="E28" s="50"/>
    </row>
    <row r="29" spans="1:5">
      <c r="A29" s="396" t="s">
        <v>228</v>
      </c>
      <c r="B29" s="394"/>
      <c r="C29" s="395">
        <f>ROUND(SUMIFS('Inventory - Linear and Vertical'!$K$4:$K$503,'Inventory - Linear and Vertical'!$E$4:$E$503,"*"&amp;A29&amp;"*",'Inventory - Linear and Vertical'!$D$4:$D$503,$A$4),-3)</f>
        <v>0</v>
      </c>
      <c r="D29" s="293" t="str">
        <f>A29&amp;" "&amp;"$"&amp;ROUND(C29/1000000,1)&amp;" "&amp;"M"</f>
        <v>Treatment Plant $0 M</v>
      </c>
      <c r="E29" s="50"/>
    </row>
    <row r="30" spans="1:5">
      <c r="A30" s="396" t="s">
        <v>310</v>
      </c>
      <c r="B30" s="394"/>
      <c r="C30" s="395">
        <f>ROUND(SUMIFS('Inventory - Linear and Vertical'!$K$4:$K$503,'Inventory - Linear and Vertical'!$E$4:$E$503,"*"&amp;A30&amp;"*",'Inventory - Linear and Vertical'!$D$4:$D$503,$A$4),-3)</f>
        <v>0</v>
      </c>
      <c r="D30" s="293" t="str">
        <f>A30&amp;" "&amp;"$"&amp;ROUND(C30/1000000,1)&amp;" "&amp;"M"</f>
        <v>Sewer Trucks $0 M</v>
      </c>
      <c r="E30" s="50"/>
    </row>
    <row r="31" spans="1:5">
      <c r="A31" s="396"/>
      <c r="B31" s="394"/>
      <c r="C31" s="395"/>
      <c r="D31" s="293" t="str">
        <f>A31&amp;" "&amp;"$"&amp;ROUND(C31/1000000,1)&amp;" "&amp;"M"</f>
        <v xml:space="preserve"> $0 M</v>
      </c>
      <c r="E31" s="50"/>
    </row>
    <row r="32" spans="1:5">
      <c r="A32" s="399"/>
      <c r="B32" s="400"/>
      <c r="C32" s="373"/>
      <c r="D32" s="293"/>
      <c r="E32" s="50" t="s">
        <v>145</v>
      </c>
    </row>
    <row r="33" spans="1:10" ht="15">
      <c r="A33" s="401" t="s">
        <v>101</v>
      </c>
      <c r="B33" s="402"/>
      <c r="C33" s="386">
        <f>SUM(C24:C32)</f>
        <v>983000</v>
      </c>
      <c r="D33" s="306" t="str">
        <f>"$"&amp;ROUND(C33/1000000,1)&amp;" "&amp;"M"</f>
        <v>$1 M</v>
      </c>
      <c r="E33" s="50"/>
      <c r="F33" s="468"/>
      <c r="G33" s="468"/>
      <c r="H33" s="296"/>
    </row>
    <row r="34" spans="1:10">
      <c r="A34" s="390"/>
      <c r="B34" s="391"/>
      <c r="C34" s="293"/>
      <c r="D34" s="376"/>
      <c r="E34" s="376"/>
    </row>
    <row r="35" spans="1:10">
      <c r="A35" s="365" t="s">
        <v>74</v>
      </c>
      <c r="B35" s="366"/>
      <c r="C35" s="366"/>
      <c r="D35" s="364"/>
      <c r="E35" s="364"/>
      <c r="F35" s="379" t="s">
        <v>255</v>
      </c>
      <c r="G35" s="50"/>
    </row>
    <row r="36" spans="1:10" ht="6" customHeight="1">
      <c r="A36" s="391"/>
      <c r="B36" s="391"/>
      <c r="C36" s="293"/>
      <c r="D36" s="50"/>
      <c r="E36" s="50"/>
      <c r="F36" s="50"/>
      <c r="G36" s="50"/>
    </row>
    <row r="37" spans="1:10">
      <c r="A37" s="365" t="s">
        <v>76</v>
      </c>
      <c r="B37" s="366"/>
      <c r="C37" s="366"/>
      <c r="D37" s="364"/>
      <c r="E37" s="364"/>
      <c r="F37" s="379" t="s">
        <v>255</v>
      </c>
      <c r="G37" s="50"/>
    </row>
    <row r="38" spans="1:10" ht="6" customHeight="1">
      <c r="A38" s="391"/>
      <c r="B38" s="391"/>
      <c r="C38" s="293"/>
      <c r="D38" s="50"/>
      <c r="E38" s="50"/>
      <c r="F38" s="50"/>
      <c r="G38" s="50"/>
    </row>
    <row r="39" spans="1:10">
      <c r="A39" s="365" t="s">
        <v>70</v>
      </c>
      <c r="B39" s="366"/>
      <c r="C39" s="366"/>
      <c r="D39" s="364"/>
      <c r="E39" s="364"/>
      <c r="F39" s="342">
        <f ca="1">SUMIF('Inventory - Linear and Vertical'!$D$4:$D$503,$A$4,'Inventory - Linear and Vertical'!$Q$4:$Q$503)/SUMIF('Inventory - Linear and Vertical'!$D$4:$D$503,$A$4,'Inventory - Linear and Vertical'!$K$4:$K$503)</f>
        <v>16.855316647419432</v>
      </c>
      <c r="G39" s="362" t="s">
        <v>60</v>
      </c>
      <c r="H39" s="291"/>
    </row>
    <row r="40" spans="1:10" ht="6" customHeight="1">
      <c r="A40" s="391"/>
      <c r="B40" s="391"/>
      <c r="C40" s="293"/>
      <c r="D40" s="50"/>
      <c r="E40" s="50"/>
      <c r="F40" s="50"/>
      <c r="G40" s="50"/>
    </row>
    <row r="41" spans="1:10">
      <c r="A41" s="367" t="s">
        <v>71</v>
      </c>
      <c r="B41" s="388"/>
      <c r="C41" s="389"/>
      <c r="D41" s="366"/>
      <c r="E41" s="366"/>
      <c r="F41" s="369">
        <f ca="1">SUMIF('Inventory - Linear and Vertical'!$D$4:$D$503,$A$4,'Inventory - Linear and Vertical'!$S$4:$S$503)/SUMIF('Inventory - Linear and Vertical'!$D$4:$D$503,$A$4,'Inventory - Linear and Vertical'!$K$4:$K$503)</f>
        <v>0.17473003962177008</v>
      </c>
      <c r="I41" s="307"/>
      <c r="J41" s="291"/>
    </row>
    <row r="42" spans="1:10" ht="6" customHeight="1"/>
    <row r="43" spans="1:10">
      <c r="A43" s="365" t="s">
        <v>72</v>
      </c>
      <c r="B43" s="366"/>
      <c r="C43" s="366"/>
      <c r="D43" s="364"/>
      <c r="E43" s="387"/>
      <c r="F43" s="363">
        <f>'Chart - Renewal Summary'!AC6</f>
        <v>61519.396953000811</v>
      </c>
    </row>
    <row r="44" spans="1:10" ht="6" customHeight="1"/>
    <row r="45" spans="1:10">
      <c r="A45" s="365" t="s">
        <v>157</v>
      </c>
      <c r="B45" s="366"/>
      <c r="C45" s="366"/>
      <c r="D45" s="364"/>
      <c r="E45" s="364"/>
      <c r="F45" s="392">
        <f ca="1">SUMIF('Inventory - Linear and Vertical'!$D$4:$D$503,$A$4,'Inventory - Linear and Vertical'!$R$4:$R$503)/SUMIF('Inventory - Linear and Vertical'!$D$4:$D$503,$A$4,'Inventory - Linear and Vertical'!$K$4:$K$503)</f>
        <v>6.5788102516470319</v>
      </c>
      <c r="G45" s="362" t="s">
        <v>60</v>
      </c>
    </row>
    <row r="46" spans="1:10" ht="6" customHeight="1"/>
    <row r="47" spans="1:10">
      <c r="A47" s="365" t="s">
        <v>173</v>
      </c>
      <c r="B47" s="366"/>
      <c r="C47" s="366"/>
      <c r="D47" s="364"/>
      <c r="E47" s="364"/>
      <c r="F47" s="370">
        <f>'Chart - Renewal Summary'!B6/C33</f>
        <v>0.61899590222050649</v>
      </c>
    </row>
    <row r="48" spans="1:10" ht="6" customHeight="1"/>
    <row r="50" spans="1:1">
      <c r="A50" s="290"/>
    </row>
    <row r="51" spans="1:1">
      <c r="A51" s="66"/>
    </row>
    <row r="53" spans="1:1">
      <c r="A53" s="290"/>
    </row>
    <row r="54" spans="1:1">
      <c r="A54" s="69"/>
    </row>
    <row r="56" spans="1:1">
      <c r="A56" s="290"/>
    </row>
    <row r="57" spans="1:1">
      <c r="A57" s="69"/>
    </row>
  </sheetData>
  <mergeCells count="4">
    <mergeCell ref="F33:G33"/>
    <mergeCell ref="A2:S2"/>
    <mergeCell ref="A1:S1"/>
    <mergeCell ref="A19:B19"/>
  </mergeCells>
  <pageMargins left="0.7" right="0.7" top="0.75" bottom="0.75" header="0.3" footer="0.3"/>
  <pageSetup paperSize="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F8B2A-2F59-442F-9F69-7F8C1DCB0D8C}">
  <sheetPr codeName="Sheet13">
    <tabColor theme="9"/>
  </sheetPr>
  <dimension ref="A1:S55"/>
  <sheetViews>
    <sheetView workbookViewId="0">
      <selection activeCell="C18" sqref="C18"/>
    </sheetView>
  </sheetViews>
  <sheetFormatPr defaultColWidth="8.88671875" defaultRowHeight="13.2"/>
  <cols>
    <col min="1" max="1" width="8.88671875" style="23"/>
    <col min="2" max="2" width="19" style="23" customWidth="1"/>
    <col min="3" max="3" width="14.5546875" style="23" customWidth="1"/>
    <col min="4" max="4" width="14.5546875" style="23" hidden="1" customWidth="1"/>
    <col min="5" max="5" width="13.44140625" style="23" customWidth="1"/>
    <col min="6" max="6" width="9.6640625" style="23" bestFit="1" customWidth="1"/>
    <col min="7" max="8" width="8.88671875" style="23"/>
    <col min="9" max="9" width="13.109375" style="23" customWidth="1"/>
    <col min="10" max="10" width="8.88671875" style="23"/>
    <col min="11" max="11" width="6.33203125" style="23" customWidth="1"/>
    <col min="12" max="12" width="8.88671875" style="23"/>
    <col min="13" max="13" width="15.5546875" style="23" customWidth="1"/>
    <col min="14" max="16384" width="8.88671875" style="23"/>
  </cols>
  <sheetData>
    <row r="1" spans="1:19" ht="30.75" customHeight="1">
      <c r="A1" s="448" t="s">
        <v>299</v>
      </c>
      <c r="B1" s="448"/>
      <c r="C1" s="448"/>
      <c r="D1" s="448"/>
      <c r="E1" s="448"/>
      <c r="F1" s="448"/>
      <c r="G1" s="448"/>
      <c r="H1" s="448"/>
      <c r="I1" s="448"/>
      <c r="J1" s="448"/>
      <c r="K1" s="448"/>
      <c r="L1" s="448"/>
      <c r="M1" s="448"/>
      <c r="N1" s="448"/>
      <c r="O1" s="448"/>
      <c r="P1" s="448"/>
      <c r="Q1" s="448"/>
      <c r="R1" s="448"/>
      <c r="S1" s="448"/>
    </row>
    <row r="2" spans="1:19">
      <c r="A2" s="464" t="s">
        <v>300</v>
      </c>
      <c r="B2" s="464"/>
      <c r="C2" s="464"/>
      <c r="D2" s="464"/>
      <c r="E2" s="464"/>
      <c r="F2" s="464"/>
      <c r="G2" s="464"/>
      <c r="H2" s="464"/>
      <c r="I2" s="464"/>
      <c r="J2" s="464"/>
      <c r="K2" s="464"/>
      <c r="L2" s="464"/>
      <c r="M2" s="464"/>
      <c r="N2" s="464"/>
      <c r="O2" s="464"/>
      <c r="P2" s="464"/>
      <c r="Q2" s="464"/>
      <c r="R2" s="464"/>
      <c r="S2" s="464"/>
    </row>
    <row r="4" spans="1:19" ht="24.6">
      <c r="A4" s="346" t="s">
        <v>44</v>
      </c>
    </row>
    <row r="6" spans="1:19">
      <c r="A6" s="290" t="s">
        <v>67</v>
      </c>
    </row>
    <row r="7" spans="1:19">
      <c r="A7" s="476" t="s">
        <v>62</v>
      </c>
      <c r="B7" s="476"/>
      <c r="C7" s="476"/>
      <c r="D7" s="476"/>
      <c r="E7" s="476"/>
      <c r="F7" s="476"/>
      <c r="G7" s="476"/>
      <c r="H7" s="476"/>
      <c r="I7" s="476"/>
      <c r="J7" s="476"/>
      <c r="K7" s="476"/>
      <c r="L7" s="476"/>
      <c r="M7" s="476"/>
      <c r="N7" s="476"/>
      <c r="O7" s="476"/>
      <c r="P7" s="476"/>
      <c r="Q7" s="476"/>
      <c r="R7" s="476"/>
      <c r="S7" s="476"/>
    </row>
    <row r="8" spans="1:19">
      <c r="A8" s="477"/>
      <c r="B8" s="477"/>
      <c r="C8" s="477"/>
      <c r="D8" s="477"/>
      <c r="E8" s="477"/>
      <c r="F8" s="477"/>
      <c r="G8" s="477"/>
      <c r="H8" s="477"/>
      <c r="I8" s="477"/>
      <c r="J8" s="477"/>
      <c r="K8" s="477"/>
      <c r="L8" s="477"/>
      <c r="M8" s="477"/>
      <c r="N8" s="477"/>
      <c r="O8" s="477"/>
      <c r="P8" s="477"/>
      <c r="Q8" s="477"/>
      <c r="R8" s="477"/>
      <c r="S8" s="477"/>
    </row>
    <row r="9" spans="1:19">
      <c r="A9" s="407"/>
      <c r="B9" s="407"/>
      <c r="C9" s="407"/>
    </row>
    <row r="10" spans="1:19" s="50" customFormat="1">
      <c r="A10" s="358" t="s">
        <v>68</v>
      </c>
      <c r="B10" s="322"/>
      <c r="C10" s="322"/>
      <c r="D10" s="322"/>
      <c r="E10" s="323"/>
    </row>
    <row r="11" spans="1:19">
      <c r="A11" s="319" t="s">
        <v>142</v>
      </c>
      <c r="B11" s="293"/>
      <c r="C11" s="293"/>
      <c r="D11" s="50"/>
      <c r="E11" s="339"/>
    </row>
    <row r="12" spans="1:19">
      <c r="A12" s="319"/>
      <c r="B12" s="293"/>
      <c r="C12" s="293"/>
      <c r="D12" s="293"/>
      <c r="E12" s="320"/>
    </row>
    <row r="13" spans="1:19">
      <c r="A13" s="351" t="str">
        <f>IF(A27="","",A27)</f>
        <v>Gravel Roads</v>
      </c>
      <c r="B13" s="311"/>
      <c r="C13" s="408">
        <f>SUMIF('Inventory - Linear and Vertical'!$E$4:$E$503,A13,'Inventory - Linear and Vertical'!$V$4:$V$503)</f>
        <v>224</v>
      </c>
      <c r="D13" s="50" t="s">
        <v>56</v>
      </c>
      <c r="E13" s="404" t="s">
        <v>192</v>
      </c>
    </row>
    <row r="14" spans="1:19">
      <c r="A14" s="351" t="str">
        <f t="shared" ref="A14:A18" si="0">IF(A28="","",A28)</f>
        <v>Sidewalks</v>
      </c>
      <c r="B14" s="311"/>
      <c r="C14" s="408">
        <f>SUMIF('Inventory - Linear and Vertical'!$E$4:$E$503,A14,'Inventory - Linear and Vertical'!$V$4:$V$503)</f>
        <v>0</v>
      </c>
      <c r="D14" s="50" t="s">
        <v>56</v>
      </c>
      <c r="E14" s="404" t="s">
        <v>192</v>
      </c>
    </row>
    <row r="15" spans="1:19">
      <c r="A15" s="351" t="str">
        <f t="shared" si="0"/>
        <v>ATV/Snowmobile Path</v>
      </c>
      <c r="B15" s="311"/>
      <c r="C15" s="408">
        <f>SUMIF('Inventory - Linear and Vertical'!$E$4:$E$503,A15,'Inventory - Linear and Vertical'!$V$4:$V$503)</f>
        <v>650</v>
      </c>
      <c r="D15" s="50" t="s">
        <v>56</v>
      </c>
      <c r="E15" s="404" t="s">
        <v>192</v>
      </c>
    </row>
    <row r="16" spans="1:19">
      <c r="A16" s="351" t="str">
        <f t="shared" si="0"/>
        <v>Street Lights</v>
      </c>
      <c r="B16" s="311"/>
      <c r="C16" s="408">
        <f>SUMIF('Inventory - Linear and Vertical'!$E$4:$E$503,A16,'Inventory - Linear and Vertical'!$V$4:$V$503)</f>
        <v>0</v>
      </c>
      <c r="D16" s="50" t="s">
        <v>56</v>
      </c>
      <c r="E16" s="404" t="s">
        <v>192</v>
      </c>
    </row>
    <row r="17" spans="1:19">
      <c r="A17" s="351" t="str">
        <f t="shared" si="0"/>
        <v>Ditches</v>
      </c>
      <c r="B17" s="311"/>
      <c r="C17" s="408">
        <f>COUNTIF('Inventory - Linear and Vertical'!$E$4:$E$503,"*"&amp;A17&amp;"*")</f>
        <v>0</v>
      </c>
      <c r="D17" s="80" t="s">
        <v>56</v>
      </c>
      <c r="E17" s="404" t="s">
        <v>358</v>
      </c>
    </row>
    <row r="18" spans="1:19">
      <c r="A18" s="351" t="str">
        <f t="shared" si="0"/>
        <v>Stormwater Ponds</v>
      </c>
      <c r="B18" s="311"/>
      <c r="C18" s="408">
        <f>SUMIF('Inventory - Linear and Vertical'!$E$4:$E$503,A18,'Inventory - Linear and Vertical'!$V$4:$V$503)</f>
        <v>0</v>
      </c>
      <c r="D18" s="80" t="s">
        <v>56</v>
      </c>
      <c r="E18" s="404" t="s">
        <v>192</v>
      </c>
    </row>
    <row r="19" spans="1:19">
      <c r="A19" s="351" t="str">
        <f>IF(A33="","",A33)</f>
        <v/>
      </c>
      <c r="B19" s="311"/>
      <c r="C19" s="422"/>
      <c r="D19" s="80" t="s">
        <v>56</v>
      </c>
      <c r="E19" s="404"/>
    </row>
    <row r="20" spans="1:19">
      <c r="A20" s="478" t="s">
        <v>101</v>
      </c>
      <c r="B20" s="479"/>
      <c r="C20" s="409">
        <f>SUM(C13:C19)</f>
        <v>874</v>
      </c>
      <c r="D20" s="405" t="s">
        <v>56</v>
      </c>
      <c r="E20" s="406" t="s">
        <v>192</v>
      </c>
    </row>
    <row r="21" spans="1:19">
      <c r="A21" s="319"/>
      <c r="B21" s="403"/>
      <c r="C21" s="418"/>
      <c r="D21" s="80"/>
      <c r="E21" s="50"/>
    </row>
    <row r="22" spans="1:19">
      <c r="A22" s="377"/>
      <c r="B22" s="293"/>
      <c r="C22" s="293"/>
      <c r="D22" s="224"/>
      <c r="E22" s="50"/>
    </row>
    <row r="23" spans="1:19">
      <c r="A23" s="367" t="s">
        <v>69</v>
      </c>
      <c r="B23" s="366"/>
      <c r="C23" s="381"/>
      <c r="D23" s="224"/>
      <c r="E23" s="50"/>
    </row>
    <row r="24" spans="1:19">
      <c r="A24" s="416" t="s">
        <v>65</v>
      </c>
      <c r="B24" s="19"/>
      <c r="C24" s="417"/>
      <c r="D24" s="293" t="s">
        <v>137</v>
      </c>
      <c r="E24" s="50"/>
    </row>
    <row r="25" spans="1:19">
      <c r="A25" s="416"/>
      <c r="B25" s="19"/>
      <c r="C25" s="417"/>
      <c r="D25" s="293"/>
      <c r="E25" s="50"/>
    </row>
    <row r="26" spans="1:19">
      <c r="A26" s="420" t="s">
        <v>82</v>
      </c>
      <c r="B26" s="419"/>
      <c r="C26" s="395">
        <f>ROUND(SUMIFS('Inventory - Linear and Vertical'!$K$4:$K$503,'Inventory - Linear and Vertical'!$E$4:$E$503,"*"&amp;A26&amp;"*",'Inventory - Linear and Vertical'!$D$4:$D$503,$A$4),-3)</f>
        <v>78000</v>
      </c>
      <c r="D26" s="293"/>
      <c r="E26" s="50"/>
    </row>
    <row r="27" spans="1:19">
      <c r="A27" s="420" t="s">
        <v>83</v>
      </c>
      <c r="B27" s="419"/>
      <c r="C27" s="395">
        <f>ROUND(SUMIFS('Inventory - Linear and Vertical'!$K$4:$K$503,'Inventory - Linear and Vertical'!$E$4:$E$503,"*"&amp;A27&amp;"*",'Inventory - Linear and Vertical'!$D$4:$D$503,$A$4),-3)</f>
        <v>23000</v>
      </c>
      <c r="D27" s="293" t="str">
        <f>A27&amp;" "&amp;"$"&amp;ROUND(C27/1000000,1)&amp;" "&amp;"M"</f>
        <v>Gravel Roads $0 M</v>
      </c>
      <c r="E27" s="50"/>
    </row>
    <row r="28" spans="1:19">
      <c r="A28" s="420" t="s">
        <v>81</v>
      </c>
      <c r="B28" s="419"/>
      <c r="C28" s="395">
        <f>ROUND(SUMIFS('Inventory - Linear and Vertical'!$K$4:$K$503,'Inventory - Linear and Vertical'!$E$4:$E$503,"*"&amp;A28&amp;"*",'Inventory - Linear and Vertical'!$D$4:$D$503,$A$4),-3)</f>
        <v>0</v>
      </c>
      <c r="D28" s="293" t="str">
        <f t="shared" ref="D28" si="1">A28&amp;" "&amp;"$"&amp;ROUND(C28/1000000,1)&amp;" "&amp;"M"</f>
        <v>Sidewalks $0 M</v>
      </c>
      <c r="E28" s="50"/>
    </row>
    <row r="29" spans="1:19">
      <c r="A29" s="420" t="s">
        <v>214</v>
      </c>
      <c r="B29" s="419"/>
      <c r="C29" s="395">
        <f>ROUND(SUMIFS('Inventory - Linear and Vertical'!$K$4:$K$503,'Inventory - Linear and Vertical'!$E$4:$E$503,"*"&amp;A29&amp;"*",'Inventory - Linear and Vertical'!$D$4:$D$503,$A$4),-3)</f>
        <v>37000</v>
      </c>
      <c r="D29" s="293" t="str">
        <f>A29&amp;" "&amp;"$"&amp;ROUND(C29/1000000,1)&amp;" "&amp;"M"</f>
        <v>ATV/Snowmobile Path $0 M</v>
      </c>
      <c r="E29" s="50"/>
    </row>
    <row r="30" spans="1:19">
      <c r="A30" s="420" t="s">
        <v>215</v>
      </c>
      <c r="B30" s="419"/>
      <c r="C30" s="395">
        <f>ROUND(SUMIFS('Inventory - Linear and Vertical'!$K$4:$K$503,'Inventory - Linear and Vertical'!$E$4:$E$503,"*"&amp;A30&amp;"*",'Inventory - Linear and Vertical'!$D$4:$D$503,$A$4),-3)</f>
        <v>0</v>
      </c>
      <c r="D30" s="293" t="str">
        <f>A30&amp;" "&amp;"$"&amp;ROUND(C30/1000000,1)&amp;" "&amp;"M"</f>
        <v>Street Lights $0 M</v>
      </c>
      <c r="E30" s="50"/>
    </row>
    <row r="31" spans="1:19">
      <c r="A31" s="420" t="s">
        <v>210</v>
      </c>
      <c r="B31" s="419"/>
      <c r="C31" s="395">
        <f>ROUND(SUMIFS('Inventory - Linear and Vertical'!$K$4:$K$503,'Inventory - Linear and Vertical'!$E$4:$E$503,"*"&amp;A31&amp;"*",'Inventory - Linear and Vertical'!$D$4:$D$503,$A$4),-3)</f>
        <v>0</v>
      </c>
      <c r="D31" s="293" t="str">
        <f>A31&amp;" "&amp;"$"&amp;ROUND(C31/1000000,1)&amp;" "&amp;"M"</f>
        <v>Ditches $0 M</v>
      </c>
      <c r="E31" s="50"/>
      <c r="M31" s="475" t="s">
        <v>145</v>
      </c>
      <c r="N31" s="475"/>
      <c r="O31" s="475"/>
      <c r="P31" s="475"/>
      <c r="Q31" s="475"/>
      <c r="R31" s="475"/>
      <c r="S31" s="475"/>
    </row>
    <row r="32" spans="1:19" ht="12.75" customHeight="1">
      <c r="A32" s="420" t="s">
        <v>211</v>
      </c>
      <c r="B32" s="419"/>
      <c r="C32" s="395">
        <f>ROUND(SUMIFS('Inventory - Linear and Vertical'!$K$4:$K$503,'Inventory - Linear and Vertical'!$E$4:$E$503,"*"&amp;A32&amp;"*",'Inventory - Linear and Vertical'!$D$4:$D$503,$A$4),-3)</f>
        <v>0</v>
      </c>
      <c r="D32" s="293" t="str">
        <f>A32&amp;" "&amp;"$"&amp;ROUND(C32/1000000,1)&amp;" "&amp;"M"</f>
        <v>Stormwater Ponds $0 M</v>
      </c>
      <c r="E32" s="50"/>
      <c r="M32" s="475"/>
      <c r="N32" s="475"/>
      <c r="O32" s="475"/>
      <c r="P32" s="475"/>
      <c r="Q32" s="475"/>
      <c r="R32" s="475"/>
      <c r="S32" s="475"/>
    </row>
    <row r="33" spans="1:8" ht="15">
      <c r="A33" s="421"/>
      <c r="B33" s="393"/>
      <c r="C33" s="395"/>
      <c r="D33" s="294" t="str">
        <f>A33&amp;" "&amp;"$"&amp;ROUND(C33/1000000,1)&amp;" "&amp;"M"</f>
        <v xml:space="preserve"> $0 M</v>
      </c>
      <c r="E33" s="50"/>
    </row>
    <row r="34" spans="1:8">
      <c r="A34" s="397" t="s">
        <v>101</v>
      </c>
      <c r="B34" s="398"/>
      <c r="C34" s="357">
        <f>SUM(C27:C33)</f>
        <v>60000</v>
      </c>
      <c r="D34" s="300" t="str">
        <f>"$"&amp;ROUND(C34/1000000,1)&amp;" "&amp;"M"</f>
        <v>$0.1 M</v>
      </c>
      <c r="E34" s="50"/>
      <c r="F34" s="468"/>
      <c r="G34" s="468"/>
      <c r="H34" s="296"/>
    </row>
    <row r="35" spans="1:8">
      <c r="A35" s="391"/>
      <c r="B35" s="391"/>
      <c r="C35" s="293"/>
      <c r="D35" s="293"/>
      <c r="E35" s="293"/>
    </row>
    <row r="36" spans="1:8" ht="12.75" customHeight="1">
      <c r="A36" s="365" t="s">
        <v>74</v>
      </c>
      <c r="B36" s="366"/>
      <c r="C36" s="366"/>
      <c r="D36" s="375"/>
      <c r="E36" s="379" t="s">
        <v>75</v>
      </c>
      <c r="F36" s="411"/>
    </row>
    <row r="37" spans="1:8" ht="6" customHeight="1">
      <c r="A37" s="391"/>
      <c r="B37" s="391"/>
      <c r="C37" s="293"/>
      <c r="D37" s="293"/>
      <c r="E37" s="391"/>
      <c r="F37" s="391"/>
    </row>
    <row r="38" spans="1:8">
      <c r="A38" s="365" t="s">
        <v>76</v>
      </c>
      <c r="B38" s="366"/>
      <c r="C38" s="366"/>
      <c r="D38" s="375"/>
      <c r="E38" s="379" t="s">
        <v>253</v>
      </c>
      <c r="F38" s="411"/>
    </row>
    <row r="39" spans="1:8" ht="6" customHeight="1">
      <c r="A39" s="391"/>
      <c r="B39" s="391"/>
      <c r="C39" s="293"/>
      <c r="D39" s="293"/>
      <c r="E39" s="391"/>
      <c r="F39" s="391"/>
    </row>
    <row r="40" spans="1:8">
      <c r="A40" s="365" t="s">
        <v>70</v>
      </c>
      <c r="B40" s="366"/>
      <c r="C40" s="366"/>
      <c r="D40" s="375"/>
      <c r="E40" s="392">
        <f ca="1">SUMIF('Inventory - Linear and Vertical'!$D$4:$D$503,$A$4,'Inventory - Linear and Vertical'!$Q$4:$Q$503)/SUMIF('Inventory - Linear and Vertical'!$D$4:$D$503,$A$4,'Inventory - Linear and Vertical'!$K$4:$K$503)</f>
        <v>4.3982385010646867</v>
      </c>
      <c r="F40" s="412" t="s">
        <v>60</v>
      </c>
    </row>
    <row r="41" spans="1:8" ht="6" customHeight="1">
      <c r="A41" s="309"/>
      <c r="B41" s="309"/>
      <c r="C41" s="309"/>
      <c r="D41" s="293"/>
      <c r="E41" s="391"/>
      <c r="F41" s="391"/>
    </row>
    <row r="42" spans="1:8">
      <c r="A42" s="367" t="s">
        <v>71</v>
      </c>
      <c r="B42" s="366"/>
      <c r="C42" s="366"/>
      <c r="D42" s="375"/>
      <c r="E42" s="413">
        <f ca="1">SUMIF('Inventory - Linear and Vertical'!$D$4:$D$503,$A$4,'Inventory - Linear and Vertical'!$S$4:$S$503)/SUMIF('Inventory - Linear and Vertical'!$D$4:$D$503,$A$4,'Inventory - Linear and Vertical'!$K$4:$K$503)</f>
        <v>0.3361968052145537</v>
      </c>
    </row>
    <row r="43" spans="1:8" ht="6" customHeight="1">
      <c r="A43" s="407"/>
      <c r="B43" s="407"/>
      <c r="C43" s="407"/>
      <c r="D43" s="293"/>
      <c r="E43" s="391"/>
      <c r="F43" s="391"/>
    </row>
    <row r="44" spans="1:8" ht="12.75" customHeight="1">
      <c r="A44" s="365" t="s">
        <v>72</v>
      </c>
      <c r="B44" s="366"/>
      <c r="C44" s="366"/>
      <c r="D44" s="375"/>
      <c r="E44" s="414">
        <f>'Chart - Renewal Summary'!AC7</f>
        <v>19125.055170587239</v>
      </c>
    </row>
    <row r="45" spans="1:8" ht="6" customHeight="1">
      <c r="A45" s="407"/>
      <c r="B45" s="407"/>
      <c r="C45" s="407"/>
      <c r="D45" s="293"/>
      <c r="E45" s="391"/>
      <c r="F45" s="391"/>
    </row>
    <row r="46" spans="1:8" ht="12.75" customHeight="1">
      <c r="A46" s="365" t="s">
        <v>157</v>
      </c>
      <c r="B46" s="366"/>
      <c r="C46" s="366"/>
      <c r="D46" s="375"/>
      <c r="E46" s="392">
        <f ca="1">SUMIF('Inventory - Linear and Vertical'!$D$4:$D$503,$A$4,'Inventory - Linear and Vertical'!$R$4:$R$503)/SUMIF('Inventory - Linear and Vertical'!$D$4:$D$503,$A$4,'Inventory - Linear and Vertical'!$K$4:$K$503)</f>
        <v>3.0947116511131822</v>
      </c>
      <c r="F46" s="412" t="s">
        <v>60</v>
      </c>
    </row>
    <row r="47" spans="1:8" ht="6" customHeight="1">
      <c r="A47" s="407"/>
      <c r="B47" s="407"/>
      <c r="C47" s="407"/>
      <c r="D47" s="293"/>
      <c r="E47" s="391"/>
      <c r="F47" s="391"/>
    </row>
    <row r="48" spans="1:8" ht="12.75" customHeight="1">
      <c r="A48" s="365" t="s">
        <v>173</v>
      </c>
      <c r="B48" s="366"/>
      <c r="C48" s="366"/>
      <c r="D48" s="375"/>
      <c r="E48" s="415">
        <f>'Chart - Renewal Summary'!B7/C34</f>
        <v>0</v>
      </c>
    </row>
    <row r="49" spans="1:6">
      <c r="A49" s="407"/>
      <c r="B49" s="407"/>
      <c r="C49" s="407"/>
      <c r="D49" s="293"/>
      <c r="E49" s="391"/>
      <c r="F49" s="391"/>
    </row>
    <row r="50" spans="1:6" ht="6" customHeight="1">
      <c r="A50" s="293"/>
      <c r="B50" s="293"/>
      <c r="C50" s="293"/>
      <c r="D50" s="293"/>
      <c r="E50" s="293"/>
      <c r="F50" s="293"/>
    </row>
    <row r="51" spans="1:6">
      <c r="A51" s="407"/>
      <c r="B51" s="407"/>
      <c r="C51" s="407"/>
      <c r="D51" s="293"/>
      <c r="E51" s="293"/>
      <c r="F51" s="293"/>
    </row>
    <row r="52" spans="1:6" ht="6" customHeight="1">
      <c r="A52" s="293"/>
      <c r="B52" s="293"/>
      <c r="C52" s="293"/>
      <c r="D52" s="293"/>
      <c r="E52" s="293"/>
      <c r="F52" s="293"/>
    </row>
    <row r="53" spans="1:6">
      <c r="A53" s="407"/>
      <c r="B53" s="407"/>
      <c r="C53" s="407"/>
      <c r="D53" s="293"/>
      <c r="E53" s="293"/>
      <c r="F53" s="293"/>
    </row>
    <row r="54" spans="1:6" ht="6" customHeight="1">
      <c r="A54" s="293"/>
      <c r="B54" s="293"/>
      <c r="C54" s="293"/>
      <c r="D54" s="293"/>
      <c r="E54" s="293"/>
      <c r="F54" s="293"/>
    </row>
    <row r="55" spans="1:6">
      <c r="A55" s="407"/>
      <c r="B55" s="407"/>
      <c r="C55" s="407"/>
      <c r="D55" s="293"/>
      <c r="E55" s="293"/>
      <c r="F55" s="293"/>
    </row>
  </sheetData>
  <mergeCells count="6">
    <mergeCell ref="F34:G34"/>
    <mergeCell ref="A2:S2"/>
    <mergeCell ref="A7:S8"/>
    <mergeCell ref="A1:S1"/>
    <mergeCell ref="A20:B20"/>
    <mergeCell ref="M31:S32"/>
  </mergeCells>
  <pageMargins left="0.25" right="0.25" top="0.75" bottom="0.75" header="0.3" footer="0.3"/>
  <pageSetup paperSize="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7D777-0423-49F1-AA4A-5FF2BEE3CFA2}">
  <sheetPr codeName="Sheet14">
    <tabColor theme="9"/>
  </sheetPr>
  <dimension ref="A1:S66"/>
  <sheetViews>
    <sheetView workbookViewId="0">
      <selection activeCell="C32" sqref="C32"/>
    </sheetView>
  </sheetViews>
  <sheetFormatPr defaultColWidth="8.88671875" defaultRowHeight="13.2"/>
  <cols>
    <col min="1" max="1" width="8.88671875" style="23"/>
    <col min="2" max="2" width="19" style="23" customWidth="1"/>
    <col min="3" max="3" width="12.44140625" style="23" customWidth="1"/>
    <col min="4" max="4" width="12.44140625" style="23" hidden="1" customWidth="1"/>
    <col min="5" max="5" width="12.44140625" style="23" customWidth="1"/>
    <col min="6" max="6" width="11.5546875" style="23" bestFit="1" customWidth="1"/>
    <col min="7" max="7" width="8.88671875" style="23"/>
    <col min="8" max="8" width="11.44140625" style="23" customWidth="1"/>
    <col min="9" max="9" width="13.109375" style="23" customWidth="1"/>
    <col min="10" max="10" width="8.88671875" style="23"/>
    <col min="11" max="11" width="6.33203125" style="23" customWidth="1"/>
    <col min="12" max="12" width="8.88671875" style="23"/>
    <col min="13" max="13" width="15.5546875" style="23" customWidth="1"/>
    <col min="14" max="16384" width="8.88671875" style="23"/>
  </cols>
  <sheetData>
    <row r="1" spans="1:19" ht="30.75" customHeight="1">
      <c r="A1" s="448" t="s">
        <v>301</v>
      </c>
      <c r="B1" s="448"/>
      <c r="C1" s="448"/>
      <c r="D1" s="448"/>
      <c r="E1" s="448"/>
      <c r="F1" s="448"/>
      <c r="G1" s="448"/>
      <c r="H1" s="448"/>
      <c r="I1" s="448"/>
      <c r="J1" s="448"/>
      <c r="K1" s="448"/>
      <c r="L1" s="448"/>
      <c r="M1" s="448"/>
      <c r="N1" s="448"/>
      <c r="O1" s="448"/>
      <c r="P1" s="448"/>
      <c r="Q1" s="448"/>
      <c r="R1" s="448"/>
      <c r="S1" s="448"/>
    </row>
    <row r="2" spans="1:19">
      <c r="A2" s="464" t="s">
        <v>302</v>
      </c>
      <c r="B2" s="464"/>
      <c r="C2" s="464"/>
      <c r="D2" s="464"/>
      <c r="E2" s="464"/>
      <c r="F2" s="464"/>
      <c r="G2" s="464"/>
      <c r="H2" s="464"/>
      <c r="I2" s="464"/>
      <c r="J2" s="464"/>
      <c r="K2" s="464"/>
      <c r="L2" s="464"/>
      <c r="M2" s="464"/>
      <c r="N2" s="464"/>
      <c r="O2" s="464"/>
      <c r="P2" s="464"/>
      <c r="Q2" s="464"/>
      <c r="R2" s="464"/>
      <c r="S2" s="464"/>
    </row>
    <row r="4" spans="1:19" ht="24.6">
      <c r="A4" s="346" t="s">
        <v>154</v>
      </c>
    </row>
    <row r="6" spans="1:19">
      <c r="A6" s="290" t="s">
        <v>67</v>
      </c>
    </row>
    <row r="7" spans="1:19" ht="25.5" customHeight="1">
      <c r="A7" s="476" t="s">
        <v>360</v>
      </c>
      <c r="B7" s="476"/>
      <c r="C7" s="476"/>
      <c r="D7" s="476"/>
      <c r="E7" s="476"/>
      <c r="F7" s="476"/>
      <c r="G7" s="476"/>
      <c r="H7" s="476"/>
      <c r="I7" s="476"/>
      <c r="J7" s="476"/>
      <c r="K7" s="476"/>
      <c r="L7" s="476"/>
      <c r="M7" s="476"/>
      <c r="N7" s="476"/>
      <c r="O7" s="476"/>
      <c r="P7" s="476"/>
      <c r="Q7" s="476"/>
      <c r="R7" s="476"/>
      <c r="S7" s="476"/>
    </row>
    <row r="9" spans="1:19" s="50" customFormat="1">
      <c r="A9" s="358" t="s">
        <v>68</v>
      </c>
      <c r="B9" s="322"/>
      <c r="C9" s="323"/>
    </row>
    <row r="10" spans="1:19">
      <c r="A10" s="316" t="s">
        <v>95</v>
      </c>
      <c r="B10" s="317"/>
      <c r="C10" s="318"/>
      <c r="D10" s="50"/>
      <c r="E10" s="50"/>
    </row>
    <row r="11" spans="1:19">
      <c r="A11" s="319"/>
      <c r="B11" s="293"/>
      <c r="C11" s="320"/>
      <c r="D11" s="50"/>
      <c r="E11" s="50"/>
    </row>
    <row r="12" spans="1:19">
      <c r="A12" s="351" t="str">
        <f t="shared" ref="A12:A13" si="0">IF(A26="","",A26)</f>
        <v>Administrative Buildings</v>
      </c>
      <c r="B12" s="311"/>
      <c r="C12" s="352">
        <f>COUNTIF('Inventory - Linear and Vertical'!$E$4:$E$503,"*"&amp;A12&amp;"*")</f>
        <v>1</v>
      </c>
      <c r="D12" s="80"/>
      <c r="E12" s="50"/>
    </row>
    <row r="13" spans="1:19">
      <c r="A13" s="351" t="str">
        <f t="shared" si="0"/>
        <v>Library</v>
      </c>
      <c r="B13" s="311"/>
      <c r="C13" s="352">
        <f>COUNTIF('Inventory - Linear and Vertical'!$E$4:$E$503,"*"&amp;A13&amp;"*")</f>
        <v>0</v>
      </c>
      <c r="D13" s="301"/>
      <c r="E13" s="50"/>
    </row>
    <row r="14" spans="1:19">
      <c r="A14" s="351" t="str">
        <f t="shared" ref="A14:A19" si="1">IF(A28="","",A28)</f>
        <v>Fire Hall</v>
      </c>
      <c r="B14" s="311"/>
      <c r="C14" s="352">
        <f>COUNTIF('Inventory - Linear and Vertical'!$E$4:$E$503,"*"&amp;A14&amp;"*")</f>
        <v>0</v>
      </c>
      <c r="D14" s="80"/>
      <c r="E14" s="50"/>
    </row>
    <row r="15" spans="1:19">
      <c r="A15" s="351" t="str">
        <f t="shared" si="1"/>
        <v>Public Works Maintenance Shop</v>
      </c>
      <c r="B15" s="311"/>
      <c r="C15" s="352">
        <f>COUNTIF('Inventory - Linear and Vertical'!$E$4:$E$503,"*"&amp;A15&amp;"*")</f>
        <v>0</v>
      </c>
      <c r="D15" s="80"/>
      <c r="E15" s="50"/>
    </row>
    <row r="16" spans="1:19">
      <c r="A16" s="351" t="str">
        <f t="shared" si="1"/>
        <v>Garage &amp; Fuel Facilities</v>
      </c>
      <c r="B16" s="311"/>
      <c r="C16" s="352">
        <f>COUNTIF('Inventory - Linear and Vertical'!$E$4:$E$503,"*"&amp;A16&amp;"*")</f>
        <v>0</v>
      </c>
      <c r="D16" s="80"/>
      <c r="E16" s="50"/>
    </row>
    <row r="17" spans="1:19">
      <c r="A17" s="351" t="str">
        <f t="shared" si="1"/>
        <v>Storage Sheds</v>
      </c>
      <c r="B17" s="353"/>
      <c r="C17" s="352">
        <f>COUNTIF('Inventory - Linear and Vertical'!$E$4:$E$503,"*"&amp;A17&amp;"*")</f>
        <v>0</v>
      </c>
      <c r="D17" s="80"/>
      <c r="E17" s="50"/>
    </row>
    <row r="18" spans="1:19">
      <c r="A18" s="351" t="str">
        <f t="shared" si="1"/>
        <v>IT Infrastructure</v>
      </c>
      <c r="B18" s="353"/>
      <c r="C18" s="352">
        <f>COUNTIF('Inventory - Linear and Vertical'!$E$4:$E$503,"*"&amp;A18&amp;"*")</f>
        <v>0</v>
      </c>
      <c r="D18" s="80"/>
      <c r="E18" s="50"/>
    </row>
    <row r="19" spans="1:19">
      <c r="A19" s="351" t="str">
        <f t="shared" si="1"/>
        <v>Cemetery Facilities</v>
      </c>
      <c r="B19" s="353"/>
      <c r="C19" s="352">
        <f>COUNTIF('Inventory - Linear and Vertical'!$E$4:$E$503,"*"&amp;A19&amp;"*")</f>
        <v>0</v>
      </c>
      <c r="D19" s="80"/>
      <c r="E19" s="50"/>
    </row>
    <row r="20" spans="1:19">
      <c r="A20" s="351" t="str">
        <f t="shared" ref="A20" si="2">IF(A34="","",A34)</f>
        <v/>
      </c>
      <c r="B20" s="353"/>
      <c r="C20" s="352"/>
      <c r="D20" s="80"/>
      <c r="E20" s="50"/>
    </row>
    <row r="21" spans="1:19">
      <c r="A21" s="473" t="s">
        <v>99</v>
      </c>
      <c r="B21" s="474"/>
      <c r="C21" s="382">
        <f>SUM(C12:C20)</f>
        <v>1</v>
      </c>
      <c r="E21" s="50"/>
    </row>
    <row r="22" spans="1:19">
      <c r="A22" s="305"/>
      <c r="B22" s="296"/>
      <c r="C22" s="296"/>
      <c r="E22" s="50"/>
    </row>
    <row r="23" spans="1:19">
      <c r="A23" s="367" t="s">
        <v>69</v>
      </c>
      <c r="B23" s="366"/>
      <c r="C23" s="381"/>
      <c r="D23" s="224"/>
      <c r="E23" s="50"/>
    </row>
    <row r="24" spans="1:19">
      <c r="A24" s="319" t="s">
        <v>85</v>
      </c>
      <c r="B24" s="293"/>
      <c r="C24" s="320"/>
      <c r="D24" s="293" t="s">
        <v>137</v>
      </c>
      <c r="E24" s="50"/>
    </row>
    <row r="25" spans="1:19">
      <c r="A25" s="319"/>
      <c r="B25" s="293"/>
      <c r="C25" s="320"/>
      <c r="D25" s="293"/>
      <c r="E25" s="50"/>
    </row>
    <row r="26" spans="1:19">
      <c r="A26" s="359" t="s">
        <v>320</v>
      </c>
      <c r="B26" s="356"/>
      <c r="C26" s="312">
        <f>ROUND(SUMIFS('Inventory - Linear and Vertical'!$K$4:$K$503,'Inventory - Linear and Vertical'!$E$4:$E$503,"*"&amp;A26&amp;"*",'Inventory - Linear and Vertical'!$D$4:$D$503,$A$4),-3)</f>
        <v>3981000</v>
      </c>
      <c r="D26" s="293" t="str">
        <f>A26&amp;" "&amp;"$"&amp;ROUND(C26/1000000,1)&amp;" "&amp;"M"</f>
        <v>Administrative Buildings $4 M</v>
      </c>
      <c r="E26" s="50"/>
    </row>
    <row r="27" spans="1:19">
      <c r="A27" s="359" t="s">
        <v>45</v>
      </c>
      <c r="B27" s="356"/>
      <c r="C27" s="312">
        <f>ROUND(SUMIFS('Inventory - Linear and Vertical'!$K$4:$K$503,'Inventory - Linear and Vertical'!$E$4:$E$503,"*"&amp;A27&amp;"*",'Inventory - Linear and Vertical'!$D$4:$D$503,$A$4),-3)</f>
        <v>0</v>
      </c>
      <c r="D27" s="293" t="str">
        <f t="shared" ref="D27:D34" si="3">A27&amp;" "&amp;"$"&amp;ROUND(C27/1000000,1)&amp;" "&amp;"M"</f>
        <v>Library $0 M</v>
      </c>
      <c r="E27" s="50"/>
      <c r="M27" s="475" t="s">
        <v>145</v>
      </c>
      <c r="N27" s="475"/>
      <c r="O27" s="475"/>
      <c r="P27" s="475"/>
      <c r="Q27" s="475"/>
      <c r="R27" s="475"/>
      <c r="S27" s="475"/>
    </row>
    <row r="28" spans="1:19">
      <c r="A28" s="359" t="s">
        <v>46</v>
      </c>
      <c r="B28" s="356"/>
      <c r="C28" s="312">
        <f>ROUND(SUMIFS('Inventory - Linear and Vertical'!$K$4:$K$503,'Inventory - Linear and Vertical'!$E$4:$E$503,"*"&amp;A28&amp;"*",'Inventory - Linear and Vertical'!$D$4:$D$503,$A$4),-3)</f>
        <v>0</v>
      </c>
      <c r="D28" s="293" t="str">
        <f t="shared" si="3"/>
        <v>Fire Hall $0 M</v>
      </c>
      <c r="E28" s="50"/>
      <c r="M28" s="475"/>
      <c r="N28" s="475"/>
      <c r="O28" s="475"/>
      <c r="P28" s="475"/>
      <c r="Q28" s="475"/>
      <c r="R28" s="475"/>
      <c r="S28" s="475"/>
    </row>
    <row r="29" spans="1:19">
      <c r="A29" s="359" t="s">
        <v>144</v>
      </c>
      <c r="B29" s="356"/>
      <c r="C29" s="312">
        <f>ROUND(SUMIFS('Inventory - Linear and Vertical'!$K$4:$K$503,'Inventory - Linear and Vertical'!$E$4:$E$503,"*"&amp;A29&amp;"*",'Inventory - Linear and Vertical'!$D$4:$D$503,$A$4),-3)</f>
        <v>0</v>
      </c>
      <c r="D29" s="293" t="str">
        <f t="shared" si="3"/>
        <v>Public Works Maintenance Shop $0 M</v>
      </c>
      <c r="E29" s="50"/>
    </row>
    <row r="30" spans="1:19" ht="15">
      <c r="A30" s="359" t="s">
        <v>92</v>
      </c>
      <c r="B30" s="356"/>
      <c r="C30" s="312">
        <f>ROUND(SUMIFS('Inventory - Linear and Vertical'!$K$4:$K$503,'Inventory - Linear and Vertical'!$E$4:$E$503,"*"&amp;A30&amp;"*",'Inventory - Linear and Vertical'!$D$4:$D$503,$A$4),-3)</f>
        <v>0</v>
      </c>
      <c r="D30" s="294" t="str">
        <f t="shared" si="3"/>
        <v>Garage &amp; Fuel Facilities $0 M</v>
      </c>
      <c r="E30" s="50"/>
    </row>
    <row r="31" spans="1:19">
      <c r="A31" s="359" t="s">
        <v>90</v>
      </c>
      <c r="B31" s="356"/>
      <c r="C31" s="312">
        <f>ROUND(SUMIFS('Inventory - Linear and Vertical'!$K$4:$K$503,'Inventory - Linear and Vertical'!$E$4:$E$503,"*"&amp;A31&amp;"*",'Inventory - Linear and Vertical'!$D$4:$D$503,$A$4),-3)</f>
        <v>0</v>
      </c>
      <c r="D31" s="293" t="str">
        <f t="shared" si="3"/>
        <v>Storage Sheds $0 M</v>
      </c>
      <c r="E31" s="50"/>
    </row>
    <row r="32" spans="1:19">
      <c r="A32" s="359" t="s">
        <v>212</v>
      </c>
      <c r="B32" s="356"/>
      <c r="C32" s="312">
        <f>ROUND(SUMIFS('Inventory - Linear and Vertical'!$K$4:$K$503,'Inventory - Linear and Vertical'!$E$4:$E$503,"*"&amp;A32&amp;"*",'Inventory - Linear and Vertical'!$D$4:$D$503,$A$4),-3)</f>
        <v>0</v>
      </c>
      <c r="D32" s="293" t="str">
        <f t="shared" si="3"/>
        <v>IT Infrastructure $0 M</v>
      </c>
      <c r="E32" s="50"/>
    </row>
    <row r="33" spans="1:12">
      <c r="A33" s="359" t="s">
        <v>311</v>
      </c>
      <c r="B33" s="356"/>
      <c r="C33" s="312">
        <f>ROUND(SUMIFS('Inventory - Linear and Vertical'!$K$4:$K$503,'Inventory - Linear and Vertical'!$E$4:$E$503,"*"&amp;A33&amp;"*",'Inventory - Linear and Vertical'!$D$4:$D$503,$A$4),-3)</f>
        <v>0</v>
      </c>
      <c r="D33" s="293" t="str">
        <f t="shared" si="3"/>
        <v>Cemetery Facilities $0 M</v>
      </c>
      <c r="E33" s="50"/>
    </row>
    <row r="34" spans="1:12">
      <c r="A34" s="359"/>
      <c r="B34" s="356"/>
      <c r="C34" s="312"/>
      <c r="D34" s="293" t="str">
        <f t="shared" si="3"/>
        <v xml:space="preserve"> $0 M</v>
      </c>
      <c r="E34" s="50"/>
    </row>
    <row r="35" spans="1:12">
      <c r="A35" s="340" t="s">
        <v>101</v>
      </c>
      <c r="B35" s="385"/>
      <c r="C35" s="386">
        <f>SUM(C26:C34)</f>
        <v>3981000</v>
      </c>
      <c r="D35" s="300" t="str">
        <f>"$"&amp;ROUND(C35/1000000,1)&amp;" "&amp;"M"</f>
        <v>$4 M</v>
      </c>
      <c r="E35" s="50"/>
      <c r="H35" s="302"/>
      <c r="I35" s="302"/>
      <c r="J35" s="296"/>
      <c r="L35" s="303"/>
    </row>
    <row r="37" spans="1:12">
      <c r="A37" s="365" t="s">
        <v>74</v>
      </c>
      <c r="B37" s="366"/>
      <c r="C37" s="366"/>
      <c r="D37" s="297"/>
      <c r="E37" s="379" t="s">
        <v>253</v>
      </c>
      <c r="F37" s="298"/>
    </row>
    <row r="38" spans="1:12" ht="6" customHeight="1"/>
    <row r="39" spans="1:12">
      <c r="A39" s="365" t="s">
        <v>76</v>
      </c>
      <c r="B39" s="366"/>
      <c r="C39" s="366"/>
      <c r="D39" s="297"/>
      <c r="E39" s="379" t="s">
        <v>75</v>
      </c>
      <c r="F39" s="298"/>
    </row>
    <row r="40" spans="1:12" ht="6" customHeight="1"/>
    <row r="41" spans="1:12">
      <c r="A41" s="365" t="s">
        <v>70</v>
      </c>
      <c r="B41" s="366"/>
      <c r="C41" s="366"/>
      <c r="D41" s="297"/>
      <c r="E41" s="342">
        <f ca="1">SUMIF('Inventory - Linear and Vertical'!$D$4:$D$503,$A$4,'Inventory - Linear and Vertical'!$Q$4:$Q$503)/SUMIF('Inventory - Linear and Vertical'!$D$4:$D$503,$A$4,'Inventory - Linear and Vertical'!$K$4:$K$503)</f>
        <v>13.000000000000002</v>
      </c>
      <c r="F41" s="362" t="s">
        <v>60</v>
      </c>
      <c r="I41" s="291"/>
    </row>
    <row r="42" spans="1:12" ht="6" customHeight="1"/>
    <row r="43" spans="1:12">
      <c r="A43" s="367" t="s">
        <v>71</v>
      </c>
      <c r="B43" s="366"/>
      <c r="C43" s="366"/>
      <c r="D43" s="297"/>
      <c r="E43" s="369">
        <f ca="1">SUMIF('Inventory - Linear and Vertical'!$D$4:$D$503,$A$4,'Inventory - Linear and Vertical'!$S$4:$S$503)/SUMIF('Inventory - Linear and Vertical'!$D$4:$D$503,$A$4,'Inventory - Linear and Vertical'!$K$4:$K$503)</f>
        <v>0.74</v>
      </c>
    </row>
    <row r="44" spans="1:12" ht="6" customHeight="1"/>
    <row r="45" spans="1:12">
      <c r="A45" s="365" t="s">
        <v>72</v>
      </c>
      <c r="B45" s="366"/>
      <c r="C45" s="366"/>
      <c r="D45" s="297"/>
      <c r="E45" s="363">
        <f>'Chart - Renewal Summary'!AC9</f>
        <v>545709.76855005813</v>
      </c>
    </row>
    <row r="46" spans="1:12" ht="6" customHeight="1"/>
    <row r="47" spans="1:12">
      <c r="A47" s="365" t="s">
        <v>157</v>
      </c>
      <c r="B47" s="366"/>
      <c r="C47" s="366"/>
      <c r="D47" s="297"/>
      <c r="E47" s="342">
        <f ca="1">SUMIF('Inventory - Linear and Vertical'!$D$4:$D$503,$A$4,'Inventory - Linear and Vertical'!$R$4:$R$503)/SUMIF('Inventory - Linear and Vertical'!$D$4:$D$503,$A$4,'Inventory - Linear and Vertical'!$K$4:$K$503)</f>
        <v>37</v>
      </c>
      <c r="F47" s="362" t="s">
        <v>60</v>
      </c>
      <c r="G47" s="304"/>
    </row>
    <row r="48" spans="1:12" ht="6" customHeight="1"/>
    <row r="49" spans="1:5">
      <c r="A49" s="365" t="s">
        <v>173</v>
      </c>
      <c r="B49" s="366"/>
      <c r="C49" s="366"/>
      <c r="D49" s="297"/>
      <c r="E49" s="370">
        <f>'Chart - Renewal Summary'!B9/C35</f>
        <v>1.019355054720938</v>
      </c>
    </row>
    <row r="51" spans="1:5">
      <c r="A51" s="290"/>
    </row>
    <row r="52" spans="1:5">
      <c r="A52" s="290" t="s">
        <v>63</v>
      </c>
    </row>
    <row r="53" spans="1:5">
      <c r="A53" s="69" t="s">
        <v>64</v>
      </c>
    </row>
    <row r="54" spans="1:5">
      <c r="A54" s="290"/>
    </row>
    <row r="55" spans="1:5">
      <c r="A55" s="66"/>
    </row>
    <row r="57" spans="1:5">
      <c r="A57" s="290"/>
    </row>
    <row r="65" spans="1:1">
      <c r="A65" s="290"/>
    </row>
    <row r="66" spans="1:1">
      <c r="A66" s="69"/>
    </row>
  </sheetData>
  <mergeCells count="5">
    <mergeCell ref="A21:B21"/>
    <mergeCell ref="M27:S28"/>
    <mergeCell ref="A2:S2"/>
    <mergeCell ref="A7:S7"/>
    <mergeCell ref="A1:S1"/>
  </mergeCells>
  <pageMargins left="0.25" right="0.25" top="0.75" bottom="0.75" header="0.3" footer="0.3"/>
  <pageSetup paperSize="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CA952-D0C4-4518-BABE-D8D210CB291B}">
  <sheetPr codeName="Sheet15">
    <tabColor theme="9"/>
  </sheetPr>
  <dimension ref="A1:Q80"/>
  <sheetViews>
    <sheetView workbookViewId="0">
      <selection activeCell="C34" sqref="C34"/>
    </sheetView>
  </sheetViews>
  <sheetFormatPr defaultColWidth="8.88671875" defaultRowHeight="13.2"/>
  <cols>
    <col min="1" max="1" width="8.88671875" style="23"/>
    <col min="2" max="2" width="19" style="23" customWidth="1"/>
    <col min="3" max="3" width="14.5546875" style="23" customWidth="1"/>
    <col min="4" max="4" width="14.5546875" style="23" hidden="1" customWidth="1"/>
    <col min="5" max="5" width="13.44140625" style="23" customWidth="1"/>
    <col min="6" max="6" width="10.5546875" style="23" bestFit="1" customWidth="1"/>
    <col min="7" max="8" width="8.88671875" style="23"/>
    <col min="9" max="9" width="13.109375" style="23" customWidth="1"/>
    <col min="10" max="10" width="21.5546875" style="23" customWidth="1"/>
    <col min="11" max="11" width="8.88671875" style="23"/>
    <col min="12" max="12" width="15.5546875" style="23" customWidth="1"/>
    <col min="13" max="15" width="8.88671875" style="23"/>
    <col min="16" max="16" width="20.88671875" style="23" customWidth="1"/>
    <col min="17" max="16384" width="8.88671875" style="23"/>
  </cols>
  <sheetData>
    <row r="1" spans="1:17" ht="30.75" customHeight="1">
      <c r="A1" s="448" t="s">
        <v>303</v>
      </c>
      <c r="B1" s="448"/>
      <c r="C1" s="448"/>
      <c r="D1" s="448"/>
      <c r="E1" s="448"/>
      <c r="F1" s="448"/>
      <c r="G1" s="448"/>
      <c r="H1" s="448"/>
      <c r="I1" s="448"/>
      <c r="J1" s="448"/>
      <c r="K1" s="448"/>
      <c r="L1" s="448"/>
      <c r="M1" s="448"/>
      <c r="N1" s="448"/>
      <c r="O1" s="448"/>
      <c r="P1" s="448"/>
      <c r="Q1" s="448"/>
    </row>
    <row r="2" spans="1:17">
      <c r="A2" s="464" t="s">
        <v>304</v>
      </c>
      <c r="B2" s="464"/>
      <c r="C2" s="464"/>
      <c r="D2" s="464"/>
      <c r="E2" s="464"/>
      <c r="F2" s="464"/>
      <c r="G2" s="464"/>
      <c r="H2" s="464"/>
      <c r="I2" s="464"/>
      <c r="J2" s="464"/>
      <c r="K2" s="464"/>
      <c r="L2" s="464"/>
      <c r="M2" s="464"/>
      <c r="N2" s="464"/>
      <c r="O2" s="464"/>
      <c r="P2" s="464"/>
      <c r="Q2" s="464"/>
    </row>
    <row r="4" spans="1:17" ht="24.6">
      <c r="A4" s="346" t="s">
        <v>57</v>
      </c>
    </row>
    <row r="6" spans="1:17">
      <c r="A6" s="290" t="s">
        <v>67</v>
      </c>
    </row>
    <row r="7" spans="1:17">
      <c r="A7" s="371" t="s">
        <v>312</v>
      </c>
      <c r="B7" s="348"/>
      <c r="C7" s="348"/>
      <c r="D7" s="348"/>
      <c r="E7" s="348"/>
      <c r="F7" s="348"/>
      <c r="G7" s="348"/>
      <c r="H7" s="349"/>
      <c r="I7" s="349"/>
      <c r="J7" s="349"/>
      <c r="K7" s="349"/>
      <c r="L7" s="349"/>
      <c r="M7" s="349"/>
      <c r="N7" s="349"/>
      <c r="O7" s="349"/>
      <c r="P7" s="349"/>
      <c r="Q7" s="349"/>
    </row>
    <row r="9" spans="1:17" s="50" customFormat="1">
      <c r="A9" s="358" t="s">
        <v>68</v>
      </c>
      <c r="B9" s="322"/>
      <c r="C9" s="323"/>
    </row>
    <row r="10" spans="1:17">
      <c r="A10" s="316" t="s">
        <v>86</v>
      </c>
      <c r="B10" s="317"/>
      <c r="C10" s="318"/>
      <c r="D10" s="50"/>
      <c r="E10" s="50"/>
    </row>
    <row r="11" spans="1:17">
      <c r="A11" s="319"/>
      <c r="B11" s="293"/>
      <c r="C11" s="320"/>
      <c r="D11" s="50"/>
      <c r="E11" s="50"/>
    </row>
    <row r="12" spans="1:17">
      <c r="A12" s="423" t="str">
        <f t="shared" ref="A12:A27" si="0">IF(A33="","",A33)</f>
        <v>Playgrounds</v>
      </c>
      <c r="B12" s="425"/>
      <c r="C12" s="424">
        <f>COUNTIFS('Inventory - Linear and Vertical'!$E$4:$E$503,"*"&amp;A12&amp;"*",'Inventory - Linear and Vertical'!$D$4:$D$503,$A$4)</f>
        <v>0</v>
      </c>
      <c r="D12" s="22"/>
      <c r="E12" s="50"/>
    </row>
    <row r="13" spans="1:17">
      <c r="A13" s="423" t="str">
        <f t="shared" si="0"/>
        <v>Parks</v>
      </c>
      <c r="B13" s="425"/>
      <c r="C13" s="424">
        <f>COUNTIFS('Inventory - Linear and Vertical'!$E$4:$E$503,"*"&amp;A13&amp;"*",'Inventory - Linear and Vertical'!$D$4:$D$503,$A$4)</f>
        <v>0</v>
      </c>
      <c r="D13" s="80"/>
      <c r="E13" s="50"/>
    </row>
    <row r="14" spans="1:17">
      <c r="A14" s="423" t="str">
        <f t="shared" si="0"/>
        <v>Recreation Centre and Pool</v>
      </c>
      <c r="B14" s="425"/>
      <c r="C14" s="424">
        <f>COUNTIFS('Inventory - Linear and Vertical'!$E$4:$E$503,"*"&amp;A14&amp;"*",'Inventory - Linear and Vertical'!$D$4:$D$503,$A$4)</f>
        <v>1</v>
      </c>
      <c r="D14" s="80"/>
      <c r="E14" s="50"/>
    </row>
    <row r="15" spans="1:17">
      <c r="A15" s="423" t="str">
        <f t="shared" si="0"/>
        <v xml:space="preserve">Arena </v>
      </c>
      <c r="B15" s="425"/>
      <c r="C15" s="424">
        <f>COUNTIFS('Inventory - Linear and Vertical'!$E$4:$E$503,"*"&amp;A15&amp;"*",'Inventory - Linear and Vertical'!$D$4:$D$503,$A$4)</f>
        <v>1</v>
      </c>
      <c r="D15" s="80"/>
      <c r="E15" s="50"/>
    </row>
    <row r="16" spans="1:17">
      <c r="A16" s="423" t="str">
        <f t="shared" si="0"/>
        <v>Ball Diamonds</v>
      </c>
      <c r="B16" s="425"/>
      <c r="C16" s="424">
        <f>COUNTIFS('Inventory - Linear and Vertical'!$E$4:$E$503,"*"&amp;A16&amp;"*",'Inventory - Linear and Vertical'!$D$4:$D$503,$A$4)</f>
        <v>1</v>
      </c>
      <c r="D16" s="80"/>
      <c r="E16" s="50"/>
    </row>
    <row r="17" spans="1:5">
      <c r="A17" s="423" t="str">
        <f t="shared" si="0"/>
        <v>Outdoor Skating Rink</v>
      </c>
      <c r="B17" s="425"/>
      <c r="C17" s="424">
        <f>COUNTIFS('Inventory - Linear and Vertical'!$E$4:$E$503,"*"&amp;A17&amp;"*",'Inventory - Linear and Vertical'!$D$4:$D$503,$A$4)</f>
        <v>0</v>
      </c>
      <c r="D17" s="80"/>
      <c r="E17" s="50"/>
    </row>
    <row r="18" spans="1:5">
      <c r="A18" s="423" t="str">
        <f t="shared" si="0"/>
        <v>Boat Launch</v>
      </c>
      <c r="B18" s="425"/>
      <c r="C18" s="424">
        <f>COUNTIFS('Inventory - Linear and Vertical'!$E$4:$E$503,"*"&amp;A18&amp;"*",'Inventory - Linear and Vertical'!$D$4:$D$503,$A$4)</f>
        <v>1</v>
      </c>
      <c r="D18" s="80"/>
      <c r="E18" s="50"/>
    </row>
    <row r="19" spans="1:5">
      <c r="A19" s="423" t="str">
        <f t="shared" si="0"/>
        <v>Race Track</v>
      </c>
      <c r="B19" s="425"/>
      <c r="C19" s="424">
        <f>COUNTIFS('Inventory - Linear and Vertical'!$E$4:$E$503,"*"&amp;A19&amp;"*",'Inventory - Linear and Vertical'!$D$4:$D$503,$A$4)</f>
        <v>0</v>
      </c>
      <c r="D19" s="80"/>
      <c r="E19" s="50"/>
    </row>
    <row r="20" spans="1:5">
      <c r="A20" s="423" t="str">
        <f t="shared" si="0"/>
        <v>Running Track</v>
      </c>
      <c r="B20" s="425"/>
      <c r="C20" s="424">
        <f>COUNTIFS('Inventory - Linear and Vertical'!$E$4:$E$503,"*"&amp;A20&amp;"*",'Inventory - Linear and Vertical'!$D$4:$D$503,$A$4)</f>
        <v>0</v>
      </c>
      <c r="D20" s="80"/>
      <c r="E20" s="50"/>
    </row>
    <row r="21" spans="1:5">
      <c r="A21" s="423" t="str">
        <f t="shared" si="0"/>
        <v>Cemetary</v>
      </c>
      <c r="B21" s="425"/>
      <c r="C21" s="424">
        <f>COUNTIFS('Inventory - Linear and Vertical'!$E$4:$E$503,"*"&amp;A21&amp;"*",'Inventory - Linear and Vertical'!$D$4:$D$503,$A$4)</f>
        <v>0</v>
      </c>
      <c r="D21" s="80"/>
      <c r="E21" s="50"/>
    </row>
    <row r="22" spans="1:5">
      <c r="A22" s="423" t="str">
        <f t="shared" si="0"/>
        <v>Holiday Decorations</v>
      </c>
      <c r="B22" s="425"/>
      <c r="C22" s="424">
        <f>COUNTIFS('Inventory - Linear and Vertical'!$E$4:$E$503,"*"&amp;A22&amp;"*",'Inventory - Linear and Vertical'!$D$4:$D$503,$A$4)</f>
        <v>0</v>
      </c>
      <c r="D22" s="80"/>
      <c r="E22" s="50"/>
    </row>
    <row r="23" spans="1:5">
      <c r="A23" s="423" t="str">
        <f t="shared" si="0"/>
        <v>Trails</v>
      </c>
      <c r="B23" s="425"/>
      <c r="C23" s="424">
        <f>COUNTIFS('Inventory - Linear and Vertical'!$E$4:$E$503,"*"&amp;A23&amp;"*",'Inventory - Linear and Vertical'!$D$4:$D$503,$A$4)</f>
        <v>0</v>
      </c>
      <c r="D23" s="80"/>
      <c r="E23" s="50"/>
    </row>
    <row r="24" spans="1:5">
      <c r="A24" s="423" t="str">
        <f t="shared" si="0"/>
        <v>Benches</v>
      </c>
      <c r="B24" s="425"/>
      <c r="C24" s="424">
        <f>COUNTIFS('Inventory - Linear and Vertical'!$E$4:$E$503,"*"&amp;A24&amp;"*",'Inventory - Linear and Vertical'!$D$4:$D$503,$A$4)</f>
        <v>1</v>
      </c>
      <c r="D24" s="80"/>
      <c r="E24" s="50"/>
    </row>
    <row r="25" spans="1:5">
      <c r="A25" s="423" t="str">
        <f t="shared" si="0"/>
        <v>Garbage Cans</v>
      </c>
      <c r="B25" s="425"/>
      <c r="C25" s="424">
        <f>COUNTIFS('Inventory - Linear and Vertical'!$E$4:$E$503,"*"&amp;A25&amp;"*",'Inventory - Linear and Vertical'!$D$4:$D$503,$A$4)</f>
        <v>0</v>
      </c>
      <c r="D25" s="80"/>
      <c r="E25" s="50"/>
    </row>
    <row r="26" spans="1:5">
      <c r="A26" s="423" t="str">
        <f t="shared" si="0"/>
        <v>Other</v>
      </c>
      <c r="B26" s="425"/>
      <c r="C26" s="424">
        <f>COUNTIFS('Inventory - Linear and Vertical'!$E$4:$E$503,"*"&amp;A26&amp;"*",'Inventory - Linear and Vertical'!$D$4:$D$503,$A$4)</f>
        <v>0</v>
      </c>
      <c r="D26" s="80"/>
      <c r="E26" s="50"/>
    </row>
    <row r="27" spans="1:5">
      <c r="A27" s="423" t="str">
        <f t="shared" si="0"/>
        <v/>
      </c>
      <c r="B27" s="374"/>
      <c r="C27" s="355"/>
      <c r="D27" s="80"/>
      <c r="E27" s="50"/>
    </row>
    <row r="28" spans="1:5">
      <c r="A28" s="478" t="s">
        <v>99</v>
      </c>
      <c r="B28" s="479"/>
      <c r="C28" s="426">
        <f>SUM(C12:C27)</f>
        <v>5</v>
      </c>
      <c r="E28" s="50"/>
    </row>
    <row r="29" spans="1:5">
      <c r="A29" s="403"/>
      <c r="B29" s="378"/>
      <c r="C29" s="431"/>
      <c r="E29" s="50"/>
    </row>
    <row r="30" spans="1:5">
      <c r="A30" s="367" t="s">
        <v>69</v>
      </c>
      <c r="B30" s="366"/>
      <c r="C30" s="381"/>
      <c r="D30" s="224"/>
      <c r="E30" s="50"/>
    </row>
    <row r="31" spans="1:5">
      <c r="A31" s="427" t="s">
        <v>85</v>
      </c>
      <c r="B31" s="410"/>
      <c r="C31" s="318"/>
      <c r="D31" s="293" t="s">
        <v>139</v>
      </c>
      <c r="E31" s="50"/>
    </row>
    <row r="32" spans="1:5">
      <c r="A32" s="390"/>
      <c r="B32" s="391"/>
      <c r="C32" s="320"/>
      <c r="D32" s="293"/>
      <c r="E32" s="50"/>
    </row>
    <row r="33" spans="1:11">
      <c r="A33" s="396" t="s">
        <v>87</v>
      </c>
      <c r="B33" s="394"/>
      <c r="C33" s="395">
        <f>ROUND(SUMIFS('Inventory - Linear and Vertical'!$K$4:$K$503,'Inventory - Linear and Vertical'!$E$4:$E$503,"*"&amp;A33&amp;"*",'Inventory - Linear and Vertical'!$D$4:$D$503,$A$4),-3)</f>
        <v>0</v>
      </c>
      <c r="D33" s="293" t="str">
        <f t="shared" ref="D33:D42" si="1">A33&amp;" "&amp;"$"&amp;ROUND(C33/1000000,1)&amp;" "&amp;"M"</f>
        <v>Playgrounds $0 M</v>
      </c>
      <c r="E33" s="50"/>
    </row>
    <row r="34" spans="1:11" ht="15">
      <c r="A34" s="396" t="s">
        <v>89</v>
      </c>
      <c r="B34" s="394"/>
      <c r="C34" s="395">
        <f>ROUND(SUMIFS('Inventory - Linear and Vertical'!$K$4:$K$503,'Inventory - Linear and Vertical'!$E$4:$E$503,"*"&amp;A34&amp;"*",'Inventory - Linear and Vertical'!$D$4:$D$503,$A$4),-3)</f>
        <v>0</v>
      </c>
      <c r="D34" s="294" t="str">
        <f t="shared" si="1"/>
        <v>Parks $0 M</v>
      </c>
      <c r="E34" s="50"/>
    </row>
    <row r="35" spans="1:11">
      <c r="A35" s="396" t="s">
        <v>93</v>
      </c>
      <c r="B35" s="394"/>
      <c r="C35" s="395">
        <f>ROUND(SUMIFS('Inventory - Linear and Vertical'!$K$4:$K$503,'Inventory - Linear and Vertical'!$E$4:$E$503,"*"&amp;A35&amp;"*",'Inventory - Linear and Vertical'!$D$4:$D$503,$A$4),-3)</f>
        <v>4058000</v>
      </c>
      <c r="D35" s="293"/>
      <c r="E35" s="50"/>
    </row>
    <row r="36" spans="1:11">
      <c r="A36" s="396" t="s">
        <v>48</v>
      </c>
      <c r="B36" s="394"/>
      <c r="C36" s="395">
        <f>ROUND(SUMIFS('Inventory - Linear and Vertical'!$K$4:$K$503,'Inventory - Linear and Vertical'!$E$4:$E$503,"*"&amp;A36&amp;"*",'Inventory - Linear and Vertical'!$D$4:$D$503,$A$4),-3)</f>
        <v>13500000</v>
      </c>
      <c r="D36" s="293"/>
      <c r="E36" s="50"/>
    </row>
    <row r="37" spans="1:11">
      <c r="A37" s="396" t="s">
        <v>88</v>
      </c>
      <c r="B37" s="394"/>
      <c r="C37" s="395">
        <f>ROUND(SUMIFS('Inventory - Linear and Vertical'!$K$4:$K$503,'Inventory - Linear and Vertical'!$E$4:$E$503,"*"&amp;A37&amp;"*",'Inventory - Linear and Vertical'!$D$4:$D$503,$A$4),-3)</f>
        <v>18000</v>
      </c>
      <c r="D37" s="293" t="str">
        <f t="shared" si="1"/>
        <v>Ball Diamonds $0 M</v>
      </c>
      <c r="E37" s="50"/>
    </row>
    <row r="38" spans="1:11">
      <c r="A38" s="396" t="s">
        <v>213</v>
      </c>
      <c r="B38" s="394"/>
      <c r="C38" s="395">
        <f>ROUND(SUMIFS('Inventory - Linear and Vertical'!$K$4:$K$503,'Inventory - Linear and Vertical'!$E$4:$E$503,"*"&amp;A38&amp;"*",'Inventory - Linear and Vertical'!$D$4:$D$503,$A$4),-3)</f>
        <v>0</v>
      </c>
      <c r="D38" s="293" t="str">
        <f t="shared" si="1"/>
        <v>Outdoor Skating Rink $0 M</v>
      </c>
      <c r="E38" s="50"/>
    </row>
    <row r="39" spans="1:11">
      <c r="A39" s="396" t="s">
        <v>54</v>
      </c>
      <c r="B39" s="394"/>
      <c r="C39" s="395">
        <f>ROUND(SUMIFS('Inventory - Linear and Vertical'!$K$4:$K$503,'Inventory - Linear and Vertical'!$E$4:$E$503,"*"&amp;A39&amp;"*",'Inventory - Linear and Vertical'!$D$4:$D$503,$A$4),-3)</f>
        <v>103000</v>
      </c>
      <c r="D39" s="293" t="str">
        <f t="shared" si="1"/>
        <v>Boat Launch $0.1 M</v>
      </c>
      <c r="E39" s="50"/>
    </row>
    <row r="40" spans="1:11">
      <c r="A40" s="396" t="s">
        <v>55</v>
      </c>
      <c r="B40" s="394"/>
      <c r="C40" s="395">
        <f>ROUND(SUMIFS('Inventory - Linear and Vertical'!$K$4:$K$503,'Inventory - Linear and Vertical'!$E$4:$E$503,"*"&amp;A40&amp;"*",'Inventory - Linear and Vertical'!$D$4:$D$503,$A$4),-3)</f>
        <v>0</v>
      </c>
      <c r="D40" s="293" t="str">
        <f t="shared" si="1"/>
        <v>Race Track $0 M</v>
      </c>
      <c r="E40" s="50"/>
    </row>
    <row r="41" spans="1:11">
      <c r="A41" s="396" t="s">
        <v>143</v>
      </c>
      <c r="B41" s="394"/>
      <c r="C41" s="395">
        <f>ROUND(SUMIFS('Inventory - Linear and Vertical'!$K$4:$K$503,'Inventory - Linear and Vertical'!$E$4:$E$503,"*"&amp;A41&amp;"*",'Inventory - Linear and Vertical'!$D$4:$D$503,$A$4),-3)</f>
        <v>0</v>
      </c>
      <c r="D41" s="293" t="str">
        <f t="shared" si="1"/>
        <v>Running Track $0 M</v>
      </c>
      <c r="E41" s="50"/>
    </row>
    <row r="42" spans="1:11">
      <c r="A42" s="396" t="s">
        <v>52</v>
      </c>
      <c r="B42" s="394"/>
      <c r="C42" s="395">
        <f>ROUND(SUMIFS('Inventory - Linear and Vertical'!$K$4:$K$503,'Inventory - Linear and Vertical'!$E$4:$E$503,"*"&amp;A42&amp;"*",'Inventory - Linear and Vertical'!$D$4:$D$503,$A$4),-3)</f>
        <v>0</v>
      </c>
      <c r="D42" s="293" t="str">
        <f t="shared" si="1"/>
        <v>Cemetary $0 M</v>
      </c>
      <c r="E42" s="50"/>
      <c r="K42" s="50" t="s">
        <v>145</v>
      </c>
    </row>
    <row r="43" spans="1:11" ht="12.75" customHeight="1">
      <c r="A43" s="396" t="s">
        <v>216</v>
      </c>
      <c r="B43" s="394"/>
      <c r="C43" s="395">
        <f>ROUND(SUMIFS('Inventory - Linear and Vertical'!$K$4:$K$503,'Inventory - Linear and Vertical'!$E$4:$E$503,"*"&amp;A43&amp;"*",'Inventory - Linear and Vertical'!$D$4:$D$503,$A$4),-3)</f>
        <v>0</v>
      </c>
      <c r="D43" s="293" t="str">
        <f t="shared" ref="D43:D44" si="2">A43&amp;" "&amp;"$"&amp;ROUND(C43/1000000,1)&amp;" "&amp;"M"</f>
        <v>Holiday Decorations $0 M</v>
      </c>
      <c r="E43" s="50"/>
    </row>
    <row r="44" spans="1:11" ht="12.75" customHeight="1">
      <c r="A44" s="396" t="s">
        <v>53</v>
      </c>
      <c r="B44" s="394"/>
      <c r="C44" s="395">
        <f>ROUND(SUMIFS('Inventory - Linear and Vertical'!$K$4:$K$503,'Inventory - Linear and Vertical'!$E$4:$E$503,"*"&amp;A44&amp;"*",'Inventory - Linear and Vertical'!$D$4:$D$503,$A$4),-3)</f>
        <v>0</v>
      </c>
      <c r="D44" s="375" t="str">
        <f t="shared" si="2"/>
        <v>Trails $0 M</v>
      </c>
      <c r="E44" s="391"/>
    </row>
    <row r="45" spans="1:11" ht="12.75" customHeight="1">
      <c r="A45" s="396" t="s">
        <v>217</v>
      </c>
      <c r="B45" s="394"/>
      <c r="C45" s="395">
        <f>ROUND(SUMIFS('Inventory - Linear and Vertical'!$K$4:$K$503,'Inventory - Linear and Vertical'!$E$4:$E$503,"*"&amp;A45&amp;"*",'Inventory - Linear and Vertical'!$D$4:$D$503,$A$4),-3)</f>
        <v>11000</v>
      </c>
      <c r="D45" s="293"/>
      <c r="E45" s="293"/>
    </row>
    <row r="46" spans="1:11" ht="12.75" customHeight="1">
      <c r="A46" s="396" t="s">
        <v>218</v>
      </c>
      <c r="B46" s="394"/>
      <c r="C46" s="395">
        <f>ROUND(SUMIFS('Inventory - Linear and Vertical'!$K$4:$K$503,'Inventory - Linear and Vertical'!$E$4:$E$503,"*"&amp;A46&amp;"*",'Inventory - Linear and Vertical'!$D$4:$D$503,$A$4),-3)</f>
        <v>0</v>
      </c>
      <c r="D46" s="375"/>
      <c r="E46" s="391"/>
    </row>
    <row r="47" spans="1:11" ht="12.75" customHeight="1">
      <c r="A47" s="396" t="s">
        <v>91</v>
      </c>
      <c r="B47" s="394"/>
      <c r="C47" s="395">
        <f>ROUND(SUMIFS('Inventory - Linear and Vertical'!$K$4:$K$503,'Inventory - Linear and Vertical'!$E$4:$E$503,"*"&amp;A47&amp;"*",'Inventory - Linear and Vertical'!$D$4:$D$503,$A$4),-3)</f>
        <v>0</v>
      </c>
      <c r="D47" s="293"/>
      <c r="E47" s="391"/>
    </row>
    <row r="48" spans="1:11" ht="12.75" customHeight="1">
      <c r="A48" s="396"/>
      <c r="B48" s="394"/>
      <c r="C48" s="430"/>
      <c r="D48" s="293"/>
      <c r="E48" s="50"/>
    </row>
    <row r="49" spans="1:17" ht="12.75" customHeight="1">
      <c r="A49" s="397" t="s">
        <v>101</v>
      </c>
      <c r="B49" s="398"/>
      <c r="C49" s="428">
        <f>SUM(C33:C48)</f>
        <v>17690000</v>
      </c>
      <c r="D49" s="300" t="str">
        <f>"$"&amp;ROUND(C49/1000000,1)&amp;" "&amp;"M"</f>
        <v>$17.7 M</v>
      </c>
      <c r="E49" s="293"/>
      <c r="F49" s="293"/>
    </row>
    <row r="50" spans="1:17" ht="12.75" customHeight="1"/>
    <row r="51" spans="1:17" ht="12.75" customHeight="1">
      <c r="A51" s="365" t="s">
        <v>74</v>
      </c>
      <c r="B51" s="366"/>
      <c r="C51" s="366"/>
      <c r="D51" s="297"/>
      <c r="E51" s="429" t="s">
        <v>255</v>
      </c>
      <c r="H51" s="367" t="s">
        <v>71</v>
      </c>
      <c r="I51" s="366"/>
      <c r="J51" s="366"/>
      <c r="K51" s="369">
        <f ca="1">SUMIF('Inventory - Linear and Vertical'!$D$4:$D$503,$A$4,'Inventory - Linear and Vertical'!$S$4:$S$503)/SUMIF('Inventory - Linear and Vertical'!$D$4:$D$503,$A$4,'Inventory - Linear and Vertical'!$K$4:$K$503)</f>
        <v>2.1407785394732561E-2</v>
      </c>
      <c r="N51" s="365" t="s">
        <v>173</v>
      </c>
      <c r="O51" s="366"/>
      <c r="P51" s="366"/>
      <c r="Q51" s="370">
        <f>'Chart - Renewal Summary'!B10/C49</f>
        <v>3.0257207461842849E-3</v>
      </c>
    </row>
    <row r="52" spans="1:17" ht="6" customHeight="1">
      <c r="E52" s="18"/>
    </row>
    <row r="53" spans="1:17" ht="12.75" customHeight="1">
      <c r="A53" s="365" t="s">
        <v>76</v>
      </c>
      <c r="B53" s="366"/>
      <c r="C53" s="366"/>
      <c r="D53" s="297"/>
      <c r="E53" s="429" t="s">
        <v>255</v>
      </c>
      <c r="H53" s="365" t="s">
        <v>72</v>
      </c>
      <c r="I53" s="366"/>
      <c r="J53" s="366"/>
      <c r="K53" s="363">
        <f>'Chart - Renewal Summary'!AC10</f>
        <v>4941</v>
      </c>
    </row>
    <row r="54" spans="1:17" ht="6" customHeight="1"/>
    <row r="55" spans="1:17" ht="12.75" customHeight="1">
      <c r="A55" s="365" t="s">
        <v>70</v>
      </c>
      <c r="B55" s="366"/>
      <c r="C55" s="366"/>
      <c r="D55" s="297"/>
      <c r="E55" s="342">
        <f ca="1">SUMIF('Inventory - Linear and Vertical'!$D$4:$D$503,$A$4,'Inventory - Linear and Vertical'!$Q$4:$Q$503)/SUMIF('Inventory - Linear and Vertical'!$D$4:$D$503,$A$4,'Inventory - Linear and Vertical'!$K$4:$K$503)</f>
        <v>45.679725015096572</v>
      </c>
      <c r="F55" s="362" t="s">
        <v>60</v>
      </c>
      <c r="H55" s="365" t="s">
        <v>157</v>
      </c>
      <c r="I55" s="366"/>
      <c r="J55" s="366"/>
      <c r="K55" s="342">
        <f ca="1">SUMIF('Inventory - Linear and Vertical'!$D$4:$D$503,$A$4,'Inventory - Linear and Vertical'!$R$4:$R$503)/SUMIF('Inventory - Linear and Vertical'!$D$4:$D$503,$A$4,'Inventory - Linear and Vertical'!$K$4:$K$503)</f>
        <v>0.91309061070188557</v>
      </c>
      <c r="L55" s="362" t="s">
        <v>60</v>
      </c>
    </row>
    <row r="56" spans="1:17" ht="6" customHeight="1"/>
    <row r="57" spans="1:17" ht="12.75" customHeight="1"/>
    <row r="58" spans="1:17" ht="6" customHeight="1"/>
    <row r="59" spans="1:17" ht="12.75" customHeight="1"/>
    <row r="60" spans="1:17" ht="6" customHeight="1"/>
    <row r="61" spans="1:17" ht="12.75" customHeight="1"/>
    <row r="62" spans="1:17" ht="6" customHeight="1"/>
    <row r="63" spans="1:17" ht="12.75" customHeight="1"/>
    <row r="65" spans="1:1">
      <c r="A65" s="290"/>
    </row>
    <row r="66" spans="1:1">
      <c r="A66" s="69"/>
    </row>
    <row r="68" spans="1:1">
      <c r="A68" s="290"/>
    </row>
    <row r="69" spans="1:1">
      <c r="A69" s="66"/>
    </row>
    <row r="71" spans="1:1">
      <c r="A71" s="290"/>
    </row>
    <row r="74" spans="1:1">
      <c r="A74" s="290"/>
    </row>
    <row r="75" spans="1:1">
      <c r="A75" s="69"/>
    </row>
    <row r="79" spans="1:1">
      <c r="A79" s="290"/>
    </row>
    <row r="80" spans="1:1">
      <c r="A80" s="69"/>
    </row>
  </sheetData>
  <mergeCells count="3">
    <mergeCell ref="A28:B28"/>
    <mergeCell ref="A2:Q2"/>
    <mergeCell ref="A1:Q1"/>
  </mergeCells>
  <pageMargins left="0.25" right="0.25" top="0.75" bottom="0.75" header="0.3" footer="0.3"/>
  <pageSetup paperSize="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8646D-D529-4AE3-A87B-4E2E83B2BC83}">
  <sheetPr codeName="Sheet16">
    <tabColor theme="9"/>
  </sheetPr>
  <dimension ref="A1:S72"/>
  <sheetViews>
    <sheetView workbookViewId="0">
      <selection activeCell="C29" sqref="C29"/>
    </sheetView>
  </sheetViews>
  <sheetFormatPr defaultColWidth="8.88671875" defaultRowHeight="13.2"/>
  <cols>
    <col min="1" max="1" width="8.88671875" style="23"/>
    <col min="2" max="2" width="19" style="23" customWidth="1"/>
    <col min="3" max="3" width="14.5546875" style="23" customWidth="1"/>
    <col min="4" max="4" width="14.5546875" style="23" hidden="1" customWidth="1"/>
    <col min="5" max="5" width="13.44140625" style="23" customWidth="1"/>
    <col min="6" max="6" width="11.5546875" style="23" bestFit="1" customWidth="1"/>
    <col min="7" max="8" width="8.88671875" style="23"/>
    <col min="9" max="9" width="13.109375" style="23" customWidth="1"/>
    <col min="10" max="10" width="8.88671875" style="23"/>
    <col min="11" max="11" width="6.33203125" style="23" customWidth="1"/>
    <col min="12" max="12" width="8.88671875" style="23"/>
    <col min="13" max="13" width="15.5546875" style="23" customWidth="1"/>
    <col min="14" max="16384" width="8.88671875" style="23"/>
  </cols>
  <sheetData>
    <row r="1" spans="1:19" ht="30.75" customHeight="1">
      <c r="A1" s="448" t="s">
        <v>305</v>
      </c>
      <c r="B1" s="448"/>
      <c r="C1" s="448"/>
      <c r="D1" s="448"/>
      <c r="E1" s="448"/>
      <c r="F1" s="448"/>
      <c r="G1" s="448"/>
      <c r="H1" s="448"/>
      <c r="I1" s="448"/>
      <c r="J1" s="448"/>
      <c r="K1" s="448"/>
      <c r="L1" s="448"/>
      <c r="M1" s="448"/>
      <c r="N1" s="448"/>
      <c r="O1" s="448"/>
      <c r="P1" s="448"/>
      <c r="Q1" s="448"/>
      <c r="R1" s="448"/>
      <c r="S1" s="448"/>
    </row>
    <row r="2" spans="1:19">
      <c r="A2" s="464" t="s">
        <v>306</v>
      </c>
      <c r="B2" s="464"/>
      <c r="C2" s="464"/>
      <c r="D2" s="464"/>
      <c r="E2" s="464"/>
      <c r="F2" s="464"/>
      <c r="G2" s="464"/>
      <c r="H2" s="464"/>
      <c r="I2" s="464"/>
      <c r="J2" s="464"/>
      <c r="K2" s="464"/>
      <c r="L2" s="464"/>
      <c r="M2" s="464"/>
      <c r="N2" s="464"/>
      <c r="O2" s="464"/>
      <c r="P2" s="464"/>
      <c r="Q2" s="464"/>
      <c r="R2" s="464"/>
      <c r="S2" s="464"/>
    </row>
    <row r="4" spans="1:19" ht="24.6">
      <c r="A4" s="346" t="s">
        <v>155</v>
      </c>
    </row>
    <row r="6" spans="1:19">
      <c r="A6" s="290" t="s">
        <v>67</v>
      </c>
    </row>
    <row r="7" spans="1:19">
      <c r="A7" s="371" t="s">
        <v>279</v>
      </c>
      <c r="B7" s="348"/>
      <c r="C7" s="348"/>
      <c r="D7" s="348"/>
      <c r="E7" s="348"/>
      <c r="F7" s="348"/>
      <c r="G7" s="348"/>
      <c r="H7" s="349"/>
      <c r="I7" s="349"/>
      <c r="J7" s="349"/>
      <c r="K7" s="349"/>
      <c r="L7" s="349"/>
      <c r="M7" s="349"/>
      <c r="N7" s="349"/>
      <c r="O7" s="349"/>
      <c r="P7" s="349"/>
      <c r="Q7" s="349"/>
      <c r="R7" s="349"/>
      <c r="S7" s="349"/>
    </row>
    <row r="9" spans="1:19" s="50" customFormat="1">
      <c r="A9" s="358" t="s">
        <v>68</v>
      </c>
      <c r="B9" s="322"/>
      <c r="C9" s="323"/>
    </row>
    <row r="10" spans="1:19">
      <c r="A10" s="316" t="s">
        <v>172</v>
      </c>
      <c r="B10" s="317"/>
      <c r="C10" s="318"/>
      <c r="D10" s="50"/>
      <c r="E10" s="50"/>
    </row>
    <row r="11" spans="1:19">
      <c r="A11" s="319"/>
      <c r="B11" s="293"/>
      <c r="C11" s="320"/>
      <c r="D11" s="50"/>
      <c r="E11" s="50"/>
    </row>
    <row r="12" spans="1:19">
      <c r="A12" s="351" t="str">
        <f>IF(A29="","",A29)</f>
        <v>Light Trucks</v>
      </c>
      <c r="B12" s="311"/>
      <c r="C12" s="372">
        <f>COUNTIF('Inventory - Vehicles and Equip.'!$F$4:$F$103,A29)</f>
        <v>1</v>
      </c>
      <c r="D12" s="80"/>
      <c r="E12" s="50"/>
    </row>
    <row r="13" spans="1:19">
      <c r="A13" s="351" t="str">
        <f t="shared" ref="A13:A23" si="0">IF(A30="","",A30)</f>
        <v>Cars</v>
      </c>
      <c r="B13" s="311"/>
      <c r="C13" s="372">
        <f>COUNTIF('Inventory - Vehicles and Equip.'!$F$4:$F$103,A30)</f>
        <v>1</v>
      </c>
      <c r="D13" s="80"/>
      <c r="E13" s="50"/>
    </row>
    <row r="14" spans="1:19">
      <c r="A14" s="351" t="str">
        <f t="shared" si="0"/>
        <v>ATVs</v>
      </c>
      <c r="B14" s="311"/>
      <c r="C14" s="372">
        <f>COUNTIF('Inventory - Vehicles and Equip.'!$F$4:$F$103,A31)</f>
        <v>0</v>
      </c>
      <c r="D14" s="80"/>
      <c r="E14" s="50"/>
    </row>
    <row r="15" spans="1:19">
      <c r="A15" s="351" t="str">
        <f t="shared" si="0"/>
        <v>Snowmobiles</v>
      </c>
      <c r="B15" s="311"/>
      <c r="C15" s="372">
        <f>COUNTIF('Inventory - Vehicles and Equip.'!$F$4:$F$103,A32)</f>
        <v>0</v>
      </c>
      <c r="D15" s="80"/>
      <c r="E15" s="50"/>
    </row>
    <row r="16" spans="1:19">
      <c r="A16" s="351" t="str">
        <f t="shared" si="0"/>
        <v>Other</v>
      </c>
      <c r="B16" s="353"/>
      <c r="C16" s="372">
        <f>COUNTIF('Inventory - Vehicles and Equip.'!$F$4:$F$103,A33)</f>
        <v>0</v>
      </c>
      <c r="D16" s="80"/>
      <c r="E16" s="50"/>
    </row>
    <row r="17" spans="1:19">
      <c r="A17" s="351" t="str">
        <f t="shared" si="0"/>
        <v/>
      </c>
      <c r="B17" s="311"/>
      <c r="C17" s="372">
        <f>COUNTIF('Inventory - Vehicles and Equip.'!$F$4:$F$103,A34)</f>
        <v>0</v>
      </c>
      <c r="D17" s="80"/>
      <c r="E17" s="50"/>
    </row>
    <row r="18" spans="1:19">
      <c r="A18" s="351" t="str">
        <f t="shared" si="0"/>
        <v/>
      </c>
      <c r="B18" s="353"/>
      <c r="C18" s="372">
        <f>COUNTIF('Inventory - Vehicles and Equip.'!$F$4:$F$103,A35)</f>
        <v>0</v>
      </c>
      <c r="D18" s="80"/>
      <c r="E18" s="50"/>
    </row>
    <row r="19" spans="1:19">
      <c r="A19" s="351" t="str">
        <f t="shared" si="0"/>
        <v/>
      </c>
      <c r="B19" s="353"/>
      <c r="C19" s="372">
        <f>COUNTIF('Inventory - Vehicles and Equip.'!$F$4:$F$103,A36)</f>
        <v>0</v>
      </c>
      <c r="D19" s="80"/>
      <c r="E19" s="50"/>
    </row>
    <row r="20" spans="1:19">
      <c r="A20" s="351" t="str">
        <f t="shared" si="0"/>
        <v/>
      </c>
      <c r="B20" s="353"/>
      <c r="C20" s="372">
        <f>COUNTIF('Inventory - Vehicles and Equip.'!$F$4:$F$103,A37)</f>
        <v>0</v>
      </c>
      <c r="D20" s="80"/>
      <c r="E20" s="50"/>
    </row>
    <row r="21" spans="1:19">
      <c r="A21" s="351" t="str">
        <f t="shared" si="0"/>
        <v/>
      </c>
      <c r="B21" s="353"/>
      <c r="C21" s="372">
        <f>COUNTIF('Inventory - Vehicles and Equip.'!$F$4:$F$103,A38)</f>
        <v>0</v>
      </c>
      <c r="D21" s="80"/>
      <c r="E21" s="50"/>
    </row>
    <row r="22" spans="1:19">
      <c r="A22" s="351" t="str">
        <f t="shared" si="0"/>
        <v/>
      </c>
      <c r="B22" s="353"/>
      <c r="C22" s="372">
        <f>COUNTIF('Inventory - Vehicles and Equip.'!$F$4:$F$103,A39)</f>
        <v>0</v>
      </c>
      <c r="D22" s="80"/>
      <c r="E22" s="50"/>
    </row>
    <row r="23" spans="1:19">
      <c r="A23" s="351" t="str">
        <f t="shared" si="0"/>
        <v/>
      </c>
      <c r="B23" s="353"/>
      <c r="C23" s="372">
        <f>COUNTIF('Inventory - Vehicles and Equip.'!$F$4:$F$103,A40)</f>
        <v>0</v>
      </c>
      <c r="D23" s="80"/>
      <c r="E23" s="50"/>
    </row>
    <row r="24" spans="1:19">
      <c r="A24" s="473" t="s">
        <v>99</v>
      </c>
      <c r="B24" s="474"/>
      <c r="C24" s="382">
        <f>SUM(C12:D23)</f>
        <v>2</v>
      </c>
      <c r="D24" s="80"/>
      <c r="E24" s="292"/>
    </row>
    <row r="25" spans="1:19">
      <c r="A25" s="380"/>
      <c r="B25" s="50"/>
      <c r="C25" s="292"/>
      <c r="D25" s="80"/>
      <c r="E25" s="292"/>
    </row>
    <row r="26" spans="1:19">
      <c r="A26" s="367" t="s">
        <v>69</v>
      </c>
      <c r="B26" s="366"/>
      <c r="C26" s="381"/>
      <c r="D26" s="80"/>
      <c r="E26" s="50"/>
    </row>
    <row r="27" spans="1:19">
      <c r="A27" s="319" t="s">
        <v>85</v>
      </c>
      <c r="B27" s="293"/>
      <c r="C27" s="320"/>
      <c r="D27" s="293" t="s">
        <v>137</v>
      </c>
      <c r="E27" s="50"/>
    </row>
    <row r="28" spans="1:19">
      <c r="A28" s="319"/>
      <c r="B28" s="293"/>
      <c r="C28" s="320"/>
      <c r="D28" s="293"/>
      <c r="E28" s="50"/>
    </row>
    <row r="29" spans="1:19">
      <c r="A29" s="359" t="s">
        <v>219</v>
      </c>
      <c r="B29" s="356"/>
      <c r="C29" s="312">
        <f>ROUND(SUMIF('Inventory - Vehicles and Equip.'!$F$4:$F$103,A29,'Inventory - Vehicles and Equip.'!$L$4:$L$103),-3)</f>
        <v>19000</v>
      </c>
      <c r="D29" s="293" t="str">
        <f>A29&amp;" "&amp;"$"&amp;ROUND(C29/1000000,1)&amp;" "&amp;"M"</f>
        <v>Light Trucks $0 M</v>
      </c>
      <c r="E29" s="50"/>
      <c r="M29" s="475" t="s">
        <v>145</v>
      </c>
      <c r="N29" s="475"/>
      <c r="O29" s="475"/>
      <c r="P29" s="475"/>
      <c r="Q29" s="475"/>
      <c r="R29" s="475"/>
      <c r="S29" s="475"/>
    </row>
    <row r="30" spans="1:19">
      <c r="A30" s="359" t="s">
        <v>220</v>
      </c>
      <c r="B30" s="356"/>
      <c r="C30" s="312">
        <f>ROUND(SUMIF('Inventory - Vehicles and Equip.'!$F$4:$F$103,A30,'Inventory - Vehicles and Equip.'!$L$4:$L$103),-3)</f>
        <v>35000</v>
      </c>
      <c r="D30" s="293" t="str">
        <f t="shared" ref="D30:D36" si="1">A30&amp;" "&amp;"$"&amp;ROUND(C30/1000000,1)&amp;" "&amp;"M"</f>
        <v>Cars $0 M</v>
      </c>
      <c r="E30" s="50"/>
      <c r="M30" s="475"/>
      <c r="N30" s="475"/>
      <c r="O30" s="475"/>
      <c r="P30" s="475"/>
      <c r="Q30" s="475"/>
      <c r="R30" s="475"/>
      <c r="S30" s="475"/>
    </row>
    <row r="31" spans="1:19">
      <c r="A31" s="359" t="s">
        <v>226</v>
      </c>
      <c r="B31" s="356"/>
      <c r="C31" s="312">
        <f>ROUND(SUMIF('Inventory - Vehicles and Equip.'!$F$4:$F$103,A31,'Inventory - Vehicles and Equip.'!$L$4:$L$103),-3)</f>
        <v>0</v>
      </c>
      <c r="D31" s="293" t="str">
        <f t="shared" si="1"/>
        <v>ATVs $0 M</v>
      </c>
      <c r="E31" s="50"/>
    </row>
    <row r="32" spans="1:19">
      <c r="A32" s="359" t="s">
        <v>227</v>
      </c>
      <c r="B32" s="356"/>
      <c r="C32" s="312">
        <f>ROUND(SUMIF('Inventory - Vehicles and Equip.'!$F$4:$F$103,A32,'Inventory - Vehicles and Equip.'!$L$4:$L$103),-3)</f>
        <v>0</v>
      </c>
      <c r="D32" s="293" t="str">
        <f t="shared" si="1"/>
        <v>Snowmobiles $0 M</v>
      </c>
      <c r="E32" s="50"/>
    </row>
    <row r="33" spans="1:9" ht="15">
      <c r="A33" s="359" t="s">
        <v>91</v>
      </c>
      <c r="B33" s="356"/>
      <c r="C33" s="312">
        <f>ROUND(SUMIF('Inventory - Vehicles and Equip.'!$F$4:$F$103,A33,'Inventory - Vehicles and Equip.'!$L$4:$L$103),-3)</f>
        <v>0</v>
      </c>
      <c r="D33" s="294" t="str">
        <f t="shared" si="1"/>
        <v>Other $0 M</v>
      </c>
      <c r="E33" s="50"/>
    </row>
    <row r="34" spans="1:9">
      <c r="A34" s="359"/>
      <c r="B34" s="356"/>
      <c r="C34" s="312">
        <f>ROUND(SUMIF('Inventory - Vehicles and Equip.'!$F$4:$F$103,A34,'Inventory - Vehicles and Equip.'!$L$4:$L$103),-3)</f>
        <v>0</v>
      </c>
      <c r="D34" s="293" t="str">
        <f t="shared" si="1"/>
        <v xml:space="preserve"> $0 M</v>
      </c>
      <c r="E34" s="293"/>
    </row>
    <row r="35" spans="1:9">
      <c r="A35" s="359"/>
      <c r="B35" s="356"/>
      <c r="C35" s="312">
        <f>ROUND(SUMIF('Inventory - Vehicles and Equip.'!$F$4:$F$103,A35,'Inventory - Vehicles and Equip.'!$L$4:$L$103),-3)</f>
        <v>0</v>
      </c>
      <c r="D35" s="293" t="str">
        <f t="shared" si="1"/>
        <v xml:space="preserve"> $0 M</v>
      </c>
      <c r="E35" s="50"/>
    </row>
    <row r="36" spans="1:9">
      <c r="A36" s="359"/>
      <c r="B36" s="356"/>
      <c r="C36" s="312">
        <f>ROUND(SUMIF('Inventory - Vehicles and Equip.'!$F$4:$F$103,A36,'Inventory - Vehicles and Equip.'!$L$4:$L$103),-3)</f>
        <v>0</v>
      </c>
      <c r="D36" s="293" t="str">
        <f t="shared" si="1"/>
        <v xml:space="preserve"> $0 M</v>
      </c>
      <c r="E36" s="293"/>
    </row>
    <row r="37" spans="1:9">
      <c r="A37" s="359"/>
      <c r="B37" s="356"/>
      <c r="C37" s="312">
        <f>ROUND(SUMIF('Inventory - Vehicles and Equip.'!$F$4:$F$103,A37,'Inventory - Vehicles and Equip.'!$L$4:$L$103),-3)</f>
        <v>0</v>
      </c>
      <c r="D37" s="293" t="str">
        <f>A37&amp;" "&amp;"$"&amp;ROUND(C37/1000000,1)&amp;" "&amp;"M"</f>
        <v xml:space="preserve"> $0 M</v>
      </c>
      <c r="E37" s="50"/>
    </row>
    <row r="38" spans="1:9">
      <c r="A38" s="359"/>
      <c r="B38" s="356"/>
      <c r="C38" s="312">
        <f>ROUND(SUMIF('Inventory - Vehicles and Equip.'!$F$4:$F$103,A38,'Inventory - Vehicles and Equip.'!$L$4:$L$103),-3)</f>
        <v>0</v>
      </c>
      <c r="D38" s="293" t="str">
        <f>A38&amp;" "&amp;"$"&amp;ROUND(C38/1000000,1)&amp;" "&amp;"M"</f>
        <v xml:space="preserve"> $0 M</v>
      </c>
      <c r="E38" s="50"/>
    </row>
    <row r="39" spans="1:9">
      <c r="A39" s="359"/>
      <c r="B39" s="356"/>
      <c r="C39" s="312">
        <f>ROUND(SUMIF('Inventory - Vehicles and Equip.'!$F$4:$F$103,A39,'Inventory - Vehicles and Equip.'!$L$4:$L$103),-3)</f>
        <v>0</v>
      </c>
      <c r="D39" s="293"/>
      <c r="E39" s="50"/>
    </row>
    <row r="40" spans="1:9">
      <c r="A40" s="383"/>
      <c r="B40" s="384"/>
      <c r="C40" s="312">
        <f>ROUND(SUMIF('Inventory - Vehicles and Equip.'!$F$4:$F$103,A40,'Inventory - Vehicles and Equip.'!$L$4:$L$103),-3)</f>
        <v>0</v>
      </c>
      <c r="D40" s="293"/>
      <c r="E40" s="50"/>
    </row>
    <row r="41" spans="1:9">
      <c r="A41" s="340" t="s">
        <v>99</v>
      </c>
      <c r="B41" s="385"/>
      <c r="C41" s="386">
        <f>SUM(C29:C40)</f>
        <v>54000</v>
      </c>
      <c r="D41" s="295" t="str">
        <f>"$"&amp;ROUND(C41/1000000,1)&amp;" "&amp;"M"</f>
        <v>$0.1 M</v>
      </c>
      <c r="E41" s="50"/>
      <c r="F41" s="468"/>
      <c r="G41" s="468"/>
      <c r="H41" s="296"/>
    </row>
    <row r="43" spans="1:9">
      <c r="A43" s="365" t="s">
        <v>74</v>
      </c>
      <c r="B43" s="366"/>
      <c r="C43" s="366"/>
      <c r="D43" s="297"/>
      <c r="E43" s="379" t="s">
        <v>255</v>
      </c>
      <c r="F43" s="298"/>
    </row>
    <row r="44" spans="1:9" ht="6" customHeight="1"/>
    <row r="45" spans="1:9">
      <c r="A45" s="365" t="s">
        <v>76</v>
      </c>
      <c r="B45" s="366"/>
      <c r="C45" s="366"/>
      <c r="D45" s="297"/>
      <c r="E45" s="379" t="s">
        <v>255</v>
      </c>
      <c r="F45" s="298"/>
    </row>
    <row r="46" spans="1:9" ht="6" customHeight="1"/>
    <row r="47" spans="1:9">
      <c r="A47" s="365" t="s">
        <v>70</v>
      </c>
      <c r="B47" s="366"/>
      <c r="C47" s="366"/>
      <c r="D47" s="297"/>
      <c r="E47" s="342">
        <f ca="1">SUMIF('Inventory - Vehicles and Equip.'!$E$4:$E$103,$A$4,'Inventory - Vehicles and Equip.'!$S$4:$S$103)/SUMIF('Inventory - Vehicles and Equip.'!$E$4:$E$103,$A$4,'Inventory - Vehicles and Equip.'!$L$4:$L$103)</f>
        <v>9.6156001868285852</v>
      </c>
      <c r="F47" s="362" t="s">
        <v>60</v>
      </c>
      <c r="I47" s="291"/>
    </row>
    <row r="48" spans="1:9" ht="6" customHeight="1">
      <c r="I48" s="291"/>
    </row>
    <row r="49" spans="1:9">
      <c r="A49" s="367" t="s">
        <v>71</v>
      </c>
      <c r="B49" s="366"/>
      <c r="C49" s="366"/>
      <c r="D49" s="297"/>
      <c r="E49" s="370">
        <f ca="1">SUMIF('Inventory - Vehicles and Equip.'!$E$4:$E$103,$A$4,'Inventory - Vehicles and Equip.'!$U$4:$U$103)/SUMIF('Inventory - Vehicles and Equip.'!$E$4:$E$103,$A$4,'Inventory - Vehicles and Equip.'!$L$4:$L$103)</f>
        <v>0.22496496964035498</v>
      </c>
      <c r="I49" s="291"/>
    </row>
    <row r="50" spans="1:9" ht="6" customHeight="1"/>
    <row r="51" spans="1:9">
      <c r="A51" s="365" t="s">
        <v>72</v>
      </c>
      <c r="B51" s="366"/>
      <c r="C51" s="366"/>
      <c r="D51" s="297"/>
      <c r="E51" s="363">
        <f>'Chart - Renewal Summary'!AC10</f>
        <v>4941</v>
      </c>
    </row>
    <row r="52" spans="1:9" ht="6" customHeight="1"/>
    <row r="53" spans="1:9">
      <c r="A53" s="365" t="s">
        <v>157</v>
      </c>
      <c r="B53" s="366"/>
      <c r="C53" s="366"/>
      <c r="D53" s="297"/>
      <c r="E53" s="342">
        <f ca="1">SUMIF('Inventory - Vehicles and Equip.'!$E$4:$E$103,$A$4,'Inventory - Vehicles and Equip.'!$T$4:$T$103)/SUMIF('Inventory - Vehicles and Equip.'!$E$4:$E$103,$A$4,'Inventory - Vehicles and Equip.'!$L$4:$L$103)</f>
        <v>4.4992993928070995</v>
      </c>
      <c r="F53" s="362" t="s">
        <v>60</v>
      </c>
    </row>
    <row r="54" spans="1:9" ht="6" customHeight="1"/>
    <row r="55" spans="1:9">
      <c r="A55" s="365" t="s">
        <v>173</v>
      </c>
      <c r="B55" s="366"/>
      <c r="C55" s="366"/>
      <c r="D55" s="297"/>
      <c r="E55" s="370">
        <f>'Chart - Renewal Summary'!B11/C41</f>
        <v>19.027777777777779</v>
      </c>
    </row>
    <row r="57" spans="1:9">
      <c r="A57" s="290"/>
    </row>
    <row r="58" spans="1:9">
      <c r="A58" s="69"/>
    </row>
    <row r="60" spans="1:9">
      <c r="A60" s="290"/>
    </row>
    <row r="61" spans="1:9">
      <c r="A61" s="66"/>
    </row>
    <row r="63" spans="1:9">
      <c r="A63" s="290"/>
    </row>
    <row r="66" spans="1:1">
      <c r="A66" s="290"/>
    </row>
    <row r="71" spans="1:1">
      <c r="A71" s="290"/>
    </row>
    <row r="72" spans="1:1">
      <c r="A72" s="69"/>
    </row>
  </sheetData>
  <mergeCells count="5">
    <mergeCell ref="F41:G41"/>
    <mergeCell ref="A2:S2"/>
    <mergeCell ref="A1:S1"/>
    <mergeCell ref="A24:B24"/>
    <mergeCell ref="M29:S30"/>
  </mergeCells>
  <pageMargins left="0.25" right="0.25" top="0.75" bottom="0.75" header="0.3" footer="0.3"/>
  <pageSetup paperSize="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08E6D-6C7B-4E00-9F7A-D880171591BE}">
  <sheetPr codeName="Sheet17">
    <tabColor theme="9"/>
  </sheetPr>
  <dimension ref="A1:S72"/>
  <sheetViews>
    <sheetView workbookViewId="0">
      <selection activeCell="C39" sqref="C39"/>
    </sheetView>
  </sheetViews>
  <sheetFormatPr defaultColWidth="8.88671875" defaultRowHeight="13.2"/>
  <cols>
    <col min="1" max="1" width="8.88671875" style="23"/>
    <col min="2" max="2" width="19" style="23" customWidth="1"/>
    <col min="3" max="3" width="14.5546875" style="23" customWidth="1"/>
    <col min="4" max="4" width="14.5546875" style="23" hidden="1" customWidth="1"/>
    <col min="5" max="5" width="13.44140625" style="23" customWidth="1"/>
    <col min="6" max="6" width="11.5546875" style="23" bestFit="1" customWidth="1"/>
    <col min="7" max="8" width="8.88671875" style="23"/>
    <col min="9" max="9" width="13.109375" style="23" customWidth="1"/>
    <col min="10" max="10" width="8.88671875" style="23"/>
    <col min="11" max="11" width="7.44140625" style="23" customWidth="1"/>
    <col min="12" max="12" width="8.88671875" style="23"/>
    <col min="13" max="13" width="15.5546875" style="23" customWidth="1"/>
    <col min="14" max="16384" width="8.88671875" style="23"/>
  </cols>
  <sheetData>
    <row r="1" spans="1:19" ht="30.75" customHeight="1">
      <c r="A1" s="448" t="s">
        <v>307</v>
      </c>
      <c r="B1" s="448"/>
      <c r="C1" s="448"/>
      <c r="D1" s="448"/>
      <c r="E1" s="448"/>
      <c r="F1" s="448"/>
      <c r="G1" s="448"/>
      <c r="H1" s="448"/>
      <c r="I1" s="448"/>
      <c r="J1" s="448"/>
      <c r="K1" s="448"/>
      <c r="L1" s="448"/>
      <c r="M1" s="448"/>
      <c r="N1" s="448"/>
      <c r="O1" s="448"/>
      <c r="P1" s="448"/>
      <c r="Q1" s="448"/>
      <c r="R1" s="448"/>
      <c r="S1" s="448"/>
    </row>
    <row r="2" spans="1:19">
      <c r="A2" s="464" t="s">
        <v>308</v>
      </c>
      <c r="B2" s="464"/>
      <c r="C2" s="464"/>
      <c r="D2" s="464"/>
      <c r="E2" s="464"/>
      <c r="F2" s="464"/>
      <c r="G2" s="464"/>
      <c r="H2" s="464"/>
      <c r="I2" s="464"/>
      <c r="J2" s="464"/>
      <c r="K2" s="464"/>
      <c r="L2" s="464"/>
      <c r="M2" s="464"/>
      <c r="N2" s="464"/>
      <c r="O2" s="464"/>
      <c r="P2" s="464"/>
      <c r="Q2" s="464"/>
      <c r="R2" s="464"/>
      <c r="S2" s="464"/>
    </row>
    <row r="4" spans="1:19" ht="24.6">
      <c r="A4" s="346" t="s">
        <v>200</v>
      </c>
    </row>
    <row r="6" spans="1:19">
      <c r="A6" s="290" t="s">
        <v>67</v>
      </c>
    </row>
    <row r="7" spans="1:19" ht="26.25" customHeight="1">
      <c r="A7" s="476" t="s">
        <v>280</v>
      </c>
      <c r="B7" s="476"/>
      <c r="C7" s="476"/>
      <c r="D7" s="476"/>
      <c r="E7" s="476"/>
      <c r="F7" s="476"/>
      <c r="G7" s="476"/>
      <c r="H7" s="476"/>
      <c r="I7" s="476"/>
      <c r="J7" s="476"/>
      <c r="K7" s="476"/>
      <c r="L7" s="476"/>
      <c r="M7" s="476"/>
      <c r="N7" s="476"/>
      <c r="O7" s="476"/>
      <c r="P7" s="476"/>
      <c r="Q7" s="476"/>
      <c r="R7" s="476"/>
      <c r="S7" s="476"/>
    </row>
    <row r="9" spans="1:19" s="50" customFormat="1">
      <c r="A9" s="358" t="s">
        <v>68</v>
      </c>
      <c r="B9" s="322"/>
      <c r="C9" s="323"/>
    </row>
    <row r="10" spans="1:19">
      <c r="A10" s="316" t="s">
        <v>172</v>
      </c>
      <c r="B10" s="317"/>
      <c r="C10" s="318"/>
      <c r="D10" s="50"/>
      <c r="E10" s="50"/>
    </row>
    <row r="11" spans="1:19">
      <c r="A11" s="319"/>
      <c r="B11" s="293"/>
      <c r="C11" s="320"/>
      <c r="D11" s="50"/>
      <c r="E11" s="50"/>
    </row>
    <row r="12" spans="1:19">
      <c r="A12" s="351" t="str">
        <f>IF(A29="","",A29)</f>
        <v>Garbage Trucks</v>
      </c>
      <c r="B12" s="311"/>
      <c r="C12" s="372">
        <f>COUNTIF('Inventory - Vehicles and Equip.'!$F$4:$F$103,A29)</f>
        <v>1</v>
      </c>
      <c r="D12" s="80"/>
      <c r="E12" s="50"/>
    </row>
    <row r="13" spans="1:19">
      <c r="A13" s="351" t="str">
        <f t="shared" ref="A13:A23" si="0">IF(A30="","",A30)</f>
        <v>Firetruck</v>
      </c>
      <c r="B13" s="311"/>
      <c r="C13" s="372">
        <f>COUNTIF('Inventory - Vehicles and Equip.'!$F$4:$F$103,A30)</f>
        <v>1</v>
      </c>
      <c r="D13" s="80"/>
      <c r="E13" s="50"/>
    </row>
    <row r="14" spans="1:19">
      <c r="A14" s="351" t="str">
        <f t="shared" si="0"/>
        <v>Ambulance</v>
      </c>
      <c r="B14" s="311"/>
      <c r="C14" s="372">
        <f>COUNTIF('Inventory - Vehicles and Equip.'!$F$4:$F$103,A31)</f>
        <v>0</v>
      </c>
      <c r="D14" s="80"/>
      <c r="E14" s="50"/>
    </row>
    <row r="15" spans="1:19">
      <c r="A15" s="351" t="str">
        <f t="shared" si="0"/>
        <v>Portable Generator</v>
      </c>
      <c r="B15" s="311"/>
      <c r="C15" s="372">
        <f>COUNTIF('Inventory - Vehicles and Equip.'!$F$4:$F$103,A32)</f>
        <v>0</v>
      </c>
      <c r="D15" s="80"/>
      <c r="E15" s="50"/>
    </row>
    <row r="16" spans="1:19">
      <c r="A16" s="351" t="str">
        <f t="shared" si="0"/>
        <v>Portable Pump</v>
      </c>
      <c r="B16" s="353"/>
      <c r="C16" s="372">
        <f>COUNTIF('Inventory - Vehicles and Equip.'!$F$4:$F$103,A33)</f>
        <v>0</v>
      </c>
      <c r="D16" s="80"/>
      <c r="E16" s="50"/>
    </row>
    <row r="17" spans="1:6">
      <c r="A17" s="351" t="str">
        <f t="shared" si="0"/>
        <v>Trailers</v>
      </c>
      <c r="B17" s="311"/>
      <c r="C17" s="372">
        <f>COUNTIF('Inventory - Vehicles and Equip.'!$F$4:$F$103,A34)</f>
        <v>0</v>
      </c>
      <c r="D17" s="80"/>
      <c r="E17" s="50"/>
    </row>
    <row r="18" spans="1:6">
      <c r="A18" s="351" t="str">
        <f t="shared" si="0"/>
        <v>Tractors &amp; Mowers</v>
      </c>
      <c r="B18" s="353"/>
      <c r="C18" s="372">
        <f>COUNTIF('Inventory - Vehicles and Equip.'!$F$4:$F$103,A35)</f>
        <v>0</v>
      </c>
      <c r="D18" s="80"/>
      <c r="E18" s="50"/>
    </row>
    <row r="19" spans="1:6">
      <c r="A19" s="351" t="str">
        <f t="shared" si="0"/>
        <v>Excavators</v>
      </c>
      <c r="B19" s="353"/>
      <c r="C19" s="372">
        <f>COUNTIF('Inventory - Vehicles and Equip.'!$F$4:$F$103,A36)</f>
        <v>0</v>
      </c>
      <c r="D19" s="80"/>
      <c r="E19" s="50"/>
    </row>
    <row r="20" spans="1:6">
      <c r="A20" s="351" t="str">
        <f t="shared" si="0"/>
        <v>Other</v>
      </c>
      <c r="B20" s="353"/>
      <c r="C20" s="372">
        <f>COUNTIF('Inventory - Vehicles and Equip.'!$F$4:$F$103,A37)</f>
        <v>0</v>
      </c>
      <c r="D20" s="80"/>
      <c r="E20" s="50"/>
    </row>
    <row r="21" spans="1:6">
      <c r="A21" s="351" t="str">
        <f t="shared" si="0"/>
        <v/>
      </c>
      <c r="B21" s="353"/>
      <c r="C21" s="372">
        <f>COUNTIF('Inventory - Vehicles and Equip.'!$F$4:$F$103,A38)</f>
        <v>0</v>
      </c>
      <c r="D21" s="80"/>
      <c r="E21" s="50"/>
    </row>
    <row r="22" spans="1:6">
      <c r="A22" s="351" t="str">
        <f t="shared" si="0"/>
        <v/>
      </c>
      <c r="B22" s="353"/>
      <c r="C22" s="372">
        <f>COUNTIF('Inventory - Vehicles and Equip.'!$F$4:$F$103,A39)</f>
        <v>0</v>
      </c>
      <c r="D22" s="80"/>
      <c r="E22" s="50"/>
    </row>
    <row r="23" spans="1:6">
      <c r="A23" s="351" t="str">
        <f t="shared" si="0"/>
        <v/>
      </c>
      <c r="B23" s="353"/>
      <c r="C23" s="372">
        <f>COUNTIF('Inventory - Vehicles and Equip.'!$F$4:$F$103,A40)</f>
        <v>0</v>
      </c>
      <c r="D23" s="80"/>
      <c r="E23" s="50"/>
    </row>
    <row r="24" spans="1:6">
      <c r="A24" s="473" t="s">
        <v>99</v>
      </c>
      <c r="B24" s="474"/>
      <c r="C24" s="382">
        <f>SUM(C12:D23)</f>
        <v>2</v>
      </c>
      <c r="D24" s="80"/>
      <c r="E24" s="292"/>
    </row>
    <row r="25" spans="1:6">
      <c r="A25" s="380"/>
      <c r="B25" s="50"/>
      <c r="C25" s="292"/>
      <c r="D25" s="80"/>
      <c r="E25" s="292"/>
    </row>
    <row r="26" spans="1:6">
      <c r="A26" s="367" t="s">
        <v>69</v>
      </c>
      <c r="B26" s="366"/>
      <c r="C26" s="381"/>
      <c r="D26" s="80"/>
      <c r="E26" s="50"/>
    </row>
    <row r="27" spans="1:6">
      <c r="A27" s="319" t="s">
        <v>85</v>
      </c>
      <c r="B27" s="293"/>
      <c r="C27" s="320"/>
      <c r="D27" s="293" t="s">
        <v>137</v>
      </c>
      <c r="E27" s="50"/>
    </row>
    <row r="28" spans="1:6">
      <c r="A28" s="319"/>
      <c r="B28" s="293"/>
      <c r="C28" s="320"/>
      <c r="D28" s="293"/>
      <c r="E28" s="50"/>
    </row>
    <row r="29" spans="1:6">
      <c r="A29" s="359" t="s">
        <v>96</v>
      </c>
      <c r="B29" s="356"/>
      <c r="C29" s="312">
        <f>ROUND(SUMIF('Inventory - Vehicles and Equip.'!$F$4:$F$103,A29,'Inventory - Vehicles and Equip.'!$L$4:$L$103),-3)</f>
        <v>675000</v>
      </c>
      <c r="D29" s="293" t="str">
        <f>A29&amp;" "&amp;"$"&amp;ROUND(C29/1000000,1)&amp;" "&amp;"M"</f>
        <v>Garbage Trucks $0.7 M</v>
      </c>
      <c r="E29" s="50"/>
    </row>
    <row r="30" spans="1:6">
      <c r="A30" s="359" t="s">
        <v>221</v>
      </c>
      <c r="B30" s="356"/>
      <c r="C30" s="312">
        <f>ROUND(SUMIF('Inventory - Vehicles and Equip.'!$F$4:$F$103,A30,'Inventory - Vehicles and Equip.'!$L$4:$L$103),-3)</f>
        <v>353000</v>
      </c>
      <c r="D30" s="293" t="str">
        <f t="shared" ref="D30:D36" si="1">A30&amp;" "&amp;"$"&amp;ROUND(C30/1000000,1)&amp;" "&amp;"M"</f>
        <v>Firetruck $0.4 M</v>
      </c>
      <c r="E30" s="50"/>
      <c r="F30" s="50" t="s">
        <v>145</v>
      </c>
    </row>
    <row r="31" spans="1:6">
      <c r="A31" s="359" t="s">
        <v>222</v>
      </c>
      <c r="B31" s="356"/>
      <c r="C31" s="312">
        <f>ROUND(SUMIF('Inventory - Vehicles and Equip.'!$F$4:$F$103,A31,'Inventory - Vehicles and Equip.'!$L$4:$L$103),-3)</f>
        <v>0</v>
      </c>
      <c r="D31" s="293" t="str">
        <f t="shared" si="1"/>
        <v>Ambulance $0 M</v>
      </c>
      <c r="E31" s="50"/>
    </row>
    <row r="32" spans="1:6">
      <c r="A32" s="359" t="s">
        <v>223</v>
      </c>
      <c r="B32" s="356"/>
      <c r="C32" s="312">
        <f>ROUND(SUMIF('Inventory - Vehicles and Equip.'!$F$4:$F$103,A32,'Inventory - Vehicles and Equip.'!$L$4:$L$103),-3)</f>
        <v>0</v>
      </c>
      <c r="D32" s="293" t="str">
        <f t="shared" si="1"/>
        <v>Portable Generator $0 M</v>
      </c>
      <c r="E32" s="50"/>
    </row>
    <row r="33" spans="1:13" ht="15">
      <c r="A33" s="359" t="s">
        <v>224</v>
      </c>
      <c r="B33" s="356"/>
      <c r="C33" s="312">
        <f>ROUND(SUMIF('Inventory - Vehicles and Equip.'!$F$4:$F$103,A33,'Inventory - Vehicles and Equip.'!$L$4:$L$103),-3)</f>
        <v>0</v>
      </c>
      <c r="D33" s="294" t="str">
        <f t="shared" si="1"/>
        <v>Portable Pump $0 M</v>
      </c>
      <c r="E33" s="50"/>
    </row>
    <row r="34" spans="1:13">
      <c r="A34" s="359" t="s">
        <v>98</v>
      </c>
      <c r="B34" s="356"/>
      <c r="C34" s="312">
        <f>ROUND(SUMIF('Inventory - Vehicles and Equip.'!$F$4:$F$103,A34,'Inventory - Vehicles and Equip.'!$L$4:$L$103),-3)</f>
        <v>0</v>
      </c>
      <c r="D34" s="293" t="str">
        <f t="shared" si="1"/>
        <v>Trailers $0 M</v>
      </c>
      <c r="E34" s="293"/>
    </row>
    <row r="35" spans="1:13">
      <c r="A35" s="359" t="s">
        <v>97</v>
      </c>
      <c r="B35" s="356"/>
      <c r="C35" s="312">
        <f>ROUND(SUMIF('Inventory - Vehicles and Equip.'!$F$4:$F$103,A35,'Inventory - Vehicles and Equip.'!$L$4:$L$103),-3)</f>
        <v>0</v>
      </c>
      <c r="D35" s="293" t="str">
        <f t="shared" si="1"/>
        <v>Tractors &amp; Mowers $0 M</v>
      </c>
      <c r="E35" s="50"/>
    </row>
    <row r="36" spans="1:13">
      <c r="A36" s="359" t="s">
        <v>225</v>
      </c>
      <c r="B36" s="356"/>
      <c r="C36" s="312">
        <f>ROUND(SUMIF('Inventory - Vehicles and Equip.'!$F$4:$F$103,A36,'Inventory - Vehicles and Equip.'!$L$4:$L$103),-3)</f>
        <v>0</v>
      </c>
      <c r="D36" s="293" t="str">
        <f t="shared" si="1"/>
        <v>Excavators $0 M</v>
      </c>
      <c r="E36" s="293"/>
    </row>
    <row r="37" spans="1:13">
      <c r="A37" s="359" t="s">
        <v>91</v>
      </c>
      <c r="B37" s="356"/>
      <c r="C37" s="312">
        <f>ROUND(SUMIF('Inventory - Vehicles and Equip.'!$F$4:$F$103,A37,'Inventory - Vehicles and Equip.'!$L$4:$L$103),-3)</f>
        <v>0</v>
      </c>
      <c r="D37" s="293" t="str">
        <f>A37&amp;" "&amp;"$"&amp;ROUND(C37/1000000,1)&amp;" "&amp;"M"</f>
        <v>Other $0 M</v>
      </c>
      <c r="E37" s="50"/>
    </row>
    <row r="38" spans="1:13">
      <c r="A38" s="359"/>
      <c r="B38" s="356"/>
      <c r="C38" s="312">
        <f>ROUND(SUMIF('Inventory - Vehicles and Equip.'!$F$4:$F$103,A38,'Inventory - Vehicles and Equip.'!$L$4:$L$103),-3)</f>
        <v>0</v>
      </c>
      <c r="D38" s="293" t="str">
        <f>A38&amp;" "&amp;"$"&amp;ROUND(C38/1000000,1)&amp;" "&amp;"M"</f>
        <v xml:space="preserve"> $0 M</v>
      </c>
      <c r="E38" s="50"/>
    </row>
    <row r="39" spans="1:13">
      <c r="A39" s="359"/>
      <c r="B39" s="356"/>
      <c r="C39" s="312">
        <f>ROUND(SUMIF('Inventory - Vehicles and Equip.'!$F$4:$F$103,A39,'Inventory - Vehicles and Equip.'!$L$4:$L$103),-3)</f>
        <v>0</v>
      </c>
      <c r="D39" s="293"/>
      <c r="E39" s="50"/>
    </row>
    <row r="40" spans="1:13">
      <c r="A40" s="383"/>
      <c r="B40" s="384"/>
      <c r="C40" s="312">
        <f>ROUND(SUMIF('Inventory - Vehicles and Equip.'!$F$4:$F$103,A40,'Inventory - Vehicles and Equip.'!$L$4:$L$103),-3)</f>
        <v>0</v>
      </c>
      <c r="D40" s="293"/>
      <c r="E40" s="50"/>
    </row>
    <row r="41" spans="1:13">
      <c r="A41" s="340" t="s">
        <v>99</v>
      </c>
      <c r="B41" s="385"/>
      <c r="C41" s="386">
        <f>SUM(C29:C40)</f>
        <v>1028000</v>
      </c>
      <c r="D41" s="295" t="str">
        <f>"$"&amp;ROUND(C41/1000000,1)&amp;" "&amp;"M"</f>
        <v>$1 M</v>
      </c>
      <c r="E41" s="50"/>
      <c r="F41" s="468"/>
      <c r="G41" s="468"/>
      <c r="H41" s="296"/>
    </row>
    <row r="43" spans="1:13">
      <c r="A43" s="365" t="s">
        <v>74</v>
      </c>
      <c r="B43" s="366"/>
      <c r="C43" s="366"/>
      <c r="D43" s="297"/>
      <c r="E43" s="379" t="s">
        <v>75</v>
      </c>
      <c r="F43" s="298"/>
      <c r="H43" s="365" t="s">
        <v>72</v>
      </c>
      <c r="I43" s="366"/>
      <c r="J43" s="366"/>
      <c r="K43" s="364"/>
      <c r="L43" s="363">
        <f>'Chart - Renewal Summary'!AC11</f>
        <v>55200</v>
      </c>
    </row>
    <row r="44" spans="1:13" ht="6" customHeight="1">
      <c r="E44" s="298"/>
      <c r="F44" s="298"/>
    </row>
    <row r="45" spans="1:13">
      <c r="A45" s="365" t="s">
        <v>76</v>
      </c>
      <c r="B45" s="366"/>
      <c r="C45" s="366"/>
      <c r="D45" s="297"/>
      <c r="E45" s="379" t="s">
        <v>73</v>
      </c>
      <c r="F45" s="298"/>
      <c r="H45" s="365" t="s">
        <v>157</v>
      </c>
      <c r="I45" s="366"/>
      <c r="J45" s="366"/>
      <c r="K45" s="364"/>
      <c r="L45" s="342">
        <f ca="1">SUMIF('Inventory - Vehicles and Equip.'!$E$4:$E$103,$A$4,'Inventory - Vehicles and Equip.'!$T$4:$T$103)/SUMIF('Inventory - Vehicles and Equip.'!$E$4:$E$103,$A$4,'Inventory - Vehicles and Equip.'!$L$4:$L$103)</f>
        <v>0.34306569343065696</v>
      </c>
      <c r="M45" s="362" t="s">
        <v>60</v>
      </c>
    </row>
    <row r="46" spans="1:13" ht="6" customHeight="1"/>
    <row r="47" spans="1:13">
      <c r="A47" s="365" t="s">
        <v>70</v>
      </c>
      <c r="B47" s="366"/>
      <c r="C47" s="366"/>
      <c r="D47" s="297"/>
      <c r="E47" s="342">
        <f ca="1">SUMIF('Inventory - Vehicles and Equip.'!$E$4:$E$103,$A$4,'Inventory - Vehicles and Equip.'!$S$4:$S$103)/SUMIF('Inventory - Vehicles and Equip.'!$E$4:$E$103,$A$4,'Inventory - Vehicles and Equip.'!$L$4:$L$103)</f>
        <v>20.313868613138688</v>
      </c>
      <c r="F47" s="362" t="s">
        <v>60</v>
      </c>
      <c r="H47" s="365" t="s">
        <v>173</v>
      </c>
      <c r="I47" s="366"/>
      <c r="J47" s="366"/>
      <c r="K47" s="364"/>
      <c r="L47" s="370">
        <f>'Chart - Renewal Summary'!B11/C41</f>
        <v>0.9995136186770428</v>
      </c>
    </row>
    <row r="48" spans="1:13" ht="6" customHeight="1">
      <c r="I48" s="291"/>
    </row>
    <row r="49" spans="1:9">
      <c r="A49" s="367" t="s">
        <v>71</v>
      </c>
      <c r="B49" s="366"/>
      <c r="C49" s="366"/>
      <c r="D49" s="297"/>
      <c r="E49" s="370">
        <f ca="1">SUMIF('Inventory - Vehicles and Equip.'!$E$4:$E$103,$A$4,'Inventory - Vehicles and Equip.'!$U$4:$U$103)/SUMIF('Inventory - Vehicles and Equip.'!$E$4:$E$103,$A$4,'Inventory - Vehicles and Equip.'!$L$4:$L$103)</f>
        <v>1.7153284671532848E-2</v>
      </c>
      <c r="I49" s="291"/>
    </row>
    <row r="50" spans="1:9" ht="6" customHeight="1"/>
    <row r="52" spans="1:9" ht="6" customHeight="1"/>
    <row r="54" spans="1:9" ht="6" customHeight="1"/>
    <row r="57" spans="1:9">
      <c r="A57" s="290"/>
    </row>
    <row r="58" spans="1:9">
      <c r="A58" s="69"/>
    </row>
    <row r="60" spans="1:9">
      <c r="A60" s="290"/>
    </row>
    <row r="61" spans="1:9">
      <c r="A61" s="66"/>
    </row>
    <row r="63" spans="1:9">
      <c r="A63" s="290"/>
    </row>
    <row r="66" spans="1:1">
      <c r="A66" s="290"/>
    </row>
    <row r="71" spans="1:1">
      <c r="A71" s="290"/>
    </row>
    <row r="72" spans="1:1">
      <c r="A72" s="69"/>
    </row>
  </sheetData>
  <mergeCells count="5">
    <mergeCell ref="F41:G41"/>
    <mergeCell ref="A2:S2"/>
    <mergeCell ref="A7:S7"/>
    <mergeCell ref="A1:S1"/>
    <mergeCell ref="A24:B24"/>
  </mergeCells>
  <pageMargins left="0.25" right="0.25" top="0.75" bottom="0.75" header="0.3" footer="0.3"/>
  <pageSetup paperSize="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8EC54-F9A0-45C4-A151-1FD09F30BA5A}">
  <sheetPr codeName="Sheet2">
    <tabColor theme="3"/>
    <pageSetUpPr fitToPage="1"/>
  </sheetPr>
  <dimension ref="A1:C193"/>
  <sheetViews>
    <sheetView view="pageBreakPreview" zoomScaleNormal="100" zoomScaleSheetLayoutView="100" workbookViewId="0">
      <selection sqref="A1:C1"/>
    </sheetView>
  </sheetViews>
  <sheetFormatPr defaultColWidth="9.109375" defaultRowHeight="13.2"/>
  <cols>
    <col min="1" max="1" width="36.5546875" style="65" customWidth="1"/>
    <col min="2" max="2" width="93.6640625" style="69" customWidth="1"/>
    <col min="3" max="3" width="16.33203125" style="69" customWidth="1"/>
    <col min="4" max="16384" width="9.109375" style="69"/>
  </cols>
  <sheetData>
    <row r="1" spans="1:3" s="23" customFormat="1" ht="30" customHeight="1">
      <c r="A1" s="434" t="s">
        <v>282</v>
      </c>
      <c r="B1" s="435"/>
      <c r="C1" s="436"/>
    </row>
    <row r="2" spans="1:3" ht="15" customHeight="1">
      <c r="A2" s="441" t="s">
        <v>357</v>
      </c>
      <c r="B2" s="442"/>
      <c r="C2" s="443"/>
    </row>
    <row r="3" spans="1:3" ht="15" customHeight="1">
      <c r="A3" s="81"/>
      <c r="B3" s="82"/>
      <c r="C3" s="83"/>
    </row>
    <row r="4" spans="1:3" ht="15.6">
      <c r="A4" s="84" t="s">
        <v>13</v>
      </c>
      <c r="B4" s="85" t="s">
        <v>11</v>
      </c>
      <c r="C4" s="86" t="s">
        <v>12</v>
      </c>
    </row>
    <row r="5" spans="1:3" ht="52.8">
      <c r="A5" s="87" t="s">
        <v>258</v>
      </c>
      <c r="B5" s="88" t="s">
        <v>324</v>
      </c>
      <c r="C5" s="89" t="s">
        <v>261</v>
      </c>
    </row>
    <row r="6" spans="1:3" ht="26.4">
      <c r="A6" s="87" t="s">
        <v>259</v>
      </c>
      <c r="B6" s="88" t="s">
        <v>327</v>
      </c>
      <c r="C6" s="89" t="s">
        <v>46</v>
      </c>
    </row>
    <row r="7" spans="1:3" ht="39.6">
      <c r="A7" s="87" t="s">
        <v>260</v>
      </c>
      <c r="B7" s="88" t="s">
        <v>325</v>
      </c>
      <c r="C7" s="89"/>
    </row>
    <row r="8" spans="1:3" s="71" customFormat="1" ht="66">
      <c r="A8" s="87" t="s">
        <v>7</v>
      </c>
      <c r="B8" s="88" t="s">
        <v>326</v>
      </c>
      <c r="C8" s="89" t="s">
        <v>28</v>
      </c>
    </row>
    <row r="9" spans="1:3" s="71" customFormat="1" ht="39.6">
      <c r="A9" s="87" t="s">
        <v>36</v>
      </c>
      <c r="B9" s="90" t="s">
        <v>345</v>
      </c>
      <c r="C9" s="89"/>
    </row>
    <row r="10" spans="1:3" s="74" customFormat="1" ht="52.8">
      <c r="A10" s="87" t="s">
        <v>8</v>
      </c>
      <c r="B10" s="88" t="s">
        <v>344</v>
      </c>
      <c r="C10" s="89" t="s">
        <v>156</v>
      </c>
    </row>
    <row r="11" spans="1:3" s="74" customFormat="1" ht="39.6">
      <c r="A11" s="87" t="s">
        <v>9</v>
      </c>
      <c r="B11" s="88" t="s">
        <v>346</v>
      </c>
      <c r="C11" s="89" t="s">
        <v>21</v>
      </c>
    </row>
    <row r="12" spans="1:3" s="74" customFormat="1" ht="52.8">
      <c r="A12" s="87" t="s">
        <v>14</v>
      </c>
      <c r="B12" s="88" t="s">
        <v>347</v>
      </c>
      <c r="C12" s="91" t="s">
        <v>22</v>
      </c>
    </row>
    <row r="13" spans="1:3" s="74" customFormat="1" ht="52.8">
      <c r="A13" s="87" t="s">
        <v>35</v>
      </c>
      <c r="B13" s="90" t="s">
        <v>348</v>
      </c>
      <c r="C13" s="89" t="s">
        <v>42</v>
      </c>
    </row>
    <row r="14" spans="1:3" s="74" customFormat="1" ht="39.6">
      <c r="A14" s="87" t="s">
        <v>19</v>
      </c>
      <c r="B14" s="88" t="s">
        <v>349</v>
      </c>
      <c r="C14" s="89" t="s">
        <v>18</v>
      </c>
    </row>
    <row r="15" spans="1:3" s="74" customFormat="1" ht="39.6">
      <c r="A15" s="87" t="s">
        <v>39</v>
      </c>
      <c r="B15" s="88" t="s">
        <v>350</v>
      </c>
      <c r="C15" s="89">
        <v>1962</v>
      </c>
    </row>
    <row r="16" spans="1:3" s="74" customFormat="1" ht="52.8">
      <c r="A16" s="87" t="s">
        <v>3</v>
      </c>
      <c r="B16" s="88" t="s">
        <v>351</v>
      </c>
      <c r="C16" s="92">
        <v>5255000</v>
      </c>
    </row>
    <row r="17" spans="1:3" s="74" customFormat="1" ht="39.6">
      <c r="A17" s="87" t="s">
        <v>38</v>
      </c>
      <c r="B17" s="88" t="s">
        <v>355</v>
      </c>
      <c r="C17" s="92" t="s">
        <v>356</v>
      </c>
    </row>
    <row r="18" spans="1:3" s="74" customFormat="1" ht="105.6">
      <c r="A18" s="87" t="s">
        <v>1</v>
      </c>
      <c r="B18" s="88" t="s">
        <v>328</v>
      </c>
      <c r="C18" s="89">
        <v>50</v>
      </c>
    </row>
    <row r="19" spans="1:3" s="74" customFormat="1" ht="52.8">
      <c r="A19" s="93" t="s">
        <v>31</v>
      </c>
      <c r="B19" s="90" t="s">
        <v>256</v>
      </c>
      <c r="C19" s="89">
        <v>6</v>
      </c>
    </row>
    <row r="20" spans="1:3" s="74" customFormat="1" ht="52.8">
      <c r="A20" s="87" t="s">
        <v>2</v>
      </c>
      <c r="B20" s="88" t="s">
        <v>329</v>
      </c>
      <c r="C20" s="89">
        <f>C15+C18-2008</f>
        <v>4</v>
      </c>
    </row>
    <row r="21" spans="1:3" s="74" customFormat="1" ht="52.8">
      <c r="A21" s="87" t="s">
        <v>32</v>
      </c>
      <c r="B21" s="90" t="s">
        <v>330</v>
      </c>
      <c r="C21" s="89"/>
    </row>
    <row r="22" spans="1:3" s="74" customFormat="1" ht="39.6">
      <c r="A22" s="93" t="s">
        <v>33</v>
      </c>
      <c r="B22" s="90" t="s">
        <v>331</v>
      </c>
      <c r="C22" s="89" t="s">
        <v>43</v>
      </c>
    </row>
    <row r="23" spans="1:3" s="74" customFormat="1" ht="39.6">
      <c r="A23" s="87" t="s">
        <v>41</v>
      </c>
      <c r="B23" s="90" t="s">
        <v>332</v>
      </c>
      <c r="C23" s="89"/>
    </row>
    <row r="24" spans="1:3" s="74" customFormat="1" ht="26.4">
      <c r="A24" s="87" t="s">
        <v>5</v>
      </c>
      <c r="B24" s="88" t="s">
        <v>333</v>
      </c>
      <c r="C24" s="89"/>
    </row>
    <row r="25" spans="1:3" s="74" customFormat="1" ht="39.6">
      <c r="A25" s="87" t="s">
        <v>20</v>
      </c>
      <c r="B25" s="88" t="s">
        <v>334</v>
      </c>
      <c r="C25" s="89">
        <v>850</v>
      </c>
    </row>
    <row r="26" spans="1:3" s="74" customFormat="1" ht="26.4">
      <c r="A26" s="87" t="s">
        <v>5</v>
      </c>
      <c r="B26" s="88" t="s">
        <v>335</v>
      </c>
      <c r="C26" s="89" t="s">
        <v>26</v>
      </c>
    </row>
    <row r="27" spans="1:3" s="74" customFormat="1" ht="26.4">
      <c r="A27" s="87" t="s">
        <v>27</v>
      </c>
      <c r="B27" s="88" t="s">
        <v>336</v>
      </c>
      <c r="C27" s="89">
        <v>1</v>
      </c>
    </row>
    <row r="28" spans="1:3" s="74" customFormat="1" ht="26.4">
      <c r="A28" s="87" t="s">
        <v>5</v>
      </c>
      <c r="B28" s="88" t="s">
        <v>337</v>
      </c>
      <c r="C28" s="89" t="s">
        <v>25</v>
      </c>
    </row>
    <row r="29" spans="1:3" s="74" customFormat="1" ht="39.6">
      <c r="A29" s="87" t="s">
        <v>0</v>
      </c>
      <c r="B29" s="88" t="s">
        <v>338</v>
      </c>
      <c r="C29" s="89" t="s">
        <v>24</v>
      </c>
    </row>
    <row r="30" spans="1:3" s="74" customFormat="1" ht="79.2">
      <c r="A30" s="87" t="s">
        <v>10</v>
      </c>
      <c r="B30" s="88" t="s">
        <v>339</v>
      </c>
      <c r="C30" s="89">
        <v>1</v>
      </c>
    </row>
    <row r="31" spans="1:3" s="74" customFormat="1" ht="39.6">
      <c r="A31" s="87" t="s">
        <v>16</v>
      </c>
      <c r="B31" s="88" t="s">
        <v>340</v>
      </c>
      <c r="C31" s="89">
        <v>2006</v>
      </c>
    </row>
    <row r="32" spans="1:3" s="74" customFormat="1" ht="39.6">
      <c r="A32" s="87" t="s">
        <v>17</v>
      </c>
      <c r="B32" s="88" t="s">
        <v>341</v>
      </c>
      <c r="C32" s="89">
        <v>1</v>
      </c>
    </row>
    <row r="33" spans="1:3" s="74" customFormat="1" ht="66">
      <c r="A33" s="87" t="s">
        <v>40</v>
      </c>
      <c r="B33" s="88" t="s">
        <v>342</v>
      </c>
      <c r="C33" s="92">
        <v>2156000</v>
      </c>
    </row>
    <row r="34" spans="1:3" s="74" customFormat="1" ht="39.6">
      <c r="A34" s="94" t="s">
        <v>15</v>
      </c>
      <c r="B34" s="95" t="s">
        <v>343</v>
      </c>
      <c r="C34" s="96"/>
    </row>
    <row r="35" spans="1:3" s="74" customFormat="1" ht="15">
      <c r="A35" s="97"/>
    </row>
    <row r="36" spans="1:3" s="74" customFormat="1" ht="15">
      <c r="A36" s="98"/>
    </row>
    <row r="37" spans="1:3" s="74" customFormat="1" ht="15">
      <c r="A37" s="98"/>
    </row>
    <row r="38" spans="1:3" s="74" customFormat="1" ht="15">
      <c r="A38" s="98"/>
    </row>
    <row r="39" spans="1:3" s="74" customFormat="1" ht="15">
      <c r="A39" s="98"/>
    </row>
    <row r="40" spans="1:3" s="74" customFormat="1" ht="15">
      <c r="A40" s="98"/>
    </row>
    <row r="41" spans="1:3" s="74" customFormat="1" ht="15">
      <c r="A41" s="98"/>
    </row>
    <row r="42" spans="1:3" s="74" customFormat="1" ht="15">
      <c r="A42" s="98"/>
    </row>
    <row r="43" spans="1:3" s="74" customFormat="1" ht="15">
      <c r="A43" s="98"/>
    </row>
    <row r="44" spans="1:3" s="74" customFormat="1" ht="15">
      <c r="A44" s="98"/>
    </row>
    <row r="45" spans="1:3" s="74" customFormat="1" ht="15">
      <c r="A45" s="98"/>
    </row>
    <row r="46" spans="1:3" s="74" customFormat="1" ht="15">
      <c r="A46" s="98"/>
    </row>
    <row r="47" spans="1:3" s="74" customFormat="1" ht="15">
      <c r="A47" s="98"/>
    </row>
    <row r="48" spans="1:3" s="74" customFormat="1" ht="15">
      <c r="A48" s="98"/>
    </row>
    <row r="49" spans="1:1" s="74" customFormat="1" ht="15">
      <c r="A49" s="98"/>
    </row>
    <row r="50" spans="1:1" s="74" customFormat="1" ht="15">
      <c r="A50" s="98"/>
    </row>
    <row r="51" spans="1:1" s="74" customFormat="1" ht="15">
      <c r="A51" s="98"/>
    </row>
    <row r="52" spans="1:1" s="74" customFormat="1" ht="15">
      <c r="A52" s="98"/>
    </row>
    <row r="53" spans="1:1" s="74" customFormat="1" ht="15">
      <c r="A53" s="98"/>
    </row>
    <row r="54" spans="1:1" s="74" customFormat="1" ht="15">
      <c r="A54" s="98"/>
    </row>
    <row r="55" spans="1:1" s="74" customFormat="1" ht="15">
      <c r="A55" s="98"/>
    </row>
    <row r="56" spans="1:1" s="74" customFormat="1" ht="15">
      <c r="A56" s="98"/>
    </row>
    <row r="57" spans="1:1" s="74" customFormat="1" ht="15">
      <c r="A57" s="98"/>
    </row>
    <row r="58" spans="1:1" s="74" customFormat="1" ht="15">
      <c r="A58" s="98"/>
    </row>
    <row r="59" spans="1:1" s="74" customFormat="1" ht="15">
      <c r="A59" s="98"/>
    </row>
    <row r="60" spans="1:1" s="74" customFormat="1" ht="15">
      <c r="A60" s="98"/>
    </row>
    <row r="61" spans="1:1" s="74" customFormat="1" ht="15">
      <c r="A61" s="98"/>
    </row>
    <row r="62" spans="1:1" s="74" customFormat="1" ht="15">
      <c r="A62" s="76"/>
    </row>
    <row r="63" spans="1:1" s="74" customFormat="1" ht="15">
      <c r="A63" s="76"/>
    </row>
    <row r="64" spans="1:1" s="74" customFormat="1" ht="15">
      <c r="A64" s="76"/>
    </row>
    <row r="65" spans="1:1" s="74" customFormat="1" ht="15">
      <c r="A65" s="76"/>
    </row>
    <row r="66" spans="1:1" s="74" customFormat="1" ht="15">
      <c r="A66" s="76"/>
    </row>
    <row r="67" spans="1:1" s="74" customFormat="1" ht="15">
      <c r="A67" s="76"/>
    </row>
    <row r="68" spans="1:1" s="74" customFormat="1" ht="15">
      <c r="A68" s="76"/>
    </row>
    <row r="69" spans="1:1" s="74" customFormat="1" ht="15">
      <c r="A69" s="76"/>
    </row>
    <row r="70" spans="1:1" s="74" customFormat="1" ht="15">
      <c r="A70" s="76"/>
    </row>
    <row r="71" spans="1:1" s="74" customFormat="1" ht="15">
      <c r="A71" s="76"/>
    </row>
    <row r="72" spans="1:1" s="74" customFormat="1" ht="15">
      <c r="A72" s="76"/>
    </row>
    <row r="73" spans="1:1" s="74" customFormat="1" ht="15">
      <c r="A73" s="76"/>
    </row>
    <row r="74" spans="1:1" s="74" customFormat="1" ht="15">
      <c r="A74" s="76"/>
    </row>
    <row r="75" spans="1:1" s="74" customFormat="1" ht="15">
      <c r="A75" s="76"/>
    </row>
    <row r="76" spans="1:1" s="74" customFormat="1" ht="15">
      <c r="A76" s="76"/>
    </row>
    <row r="77" spans="1:1" s="74" customFormat="1" ht="15">
      <c r="A77" s="76"/>
    </row>
    <row r="78" spans="1:1" s="74" customFormat="1" ht="15">
      <c r="A78" s="76"/>
    </row>
    <row r="79" spans="1:1" s="74" customFormat="1" ht="15">
      <c r="A79" s="76"/>
    </row>
    <row r="80" spans="1:1" s="74" customFormat="1" ht="15">
      <c r="A80" s="76"/>
    </row>
    <row r="81" spans="1:1" s="74" customFormat="1" ht="15">
      <c r="A81" s="76"/>
    </row>
    <row r="82" spans="1:1" s="74" customFormat="1" ht="15">
      <c r="A82" s="76"/>
    </row>
    <row r="83" spans="1:1" s="74" customFormat="1" ht="15">
      <c r="A83" s="76"/>
    </row>
    <row r="84" spans="1:1">
      <c r="A84" s="67"/>
    </row>
    <row r="85" spans="1:1">
      <c r="A85" s="67"/>
    </row>
    <row r="86" spans="1:1">
      <c r="A86" s="67"/>
    </row>
    <row r="87" spans="1:1">
      <c r="A87" s="67"/>
    </row>
    <row r="88" spans="1:1">
      <c r="A88" s="67"/>
    </row>
    <row r="89" spans="1:1">
      <c r="A89" s="67"/>
    </row>
    <row r="90" spans="1:1">
      <c r="A90" s="67"/>
    </row>
    <row r="91" spans="1:1">
      <c r="A91" s="67"/>
    </row>
    <row r="92" spans="1:1">
      <c r="A92" s="67"/>
    </row>
    <row r="93" spans="1:1">
      <c r="A93" s="67"/>
    </row>
    <row r="94" spans="1:1">
      <c r="A94" s="67"/>
    </row>
    <row r="95" spans="1:1">
      <c r="A95" s="67"/>
    </row>
    <row r="96" spans="1:1">
      <c r="A96" s="67"/>
    </row>
    <row r="97" spans="1:1">
      <c r="A97" s="67"/>
    </row>
    <row r="98" spans="1:1">
      <c r="A98" s="67"/>
    </row>
    <row r="99" spans="1:1">
      <c r="A99" s="67"/>
    </row>
    <row r="100" spans="1:1">
      <c r="A100" s="67"/>
    </row>
    <row r="101" spans="1:1">
      <c r="A101" s="67"/>
    </row>
    <row r="102" spans="1:1">
      <c r="A102" s="67"/>
    </row>
    <row r="103" spans="1:1">
      <c r="A103" s="67"/>
    </row>
    <row r="104" spans="1:1">
      <c r="A104" s="67"/>
    </row>
    <row r="105" spans="1:1">
      <c r="A105" s="67"/>
    </row>
    <row r="106" spans="1:1">
      <c r="A106" s="67"/>
    </row>
    <row r="107" spans="1:1">
      <c r="A107" s="67"/>
    </row>
    <row r="108" spans="1:1">
      <c r="A108" s="67"/>
    </row>
    <row r="109" spans="1:1">
      <c r="A109" s="67"/>
    </row>
    <row r="110" spans="1:1">
      <c r="A110" s="67"/>
    </row>
    <row r="111" spans="1:1">
      <c r="A111" s="67"/>
    </row>
    <row r="112" spans="1:1">
      <c r="A112" s="67"/>
    </row>
    <row r="113" spans="1:1">
      <c r="A113" s="67"/>
    </row>
    <row r="114" spans="1:1">
      <c r="A114" s="67"/>
    </row>
    <row r="115" spans="1:1">
      <c r="A115" s="67"/>
    </row>
    <row r="116" spans="1:1">
      <c r="A116" s="67"/>
    </row>
    <row r="117" spans="1:1">
      <c r="A117" s="67"/>
    </row>
    <row r="118" spans="1:1">
      <c r="A118" s="67"/>
    </row>
    <row r="119" spans="1:1">
      <c r="A119" s="67"/>
    </row>
    <row r="120" spans="1:1">
      <c r="A120" s="67"/>
    </row>
    <row r="121" spans="1:1">
      <c r="A121" s="67"/>
    </row>
    <row r="122" spans="1:1">
      <c r="A122" s="67"/>
    </row>
    <row r="123" spans="1:1">
      <c r="A123" s="67"/>
    </row>
    <row r="124" spans="1:1">
      <c r="A124" s="67"/>
    </row>
    <row r="125" spans="1:1">
      <c r="A125" s="67"/>
    </row>
    <row r="126" spans="1:1">
      <c r="A126" s="67"/>
    </row>
    <row r="127" spans="1:1">
      <c r="A127" s="67"/>
    </row>
    <row r="128" spans="1:1">
      <c r="A128" s="67"/>
    </row>
    <row r="129" spans="1:1">
      <c r="A129" s="67"/>
    </row>
    <row r="130" spans="1:1">
      <c r="A130" s="67"/>
    </row>
    <row r="131" spans="1:1">
      <c r="A131" s="67"/>
    </row>
    <row r="132" spans="1:1">
      <c r="A132" s="67"/>
    </row>
    <row r="133" spans="1:1">
      <c r="A133" s="67"/>
    </row>
    <row r="134" spans="1:1">
      <c r="A134" s="67"/>
    </row>
    <row r="135" spans="1:1">
      <c r="A135" s="67"/>
    </row>
    <row r="136" spans="1:1">
      <c r="A136" s="67"/>
    </row>
    <row r="137" spans="1:1">
      <c r="A137" s="67"/>
    </row>
    <row r="138" spans="1:1">
      <c r="A138" s="67"/>
    </row>
    <row r="139" spans="1:1">
      <c r="A139" s="67"/>
    </row>
    <row r="140" spans="1:1">
      <c r="A140" s="67"/>
    </row>
    <row r="141" spans="1:1">
      <c r="A141" s="67"/>
    </row>
    <row r="142" spans="1:1">
      <c r="A142" s="67"/>
    </row>
    <row r="143" spans="1:1">
      <c r="A143" s="67"/>
    </row>
    <row r="144" spans="1:1">
      <c r="A144" s="67"/>
    </row>
    <row r="145" spans="1:1">
      <c r="A145" s="67"/>
    </row>
    <row r="146" spans="1:1">
      <c r="A146" s="67"/>
    </row>
    <row r="147" spans="1:1">
      <c r="A147" s="67"/>
    </row>
    <row r="148" spans="1:1">
      <c r="A148" s="67"/>
    </row>
    <row r="149" spans="1:1">
      <c r="A149" s="67"/>
    </row>
    <row r="150" spans="1:1">
      <c r="A150" s="67"/>
    </row>
    <row r="151" spans="1:1">
      <c r="A151" s="67"/>
    </row>
    <row r="152" spans="1:1">
      <c r="A152" s="67"/>
    </row>
    <row r="153" spans="1:1">
      <c r="A153" s="67"/>
    </row>
    <row r="154" spans="1:1">
      <c r="A154" s="67"/>
    </row>
    <row r="155" spans="1:1">
      <c r="A155" s="67"/>
    </row>
    <row r="156" spans="1:1">
      <c r="A156" s="67"/>
    </row>
    <row r="157" spans="1:1">
      <c r="A157" s="67"/>
    </row>
    <row r="158" spans="1:1">
      <c r="A158" s="67"/>
    </row>
    <row r="159" spans="1:1">
      <c r="A159" s="67"/>
    </row>
    <row r="160" spans="1:1">
      <c r="A160" s="67"/>
    </row>
    <row r="161" spans="1:1">
      <c r="A161" s="67"/>
    </row>
    <row r="162" spans="1:1">
      <c r="A162" s="67"/>
    </row>
    <row r="163" spans="1:1">
      <c r="A163" s="67"/>
    </row>
    <row r="164" spans="1:1">
      <c r="A164" s="67"/>
    </row>
    <row r="165" spans="1:1">
      <c r="A165" s="67"/>
    </row>
    <row r="166" spans="1:1">
      <c r="A166" s="67"/>
    </row>
    <row r="167" spans="1:1">
      <c r="A167" s="67"/>
    </row>
    <row r="168" spans="1:1">
      <c r="A168" s="67"/>
    </row>
    <row r="169" spans="1:1">
      <c r="A169" s="67"/>
    </row>
    <row r="170" spans="1:1">
      <c r="A170" s="67"/>
    </row>
    <row r="171" spans="1:1">
      <c r="A171" s="67"/>
    </row>
    <row r="172" spans="1:1">
      <c r="A172" s="67"/>
    </row>
    <row r="173" spans="1:1">
      <c r="A173" s="67"/>
    </row>
    <row r="174" spans="1:1">
      <c r="A174" s="67"/>
    </row>
    <row r="175" spans="1:1">
      <c r="A175" s="67"/>
    </row>
    <row r="176" spans="1:1">
      <c r="A176" s="67"/>
    </row>
    <row r="177" spans="1:1">
      <c r="A177" s="67"/>
    </row>
    <row r="178" spans="1:1">
      <c r="A178" s="67"/>
    </row>
    <row r="179" spans="1:1">
      <c r="A179" s="67"/>
    </row>
    <row r="180" spans="1:1">
      <c r="A180" s="67"/>
    </row>
    <row r="181" spans="1:1">
      <c r="A181" s="67"/>
    </row>
    <row r="182" spans="1:1">
      <c r="A182" s="67"/>
    </row>
    <row r="183" spans="1:1">
      <c r="A183" s="67"/>
    </row>
    <row r="184" spans="1:1">
      <c r="A184" s="67"/>
    </row>
    <row r="185" spans="1:1">
      <c r="A185" s="67"/>
    </row>
    <row r="186" spans="1:1">
      <c r="A186" s="67"/>
    </row>
    <row r="187" spans="1:1">
      <c r="A187" s="67"/>
    </row>
    <row r="188" spans="1:1">
      <c r="A188" s="67"/>
    </row>
    <row r="189" spans="1:1">
      <c r="A189" s="67"/>
    </row>
    <row r="190" spans="1:1">
      <c r="A190" s="67"/>
    </row>
    <row r="191" spans="1:1">
      <c r="A191" s="67"/>
    </row>
    <row r="192" spans="1:1">
      <c r="A192" s="67"/>
    </row>
    <row r="193" spans="1:1">
      <c r="A193" s="67"/>
    </row>
  </sheetData>
  <mergeCells count="2">
    <mergeCell ref="A2:C2"/>
    <mergeCell ref="A1:C1"/>
  </mergeCells>
  <printOptions horizontalCentered="1"/>
  <pageMargins left="0.5" right="0.5" top="0.5" bottom="0.5" header="0.5" footer="0.5"/>
  <pageSetup paperSize="3"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95339-05CF-4610-A556-AF318BBA304D}">
  <sheetPr codeName="Sheet18"/>
  <dimension ref="A1:R39"/>
  <sheetViews>
    <sheetView workbookViewId="0">
      <selection activeCell="E10" sqref="E10"/>
    </sheetView>
  </sheetViews>
  <sheetFormatPr defaultRowHeight="13.2"/>
  <cols>
    <col min="1" max="1" width="21.5546875" bestFit="1" customWidth="1"/>
    <col min="2" max="2" width="22.6640625" bestFit="1" customWidth="1"/>
    <col min="3" max="3" width="21.5546875" customWidth="1"/>
    <col min="4" max="4" width="25.33203125" bestFit="1" customWidth="1"/>
    <col min="5" max="5" width="14.33203125" bestFit="1" customWidth="1"/>
    <col min="6" max="6" width="20.5546875" bestFit="1" customWidth="1"/>
    <col min="7" max="7" width="24.88671875" bestFit="1" customWidth="1"/>
    <col min="8" max="8" width="28.6640625" bestFit="1" customWidth="1"/>
    <col min="9" max="9" width="20.109375" bestFit="1" customWidth="1"/>
    <col min="10" max="10" width="23.44140625" bestFit="1" customWidth="1"/>
    <col min="14" max="14" width="9.109375" style="1"/>
    <col min="15" max="15" width="8.5546875" customWidth="1"/>
  </cols>
  <sheetData>
    <row r="1" spans="1:18" ht="13.8" thickBot="1">
      <c r="A1" s="16" t="s">
        <v>165</v>
      </c>
      <c r="B1" s="17" t="s">
        <v>166</v>
      </c>
      <c r="D1" s="445" t="s">
        <v>168</v>
      </c>
      <c r="E1" s="446"/>
      <c r="F1" s="446"/>
      <c r="G1" s="446"/>
      <c r="H1" s="446"/>
      <c r="I1" s="446"/>
      <c r="J1" s="447"/>
      <c r="L1" t="s">
        <v>5</v>
      </c>
      <c r="M1" t="s">
        <v>188</v>
      </c>
      <c r="N1" s="3"/>
      <c r="O1" t="s">
        <v>189</v>
      </c>
      <c r="Q1" t="s">
        <v>190</v>
      </c>
    </row>
    <row r="2" spans="1:18" ht="13.8" thickBot="1">
      <c r="A2" s="15" t="str">
        <f>'Community-Wide Current State'!A12</f>
        <v>Water</v>
      </c>
      <c r="B2" s="8" t="s">
        <v>150</v>
      </c>
      <c r="D2" s="12" t="str">
        <f>B2</f>
        <v>Water</v>
      </c>
      <c r="E2" s="13" t="str">
        <f>B3</f>
        <v>Sewer</v>
      </c>
      <c r="F2" s="13" t="str">
        <f>B4</f>
        <v>Roads_and_Drainage</v>
      </c>
      <c r="G2" s="13" t="str">
        <f>B5</f>
        <v>Heavy_Mobile_Equipment</v>
      </c>
      <c r="H2" s="13" t="str">
        <f>B6</f>
        <v>Buildings</v>
      </c>
      <c r="I2" s="13" t="str">
        <f>B7</f>
        <v>Recreation</v>
      </c>
      <c r="J2" s="14" t="str">
        <f>B8</f>
        <v xml:space="preserve">Vehicles </v>
      </c>
      <c r="L2" s="3"/>
      <c r="M2" s="3" t="s">
        <v>198</v>
      </c>
      <c r="N2" s="3" t="s">
        <v>199</v>
      </c>
      <c r="O2" s="3" t="s">
        <v>186</v>
      </c>
      <c r="P2" t="s">
        <v>187</v>
      </c>
      <c r="Q2" s="3" t="s">
        <v>186</v>
      </c>
      <c r="R2" s="1" t="s">
        <v>187</v>
      </c>
    </row>
    <row r="3" spans="1:18">
      <c r="A3" s="15" t="str">
        <f>'Community-Wide Current State'!A13</f>
        <v>Sewer</v>
      </c>
      <c r="B3" s="8" t="s">
        <v>151</v>
      </c>
      <c r="D3" s="6" t="str">
        <f>'Water Current State'!A30</f>
        <v>Water Treatment Plant</v>
      </c>
      <c r="E3" s="7" t="str">
        <f>'Sewer Current State'!A24</f>
        <v>Sewage Lagoon</v>
      </c>
      <c r="F3" s="7" t="str">
        <f>'Roads and Drainage Current Stat'!A27</f>
        <v>Gravel Roads</v>
      </c>
      <c r="G3" s="7" t="str">
        <f>'Heavy Mobile Equipment Current'!A29</f>
        <v>Garbage Trucks</v>
      </c>
      <c r="H3" s="7" t="str">
        <f>'Buildings Current State'!A26</f>
        <v>Administrative Buildings</v>
      </c>
      <c r="I3" s="7" t="str">
        <f>'Recreation Current State'!$A33</f>
        <v>Playgrounds</v>
      </c>
      <c r="J3" s="8" t="str">
        <f>'Vehicles Current State'!A29</f>
        <v>Light Trucks</v>
      </c>
      <c r="L3" t="str">
        <f>'Cover Sheet'!B26</f>
        <v>Metric</v>
      </c>
      <c r="M3" t="str">
        <f>IF($L$3="Metric",O3,P3)</f>
        <v>mm</v>
      </c>
      <c r="N3" s="1" t="str">
        <f>IF($L$3="Metric",Q3,R3)</f>
        <v>count</v>
      </c>
      <c r="O3" t="s">
        <v>191</v>
      </c>
      <c r="P3" t="s">
        <v>194</v>
      </c>
      <c r="Q3" t="s">
        <v>197</v>
      </c>
      <c r="R3" t="s">
        <v>197</v>
      </c>
    </row>
    <row r="4" spans="1:18">
      <c r="A4" s="15" t="str">
        <f>'Community-Wide Current State'!A14</f>
        <v>Roads and Drainage</v>
      </c>
      <c r="B4" s="8" t="s">
        <v>167</v>
      </c>
      <c r="D4" s="6" t="str">
        <f>'Water Current State'!A31</f>
        <v xml:space="preserve">Pump Station and Reservoir </v>
      </c>
      <c r="E4" s="7" t="str">
        <f>'Sewer Current State'!A26</f>
        <v>Manholes</v>
      </c>
      <c r="F4" s="7" t="str">
        <f>'Roads and Drainage Current Stat'!A28</f>
        <v>Sidewalks</v>
      </c>
      <c r="G4" s="7" t="str">
        <f>'Heavy Mobile Equipment Current'!A30</f>
        <v>Firetruck</v>
      </c>
      <c r="H4" s="7" t="str">
        <f>'Buildings Current State'!A27</f>
        <v>Library</v>
      </c>
      <c r="I4" s="7" t="str">
        <f>'Recreation Current State'!$A34</f>
        <v>Parks</v>
      </c>
      <c r="J4" s="8" t="str">
        <f>'Vehicles Current State'!A30</f>
        <v>Cars</v>
      </c>
      <c r="M4" s="1" t="str">
        <f t="shared" ref="M4:M5" si="0">IF($L$3="Metric",O4,P4)</f>
        <v>m</v>
      </c>
      <c r="N4" s="1" t="str">
        <f t="shared" ref="N4" si="1">IF($L$3="Metric",Q4,R4)</f>
        <v>m</v>
      </c>
      <c r="O4" s="4" t="s">
        <v>192</v>
      </c>
      <c r="P4" t="s">
        <v>195</v>
      </c>
      <c r="Q4" t="s">
        <v>192</v>
      </c>
      <c r="R4" t="s">
        <v>195</v>
      </c>
    </row>
    <row r="5" spans="1:18">
      <c r="A5" s="15" t="str">
        <f>'Community-Wide Current State'!A18</f>
        <v>Heavy Mobile Equipment</v>
      </c>
      <c r="B5" s="8" t="s">
        <v>201</v>
      </c>
      <c r="D5" s="6" t="str">
        <f>'Water Current State'!A32</f>
        <v>Water Riser Tower (reservoir)</v>
      </c>
      <c r="E5" s="7" t="str">
        <f>'Sewer Current State'!A27</f>
        <v>Pump stations</v>
      </c>
      <c r="F5" s="7" t="str">
        <f>'Roads and Drainage Current Stat'!A29</f>
        <v>ATV/Snowmobile Path</v>
      </c>
      <c r="G5" s="7" t="str">
        <f>'Heavy Mobile Equipment Current'!A31</f>
        <v>Ambulance</v>
      </c>
      <c r="H5" s="7" t="str">
        <f>'Buildings Current State'!A28</f>
        <v>Fire Hall</v>
      </c>
      <c r="I5" s="7" t="str">
        <f>'Recreation Current State'!$A37</f>
        <v>Ball Diamonds</v>
      </c>
      <c r="J5" s="8" t="str">
        <f>'Vehicles Current State'!A31</f>
        <v>ATVs</v>
      </c>
      <c r="M5" s="1" t="str">
        <f t="shared" si="0"/>
        <v>m2</v>
      </c>
      <c r="O5" t="s">
        <v>193</v>
      </c>
      <c r="P5" t="s">
        <v>196</v>
      </c>
    </row>
    <row r="6" spans="1:18">
      <c r="A6" s="15" t="str">
        <f>'Community-Wide Current State'!A15</f>
        <v>Buildings</v>
      </c>
      <c r="B6" s="8" t="s">
        <v>154</v>
      </c>
      <c r="D6" s="6" t="str">
        <f>'Water Current State'!A33</f>
        <v>Pumphouses</v>
      </c>
      <c r="E6" s="7" t="str">
        <f>'Sewer Current State'!A28</f>
        <v>Forcemains</v>
      </c>
      <c r="F6" s="7" t="str">
        <f>'Roads and Drainage Current Stat'!A30</f>
        <v>Street Lights</v>
      </c>
      <c r="G6" s="7" t="str">
        <f>'Heavy Mobile Equipment Current'!A32</f>
        <v>Portable Generator</v>
      </c>
      <c r="H6" s="7" t="str">
        <f>'Buildings Current State'!A29</f>
        <v>Public Works Maintenance Shop</v>
      </c>
      <c r="I6" s="7" t="str">
        <f>'Recreation Current State'!$A38</f>
        <v>Outdoor Skating Rink</v>
      </c>
      <c r="J6" s="8" t="str">
        <f>'Vehicles Current State'!A32</f>
        <v>Snowmobiles</v>
      </c>
    </row>
    <row r="7" spans="1:18">
      <c r="A7" s="15" t="str">
        <f>'Community-Wide Current State'!A16</f>
        <v>Recreation</v>
      </c>
      <c r="B7" s="8" t="s">
        <v>57</v>
      </c>
      <c r="D7" s="6" t="str">
        <f>'Water Current State'!A34</f>
        <v>Water Mains</v>
      </c>
      <c r="E7" s="7" t="str">
        <f>'Sewer Current State'!A29</f>
        <v>Treatment Plant</v>
      </c>
      <c r="F7" s="7" t="str">
        <f>'Roads and Drainage Current Stat'!A31</f>
        <v>Ditches</v>
      </c>
      <c r="G7" s="7" t="str">
        <f>'Heavy Mobile Equipment Current'!A33</f>
        <v>Portable Pump</v>
      </c>
      <c r="H7" s="7" t="str">
        <f>'Buildings Current State'!A30</f>
        <v>Garage &amp; Fuel Facilities</v>
      </c>
      <c r="I7" s="7" t="str">
        <f>'Recreation Current State'!$A39</f>
        <v>Boat Launch</v>
      </c>
      <c r="J7" s="8" t="str">
        <f>'Vehicles Current State'!A33</f>
        <v>Other</v>
      </c>
    </row>
    <row r="8" spans="1:18" ht="13.8" thickBot="1">
      <c r="A8" s="20" t="str">
        <f>'Community-Wide Current State'!A17</f>
        <v xml:space="preserve">Vehicles </v>
      </c>
      <c r="B8" s="21" t="s">
        <v>155</v>
      </c>
      <c r="D8" s="6" t="str">
        <f>'Water Current State'!A35</f>
        <v>Portable Water Pipe</v>
      </c>
      <c r="E8" s="7" t="str">
        <f>'Sewer Current State'!A30</f>
        <v>Sewer Trucks</v>
      </c>
      <c r="F8" s="7" t="str">
        <f>'Roads and Drainage Current Stat'!A32</f>
        <v>Stormwater Ponds</v>
      </c>
      <c r="G8" s="7" t="str">
        <f>'Heavy Mobile Equipment Current'!A34</f>
        <v>Trailers</v>
      </c>
      <c r="H8" s="7" t="str">
        <f>'Buildings Current State'!A31</f>
        <v>Storage Sheds</v>
      </c>
      <c r="I8" s="7" t="str">
        <f>'Recreation Current State'!$A40</f>
        <v>Race Track</v>
      </c>
      <c r="J8" s="8">
        <f>'Vehicles Current State'!A34</f>
        <v>0</v>
      </c>
    </row>
    <row r="9" spans="1:18">
      <c r="D9" s="6" t="str">
        <f>'Water Current State'!A36</f>
        <v>Hydrants</v>
      </c>
      <c r="E9" s="7">
        <f>'Sewer Current State'!A31</f>
        <v>0</v>
      </c>
      <c r="F9" s="7">
        <f>'Roads and Drainage Current Stat'!A33</f>
        <v>0</v>
      </c>
      <c r="G9" s="7" t="str">
        <f>'Heavy Mobile Equipment Current'!A35</f>
        <v>Tractors &amp; Mowers</v>
      </c>
      <c r="H9" s="7" t="str">
        <f>'Buildings Current State'!A32</f>
        <v>IT Infrastructure</v>
      </c>
      <c r="I9" s="7" t="str">
        <f>'Recreation Current State'!$A41</f>
        <v>Running Track</v>
      </c>
      <c r="J9" s="8">
        <f>'Vehicles Current State'!A35</f>
        <v>0</v>
      </c>
    </row>
    <row r="10" spans="1:18">
      <c r="D10" s="6" t="str">
        <f>'Water Current State'!A37</f>
        <v>Valves</v>
      </c>
      <c r="E10" s="7"/>
      <c r="F10" s="7"/>
      <c r="G10" s="7" t="str">
        <f>'Heavy Mobile Equipment Current'!A36</f>
        <v>Excavators</v>
      </c>
      <c r="H10" s="7" t="str">
        <f>'Buildings Current State'!A33</f>
        <v>Cemetery Facilities</v>
      </c>
      <c r="I10" s="7" t="str">
        <f>'Recreation Current State'!$A42</f>
        <v>Cemetary</v>
      </c>
      <c r="J10" s="8">
        <f>'Vehicles Current State'!A36</f>
        <v>0</v>
      </c>
    </row>
    <row r="11" spans="1:18">
      <c r="D11" s="6" t="str">
        <f>'Water Current State'!A38</f>
        <v>Service Connection</v>
      </c>
      <c r="E11" s="7"/>
      <c r="F11" s="7"/>
      <c r="G11" s="7" t="str">
        <f>'Heavy Mobile Equipment Current'!A37</f>
        <v>Other</v>
      </c>
      <c r="H11" s="7">
        <f>'Buildings Current State'!A34</f>
        <v>0</v>
      </c>
      <c r="I11" s="7" t="str">
        <f>'Recreation Current State'!$A43</f>
        <v>Holiday Decorations</v>
      </c>
      <c r="J11" s="8">
        <f>'Vehicles Current State'!A37</f>
        <v>0</v>
      </c>
    </row>
    <row r="12" spans="1:18">
      <c r="D12" s="6" t="str">
        <f>'Water Current State'!A39</f>
        <v>Service Connection Valve</v>
      </c>
      <c r="E12" s="7"/>
      <c r="F12" s="7"/>
      <c r="G12" s="7">
        <f>'Heavy Mobile Equipment Current'!A38</f>
        <v>0</v>
      </c>
      <c r="H12" s="7"/>
      <c r="I12" s="7" t="str">
        <f>'Recreation Current State'!$A44</f>
        <v>Trails</v>
      </c>
      <c r="J12" s="8">
        <f>'Vehicles Current State'!A38</f>
        <v>0</v>
      </c>
    </row>
    <row r="13" spans="1:18">
      <c r="D13" s="6">
        <f>'Water Current State'!A41</f>
        <v>0</v>
      </c>
      <c r="E13" s="7"/>
      <c r="F13" s="7"/>
      <c r="G13" s="7">
        <f>'Heavy Mobile Equipment Current'!A39</f>
        <v>0</v>
      </c>
      <c r="H13" s="7"/>
      <c r="I13" s="7" t="str">
        <f>'Recreation Current State'!$A45</f>
        <v>Benches</v>
      </c>
      <c r="J13" s="8">
        <f>'Vehicles Current State'!A39</f>
        <v>0</v>
      </c>
    </row>
    <row r="14" spans="1:18">
      <c r="D14" s="6"/>
      <c r="E14" s="7"/>
      <c r="F14" s="7"/>
      <c r="G14" s="7">
        <f>'Heavy Mobile Equipment Current'!A40</f>
        <v>0</v>
      </c>
      <c r="H14" s="7"/>
      <c r="I14" s="7" t="str">
        <f>'Recreation Current State'!$A46</f>
        <v>Garbage Cans</v>
      </c>
      <c r="J14" s="8">
        <f>'Vehicles Current State'!A40</f>
        <v>0</v>
      </c>
    </row>
    <row r="15" spans="1:18" ht="13.8" thickBot="1">
      <c r="D15" s="9"/>
      <c r="E15" s="10"/>
      <c r="F15" s="10"/>
      <c r="G15" s="10"/>
      <c r="H15" s="10"/>
      <c r="I15" s="10">
        <f>'Recreation Current State'!$A48</f>
        <v>0</v>
      </c>
      <c r="J15" s="11"/>
    </row>
    <row r="16" spans="1:18">
      <c r="B16" s="2"/>
      <c r="D16" s="1"/>
      <c r="E16" s="1"/>
      <c r="F16" s="1"/>
      <c r="G16" s="1"/>
      <c r="H16" s="1"/>
      <c r="I16" s="1"/>
      <c r="J16" s="1"/>
    </row>
    <row r="17" spans="1:11">
      <c r="D17" s="1"/>
      <c r="E17" s="1"/>
      <c r="F17" s="1"/>
      <c r="G17" s="1"/>
      <c r="H17" s="1"/>
      <c r="I17" s="1"/>
      <c r="J17" s="1"/>
    </row>
    <row r="18" spans="1:11">
      <c r="A18" t="str">
        <f>A5</f>
        <v>Heavy Mobile Equipment</v>
      </c>
      <c r="D18" s="5"/>
      <c r="E18" s="1"/>
      <c r="F18" s="1"/>
      <c r="G18" s="1"/>
      <c r="H18" s="1" t="s">
        <v>6</v>
      </c>
      <c r="I18" s="1" t="s">
        <v>5</v>
      </c>
      <c r="J18" s="1" t="s">
        <v>4</v>
      </c>
      <c r="K18" t="s">
        <v>5</v>
      </c>
    </row>
    <row r="19" spans="1:11">
      <c r="A19" t="str">
        <f>A8</f>
        <v xml:space="preserve">Vehicles </v>
      </c>
      <c r="B19" s="1"/>
      <c r="C19" s="1"/>
      <c r="E19" s="1"/>
      <c r="F19" s="1"/>
      <c r="G19" s="1"/>
      <c r="H19" s="1"/>
      <c r="I19" s="1"/>
      <c r="J19" s="1"/>
    </row>
    <row r="20" spans="1:11">
      <c r="B20" s="1"/>
      <c r="C20" s="1"/>
      <c r="E20" s="1"/>
      <c r="F20" s="1"/>
      <c r="G20" s="1"/>
      <c r="H20" s="1"/>
      <c r="I20" s="1"/>
      <c r="J20" s="1"/>
    </row>
    <row r="21" spans="1:11">
      <c r="B21" s="1"/>
      <c r="C21" s="1"/>
      <c r="E21" s="1"/>
      <c r="F21" s="1"/>
      <c r="G21" s="1"/>
      <c r="H21" s="1"/>
      <c r="I21" s="1"/>
      <c r="J21" s="1"/>
    </row>
    <row r="22" spans="1:11" ht="15" customHeight="1">
      <c r="B22" s="1"/>
      <c r="C22" s="1"/>
      <c r="E22" s="1"/>
      <c r="F22" s="1"/>
      <c r="G22" s="1"/>
      <c r="H22" s="1"/>
      <c r="I22" s="1"/>
      <c r="J22" s="1"/>
    </row>
    <row r="23" spans="1:11" s="1" customFormat="1" ht="15" customHeight="1"/>
    <row r="29" spans="1:11">
      <c r="B29" s="1"/>
      <c r="C29" s="1"/>
    </row>
    <row r="30" spans="1:11">
      <c r="B30" s="1"/>
      <c r="C30" s="1"/>
    </row>
    <row r="31" spans="1:11">
      <c r="B31" s="1"/>
      <c r="C31" s="1"/>
    </row>
    <row r="32" spans="1:11">
      <c r="B32" s="1"/>
      <c r="C32" s="1"/>
    </row>
    <row r="33" spans="1:3">
      <c r="B33" s="1"/>
      <c r="C33" s="1"/>
    </row>
    <row r="34" spans="1:3">
      <c r="B34" s="1"/>
      <c r="C34" s="1"/>
    </row>
    <row r="35" spans="1:3">
      <c r="A35" t="s">
        <v>164</v>
      </c>
      <c r="B35" s="1"/>
      <c r="C35" s="1"/>
    </row>
    <row r="36" spans="1:3">
      <c r="A36" t="s">
        <v>169</v>
      </c>
      <c r="B36" s="1"/>
      <c r="C36" s="1"/>
    </row>
    <row r="37" spans="1:3">
      <c r="A37" t="s">
        <v>170</v>
      </c>
      <c r="B37" s="1"/>
      <c r="C37" s="1"/>
    </row>
    <row r="38" spans="1:3">
      <c r="A38" t="s">
        <v>175</v>
      </c>
      <c r="B38" s="1"/>
      <c r="C38" s="1"/>
    </row>
    <row r="39" spans="1:3">
      <c r="A39" t="s">
        <v>174</v>
      </c>
      <c r="B39" s="1"/>
      <c r="C39" s="1"/>
    </row>
  </sheetData>
  <dataConsolidate/>
  <mergeCells count="1">
    <mergeCell ref="D1:J1"/>
  </mergeCells>
  <dataValidations count="2">
    <dataValidation type="list" allowBlank="1" showInputMessage="1" showErrorMessage="1" sqref="C18:C23 C29:C39" xr:uid="{6F127F04-3DC2-4D73-9A21-106242DEA484}">
      <formula1>INDIRECT(VLOOKUP(B18,$A$2:$B$8,2,FALSE))</formula1>
    </dataValidation>
    <dataValidation type="list" allowBlank="1" showInputMessage="1" showErrorMessage="1" sqref="B18:B23 B29:B39" xr:uid="{2F198867-847E-4B31-BB52-D3811274302F}">
      <formula1>Categories</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92D050"/>
    <pageSetUpPr fitToPage="1"/>
  </sheetPr>
  <dimension ref="A1:AD636"/>
  <sheetViews>
    <sheetView view="pageBreakPreview" zoomScale="70" zoomScaleNormal="80" zoomScaleSheetLayoutView="70" workbookViewId="0">
      <pane xSplit="5" ySplit="3" topLeftCell="F4" activePane="bottomRight" state="frozen"/>
      <selection pane="topRight" activeCell="D1" sqref="D1"/>
      <selection pane="bottomLeft" activeCell="A2" sqref="A2"/>
      <selection pane="bottomRight" activeCell="E21" sqref="E21"/>
    </sheetView>
  </sheetViews>
  <sheetFormatPr defaultColWidth="9.109375" defaultRowHeight="13.2"/>
  <cols>
    <col min="1" max="3" width="17.5546875" style="65" customWidth="1"/>
    <col min="4" max="5" width="31.5546875" style="65" customWidth="1"/>
    <col min="6" max="6" width="41.33203125" style="65" customWidth="1"/>
    <col min="7" max="7" width="41.33203125" style="66" customWidth="1"/>
    <col min="8" max="8" width="19.109375" style="65" customWidth="1"/>
    <col min="9" max="9" width="18.6640625" style="65" customWidth="1"/>
    <col min="10" max="11" width="21.5546875" style="65" customWidth="1"/>
    <col min="12" max="12" width="17.88671875" style="65" customWidth="1"/>
    <col min="13" max="15" width="18.6640625" style="65" customWidth="1"/>
    <col min="16" max="16" width="19.44140625" style="65" customWidth="1"/>
    <col min="17" max="19" width="18.6640625" style="65" hidden="1" customWidth="1"/>
    <col min="20" max="20" width="18.6640625" style="65" customWidth="1"/>
    <col min="21" max="21" width="12.33203125" style="65" customWidth="1"/>
    <col min="22" max="22" width="18.6640625" style="65" customWidth="1"/>
    <col min="23" max="23" width="12.33203125" style="65" customWidth="1"/>
    <col min="24" max="27" width="18.6640625" style="65" customWidth="1"/>
    <col min="28" max="28" width="18.6640625" style="66" customWidth="1"/>
    <col min="29" max="29" width="18.6640625" style="67" customWidth="1"/>
    <col min="30" max="30" width="9.109375" style="68"/>
    <col min="31" max="16384" width="9.109375" style="69"/>
  </cols>
  <sheetData>
    <row r="1" spans="1:30" s="63" customFormat="1" ht="30.75" customHeight="1">
      <c r="A1" s="58" t="s">
        <v>352</v>
      </c>
      <c r="B1" s="59"/>
      <c r="C1" s="59"/>
      <c r="D1" s="59"/>
      <c r="E1" s="59"/>
      <c r="F1" s="59"/>
      <c r="G1" s="60"/>
      <c r="H1" s="59"/>
      <c r="I1" s="59"/>
      <c r="J1" s="59"/>
      <c r="K1" s="59"/>
      <c r="L1" s="59"/>
      <c r="M1" s="59"/>
      <c r="N1" s="59"/>
      <c r="O1" s="59"/>
      <c r="P1" s="59"/>
      <c r="Q1" s="59"/>
      <c r="R1" s="59"/>
      <c r="S1" s="59"/>
      <c r="T1" s="59"/>
      <c r="U1" s="59"/>
      <c r="V1" s="59"/>
      <c r="W1" s="59"/>
      <c r="X1" s="59"/>
      <c r="Y1" s="59"/>
      <c r="Z1" s="59"/>
      <c r="AA1" s="59"/>
      <c r="AB1" s="60"/>
      <c r="AC1" s="61"/>
      <c r="AD1" s="62"/>
    </row>
    <row r="2" spans="1:30" ht="17.399999999999999">
      <c r="A2" s="64"/>
    </row>
    <row r="3" spans="1:30" s="71" customFormat="1" ht="78.75" customHeight="1">
      <c r="A3" s="99" t="s">
        <v>7</v>
      </c>
      <c r="B3" s="99" t="s">
        <v>321</v>
      </c>
      <c r="C3" s="99" t="s">
        <v>322</v>
      </c>
      <c r="D3" s="100" t="s">
        <v>140</v>
      </c>
      <c r="E3" s="100" t="s">
        <v>141</v>
      </c>
      <c r="F3" s="99" t="s">
        <v>323</v>
      </c>
      <c r="G3" s="99" t="s">
        <v>19</v>
      </c>
      <c r="H3" s="99" t="s">
        <v>35</v>
      </c>
      <c r="I3" s="99" t="s">
        <v>23</v>
      </c>
      <c r="J3" s="99" t="s">
        <v>285</v>
      </c>
      <c r="K3" s="99" t="s">
        <v>3</v>
      </c>
      <c r="L3" s="99" t="s">
        <v>38</v>
      </c>
      <c r="M3" s="99" t="s">
        <v>1</v>
      </c>
      <c r="N3" s="101" t="s">
        <v>84</v>
      </c>
      <c r="O3" s="101" t="s">
        <v>2</v>
      </c>
      <c r="P3" s="101" t="s">
        <v>61</v>
      </c>
      <c r="Q3" s="102" t="s">
        <v>202</v>
      </c>
      <c r="R3" s="102" t="s">
        <v>204</v>
      </c>
      <c r="S3" s="102" t="s">
        <v>203</v>
      </c>
      <c r="T3" s="99" t="s">
        <v>6</v>
      </c>
      <c r="U3" s="99" t="s">
        <v>5</v>
      </c>
      <c r="V3" s="99" t="s">
        <v>4</v>
      </c>
      <c r="W3" s="99" t="s">
        <v>5</v>
      </c>
      <c r="X3" s="99" t="s">
        <v>0</v>
      </c>
      <c r="Y3" s="99" t="s">
        <v>10</v>
      </c>
      <c r="Z3" s="99" t="s">
        <v>16</v>
      </c>
      <c r="AA3" s="99" t="s">
        <v>17</v>
      </c>
      <c r="AB3" s="122" t="s">
        <v>15</v>
      </c>
      <c r="AC3" s="70"/>
      <c r="AD3" s="70"/>
    </row>
    <row r="4" spans="1:30" s="74" customFormat="1" ht="15">
      <c r="A4" s="103">
        <v>1</v>
      </c>
      <c r="B4" s="103"/>
      <c r="C4" s="103"/>
      <c r="D4" s="119" t="s">
        <v>150</v>
      </c>
      <c r="E4" s="119" t="s">
        <v>22</v>
      </c>
      <c r="F4" s="119" t="s">
        <v>229</v>
      </c>
      <c r="G4" s="106" t="s">
        <v>313</v>
      </c>
      <c r="H4" s="103" t="s">
        <v>243</v>
      </c>
      <c r="I4" s="120">
        <v>1990</v>
      </c>
      <c r="J4" s="123"/>
      <c r="K4" s="124">
        <v>2969951.2725891112</v>
      </c>
      <c r="L4" s="103" t="s">
        <v>248</v>
      </c>
      <c r="M4" s="111">
        <v>50</v>
      </c>
      <c r="N4" s="111">
        <f ca="1">IF(I4&gt;0,YEAR('Cover Sheet'!$E$8)-I4,0)</f>
        <v>31</v>
      </c>
      <c r="O4" s="111">
        <f t="shared" ref="O4:O67" ca="1" si="0">IF(M4-N4&gt;0,M4-N4,0)</f>
        <v>19</v>
      </c>
      <c r="P4" s="112">
        <f t="shared" ref="P4:P67" ca="1" si="1">IFERROR(O4/M4,0)</f>
        <v>0.38</v>
      </c>
      <c r="Q4" s="113">
        <f ca="1">N4*$K4</f>
        <v>92068489.450262442</v>
      </c>
      <c r="R4" s="113">
        <f t="shared" ref="R4:R19" ca="1" si="2">O4*$K4</f>
        <v>56429074.179193117</v>
      </c>
      <c r="S4" s="113">
        <f ca="1">P4*$K4</f>
        <v>1128581.4835838622</v>
      </c>
      <c r="T4" s="111"/>
      <c r="U4" s="103"/>
      <c r="V4" s="103"/>
      <c r="W4" s="103"/>
      <c r="X4" s="103"/>
      <c r="Y4" s="103"/>
      <c r="Z4" s="103"/>
      <c r="AA4" s="103"/>
      <c r="AB4" s="106"/>
      <c r="AC4" s="72"/>
      <c r="AD4" s="73"/>
    </row>
    <row r="5" spans="1:30" s="74" customFormat="1" ht="15">
      <c r="A5" s="114">
        <v>2</v>
      </c>
      <c r="B5" s="114"/>
      <c r="C5" s="114"/>
      <c r="D5" s="119" t="s">
        <v>150</v>
      </c>
      <c r="E5" s="119" t="s">
        <v>205</v>
      </c>
      <c r="F5" s="119" t="s">
        <v>230</v>
      </c>
      <c r="G5" s="106" t="s">
        <v>314</v>
      </c>
      <c r="H5" s="103" t="s">
        <v>243</v>
      </c>
      <c r="I5" s="120">
        <v>1960</v>
      </c>
      <c r="J5" s="123"/>
      <c r="K5" s="124">
        <v>53755.169881161164</v>
      </c>
      <c r="L5" s="103" t="s">
        <v>248</v>
      </c>
      <c r="M5" s="111">
        <v>75</v>
      </c>
      <c r="N5" s="111">
        <f ca="1">IF(I5&gt;0,YEAR('Cover Sheet'!$E$8)-I5,0)</f>
        <v>61</v>
      </c>
      <c r="O5" s="111">
        <f t="shared" ca="1" si="0"/>
        <v>14</v>
      </c>
      <c r="P5" s="112">
        <f t="shared" ca="1" si="1"/>
        <v>0.18666666666666668</v>
      </c>
      <c r="Q5" s="113">
        <f t="shared" ref="Q5:R68" ca="1" si="3">N5*$K5</f>
        <v>3279065.3627508311</v>
      </c>
      <c r="R5" s="113">
        <f t="shared" ca="1" si="2"/>
        <v>752572.37833625625</v>
      </c>
      <c r="S5" s="113">
        <f t="shared" ref="S5:S68" ca="1" si="4">P5*$K5</f>
        <v>10034.298377816751</v>
      </c>
      <c r="T5" s="111">
        <v>150</v>
      </c>
      <c r="U5" s="103" t="s">
        <v>191</v>
      </c>
      <c r="V5" s="103">
        <v>195</v>
      </c>
      <c r="W5" s="103" t="s">
        <v>192</v>
      </c>
      <c r="X5" s="103" t="s">
        <v>262</v>
      </c>
      <c r="Y5" s="103"/>
      <c r="Z5" s="103"/>
      <c r="AA5" s="103"/>
      <c r="AB5" s="106"/>
      <c r="AC5" s="72"/>
      <c r="AD5" s="73"/>
    </row>
    <row r="6" spans="1:30" s="74" customFormat="1" ht="15">
      <c r="A6" s="103">
        <v>3</v>
      </c>
      <c r="B6" s="103"/>
      <c r="C6" s="103"/>
      <c r="D6" s="119" t="s">
        <v>150</v>
      </c>
      <c r="E6" s="119" t="s">
        <v>206</v>
      </c>
      <c r="F6" s="119" t="s">
        <v>231</v>
      </c>
      <c r="G6" s="106" t="s">
        <v>266</v>
      </c>
      <c r="H6" s="103" t="s">
        <v>243</v>
      </c>
      <c r="I6" s="120">
        <v>1990</v>
      </c>
      <c r="J6" s="123"/>
      <c r="K6" s="124">
        <v>57471.426165489502</v>
      </c>
      <c r="L6" s="103" t="s">
        <v>248</v>
      </c>
      <c r="M6" s="111">
        <v>75</v>
      </c>
      <c r="N6" s="111">
        <f ca="1">IF(I6&gt;0,YEAR('Cover Sheet'!$E$8)-I6,0)</f>
        <v>31</v>
      </c>
      <c r="O6" s="111">
        <f t="shared" ca="1" si="0"/>
        <v>44</v>
      </c>
      <c r="P6" s="112">
        <f t="shared" ca="1" si="1"/>
        <v>0.58666666666666667</v>
      </c>
      <c r="Q6" s="113">
        <f t="shared" ca="1" si="3"/>
        <v>1781614.2111301746</v>
      </c>
      <c r="R6" s="113">
        <f t="shared" ca="1" si="2"/>
        <v>2528742.751281538</v>
      </c>
      <c r="S6" s="113">
        <f t="shared" ca="1" si="4"/>
        <v>33716.570017087171</v>
      </c>
      <c r="T6" s="111">
        <v>25</v>
      </c>
      <c r="U6" s="103" t="s">
        <v>191</v>
      </c>
      <c r="V6" s="103">
        <v>600</v>
      </c>
      <c r="W6" s="103" t="s">
        <v>192</v>
      </c>
      <c r="X6" s="103" t="s">
        <v>263</v>
      </c>
      <c r="Y6" s="103"/>
      <c r="Z6" s="103"/>
      <c r="AA6" s="103"/>
      <c r="AB6" s="106"/>
      <c r="AC6" s="72"/>
      <c r="AD6" s="73"/>
    </row>
    <row r="7" spans="1:30" s="74" customFormat="1" ht="15">
      <c r="A7" s="114">
        <v>4</v>
      </c>
      <c r="B7" s="114"/>
      <c r="C7" s="114"/>
      <c r="D7" s="119" t="s">
        <v>151</v>
      </c>
      <c r="E7" s="119" t="s">
        <v>59</v>
      </c>
      <c r="F7" s="119" t="s">
        <v>232</v>
      </c>
      <c r="G7" s="106" t="s">
        <v>265</v>
      </c>
      <c r="H7" s="103" t="s">
        <v>243</v>
      </c>
      <c r="I7" s="120">
        <v>2006</v>
      </c>
      <c r="J7" s="123"/>
      <c r="K7" s="124">
        <v>54373.423196938609</v>
      </c>
      <c r="L7" s="103" t="s">
        <v>248</v>
      </c>
      <c r="M7" s="111">
        <v>75</v>
      </c>
      <c r="N7" s="111">
        <f ca="1">IF(I7&gt;0,YEAR('Cover Sheet'!$E$8)-I7,0)</f>
        <v>15</v>
      </c>
      <c r="O7" s="111">
        <f t="shared" ca="1" si="0"/>
        <v>60</v>
      </c>
      <c r="P7" s="112">
        <f t="shared" ca="1" si="1"/>
        <v>0.8</v>
      </c>
      <c r="Q7" s="113">
        <f t="shared" ca="1" si="3"/>
        <v>815601.34795407916</v>
      </c>
      <c r="R7" s="113">
        <f t="shared" ca="1" si="2"/>
        <v>3262405.3918163166</v>
      </c>
      <c r="S7" s="113">
        <f t="shared" ca="1" si="4"/>
        <v>43498.738557550889</v>
      </c>
      <c r="T7" s="111">
        <v>375</v>
      </c>
      <c r="U7" s="103" t="s">
        <v>191</v>
      </c>
      <c r="V7" s="103">
        <v>200</v>
      </c>
      <c r="W7" s="103" t="s">
        <v>192</v>
      </c>
      <c r="X7" s="103" t="s">
        <v>262</v>
      </c>
      <c r="Y7" s="103"/>
      <c r="Z7" s="103"/>
      <c r="AA7" s="103"/>
      <c r="AB7" s="106"/>
      <c r="AC7" s="72"/>
      <c r="AD7" s="73"/>
    </row>
    <row r="8" spans="1:30" s="74" customFormat="1" ht="15">
      <c r="A8" s="103">
        <v>5</v>
      </c>
      <c r="B8" s="103"/>
      <c r="C8" s="103"/>
      <c r="D8" s="119" t="s">
        <v>151</v>
      </c>
      <c r="E8" s="119" t="s">
        <v>209</v>
      </c>
      <c r="F8" s="119" t="s">
        <v>233</v>
      </c>
      <c r="G8" s="106" t="s">
        <v>267</v>
      </c>
      <c r="H8" s="103" t="s">
        <v>243</v>
      </c>
      <c r="I8" s="120">
        <v>2006</v>
      </c>
      <c r="J8" s="123"/>
      <c r="K8" s="124">
        <v>321038.98005950451</v>
      </c>
      <c r="L8" s="103" t="s">
        <v>248</v>
      </c>
      <c r="M8" s="111">
        <v>25</v>
      </c>
      <c r="N8" s="111">
        <f ca="1">IF(I8&gt;0,YEAR('Cover Sheet'!$E$8)-I8,0)</f>
        <v>15</v>
      </c>
      <c r="O8" s="111">
        <f t="shared" ca="1" si="0"/>
        <v>10</v>
      </c>
      <c r="P8" s="112">
        <f t="shared" ca="1" si="1"/>
        <v>0.4</v>
      </c>
      <c r="Q8" s="113">
        <f t="shared" ca="1" si="3"/>
        <v>4815584.7008925676</v>
      </c>
      <c r="R8" s="113">
        <f t="shared" ca="1" si="2"/>
        <v>3210389.8005950451</v>
      </c>
      <c r="S8" s="113">
        <f t="shared" ca="1" si="4"/>
        <v>128415.59202380182</v>
      </c>
      <c r="T8" s="111"/>
      <c r="U8" s="103"/>
      <c r="V8" s="103"/>
      <c r="W8" s="103"/>
      <c r="X8" s="103"/>
      <c r="Y8" s="103"/>
      <c r="Z8" s="103"/>
      <c r="AA8" s="103"/>
      <c r="AB8" s="106"/>
      <c r="AC8" s="72"/>
      <c r="AD8" s="73"/>
    </row>
    <row r="9" spans="1:30" s="74" customFormat="1" ht="15">
      <c r="A9" s="114">
        <v>6</v>
      </c>
      <c r="B9" s="114"/>
      <c r="C9" s="114"/>
      <c r="D9" s="119" t="s">
        <v>151</v>
      </c>
      <c r="E9" s="119" t="s">
        <v>47</v>
      </c>
      <c r="F9" s="119" t="s">
        <v>234</v>
      </c>
      <c r="G9" s="106" t="s">
        <v>268</v>
      </c>
      <c r="H9" s="103" t="s">
        <v>243</v>
      </c>
      <c r="I9" s="120">
        <v>2003</v>
      </c>
      <c r="J9" s="123"/>
      <c r="K9" s="124">
        <v>608472.97188275785</v>
      </c>
      <c r="L9" s="103" t="s">
        <v>248</v>
      </c>
      <c r="M9" s="111">
        <v>15</v>
      </c>
      <c r="N9" s="111">
        <f ca="1">IF(I9&gt;0,YEAR('Cover Sheet'!$E$8)-I9,0)</f>
        <v>18</v>
      </c>
      <c r="O9" s="111">
        <f t="shared" ca="1" si="0"/>
        <v>0</v>
      </c>
      <c r="P9" s="112">
        <f t="shared" ca="1" si="1"/>
        <v>0</v>
      </c>
      <c r="Q9" s="113">
        <f t="shared" ca="1" si="3"/>
        <v>10952513.493889641</v>
      </c>
      <c r="R9" s="113">
        <f t="shared" ca="1" si="2"/>
        <v>0</v>
      </c>
      <c r="S9" s="113">
        <f t="shared" ca="1" si="4"/>
        <v>0</v>
      </c>
      <c r="T9" s="111"/>
      <c r="U9" s="103"/>
      <c r="V9" s="103"/>
      <c r="W9" s="103"/>
      <c r="X9" s="103"/>
      <c r="Y9" s="103" t="s">
        <v>253</v>
      </c>
      <c r="Z9" s="103">
        <v>2019</v>
      </c>
      <c r="AA9" s="103">
        <v>5</v>
      </c>
      <c r="AB9" s="106"/>
      <c r="AC9" s="72"/>
      <c r="AD9" s="73"/>
    </row>
    <row r="10" spans="1:30" s="74" customFormat="1" ht="15">
      <c r="A10" s="103">
        <v>7</v>
      </c>
      <c r="B10" s="103"/>
      <c r="C10" s="103"/>
      <c r="D10" s="119" t="s">
        <v>44</v>
      </c>
      <c r="E10" s="119" t="s">
        <v>82</v>
      </c>
      <c r="F10" s="119" t="s">
        <v>235</v>
      </c>
      <c r="G10" s="106" t="s">
        <v>315</v>
      </c>
      <c r="H10" s="103" t="s">
        <v>244</v>
      </c>
      <c r="I10" s="120">
        <v>2016</v>
      </c>
      <c r="J10" s="123"/>
      <c r="K10" s="124">
        <v>77900.712542050387</v>
      </c>
      <c r="L10" s="103" t="s">
        <v>248</v>
      </c>
      <c r="M10" s="111">
        <v>10</v>
      </c>
      <c r="N10" s="111">
        <f ca="1">IF(I10&gt;0,YEAR('Cover Sheet'!$E$8)-I10,0)</f>
        <v>5</v>
      </c>
      <c r="O10" s="111">
        <f t="shared" ca="1" si="0"/>
        <v>5</v>
      </c>
      <c r="P10" s="112">
        <f t="shared" ca="1" si="1"/>
        <v>0.5</v>
      </c>
      <c r="Q10" s="113">
        <f t="shared" ca="1" si="3"/>
        <v>389503.56271025195</v>
      </c>
      <c r="R10" s="113">
        <f t="shared" ca="1" si="2"/>
        <v>389503.56271025195</v>
      </c>
      <c r="S10" s="113">
        <f t="shared" ca="1" si="4"/>
        <v>38950.356271025194</v>
      </c>
      <c r="T10" s="111">
        <v>6</v>
      </c>
      <c r="U10" s="103" t="s">
        <v>192</v>
      </c>
      <c r="V10" s="103">
        <v>200</v>
      </c>
      <c r="W10" s="103" t="s">
        <v>192</v>
      </c>
      <c r="X10" s="103" t="s">
        <v>264</v>
      </c>
      <c r="Y10" s="103"/>
      <c r="Z10" s="103"/>
      <c r="AA10" s="103"/>
      <c r="AB10" s="106"/>
      <c r="AC10" s="72"/>
      <c r="AD10" s="73"/>
    </row>
    <row r="11" spans="1:30" s="74" customFormat="1" ht="15">
      <c r="A11" s="114">
        <v>8</v>
      </c>
      <c r="B11" s="114"/>
      <c r="C11" s="114"/>
      <c r="D11" s="119" t="s">
        <v>44</v>
      </c>
      <c r="E11" s="119" t="s">
        <v>83</v>
      </c>
      <c r="F11" s="119" t="s">
        <v>236</v>
      </c>
      <c r="G11" s="106" t="s">
        <v>236</v>
      </c>
      <c r="H11" s="103" t="s">
        <v>244</v>
      </c>
      <c r="I11" s="120">
        <v>2018</v>
      </c>
      <c r="J11" s="123"/>
      <c r="K11" s="124">
        <v>23040.31644253603</v>
      </c>
      <c r="L11" s="103" t="s">
        <v>248</v>
      </c>
      <c r="M11" s="111">
        <v>2</v>
      </c>
      <c r="N11" s="111">
        <f ca="1">IF(I11&gt;0,YEAR('Cover Sheet'!$E$8)-I11,0)</f>
        <v>3</v>
      </c>
      <c r="O11" s="111">
        <f t="shared" ca="1" si="0"/>
        <v>0</v>
      </c>
      <c r="P11" s="112">
        <f t="shared" ca="1" si="1"/>
        <v>0</v>
      </c>
      <c r="Q11" s="113">
        <f t="shared" ca="1" si="3"/>
        <v>69120.94932760809</v>
      </c>
      <c r="R11" s="113">
        <f t="shared" ca="1" si="2"/>
        <v>0</v>
      </c>
      <c r="S11" s="113">
        <f t="shared" ca="1" si="4"/>
        <v>0</v>
      </c>
      <c r="T11" s="111">
        <v>6</v>
      </c>
      <c r="U11" s="103" t="s">
        <v>192</v>
      </c>
      <c r="V11" s="103">
        <v>224</v>
      </c>
      <c r="W11" s="103" t="s">
        <v>192</v>
      </c>
      <c r="X11" s="103"/>
      <c r="Y11" s="103"/>
      <c r="Z11" s="103"/>
      <c r="AA11" s="103"/>
      <c r="AB11" s="106"/>
      <c r="AC11" s="72"/>
      <c r="AD11" s="73"/>
    </row>
    <row r="12" spans="1:30" s="74" customFormat="1" ht="15">
      <c r="A12" s="103">
        <v>9</v>
      </c>
      <c r="B12" s="103"/>
      <c r="C12" s="103"/>
      <c r="D12" s="119" t="s">
        <v>44</v>
      </c>
      <c r="E12" s="119" t="s">
        <v>214</v>
      </c>
      <c r="F12" s="119" t="s">
        <v>237</v>
      </c>
      <c r="G12" s="106" t="s">
        <v>269</v>
      </c>
      <c r="H12" s="103" t="s">
        <v>244</v>
      </c>
      <c r="I12" s="120">
        <v>2017</v>
      </c>
      <c r="J12" s="123"/>
      <c r="K12" s="124">
        <v>36816.611105072814</v>
      </c>
      <c r="L12" s="103" t="s">
        <v>248</v>
      </c>
      <c r="M12" s="111">
        <v>5</v>
      </c>
      <c r="N12" s="111">
        <f ca="1">IF(I12&gt;0,YEAR('Cover Sheet'!$E$8)-I12,0)</f>
        <v>4</v>
      </c>
      <c r="O12" s="111">
        <f t="shared" ca="1" si="0"/>
        <v>1</v>
      </c>
      <c r="P12" s="112">
        <f t="shared" ca="1" si="1"/>
        <v>0.2</v>
      </c>
      <c r="Q12" s="113">
        <f t="shared" ca="1" si="3"/>
        <v>147266.44442029126</v>
      </c>
      <c r="R12" s="113">
        <f t="shared" ca="1" si="2"/>
        <v>36816.611105072814</v>
      </c>
      <c r="S12" s="113">
        <f t="shared" ca="1" si="4"/>
        <v>7363.3222210145632</v>
      </c>
      <c r="T12" s="111">
        <v>3</v>
      </c>
      <c r="U12" s="103" t="s">
        <v>192</v>
      </c>
      <c r="V12" s="103">
        <v>650</v>
      </c>
      <c r="W12" s="103" t="s">
        <v>192</v>
      </c>
      <c r="X12" s="103"/>
      <c r="Y12" s="103"/>
      <c r="Z12" s="103"/>
      <c r="AA12" s="103"/>
      <c r="AB12" s="106"/>
      <c r="AC12" s="72"/>
      <c r="AD12" s="73"/>
    </row>
    <row r="13" spans="1:30" s="74" customFormat="1" ht="15">
      <c r="A13" s="114">
        <v>10</v>
      </c>
      <c r="B13" s="114"/>
      <c r="C13" s="114"/>
      <c r="D13" s="119" t="s">
        <v>154</v>
      </c>
      <c r="E13" s="119" t="s">
        <v>320</v>
      </c>
      <c r="F13" s="119" t="s">
        <v>319</v>
      </c>
      <c r="G13" s="106" t="s">
        <v>316</v>
      </c>
      <c r="H13" s="103" t="s">
        <v>247</v>
      </c>
      <c r="I13" s="120">
        <v>2008</v>
      </c>
      <c r="J13" s="123"/>
      <c r="K13" s="124">
        <v>3981279.2532838993</v>
      </c>
      <c r="L13" s="103" t="s">
        <v>248</v>
      </c>
      <c r="M13" s="111">
        <v>50</v>
      </c>
      <c r="N13" s="111">
        <f ca="1">IF(I13&gt;0,YEAR('Cover Sheet'!$E$8)-I13,0)</f>
        <v>13</v>
      </c>
      <c r="O13" s="111">
        <f t="shared" ca="1" si="0"/>
        <v>37</v>
      </c>
      <c r="P13" s="112">
        <f t="shared" ca="1" si="1"/>
        <v>0.74</v>
      </c>
      <c r="Q13" s="113">
        <f t="shared" ca="1" si="3"/>
        <v>51756630.292690694</v>
      </c>
      <c r="R13" s="113">
        <f t="shared" ca="1" si="2"/>
        <v>147307332.37150428</v>
      </c>
      <c r="S13" s="113">
        <f t="shared" ca="1" si="4"/>
        <v>2946146.6474300856</v>
      </c>
      <c r="T13" s="111"/>
      <c r="U13" s="103"/>
      <c r="V13" s="103"/>
      <c r="W13" s="103"/>
      <c r="X13" s="103"/>
      <c r="Y13" s="103"/>
      <c r="Z13" s="103"/>
      <c r="AA13" s="103"/>
      <c r="AB13" s="106"/>
      <c r="AC13" s="72"/>
      <c r="AD13" s="73"/>
    </row>
    <row r="14" spans="1:30" s="74" customFormat="1" ht="15">
      <c r="A14" s="103">
        <v>11</v>
      </c>
      <c r="B14" s="103"/>
      <c r="C14" s="103"/>
      <c r="D14" s="119" t="s">
        <v>57</v>
      </c>
      <c r="E14" s="119" t="s">
        <v>93</v>
      </c>
      <c r="F14" s="119" t="s">
        <v>238</v>
      </c>
      <c r="G14" s="106" t="s">
        <v>317</v>
      </c>
      <c r="H14" s="103" t="s">
        <v>89</v>
      </c>
      <c r="I14" s="120">
        <v>1985</v>
      </c>
      <c r="J14" s="123"/>
      <c r="K14" s="124">
        <v>4058052.4728440545</v>
      </c>
      <c r="L14" s="103" t="s">
        <v>248</v>
      </c>
      <c r="M14" s="111">
        <v>30</v>
      </c>
      <c r="N14" s="111">
        <f ca="1">IF(I14&gt;0,YEAR('Cover Sheet'!$E$8)-I14,0)</f>
        <v>36</v>
      </c>
      <c r="O14" s="111">
        <f t="shared" ca="1" si="0"/>
        <v>0</v>
      </c>
      <c r="P14" s="112">
        <f t="shared" ca="1" si="1"/>
        <v>0</v>
      </c>
      <c r="Q14" s="113">
        <f t="shared" ca="1" si="3"/>
        <v>146089889.02238595</v>
      </c>
      <c r="R14" s="113">
        <f t="shared" ca="1" si="2"/>
        <v>0</v>
      </c>
      <c r="S14" s="113">
        <f t="shared" ca="1" si="4"/>
        <v>0</v>
      </c>
      <c r="T14" s="111"/>
      <c r="U14" s="103"/>
      <c r="V14" s="103"/>
      <c r="W14" s="103"/>
      <c r="X14" s="103"/>
      <c r="Y14" s="103"/>
      <c r="Z14" s="103"/>
      <c r="AA14" s="103"/>
      <c r="AB14" s="106"/>
      <c r="AC14" s="72"/>
      <c r="AD14" s="73"/>
    </row>
    <row r="15" spans="1:30" s="74" customFormat="1" ht="15">
      <c r="A15" s="114">
        <v>12</v>
      </c>
      <c r="B15" s="114"/>
      <c r="C15" s="114"/>
      <c r="D15" s="119" t="s">
        <v>57</v>
      </c>
      <c r="E15" s="119" t="s">
        <v>48</v>
      </c>
      <c r="F15" s="119" t="s">
        <v>239</v>
      </c>
      <c r="G15" s="106" t="s">
        <v>270</v>
      </c>
      <c r="H15" s="103" t="s">
        <v>89</v>
      </c>
      <c r="I15" s="120">
        <v>1972</v>
      </c>
      <c r="J15" s="123"/>
      <c r="K15" s="124">
        <v>13500000</v>
      </c>
      <c r="L15" s="103" t="s">
        <v>248</v>
      </c>
      <c r="M15" s="111">
        <v>50</v>
      </c>
      <c r="N15" s="111">
        <f ca="1">IF(I15&gt;0,YEAR('Cover Sheet'!$E$8)-I15,0)</f>
        <v>49</v>
      </c>
      <c r="O15" s="111">
        <f t="shared" ca="1" si="0"/>
        <v>1</v>
      </c>
      <c r="P15" s="112">
        <f t="shared" ca="1" si="1"/>
        <v>0.02</v>
      </c>
      <c r="Q15" s="113">
        <f t="shared" ca="1" si="3"/>
        <v>661500000</v>
      </c>
      <c r="R15" s="113">
        <f t="shared" ca="1" si="2"/>
        <v>13500000</v>
      </c>
      <c r="S15" s="113">
        <f t="shared" ca="1" si="4"/>
        <v>270000</v>
      </c>
      <c r="T15" s="111"/>
      <c r="U15" s="103"/>
      <c r="V15" s="103"/>
      <c r="W15" s="103"/>
      <c r="X15" s="103"/>
      <c r="Y15" s="103"/>
      <c r="Z15" s="103"/>
      <c r="AA15" s="103"/>
      <c r="AB15" s="106"/>
      <c r="AC15" s="72"/>
      <c r="AD15" s="73"/>
    </row>
    <row r="16" spans="1:30" s="74" customFormat="1" ht="15">
      <c r="A16" s="103">
        <v>13</v>
      </c>
      <c r="B16" s="103"/>
      <c r="C16" s="103"/>
      <c r="D16" s="119" t="s">
        <v>57</v>
      </c>
      <c r="E16" s="119" t="s">
        <v>54</v>
      </c>
      <c r="F16" s="125" t="s">
        <v>240</v>
      </c>
      <c r="G16" s="106" t="s">
        <v>269</v>
      </c>
      <c r="H16" s="103" t="s">
        <v>89</v>
      </c>
      <c r="I16" s="120">
        <v>2018</v>
      </c>
      <c r="J16" s="123"/>
      <c r="K16" s="124">
        <v>102977.67379424503</v>
      </c>
      <c r="L16" s="103" t="s">
        <v>248</v>
      </c>
      <c r="M16" s="111">
        <v>25</v>
      </c>
      <c r="N16" s="111">
        <f ca="1">IF(I16&gt;0,YEAR('Cover Sheet'!$E$8)-I16,0)</f>
        <v>3</v>
      </c>
      <c r="O16" s="111">
        <f t="shared" ca="1" si="0"/>
        <v>22</v>
      </c>
      <c r="P16" s="112">
        <f t="shared" ca="1" si="1"/>
        <v>0.88</v>
      </c>
      <c r="Q16" s="113">
        <f t="shared" ca="1" si="3"/>
        <v>308933.02138273511</v>
      </c>
      <c r="R16" s="113">
        <f t="shared" ca="1" si="2"/>
        <v>2265508.8234733907</v>
      </c>
      <c r="S16" s="113">
        <f t="shared" ca="1" si="4"/>
        <v>90620.352938935626</v>
      </c>
      <c r="T16" s="111"/>
      <c r="U16" s="103"/>
      <c r="V16" s="103"/>
      <c r="W16" s="103"/>
      <c r="X16" s="103"/>
      <c r="Y16" s="103"/>
      <c r="Z16" s="103"/>
      <c r="AA16" s="103"/>
      <c r="AB16" s="106"/>
      <c r="AC16" s="72"/>
      <c r="AD16" s="73"/>
    </row>
    <row r="17" spans="1:30" s="74" customFormat="1" ht="15">
      <c r="A17" s="114">
        <v>14</v>
      </c>
      <c r="B17" s="114"/>
      <c r="C17" s="114"/>
      <c r="D17" s="119" t="s">
        <v>57</v>
      </c>
      <c r="E17" s="119" t="s">
        <v>88</v>
      </c>
      <c r="F17" s="125" t="s">
        <v>241</v>
      </c>
      <c r="G17" s="106" t="s">
        <v>318</v>
      </c>
      <c r="H17" s="103" t="s">
        <v>89</v>
      </c>
      <c r="I17" s="120">
        <v>2015</v>
      </c>
      <c r="J17" s="123"/>
      <c r="K17" s="124">
        <v>18087.765311490239</v>
      </c>
      <c r="L17" s="103" t="s">
        <v>248</v>
      </c>
      <c r="M17" s="111">
        <v>25</v>
      </c>
      <c r="N17" s="111">
        <f ca="1">IF(I17&gt;0,YEAR('Cover Sheet'!$E$8)-I17,0)</f>
        <v>6</v>
      </c>
      <c r="O17" s="111">
        <f t="shared" ca="1" si="0"/>
        <v>19</v>
      </c>
      <c r="P17" s="112">
        <f t="shared" ca="1" si="1"/>
        <v>0.76</v>
      </c>
      <c r="Q17" s="113">
        <f t="shared" ca="1" si="3"/>
        <v>108526.59186894144</v>
      </c>
      <c r="R17" s="113">
        <f t="shared" ca="1" si="2"/>
        <v>343667.54091831454</v>
      </c>
      <c r="S17" s="113">
        <f t="shared" ca="1" si="4"/>
        <v>13746.701636732581</v>
      </c>
      <c r="T17" s="111"/>
      <c r="U17" s="103"/>
      <c r="V17" s="103"/>
      <c r="W17" s="103"/>
      <c r="X17" s="103"/>
      <c r="Y17" s="103"/>
      <c r="Z17" s="103"/>
      <c r="AA17" s="103"/>
      <c r="AB17" s="106"/>
      <c r="AC17" s="72"/>
      <c r="AD17" s="73"/>
    </row>
    <row r="18" spans="1:30" s="74" customFormat="1" ht="15">
      <c r="A18" s="103">
        <v>15</v>
      </c>
      <c r="B18" s="103"/>
      <c r="C18" s="103"/>
      <c r="D18" s="119" t="s">
        <v>57</v>
      </c>
      <c r="E18" s="119" t="s">
        <v>217</v>
      </c>
      <c r="F18" s="119" t="s">
        <v>242</v>
      </c>
      <c r="G18" s="106" t="s">
        <v>271</v>
      </c>
      <c r="H18" s="103" t="s">
        <v>89</v>
      </c>
      <c r="I18" s="120">
        <v>2015</v>
      </c>
      <c r="J18" s="123"/>
      <c r="K18" s="124">
        <v>10839.387322858562</v>
      </c>
      <c r="L18" s="103" t="s">
        <v>248</v>
      </c>
      <c r="M18" s="111">
        <v>10</v>
      </c>
      <c r="N18" s="111">
        <f ca="1">IF(I18&gt;0,YEAR('Cover Sheet'!$E$8)-I18,0)</f>
        <v>6</v>
      </c>
      <c r="O18" s="111">
        <f t="shared" ca="1" si="0"/>
        <v>4</v>
      </c>
      <c r="P18" s="112">
        <f t="shared" ca="1" si="1"/>
        <v>0.4</v>
      </c>
      <c r="Q18" s="113">
        <f t="shared" ca="1" si="3"/>
        <v>65036.32393715137</v>
      </c>
      <c r="R18" s="113">
        <f t="shared" ca="1" si="2"/>
        <v>43357.549291434247</v>
      </c>
      <c r="S18" s="113">
        <f t="shared" ca="1" si="4"/>
        <v>4335.7549291434252</v>
      </c>
      <c r="T18" s="111"/>
      <c r="U18" s="103"/>
      <c r="V18" s="103"/>
      <c r="W18" s="103"/>
      <c r="X18" s="103"/>
      <c r="Y18" s="103"/>
      <c r="Z18" s="103"/>
      <c r="AA18" s="103"/>
      <c r="AB18" s="106"/>
      <c r="AC18" s="72"/>
      <c r="AD18" s="73"/>
    </row>
    <row r="19" spans="1:30" s="74" customFormat="1" ht="15">
      <c r="A19" s="114">
        <v>16</v>
      </c>
      <c r="B19" s="114"/>
      <c r="C19" s="114"/>
      <c r="D19" s="119"/>
      <c r="E19" s="119"/>
      <c r="F19" s="125"/>
      <c r="G19" s="106"/>
      <c r="H19" s="103"/>
      <c r="I19" s="120"/>
      <c r="J19" s="123"/>
      <c r="K19" s="124"/>
      <c r="L19" s="103"/>
      <c r="M19" s="111"/>
      <c r="N19" s="111">
        <f>IF(I19&gt;0,YEAR('Cover Sheet'!$E$8)-I19,0)</f>
        <v>0</v>
      </c>
      <c r="O19" s="111">
        <f t="shared" si="0"/>
        <v>0</v>
      </c>
      <c r="P19" s="112">
        <f t="shared" si="1"/>
        <v>0</v>
      </c>
      <c r="Q19" s="113">
        <f t="shared" si="3"/>
        <v>0</v>
      </c>
      <c r="R19" s="113">
        <f t="shared" si="2"/>
        <v>0</v>
      </c>
      <c r="S19" s="113">
        <f t="shared" si="4"/>
        <v>0</v>
      </c>
      <c r="T19" s="103"/>
      <c r="U19" s="103"/>
      <c r="V19" s="103"/>
      <c r="W19" s="103"/>
      <c r="X19" s="103"/>
      <c r="Y19" s="103"/>
      <c r="Z19" s="103"/>
      <c r="AA19" s="103"/>
      <c r="AB19" s="106"/>
      <c r="AC19" s="72"/>
      <c r="AD19" s="73"/>
    </row>
    <row r="20" spans="1:30" s="74" customFormat="1" ht="15">
      <c r="A20" s="103">
        <v>17</v>
      </c>
      <c r="B20" s="103"/>
      <c r="C20" s="103"/>
      <c r="D20" s="119"/>
      <c r="E20" s="119"/>
      <c r="F20" s="125"/>
      <c r="G20" s="106"/>
      <c r="H20" s="103"/>
      <c r="I20" s="120"/>
      <c r="J20" s="123"/>
      <c r="K20" s="124"/>
      <c r="L20" s="103"/>
      <c r="M20" s="111"/>
      <c r="N20" s="111">
        <f>IF(I20&gt;0,YEAR('Cover Sheet'!$E$8)-I20,0)</f>
        <v>0</v>
      </c>
      <c r="O20" s="111">
        <f t="shared" si="0"/>
        <v>0</v>
      </c>
      <c r="P20" s="112">
        <f t="shared" si="1"/>
        <v>0</v>
      </c>
      <c r="Q20" s="113">
        <f t="shared" si="3"/>
        <v>0</v>
      </c>
      <c r="R20" s="113">
        <f t="shared" si="3"/>
        <v>0</v>
      </c>
      <c r="S20" s="113">
        <f t="shared" si="4"/>
        <v>0</v>
      </c>
      <c r="T20" s="103"/>
      <c r="U20" s="103"/>
      <c r="V20" s="103"/>
      <c r="W20" s="103"/>
      <c r="X20" s="103"/>
      <c r="Y20" s="103"/>
      <c r="Z20" s="103"/>
      <c r="AA20" s="103"/>
      <c r="AB20" s="106"/>
      <c r="AC20" s="72"/>
      <c r="AD20" s="73"/>
    </row>
    <row r="21" spans="1:30" s="74" customFormat="1" ht="15">
      <c r="A21" s="114">
        <v>18</v>
      </c>
      <c r="B21" s="114"/>
      <c r="C21" s="114"/>
      <c r="D21" s="119"/>
      <c r="E21" s="119"/>
      <c r="F21" s="119"/>
      <c r="G21" s="106"/>
      <c r="H21" s="103"/>
      <c r="I21" s="120"/>
      <c r="J21" s="123"/>
      <c r="K21" s="124"/>
      <c r="L21" s="103"/>
      <c r="M21" s="111"/>
      <c r="N21" s="111">
        <f>IF(I21&gt;0,YEAR('Cover Sheet'!$E$8)-I21,0)</f>
        <v>0</v>
      </c>
      <c r="O21" s="111">
        <f t="shared" si="0"/>
        <v>0</v>
      </c>
      <c r="P21" s="112">
        <f t="shared" si="1"/>
        <v>0</v>
      </c>
      <c r="Q21" s="113">
        <f t="shared" si="3"/>
        <v>0</v>
      </c>
      <c r="R21" s="113">
        <f t="shared" si="3"/>
        <v>0</v>
      </c>
      <c r="S21" s="113">
        <f t="shared" si="4"/>
        <v>0</v>
      </c>
      <c r="T21" s="111"/>
      <c r="U21" s="103"/>
      <c r="V21" s="103"/>
      <c r="W21" s="103"/>
      <c r="X21" s="103"/>
      <c r="Y21" s="103"/>
      <c r="Z21" s="103"/>
      <c r="AA21" s="103"/>
      <c r="AB21" s="106"/>
      <c r="AC21" s="72"/>
      <c r="AD21" s="73"/>
    </row>
    <row r="22" spans="1:30" s="74" customFormat="1" ht="15">
      <c r="A22" s="103">
        <v>19</v>
      </c>
      <c r="B22" s="103"/>
      <c r="C22" s="103"/>
      <c r="D22" s="119"/>
      <c r="E22" s="119"/>
      <c r="F22" s="119"/>
      <c r="G22" s="106"/>
      <c r="H22" s="103"/>
      <c r="I22" s="120"/>
      <c r="J22" s="123"/>
      <c r="K22" s="124"/>
      <c r="L22" s="103"/>
      <c r="M22" s="111"/>
      <c r="N22" s="111">
        <f>IF(I22&gt;0,YEAR('Cover Sheet'!$E$8)-I22,0)</f>
        <v>0</v>
      </c>
      <c r="O22" s="111">
        <f t="shared" si="0"/>
        <v>0</v>
      </c>
      <c r="P22" s="112">
        <f t="shared" si="1"/>
        <v>0</v>
      </c>
      <c r="Q22" s="113">
        <f t="shared" si="3"/>
        <v>0</v>
      </c>
      <c r="R22" s="113">
        <f t="shared" si="3"/>
        <v>0</v>
      </c>
      <c r="S22" s="113">
        <f t="shared" si="4"/>
        <v>0</v>
      </c>
      <c r="T22" s="111"/>
      <c r="U22" s="103"/>
      <c r="V22" s="103"/>
      <c r="W22" s="103"/>
      <c r="X22" s="103"/>
      <c r="Y22" s="103"/>
      <c r="Z22" s="103"/>
      <c r="AA22" s="103"/>
      <c r="AB22" s="106"/>
      <c r="AC22" s="72"/>
      <c r="AD22" s="73"/>
    </row>
    <row r="23" spans="1:30" s="74" customFormat="1" ht="15">
      <c r="A23" s="114">
        <v>20</v>
      </c>
      <c r="B23" s="114"/>
      <c r="C23" s="114"/>
      <c r="D23" s="119"/>
      <c r="E23" s="119"/>
      <c r="F23" s="119"/>
      <c r="G23" s="106"/>
      <c r="H23" s="103"/>
      <c r="I23" s="120"/>
      <c r="J23" s="123"/>
      <c r="K23" s="124"/>
      <c r="L23" s="103"/>
      <c r="M23" s="111"/>
      <c r="N23" s="111">
        <f>IF(I23&gt;0,YEAR('Cover Sheet'!$E$8)-I23,0)</f>
        <v>0</v>
      </c>
      <c r="O23" s="111">
        <f t="shared" si="0"/>
        <v>0</v>
      </c>
      <c r="P23" s="112">
        <f t="shared" si="1"/>
        <v>0</v>
      </c>
      <c r="Q23" s="113">
        <f t="shared" si="3"/>
        <v>0</v>
      </c>
      <c r="R23" s="113">
        <f t="shared" si="3"/>
        <v>0</v>
      </c>
      <c r="S23" s="113">
        <f t="shared" si="4"/>
        <v>0</v>
      </c>
      <c r="T23" s="111"/>
      <c r="U23" s="103"/>
      <c r="V23" s="103"/>
      <c r="W23" s="103"/>
      <c r="X23" s="103"/>
      <c r="Y23" s="103"/>
      <c r="Z23" s="103"/>
      <c r="AA23" s="103"/>
      <c r="AB23" s="106"/>
      <c r="AC23" s="72"/>
      <c r="AD23" s="73"/>
    </row>
    <row r="24" spans="1:30" s="74" customFormat="1" ht="15">
      <c r="A24" s="103">
        <v>21</v>
      </c>
      <c r="B24" s="103"/>
      <c r="C24" s="103"/>
      <c r="D24" s="119"/>
      <c r="E24" s="119"/>
      <c r="F24" s="119"/>
      <c r="G24" s="106"/>
      <c r="H24" s="103"/>
      <c r="I24" s="120"/>
      <c r="J24" s="123"/>
      <c r="K24" s="124"/>
      <c r="L24" s="103"/>
      <c r="M24" s="111"/>
      <c r="N24" s="111">
        <f>IF(I24&gt;0,YEAR('Cover Sheet'!$E$8)-I24,0)</f>
        <v>0</v>
      </c>
      <c r="O24" s="111">
        <f t="shared" si="0"/>
        <v>0</v>
      </c>
      <c r="P24" s="112">
        <f t="shared" si="1"/>
        <v>0</v>
      </c>
      <c r="Q24" s="113">
        <f t="shared" si="3"/>
        <v>0</v>
      </c>
      <c r="R24" s="113">
        <f t="shared" si="3"/>
        <v>0</v>
      </c>
      <c r="S24" s="113">
        <f t="shared" si="4"/>
        <v>0</v>
      </c>
      <c r="T24" s="111"/>
      <c r="U24" s="103"/>
      <c r="V24" s="103"/>
      <c r="W24" s="103"/>
      <c r="X24" s="103"/>
      <c r="Y24" s="103"/>
      <c r="Z24" s="103"/>
      <c r="AA24" s="103"/>
      <c r="AB24" s="106"/>
      <c r="AC24" s="72"/>
      <c r="AD24" s="73"/>
    </row>
    <row r="25" spans="1:30" s="74" customFormat="1" ht="15">
      <c r="A25" s="114">
        <v>22</v>
      </c>
      <c r="B25" s="114"/>
      <c r="C25" s="114"/>
      <c r="D25" s="119"/>
      <c r="E25" s="119"/>
      <c r="F25" s="119"/>
      <c r="G25" s="106"/>
      <c r="H25" s="103"/>
      <c r="I25" s="120"/>
      <c r="J25" s="123"/>
      <c r="K25" s="124"/>
      <c r="L25" s="103"/>
      <c r="M25" s="111"/>
      <c r="N25" s="111">
        <f>IF(I25&gt;0,YEAR('Cover Sheet'!$E$8)-I25,0)</f>
        <v>0</v>
      </c>
      <c r="O25" s="111">
        <f t="shared" si="0"/>
        <v>0</v>
      </c>
      <c r="P25" s="112">
        <f t="shared" si="1"/>
        <v>0</v>
      </c>
      <c r="Q25" s="113">
        <f t="shared" si="3"/>
        <v>0</v>
      </c>
      <c r="R25" s="113">
        <f t="shared" si="3"/>
        <v>0</v>
      </c>
      <c r="S25" s="113">
        <f t="shared" si="4"/>
        <v>0</v>
      </c>
      <c r="T25" s="111"/>
      <c r="U25" s="103"/>
      <c r="V25" s="103"/>
      <c r="W25" s="103"/>
      <c r="X25" s="103"/>
      <c r="Y25" s="103"/>
      <c r="Z25" s="103"/>
      <c r="AA25" s="103"/>
      <c r="AB25" s="106"/>
      <c r="AC25" s="72"/>
      <c r="AD25" s="73"/>
    </row>
    <row r="26" spans="1:30" s="74" customFormat="1" ht="15">
      <c r="A26" s="103">
        <v>23</v>
      </c>
      <c r="B26" s="103"/>
      <c r="C26" s="103"/>
      <c r="D26" s="119"/>
      <c r="E26" s="119"/>
      <c r="F26" s="119"/>
      <c r="G26" s="106"/>
      <c r="H26" s="103"/>
      <c r="I26" s="120"/>
      <c r="J26" s="123"/>
      <c r="K26" s="124"/>
      <c r="L26" s="103"/>
      <c r="M26" s="111"/>
      <c r="N26" s="111">
        <f>IF(I26&gt;0,YEAR('Cover Sheet'!$E$8)-I26,0)</f>
        <v>0</v>
      </c>
      <c r="O26" s="111">
        <f t="shared" si="0"/>
        <v>0</v>
      </c>
      <c r="P26" s="112">
        <f t="shared" si="1"/>
        <v>0</v>
      </c>
      <c r="Q26" s="113">
        <f t="shared" si="3"/>
        <v>0</v>
      </c>
      <c r="R26" s="113">
        <f t="shared" si="3"/>
        <v>0</v>
      </c>
      <c r="S26" s="113">
        <f t="shared" si="4"/>
        <v>0</v>
      </c>
      <c r="T26" s="111"/>
      <c r="U26" s="103"/>
      <c r="V26" s="103"/>
      <c r="W26" s="103"/>
      <c r="X26" s="103"/>
      <c r="Y26" s="103"/>
      <c r="Z26" s="103"/>
      <c r="AA26" s="103"/>
      <c r="AB26" s="106"/>
      <c r="AC26" s="72"/>
      <c r="AD26" s="73"/>
    </row>
    <row r="27" spans="1:30" s="74" customFormat="1" ht="15">
      <c r="A27" s="114">
        <v>24</v>
      </c>
      <c r="B27" s="114"/>
      <c r="C27" s="114"/>
      <c r="D27" s="119"/>
      <c r="E27" s="119"/>
      <c r="F27" s="119"/>
      <c r="G27" s="106"/>
      <c r="H27" s="103"/>
      <c r="I27" s="120"/>
      <c r="J27" s="123"/>
      <c r="K27" s="124"/>
      <c r="L27" s="103"/>
      <c r="M27" s="111"/>
      <c r="N27" s="111">
        <f>IF(I27&gt;0,YEAR('Cover Sheet'!$E$8)-I27,0)</f>
        <v>0</v>
      </c>
      <c r="O27" s="111">
        <f t="shared" si="0"/>
        <v>0</v>
      </c>
      <c r="P27" s="112">
        <f t="shared" si="1"/>
        <v>0</v>
      </c>
      <c r="Q27" s="113">
        <f t="shared" si="3"/>
        <v>0</v>
      </c>
      <c r="R27" s="113">
        <f t="shared" si="3"/>
        <v>0</v>
      </c>
      <c r="S27" s="113">
        <f t="shared" si="4"/>
        <v>0</v>
      </c>
      <c r="T27" s="111"/>
      <c r="U27" s="103"/>
      <c r="V27" s="103"/>
      <c r="W27" s="103"/>
      <c r="X27" s="103"/>
      <c r="Y27" s="103"/>
      <c r="Z27" s="103"/>
      <c r="AA27" s="103"/>
      <c r="AB27" s="106"/>
      <c r="AC27" s="72"/>
      <c r="AD27" s="73"/>
    </row>
    <row r="28" spans="1:30" s="74" customFormat="1" ht="15">
      <c r="A28" s="103">
        <v>25</v>
      </c>
      <c r="B28" s="103"/>
      <c r="C28" s="103"/>
      <c r="D28" s="119"/>
      <c r="E28" s="119"/>
      <c r="F28" s="119"/>
      <c r="G28" s="106"/>
      <c r="H28" s="103"/>
      <c r="I28" s="120"/>
      <c r="J28" s="123"/>
      <c r="K28" s="124"/>
      <c r="L28" s="103"/>
      <c r="M28" s="111"/>
      <c r="N28" s="111">
        <f>IF(I28&gt;0,YEAR('Cover Sheet'!$E$8)-I28,0)</f>
        <v>0</v>
      </c>
      <c r="O28" s="111">
        <f t="shared" si="0"/>
        <v>0</v>
      </c>
      <c r="P28" s="112">
        <f t="shared" si="1"/>
        <v>0</v>
      </c>
      <c r="Q28" s="113">
        <f t="shared" si="3"/>
        <v>0</v>
      </c>
      <c r="R28" s="113">
        <f t="shared" si="3"/>
        <v>0</v>
      </c>
      <c r="S28" s="113">
        <f t="shared" si="4"/>
        <v>0</v>
      </c>
      <c r="T28" s="111"/>
      <c r="U28" s="103"/>
      <c r="V28" s="103"/>
      <c r="W28" s="103"/>
      <c r="X28" s="103"/>
      <c r="Y28" s="103"/>
      <c r="Z28" s="103"/>
      <c r="AA28" s="103"/>
      <c r="AB28" s="106"/>
      <c r="AC28" s="72"/>
      <c r="AD28" s="73"/>
    </row>
    <row r="29" spans="1:30" s="74" customFormat="1" ht="15">
      <c r="A29" s="114">
        <v>26</v>
      </c>
      <c r="B29" s="114"/>
      <c r="C29" s="114"/>
      <c r="D29" s="119"/>
      <c r="E29" s="119"/>
      <c r="F29" s="119"/>
      <c r="G29" s="106"/>
      <c r="H29" s="103"/>
      <c r="I29" s="120"/>
      <c r="J29" s="123"/>
      <c r="K29" s="124"/>
      <c r="L29" s="103"/>
      <c r="M29" s="111"/>
      <c r="N29" s="111">
        <f>IF(I29&gt;0,YEAR('Cover Sheet'!$E$8)-I29,0)</f>
        <v>0</v>
      </c>
      <c r="O29" s="111">
        <f t="shared" si="0"/>
        <v>0</v>
      </c>
      <c r="P29" s="112">
        <f t="shared" si="1"/>
        <v>0</v>
      </c>
      <c r="Q29" s="113">
        <f t="shared" si="3"/>
        <v>0</v>
      </c>
      <c r="R29" s="113">
        <f t="shared" si="3"/>
        <v>0</v>
      </c>
      <c r="S29" s="113">
        <f t="shared" si="4"/>
        <v>0</v>
      </c>
      <c r="T29" s="111"/>
      <c r="U29" s="103"/>
      <c r="V29" s="103"/>
      <c r="W29" s="103"/>
      <c r="X29" s="103"/>
      <c r="Y29" s="103"/>
      <c r="Z29" s="103"/>
      <c r="AA29" s="103"/>
      <c r="AB29" s="106"/>
      <c r="AC29" s="72"/>
      <c r="AD29" s="73"/>
    </row>
    <row r="30" spans="1:30" s="74" customFormat="1" ht="15">
      <c r="A30" s="103">
        <v>27</v>
      </c>
      <c r="B30" s="103"/>
      <c r="C30" s="103"/>
      <c r="D30" s="119"/>
      <c r="E30" s="119"/>
      <c r="F30" s="119"/>
      <c r="G30" s="106"/>
      <c r="H30" s="103"/>
      <c r="I30" s="120"/>
      <c r="J30" s="123"/>
      <c r="K30" s="124"/>
      <c r="L30" s="103"/>
      <c r="M30" s="111"/>
      <c r="N30" s="111">
        <f>IF(I30&gt;0,YEAR('Cover Sheet'!$E$8)-I30,0)</f>
        <v>0</v>
      </c>
      <c r="O30" s="111">
        <f t="shared" si="0"/>
        <v>0</v>
      </c>
      <c r="P30" s="112">
        <f t="shared" si="1"/>
        <v>0</v>
      </c>
      <c r="Q30" s="113">
        <f t="shared" si="3"/>
        <v>0</v>
      </c>
      <c r="R30" s="113">
        <f t="shared" si="3"/>
        <v>0</v>
      </c>
      <c r="S30" s="113">
        <f t="shared" si="4"/>
        <v>0</v>
      </c>
      <c r="T30" s="111"/>
      <c r="U30" s="103"/>
      <c r="V30" s="103"/>
      <c r="W30" s="103"/>
      <c r="X30" s="103"/>
      <c r="Y30" s="103"/>
      <c r="Z30" s="103"/>
      <c r="AA30" s="103"/>
      <c r="AB30" s="106"/>
      <c r="AC30" s="72"/>
      <c r="AD30" s="73"/>
    </row>
    <row r="31" spans="1:30" s="74" customFormat="1" ht="15">
      <c r="A31" s="114">
        <v>28</v>
      </c>
      <c r="B31" s="114"/>
      <c r="C31" s="114"/>
      <c r="D31" s="119"/>
      <c r="E31" s="119"/>
      <c r="F31" s="119"/>
      <c r="G31" s="106"/>
      <c r="H31" s="103"/>
      <c r="I31" s="120"/>
      <c r="J31" s="123"/>
      <c r="K31" s="124"/>
      <c r="L31" s="103"/>
      <c r="M31" s="111"/>
      <c r="N31" s="111">
        <f>IF(I31&gt;0,YEAR('Cover Sheet'!$E$8)-I31,0)</f>
        <v>0</v>
      </c>
      <c r="O31" s="111">
        <f t="shared" si="0"/>
        <v>0</v>
      </c>
      <c r="P31" s="112">
        <f t="shared" si="1"/>
        <v>0</v>
      </c>
      <c r="Q31" s="113">
        <f t="shared" si="3"/>
        <v>0</v>
      </c>
      <c r="R31" s="113">
        <f t="shared" si="3"/>
        <v>0</v>
      </c>
      <c r="S31" s="113">
        <f t="shared" si="4"/>
        <v>0</v>
      </c>
      <c r="T31" s="111"/>
      <c r="U31" s="103"/>
      <c r="V31" s="103"/>
      <c r="W31" s="103"/>
      <c r="X31" s="103"/>
      <c r="Y31" s="103"/>
      <c r="Z31" s="103"/>
      <c r="AA31" s="103"/>
      <c r="AB31" s="106"/>
      <c r="AC31" s="72"/>
      <c r="AD31" s="73"/>
    </row>
    <row r="32" spans="1:30" s="74" customFormat="1" ht="15">
      <c r="A32" s="103">
        <v>29</v>
      </c>
      <c r="B32" s="103"/>
      <c r="C32" s="103"/>
      <c r="D32" s="119"/>
      <c r="E32" s="119"/>
      <c r="F32" s="119"/>
      <c r="G32" s="106"/>
      <c r="H32" s="103"/>
      <c r="I32" s="120"/>
      <c r="J32" s="123"/>
      <c r="K32" s="124"/>
      <c r="L32" s="103"/>
      <c r="M32" s="111"/>
      <c r="N32" s="111">
        <f>IF(I32&gt;0,YEAR('Cover Sheet'!$E$8)-I32,0)</f>
        <v>0</v>
      </c>
      <c r="O32" s="111">
        <f t="shared" si="0"/>
        <v>0</v>
      </c>
      <c r="P32" s="112">
        <f t="shared" si="1"/>
        <v>0</v>
      </c>
      <c r="Q32" s="113">
        <f t="shared" si="3"/>
        <v>0</v>
      </c>
      <c r="R32" s="113">
        <f t="shared" si="3"/>
        <v>0</v>
      </c>
      <c r="S32" s="113">
        <f t="shared" si="4"/>
        <v>0</v>
      </c>
      <c r="T32" s="111"/>
      <c r="U32" s="103"/>
      <c r="V32" s="103"/>
      <c r="W32" s="103"/>
      <c r="X32" s="103"/>
      <c r="Y32" s="103"/>
      <c r="Z32" s="103"/>
      <c r="AA32" s="103"/>
      <c r="AB32" s="106"/>
      <c r="AC32" s="72"/>
      <c r="AD32" s="73"/>
    </row>
    <row r="33" spans="1:30" s="74" customFormat="1" ht="15">
      <c r="A33" s="114">
        <v>30</v>
      </c>
      <c r="B33" s="114"/>
      <c r="C33" s="114"/>
      <c r="D33" s="119"/>
      <c r="E33" s="119"/>
      <c r="F33" s="119"/>
      <c r="G33" s="106"/>
      <c r="H33" s="103"/>
      <c r="I33" s="120"/>
      <c r="J33" s="123"/>
      <c r="K33" s="124"/>
      <c r="L33" s="103"/>
      <c r="M33" s="111"/>
      <c r="N33" s="111">
        <f>IF(I33&gt;0,YEAR('Cover Sheet'!$E$8)-I33,0)</f>
        <v>0</v>
      </c>
      <c r="O33" s="111">
        <f t="shared" si="0"/>
        <v>0</v>
      </c>
      <c r="P33" s="112">
        <f t="shared" si="1"/>
        <v>0</v>
      </c>
      <c r="Q33" s="113">
        <f t="shared" si="3"/>
        <v>0</v>
      </c>
      <c r="R33" s="113">
        <f t="shared" si="3"/>
        <v>0</v>
      </c>
      <c r="S33" s="113">
        <f t="shared" si="4"/>
        <v>0</v>
      </c>
      <c r="T33" s="111"/>
      <c r="U33" s="103"/>
      <c r="V33" s="103"/>
      <c r="W33" s="103"/>
      <c r="X33" s="103"/>
      <c r="Y33" s="103"/>
      <c r="Z33" s="103"/>
      <c r="AA33" s="103"/>
      <c r="AB33" s="106"/>
      <c r="AC33" s="72"/>
      <c r="AD33" s="73"/>
    </row>
    <row r="34" spans="1:30" s="74" customFormat="1" ht="15">
      <c r="A34" s="103">
        <v>31</v>
      </c>
      <c r="B34" s="103"/>
      <c r="C34" s="103"/>
      <c r="D34" s="119"/>
      <c r="E34" s="119"/>
      <c r="F34" s="119"/>
      <c r="G34" s="106"/>
      <c r="H34" s="103"/>
      <c r="I34" s="120"/>
      <c r="J34" s="123"/>
      <c r="K34" s="124"/>
      <c r="L34" s="103"/>
      <c r="M34" s="111"/>
      <c r="N34" s="111">
        <f>IF(I34&gt;0,YEAR('Cover Sheet'!$E$8)-I34,0)</f>
        <v>0</v>
      </c>
      <c r="O34" s="111">
        <f t="shared" si="0"/>
        <v>0</v>
      </c>
      <c r="P34" s="112">
        <f t="shared" si="1"/>
        <v>0</v>
      </c>
      <c r="Q34" s="113">
        <f t="shared" si="3"/>
        <v>0</v>
      </c>
      <c r="R34" s="113">
        <f t="shared" si="3"/>
        <v>0</v>
      </c>
      <c r="S34" s="113">
        <f t="shared" si="4"/>
        <v>0</v>
      </c>
      <c r="T34" s="111"/>
      <c r="U34" s="103"/>
      <c r="V34" s="103"/>
      <c r="W34" s="103"/>
      <c r="X34" s="103"/>
      <c r="Y34" s="103"/>
      <c r="Z34" s="103"/>
      <c r="AA34" s="103"/>
      <c r="AB34" s="106"/>
      <c r="AC34" s="72"/>
      <c r="AD34" s="73"/>
    </row>
    <row r="35" spans="1:30" s="74" customFormat="1" ht="15">
      <c r="A35" s="114">
        <v>32</v>
      </c>
      <c r="B35" s="114"/>
      <c r="C35" s="114"/>
      <c r="D35" s="119"/>
      <c r="E35" s="119"/>
      <c r="F35" s="119"/>
      <c r="G35" s="106"/>
      <c r="H35" s="103"/>
      <c r="I35" s="120"/>
      <c r="J35" s="123"/>
      <c r="K35" s="124"/>
      <c r="L35" s="103"/>
      <c r="M35" s="111"/>
      <c r="N35" s="111">
        <f>IF(I35&gt;0,YEAR('Cover Sheet'!$E$8)-I35,0)</f>
        <v>0</v>
      </c>
      <c r="O35" s="111">
        <f t="shared" si="0"/>
        <v>0</v>
      </c>
      <c r="P35" s="112">
        <f t="shared" si="1"/>
        <v>0</v>
      </c>
      <c r="Q35" s="113">
        <f t="shared" si="3"/>
        <v>0</v>
      </c>
      <c r="R35" s="113">
        <f t="shared" si="3"/>
        <v>0</v>
      </c>
      <c r="S35" s="113">
        <f t="shared" si="4"/>
        <v>0</v>
      </c>
      <c r="T35" s="111"/>
      <c r="U35" s="103"/>
      <c r="V35" s="103"/>
      <c r="W35" s="103"/>
      <c r="X35" s="103"/>
      <c r="Y35" s="103"/>
      <c r="Z35" s="103"/>
      <c r="AA35" s="103"/>
      <c r="AB35" s="106"/>
      <c r="AC35" s="72"/>
      <c r="AD35" s="73"/>
    </row>
    <row r="36" spans="1:30" s="74" customFormat="1" ht="15">
      <c r="A36" s="103">
        <v>33</v>
      </c>
      <c r="B36" s="103"/>
      <c r="C36" s="103"/>
      <c r="D36" s="119"/>
      <c r="E36" s="119"/>
      <c r="F36" s="119"/>
      <c r="G36" s="106"/>
      <c r="H36" s="103"/>
      <c r="I36" s="120"/>
      <c r="J36" s="123"/>
      <c r="K36" s="124"/>
      <c r="L36" s="103"/>
      <c r="M36" s="111"/>
      <c r="N36" s="111">
        <f>IF(I36&gt;0,YEAR('Cover Sheet'!$E$8)-I36,0)</f>
        <v>0</v>
      </c>
      <c r="O36" s="111">
        <f t="shared" si="0"/>
        <v>0</v>
      </c>
      <c r="P36" s="112">
        <f t="shared" si="1"/>
        <v>0</v>
      </c>
      <c r="Q36" s="113">
        <f t="shared" si="3"/>
        <v>0</v>
      </c>
      <c r="R36" s="113">
        <f t="shared" si="3"/>
        <v>0</v>
      </c>
      <c r="S36" s="113">
        <f t="shared" si="4"/>
        <v>0</v>
      </c>
      <c r="T36" s="111"/>
      <c r="U36" s="103"/>
      <c r="V36" s="103"/>
      <c r="W36" s="103"/>
      <c r="X36" s="103"/>
      <c r="Y36" s="103"/>
      <c r="Z36" s="103"/>
      <c r="AA36" s="103"/>
      <c r="AB36" s="106"/>
      <c r="AC36" s="72"/>
      <c r="AD36" s="73"/>
    </row>
    <row r="37" spans="1:30" s="74" customFormat="1" ht="15">
      <c r="A37" s="114">
        <v>34</v>
      </c>
      <c r="B37" s="114"/>
      <c r="C37" s="114"/>
      <c r="D37" s="119"/>
      <c r="E37" s="119"/>
      <c r="F37" s="119"/>
      <c r="G37" s="106"/>
      <c r="H37" s="103"/>
      <c r="I37" s="120"/>
      <c r="J37" s="123"/>
      <c r="K37" s="124"/>
      <c r="L37" s="103"/>
      <c r="M37" s="111"/>
      <c r="N37" s="111">
        <f>IF(I37&gt;0,YEAR('Cover Sheet'!$E$8)-I37,0)</f>
        <v>0</v>
      </c>
      <c r="O37" s="111">
        <f t="shared" si="0"/>
        <v>0</v>
      </c>
      <c r="P37" s="112">
        <f t="shared" si="1"/>
        <v>0</v>
      </c>
      <c r="Q37" s="113">
        <f t="shared" si="3"/>
        <v>0</v>
      </c>
      <c r="R37" s="113">
        <f t="shared" si="3"/>
        <v>0</v>
      </c>
      <c r="S37" s="113">
        <f t="shared" si="4"/>
        <v>0</v>
      </c>
      <c r="T37" s="111"/>
      <c r="U37" s="103"/>
      <c r="V37" s="103"/>
      <c r="W37" s="103"/>
      <c r="X37" s="103"/>
      <c r="Y37" s="103"/>
      <c r="Z37" s="103"/>
      <c r="AA37" s="103"/>
      <c r="AB37" s="106"/>
      <c r="AC37" s="72"/>
      <c r="AD37" s="73"/>
    </row>
    <row r="38" spans="1:30" s="74" customFormat="1" ht="15">
      <c r="A38" s="103">
        <v>35</v>
      </c>
      <c r="B38" s="103"/>
      <c r="C38" s="103"/>
      <c r="D38" s="119"/>
      <c r="E38" s="119"/>
      <c r="F38" s="119"/>
      <c r="G38" s="106"/>
      <c r="H38" s="103"/>
      <c r="I38" s="120"/>
      <c r="J38" s="123"/>
      <c r="K38" s="124"/>
      <c r="L38" s="103"/>
      <c r="M38" s="111"/>
      <c r="N38" s="111">
        <f>IF(I38&gt;0,YEAR('Cover Sheet'!$E$8)-I38,0)</f>
        <v>0</v>
      </c>
      <c r="O38" s="111">
        <f t="shared" si="0"/>
        <v>0</v>
      </c>
      <c r="P38" s="112">
        <f t="shared" si="1"/>
        <v>0</v>
      </c>
      <c r="Q38" s="113">
        <f t="shared" si="3"/>
        <v>0</v>
      </c>
      <c r="R38" s="113">
        <f t="shared" si="3"/>
        <v>0</v>
      </c>
      <c r="S38" s="113">
        <f t="shared" si="4"/>
        <v>0</v>
      </c>
      <c r="T38" s="111"/>
      <c r="U38" s="103"/>
      <c r="V38" s="103"/>
      <c r="W38" s="103"/>
      <c r="X38" s="103"/>
      <c r="Y38" s="103"/>
      <c r="Z38" s="103"/>
      <c r="AA38" s="103"/>
      <c r="AB38" s="106"/>
      <c r="AC38" s="72"/>
      <c r="AD38" s="73"/>
    </row>
    <row r="39" spans="1:30" s="74" customFormat="1" ht="15">
      <c r="A39" s="114">
        <v>36</v>
      </c>
      <c r="B39" s="114"/>
      <c r="C39" s="114"/>
      <c r="D39" s="119"/>
      <c r="E39" s="119"/>
      <c r="F39" s="119"/>
      <c r="G39" s="106"/>
      <c r="H39" s="103"/>
      <c r="I39" s="120"/>
      <c r="J39" s="123"/>
      <c r="K39" s="124"/>
      <c r="L39" s="103"/>
      <c r="M39" s="111"/>
      <c r="N39" s="111">
        <f>IF(I39&gt;0,YEAR('Cover Sheet'!$E$8)-I39,0)</f>
        <v>0</v>
      </c>
      <c r="O39" s="111">
        <f t="shared" si="0"/>
        <v>0</v>
      </c>
      <c r="P39" s="112">
        <f t="shared" si="1"/>
        <v>0</v>
      </c>
      <c r="Q39" s="113">
        <f t="shared" si="3"/>
        <v>0</v>
      </c>
      <c r="R39" s="113">
        <f t="shared" si="3"/>
        <v>0</v>
      </c>
      <c r="S39" s="113">
        <f t="shared" si="4"/>
        <v>0</v>
      </c>
      <c r="T39" s="111"/>
      <c r="U39" s="103"/>
      <c r="V39" s="103"/>
      <c r="W39" s="103"/>
      <c r="X39" s="103"/>
      <c r="Y39" s="103"/>
      <c r="Z39" s="103"/>
      <c r="AA39" s="103"/>
      <c r="AB39" s="106"/>
      <c r="AC39" s="72"/>
      <c r="AD39" s="73"/>
    </row>
    <row r="40" spans="1:30" s="74" customFormat="1" ht="15">
      <c r="A40" s="103">
        <v>37</v>
      </c>
      <c r="B40" s="103"/>
      <c r="C40" s="103"/>
      <c r="D40" s="119"/>
      <c r="E40" s="119"/>
      <c r="F40" s="119"/>
      <c r="G40" s="106"/>
      <c r="H40" s="103"/>
      <c r="I40" s="120"/>
      <c r="J40" s="123"/>
      <c r="K40" s="124"/>
      <c r="L40" s="103"/>
      <c r="M40" s="111"/>
      <c r="N40" s="111">
        <f>IF(I40&gt;0,YEAR('Cover Sheet'!$E$8)-I40,0)</f>
        <v>0</v>
      </c>
      <c r="O40" s="111">
        <f t="shared" si="0"/>
        <v>0</v>
      </c>
      <c r="P40" s="112">
        <f t="shared" si="1"/>
        <v>0</v>
      </c>
      <c r="Q40" s="113">
        <f t="shared" si="3"/>
        <v>0</v>
      </c>
      <c r="R40" s="113">
        <f t="shared" si="3"/>
        <v>0</v>
      </c>
      <c r="S40" s="113">
        <f t="shared" si="4"/>
        <v>0</v>
      </c>
      <c r="T40" s="111"/>
      <c r="U40" s="103"/>
      <c r="V40" s="103"/>
      <c r="W40" s="103"/>
      <c r="X40" s="103"/>
      <c r="Y40" s="103"/>
      <c r="Z40" s="103"/>
      <c r="AA40" s="103"/>
      <c r="AB40" s="106"/>
      <c r="AC40" s="72"/>
      <c r="AD40" s="73"/>
    </row>
    <row r="41" spans="1:30" s="74" customFormat="1" ht="15">
      <c r="A41" s="114">
        <v>38</v>
      </c>
      <c r="B41" s="114"/>
      <c r="C41" s="114"/>
      <c r="D41" s="119"/>
      <c r="E41" s="119"/>
      <c r="F41" s="119"/>
      <c r="G41" s="106"/>
      <c r="H41" s="103"/>
      <c r="I41" s="120"/>
      <c r="J41" s="123"/>
      <c r="K41" s="124"/>
      <c r="L41" s="103"/>
      <c r="M41" s="111"/>
      <c r="N41" s="111">
        <f>IF(I41&gt;0,YEAR('Cover Sheet'!$E$8)-I41,0)</f>
        <v>0</v>
      </c>
      <c r="O41" s="111">
        <f t="shared" si="0"/>
        <v>0</v>
      </c>
      <c r="P41" s="112">
        <f t="shared" si="1"/>
        <v>0</v>
      </c>
      <c r="Q41" s="113">
        <f t="shared" si="3"/>
        <v>0</v>
      </c>
      <c r="R41" s="113">
        <f t="shared" si="3"/>
        <v>0</v>
      </c>
      <c r="S41" s="113">
        <f t="shared" si="4"/>
        <v>0</v>
      </c>
      <c r="T41" s="111"/>
      <c r="U41" s="103"/>
      <c r="V41" s="103"/>
      <c r="W41" s="103"/>
      <c r="X41" s="103"/>
      <c r="Y41" s="103"/>
      <c r="Z41" s="103"/>
      <c r="AA41" s="103"/>
      <c r="AB41" s="106"/>
      <c r="AC41" s="72"/>
      <c r="AD41" s="73"/>
    </row>
    <row r="42" spans="1:30" s="74" customFormat="1" ht="15">
      <c r="A42" s="103">
        <v>39</v>
      </c>
      <c r="B42" s="103"/>
      <c r="C42" s="103"/>
      <c r="D42" s="119"/>
      <c r="E42" s="119"/>
      <c r="F42" s="119"/>
      <c r="G42" s="106"/>
      <c r="H42" s="103"/>
      <c r="I42" s="120"/>
      <c r="J42" s="123"/>
      <c r="K42" s="124"/>
      <c r="L42" s="103"/>
      <c r="M42" s="111"/>
      <c r="N42" s="111">
        <f>IF(I42&gt;0,YEAR('Cover Sheet'!$E$8)-I42,0)</f>
        <v>0</v>
      </c>
      <c r="O42" s="111">
        <f t="shared" si="0"/>
        <v>0</v>
      </c>
      <c r="P42" s="112">
        <f t="shared" si="1"/>
        <v>0</v>
      </c>
      <c r="Q42" s="113">
        <f t="shared" si="3"/>
        <v>0</v>
      </c>
      <c r="R42" s="113">
        <f t="shared" si="3"/>
        <v>0</v>
      </c>
      <c r="S42" s="113">
        <f t="shared" si="4"/>
        <v>0</v>
      </c>
      <c r="T42" s="111"/>
      <c r="U42" s="103"/>
      <c r="V42" s="103"/>
      <c r="W42" s="103"/>
      <c r="X42" s="103"/>
      <c r="Y42" s="103"/>
      <c r="Z42" s="103"/>
      <c r="AA42" s="103"/>
      <c r="AB42" s="106"/>
      <c r="AC42" s="72"/>
      <c r="AD42" s="73"/>
    </row>
    <row r="43" spans="1:30" s="74" customFormat="1" ht="15">
      <c r="A43" s="114">
        <v>40</v>
      </c>
      <c r="B43" s="114"/>
      <c r="C43" s="114"/>
      <c r="D43" s="119"/>
      <c r="E43" s="119"/>
      <c r="F43" s="119"/>
      <c r="G43" s="106"/>
      <c r="H43" s="103"/>
      <c r="I43" s="120"/>
      <c r="J43" s="123"/>
      <c r="K43" s="124"/>
      <c r="L43" s="103"/>
      <c r="M43" s="111"/>
      <c r="N43" s="111">
        <f>IF(I43&gt;0,YEAR('Cover Sheet'!$E$8)-I43,0)</f>
        <v>0</v>
      </c>
      <c r="O43" s="111">
        <f t="shared" si="0"/>
        <v>0</v>
      </c>
      <c r="P43" s="112">
        <f t="shared" si="1"/>
        <v>0</v>
      </c>
      <c r="Q43" s="113">
        <f t="shared" si="3"/>
        <v>0</v>
      </c>
      <c r="R43" s="113">
        <f t="shared" si="3"/>
        <v>0</v>
      </c>
      <c r="S43" s="113">
        <f t="shared" si="4"/>
        <v>0</v>
      </c>
      <c r="T43" s="111"/>
      <c r="U43" s="103"/>
      <c r="V43" s="103"/>
      <c r="W43" s="103"/>
      <c r="X43" s="103"/>
      <c r="Y43" s="103"/>
      <c r="Z43" s="103"/>
      <c r="AA43" s="103"/>
      <c r="AB43" s="106"/>
      <c r="AC43" s="72"/>
      <c r="AD43" s="73"/>
    </row>
    <row r="44" spans="1:30" s="74" customFormat="1" ht="15">
      <c r="A44" s="103">
        <v>41</v>
      </c>
      <c r="B44" s="103"/>
      <c r="C44" s="103"/>
      <c r="D44" s="119"/>
      <c r="E44" s="119"/>
      <c r="F44" s="119"/>
      <c r="G44" s="106"/>
      <c r="H44" s="103"/>
      <c r="I44" s="120"/>
      <c r="J44" s="123"/>
      <c r="K44" s="124"/>
      <c r="L44" s="103"/>
      <c r="M44" s="111"/>
      <c r="N44" s="111">
        <f>IF(I44&gt;0,YEAR('Cover Sheet'!$E$8)-I44,0)</f>
        <v>0</v>
      </c>
      <c r="O44" s="111">
        <f t="shared" si="0"/>
        <v>0</v>
      </c>
      <c r="P44" s="112">
        <f t="shared" si="1"/>
        <v>0</v>
      </c>
      <c r="Q44" s="113">
        <f t="shared" si="3"/>
        <v>0</v>
      </c>
      <c r="R44" s="113">
        <f t="shared" si="3"/>
        <v>0</v>
      </c>
      <c r="S44" s="113">
        <f t="shared" si="4"/>
        <v>0</v>
      </c>
      <c r="T44" s="111"/>
      <c r="U44" s="103"/>
      <c r="V44" s="103"/>
      <c r="W44" s="103"/>
      <c r="X44" s="103"/>
      <c r="Y44" s="103"/>
      <c r="Z44" s="103"/>
      <c r="AA44" s="103"/>
      <c r="AB44" s="106"/>
      <c r="AC44" s="72"/>
      <c r="AD44" s="73"/>
    </row>
    <row r="45" spans="1:30" s="74" customFormat="1" ht="15">
      <c r="A45" s="114">
        <v>42</v>
      </c>
      <c r="B45" s="114"/>
      <c r="C45" s="114"/>
      <c r="D45" s="119"/>
      <c r="E45" s="119"/>
      <c r="F45" s="119"/>
      <c r="G45" s="106"/>
      <c r="H45" s="103"/>
      <c r="I45" s="120"/>
      <c r="J45" s="123"/>
      <c r="K45" s="124"/>
      <c r="L45" s="103"/>
      <c r="M45" s="111"/>
      <c r="N45" s="111">
        <f>IF(I45&gt;0,YEAR('Cover Sheet'!$E$8)-I45,0)</f>
        <v>0</v>
      </c>
      <c r="O45" s="111">
        <f t="shared" si="0"/>
        <v>0</v>
      </c>
      <c r="P45" s="112">
        <f t="shared" si="1"/>
        <v>0</v>
      </c>
      <c r="Q45" s="113">
        <f t="shared" si="3"/>
        <v>0</v>
      </c>
      <c r="R45" s="113">
        <f t="shared" si="3"/>
        <v>0</v>
      </c>
      <c r="S45" s="113">
        <f t="shared" si="4"/>
        <v>0</v>
      </c>
      <c r="T45" s="111"/>
      <c r="U45" s="103"/>
      <c r="V45" s="103"/>
      <c r="W45" s="103"/>
      <c r="X45" s="103"/>
      <c r="Y45" s="103"/>
      <c r="Z45" s="103"/>
      <c r="AA45" s="103"/>
      <c r="AB45" s="106"/>
      <c r="AC45" s="72"/>
      <c r="AD45" s="73"/>
    </row>
    <row r="46" spans="1:30" s="74" customFormat="1" ht="15">
      <c r="A46" s="103">
        <v>43</v>
      </c>
      <c r="B46" s="103"/>
      <c r="C46" s="103"/>
      <c r="D46" s="119"/>
      <c r="E46" s="119"/>
      <c r="F46" s="119"/>
      <c r="G46" s="106"/>
      <c r="H46" s="103"/>
      <c r="I46" s="120"/>
      <c r="J46" s="123"/>
      <c r="K46" s="124"/>
      <c r="L46" s="103"/>
      <c r="M46" s="111"/>
      <c r="N46" s="111">
        <f>IF(I46&gt;0,YEAR('Cover Sheet'!$E$8)-I46,0)</f>
        <v>0</v>
      </c>
      <c r="O46" s="111">
        <f t="shared" si="0"/>
        <v>0</v>
      </c>
      <c r="P46" s="112">
        <f t="shared" si="1"/>
        <v>0</v>
      </c>
      <c r="Q46" s="113">
        <f t="shared" si="3"/>
        <v>0</v>
      </c>
      <c r="R46" s="113">
        <f t="shared" si="3"/>
        <v>0</v>
      </c>
      <c r="S46" s="113">
        <f t="shared" si="4"/>
        <v>0</v>
      </c>
      <c r="T46" s="111"/>
      <c r="U46" s="103"/>
      <c r="V46" s="103"/>
      <c r="W46" s="103"/>
      <c r="X46" s="103"/>
      <c r="Y46" s="103"/>
      <c r="Z46" s="103"/>
      <c r="AA46" s="103"/>
      <c r="AB46" s="106"/>
      <c r="AC46" s="72"/>
      <c r="AD46" s="73"/>
    </row>
    <row r="47" spans="1:30" s="74" customFormat="1" ht="15">
      <c r="A47" s="114">
        <v>44</v>
      </c>
      <c r="B47" s="114"/>
      <c r="C47" s="114"/>
      <c r="D47" s="119"/>
      <c r="E47" s="119"/>
      <c r="F47" s="119"/>
      <c r="G47" s="106"/>
      <c r="H47" s="103"/>
      <c r="I47" s="120"/>
      <c r="J47" s="123"/>
      <c r="K47" s="124"/>
      <c r="L47" s="103"/>
      <c r="M47" s="111"/>
      <c r="N47" s="111">
        <f>IF(I47&gt;0,YEAR('Cover Sheet'!$E$8)-I47,0)</f>
        <v>0</v>
      </c>
      <c r="O47" s="111">
        <f t="shared" si="0"/>
        <v>0</v>
      </c>
      <c r="P47" s="112">
        <f t="shared" si="1"/>
        <v>0</v>
      </c>
      <c r="Q47" s="113">
        <f t="shared" si="3"/>
        <v>0</v>
      </c>
      <c r="R47" s="113">
        <f t="shared" si="3"/>
        <v>0</v>
      </c>
      <c r="S47" s="113">
        <f t="shared" si="4"/>
        <v>0</v>
      </c>
      <c r="T47" s="111"/>
      <c r="U47" s="103"/>
      <c r="V47" s="103"/>
      <c r="W47" s="103"/>
      <c r="X47" s="103"/>
      <c r="Y47" s="103"/>
      <c r="Z47" s="103"/>
      <c r="AA47" s="103"/>
      <c r="AB47" s="106"/>
      <c r="AC47" s="72"/>
      <c r="AD47" s="73"/>
    </row>
    <row r="48" spans="1:30" s="74" customFormat="1" ht="15">
      <c r="A48" s="103">
        <v>45</v>
      </c>
      <c r="B48" s="103"/>
      <c r="C48" s="103"/>
      <c r="D48" s="119"/>
      <c r="E48" s="119"/>
      <c r="F48" s="119"/>
      <c r="G48" s="106"/>
      <c r="H48" s="103"/>
      <c r="I48" s="120"/>
      <c r="J48" s="123"/>
      <c r="K48" s="124"/>
      <c r="L48" s="103"/>
      <c r="M48" s="111"/>
      <c r="N48" s="111">
        <f>IF(I48&gt;0,YEAR('Cover Sheet'!$E$8)-I48,0)</f>
        <v>0</v>
      </c>
      <c r="O48" s="111">
        <f t="shared" si="0"/>
        <v>0</v>
      </c>
      <c r="P48" s="112">
        <f t="shared" si="1"/>
        <v>0</v>
      </c>
      <c r="Q48" s="113">
        <f t="shared" si="3"/>
        <v>0</v>
      </c>
      <c r="R48" s="113">
        <f t="shared" si="3"/>
        <v>0</v>
      </c>
      <c r="S48" s="113">
        <f t="shared" si="4"/>
        <v>0</v>
      </c>
      <c r="T48" s="111"/>
      <c r="U48" s="103"/>
      <c r="V48" s="103"/>
      <c r="W48" s="103"/>
      <c r="X48" s="103"/>
      <c r="Y48" s="103"/>
      <c r="Z48" s="103"/>
      <c r="AA48" s="103"/>
      <c r="AB48" s="106"/>
      <c r="AC48" s="72"/>
      <c r="AD48" s="73"/>
    </row>
    <row r="49" spans="1:30" s="74" customFormat="1" ht="15">
      <c r="A49" s="114">
        <v>46</v>
      </c>
      <c r="B49" s="114"/>
      <c r="C49" s="114"/>
      <c r="D49" s="119"/>
      <c r="E49" s="119"/>
      <c r="F49" s="119"/>
      <c r="G49" s="106"/>
      <c r="H49" s="103"/>
      <c r="I49" s="120"/>
      <c r="J49" s="123"/>
      <c r="K49" s="124"/>
      <c r="L49" s="103"/>
      <c r="M49" s="111"/>
      <c r="N49" s="111">
        <f>IF(I49&gt;0,YEAR('Cover Sheet'!$E$8)-I49,0)</f>
        <v>0</v>
      </c>
      <c r="O49" s="111">
        <f t="shared" si="0"/>
        <v>0</v>
      </c>
      <c r="P49" s="112">
        <f t="shared" si="1"/>
        <v>0</v>
      </c>
      <c r="Q49" s="113">
        <f t="shared" si="3"/>
        <v>0</v>
      </c>
      <c r="R49" s="113">
        <f t="shared" si="3"/>
        <v>0</v>
      </c>
      <c r="S49" s="113">
        <f t="shared" si="4"/>
        <v>0</v>
      </c>
      <c r="T49" s="111"/>
      <c r="U49" s="103"/>
      <c r="V49" s="103"/>
      <c r="W49" s="103"/>
      <c r="X49" s="103"/>
      <c r="Y49" s="103"/>
      <c r="Z49" s="103"/>
      <c r="AA49" s="103"/>
      <c r="AB49" s="106"/>
      <c r="AC49" s="72"/>
      <c r="AD49" s="73"/>
    </row>
    <row r="50" spans="1:30" s="74" customFormat="1" ht="15">
      <c r="A50" s="103">
        <v>47</v>
      </c>
      <c r="B50" s="103"/>
      <c r="C50" s="103"/>
      <c r="D50" s="119"/>
      <c r="E50" s="119"/>
      <c r="F50" s="119"/>
      <c r="G50" s="106"/>
      <c r="H50" s="103"/>
      <c r="I50" s="120"/>
      <c r="J50" s="123"/>
      <c r="K50" s="124"/>
      <c r="L50" s="103"/>
      <c r="M50" s="111"/>
      <c r="N50" s="111">
        <f>IF(I50&gt;0,YEAR('Cover Sheet'!$E$8)-I50,0)</f>
        <v>0</v>
      </c>
      <c r="O50" s="111">
        <f t="shared" si="0"/>
        <v>0</v>
      </c>
      <c r="P50" s="112">
        <f t="shared" si="1"/>
        <v>0</v>
      </c>
      <c r="Q50" s="113">
        <f t="shared" si="3"/>
        <v>0</v>
      </c>
      <c r="R50" s="113">
        <f t="shared" si="3"/>
        <v>0</v>
      </c>
      <c r="S50" s="113">
        <f t="shared" si="4"/>
        <v>0</v>
      </c>
      <c r="T50" s="111"/>
      <c r="U50" s="103"/>
      <c r="V50" s="103"/>
      <c r="W50" s="103"/>
      <c r="X50" s="103"/>
      <c r="Y50" s="103"/>
      <c r="Z50" s="103"/>
      <c r="AA50" s="103"/>
      <c r="AB50" s="106"/>
      <c r="AC50" s="72"/>
      <c r="AD50" s="73"/>
    </row>
    <row r="51" spans="1:30" s="74" customFormat="1" ht="15">
      <c r="A51" s="114">
        <v>48</v>
      </c>
      <c r="B51" s="114"/>
      <c r="C51" s="114"/>
      <c r="D51" s="119"/>
      <c r="E51" s="119"/>
      <c r="F51" s="119"/>
      <c r="G51" s="106"/>
      <c r="H51" s="103"/>
      <c r="I51" s="120"/>
      <c r="J51" s="123"/>
      <c r="K51" s="124"/>
      <c r="L51" s="103"/>
      <c r="M51" s="111"/>
      <c r="N51" s="111">
        <f>IF(I51&gt;0,YEAR('Cover Sheet'!$E$8)-I51,0)</f>
        <v>0</v>
      </c>
      <c r="O51" s="111">
        <f t="shared" si="0"/>
        <v>0</v>
      </c>
      <c r="P51" s="112">
        <f t="shared" si="1"/>
        <v>0</v>
      </c>
      <c r="Q51" s="113">
        <f t="shared" si="3"/>
        <v>0</v>
      </c>
      <c r="R51" s="113">
        <f t="shared" si="3"/>
        <v>0</v>
      </c>
      <c r="S51" s="113">
        <f t="shared" si="4"/>
        <v>0</v>
      </c>
      <c r="T51" s="111"/>
      <c r="U51" s="103"/>
      <c r="V51" s="103"/>
      <c r="W51" s="103"/>
      <c r="X51" s="103"/>
      <c r="Y51" s="103"/>
      <c r="Z51" s="103"/>
      <c r="AA51" s="103"/>
      <c r="AB51" s="106"/>
      <c r="AC51" s="72"/>
      <c r="AD51" s="73"/>
    </row>
    <row r="52" spans="1:30" s="74" customFormat="1" ht="15">
      <c r="A52" s="103">
        <v>49</v>
      </c>
      <c r="B52" s="103"/>
      <c r="C52" s="103"/>
      <c r="D52" s="119"/>
      <c r="E52" s="119"/>
      <c r="F52" s="119"/>
      <c r="G52" s="106"/>
      <c r="H52" s="103"/>
      <c r="I52" s="120"/>
      <c r="J52" s="123"/>
      <c r="K52" s="124"/>
      <c r="L52" s="103"/>
      <c r="M52" s="111"/>
      <c r="N52" s="111">
        <f>IF(I52&gt;0,YEAR('Cover Sheet'!$E$8)-I52,0)</f>
        <v>0</v>
      </c>
      <c r="O52" s="111">
        <f t="shared" si="0"/>
        <v>0</v>
      </c>
      <c r="P52" s="112">
        <f t="shared" si="1"/>
        <v>0</v>
      </c>
      <c r="Q52" s="113">
        <f t="shared" si="3"/>
        <v>0</v>
      </c>
      <c r="R52" s="113">
        <f t="shared" si="3"/>
        <v>0</v>
      </c>
      <c r="S52" s="113">
        <f t="shared" si="4"/>
        <v>0</v>
      </c>
      <c r="T52" s="111"/>
      <c r="U52" s="103"/>
      <c r="V52" s="103"/>
      <c r="W52" s="103"/>
      <c r="X52" s="103"/>
      <c r="Y52" s="103"/>
      <c r="Z52" s="103"/>
      <c r="AA52" s="103"/>
      <c r="AB52" s="106"/>
      <c r="AC52" s="72"/>
      <c r="AD52" s="73"/>
    </row>
    <row r="53" spans="1:30" s="74" customFormat="1" ht="15">
      <c r="A53" s="114">
        <v>50</v>
      </c>
      <c r="B53" s="114"/>
      <c r="C53" s="114"/>
      <c r="D53" s="119"/>
      <c r="E53" s="119"/>
      <c r="F53" s="119"/>
      <c r="G53" s="106"/>
      <c r="H53" s="103"/>
      <c r="I53" s="120"/>
      <c r="J53" s="123"/>
      <c r="K53" s="124"/>
      <c r="L53" s="103"/>
      <c r="M53" s="111"/>
      <c r="N53" s="111">
        <f>IF(I53&gt;0,YEAR('Cover Sheet'!$E$8)-I53,0)</f>
        <v>0</v>
      </c>
      <c r="O53" s="111">
        <f t="shared" si="0"/>
        <v>0</v>
      </c>
      <c r="P53" s="112">
        <f t="shared" si="1"/>
        <v>0</v>
      </c>
      <c r="Q53" s="113">
        <f t="shared" si="3"/>
        <v>0</v>
      </c>
      <c r="R53" s="113">
        <f t="shared" si="3"/>
        <v>0</v>
      </c>
      <c r="S53" s="113">
        <f t="shared" si="4"/>
        <v>0</v>
      </c>
      <c r="T53" s="111"/>
      <c r="U53" s="103"/>
      <c r="V53" s="103"/>
      <c r="W53" s="103"/>
      <c r="X53" s="103"/>
      <c r="Y53" s="103"/>
      <c r="Z53" s="103"/>
      <c r="AA53" s="103"/>
      <c r="AB53" s="106"/>
      <c r="AC53" s="72"/>
      <c r="AD53" s="73"/>
    </row>
    <row r="54" spans="1:30" s="74" customFormat="1" ht="15">
      <c r="A54" s="103">
        <v>51</v>
      </c>
      <c r="B54" s="103"/>
      <c r="C54" s="103"/>
      <c r="D54" s="119"/>
      <c r="E54" s="119"/>
      <c r="F54" s="119"/>
      <c r="G54" s="106"/>
      <c r="H54" s="103"/>
      <c r="I54" s="120"/>
      <c r="J54" s="123"/>
      <c r="K54" s="124"/>
      <c r="L54" s="103"/>
      <c r="M54" s="111"/>
      <c r="N54" s="111">
        <f>IF(I54&gt;0,YEAR('Cover Sheet'!$E$8)-I54,0)</f>
        <v>0</v>
      </c>
      <c r="O54" s="111">
        <f t="shared" si="0"/>
        <v>0</v>
      </c>
      <c r="P54" s="112">
        <f t="shared" si="1"/>
        <v>0</v>
      </c>
      <c r="Q54" s="113">
        <f t="shared" si="3"/>
        <v>0</v>
      </c>
      <c r="R54" s="113">
        <f t="shared" si="3"/>
        <v>0</v>
      </c>
      <c r="S54" s="113">
        <f t="shared" si="4"/>
        <v>0</v>
      </c>
      <c r="T54" s="111"/>
      <c r="U54" s="103"/>
      <c r="V54" s="103"/>
      <c r="W54" s="103"/>
      <c r="X54" s="103"/>
      <c r="Y54" s="103"/>
      <c r="Z54" s="103"/>
      <c r="AA54" s="103"/>
      <c r="AB54" s="106"/>
      <c r="AC54" s="72"/>
      <c r="AD54" s="73"/>
    </row>
    <row r="55" spans="1:30" s="74" customFormat="1" ht="15">
      <c r="A55" s="114">
        <v>52</v>
      </c>
      <c r="B55" s="114"/>
      <c r="C55" s="114"/>
      <c r="D55" s="119"/>
      <c r="E55" s="119"/>
      <c r="F55" s="119"/>
      <c r="G55" s="106"/>
      <c r="H55" s="103"/>
      <c r="I55" s="120"/>
      <c r="J55" s="123"/>
      <c r="K55" s="124"/>
      <c r="L55" s="103"/>
      <c r="M55" s="111"/>
      <c r="N55" s="111">
        <f>IF(I55&gt;0,YEAR('Cover Sheet'!$E$8)-I55,0)</f>
        <v>0</v>
      </c>
      <c r="O55" s="111">
        <f t="shared" si="0"/>
        <v>0</v>
      </c>
      <c r="P55" s="112">
        <f t="shared" si="1"/>
        <v>0</v>
      </c>
      <c r="Q55" s="113">
        <f t="shared" si="3"/>
        <v>0</v>
      </c>
      <c r="R55" s="113">
        <f t="shared" si="3"/>
        <v>0</v>
      </c>
      <c r="S55" s="113">
        <f t="shared" si="4"/>
        <v>0</v>
      </c>
      <c r="T55" s="111"/>
      <c r="U55" s="103"/>
      <c r="V55" s="103"/>
      <c r="W55" s="103"/>
      <c r="X55" s="103"/>
      <c r="Y55" s="103"/>
      <c r="Z55" s="103"/>
      <c r="AA55" s="103"/>
      <c r="AB55" s="106"/>
      <c r="AC55" s="72"/>
      <c r="AD55" s="73"/>
    </row>
    <row r="56" spans="1:30" s="74" customFormat="1" ht="15">
      <c r="A56" s="103">
        <v>53</v>
      </c>
      <c r="B56" s="103"/>
      <c r="C56" s="103"/>
      <c r="D56" s="119"/>
      <c r="E56" s="119"/>
      <c r="F56" s="119"/>
      <c r="G56" s="106"/>
      <c r="H56" s="103"/>
      <c r="I56" s="120"/>
      <c r="J56" s="123"/>
      <c r="K56" s="124"/>
      <c r="L56" s="103"/>
      <c r="M56" s="111"/>
      <c r="N56" s="111">
        <f>IF(I56&gt;0,YEAR('Cover Sheet'!$E$8)-I56,0)</f>
        <v>0</v>
      </c>
      <c r="O56" s="111">
        <f t="shared" si="0"/>
        <v>0</v>
      </c>
      <c r="P56" s="112">
        <f t="shared" si="1"/>
        <v>0</v>
      </c>
      <c r="Q56" s="113">
        <f t="shared" si="3"/>
        <v>0</v>
      </c>
      <c r="R56" s="113">
        <f t="shared" si="3"/>
        <v>0</v>
      </c>
      <c r="S56" s="113">
        <f t="shared" si="4"/>
        <v>0</v>
      </c>
      <c r="T56" s="111"/>
      <c r="U56" s="103"/>
      <c r="V56" s="103"/>
      <c r="W56" s="103"/>
      <c r="X56" s="103"/>
      <c r="Y56" s="103"/>
      <c r="Z56" s="103"/>
      <c r="AA56" s="103"/>
      <c r="AB56" s="106"/>
      <c r="AC56" s="72"/>
      <c r="AD56" s="73"/>
    </row>
    <row r="57" spans="1:30" s="74" customFormat="1" ht="15">
      <c r="A57" s="114">
        <v>54</v>
      </c>
      <c r="B57" s="114"/>
      <c r="C57" s="114"/>
      <c r="D57" s="119"/>
      <c r="E57" s="119"/>
      <c r="F57" s="119"/>
      <c r="G57" s="106"/>
      <c r="H57" s="103"/>
      <c r="I57" s="120"/>
      <c r="J57" s="123"/>
      <c r="K57" s="124"/>
      <c r="L57" s="103"/>
      <c r="M57" s="111"/>
      <c r="N57" s="111">
        <f>IF(I57&gt;0,YEAR('Cover Sheet'!$E$8)-I57,0)</f>
        <v>0</v>
      </c>
      <c r="O57" s="111">
        <f t="shared" si="0"/>
        <v>0</v>
      </c>
      <c r="P57" s="112">
        <f t="shared" si="1"/>
        <v>0</v>
      </c>
      <c r="Q57" s="113">
        <f t="shared" si="3"/>
        <v>0</v>
      </c>
      <c r="R57" s="113">
        <f t="shared" si="3"/>
        <v>0</v>
      </c>
      <c r="S57" s="113">
        <f t="shared" si="4"/>
        <v>0</v>
      </c>
      <c r="T57" s="111"/>
      <c r="U57" s="103"/>
      <c r="V57" s="103"/>
      <c r="W57" s="103"/>
      <c r="X57" s="103"/>
      <c r="Y57" s="103"/>
      <c r="Z57" s="103"/>
      <c r="AA57" s="103"/>
      <c r="AB57" s="106"/>
      <c r="AC57" s="72"/>
      <c r="AD57" s="73"/>
    </row>
    <row r="58" spans="1:30" s="74" customFormat="1" ht="15">
      <c r="A58" s="103">
        <v>55</v>
      </c>
      <c r="B58" s="103"/>
      <c r="C58" s="103"/>
      <c r="D58" s="119"/>
      <c r="E58" s="119"/>
      <c r="F58" s="119"/>
      <c r="G58" s="106"/>
      <c r="H58" s="103"/>
      <c r="I58" s="120"/>
      <c r="J58" s="123"/>
      <c r="K58" s="124"/>
      <c r="L58" s="103"/>
      <c r="M58" s="111"/>
      <c r="N58" s="111">
        <f>IF(I58&gt;0,YEAR('Cover Sheet'!$E$8)-I58,0)</f>
        <v>0</v>
      </c>
      <c r="O58" s="111">
        <f t="shared" si="0"/>
        <v>0</v>
      </c>
      <c r="P58" s="112">
        <f t="shared" si="1"/>
        <v>0</v>
      </c>
      <c r="Q58" s="113">
        <f t="shared" si="3"/>
        <v>0</v>
      </c>
      <c r="R58" s="113">
        <f t="shared" si="3"/>
        <v>0</v>
      </c>
      <c r="S58" s="113">
        <f t="shared" si="4"/>
        <v>0</v>
      </c>
      <c r="T58" s="111"/>
      <c r="U58" s="103"/>
      <c r="V58" s="103"/>
      <c r="W58" s="103"/>
      <c r="X58" s="103"/>
      <c r="Y58" s="103"/>
      <c r="Z58" s="103"/>
      <c r="AA58" s="103"/>
      <c r="AB58" s="106"/>
      <c r="AC58" s="72"/>
      <c r="AD58" s="73"/>
    </row>
    <row r="59" spans="1:30" s="74" customFormat="1" ht="15">
      <c r="A59" s="114">
        <v>56</v>
      </c>
      <c r="B59" s="114"/>
      <c r="C59" s="114"/>
      <c r="D59" s="119"/>
      <c r="E59" s="119"/>
      <c r="F59" s="119"/>
      <c r="G59" s="106"/>
      <c r="H59" s="103"/>
      <c r="I59" s="120"/>
      <c r="J59" s="123"/>
      <c r="K59" s="124"/>
      <c r="L59" s="103"/>
      <c r="M59" s="111"/>
      <c r="N59" s="111">
        <f>IF(I59&gt;0,YEAR('Cover Sheet'!$E$8)-I59,0)</f>
        <v>0</v>
      </c>
      <c r="O59" s="111">
        <f t="shared" si="0"/>
        <v>0</v>
      </c>
      <c r="P59" s="112">
        <f t="shared" si="1"/>
        <v>0</v>
      </c>
      <c r="Q59" s="113">
        <f t="shared" si="3"/>
        <v>0</v>
      </c>
      <c r="R59" s="113">
        <f t="shared" si="3"/>
        <v>0</v>
      </c>
      <c r="S59" s="113">
        <f t="shared" si="4"/>
        <v>0</v>
      </c>
      <c r="T59" s="111"/>
      <c r="U59" s="103"/>
      <c r="V59" s="103"/>
      <c r="W59" s="103"/>
      <c r="X59" s="103"/>
      <c r="Y59" s="103"/>
      <c r="Z59" s="103"/>
      <c r="AA59" s="103"/>
      <c r="AB59" s="106"/>
      <c r="AC59" s="72"/>
      <c r="AD59" s="73"/>
    </row>
    <row r="60" spans="1:30" s="74" customFormat="1" ht="15">
      <c r="A60" s="103">
        <v>57</v>
      </c>
      <c r="B60" s="103"/>
      <c r="C60" s="103"/>
      <c r="D60" s="119"/>
      <c r="E60" s="119"/>
      <c r="F60" s="119"/>
      <c r="G60" s="106"/>
      <c r="H60" s="103"/>
      <c r="I60" s="120"/>
      <c r="J60" s="123"/>
      <c r="K60" s="124"/>
      <c r="L60" s="103"/>
      <c r="M60" s="111"/>
      <c r="N60" s="111">
        <f>IF(I60&gt;0,YEAR('Cover Sheet'!$E$8)-I60,0)</f>
        <v>0</v>
      </c>
      <c r="O60" s="111">
        <f t="shared" si="0"/>
        <v>0</v>
      </c>
      <c r="P60" s="112">
        <f t="shared" si="1"/>
        <v>0</v>
      </c>
      <c r="Q60" s="113">
        <f t="shared" si="3"/>
        <v>0</v>
      </c>
      <c r="R60" s="113">
        <f t="shared" si="3"/>
        <v>0</v>
      </c>
      <c r="S60" s="113">
        <f t="shared" si="4"/>
        <v>0</v>
      </c>
      <c r="T60" s="111"/>
      <c r="U60" s="103"/>
      <c r="V60" s="103"/>
      <c r="W60" s="103"/>
      <c r="X60" s="103"/>
      <c r="Y60" s="103"/>
      <c r="Z60" s="103"/>
      <c r="AA60" s="103"/>
      <c r="AB60" s="106"/>
      <c r="AC60" s="72"/>
      <c r="AD60" s="73"/>
    </row>
    <row r="61" spans="1:30" s="74" customFormat="1" ht="15">
      <c r="A61" s="114">
        <v>58</v>
      </c>
      <c r="B61" s="114"/>
      <c r="C61" s="114"/>
      <c r="D61" s="119"/>
      <c r="E61" s="119"/>
      <c r="F61" s="119"/>
      <c r="G61" s="106"/>
      <c r="H61" s="103"/>
      <c r="I61" s="120"/>
      <c r="J61" s="123"/>
      <c r="K61" s="124"/>
      <c r="L61" s="103"/>
      <c r="M61" s="111"/>
      <c r="N61" s="111">
        <f>IF(I61&gt;0,YEAR('Cover Sheet'!$E$8)-I61,0)</f>
        <v>0</v>
      </c>
      <c r="O61" s="111">
        <f t="shared" si="0"/>
        <v>0</v>
      </c>
      <c r="P61" s="112">
        <f t="shared" si="1"/>
        <v>0</v>
      </c>
      <c r="Q61" s="113">
        <f t="shared" si="3"/>
        <v>0</v>
      </c>
      <c r="R61" s="113">
        <f t="shared" si="3"/>
        <v>0</v>
      </c>
      <c r="S61" s="113">
        <f t="shared" si="4"/>
        <v>0</v>
      </c>
      <c r="T61" s="111"/>
      <c r="U61" s="103"/>
      <c r="V61" s="103"/>
      <c r="W61" s="103"/>
      <c r="X61" s="103"/>
      <c r="Y61" s="103"/>
      <c r="Z61" s="103"/>
      <c r="AA61" s="103"/>
      <c r="AB61" s="106"/>
      <c r="AC61" s="72"/>
      <c r="AD61" s="73"/>
    </row>
    <row r="62" spans="1:30" s="74" customFormat="1" ht="15">
      <c r="A62" s="103">
        <v>59</v>
      </c>
      <c r="B62" s="103"/>
      <c r="C62" s="103"/>
      <c r="D62" s="119"/>
      <c r="E62" s="119"/>
      <c r="F62" s="119"/>
      <c r="G62" s="106"/>
      <c r="H62" s="103"/>
      <c r="I62" s="120"/>
      <c r="J62" s="123"/>
      <c r="K62" s="124"/>
      <c r="L62" s="103"/>
      <c r="M62" s="111"/>
      <c r="N62" s="111">
        <f>IF(I62&gt;0,YEAR('Cover Sheet'!$E$8)-I62,0)</f>
        <v>0</v>
      </c>
      <c r="O62" s="111">
        <f t="shared" si="0"/>
        <v>0</v>
      </c>
      <c r="P62" s="112">
        <f t="shared" si="1"/>
        <v>0</v>
      </c>
      <c r="Q62" s="113">
        <f t="shared" si="3"/>
        <v>0</v>
      </c>
      <c r="R62" s="113">
        <f t="shared" si="3"/>
        <v>0</v>
      </c>
      <c r="S62" s="113">
        <f t="shared" si="4"/>
        <v>0</v>
      </c>
      <c r="T62" s="111"/>
      <c r="U62" s="103"/>
      <c r="V62" s="103"/>
      <c r="W62" s="103"/>
      <c r="X62" s="103"/>
      <c r="Y62" s="103"/>
      <c r="Z62" s="103"/>
      <c r="AA62" s="103"/>
      <c r="AB62" s="106"/>
      <c r="AC62" s="72"/>
      <c r="AD62" s="73"/>
    </row>
    <row r="63" spans="1:30" s="74" customFormat="1" ht="15">
      <c r="A63" s="114">
        <v>60</v>
      </c>
      <c r="B63" s="114"/>
      <c r="C63" s="114"/>
      <c r="D63" s="119"/>
      <c r="E63" s="119"/>
      <c r="F63" s="119"/>
      <c r="G63" s="106"/>
      <c r="H63" s="103"/>
      <c r="I63" s="120"/>
      <c r="J63" s="123"/>
      <c r="K63" s="124"/>
      <c r="L63" s="103"/>
      <c r="M63" s="111"/>
      <c r="N63" s="111">
        <f>IF(I63&gt;0,YEAR('Cover Sheet'!$E$8)-I63,0)</f>
        <v>0</v>
      </c>
      <c r="O63" s="111">
        <f t="shared" si="0"/>
        <v>0</v>
      </c>
      <c r="P63" s="112">
        <f t="shared" si="1"/>
        <v>0</v>
      </c>
      <c r="Q63" s="113">
        <f t="shared" si="3"/>
        <v>0</v>
      </c>
      <c r="R63" s="113">
        <f t="shared" si="3"/>
        <v>0</v>
      </c>
      <c r="S63" s="113">
        <f t="shared" si="4"/>
        <v>0</v>
      </c>
      <c r="T63" s="111"/>
      <c r="U63" s="103"/>
      <c r="V63" s="103"/>
      <c r="W63" s="103"/>
      <c r="X63" s="103"/>
      <c r="Y63" s="103"/>
      <c r="Z63" s="103"/>
      <c r="AA63" s="103"/>
      <c r="AB63" s="106"/>
      <c r="AC63" s="72"/>
      <c r="AD63" s="73"/>
    </row>
    <row r="64" spans="1:30" s="74" customFormat="1" ht="15">
      <c r="A64" s="103">
        <v>61</v>
      </c>
      <c r="B64" s="103"/>
      <c r="C64" s="103"/>
      <c r="D64" s="119"/>
      <c r="E64" s="119"/>
      <c r="F64" s="119"/>
      <c r="G64" s="106"/>
      <c r="H64" s="103"/>
      <c r="I64" s="120"/>
      <c r="J64" s="123"/>
      <c r="K64" s="124"/>
      <c r="L64" s="103"/>
      <c r="M64" s="111"/>
      <c r="N64" s="111">
        <f>IF(I64&gt;0,YEAR('Cover Sheet'!$E$8)-I64,0)</f>
        <v>0</v>
      </c>
      <c r="O64" s="111">
        <f t="shared" si="0"/>
        <v>0</v>
      </c>
      <c r="P64" s="112">
        <f t="shared" si="1"/>
        <v>0</v>
      </c>
      <c r="Q64" s="113">
        <f t="shared" si="3"/>
        <v>0</v>
      </c>
      <c r="R64" s="113">
        <f t="shared" si="3"/>
        <v>0</v>
      </c>
      <c r="S64" s="113">
        <f t="shared" si="4"/>
        <v>0</v>
      </c>
      <c r="T64" s="111"/>
      <c r="U64" s="103"/>
      <c r="V64" s="103"/>
      <c r="W64" s="103"/>
      <c r="X64" s="103"/>
      <c r="Y64" s="103"/>
      <c r="Z64" s="103"/>
      <c r="AA64" s="103"/>
      <c r="AB64" s="106"/>
      <c r="AC64" s="72"/>
      <c r="AD64" s="73"/>
    </row>
    <row r="65" spans="1:30" s="74" customFormat="1" ht="15">
      <c r="A65" s="114">
        <v>62</v>
      </c>
      <c r="B65" s="114"/>
      <c r="C65" s="114"/>
      <c r="D65" s="119"/>
      <c r="E65" s="119"/>
      <c r="F65" s="119"/>
      <c r="G65" s="106"/>
      <c r="H65" s="103"/>
      <c r="I65" s="120"/>
      <c r="J65" s="123"/>
      <c r="K65" s="124"/>
      <c r="L65" s="103"/>
      <c r="M65" s="111"/>
      <c r="N65" s="111">
        <f>IF(I65&gt;0,YEAR('Cover Sheet'!$E$8)-I65,0)</f>
        <v>0</v>
      </c>
      <c r="O65" s="111">
        <f t="shared" si="0"/>
        <v>0</v>
      </c>
      <c r="P65" s="112">
        <f t="shared" si="1"/>
        <v>0</v>
      </c>
      <c r="Q65" s="113">
        <f t="shared" si="3"/>
        <v>0</v>
      </c>
      <c r="R65" s="113">
        <f t="shared" si="3"/>
        <v>0</v>
      </c>
      <c r="S65" s="113">
        <f t="shared" si="4"/>
        <v>0</v>
      </c>
      <c r="T65" s="111"/>
      <c r="U65" s="103"/>
      <c r="V65" s="103"/>
      <c r="W65" s="103"/>
      <c r="X65" s="103"/>
      <c r="Y65" s="103"/>
      <c r="Z65" s="103"/>
      <c r="AA65" s="103"/>
      <c r="AB65" s="106"/>
      <c r="AC65" s="72"/>
      <c r="AD65" s="73"/>
    </row>
    <row r="66" spans="1:30" s="74" customFormat="1" ht="15">
      <c r="A66" s="103">
        <v>63</v>
      </c>
      <c r="B66" s="103"/>
      <c r="C66" s="103"/>
      <c r="D66" s="119"/>
      <c r="E66" s="119"/>
      <c r="F66" s="119"/>
      <c r="G66" s="106"/>
      <c r="H66" s="103"/>
      <c r="I66" s="120"/>
      <c r="J66" s="123"/>
      <c r="K66" s="124"/>
      <c r="L66" s="103"/>
      <c r="M66" s="111"/>
      <c r="N66" s="111">
        <f>IF(I66&gt;0,YEAR('Cover Sheet'!$E$8)-I66,0)</f>
        <v>0</v>
      </c>
      <c r="O66" s="111">
        <f t="shared" si="0"/>
        <v>0</v>
      </c>
      <c r="P66" s="112">
        <f t="shared" si="1"/>
        <v>0</v>
      </c>
      <c r="Q66" s="113">
        <f t="shared" si="3"/>
        <v>0</v>
      </c>
      <c r="R66" s="113">
        <f t="shared" si="3"/>
        <v>0</v>
      </c>
      <c r="S66" s="113">
        <f t="shared" si="4"/>
        <v>0</v>
      </c>
      <c r="T66" s="111"/>
      <c r="U66" s="103"/>
      <c r="V66" s="103"/>
      <c r="W66" s="103"/>
      <c r="X66" s="103"/>
      <c r="Y66" s="103"/>
      <c r="Z66" s="103"/>
      <c r="AA66" s="103"/>
      <c r="AB66" s="106"/>
      <c r="AC66" s="72"/>
      <c r="AD66" s="73"/>
    </row>
    <row r="67" spans="1:30" s="74" customFormat="1" ht="15">
      <c r="A67" s="114">
        <v>64</v>
      </c>
      <c r="B67" s="114"/>
      <c r="C67" s="114"/>
      <c r="D67" s="119"/>
      <c r="E67" s="119"/>
      <c r="F67" s="119"/>
      <c r="G67" s="106"/>
      <c r="H67" s="103"/>
      <c r="I67" s="120"/>
      <c r="J67" s="123"/>
      <c r="K67" s="124"/>
      <c r="L67" s="103"/>
      <c r="M67" s="111"/>
      <c r="N67" s="111">
        <f>IF(I67&gt;0,YEAR('Cover Sheet'!$E$8)-I67,0)</f>
        <v>0</v>
      </c>
      <c r="O67" s="111">
        <f t="shared" si="0"/>
        <v>0</v>
      </c>
      <c r="P67" s="112">
        <f t="shared" si="1"/>
        <v>0</v>
      </c>
      <c r="Q67" s="113">
        <f t="shared" si="3"/>
        <v>0</v>
      </c>
      <c r="R67" s="113">
        <f t="shared" si="3"/>
        <v>0</v>
      </c>
      <c r="S67" s="113">
        <f t="shared" si="4"/>
        <v>0</v>
      </c>
      <c r="T67" s="111"/>
      <c r="U67" s="103"/>
      <c r="V67" s="103"/>
      <c r="W67" s="103"/>
      <c r="X67" s="103"/>
      <c r="Y67" s="103"/>
      <c r="Z67" s="103"/>
      <c r="AA67" s="103"/>
      <c r="AB67" s="106"/>
      <c r="AC67" s="72"/>
      <c r="AD67" s="73"/>
    </row>
    <row r="68" spans="1:30" s="74" customFormat="1" ht="15">
      <c r="A68" s="103">
        <v>65</v>
      </c>
      <c r="B68" s="103"/>
      <c r="C68" s="103"/>
      <c r="D68" s="119"/>
      <c r="E68" s="119"/>
      <c r="F68" s="119"/>
      <c r="G68" s="106"/>
      <c r="H68" s="103"/>
      <c r="I68" s="120"/>
      <c r="J68" s="123"/>
      <c r="K68" s="124"/>
      <c r="L68" s="103"/>
      <c r="M68" s="111"/>
      <c r="N68" s="111">
        <f>IF(I68&gt;0,YEAR('Cover Sheet'!$E$8)-I68,0)</f>
        <v>0</v>
      </c>
      <c r="O68" s="111">
        <f t="shared" ref="O68:O131" si="5">IF(M68-N68&gt;0,M68-N68,0)</f>
        <v>0</v>
      </c>
      <c r="P68" s="112">
        <f t="shared" ref="P68:P131" si="6">IFERROR(O68/M68,0)</f>
        <v>0</v>
      </c>
      <c r="Q68" s="113">
        <f t="shared" si="3"/>
        <v>0</v>
      </c>
      <c r="R68" s="113">
        <f t="shared" si="3"/>
        <v>0</v>
      </c>
      <c r="S68" s="113">
        <f t="shared" si="4"/>
        <v>0</v>
      </c>
      <c r="T68" s="111"/>
      <c r="U68" s="103"/>
      <c r="V68" s="103"/>
      <c r="W68" s="103"/>
      <c r="X68" s="103"/>
      <c r="Y68" s="103"/>
      <c r="Z68" s="103"/>
      <c r="AA68" s="103"/>
      <c r="AB68" s="106"/>
      <c r="AC68" s="72"/>
      <c r="AD68" s="73"/>
    </row>
    <row r="69" spans="1:30" s="74" customFormat="1" ht="15">
      <c r="A69" s="114">
        <v>66</v>
      </c>
      <c r="B69" s="114"/>
      <c r="C69" s="114"/>
      <c r="D69" s="119"/>
      <c r="E69" s="119"/>
      <c r="F69" s="119"/>
      <c r="G69" s="106"/>
      <c r="H69" s="103"/>
      <c r="I69" s="120"/>
      <c r="J69" s="123"/>
      <c r="K69" s="124"/>
      <c r="L69" s="103"/>
      <c r="M69" s="111"/>
      <c r="N69" s="111">
        <f>IF(I69&gt;0,YEAR('Cover Sheet'!$E$8)-I69,0)</f>
        <v>0</v>
      </c>
      <c r="O69" s="111">
        <f t="shared" si="5"/>
        <v>0</v>
      </c>
      <c r="P69" s="112">
        <f t="shared" si="6"/>
        <v>0</v>
      </c>
      <c r="Q69" s="113">
        <f t="shared" ref="Q69:R132" si="7">N69*$K69</f>
        <v>0</v>
      </c>
      <c r="R69" s="113">
        <f t="shared" si="7"/>
        <v>0</v>
      </c>
      <c r="S69" s="113">
        <f t="shared" ref="S69:S132" si="8">P69*$K69</f>
        <v>0</v>
      </c>
      <c r="T69" s="111"/>
      <c r="U69" s="103"/>
      <c r="V69" s="103"/>
      <c r="W69" s="103"/>
      <c r="X69" s="103"/>
      <c r="Y69" s="103"/>
      <c r="Z69" s="103"/>
      <c r="AA69" s="103"/>
      <c r="AB69" s="106"/>
      <c r="AC69" s="72"/>
      <c r="AD69" s="73"/>
    </row>
    <row r="70" spans="1:30" s="74" customFormat="1" ht="15">
      <c r="A70" s="103">
        <v>67</v>
      </c>
      <c r="B70" s="103"/>
      <c r="C70" s="103"/>
      <c r="D70" s="119"/>
      <c r="E70" s="119"/>
      <c r="F70" s="119"/>
      <c r="G70" s="106"/>
      <c r="H70" s="103"/>
      <c r="I70" s="120"/>
      <c r="J70" s="123"/>
      <c r="K70" s="124"/>
      <c r="L70" s="103"/>
      <c r="M70" s="111"/>
      <c r="N70" s="111">
        <f>IF(I70&gt;0,YEAR('Cover Sheet'!$E$8)-I70,0)</f>
        <v>0</v>
      </c>
      <c r="O70" s="111">
        <f t="shared" si="5"/>
        <v>0</v>
      </c>
      <c r="P70" s="112">
        <f t="shared" si="6"/>
        <v>0</v>
      </c>
      <c r="Q70" s="113">
        <f t="shared" si="7"/>
        <v>0</v>
      </c>
      <c r="R70" s="113">
        <f t="shared" si="7"/>
        <v>0</v>
      </c>
      <c r="S70" s="113">
        <f t="shared" si="8"/>
        <v>0</v>
      </c>
      <c r="T70" s="111"/>
      <c r="U70" s="103"/>
      <c r="V70" s="103"/>
      <c r="W70" s="103"/>
      <c r="X70" s="103"/>
      <c r="Y70" s="103"/>
      <c r="Z70" s="103"/>
      <c r="AA70" s="103"/>
      <c r="AB70" s="106"/>
      <c r="AC70" s="72"/>
      <c r="AD70" s="73"/>
    </row>
    <row r="71" spans="1:30" s="74" customFormat="1" ht="15">
      <c r="A71" s="114">
        <v>68</v>
      </c>
      <c r="B71" s="114"/>
      <c r="C71" s="114"/>
      <c r="D71" s="119"/>
      <c r="E71" s="119"/>
      <c r="F71" s="119"/>
      <c r="G71" s="106"/>
      <c r="H71" s="103"/>
      <c r="I71" s="120"/>
      <c r="J71" s="123"/>
      <c r="K71" s="124"/>
      <c r="L71" s="103"/>
      <c r="M71" s="111"/>
      <c r="N71" s="111">
        <f>IF(I71&gt;0,YEAR('Cover Sheet'!$E$8)-I71,0)</f>
        <v>0</v>
      </c>
      <c r="O71" s="111">
        <f t="shared" si="5"/>
        <v>0</v>
      </c>
      <c r="P71" s="112">
        <f t="shared" si="6"/>
        <v>0</v>
      </c>
      <c r="Q71" s="113">
        <f t="shared" si="7"/>
        <v>0</v>
      </c>
      <c r="R71" s="113">
        <f t="shared" si="7"/>
        <v>0</v>
      </c>
      <c r="S71" s="113">
        <f t="shared" si="8"/>
        <v>0</v>
      </c>
      <c r="T71" s="111"/>
      <c r="U71" s="103"/>
      <c r="V71" s="103"/>
      <c r="W71" s="103"/>
      <c r="X71" s="103"/>
      <c r="Y71" s="103"/>
      <c r="Z71" s="103"/>
      <c r="AA71" s="103"/>
      <c r="AB71" s="106"/>
      <c r="AC71" s="72"/>
      <c r="AD71" s="73"/>
    </row>
    <row r="72" spans="1:30" s="74" customFormat="1" ht="15">
      <c r="A72" s="103">
        <v>69</v>
      </c>
      <c r="B72" s="103"/>
      <c r="C72" s="103"/>
      <c r="D72" s="119"/>
      <c r="E72" s="119"/>
      <c r="F72" s="119"/>
      <c r="G72" s="106"/>
      <c r="H72" s="103"/>
      <c r="I72" s="120"/>
      <c r="J72" s="123"/>
      <c r="K72" s="124"/>
      <c r="L72" s="103"/>
      <c r="M72" s="111"/>
      <c r="N72" s="111">
        <f>IF(I72&gt;0,YEAR('Cover Sheet'!$E$8)-I72,0)</f>
        <v>0</v>
      </c>
      <c r="O72" s="111">
        <f t="shared" si="5"/>
        <v>0</v>
      </c>
      <c r="P72" s="112">
        <f t="shared" si="6"/>
        <v>0</v>
      </c>
      <c r="Q72" s="113">
        <f t="shared" si="7"/>
        <v>0</v>
      </c>
      <c r="R72" s="113">
        <f t="shared" si="7"/>
        <v>0</v>
      </c>
      <c r="S72" s="113">
        <f t="shared" si="8"/>
        <v>0</v>
      </c>
      <c r="T72" s="111"/>
      <c r="U72" s="103"/>
      <c r="V72" s="103"/>
      <c r="W72" s="103"/>
      <c r="X72" s="103"/>
      <c r="Y72" s="103"/>
      <c r="Z72" s="103"/>
      <c r="AA72" s="103"/>
      <c r="AB72" s="106"/>
      <c r="AC72" s="72"/>
      <c r="AD72" s="73"/>
    </row>
    <row r="73" spans="1:30" s="74" customFormat="1" ht="15">
      <c r="A73" s="114">
        <v>70</v>
      </c>
      <c r="B73" s="114"/>
      <c r="C73" s="114"/>
      <c r="D73" s="119"/>
      <c r="E73" s="119"/>
      <c r="F73" s="119"/>
      <c r="G73" s="106"/>
      <c r="H73" s="103"/>
      <c r="I73" s="120"/>
      <c r="J73" s="123"/>
      <c r="K73" s="124"/>
      <c r="L73" s="103"/>
      <c r="M73" s="111"/>
      <c r="N73" s="111">
        <f>IF(I73&gt;0,YEAR('Cover Sheet'!$E$8)-I73,0)</f>
        <v>0</v>
      </c>
      <c r="O73" s="111">
        <f t="shared" si="5"/>
        <v>0</v>
      </c>
      <c r="P73" s="112">
        <f t="shared" si="6"/>
        <v>0</v>
      </c>
      <c r="Q73" s="113">
        <f t="shared" si="7"/>
        <v>0</v>
      </c>
      <c r="R73" s="113">
        <f t="shared" si="7"/>
        <v>0</v>
      </c>
      <c r="S73" s="113">
        <f t="shared" si="8"/>
        <v>0</v>
      </c>
      <c r="T73" s="111"/>
      <c r="U73" s="103"/>
      <c r="V73" s="103"/>
      <c r="W73" s="103"/>
      <c r="X73" s="103"/>
      <c r="Y73" s="103"/>
      <c r="Z73" s="103"/>
      <c r="AA73" s="103"/>
      <c r="AB73" s="106"/>
      <c r="AC73" s="72"/>
      <c r="AD73" s="73"/>
    </row>
    <row r="74" spans="1:30" s="74" customFormat="1" ht="15">
      <c r="A74" s="103">
        <v>71</v>
      </c>
      <c r="B74" s="103"/>
      <c r="C74" s="103"/>
      <c r="D74" s="119"/>
      <c r="E74" s="119"/>
      <c r="F74" s="119"/>
      <c r="G74" s="106"/>
      <c r="H74" s="103"/>
      <c r="I74" s="120"/>
      <c r="J74" s="123"/>
      <c r="K74" s="124"/>
      <c r="L74" s="103"/>
      <c r="M74" s="111"/>
      <c r="N74" s="111">
        <f>IF(I74&gt;0,YEAR('Cover Sheet'!$E$8)-I74,0)</f>
        <v>0</v>
      </c>
      <c r="O74" s="111">
        <f t="shared" si="5"/>
        <v>0</v>
      </c>
      <c r="P74" s="112">
        <f t="shared" si="6"/>
        <v>0</v>
      </c>
      <c r="Q74" s="113">
        <f t="shared" si="7"/>
        <v>0</v>
      </c>
      <c r="R74" s="113">
        <f t="shared" si="7"/>
        <v>0</v>
      </c>
      <c r="S74" s="113">
        <f t="shared" si="8"/>
        <v>0</v>
      </c>
      <c r="T74" s="111"/>
      <c r="U74" s="103"/>
      <c r="V74" s="103"/>
      <c r="W74" s="103"/>
      <c r="X74" s="103"/>
      <c r="Y74" s="103"/>
      <c r="Z74" s="103"/>
      <c r="AA74" s="103"/>
      <c r="AB74" s="106"/>
      <c r="AC74" s="72"/>
      <c r="AD74" s="73"/>
    </row>
    <row r="75" spans="1:30" s="74" customFormat="1" ht="15">
      <c r="A75" s="114">
        <v>72</v>
      </c>
      <c r="B75" s="114"/>
      <c r="C75" s="114"/>
      <c r="D75" s="119"/>
      <c r="E75" s="119"/>
      <c r="F75" s="119"/>
      <c r="G75" s="106"/>
      <c r="H75" s="103"/>
      <c r="I75" s="120"/>
      <c r="J75" s="123"/>
      <c r="K75" s="124"/>
      <c r="L75" s="103"/>
      <c r="M75" s="111"/>
      <c r="N75" s="111">
        <f>IF(I75&gt;0,YEAR('Cover Sheet'!$E$8)-I75,0)</f>
        <v>0</v>
      </c>
      <c r="O75" s="111">
        <f t="shared" si="5"/>
        <v>0</v>
      </c>
      <c r="P75" s="112">
        <f t="shared" si="6"/>
        <v>0</v>
      </c>
      <c r="Q75" s="113">
        <f t="shared" si="7"/>
        <v>0</v>
      </c>
      <c r="R75" s="113">
        <f t="shared" si="7"/>
        <v>0</v>
      </c>
      <c r="S75" s="113">
        <f t="shared" si="8"/>
        <v>0</v>
      </c>
      <c r="T75" s="111"/>
      <c r="U75" s="103"/>
      <c r="V75" s="103"/>
      <c r="W75" s="103"/>
      <c r="X75" s="103"/>
      <c r="Y75" s="103"/>
      <c r="Z75" s="103"/>
      <c r="AA75" s="103"/>
      <c r="AB75" s="106"/>
      <c r="AC75" s="72"/>
      <c r="AD75" s="73"/>
    </row>
    <row r="76" spans="1:30" s="74" customFormat="1" ht="15">
      <c r="A76" s="103">
        <v>73</v>
      </c>
      <c r="B76" s="103"/>
      <c r="C76" s="103"/>
      <c r="D76" s="119"/>
      <c r="E76" s="119"/>
      <c r="F76" s="119"/>
      <c r="G76" s="106"/>
      <c r="H76" s="103"/>
      <c r="I76" s="120"/>
      <c r="J76" s="123"/>
      <c r="K76" s="124"/>
      <c r="L76" s="103"/>
      <c r="M76" s="111"/>
      <c r="N76" s="111">
        <f>IF(I76&gt;0,YEAR('Cover Sheet'!$E$8)-I76,0)</f>
        <v>0</v>
      </c>
      <c r="O76" s="111">
        <f t="shared" si="5"/>
        <v>0</v>
      </c>
      <c r="P76" s="112">
        <f t="shared" si="6"/>
        <v>0</v>
      </c>
      <c r="Q76" s="113">
        <f t="shared" si="7"/>
        <v>0</v>
      </c>
      <c r="R76" s="113">
        <f t="shared" si="7"/>
        <v>0</v>
      </c>
      <c r="S76" s="113">
        <f t="shared" si="8"/>
        <v>0</v>
      </c>
      <c r="T76" s="111"/>
      <c r="U76" s="103"/>
      <c r="V76" s="103"/>
      <c r="W76" s="103"/>
      <c r="X76" s="103"/>
      <c r="Y76" s="103"/>
      <c r="Z76" s="103"/>
      <c r="AA76" s="103"/>
      <c r="AB76" s="106"/>
      <c r="AC76" s="72"/>
      <c r="AD76" s="73"/>
    </row>
    <row r="77" spans="1:30" s="74" customFormat="1" ht="15">
      <c r="A77" s="114">
        <v>74</v>
      </c>
      <c r="B77" s="114"/>
      <c r="C77" s="114"/>
      <c r="D77" s="119"/>
      <c r="E77" s="119"/>
      <c r="F77" s="119"/>
      <c r="G77" s="106"/>
      <c r="H77" s="103"/>
      <c r="I77" s="120"/>
      <c r="J77" s="123"/>
      <c r="K77" s="124"/>
      <c r="L77" s="103"/>
      <c r="M77" s="111"/>
      <c r="N77" s="111">
        <f>IF(I77&gt;0,YEAR('Cover Sheet'!$E$8)-I77,0)</f>
        <v>0</v>
      </c>
      <c r="O77" s="111">
        <f t="shared" si="5"/>
        <v>0</v>
      </c>
      <c r="P77" s="112">
        <f t="shared" si="6"/>
        <v>0</v>
      </c>
      <c r="Q77" s="113">
        <f t="shared" si="7"/>
        <v>0</v>
      </c>
      <c r="R77" s="113">
        <f t="shared" si="7"/>
        <v>0</v>
      </c>
      <c r="S77" s="113">
        <f t="shared" si="8"/>
        <v>0</v>
      </c>
      <c r="T77" s="111"/>
      <c r="U77" s="103"/>
      <c r="V77" s="103"/>
      <c r="W77" s="103"/>
      <c r="X77" s="103"/>
      <c r="Y77" s="103"/>
      <c r="Z77" s="103"/>
      <c r="AA77" s="103"/>
      <c r="AB77" s="106"/>
      <c r="AC77" s="72"/>
      <c r="AD77" s="73"/>
    </row>
    <row r="78" spans="1:30" s="74" customFormat="1" ht="15">
      <c r="A78" s="103">
        <v>75</v>
      </c>
      <c r="B78" s="103"/>
      <c r="C78" s="103"/>
      <c r="D78" s="119"/>
      <c r="E78" s="119"/>
      <c r="F78" s="119"/>
      <c r="G78" s="106"/>
      <c r="H78" s="103"/>
      <c r="I78" s="120"/>
      <c r="J78" s="123"/>
      <c r="K78" s="124"/>
      <c r="L78" s="103"/>
      <c r="M78" s="111"/>
      <c r="N78" s="111">
        <f>IF(I78&gt;0,YEAR('Cover Sheet'!$E$8)-I78,0)</f>
        <v>0</v>
      </c>
      <c r="O78" s="111">
        <f t="shared" si="5"/>
        <v>0</v>
      </c>
      <c r="P78" s="112">
        <f t="shared" si="6"/>
        <v>0</v>
      </c>
      <c r="Q78" s="113">
        <f t="shared" si="7"/>
        <v>0</v>
      </c>
      <c r="R78" s="113">
        <f t="shared" si="7"/>
        <v>0</v>
      </c>
      <c r="S78" s="113">
        <f t="shared" si="8"/>
        <v>0</v>
      </c>
      <c r="T78" s="111"/>
      <c r="U78" s="103"/>
      <c r="V78" s="103"/>
      <c r="W78" s="103"/>
      <c r="X78" s="103"/>
      <c r="Y78" s="103"/>
      <c r="Z78" s="103"/>
      <c r="AA78" s="103"/>
      <c r="AB78" s="106"/>
      <c r="AC78" s="72"/>
      <c r="AD78" s="73"/>
    </row>
    <row r="79" spans="1:30" s="74" customFormat="1" ht="15">
      <c r="A79" s="114">
        <v>76</v>
      </c>
      <c r="B79" s="114"/>
      <c r="C79" s="114"/>
      <c r="D79" s="119"/>
      <c r="E79" s="119"/>
      <c r="F79" s="119"/>
      <c r="G79" s="106"/>
      <c r="H79" s="103"/>
      <c r="I79" s="120"/>
      <c r="J79" s="123"/>
      <c r="K79" s="124"/>
      <c r="L79" s="103"/>
      <c r="M79" s="111"/>
      <c r="N79" s="111">
        <f>IF(I79&gt;0,YEAR('Cover Sheet'!$E$8)-I79,0)</f>
        <v>0</v>
      </c>
      <c r="O79" s="111">
        <f t="shared" si="5"/>
        <v>0</v>
      </c>
      <c r="P79" s="112">
        <f t="shared" si="6"/>
        <v>0</v>
      </c>
      <c r="Q79" s="113">
        <f t="shared" si="7"/>
        <v>0</v>
      </c>
      <c r="R79" s="113">
        <f t="shared" si="7"/>
        <v>0</v>
      </c>
      <c r="S79" s="113">
        <f t="shared" si="8"/>
        <v>0</v>
      </c>
      <c r="T79" s="111"/>
      <c r="U79" s="103"/>
      <c r="V79" s="103"/>
      <c r="W79" s="103"/>
      <c r="X79" s="103"/>
      <c r="Y79" s="103"/>
      <c r="Z79" s="103"/>
      <c r="AA79" s="103"/>
      <c r="AB79" s="106"/>
      <c r="AC79" s="72"/>
      <c r="AD79" s="73"/>
    </row>
    <row r="80" spans="1:30" s="74" customFormat="1" ht="15">
      <c r="A80" s="103">
        <v>77</v>
      </c>
      <c r="B80" s="103"/>
      <c r="C80" s="103"/>
      <c r="D80" s="119"/>
      <c r="E80" s="119"/>
      <c r="F80" s="119"/>
      <c r="G80" s="106"/>
      <c r="H80" s="103"/>
      <c r="I80" s="120"/>
      <c r="J80" s="123"/>
      <c r="K80" s="124"/>
      <c r="L80" s="103"/>
      <c r="M80" s="111"/>
      <c r="N80" s="111">
        <f>IF(I80&gt;0,YEAR('Cover Sheet'!$E$8)-I80,0)</f>
        <v>0</v>
      </c>
      <c r="O80" s="111">
        <f t="shared" si="5"/>
        <v>0</v>
      </c>
      <c r="P80" s="112">
        <f t="shared" si="6"/>
        <v>0</v>
      </c>
      <c r="Q80" s="113">
        <f t="shared" si="7"/>
        <v>0</v>
      </c>
      <c r="R80" s="113">
        <f t="shared" si="7"/>
        <v>0</v>
      </c>
      <c r="S80" s="113">
        <f t="shared" si="8"/>
        <v>0</v>
      </c>
      <c r="T80" s="111"/>
      <c r="U80" s="103"/>
      <c r="V80" s="103"/>
      <c r="W80" s="103"/>
      <c r="X80" s="103"/>
      <c r="Y80" s="103"/>
      <c r="Z80" s="103"/>
      <c r="AA80" s="103"/>
      <c r="AB80" s="106"/>
      <c r="AC80" s="72"/>
      <c r="AD80" s="73"/>
    </row>
    <row r="81" spans="1:30" s="74" customFormat="1" ht="15">
      <c r="A81" s="114">
        <v>78</v>
      </c>
      <c r="B81" s="114"/>
      <c r="C81" s="114"/>
      <c r="D81" s="119"/>
      <c r="E81" s="119"/>
      <c r="F81" s="119"/>
      <c r="G81" s="106"/>
      <c r="H81" s="103"/>
      <c r="I81" s="120"/>
      <c r="J81" s="123"/>
      <c r="K81" s="124"/>
      <c r="L81" s="103"/>
      <c r="M81" s="111"/>
      <c r="N81" s="111">
        <f>IF(I81&gt;0,YEAR('Cover Sheet'!$E$8)-I81,0)</f>
        <v>0</v>
      </c>
      <c r="O81" s="111">
        <f t="shared" si="5"/>
        <v>0</v>
      </c>
      <c r="P81" s="112">
        <f t="shared" si="6"/>
        <v>0</v>
      </c>
      <c r="Q81" s="113">
        <f t="shared" si="7"/>
        <v>0</v>
      </c>
      <c r="R81" s="113">
        <f t="shared" si="7"/>
        <v>0</v>
      </c>
      <c r="S81" s="113">
        <f t="shared" si="8"/>
        <v>0</v>
      </c>
      <c r="T81" s="111"/>
      <c r="U81" s="103"/>
      <c r="V81" s="103"/>
      <c r="W81" s="103"/>
      <c r="X81" s="103"/>
      <c r="Y81" s="103"/>
      <c r="Z81" s="103"/>
      <c r="AA81" s="103"/>
      <c r="AB81" s="106"/>
      <c r="AC81" s="72"/>
      <c r="AD81" s="73"/>
    </row>
    <row r="82" spans="1:30" s="74" customFormat="1" ht="15">
      <c r="A82" s="103">
        <v>79</v>
      </c>
      <c r="B82" s="103"/>
      <c r="C82" s="103"/>
      <c r="D82" s="119"/>
      <c r="E82" s="119"/>
      <c r="F82" s="119"/>
      <c r="G82" s="106"/>
      <c r="H82" s="103"/>
      <c r="I82" s="120"/>
      <c r="J82" s="123"/>
      <c r="K82" s="124"/>
      <c r="L82" s="103"/>
      <c r="M82" s="111"/>
      <c r="N82" s="111">
        <f>IF(I82&gt;0,YEAR('Cover Sheet'!$E$8)-I82,0)</f>
        <v>0</v>
      </c>
      <c r="O82" s="111">
        <f t="shared" si="5"/>
        <v>0</v>
      </c>
      <c r="P82" s="112">
        <f t="shared" si="6"/>
        <v>0</v>
      </c>
      <c r="Q82" s="113">
        <f t="shared" si="7"/>
        <v>0</v>
      </c>
      <c r="R82" s="113">
        <f t="shared" si="7"/>
        <v>0</v>
      </c>
      <c r="S82" s="113">
        <f t="shared" si="8"/>
        <v>0</v>
      </c>
      <c r="T82" s="111"/>
      <c r="U82" s="103"/>
      <c r="V82" s="103"/>
      <c r="W82" s="103"/>
      <c r="X82" s="103"/>
      <c r="Y82" s="103"/>
      <c r="Z82" s="103"/>
      <c r="AA82" s="103"/>
      <c r="AB82" s="106"/>
      <c r="AC82" s="72"/>
      <c r="AD82" s="73"/>
    </row>
    <row r="83" spans="1:30" s="74" customFormat="1" ht="15">
      <c r="A83" s="114">
        <v>80</v>
      </c>
      <c r="B83" s="114"/>
      <c r="C83" s="114"/>
      <c r="D83" s="119"/>
      <c r="E83" s="119"/>
      <c r="F83" s="119"/>
      <c r="G83" s="106"/>
      <c r="H83" s="103"/>
      <c r="I83" s="120"/>
      <c r="J83" s="123"/>
      <c r="K83" s="124"/>
      <c r="L83" s="103"/>
      <c r="M83" s="111"/>
      <c r="N83" s="111">
        <f>IF(I83&gt;0,YEAR('Cover Sheet'!$E$8)-I83,0)</f>
        <v>0</v>
      </c>
      <c r="O83" s="111">
        <f t="shared" si="5"/>
        <v>0</v>
      </c>
      <c r="P83" s="112">
        <f t="shared" si="6"/>
        <v>0</v>
      </c>
      <c r="Q83" s="113">
        <f t="shared" si="7"/>
        <v>0</v>
      </c>
      <c r="R83" s="113">
        <f t="shared" si="7"/>
        <v>0</v>
      </c>
      <c r="S83" s="113">
        <f t="shared" si="8"/>
        <v>0</v>
      </c>
      <c r="T83" s="111"/>
      <c r="U83" s="103"/>
      <c r="V83" s="103"/>
      <c r="W83" s="103"/>
      <c r="X83" s="103"/>
      <c r="Y83" s="103"/>
      <c r="Z83" s="103"/>
      <c r="AA83" s="103"/>
      <c r="AB83" s="106"/>
      <c r="AC83" s="72"/>
      <c r="AD83" s="73"/>
    </row>
    <row r="84" spans="1:30" s="74" customFormat="1" ht="15">
      <c r="A84" s="103">
        <v>81</v>
      </c>
      <c r="B84" s="103"/>
      <c r="C84" s="103"/>
      <c r="D84" s="119"/>
      <c r="E84" s="119"/>
      <c r="F84" s="119"/>
      <c r="G84" s="106"/>
      <c r="H84" s="103"/>
      <c r="I84" s="120"/>
      <c r="J84" s="123"/>
      <c r="K84" s="124"/>
      <c r="L84" s="103"/>
      <c r="M84" s="111"/>
      <c r="N84" s="111">
        <f>IF(I84&gt;0,YEAR('Cover Sheet'!$E$8)-I84,0)</f>
        <v>0</v>
      </c>
      <c r="O84" s="111">
        <f t="shared" si="5"/>
        <v>0</v>
      </c>
      <c r="P84" s="112">
        <f t="shared" si="6"/>
        <v>0</v>
      </c>
      <c r="Q84" s="113">
        <f t="shared" si="7"/>
        <v>0</v>
      </c>
      <c r="R84" s="113">
        <f t="shared" si="7"/>
        <v>0</v>
      </c>
      <c r="S84" s="113">
        <f t="shared" si="8"/>
        <v>0</v>
      </c>
      <c r="T84" s="111"/>
      <c r="U84" s="103"/>
      <c r="V84" s="103"/>
      <c r="W84" s="103"/>
      <c r="X84" s="103"/>
      <c r="Y84" s="103"/>
      <c r="Z84" s="103"/>
      <c r="AA84" s="103"/>
      <c r="AB84" s="106"/>
      <c r="AC84" s="72"/>
      <c r="AD84" s="73"/>
    </row>
    <row r="85" spans="1:30" s="74" customFormat="1" ht="15">
      <c r="A85" s="114">
        <v>82</v>
      </c>
      <c r="B85" s="114"/>
      <c r="C85" s="114"/>
      <c r="D85" s="119"/>
      <c r="E85" s="119"/>
      <c r="F85" s="119"/>
      <c r="G85" s="106"/>
      <c r="H85" s="103"/>
      <c r="I85" s="120"/>
      <c r="J85" s="123"/>
      <c r="K85" s="124"/>
      <c r="L85" s="103"/>
      <c r="M85" s="111"/>
      <c r="N85" s="111">
        <f>IF(I85&gt;0,YEAR('Cover Sheet'!$E$8)-I85,0)</f>
        <v>0</v>
      </c>
      <c r="O85" s="111">
        <f t="shared" si="5"/>
        <v>0</v>
      </c>
      <c r="P85" s="112">
        <f t="shared" si="6"/>
        <v>0</v>
      </c>
      <c r="Q85" s="113">
        <f t="shared" si="7"/>
        <v>0</v>
      </c>
      <c r="R85" s="113">
        <f t="shared" si="7"/>
        <v>0</v>
      </c>
      <c r="S85" s="113">
        <f t="shared" si="8"/>
        <v>0</v>
      </c>
      <c r="T85" s="111"/>
      <c r="U85" s="103"/>
      <c r="V85" s="103"/>
      <c r="W85" s="103"/>
      <c r="X85" s="103"/>
      <c r="Y85" s="103"/>
      <c r="Z85" s="103"/>
      <c r="AA85" s="103"/>
      <c r="AB85" s="106"/>
      <c r="AC85" s="72"/>
      <c r="AD85" s="73"/>
    </row>
    <row r="86" spans="1:30" s="74" customFormat="1" ht="15">
      <c r="A86" s="103">
        <v>83</v>
      </c>
      <c r="B86" s="103"/>
      <c r="C86" s="103"/>
      <c r="D86" s="119"/>
      <c r="E86" s="119"/>
      <c r="F86" s="119"/>
      <c r="G86" s="106"/>
      <c r="H86" s="103"/>
      <c r="I86" s="120"/>
      <c r="J86" s="123"/>
      <c r="K86" s="124"/>
      <c r="L86" s="103"/>
      <c r="M86" s="111"/>
      <c r="N86" s="111">
        <f>IF(I86&gt;0,YEAR('Cover Sheet'!$E$8)-I86,0)</f>
        <v>0</v>
      </c>
      <c r="O86" s="111">
        <f t="shared" si="5"/>
        <v>0</v>
      </c>
      <c r="P86" s="112">
        <f t="shared" si="6"/>
        <v>0</v>
      </c>
      <c r="Q86" s="113">
        <f t="shared" si="7"/>
        <v>0</v>
      </c>
      <c r="R86" s="113">
        <f t="shared" si="7"/>
        <v>0</v>
      </c>
      <c r="S86" s="113">
        <f t="shared" si="8"/>
        <v>0</v>
      </c>
      <c r="T86" s="111"/>
      <c r="U86" s="103"/>
      <c r="V86" s="103"/>
      <c r="W86" s="103"/>
      <c r="X86" s="103"/>
      <c r="Y86" s="103"/>
      <c r="Z86" s="103"/>
      <c r="AA86" s="103"/>
      <c r="AB86" s="106"/>
      <c r="AC86" s="72"/>
      <c r="AD86" s="73"/>
    </row>
    <row r="87" spans="1:30" s="74" customFormat="1" ht="15">
      <c r="A87" s="114">
        <v>84</v>
      </c>
      <c r="B87" s="114"/>
      <c r="C87" s="114"/>
      <c r="D87" s="119"/>
      <c r="E87" s="119"/>
      <c r="F87" s="119"/>
      <c r="G87" s="106"/>
      <c r="H87" s="103"/>
      <c r="I87" s="120"/>
      <c r="J87" s="123"/>
      <c r="K87" s="124"/>
      <c r="L87" s="103"/>
      <c r="M87" s="111"/>
      <c r="N87" s="111">
        <f>IF(I87&gt;0,YEAR('Cover Sheet'!$E$8)-I87,0)</f>
        <v>0</v>
      </c>
      <c r="O87" s="111">
        <f t="shared" si="5"/>
        <v>0</v>
      </c>
      <c r="P87" s="112">
        <f t="shared" si="6"/>
        <v>0</v>
      </c>
      <c r="Q87" s="113">
        <f t="shared" si="7"/>
        <v>0</v>
      </c>
      <c r="R87" s="113">
        <f t="shared" si="7"/>
        <v>0</v>
      </c>
      <c r="S87" s="113">
        <f t="shared" si="8"/>
        <v>0</v>
      </c>
      <c r="T87" s="111"/>
      <c r="U87" s="103"/>
      <c r="V87" s="103"/>
      <c r="W87" s="103"/>
      <c r="X87" s="103"/>
      <c r="Y87" s="103"/>
      <c r="Z87" s="103"/>
      <c r="AA87" s="103"/>
      <c r="AB87" s="106"/>
      <c r="AC87" s="72"/>
      <c r="AD87" s="73"/>
    </row>
    <row r="88" spans="1:30" s="74" customFormat="1" ht="15">
      <c r="A88" s="103">
        <v>85</v>
      </c>
      <c r="B88" s="103"/>
      <c r="C88" s="103"/>
      <c r="D88" s="119"/>
      <c r="E88" s="119"/>
      <c r="F88" s="119"/>
      <c r="G88" s="106"/>
      <c r="H88" s="103"/>
      <c r="I88" s="120"/>
      <c r="J88" s="123"/>
      <c r="K88" s="124"/>
      <c r="L88" s="103"/>
      <c r="M88" s="111"/>
      <c r="N88" s="111">
        <f>IF(I88&gt;0,YEAR('Cover Sheet'!$E$8)-I88,0)</f>
        <v>0</v>
      </c>
      <c r="O88" s="111">
        <f t="shared" si="5"/>
        <v>0</v>
      </c>
      <c r="P88" s="112">
        <f t="shared" si="6"/>
        <v>0</v>
      </c>
      <c r="Q88" s="113">
        <f t="shared" si="7"/>
        <v>0</v>
      </c>
      <c r="R88" s="113">
        <f t="shared" si="7"/>
        <v>0</v>
      </c>
      <c r="S88" s="113">
        <f t="shared" si="8"/>
        <v>0</v>
      </c>
      <c r="T88" s="111"/>
      <c r="U88" s="103"/>
      <c r="V88" s="103"/>
      <c r="W88" s="103"/>
      <c r="X88" s="103"/>
      <c r="Y88" s="103"/>
      <c r="Z88" s="103"/>
      <c r="AA88" s="103"/>
      <c r="AB88" s="106"/>
      <c r="AC88" s="72"/>
      <c r="AD88" s="73"/>
    </row>
    <row r="89" spans="1:30" s="74" customFormat="1" ht="15">
      <c r="A89" s="114">
        <v>86</v>
      </c>
      <c r="B89" s="114"/>
      <c r="C89" s="114"/>
      <c r="D89" s="119"/>
      <c r="E89" s="119"/>
      <c r="F89" s="119"/>
      <c r="G89" s="106"/>
      <c r="H89" s="103"/>
      <c r="I89" s="120"/>
      <c r="J89" s="123"/>
      <c r="K89" s="124"/>
      <c r="L89" s="103"/>
      <c r="M89" s="111"/>
      <c r="N89" s="111">
        <f>IF(I89&gt;0,YEAR('Cover Sheet'!$E$8)-I89,0)</f>
        <v>0</v>
      </c>
      <c r="O89" s="111">
        <f t="shared" si="5"/>
        <v>0</v>
      </c>
      <c r="P89" s="112">
        <f t="shared" si="6"/>
        <v>0</v>
      </c>
      <c r="Q89" s="113">
        <f t="shared" si="7"/>
        <v>0</v>
      </c>
      <c r="R89" s="113">
        <f t="shared" si="7"/>
        <v>0</v>
      </c>
      <c r="S89" s="113">
        <f t="shared" si="8"/>
        <v>0</v>
      </c>
      <c r="T89" s="111"/>
      <c r="U89" s="103"/>
      <c r="V89" s="103"/>
      <c r="W89" s="103"/>
      <c r="X89" s="103"/>
      <c r="Y89" s="103"/>
      <c r="Z89" s="103"/>
      <c r="AA89" s="103"/>
      <c r="AB89" s="106"/>
      <c r="AC89" s="72"/>
      <c r="AD89" s="73"/>
    </row>
    <row r="90" spans="1:30" s="74" customFormat="1" ht="15">
      <c r="A90" s="103">
        <v>87</v>
      </c>
      <c r="B90" s="103"/>
      <c r="C90" s="103"/>
      <c r="D90" s="119"/>
      <c r="E90" s="119"/>
      <c r="F90" s="119"/>
      <c r="G90" s="106"/>
      <c r="H90" s="103"/>
      <c r="I90" s="120"/>
      <c r="J90" s="123"/>
      <c r="K90" s="124"/>
      <c r="L90" s="103"/>
      <c r="M90" s="111"/>
      <c r="N90" s="111">
        <f>IF(I90&gt;0,YEAR('Cover Sheet'!$E$8)-I90,0)</f>
        <v>0</v>
      </c>
      <c r="O90" s="111">
        <f t="shared" si="5"/>
        <v>0</v>
      </c>
      <c r="P90" s="112">
        <f t="shared" si="6"/>
        <v>0</v>
      </c>
      <c r="Q90" s="113">
        <f t="shared" si="7"/>
        <v>0</v>
      </c>
      <c r="R90" s="113">
        <f t="shared" si="7"/>
        <v>0</v>
      </c>
      <c r="S90" s="113">
        <f t="shared" si="8"/>
        <v>0</v>
      </c>
      <c r="T90" s="111"/>
      <c r="U90" s="103"/>
      <c r="V90" s="103"/>
      <c r="W90" s="103"/>
      <c r="X90" s="103"/>
      <c r="Y90" s="103"/>
      <c r="Z90" s="103"/>
      <c r="AA90" s="103"/>
      <c r="AB90" s="106"/>
      <c r="AC90" s="72"/>
      <c r="AD90" s="73"/>
    </row>
    <row r="91" spans="1:30" s="74" customFormat="1" ht="15">
      <c r="A91" s="114">
        <v>88</v>
      </c>
      <c r="B91" s="114"/>
      <c r="C91" s="114"/>
      <c r="D91" s="119"/>
      <c r="E91" s="119"/>
      <c r="F91" s="119"/>
      <c r="G91" s="106"/>
      <c r="H91" s="103"/>
      <c r="I91" s="120"/>
      <c r="J91" s="123"/>
      <c r="K91" s="124"/>
      <c r="L91" s="103"/>
      <c r="M91" s="111"/>
      <c r="N91" s="111">
        <f>IF(I91&gt;0,YEAR('Cover Sheet'!$E$8)-I91,0)</f>
        <v>0</v>
      </c>
      <c r="O91" s="111">
        <f t="shared" si="5"/>
        <v>0</v>
      </c>
      <c r="P91" s="112">
        <f t="shared" si="6"/>
        <v>0</v>
      </c>
      <c r="Q91" s="113">
        <f t="shared" si="7"/>
        <v>0</v>
      </c>
      <c r="R91" s="113">
        <f t="shared" si="7"/>
        <v>0</v>
      </c>
      <c r="S91" s="113">
        <f t="shared" si="8"/>
        <v>0</v>
      </c>
      <c r="T91" s="111"/>
      <c r="U91" s="103"/>
      <c r="V91" s="103"/>
      <c r="W91" s="103"/>
      <c r="X91" s="103"/>
      <c r="Y91" s="103"/>
      <c r="Z91" s="103"/>
      <c r="AA91" s="103"/>
      <c r="AB91" s="106"/>
      <c r="AC91" s="72"/>
      <c r="AD91" s="73"/>
    </row>
    <row r="92" spans="1:30" s="74" customFormat="1" ht="15">
      <c r="A92" s="103">
        <v>89</v>
      </c>
      <c r="B92" s="103"/>
      <c r="C92" s="103"/>
      <c r="D92" s="119"/>
      <c r="E92" s="119"/>
      <c r="F92" s="119"/>
      <c r="G92" s="106"/>
      <c r="H92" s="103"/>
      <c r="I92" s="120"/>
      <c r="J92" s="123"/>
      <c r="K92" s="124"/>
      <c r="L92" s="103"/>
      <c r="M92" s="111"/>
      <c r="N92" s="111">
        <f>IF(I92&gt;0,YEAR('Cover Sheet'!$E$8)-I92,0)</f>
        <v>0</v>
      </c>
      <c r="O92" s="111">
        <f t="shared" si="5"/>
        <v>0</v>
      </c>
      <c r="P92" s="112">
        <f t="shared" si="6"/>
        <v>0</v>
      </c>
      <c r="Q92" s="113">
        <f t="shared" si="7"/>
        <v>0</v>
      </c>
      <c r="R92" s="113">
        <f t="shared" si="7"/>
        <v>0</v>
      </c>
      <c r="S92" s="113">
        <f t="shared" si="8"/>
        <v>0</v>
      </c>
      <c r="T92" s="111"/>
      <c r="U92" s="103"/>
      <c r="V92" s="103"/>
      <c r="W92" s="103"/>
      <c r="X92" s="103"/>
      <c r="Y92" s="103"/>
      <c r="Z92" s="103"/>
      <c r="AA92" s="103"/>
      <c r="AB92" s="106"/>
      <c r="AC92" s="72"/>
      <c r="AD92" s="73"/>
    </row>
    <row r="93" spans="1:30" s="74" customFormat="1" ht="15">
      <c r="A93" s="114">
        <v>90</v>
      </c>
      <c r="B93" s="114"/>
      <c r="C93" s="114"/>
      <c r="D93" s="119"/>
      <c r="E93" s="119"/>
      <c r="F93" s="119"/>
      <c r="G93" s="106"/>
      <c r="H93" s="103"/>
      <c r="I93" s="120"/>
      <c r="J93" s="123"/>
      <c r="K93" s="124"/>
      <c r="L93" s="103"/>
      <c r="M93" s="111"/>
      <c r="N93" s="111">
        <f>IF(I93&gt;0,YEAR('Cover Sheet'!$E$8)-I93,0)</f>
        <v>0</v>
      </c>
      <c r="O93" s="111">
        <f t="shared" si="5"/>
        <v>0</v>
      </c>
      <c r="P93" s="112">
        <f t="shared" si="6"/>
        <v>0</v>
      </c>
      <c r="Q93" s="113">
        <f t="shared" si="7"/>
        <v>0</v>
      </c>
      <c r="R93" s="113">
        <f t="shared" si="7"/>
        <v>0</v>
      </c>
      <c r="S93" s="113">
        <f t="shared" si="8"/>
        <v>0</v>
      </c>
      <c r="T93" s="111"/>
      <c r="U93" s="103"/>
      <c r="V93" s="103"/>
      <c r="W93" s="103"/>
      <c r="X93" s="103"/>
      <c r="Y93" s="103"/>
      <c r="Z93" s="103"/>
      <c r="AA93" s="103"/>
      <c r="AB93" s="106"/>
      <c r="AC93" s="72"/>
      <c r="AD93" s="73"/>
    </row>
    <row r="94" spans="1:30" s="74" customFormat="1" ht="15">
      <c r="A94" s="103">
        <v>91</v>
      </c>
      <c r="B94" s="103"/>
      <c r="C94" s="103"/>
      <c r="D94" s="119"/>
      <c r="E94" s="119"/>
      <c r="F94" s="119"/>
      <c r="G94" s="106"/>
      <c r="H94" s="103"/>
      <c r="I94" s="120"/>
      <c r="J94" s="123"/>
      <c r="K94" s="124"/>
      <c r="L94" s="103"/>
      <c r="M94" s="111"/>
      <c r="N94" s="111">
        <f>IF(I94&gt;0,YEAR('Cover Sheet'!$E$8)-I94,0)</f>
        <v>0</v>
      </c>
      <c r="O94" s="111">
        <f t="shared" si="5"/>
        <v>0</v>
      </c>
      <c r="P94" s="112">
        <f t="shared" si="6"/>
        <v>0</v>
      </c>
      <c r="Q94" s="113">
        <f t="shared" si="7"/>
        <v>0</v>
      </c>
      <c r="R94" s="113">
        <f t="shared" si="7"/>
        <v>0</v>
      </c>
      <c r="S94" s="113">
        <f t="shared" si="8"/>
        <v>0</v>
      </c>
      <c r="T94" s="111"/>
      <c r="U94" s="103"/>
      <c r="V94" s="103"/>
      <c r="W94" s="103"/>
      <c r="X94" s="103"/>
      <c r="Y94" s="103"/>
      <c r="Z94" s="103"/>
      <c r="AA94" s="103"/>
      <c r="AB94" s="106"/>
      <c r="AC94" s="72"/>
      <c r="AD94" s="73"/>
    </row>
    <row r="95" spans="1:30" s="74" customFormat="1" ht="15">
      <c r="A95" s="114">
        <v>92</v>
      </c>
      <c r="B95" s="114"/>
      <c r="C95" s="114"/>
      <c r="D95" s="119"/>
      <c r="E95" s="119"/>
      <c r="F95" s="119"/>
      <c r="G95" s="106"/>
      <c r="H95" s="103"/>
      <c r="I95" s="120"/>
      <c r="J95" s="123"/>
      <c r="K95" s="124"/>
      <c r="L95" s="103"/>
      <c r="M95" s="111"/>
      <c r="N95" s="111">
        <f>IF(I95&gt;0,YEAR('Cover Sheet'!$E$8)-I95,0)</f>
        <v>0</v>
      </c>
      <c r="O95" s="111">
        <f t="shared" si="5"/>
        <v>0</v>
      </c>
      <c r="P95" s="112">
        <f t="shared" si="6"/>
        <v>0</v>
      </c>
      <c r="Q95" s="113">
        <f t="shared" si="7"/>
        <v>0</v>
      </c>
      <c r="R95" s="113">
        <f t="shared" si="7"/>
        <v>0</v>
      </c>
      <c r="S95" s="113">
        <f t="shared" si="8"/>
        <v>0</v>
      </c>
      <c r="T95" s="111"/>
      <c r="U95" s="103"/>
      <c r="V95" s="103"/>
      <c r="W95" s="103"/>
      <c r="X95" s="103"/>
      <c r="Y95" s="103"/>
      <c r="Z95" s="103"/>
      <c r="AA95" s="103"/>
      <c r="AB95" s="106"/>
      <c r="AC95" s="72"/>
      <c r="AD95" s="73"/>
    </row>
    <row r="96" spans="1:30" s="74" customFormat="1" ht="15">
      <c r="A96" s="103">
        <v>93</v>
      </c>
      <c r="B96" s="103"/>
      <c r="C96" s="103"/>
      <c r="D96" s="119"/>
      <c r="E96" s="119"/>
      <c r="F96" s="119"/>
      <c r="G96" s="106"/>
      <c r="H96" s="103"/>
      <c r="I96" s="120"/>
      <c r="J96" s="123"/>
      <c r="K96" s="124"/>
      <c r="L96" s="103"/>
      <c r="M96" s="111"/>
      <c r="N96" s="111">
        <f>IF(I96&gt;0,YEAR('Cover Sheet'!$E$8)-I96,0)</f>
        <v>0</v>
      </c>
      <c r="O96" s="111">
        <f t="shared" si="5"/>
        <v>0</v>
      </c>
      <c r="P96" s="112">
        <f t="shared" si="6"/>
        <v>0</v>
      </c>
      <c r="Q96" s="113">
        <f t="shared" si="7"/>
        <v>0</v>
      </c>
      <c r="R96" s="113">
        <f t="shared" si="7"/>
        <v>0</v>
      </c>
      <c r="S96" s="113">
        <f t="shared" si="8"/>
        <v>0</v>
      </c>
      <c r="T96" s="111"/>
      <c r="U96" s="103"/>
      <c r="V96" s="103"/>
      <c r="W96" s="103"/>
      <c r="X96" s="103"/>
      <c r="Y96" s="103"/>
      <c r="Z96" s="103"/>
      <c r="AA96" s="103"/>
      <c r="AB96" s="106"/>
      <c r="AC96" s="72"/>
      <c r="AD96" s="73"/>
    </row>
    <row r="97" spans="1:30" s="74" customFormat="1" ht="15">
      <c r="A97" s="114">
        <v>94</v>
      </c>
      <c r="B97" s="114"/>
      <c r="C97" s="114"/>
      <c r="D97" s="119"/>
      <c r="E97" s="119"/>
      <c r="F97" s="119"/>
      <c r="G97" s="106"/>
      <c r="H97" s="103"/>
      <c r="I97" s="120"/>
      <c r="J97" s="123"/>
      <c r="K97" s="124"/>
      <c r="L97" s="103"/>
      <c r="M97" s="111"/>
      <c r="N97" s="111">
        <f>IF(I97&gt;0,YEAR('Cover Sheet'!$E$8)-I97,0)</f>
        <v>0</v>
      </c>
      <c r="O97" s="111">
        <f t="shared" si="5"/>
        <v>0</v>
      </c>
      <c r="P97" s="112">
        <f t="shared" si="6"/>
        <v>0</v>
      </c>
      <c r="Q97" s="113">
        <f t="shared" si="7"/>
        <v>0</v>
      </c>
      <c r="R97" s="113">
        <f t="shared" si="7"/>
        <v>0</v>
      </c>
      <c r="S97" s="113">
        <f t="shared" si="8"/>
        <v>0</v>
      </c>
      <c r="T97" s="111"/>
      <c r="U97" s="103"/>
      <c r="V97" s="103"/>
      <c r="W97" s="103"/>
      <c r="X97" s="103"/>
      <c r="Y97" s="103"/>
      <c r="Z97" s="103"/>
      <c r="AA97" s="103"/>
      <c r="AB97" s="106"/>
      <c r="AC97" s="72"/>
      <c r="AD97" s="73"/>
    </row>
    <row r="98" spans="1:30" s="74" customFormat="1" ht="15">
      <c r="A98" s="103">
        <v>95</v>
      </c>
      <c r="B98" s="103"/>
      <c r="C98" s="103"/>
      <c r="D98" s="119"/>
      <c r="E98" s="119"/>
      <c r="F98" s="119"/>
      <c r="G98" s="106"/>
      <c r="H98" s="103"/>
      <c r="I98" s="120"/>
      <c r="J98" s="123"/>
      <c r="K98" s="124"/>
      <c r="L98" s="103"/>
      <c r="M98" s="111"/>
      <c r="N98" s="111">
        <f>IF(I98&gt;0,YEAR('Cover Sheet'!$E$8)-I98,0)</f>
        <v>0</v>
      </c>
      <c r="O98" s="111">
        <f t="shared" si="5"/>
        <v>0</v>
      </c>
      <c r="P98" s="112">
        <f t="shared" si="6"/>
        <v>0</v>
      </c>
      <c r="Q98" s="113">
        <f t="shared" si="7"/>
        <v>0</v>
      </c>
      <c r="R98" s="113">
        <f t="shared" si="7"/>
        <v>0</v>
      </c>
      <c r="S98" s="113">
        <f t="shared" si="8"/>
        <v>0</v>
      </c>
      <c r="T98" s="111"/>
      <c r="U98" s="103"/>
      <c r="V98" s="103"/>
      <c r="W98" s="103"/>
      <c r="X98" s="103"/>
      <c r="Y98" s="103"/>
      <c r="Z98" s="103"/>
      <c r="AA98" s="103"/>
      <c r="AB98" s="106"/>
      <c r="AC98" s="72"/>
      <c r="AD98" s="73"/>
    </row>
    <row r="99" spans="1:30" s="74" customFormat="1" ht="15">
      <c r="A99" s="114">
        <v>96</v>
      </c>
      <c r="B99" s="114"/>
      <c r="C99" s="114"/>
      <c r="D99" s="119"/>
      <c r="E99" s="119"/>
      <c r="F99" s="119"/>
      <c r="G99" s="106"/>
      <c r="H99" s="103"/>
      <c r="I99" s="120"/>
      <c r="J99" s="123"/>
      <c r="K99" s="124"/>
      <c r="L99" s="103"/>
      <c r="M99" s="111"/>
      <c r="N99" s="111">
        <f>IF(I99&gt;0,YEAR('Cover Sheet'!$E$8)-I99,0)</f>
        <v>0</v>
      </c>
      <c r="O99" s="111">
        <f t="shared" si="5"/>
        <v>0</v>
      </c>
      <c r="P99" s="112">
        <f t="shared" si="6"/>
        <v>0</v>
      </c>
      <c r="Q99" s="113">
        <f t="shared" si="7"/>
        <v>0</v>
      </c>
      <c r="R99" s="113">
        <f t="shared" si="7"/>
        <v>0</v>
      </c>
      <c r="S99" s="113">
        <f t="shared" si="8"/>
        <v>0</v>
      </c>
      <c r="T99" s="111"/>
      <c r="U99" s="103"/>
      <c r="V99" s="103"/>
      <c r="W99" s="103"/>
      <c r="X99" s="103"/>
      <c r="Y99" s="103"/>
      <c r="Z99" s="103"/>
      <c r="AA99" s="103"/>
      <c r="AB99" s="106"/>
      <c r="AC99" s="72"/>
      <c r="AD99" s="73"/>
    </row>
    <row r="100" spans="1:30" s="74" customFormat="1" ht="15">
      <c r="A100" s="103">
        <v>97</v>
      </c>
      <c r="B100" s="103"/>
      <c r="C100" s="103"/>
      <c r="D100" s="119"/>
      <c r="E100" s="119"/>
      <c r="F100" s="119"/>
      <c r="G100" s="106"/>
      <c r="H100" s="103"/>
      <c r="I100" s="120"/>
      <c r="J100" s="123"/>
      <c r="K100" s="124"/>
      <c r="L100" s="103"/>
      <c r="M100" s="111"/>
      <c r="N100" s="111">
        <f>IF(I100&gt;0,YEAR('Cover Sheet'!$E$8)-I100,0)</f>
        <v>0</v>
      </c>
      <c r="O100" s="111">
        <f t="shared" si="5"/>
        <v>0</v>
      </c>
      <c r="P100" s="112">
        <f t="shared" si="6"/>
        <v>0</v>
      </c>
      <c r="Q100" s="113">
        <f t="shared" si="7"/>
        <v>0</v>
      </c>
      <c r="R100" s="113">
        <f t="shared" si="7"/>
        <v>0</v>
      </c>
      <c r="S100" s="113">
        <f t="shared" si="8"/>
        <v>0</v>
      </c>
      <c r="T100" s="111"/>
      <c r="U100" s="103"/>
      <c r="V100" s="103"/>
      <c r="W100" s="103"/>
      <c r="X100" s="103"/>
      <c r="Y100" s="103"/>
      <c r="Z100" s="103"/>
      <c r="AA100" s="103"/>
      <c r="AB100" s="106"/>
      <c r="AC100" s="72"/>
      <c r="AD100" s="73"/>
    </row>
    <row r="101" spans="1:30" s="74" customFormat="1" ht="15">
      <c r="A101" s="114">
        <v>98</v>
      </c>
      <c r="B101" s="114"/>
      <c r="C101" s="114"/>
      <c r="D101" s="119"/>
      <c r="E101" s="119"/>
      <c r="F101" s="119"/>
      <c r="G101" s="106"/>
      <c r="H101" s="103"/>
      <c r="I101" s="120"/>
      <c r="J101" s="123"/>
      <c r="K101" s="124"/>
      <c r="L101" s="103"/>
      <c r="M101" s="111"/>
      <c r="N101" s="111">
        <f>IF(I101&gt;0,YEAR('Cover Sheet'!$E$8)-I101,0)</f>
        <v>0</v>
      </c>
      <c r="O101" s="111">
        <f t="shared" si="5"/>
        <v>0</v>
      </c>
      <c r="P101" s="112">
        <f t="shared" si="6"/>
        <v>0</v>
      </c>
      <c r="Q101" s="113">
        <f t="shared" si="7"/>
        <v>0</v>
      </c>
      <c r="R101" s="113">
        <f t="shared" si="7"/>
        <v>0</v>
      </c>
      <c r="S101" s="113">
        <f t="shared" si="8"/>
        <v>0</v>
      </c>
      <c r="T101" s="111"/>
      <c r="U101" s="103"/>
      <c r="V101" s="103"/>
      <c r="W101" s="103"/>
      <c r="X101" s="103"/>
      <c r="Y101" s="103"/>
      <c r="Z101" s="103"/>
      <c r="AA101" s="103"/>
      <c r="AB101" s="106"/>
      <c r="AC101" s="72"/>
      <c r="AD101" s="73"/>
    </row>
    <row r="102" spans="1:30" s="74" customFormat="1" ht="15">
      <c r="A102" s="103">
        <v>99</v>
      </c>
      <c r="B102" s="103"/>
      <c r="C102" s="103"/>
      <c r="D102" s="119"/>
      <c r="E102" s="119"/>
      <c r="F102" s="119"/>
      <c r="G102" s="106"/>
      <c r="H102" s="103"/>
      <c r="I102" s="120"/>
      <c r="J102" s="123"/>
      <c r="K102" s="124"/>
      <c r="L102" s="103"/>
      <c r="M102" s="111"/>
      <c r="N102" s="111">
        <f>IF(I102&gt;0,YEAR('Cover Sheet'!$E$8)-I102,0)</f>
        <v>0</v>
      </c>
      <c r="O102" s="111">
        <f t="shared" si="5"/>
        <v>0</v>
      </c>
      <c r="P102" s="112">
        <f t="shared" si="6"/>
        <v>0</v>
      </c>
      <c r="Q102" s="113">
        <f t="shared" si="7"/>
        <v>0</v>
      </c>
      <c r="R102" s="113">
        <f t="shared" si="7"/>
        <v>0</v>
      </c>
      <c r="S102" s="113">
        <f t="shared" si="8"/>
        <v>0</v>
      </c>
      <c r="T102" s="111"/>
      <c r="U102" s="103"/>
      <c r="V102" s="103"/>
      <c r="W102" s="103"/>
      <c r="X102" s="103"/>
      <c r="Y102" s="103"/>
      <c r="Z102" s="103"/>
      <c r="AA102" s="103"/>
      <c r="AB102" s="106"/>
      <c r="AC102" s="72"/>
      <c r="AD102" s="73"/>
    </row>
    <row r="103" spans="1:30" s="74" customFormat="1" ht="15">
      <c r="A103" s="114">
        <v>100</v>
      </c>
      <c r="B103" s="114"/>
      <c r="C103" s="114"/>
      <c r="D103" s="119"/>
      <c r="E103" s="119"/>
      <c r="F103" s="119"/>
      <c r="G103" s="106"/>
      <c r="H103" s="103"/>
      <c r="I103" s="120"/>
      <c r="J103" s="123"/>
      <c r="K103" s="124"/>
      <c r="L103" s="103"/>
      <c r="M103" s="111"/>
      <c r="N103" s="111">
        <f>IF(I103&gt;0,YEAR('Cover Sheet'!$E$8)-I103,0)</f>
        <v>0</v>
      </c>
      <c r="O103" s="111">
        <f t="shared" si="5"/>
        <v>0</v>
      </c>
      <c r="P103" s="112">
        <f t="shared" si="6"/>
        <v>0</v>
      </c>
      <c r="Q103" s="113">
        <f t="shared" si="7"/>
        <v>0</v>
      </c>
      <c r="R103" s="113">
        <f t="shared" si="7"/>
        <v>0</v>
      </c>
      <c r="S103" s="113">
        <f t="shared" si="8"/>
        <v>0</v>
      </c>
      <c r="T103" s="111"/>
      <c r="U103" s="103"/>
      <c r="V103" s="103"/>
      <c r="W103" s="103"/>
      <c r="X103" s="103"/>
      <c r="Y103" s="103"/>
      <c r="Z103" s="103"/>
      <c r="AA103" s="103"/>
      <c r="AB103" s="106"/>
      <c r="AC103" s="72"/>
      <c r="AD103" s="73"/>
    </row>
    <row r="104" spans="1:30" s="74" customFormat="1" ht="15">
      <c r="A104" s="103">
        <v>101</v>
      </c>
      <c r="B104" s="103"/>
      <c r="C104" s="103"/>
      <c r="D104" s="119"/>
      <c r="E104" s="119"/>
      <c r="F104" s="119"/>
      <c r="G104" s="106"/>
      <c r="H104" s="103"/>
      <c r="I104" s="120"/>
      <c r="J104" s="123"/>
      <c r="K104" s="124"/>
      <c r="L104" s="103"/>
      <c r="M104" s="111"/>
      <c r="N104" s="111">
        <f>IF(I104&gt;0,YEAR('Cover Sheet'!$E$8)-I104,0)</f>
        <v>0</v>
      </c>
      <c r="O104" s="111">
        <f t="shared" si="5"/>
        <v>0</v>
      </c>
      <c r="P104" s="112">
        <f t="shared" si="6"/>
        <v>0</v>
      </c>
      <c r="Q104" s="113">
        <f t="shared" si="7"/>
        <v>0</v>
      </c>
      <c r="R104" s="113">
        <f t="shared" si="7"/>
        <v>0</v>
      </c>
      <c r="S104" s="113">
        <f t="shared" si="8"/>
        <v>0</v>
      </c>
      <c r="T104" s="111"/>
      <c r="U104" s="103"/>
      <c r="V104" s="103"/>
      <c r="W104" s="103"/>
      <c r="X104" s="103"/>
      <c r="Y104" s="103"/>
      <c r="Z104" s="103"/>
      <c r="AA104" s="103"/>
      <c r="AB104" s="106"/>
      <c r="AC104" s="72"/>
      <c r="AD104" s="73"/>
    </row>
    <row r="105" spans="1:30" s="74" customFormat="1" ht="15">
      <c r="A105" s="114">
        <v>102</v>
      </c>
      <c r="B105" s="114"/>
      <c r="C105" s="114"/>
      <c r="D105" s="119"/>
      <c r="E105" s="119"/>
      <c r="F105" s="119"/>
      <c r="G105" s="106"/>
      <c r="H105" s="103"/>
      <c r="I105" s="120"/>
      <c r="J105" s="123"/>
      <c r="K105" s="124"/>
      <c r="L105" s="103"/>
      <c r="M105" s="111"/>
      <c r="N105" s="111">
        <f>IF(I105&gt;0,YEAR('Cover Sheet'!$E$8)-I105,0)</f>
        <v>0</v>
      </c>
      <c r="O105" s="111">
        <f t="shared" si="5"/>
        <v>0</v>
      </c>
      <c r="P105" s="112">
        <f t="shared" si="6"/>
        <v>0</v>
      </c>
      <c r="Q105" s="113">
        <f t="shared" si="7"/>
        <v>0</v>
      </c>
      <c r="R105" s="113">
        <f t="shared" si="7"/>
        <v>0</v>
      </c>
      <c r="S105" s="113">
        <f t="shared" si="8"/>
        <v>0</v>
      </c>
      <c r="T105" s="111"/>
      <c r="U105" s="103"/>
      <c r="V105" s="103"/>
      <c r="W105" s="103"/>
      <c r="X105" s="103"/>
      <c r="Y105" s="103"/>
      <c r="Z105" s="103"/>
      <c r="AA105" s="103"/>
      <c r="AB105" s="106"/>
      <c r="AC105" s="72"/>
      <c r="AD105" s="73"/>
    </row>
    <row r="106" spans="1:30" s="74" customFormat="1" ht="15">
      <c r="A106" s="103">
        <v>103</v>
      </c>
      <c r="B106" s="103"/>
      <c r="C106" s="103"/>
      <c r="D106" s="119"/>
      <c r="E106" s="119"/>
      <c r="F106" s="119"/>
      <c r="G106" s="106"/>
      <c r="H106" s="103"/>
      <c r="I106" s="120"/>
      <c r="J106" s="123"/>
      <c r="K106" s="124"/>
      <c r="L106" s="103"/>
      <c r="M106" s="111"/>
      <c r="N106" s="111">
        <f>IF(I106&gt;0,YEAR('Cover Sheet'!$E$8)-I106,0)</f>
        <v>0</v>
      </c>
      <c r="O106" s="111">
        <f t="shared" si="5"/>
        <v>0</v>
      </c>
      <c r="P106" s="112">
        <f t="shared" si="6"/>
        <v>0</v>
      </c>
      <c r="Q106" s="113">
        <f t="shared" si="7"/>
        <v>0</v>
      </c>
      <c r="R106" s="113">
        <f t="shared" si="7"/>
        <v>0</v>
      </c>
      <c r="S106" s="113">
        <f t="shared" si="8"/>
        <v>0</v>
      </c>
      <c r="T106" s="111"/>
      <c r="U106" s="103"/>
      <c r="V106" s="103"/>
      <c r="W106" s="103"/>
      <c r="X106" s="103"/>
      <c r="Y106" s="103"/>
      <c r="Z106" s="103"/>
      <c r="AA106" s="103"/>
      <c r="AB106" s="106"/>
      <c r="AC106" s="72"/>
      <c r="AD106" s="73"/>
    </row>
    <row r="107" spans="1:30" s="74" customFormat="1" ht="15">
      <c r="A107" s="114">
        <v>104</v>
      </c>
      <c r="B107" s="114"/>
      <c r="C107" s="114"/>
      <c r="D107" s="119"/>
      <c r="E107" s="119"/>
      <c r="F107" s="119"/>
      <c r="G107" s="106"/>
      <c r="H107" s="103"/>
      <c r="I107" s="120"/>
      <c r="J107" s="123"/>
      <c r="K107" s="124"/>
      <c r="L107" s="103"/>
      <c r="M107" s="111"/>
      <c r="N107" s="111">
        <f>IF(I107&gt;0,YEAR('Cover Sheet'!$E$8)-I107,0)</f>
        <v>0</v>
      </c>
      <c r="O107" s="111">
        <f t="shared" si="5"/>
        <v>0</v>
      </c>
      <c r="P107" s="112">
        <f t="shared" si="6"/>
        <v>0</v>
      </c>
      <c r="Q107" s="113">
        <f t="shared" si="7"/>
        <v>0</v>
      </c>
      <c r="R107" s="113">
        <f t="shared" si="7"/>
        <v>0</v>
      </c>
      <c r="S107" s="113">
        <f t="shared" si="8"/>
        <v>0</v>
      </c>
      <c r="T107" s="111"/>
      <c r="U107" s="103"/>
      <c r="V107" s="103"/>
      <c r="W107" s="103"/>
      <c r="X107" s="103"/>
      <c r="Y107" s="103"/>
      <c r="Z107" s="103"/>
      <c r="AA107" s="103"/>
      <c r="AB107" s="106"/>
      <c r="AC107" s="72"/>
      <c r="AD107" s="73"/>
    </row>
    <row r="108" spans="1:30" s="74" customFormat="1" ht="15">
      <c r="A108" s="103">
        <v>105</v>
      </c>
      <c r="B108" s="103"/>
      <c r="C108" s="103"/>
      <c r="D108" s="119"/>
      <c r="E108" s="119"/>
      <c r="F108" s="119"/>
      <c r="G108" s="106"/>
      <c r="H108" s="103"/>
      <c r="I108" s="120"/>
      <c r="J108" s="123"/>
      <c r="K108" s="124"/>
      <c r="L108" s="103"/>
      <c r="M108" s="111"/>
      <c r="N108" s="111">
        <f>IF(I108&gt;0,YEAR('Cover Sheet'!$E$8)-I108,0)</f>
        <v>0</v>
      </c>
      <c r="O108" s="111">
        <f t="shared" si="5"/>
        <v>0</v>
      </c>
      <c r="P108" s="112">
        <f t="shared" si="6"/>
        <v>0</v>
      </c>
      <c r="Q108" s="113">
        <f t="shared" si="7"/>
        <v>0</v>
      </c>
      <c r="R108" s="113">
        <f t="shared" si="7"/>
        <v>0</v>
      </c>
      <c r="S108" s="113">
        <f t="shared" si="8"/>
        <v>0</v>
      </c>
      <c r="T108" s="111"/>
      <c r="U108" s="103"/>
      <c r="V108" s="103"/>
      <c r="W108" s="103"/>
      <c r="X108" s="103"/>
      <c r="Y108" s="103"/>
      <c r="Z108" s="103"/>
      <c r="AA108" s="103"/>
      <c r="AB108" s="106"/>
      <c r="AC108" s="72"/>
      <c r="AD108" s="73"/>
    </row>
    <row r="109" spans="1:30" s="74" customFormat="1" ht="15">
      <c r="A109" s="114">
        <v>106</v>
      </c>
      <c r="B109" s="114"/>
      <c r="C109" s="114"/>
      <c r="D109" s="119"/>
      <c r="E109" s="119"/>
      <c r="F109" s="119"/>
      <c r="G109" s="106"/>
      <c r="H109" s="103"/>
      <c r="I109" s="120"/>
      <c r="J109" s="123"/>
      <c r="K109" s="124"/>
      <c r="L109" s="103"/>
      <c r="M109" s="111"/>
      <c r="N109" s="111">
        <f>IF(I109&gt;0,YEAR('Cover Sheet'!$E$8)-I109,0)</f>
        <v>0</v>
      </c>
      <c r="O109" s="111">
        <f t="shared" si="5"/>
        <v>0</v>
      </c>
      <c r="P109" s="112">
        <f t="shared" si="6"/>
        <v>0</v>
      </c>
      <c r="Q109" s="113">
        <f t="shared" si="7"/>
        <v>0</v>
      </c>
      <c r="R109" s="113">
        <f t="shared" si="7"/>
        <v>0</v>
      </c>
      <c r="S109" s="113">
        <f t="shared" si="8"/>
        <v>0</v>
      </c>
      <c r="T109" s="111"/>
      <c r="U109" s="103"/>
      <c r="V109" s="103"/>
      <c r="W109" s="103"/>
      <c r="X109" s="103"/>
      <c r="Y109" s="103"/>
      <c r="Z109" s="103"/>
      <c r="AA109" s="103"/>
      <c r="AB109" s="106"/>
      <c r="AC109" s="72"/>
      <c r="AD109" s="73"/>
    </row>
    <row r="110" spans="1:30" s="74" customFormat="1" ht="15">
      <c r="A110" s="103">
        <v>107</v>
      </c>
      <c r="B110" s="103"/>
      <c r="C110" s="103"/>
      <c r="D110" s="119"/>
      <c r="E110" s="119"/>
      <c r="F110" s="119"/>
      <c r="G110" s="106"/>
      <c r="H110" s="103"/>
      <c r="I110" s="120"/>
      <c r="J110" s="123"/>
      <c r="K110" s="124"/>
      <c r="L110" s="103"/>
      <c r="M110" s="111"/>
      <c r="N110" s="111">
        <f>IF(I110&gt;0,YEAR('Cover Sheet'!$E$8)-I110,0)</f>
        <v>0</v>
      </c>
      <c r="O110" s="111">
        <f t="shared" si="5"/>
        <v>0</v>
      </c>
      <c r="P110" s="112">
        <f t="shared" si="6"/>
        <v>0</v>
      </c>
      <c r="Q110" s="113">
        <f t="shared" si="7"/>
        <v>0</v>
      </c>
      <c r="R110" s="113">
        <f t="shared" si="7"/>
        <v>0</v>
      </c>
      <c r="S110" s="113">
        <f t="shared" si="8"/>
        <v>0</v>
      </c>
      <c r="T110" s="111"/>
      <c r="U110" s="103"/>
      <c r="V110" s="103"/>
      <c r="W110" s="103"/>
      <c r="X110" s="103"/>
      <c r="Y110" s="103"/>
      <c r="Z110" s="103"/>
      <c r="AA110" s="103"/>
      <c r="AB110" s="106"/>
      <c r="AC110" s="72"/>
      <c r="AD110" s="73"/>
    </row>
    <row r="111" spans="1:30" s="74" customFormat="1" ht="15">
      <c r="A111" s="114">
        <v>108</v>
      </c>
      <c r="B111" s="114"/>
      <c r="C111" s="114"/>
      <c r="D111" s="119"/>
      <c r="E111" s="119"/>
      <c r="F111" s="119"/>
      <c r="G111" s="106"/>
      <c r="H111" s="103"/>
      <c r="I111" s="120"/>
      <c r="J111" s="123"/>
      <c r="K111" s="124"/>
      <c r="L111" s="103"/>
      <c r="M111" s="111"/>
      <c r="N111" s="111">
        <f>IF(I111&gt;0,YEAR('Cover Sheet'!$E$8)-I111,0)</f>
        <v>0</v>
      </c>
      <c r="O111" s="111">
        <f t="shared" si="5"/>
        <v>0</v>
      </c>
      <c r="P111" s="112">
        <f t="shared" si="6"/>
        <v>0</v>
      </c>
      <c r="Q111" s="113">
        <f t="shared" si="7"/>
        <v>0</v>
      </c>
      <c r="R111" s="113">
        <f t="shared" si="7"/>
        <v>0</v>
      </c>
      <c r="S111" s="113">
        <f t="shared" si="8"/>
        <v>0</v>
      </c>
      <c r="T111" s="111"/>
      <c r="U111" s="103"/>
      <c r="V111" s="103"/>
      <c r="W111" s="103"/>
      <c r="X111" s="103"/>
      <c r="Y111" s="103"/>
      <c r="Z111" s="103"/>
      <c r="AA111" s="103"/>
      <c r="AB111" s="106"/>
      <c r="AC111" s="72"/>
      <c r="AD111" s="73"/>
    </row>
    <row r="112" spans="1:30" s="74" customFormat="1" ht="15">
      <c r="A112" s="103">
        <v>109</v>
      </c>
      <c r="B112" s="103"/>
      <c r="C112" s="103"/>
      <c r="D112" s="119"/>
      <c r="E112" s="119"/>
      <c r="F112" s="119"/>
      <c r="G112" s="106"/>
      <c r="H112" s="103"/>
      <c r="I112" s="120"/>
      <c r="J112" s="123"/>
      <c r="K112" s="124"/>
      <c r="L112" s="103"/>
      <c r="M112" s="111"/>
      <c r="N112" s="111">
        <f>IF(I112&gt;0,YEAR('Cover Sheet'!$E$8)-I112,0)</f>
        <v>0</v>
      </c>
      <c r="O112" s="111">
        <f t="shared" si="5"/>
        <v>0</v>
      </c>
      <c r="P112" s="112">
        <f t="shared" si="6"/>
        <v>0</v>
      </c>
      <c r="Q112" s="113">
        <f t="shared" si="7"/>
        <v>0</v>
      </c>
      <c r="R112" s="113">
        <f t="shared" si="7"/>
        <v>0</v>
      </c>
      <c r="S112" s="113">
        <f t="shared" si="8"/>
        <v>0</v>
      </c>
      <c r="T112" s="111"/>
      <c r="U112" s="103"/>
      <c r="V112" s="103"/>
      <c r="W112" s="103"/>
      <c r="X112" s="103"/>
      <c r="Y112" s="103"/>
      <c r="Z112" s="103"/>
      <c r="AA112" s="103"/>
      <c r="AB112" s="106"/>
      <c r="AC112" s="72"/>
      <c r="AD112" s="73"/>
    </row>
    <row r="113" spans="1:30" s="74" customFormat="1" ht="15">
      <c r="A113" s="114">
        <v>110</v>
      </c>
      <c r="B113" s="114"/>
      <c r="C113" s="114"/>
      <c r="D113" s="119"/>
      <c r="E113" s="119"/>
      <c r="F113" s="119"/>
      <c r="G113" s="106"/>
      <c r="H113" s="103"/>
      <c r="I113" s="120"/>
      <c r="J113" s="123"/>
      <c r="K113" s="124"/>
      <c r="L113" s="103"/>
      <c r="M113" s="111"/>
      <c r="N113" s="111">
        <f>IF(I113&gt;0,YEAR('Cover Sheet'!$E$8)-I113,0)</f>
        <v>0</v>
      </c>
      <c r="O113" s="111">
        <f t="shared" si="5"/>
        <v>0</v>
      </c>
      <c r="P113" s="112">
        <f t="shared" si="6"/>
        <v>0</v>
      </c>
      <c r="Q113" s="113">
        <f t="shared" si="7"/>
        <v>0</v>
      </c>
      <c r="R113" s="113">
        <f t="shared" si="7"/>
        <v>0</v>
      </c>
      <c r="S113" s="113">
        <f t="shared" si="8"/>
        <v>0</v>
      </c>
      <c r="T113" s="111"/>
      <c r="U113" s="103"/>
      <c r="V113" s="103"/>
      <c r="W113" s="103"/>
      <c r="X113" s="103"/>
      <c r="Y113" s="103"/>
      <c r="Z113" s="103"/>
      <c r="AA113" s="103"/>
      <c r="AB113" s="106"/>
      <c r="AC113" s="72"/>
      <c r="AD113" s="73"/>
    </row>
    <row r="114" spans="1:30" s="74" customFormat="1" ht="15">
      <c r="A114" s="103">
        <v>111</v>
      </c>
      <c r="B114" s="103"/>
      <c r="C114" s="103"/>
      <c r="D114" s="119"/>
      <c r="E114" s="119"/>
      <c r="F114" s="119"/>
      <c r="G114" s="106"/>
      <c r="H114" s="103"/>
      <c r="I114" s="120"/>
      <c r="J114" s="123"/>
      <c r="K114" s="124"/>
      <c r="L114" s="103"/>
      <c r="M114" s="111"/>
      <c r="N114" s="111">
        <f>IF(I114&gt;0,YEAR('Cover Sheet'!$E$8)-I114,0)</f>
        <v>0</v>
      </c>
      <c r="O114" s="111">
        <f t="shared" si="5"/>
        <v>0</v>
      </c>
      <c r="P114" s="112">
        <f t="shared" si="6"/>
        <v>0</v>
      </c>
      <c r="Q114" s="113">
        <f t="shared" si="7"/>
        <v>0</v>
      </c>
      <c r="R114" s="113">
        <f t="shared" si="7"/>
        <v>0</v>
      </c>
      <c r="S114" s="113">
        <f t="shared" si="8"/>
        <v>0</v>
      </c>
      <c r="T114" s="111"/>
      <c r="U114" s="103"/>
      <c r="V114" s="103"/>
      <c r="W114" s="103"/>
      <c r="X114" s="103"/>
      <c r="Y114" s="103"/>
      <c r="Z114" s="103"/>
      <c r="AA114" s="103"/>
      <c r="AB114" s="106"/>
      <c r="AC114" s="72"/>
      <c r="AD114" s="73"/>
    </row>
    <row r="115" spans="1:30" s="74" customFormat="1" ht="15">
      <c r="A115" s="114">
        <v>112</v>
      </c>
      <c r="B115" s="114"/>
      <c r="C115" s="114"/>
      <c r="D115" s="119"/>
      <c r="E115" s="119"/>
      <c r="F115" s="119"/>
      <c r="G115" s="106"/>
      <c r="H115" s="103"/>
      <c r="I115" s="120"/>
      <c r="J115" s="123"/>
      <c r="K115" s="124"/>
      <c r="L115" s="103"/>
      <c r="M115" s="111"/>
      <c r="N115" s="111">
        <f>IF(I115&gt;0,YEAR('Cover Sheet'!$E$8)-I115,0)</f>
        <v>0</v>
      </c>
      <c r="O115" s="111">
        <f t="shared" si="5"/>
        <v>0</v>
      </c>
      <c r="P115" s="112">
        <f t="shared" si="6"/>
        <v>0</v>
      </c>
      <c r="Q115" s="113">
        <f t="shared" si="7"/>
        <v>0</v>
      </c>
      <c r="R115" s="113">
        <f t="shared" si="7"/>
        <v>0</v>
      </c>
      <c r="S115" s="113">
        <f t="shared" si="8"/>
        <v>0</v>
      </c>
      <c r="T115" s="111"/>
      <c r="U115" s="103"/>
      <c r="V115" s="103"/>
      <c r="W115" s="103"/>
      <c r="X115" s="103"/>
      <c r="Y115" s="103"/>
      <c r="Z115" s="103"/>
      <c r="AA115" s="103"/>
      <c r="AB115" s="106"/>
      <c r="AC115" s="72"/>
      <c r="AD115" s="73"/>
    </row>
    <row r="116" spans="1:30" s="74" customFormat="1" ht="15">
      <c r="A116" s="103">
        <v>113</v>
      </c>
      <c r="B116" s="103"/>
      <c r="C116" s="103"/>
      <c r="D116" s="119"/>
      <c r="E116" s="119"/>
      <c r="F116" s="119"/>
      <c r="G116" s="106"/>
      <c r="H116" s="103"/>
      <c r="I116" s="120"/>
      <c r="J116" s="123"/>
      <c r="K116" s="124"/>
      <c r="L116" s="103"/>
      <c r="M116" s="111"/>
      <c r="N116" s="111">
        <f>IF(I116&gt;0,YEAR('Cover Sheet'!$E$8)-I116,0)</f>
        <v>0</v>
      </c>
      <c r="O116" s="111">
        <f t="shared" si="5"/>
        <v>0</v>
      </c>
      <c r="P116" s="112">
        <f t="shared" si="6"/>
        <v>0</v>
      </c>
      <c r="Q116" s="113">
        <f t="shared" si="7"/>
        <v>0</v>
      </c>
      <c r="R116" s="113">
        <f t="shared" si="7"/>
        <v>0</v>
      </c>
      <c r="S116" s="113">
        <f t="shared" si="8"/>
        <v>0</v>
      </c>
      <c r="T116" s="111"/>
      <c r="U116" s="103"/>
      <c r="V116" s="103"/>
      <c r="W116" s="103"/>
      <c r="X116" s="103"/>
      <c r="Y116" s="103"/>
      <c r="Z116" s="103"/>
      <c r="AA116" s="103"/>
      <c r="AB116" s="106"/>
      <c r="AC116" s="72"/>
      <c r="AD116" s="73"/>
    </row>
    <row r="117" spans="1:30" s="74" customFormat="1" ht="15">
      <c r="A117" s="114">
        <v>114</v>
      </c>
      <c r="B117" s="114"/>
      <c r="C117" s="114"/>
      <c r="D117" s="119"/>
      <c r="E117" s="119"/>
      <c r="F117" s="119"/>
      <c r="G117" s="106"/>
      <c r="H117" s="103"/>
      <c r="I117" s="120"/>
      <c r="J117" s="123"/>
      <c r="K117" s="124"/>
      <c r="L117" s="103"/>
      <c r="M117" s="111"/>
      <c r="N117" s="111">
        <f>IF(I117&gt;0,YEAR('Cover Sheet'!$E$8)-I117,0)</f>
        <v>0</v>
      </c>
      <c r="O117" s="111">
        <f t="shared" si="5"/>
        <v>0</v>
      </c>
      <c r="P117" s="112">
        <f t="shared" si="6"/>
        <v>0</v>
      </c>
      <c r="Q117" s="113">
        <f t="shared" si="7"/>
        <v>0</v>
      </c>
      <c r="R117" s="113">
        <f t="shared" si="7"/>
        <v>0</v>
      </c>
      <c r="S117" s="113">
        <f t="shared" si="8"/>
        <v>0</v>
      </c>
      <c r="T117" s="111"/>
      <c r="U117" s="103"/>
      <c r="V117" s="103"/>
      <c r="W117" s="103"/>
      <c r="X117" s="103"/>
      <c r="Y117" s="103"/>
      <c r="Z117" s="103"/>
      <c r="AA117" s="103"/>
      <c r="AB117" s="106"/>
      <c r="AC117" s="72"/>
      <c r="AD117" s="73"/>
    </row>
    <row r="118" spans="1:30" s="74" customFormat="1" ht="15">
      <c r="A118" s="103">
        <v>115</v>
      </c>
      <c r="B118" s="103"/>
      <c r="C118" s="103"/>
      <c r="D118" s="119"/>
      <c r="E118" s="119"/>
      <c r="F118" s="119"/>
      <c r="G118" s="106"/>
      <c r="H118" s="103"/>
      <c r="I118" s="120"/>
      <c r="J118" s="123"/>
      <c r="K118" s="124"/>
      <c r="L118" s="103"/>
      <c r="M118" s="111"/>
      <c r="N118" s="111">
        <f>IF(I118&gt;0,YEAR('Cover Sheet'!$E$8)-I118,0)</f>
        <v>0</v>
      </c>
      <c r="O118" s="111">
        <f t="shared" si="5"/>
        <v>0</v>
      </c>
      <c r="P118" s="112">
        <f t="shared" si="6"/>
        <v>0</v>
      </c>
      <c r="Q118" s="113">
        <f t="shared" si="7"/>
        <v>0</v>
      </c>
      <c r="R118" s="113">
        <f t="shared" si="7"/>
        <v>0</v>
      </c>
      <c r="S118" s="113">
        <f t="shared" si="8"/>
        <v>0</v>
      </c>
      <c r="T118" s="111"/>
      <c r="U118" s="103"/>
      <c r="V118" s="103"/>
      <c r="W118" s="103"/>
      <c r="X118" s="103"/>
      <c r="Y118" s="103"/>
      <c r="Z118" s="103"/>
      <c r="AA118" s="103"/>
      <c r="AB118" s="106"/>
      <c r="AC118" s="72"/>
      <c r="AD118" s="73"/>
    </row>
    <row r="119" spans="1:30" s="74" customFormat="1" ht="15">
      <c r="A119" s="114">
        <v>116</v>
      </c>
      <c r="B119" s="114"/>
      <c r="C119" s="114"/>
      <c r="D119" s="119"/>
      <c r="E119" s="119"/>
      <c r="F119" s="119"/>
      <c r="G119" s="106"/>
      <c r="H119" s="103"/>
      <c r="I119" s="120"/>
      <c r="J119" s="123"/>
      <c r="K119" s="124"/>
      <c r="L119" s="103"/>
      <c r="M119" s="111"/>
      <c r="N119" s="111">
        <f>IF(I119&gt;0,YEAR('Cover Sheet'!$E$8)-I119,0)</f>
        <v>0</v>
      </c>
      <c r="O119" s="111">
        <f t="shared" si="5"/>
        <v>0</v>
      </c>
      <c r="P119" s="112">
        <f t="shared" si="6"/>
        <v>0</v>
      </c>
      <c r="Q119" s="113">
        <f t="shared" si="7"/>
        <v>0</v>
      </c>
      <c r="R119" s="113">
        <f t="shared" si="7"/>
        <v>0</v>
      </c>
      <c r="S119" s="113">
        <f t="shared" si="8"/>
        <v>0</v>
      </c>
      <c r="T119" s="111"/>
      <c r="U119" s="103"/>
      <c r="V119" s="103"/>
      <c r="W119" s="103"/>
      <c r="X119" s="103"/>
      <c r="Y119" s="103"/>
      <c r="Z119" s="103"/>
      <c r="AA119" s="103"/>
      <c r="AB119" s="106"/>
      <c r="AC119" s="72"/>
      <c r="AD119" s="73"/>
    </row>
    <row r="120" spans="1:30" s="74" customFormat="1" ht="15">
      <c r="A120" s="103">
        <v>117</v>
      </c>
      <c r="B120" s="103"/>
      <c r="C120" s="103"/>
      <c r="D120" s="119"/>
      <c r="E120" s="119"/>
      <c r="F120" s="119"/>
      <c r="G120" s="106"/>
      <c r="H120" s="103"/>
      <c r="I120" s="120"/>
      <c r="J120" s="123"/>
      <c r="K120" s="124"/>
      <c r="L120" s="103"/>
      <c r="M120" s="111"/>
      <c r="N120" s="111">
        <f>IF(I120&gt;0,YEAR('Cover Sheet'!$E$8)-I120,0)</f>
        <v>0</v>
      </c>
      <c r="O120" s="111">
        <f t="shared" si="5"/>
        <v>0</v>
      </c>
      <c r="P120" s="112">
        <f t="shared" si="6"/>
        <v>0</v>
      </c>
      <c r="Q120" s="113">
        <f t="shared" si="7"/>
        <v>0</v>
      </c>
      <c r="R120" s="113">
        <f t="shared" si="7"/>
        <v>0</v>
      </c>
      <c r="S120" s="113">
        <f t="shared" si="8"/>
        <v>0</v>
      </c>
      <c r="T120" s="111"/>
      <c r="U120" s="103"/>
      <c r="V120" s="103"/>
      <c r="W120" s="103"/>
      <c r="X120" s="103"/>
      <c r="Y120" s="103"/>
      <c r="Z120" s="103"/>
      <c r="AA120" s="103"/>
      <c r="AB120" s="106"/>
      <c r="AC120" s="72"/>
      <c r="AD120" s="73"/>
    </row>
    <row r="121" spans="1:30" s="74" customFormat="1" ht="15">
      <c r="A121" s="114">
        <v>118</v>
      </c>
      <c r="B121" s="114"/>
      <c r="C121" s="114"/>
      <c r="D121" s="119"/>
      <c r="E121" s="119"/>
      <c r="F121" s="119"/>
      <c r="G121" s="106"/>
      <c r="H121" s="103"/>
      <c r="I121" s="120"/>
      <c r="J121" s="123"/>
      <c r="K121" s="124"/>
      <c r="L121" s="103"/>
      <c r="M121" s="111"/>
      <c r="N121" s="111">
        <f>IF(I121&gt;0,YEAR('Cover Sheet'!$E$8)-I121,0)</f>
        <v>0</v>
      </c>
      <c r="O121" s="111">
        <f t="shared" si="5"/>
        <v>0</v>
      </c>
      <c r="P121" s="112">
        <f t="shared" si="6"/>
        <v>0</v>
      </c>
      <c r="Q121" s="113">
        <f t="shared" si="7"/>
        <v>0</v>
      </c>
      <c r="R121" s="113">
        <f t="shared" si="7"/>
        <v>0</v>
      </c>
      <c r="S121" s="113">
        <f t="shared" si="8"/>
        <v>0</v>
      </c>
      <c r="T121" s="111"/>
      <c r="U121" s="103"/>
      <c r="V121" s="103"/>
      <c r="W121" s="103"/>
      <c r="X121" s="103"/>
      <c r="Y121" s="103"/>
      <c r="Z121" s="103"/>
      <c r="AA121" s="103"/>
      <c r="AB121" s="106"/>
      <c r="AC121" s="72"/>
      <c r="AD121" s="73"/>
    </row>
    <row r="122" spans="1:30" s="74" customFormat="1" ht="15">
      <c r="A122" s="103">
        <v>119</v>
      </c>
      <c r="B122" s="103"/>
      <c r="C122" s="103"/>
      <c r="D122" s="119"/>
      <c r="E122" s="119"/>
      <c r="F122" s="126"/>
      <c r="G122" s="106"/>
      <c r="H122" s="103"/>
      <c r="I122" s="120"/>
      <c r="J122" s="123"/>
      <c r="K122" s="124"/>
      <c r="L122" s="103"/>
      <c r="M122" s="111"/>
      <c r="N122" s="111">
        <f>IF(I122&gt;0,YEAR('Cover Sheet'!$E$8)-I122,0)</f>
        <v>0</v>
      </c>
      <c r="O122" s="111">
        <f t="shared" si="5"/>
        <v>0</v>
      </c>
      <c r="P122" s="112">
        <f t="shared" si="6"/>
        <v>0</v>
      </c>
      <c r="Q122" s="113">
        <f t="shared" si="7"/>
        <v>0</v>
      </c>
      <c r="R122" s="113">
        <f t="shared" si="7"/>
        <v>0</v>
      </c>
      <c r="S122" s="113">
        <f t="shared" si="8"/>
        <v>0</v>
      </c>
      <c r="T122" s="111"/>
      <c r="U122" s="103"/>
      <c r="V122" s="103"/>
      <c r="W122" s="103"/>
      <c r="X122" s="103"/>
      <c r="Y122" s="103"/>
      <c r="Z122" s="103"/>
      <c r="AA122" s="103"/>
      <c r="AB122" s="106"/>
      <c r="AC122" s="72"/>
      <c r="AD122" s="73"/>
    </row>
    <row r="123" spans="1:30" s="74" customFormat="1" ht="15">
      <c r="A123" s="114">
        <v>120</v>
      </c>
      <c r="B123" s="114"/>
      <c r="C123" s="114"/>
      <c r="D123" s="119"/>
      <c r="E123" s="119"/>
      <c r="F123" s="119"/>
      <c r="G123" s="106"/>
      <c r="H123" s="103"/>
      <c r="I123" s="120"/>
      <c r="J123" s="123"/>
      <c r="K123" s="124"/>
      <c r="L123" s="103"/>
      <c r="M123" s="111"/>
      <c r="N123" s="111">
        <f>IF(I123&gt;0,YEAR('Cover Sheet'!$E$8)-I123,0)</f>
        <v>0</v>
      </c>
      <c r="O123" s="111">
        <f t="shared" si="5"/>
        <v>0</v>
      </c>
      <c r="P123" s="112">
        <f t="shared" si="6"/>
        <v>0</v>
      </c>
      <c r="Q123" s="113">
        <f t="shared" si="7"/>
        <v>0</v>
      </c>
      <c r="R123" s="113">
        <f t="shared" si="7"/>
        <v>0</v>
      </c>
      <c r="S123" s="113">
        <f t="shared" si="8"/>
        <v>0</v>
      </c>
      <c r="T123" s="111"/>
      <c r="U123" s="103"/>
      <c r="V123" s="103"/>
      <c r="W123" s="103"/>
      <c r="X123" s="103"/>
      <c r="Y123" s="103"/>
      <c r="Z123" s="103"/>
      <c r="AA123" s="103"/>
      <c r="AB123" s="106"/>
      <c r="AC123" s="72"/>
      <c r="AD123" s="73"/>
    </row>
    <row r="124" spans="1:30" s="74" customFormat="1" ht="15">
      <c r="A124" s="103">
        <v>121</v>
      </c>
      <c r="B124" s="103"/>
      <c r="C124" s="103"/>
      <c r="D124" s="119"/>
      <c r="E124" s="119"/>
      <c r="F124" s="119"/>
      <c r="G124" s="106"/>
      <c r="H124" s="103"/>
      <c r="I124" s="120"/>
      <c r="J124" s="123"/>
      <c r="K124" s="124"/>
      <c r="L124" s="103"/>
      <c r="M124" s="111"/>
      <c r="N124" s="111">
        <f>IF(I124&gt;0,YEAR('Cover Sheet'!$E$8)-I124,0)</f>
        <v>0</v>
      </c>
      <c r="O124" s="111">
        <f t="shared" si="5"/>
        <v>0</v>
      </c>
      <c r="P124" s="112">
        <f t="shared" si="6"/>
        <v>0</v>
      </c>
      <c r="Q124" s="113">
        <f t="shared" si="7"/>
        <v>0</v>
      </c>
      <c r="R124" s="113">
        <f t="shared" si="7"/>
        <v>0</v>
      </c>
      <c r="S124" s="113">
        <f t="shared" si="8"/>
        <v>0</v>
      </c>
      <c r="T124" s="111"/>
      <c r="U124" s="103"/>
      <c r="V124" s="103"/>
      <c r="W124" s="103"/>
      <c r="X124" s="103"/>
      <c r="Y124" s="103"/>
      <c r="Z124" s="103"/>
      <c r="AA124" s="103"/>
      <c r="AB124" s="106"/>
      <c r="AC124" s="72"/>
      <c r="AD124" s="73"/>
    </row>
    <row r="125" spans="1:30" s="74" customFormat="1" ht="15">
      <c r="A125" s="114">
        <v>122</v>
      </c>
      <c r="B125" s="114"/>
      <c r="C125" s="114"/>
      <c r="D125" s="119"/>
      <c r="E125" s="119"/>
      <c r="F125" s="119"/>
      <c r="G125" s="106"/>
      <c r="H125" s="103"/>
      <c r="I125" s="120"/>
      <c r="J125" s="123"/>
      <c r="K125" s="124"/>
      <c r="L125" s="103"/>
      <c r="M125" s="111"/>
      <c r="N125" s="111">
        <f>IF(I125&gt;0,YEAR('Cover Sheet'!$E$8)-I125,0)</f>
        <v>0</v>
      </c>
      <c r="O125" s="111">
        <f t="shared" si="5"/>
        <v>0</v>
      </c>
      <c r="P125" s="112">
        <f t="shared" si="6"/>
        <v>0</v>
      </c>
      <c r="Q125" s="113">
        <f t="shared" si="7"/>
        <v>0</v>
      </c>
      <c r="R125" s="113">
        <f t="shared" si="7"/>
        <v>0</v>
      </c>
      <c r="S125" s="113">
        <f t="shared" si="8"/>
        <v>0</v>
      </c>
      <c r="T125" s="111"/>
      <c r="U125" s="103"/>
      <c r="V125" s="103"/>
      <c r="W125" s="103"/>
      <c r="X125" s="103"/>
      <c r="Y125" s="103"/>
      <c r="Z125" s="103"/>
      <c r="AA125" s="103"/>
      <c r="AB125" s="106"/>
      <c r="AC125" s="72"/>
      <c r="AD125" s="73"/>
    </row>
    <row r="126" spans="1:30" s="74" customFormat="1" ht="15">
      <c r="A126" s="103">
        <v>123</v>
      </c>
      <c r="B126" s="103"/>
      <c r="C126" s="103"/>
      <c r="D126" s="119"/>
      <c r="E126" s="119"/>
      <c r="F126" s="119"/>
      <c r="G126" s="106"/>
      <c r="H126" s="103"/>
      <c r="I126" s="120"/>
      <c r="J126" s="123"/>
      <c r="K126" s="124"/>
      <c r="L126" s="103"/>
      <c r="M126" s="111"/>
      <c r="N126" s="111">
        <f>IF(I126&gt;0,YEAR('Cover Sheet'!$E$8)-I126,0)</f>
        <v>0</v>
      </c>
      <c r="O126" s="111">
        <f t="shared" si="5"/>
        <v>0</v>
      </c>
      <c r="P126" s="112">
        <f t="shared" si="6"/>
        <v>0</v>
      </c>
      <c r="Q126" s="113">
        <f t="shared" si="7"/>
        <v>0</v>
      </c>
      <c r="R126" s="113">
        <f t="shared" si="7"/>
        <v>0</v>
      </c>
      <c r="S126" s="113">
        <f t="shared" si="8"/>
        <v>0</v>
      </c>
      <c r="T126" s="111"/>
      <c r="U126" s="103"/>
      <c r="V126" s="103"/>
      <c r="W126" s="103"/>
      <c r="X126" s="103"/>
      <c r="Y126" s="103"/>
      <c r="Z126" s="103"/>
      <c r="AA126" s="103"/>
      <c r="AB126" s="106"/>
      <c r="AC126" s="72"/>
      <c r="AD126" s="73"/>
    </row>
    <row r="127" spans="1:30" s="74" customFormat="1" ht="15">
      <c r="A127" s="114">
        <v>124</v>
      </c>
      <c r="B127" s="114"/>
      <c r="C127" s="114"/>
      <c r="D127" s="119"/>
      <c r="E127" s="119"/>
      <c r="F127" s="119"/>
      <c r="G127" s="106"/>
      <c r="H127" s="103"/>
      <c r="I127" s="120"/>
      <c r="J127" s="123"/>
      <c r="K127" s="124"/>
      <c r="L127" s="103"/>
      <c r="M127" s="111"/>
      <c r="N127" s="111">
        <f>IF(I127&gt;0,YEAR('Cover Sheet'!$E$8)-I127,0)</f>
        <v>0</v>
      </c>
      <c r="O127" s="111">
        <f t="shared" si="5"/>
        <v>0</v>
      </c>
      <c r="P127" s="112">
        <f t="shared" si="6"/>
        <v>0</v>
      </c>
      <c r="Q127" s="113">
        <f t="shared" si="7"/>
        <v>0</v>
      </c>
      <c r="R127" s="113">
        <f t="shared" si="7"/>
        <v>0</v>
      </c>
      <c r="S127" s="113">
        <f t="shared" si="8"/>
        <v>0</v>
      </c>
      <c r="T127" s="111"/>
      <c r="U127" s="103"/>
      <c r="V127" s="103"/>
      <c r="W127" s="103"/>
      <c r="X127" s="103"/>
      <c r="Y127" s="103"/>
      <c r="Z127" s="103"/>
      <c r="AA127" s="103"/>
      <c r="AB127" s="106"/>
      <c r="AC127" s="72"/>
      <c r="AD127" s="73"/>
    </row>
    <row r="128" spans="1:30" s="74" customFormat="1" ht="15">
      <c r="A128" s="103">
        <v>125</v>
      </c>
      <c r="B128" s="103"/>
      <c r="C128" s="103"/>
      <c r="D128" s="119"/>
      <c r="E128" s="119"/>
      <c r="F128" s="119"/>
      <c r="G128" s="106"/>
      <c r="H128" s="103"/>
      <c r="I128" s="120"/>
      <c r="J128" s="123"/>
      <c r="K128" s="124"/>
      <c r="L128" s="103"/>
      <c r="M128" s="111"/>
      <c r="N128" s="111">
        <f>IF(I128&gt;0,YEAR('Cover Sheet'!$E$8)-I128,0)</f>
        <v>0</v>
      </c>
      <c r="O128" s="111">
        <f t="shared" si="5"/>
        <v>0</v>
      </c>
      <c r="P128" s="112">
        <f t="shared" si="6"/>
        <v>0</v>
      </c>
      <c r="Q128" s="113">
        <f t="shared" si="7"/>
        <v>0</v>
      </c>
      <c r="R128" s="113">
        <f t="shared" si="7"/>
        <v>0</v>
      </c>
      <c r="S128" s="113">
        <f t="shared" si="8"/>
        <v>0</v>
      </c>
      <c r="T128" s="111"/>
      <c r="U128" s="103"/>
      <c r="V128" s="103"/>
      <c r="W128" s="103"/>
      <c r="X128" s="103"/>
      <c r="Y128" s="103"/>
      <c r="Z128" s="103"/>
      <c r="AA128" s="103"/>
      <c r="AB128" s="106"/>
      <c r="AC128" s="72"/>
      <c r="AD128" s="73"/>
    </row>
    <row r="129" spans="1:30" s="74" customFormat="1" ht="15">
      <c r="A129" s="114">
        <v>126</v>
      </c>
      <c r="B129" s="114"/>
      <c r="C129" s="114"/>
      <c r="D129" s="119"/>
      <c r="E129" s="119"/>
      <c r="F129" s="119"/>
      <c r="G129" s="106"/>
      <c r="H129" s="103"/>
      <c r="I129" s="120"/>
      <c r="J129" s="123"/>
      <c r="K129" s="124"/>
      <c r="L129" s="103"/>
      <c r="M129" s="111"/>
      <c r="N129" s="111">
        <f>IF(I129&gt;0,YEAR('Cover Sheet'!$E$8)-I129,0)</f>
        <v>0</v>
      </c>
      <c r="O129" s="111">
        <f t="shared" si="5"/>
        <v>0</v>
      </c>
      <c r="P129" s="112">
        <f t="shared" si="6"/>
        <v>0</v>
      </c>
      <c r="Q129" s="113">
        <f t="shared" si="7"/>
        <v>0</v>
      </c>
      <c r="R129" s="113">
        <f t="shared" si="7"/>
        <v>0</v>
      </c>
      <c r="S129" s="113">
        <f t="shared" si="8"/>
        <v>0</v>
      </c>
      <c r="T129" s="111"/>
      <c r="U129" s="103"/>
      <c r="V129" s="103"/>
      <c r="W129" s="103"/>
      <c r="X129" s="103"/>
      <c r="Y129" s="103"/>
      <c r="Z129" s="103"/>
      <c r="AA129" s="103"/>
      <c r="AB129" s="106"/>
      <c r="AC129" s="72"/>
      <c r="AD129" s="73"/>
    </row>
    <row r="130" spans="1:30" s="74" customFormat="1" ht="15">
      <c r="A130" s="103">
        <v>127</v>
      </c>
      <c r="B130" s="103"/>
      <c r="C130" s="103"/>
      <c r="D130" s="119"/>
      <c r="E130" s="119"/>
      <c r="F130" s="119"/>
      <c r="G130" s="106"/>
      <c r="H130" s="103"/>
      <c r="I130" s="120"/>
      <c r="J130" s="123"/>
      <c r="K130" s="124"/>
      <c r="L130" s="103"/>
      <c r="M130" s="111"/>
      <c r="N130" s="111">
        <f>IF(I130&gt;0,YEAR('Cover Sheet'!$E$8)-I130,0)</f>
        <v>0</v>
      </c>
      <c r="O130" s="111">
        <f t="shared" si="5"/>
        <v>0</v>
      </c>
      <c r="P130" s="112">
        <f t="shared" si="6"/>
        <v>0</v>
      </c>
      <c r="Q130" s="113">
        <f t="shared" si="7"/>
        <v>0</v>
      </c>
      <c r="R130" s="113">
        <f t="shared" si="7"/>
        <v>0</v>
      </c>
      <c r="S130" s="113">
        <f t="shared" si="8"/>
        <v>0</v>
      </c>
      <c r="T130" s="111"/>
      <c r="U130" s="103"/>
      <c r="V130" s="103"/>
      <c r="W130" s="103"/>
      <c r="X130" s="103"/>
      <c r="Y130" s="103"/>
      <c r="Z130" s="103"/>
      <c r="AA130" s="103"/>
      <c r="AB130" s="106"/>
      <c r="AC130" s="72"/>
      <c r="AD130" s="73"/>
    </row>
    <row r="131" spans="1:30" s="74" customFormat="1" ht="15">
      <c r="A131" s="114">
        <v>128</v>
      </c>
      <c r="B131" s="114"/>
      <c r="C131" s="114"/>
      <c r="D131" s="119"/>
      <c r="E131" s="119"/>
      <c r="F131" s="119"/>
      <c r="G131" s="106"/>
      <c r="H131" s="103"/>
      <c r="I131" s="120"/>
      <c r="J131" s="123"/>
      <c r="K131" s="124"/>
      <c r="L131" s="103"/>
      <c r="M131" s="111"/>
      <c r="N131" s="111">
        <f>IF(I131&gt;0,YEAR('Cover Sheet'!$E$8)-I131,0)</f>
        <v>0</v>
      </c>
      <c r="O131" s="111">
        <f t="shared" si="5"/>
        <v>0</v>
      </c>
      <c r="P131" s="112">
        <f t="shared" si="6"/>
        <v>0</v>
      </c>
      <c r="Q131" s="113">
        <f t="shared" si="7"/>
        <v>0</v>
      </c>
      <c r="R131" s="113">
        <f t="shared" si="7"/>
        <v>0</v>
      </c>
      <c r="S131" s="113">
        <f t="shared" si="8"/>
        <v>0</v>
      </c>
      <c r="T131" s="111"/>
      <c r="U131" s="103"/>
      <c r="V131" s="103"/>
      <c r="W131" s="103"/>
      <c r="X131" s="103"/>
      <c r="Y131" s="103"/>
      <c r="Z131" s="103"/>
      <c r="AA131" s="103"/>
      <c r="AB131" s="106"/>
      <c r="AC131" s="72"/>
      <c r="AD131" s="73"/>
    </row>
    <row r="132" spans="1:30" s="74" customFormat="1" ht="15">
      <c r="A132" s="103">
        <v>129</v>
      </c>
      <c r="B132" s="103"/>
      <c r="C132" s="103"/>
      <c r="D132" s="119"/>
      <c r="E132" s="119"/>
      <c r="F132" s="119"/>
      <c r="G132" s="106"/>
      <c r="H132" s="103"/>
      <c r="I132" s="120"/>
      <c r="J132" s="123"/>
      <c r="K132" s="124"/>
      <c r="L132" s="103"/>
      <c r="M132" s="111"/>
      <c r="N132" s="111">
        <f>IF(I132&gt;0,YEAR('Cover Sheet'!$E$8)-I132,0)</f>
        <v>0</v>
      </c>
      <c r="O132" s="111">
        <f t="shared" ref="O132:O195" si="9">IF(M132-N132&gt;0,M132-N132,0)</f>
        <v>0</v>
      </c>
      <c r="P132" s="112">
        <f t="shared" ref="P132:P195" si="10">IFERROR(O132/M132,0)</f>
        <v>0</v>
      </c>
      <c r="Q132" s="113">
        <f t="shared" si="7"/>
        <v>0</v>
      </c>
      <c r="R132" s="113">
        <f t="shared" si="7"/>
        <v>0</v>
      </c>
      <c r="S132" s="113">
        <f t="shared" si="8"/>
        <v>0</v>
      </c>
      <c r="T132" s="111"/>
      <c r="U132" s="103"/>
      <c r="V132" s="103"/>
      <c r="W132" s="103"/>
      <c r="X132" s="103"/>
      <c r="Y132" s="103"/>
      <c r="Z132" s="103"/>
      <c r="AA132" s="103"/>
      <c r="AB132" s="106"/>
      <c r="AC132" s="72"/>
      <c r="AD132" s="73"/>
    </row>
    <row r="133" spans="1:30" s="74" customFormat="1" ht="15">
      <c r="A133" s="114">
        <v>130</v>
      </c>
      <c r="B133" s="114"/>
      <c r="C133" s="114"/>
      <c r="D133" s="119"/>
      <c r="E133" s="119"/>
      <c r="F133" s="119"/>
      <c r="G133" s="106"/>
      <c r="H133" s="103"/>
      <c r="I133" s="120"/>
      <c r="J133" s="123"/>
      <c r="K133" s="124"/>
      <c r="L133" s="103"/>
      <c r="M133" s="111"/>
      <c r="N133" s="111">
        <f>IF(I133&gt;0,YEAR('Cover Sheet'!$E$8)-I133,0)</f>
        <v>0</v>
      </c>
      <c r="O133" s="111">
        <f t="shared" si="9"/>
        <v>0</v>
      </c>
      <c r="P133" s="112">
        <f t="shared" si="10"/>
        <v>0</v>
      </c>
      <c r="Q133" s="113">
        <f t="shared" ref="Q133:R196" si="11">N133*$K133</f>
        <v>0</v>
      </c>
      <c r="R133" s="113">
        <f t="shared" si="11"/>
        <v>0</v>
      </c>
      <c r="S133" s="113">
        <f t="shared" ref="S133:S196" si="12">P133*$K133</f>
        <v>0</v>
      </c>
      <c r="T133" s="111"/>
      <c r="U133" s="103"/>
      <c r="V133" s="103"/>
      <c r="W133" s="103"/>
      <c r="X133" s="103"/>
      <c r="Y133" s="103"/>
      <c r="Z133" s="103"/>
      <c r="AA133" s="103"/>
      <c r="AB133" s="106"/>
      <c r="AC133" s="72"/>
      <c r="AD133" s="73"/>
    </row>
    <row r="134" spans="1:30" s="74" customFormat="1" ht="15">
      <c r="A134" s="103">
        <v>131</v>
      </c>
      <c r="B134" s="103"/>
      <c r="C134" s="103"/>
      <c r="D134" s="119"/>
      <c r="E134" s="119"/>
      <c r="F134" s="119"/>
      <c r="G134" s="106"/>
      <c r="H134" s="103"/>
      <c r="I134" s="120"/>
      <c r="J134" s="123"/>
      <c r="K134" s="124"/>
      <c r="L134" s="103"/>
      <c r="M134" s="111"/>
      <c r="N134" s="111">
        <f>IF(I134&gt;0,YEAR('Cover Sheet'!$E$8)-I134,0)</f>
        <v>0</v>
      </c>
      <c r="O134" s="111">
        <f t="shared" si="9"/>
        <v>0</v>
      </c>
      <c r="P134" s="112">
        <f t="shared" si="10"/>
        <v>0</v>
      </c>
      <c r="Q134" s="113">
        <f t="shared" si="11"/>
        <v>0</v>
      </c>
      <c r="R134" s="113">
        <f t="shared" si="11"/>
        <v>0</v>
      </c>
      <c r="S134" s="113">
        <f t="shared" si="12"/>
        <v>0</v>
      </c>
      <c r="T134" s="111"/>
      <c r="U134" s="103"/>
      <c r="V134" s="103"/>
      <c r="W134" s="103"/>
      <c r="X134" s="103"/>
      <c r="Y134" s="103"/>
      <c r="Z134" s="103"/>
      <c r="AA134" s="103"/>
      <c r="AB134" s="106"/>
      <c r="AC134" s="72"/>
      <c r="AD134" s="73"/>
    </row>
    <row r="135" spans="1:30" s="74" customFormat="1" ht="15">
      <c r="A135" s="114">
        <v>132</v>
      </c>
      <c r="B135" s="114"/>
      <c r="C135" s="114"/>
      <c r="D135" s="119"/>
      <c r="E135" s="119"/>
      <c r="F135" s="119"/>
      <c r="G135" s="106"/>
      <c r="H135" s="103"/>
      <c r="I135" s="120"/>
      <c r="J135" s="123"/>
      <c r="K135" s="124"/>
      <c r="L135" s="103"/>
      <c r="M135" s="111"/>
      <c r="N135" s="111">
        <f>IF(I135&gt;0,YEAR('Cover Sheet'!$E$8)-I135,0)</f>
        <v>0</v>
      </c>
      <c r="O135" s="111">
        <f t="shared" si="9"/>
        <v>0</v>
      </c>
      <c r="P135" s="112">
        <f t="shared" si="10"/>
        <v>0</v>
      </c>
      <c r="Q135" s="113">
        <f t="shared" si="11"/>
        <v>0</v>
      </c>
      <c r="R135" s="113">
        <f t="shared" si="11"/>
        <v>0</v>
      </c>
      <c r="S135" s="113">
        <f t="shared" si="12"/>
        <v>0</v>
      </c>
      <c r="T135" s="111"/>
      <c r="U135" s="103"/>
      <c r="V135" s="103"/>
      <c r="W135" s="103"/>
      <c r="X135" s="103"/>
      <c r="Y135" s="103"/>
      <c r="Z135" s="103"/>
      <c r="AA135" s="103"/>
      <c r="AB135" s="106"/>
      <c r="AC135" s="72"/>
      <c r="AD135" s="73"/>
    </row>
    <row r="136" spans="1:30" s="74" customFormat="1" ht="15">
      <c r="A136" s="103">
        <v>133</v>
      </c>
      <c r="B136" s="103"/>
      <c r="C136" s="103"/>
      <c r="D136" s="119"/>
      <c r="E136" s="119"/>
      <c r="F136" s="119"/>
      <c r="G136" s="106"/>
      <c r="H136" s="103"/>
      <c r="I136" s="120"/>
      <c r="J136" s="123"/>
      <c r="K136" s="124"/>
      <c r="L136" s="103"/>
      <c r="M136" s="111"/>
      <c r="N136" s="111">
        <f>IF(I136&gt;0,YEAR('Cover Sheet'!$E$8)-I136,0)</f>
        <v>0</v>
      </c>
      <c r="O136" s="111">
        <f t="shared" si="9"/>
        <v>0</v>
      </c>
      <c r="P136" s="112">
        <f t="shared" si="10"/>
        <v>0</v>
      </c>
      <c r="Q136" s="113">
        <f t="shared" si="11"/>
        <v>0</v>
      </c>
      <c r="R136" s="113">
        <f t="shared" si="11"/>
        <v>0</v>
      </c>
      <c r="S136" s="113">
        <f t="shared" si="12"/>
        <v>0</v>
      </c>
      <c r="T136" s="111"/>
      <c r="U136" s="103"/>
      <c r="V136" s="103"/>
      <c r="W136" s="103"/>
      <c r="X136" s="103"/>
      <c r="Y136" s="103"/>
      <c r="Z136" s="103"/>
      <c r="AA136" s="103"/>
      <c r="AB136" s="106"/>
      <c r="AC136" s="72"/>
      <c r="AD136" s="73"/>
    </row>
    <row r="137" spans="1:30" s="74" customFormat="1" ht="15">
      <c r="A137" s="114">
        <v>134</v>
      </c>
      <c r="B137" s="114"/>
      <c r="C137" s="114"/>
      <c r="D137" s="119"/>
      <c r="E137" s="119"/>
      <c r="F137" s="119"/>
      <c r="G137" s="106"/>
      <c r="H137" s="103"/>
      <c r="I137" s="120"/>
      <c r="J137" s="123"/>
      <c r="K137" s="124"/>
      <c r="L137" s="103"/>
      <c r="M137" s="111"/>
      <c r="N137" s="111">
        <f>IF(I137&gt;0,YEAR('Cover Sheet'!$E$8)-I137,0)</f>
        <v>0</v>
      </c>
      <c r="O137" s="111">
        <f t="shared" si="9"/>
        <v>0</v>
      </c>
      <c r="P137" s="112">
        <f t="shared" si="10"/>
        <v>0</v>
      </c>
      <c r="Q137" s="113">
        <f t="shared" si="11"/>
        <v>0</v>
      </c>
      <c r="R137" s="113">
        <f t="shared" si="11"/>
        <v>0</v>
      </c>
      <c r="S137" s="113">
        <f t="shared" si="12"/>
        <v>0</v>
      </c>
      <c r="T137" s="111"/>
      <c r="U137" s="103"/>
      <c r="V137" s="103"/>
      <c r="W137" s="103"/>
      <c r="X137" s="103"/>
      <c r="Y137" s="103"/>
      <c r="Z137" s="103"/>
      <c r="AA137" s="103"/>
      <c r="AB137" s="106"/>
      <c r="AC137" s="72"/>
      <c r="AD137" s="73"/>
    </row>
    <row r="138" spans="1:30" s="74" customFormat="1" ht="15">
      <c r="A138" s="103">
        <v>135</v>
      </c>
      <c r="B138" s="103"/>
      <c r="C138" s="103"/>
      <c r="D138" s="119"/>
      <c r="E138" s="119"/>
      <c r="F138" s="119"/>
      <c r="G138" s="106"/>
      <c r="H138" s="103"/>
      <c r="I138" s="120"/>
      <c r="J138" s="123"/>
      <c r="K138" s="124"/>
      <c r="L138" s="103"/>
      <c r="M138" s="111"/>
      <c r="N138" s="111">
        <f>IF(I138&gt;0,YEAR('Cover Sheet'!$E$8)-I138,0)</f>
        <v>0</v>
      </c>
      <c r="O138" s="111">
        <f t="shared" si="9"/>
        <v>0</v>
      </c>
      <c r="P138" s="112">
        <f t="shared" si="10"/>
        <v>0</v>
      </c>
      <c r="Q138" s="113">
        <f t="shared" si="11"/>
        <v>0</v>
      </c>
      <c r="R138" s="113">
        <f t="shared" si="11"/>
        <v>0</v>
      </c>
      <c r="S138" s="113">
        <f t="shared" si="12"/>
        <v>0</v>
      </c>
      <c r="T138" s="111"/>
      <c r="U138" s="103"/>
      <c r="V138" s="103"/>
      <c r="W138" s="103"/>
      <c r="X138" s="103"/>
      <c r="Y138" s="103"/>
      <c r="Z138" s="103"/>
      <c r="AA138" s="103"/>
      <c r="AB138" s="106"/>
      <c r="AC138" s="72"/>
      <c r="AD138" s="73"/>
    </row>
    <row r="139" spans="1:30" s="74" customFormat="1" ht="15">
      <c r="A139" s="114">
        <v>136</v>
      </c>
      <c r="B139" s="114"/>
      <c r="C139" s="114"/>
      <c r="D139" s="119"/>
      <c r="E139" s="119"/>
      <c r="F139" s="119"/>
      <c r="G139" s="106"/>
      <c r="H139" s="103"/>
      <c r="I139" s="120"/>
      <c r="J139" s="123"/>
      <c r="K139" s="124"/>
      <c r="L139" s="103"/>
      <c r="M139" s="111"/>
      <c r="N139" s="111">
        <f>IF(I139&gt;0,YEAR('Cover Sheet'!$E$8)-I139,0)</f>
        <v>0</v>
      </c>
      <c r="O139" s="111">
        <f t="shared" si="9"/>
        <v>0</v>
      </c>
      <c r="P139" s="112">
        <f t="shared" si="10"/>
        <v>0</v>
      </c>
      <c r="Q139" s="113">
        <f t="shared" si="11"/>
        <v>0</v>
      </c>
      <c r="R139" s="113">
        <f t="shared" si="11"/>
        <v>0</v>
      </c>
      <c r="S139" s="113">
        <f t="shared" si="12"/>
        <v>0</v>
      </c>
      <c r="T139" s="111"/>
      <c r="U139" s="103"/>
      <c r="V139" s="103"/>
      <c r="W139" s="103"/>
      <c r="X139" s="103"/>
      <c r="Y139" s="103"/>
      <c r="Z139" s="103"/>
      <c r="AA139" s="103"/>
      <c r="AB139" s="106"/>
      <c r="AC139" s="72"/>
      <c r="AD139" s="73"/>
    </row>
    <row r="140" spans="1:30" s="74" customFormat="1" ht="15">
      <c r="A140" s="103">
        <v>137</v>
      </c>
      <c r="B140" s="103"/>
      <c r="C140" s="103"/>
      <c r="D140" s="119"/>
      <c r="E140" s="119"/>
      <c r="F140" s="119"/>
      <c r="G140" s="106"/>
      <c r="H140" s="103"/>
      <c r="I140" s="120"/>
      <c r="J140" s="123"/>
      <c r="K140" s="124"/>
      <c r="L140" s="103"/>
      <c r="M140" s="111"/>
      <c r="N140" s="111">
        <f>IF(I140&gt;0,YEAR('Cover Sheet'!$E$8)-I140,0)</f>
        <v>0</v>
      </c>
      <c r="O140" s="111">
        <f t="shared" si="9"/>
        <v>0</v>
      </c>
      <c r="P140" s="112">
        <f t="shared" si="10"/>
        <v>0</v>
      </c>
      <c r="Q140" s="113">
        <f t="shared" si="11"/>
        <v>0</v>
      </c>
      <c r="R140" s="113">
        <f t="shared" si="11"/>
        <v>0</v>
      </c>
      <c r="S140" s="113">
        <f t="shared" si="12"/>
        <v>0</v>
      </c>
      <c r="T140" s="111"/>
      <c r="U140" s="103"/>
      <c r="V140" s="103"/>
      <c r="W140" s="103"/>
      <c r="X140" s="103"/>
      <c r="Y140" s="103"/>
      <c r="Z140" s="103"/>
      <c r="AA140" s="103"/>
      <c r="AB140" s="106"/>
      <c r="AC140" s="72"/>
      <c r="AD140" s="73"/>
    </row>
    <row r="141" spans="1:30" s="74" customFormat="1" ht="15">
      <c r="A141" s="114">
        <v>138</v>
      </c>
      <c r="B141" s="114"/>
      <c r="C141" s="114"/>
      <c r="D141" s="119"/>
      <c r="E141" s="119"/>
      <c r="F141" s="119"/>
      <c r="G141" s="106"/>
      <c r="H141" s="103"/>
      <c r="I141" s="120"/>
      <c r="J141" s="123"/>
      <c r="K141" s="124"/>
      <c r="L141" s="103"/>
      <c r="M141" s="111"/>
      <c r="N141" s="111">
        <f>IF(I141&gt;0,YEAR('Cover Sheet'!$E$8)-I141,0)</f>
        <v>0</v>
      </c>
      <c r="O141" s="111">
        <f t="shared" si="9"/>
        <v>0</v>
      </c>
      <c r="P141" s="112">
        <f t="shared" si="10"/>
        <v>0</v>
      </c>
      <c r="Q141" s="113">
        <f t="shared" si="11"/>
        <v>0</v>
      </c>
      <c r="R141" s="113">
        <f t="shared" si="11"/>
        <v>0</v>
      </c>
      <c r="S141" s="113">
        <f t="shared" si="12"/>
        <v>0</v>
      </c>
      <c r="T141" s="111"/>
      <c r="U141" s="103"/>
      <c r="V141" s="103"/>
      <c r="W141" s="103"/>
      <c r="X141" s="103"/>
      <c r="Y141" s="103"/>
      <c r="Z141" s="103"/>
      <c r="AA141" s="103"/>
      <c r="AB141" s="106"/>
      <c r="AC141" s="72"/>
      <c r="AD141" s="73"/>
    </row>
    <row r="142" spans="1:30" s="74" customFormat="1" ht="15">
      <c r="A142" s="103">
        <v>139</v>
      </c>
      <c r="B142" s="103"/>
      <c r="C142" s="103"/>
      <c r="D142" s="119"/>
      <c r="E142" s="119"/>
      <c r="F142" s="119"/>
      <c r="G142" s="106"/>
      <c r="H142" s="103"/>
      <c r="I142" s="120"/>
      <c r="J142" s="123"/>
      <c r="K142" s="124"/>
      <c r="L142" s="103"/>
      <c r="M142" s="111"/>
      <c r="N142" s="111">
        <f>IF(I142&gt;0,YEAR('Cover Sheet'!$E$8)-I142,0)</f>
        <v>0</v>
      </c>
      <c r="O142" s="111">
        <f t="shared" si="9"/>
        <v>0</v>
      </c>
      <c r="P142" s="112">
        <f t="shared" si="10"/>
        <v>0</v>
      </c>
      <c r="Q142" s="113">
        <f t="shared" si="11"/>
        <v>0</v>
      </c>
      <c r="R142" s="113">
        <f t="shared" si="11"/>
        <v>0</v>
      </c>
      <c r="S142" s="113">
        <f t="shared" si="12"/>
        <v>0</v>
      </c>
      <c r="T142" s="111"/>
      <c r="U142" s="103"/>
      <c r="V142" s="103"/>
      <c r="W142" s="103"/>
      <c r="X142" s="103"/>
      <c r="Y142" s="103"/>
      <c r="Z142" s="103"/>
      <c r="AA142" s="103"/>
      <c r="AB142" s="106"/>
      <c r="AC142" s="72"/>
      <c r="AD142" s="73"/>
    </row>
    <row r="143" spans="1:30" s="74" customFormat="1" ht="15">
      <c r="A143" s="114">
        <v>140</v>
      </c>
      <c r="B143" s="114"/>
      <c r="C143" s="114"/>
      <c r="D143" s="119"/>
      <c r="E143" s="119"/>
      <c r="F143" s="119"/>
      <c r="G143" s="106"/>
      <c r="H143" s="103"/>
      <c r="I143" s="120"/>
      <c r="J143" s="123"/>
      <c r="K143" s="124"/>
      <c r="L143" s="103"/>
      <c r="M143" s="111"/>
      <c r="N143" s="111">
        <f>IF(I143&gt;0,YEAR('Cover Sheet'!$E$8)-I143,0)</f>
        <v>0</v>
      </c>
      <c r="O143" s="111">
        <f t="shared" si="9"/>
        <v>0</v>
      </c>
      <c r="P143" s="112">
        <f t="shared" si="10"/>
        <v>0</v>
      </c>
      <c r="Q143" s="113">
        <f t="shared" si="11"/>
        <v>0</v>
      </c>
      <c r="R143" s="113">
        <f t="shared" si="11"/>
        <v>0</v>
      </c>
      <c r="S143" s="113">
        <f t="shared" si="12"/>
        <v>0</v>
      </c>
      <c r="T143" s="111"/>
      <c r="U143" s="103"/>
      <c r="V143" s="103"/>
      <c r="W143" s="103"/>
      <c r="X143" s="103"/>
      <c r="Y143" s="103"/>
      <c r="Z143" s="103"/>
      <c r="AA143" s="103"/>
      <c r="AB143" s="106"/>
      <c r="AC143" s="72"/>
      <c r="AD143" s="73"/>
    </row>
    <row r="144" spans="1:30" s="74" customFormat="1" ht="15">
      <c r="A144" s="103">
        <v>141</v>
      </c>
      <c r="B144" s="103"/>
      <c r="C144" s="103"/>
      <c r="D144" s="119"/>
      <c r="E144" s="119"/>
      <c r="F144" s="119"/>
      <c r="G144" s="106"/>
      <c r="H144" s="103"/>
      <c r="I144" s="120"/>
      <c r="J144" s="123"/>
      <c r="K144" s="124"/>
      <c r="L144" s="103"/>
      <c r="M144" s="111"/>
      <c r="N144" s="111">
        <f>IF(I144&gt;0,YEAR('Cover Sheet'!$E$8)-I144,0)</f>
        <v>0</v>
      </c>
      <c r="O144" s="111">
        <f t="shared" si="9"/>
        <v>0</v>
      </c>
      <c r="P144" s="112">
        <f t="shared" si="10"/>
        <v>0</v>
      </c>
      <c r="Q144" s="113">
        <f t="shared" si="11"/>
        <v>0</v>
      </c>
      <c r="R144" s="113">
        <f t="shared" si="11"/>
        <v>0</v>
      </c>
      <c r="S144" s="113">
        <f t="shared" si="12"/>
        <v>0</v>
      </c>
      <c r="T144" s="111"/>
      <c r="U144" s="103"/>
      <c r="V144" s="103"/>
      <c r="W144" s="103"/>
      <c r="X144" s="103"/>
      <c r="Y144" s="103"/>
      <c r="Z144" s="103"/>
      <c r="AA144" s="103"/>
      <c r="AB144" s="106"/>
      <c r="AC144" s="72"/>
      <c r="AD144" s="73"/>
    </row>
    <row r="145" spans="1:30" s="74" customFormat="1" ht="15">
      <c r="A145" s="114">
        <v>142</v>
      </c>
      <c r="B145" s="114"/>
      <c r="C145" s="114"/>
      <c r="D145" s="119"/>
      <c r="E145" s="119"/>
      <c r="F145" s="119"/>
      <c r="G145" s="106"/>
      <c r="H145" s="103"/>
      <c r="I145" s="120"/>
      <c r="J145" s="123"/>
      <c r="K145" s="124"/>
      <c r="L145" s="103"/>
      <c r="M145" s="111"/>
      <c r="N145" s="111">
        <f>IF(I145&gt;0,YEAR('Cover Sheet'!$E$8)-I145,0)</f>
        <v>0</v>
      </c>
      <c r="O145" s="111">
        <f t="shared" si="9"/>
        <v>0</v>
      </c>
      <c r="P145" s="112">
        <f t="shared" si="10"/>
        <v>0</v>
      </c>
      <c r="Q145" s="113">
        <f t="shared" si="11"/>
        <v>0</v>
      </c>
      <c r="R145" s="113">
        <f t="shared" si="11"/>
        <v>0</v>
      </c>
      <c r="S145" s="113">
        <f t="shared" si="12"/>
        <v>0</v>
      </c>
      <c r="T145" s="111"/>
      <c r="U145" s="103"/>
      <c r="V145" s="103"/>
      <c r="W145" s="103"/>
      <c r="X145" s="103"/>
      <c r="Y145" s="103"/>
      <c r="Z145" s="103"/>
      <c r="AA145" s="103"/>
      <c r="AB145" s="106"/>
      <c r="AC145" s="72"/>
      <c r="AD145" s="73"/>
    </row>
    <row r="146" spans="1:30" s="74" customFormat="1" ht="15">
      <c r="A146" s="103">
        <v>143</v>
      </c>
      <c r="B146" s="103"/>
      <c r="C146" s="103"/>
      <c r="D146" s="119"/>
      <c r="E146" s="119"/>
      <c r="F146" s="119"/>
      <c r="G146" s="106"/>
      <c r="H146" s="103"/>
      <c r="I146" s="120"/>
      <c r="J146" s="123"/>
      <c r="K146" s="124"/>
      <c r="L146" s="103"/>
      <c r="M146" s="111"/>
      <c r="N146" s="111">
        <f>IF(I146&gt;0,YEAR('Cover Sheet'!$E$8)-I146,0)</f>
        <v>0</v>
      </c>
      <c r="O146" s="111">
        <f t="shared" si="9"/>
        <v>0</v>
      </c>
      <c r="P146" s="112">
        <f t="shared" si="10"/>
        <v>0</v>
      </c>
      <c r="Q146" s="113">
        <f t="shared" si="11"/>
        <v>0</v>
      </c>
      <c r="R146" s="113">
        <f t="shared" si="11"/>
        <v>0</v>
      </c>
      <c r="S146" s="113">
        <f t="shared" si="12"/>
        <v>0</v>
      </c>
      <c r="T146" s="111"/>
      <c r="U146" s="103"/>
      <c r="V146" s="103"/>
      <c r="W146" s="103"/>
      <c r="X146" s="103"/>
      <c r="Y146" s="103"/>
      <c r="Z146" s="103"/>
      <c r="AA146" s="103"/>
      <c r="AB146" s="106"/>
      <c r="AC146" s="72"/>
      <c r="AD146" s="73"/>
    </row>
    <row r="147" spans="1:30" s="74" customFormat="1" ht="15">
      <c r="A147" s="114">
        <v>144</v>
      </c>
      <c r="B147" s="114"/>
      <c r="C147" s="114"/>
      <c r="D147" s="119"/>
      <c r="E147" s="119"/>
      <c r="F147" s="119"/>
      <c r="G147" s="106"/>
      <c r="H147" s="103"/>
      <c r="I147" s="120"/>
      <c r="J147" s="123"/>
      <c r="K147" s="124"/>
      <c r="L147" s="103"/>
      <c r="M147" s="111"/>
      <c r="N147" s="111">
        <f>IF(I147&gt;0,YEAR('Cover Sheet'!$E$8)-I147,0)</f>
        <v>0</v>
      </c>
      <c r="O147" s="111">
        <f t="shared" si="9"/>
        <v>0</v>
      </c>
      <c r="P147" s="112">
        <f t="shared" si="10"/>
        <v>0</v>
      </c>
      <c r="Q147" s="113">
        <f t="shared" si="11"/>
        <v>0</v>
      </c>
      <c r="R147" s="113">
        <f t="shared" si="11"/>
        <v>0</v>
      </c>
      <c r="S147" s="113">
        <f t="shared" si="12"/>
        <v>0</v>
      </c>
      <c r="T147" s="111"/>
      <c r="U147" s="103"/>
      <c r="V147" s="103"/>
      <c r="W147" s="103"/>
      <c r="X147" s="103"/>
      <c r="Y147" s="103"/>
      <c r="Z147" s="103"/>
      <c r="AA147" s="103"/>
      <c r="AB147" s="106"/>
      <c r="AC147" s="72"/>
      <c r="AD147" s="73"/>
    </row>
    <row r="148" spans="1:30" s="74" customFormat="1" ht="15">
      <c r="A148" s="103">
        <v>145</v>
      </c>
      <c r="B148" s="103"/>
      <c r="C148" s="103"/>
      <c r="D148" s="119"/>
      <c r="E148" s="119"/>
      <c r="F148" s="119"/>
      <c r="G148" s="106"/>
      <c r="H148" s="103"/>
      <c r="I148" s="120"/>
      <c r="J148" s="123"/>
      <c r="K148" s="124"/>
      <c r="L148" s="103"/>
      <c r="M148" s="111"/>
      <c r="N148" s="111">
        <f>IF(I148&gt;0,YEAR('Cover Sheet'!$E$8)-I148,0)</f>
        <v>0</v>
      </c>
      <c r="O148" s="111">
        <f t="shared" si="9"/>
        <v>0</v>
      </c>
      <c r="P148" s="112">
        <f t="shared" si="10"/>
        <v>0</v>
      </c>
      <c r="Q148" s="113">
        <f t="shared" si="11"/>
        <v>0</v>
      </c>
      <c r="R148" s="113">
        <f t="shared" si="11"/>
        <v>0</v>
      </c>
      <c r="S148" s="113">
        <f t="shared" si="12"/>
        <v>0</v>
      </c>
      <c r="T148" s="111"/>
      <c r="U148" s="103"/>
      <c r="V148" s="103"/>
      <c r="W148" s="103"/>
      <c r="X148" s="103"/>
      <c r="Y148" s="103"/>
      <c r="Z148" s="103"/>
      <c r="AA148" s="103"/>
      <c r="AB148" s="106"/>
      <c r="AC148" s="72"/>
      <c r="AD148" s="73"/>
    </row>
    <row r="149" spans="1:30" s="74" customFormat="1" ht="15">
      <c r="A149" s="114">
        <v>146</v>
      </c>
      <c r="B149" s="114"/>
      <c r="C149" s="114"/>
      <c r="D149" s="119"/>
      <c r="E149" s="119"/>
      <c r="F149" s="119"/>
      <c r="G149" s="106"/>
      <c r="H149" s="103"/>
      <c r="I149" s="120"/>
      <c r="J149" s="123"/>
      <c r="K149" s="124"/>
      <c r="L149" s="103"/>
      <c r="M149" s="111"/>
      <c r="N149" s="111">
        <f>IF(I149&gt;0,YEAR('Cover Sheet'!$E$8)-I149,0)</f>
        <v>0</v>
      </c>
      <c r="O149" s="111">
        <f t="shared" si="9"/>
        <v>0</v>
      </c>
      <c r="P149" s="112">
        <f t="shared" si="10"/>
        <v>0</v>
      </c>
      <c r="Q149" s="113">
        <f t="shared" si="11"/>
        <v>0</v>
      </c>
      <c r="R149" s="113">
        <f t="shared" si="11"/>
        <v>0</v>
      </c>
      <c r="S149" s="113">
        <f t="shared" si="12"/>
        <v>0</v>
      </c>
      <c r="T149" s="111"/>
      <c r="U149" s="103"/>
      <c r="V149" s="103"/>
      <c r="W149" s="103"/>
      <c r="X149" s="103"/>
      <c r="Y149" s="103"/>
      <c r="Z149" s="103"/>
      <c r="AA149" s="103"/>
      <c r="AB149" s="106"/>
      <c r="AC149" s="72"/>
      <c r="AD149" s="73"/>
    </row>
    <row r="150" spans="1:30" s="74" customFormat="1" ht="15">
      <c r="A150" s="103">
        <v>147</v>
      </c>
      <c r="B150" s="103"/>
      <c r="C150" s="103"/>
      <c r="D150" s="119"/>
      <c r="E150" s="119"/>
      <c r="F150" s="119"/>
      <c r="G150" s="106"/>
      <c r="H150" s="103"/>
      <c r="I150" s="120"/>
      <c r="J150" s="123"/>
      <c r="K150" s="124"/>
      <c r="L150" s="103"/>
      <c r="M150" s="111"/>
      <c r="N150" s="111">
        <f>IF(I150&gt;0,YEAR('Cover Sheet'!$E$8)-I150,0)</f>
        <v>0</v>
      </c>
      <c r="O150" s="111">
        <f t="shared" si="9"/>
        <v>0</v>
      </c>
      <c r="P150" s="112">
        <f t="shared" si="10"/>
        <v>0</v>
      </c>
      <c r="Q150" s="113">
        <f t="shared" si="11"/>
        <v>0</v>
      </c>
      <c r="R150" s="113">
        <f t="shared" si="11"/>
        <v>0</v>
      </c>
      <c r="S150" s="113">
        <f t="shared" si="12"/>
        <v>0</v>
      </c>
      <c r="T150" s="111"/>
      <c r="U150" s="103"/>
      <c r="V150" s="103"/>
      <c r="W150" s="103"/>
      <c r="X150" s="103"/>
      <c r="Y150" s="103"/>
      <c r="Z150" s="103"/>
      <c r="AA150" s="103"/>
      <c r="AB150" s="106"/>
      <c r="AC150" s="72"/>
      <c r="AD150" s="73"/>
    </row>
    <row r="151" spans="1:30" s="74" customFormat="1" ht="15">
      <c r="A151" s="114">
        <v>148</v>
      </c>
      <c r="B151" s="114"/>
      <c r="C151" s="114"/>
      <c r="D151" s="119"/>
      <c r="E151" s="119"/>
      <c r="F151" s="119"/>
      <c r="G151" s="106"/>
      <c r="H151" s="103"/>
      <c r="I151" s="120"/>
      <c r="J151" s="123"/>
      <c r="K151" s="124"/>
      <c r="L151" s="103"/>
      <c r="M151" s="111"/>
      <c r="N151" s="111">
        <f>IF(I151&gt;0,YEAR('Cover Sheet'!$E$8)-I151,0)</f>
        <v>0</v>
      </c>
      <c r="O151" s="111">
        <f t="shared" si="9"/>
        <v>0</v>
      </c>
      <c r="P151" s="112">
        <f t="shared" si="10"/>
        <v>0</v>
      </c>
      <c r="Q151" s="113">
        <f t="shared" si="11"/>
        <v>0</v>
      </c>
      <c r="R151" s="113">
        <f t="shared" si="11"/>
        <v>0</v>
      </c>
      <c r="S151" s="113">
        <f t="shared" si="12"/>
        <v>0</v>
      </c>
      <c r="T151" s="111"/>
      <c r="U151" s="103"/>
      <c r="V151" s="103"/>
      <c r="W151" s="103"/>
      <c r="X151" s="103"/>
      <c r="Y151" s="103"/>
      <c r="Z151" s="103"/>
      <c r="AA151" s="103"/>
      <c r="AB151" s="106"/>
      <c r="AC151" s="72"/>
      <c r="AD151" s="73"/>
    </row>
    <row r="152" spans="1:30" s="74" customFormat="1" ht="15">
      <c r="A152" s="103">
        <v>149</v>
      </c>
      <c r="B152" s="103"/>
      <c r="C152" s="103"/>
      <c r="D152" s="119"/>
      <c r="E152" s="119"/>
      <c r="F152" s="119"/>
      <c r="G152" s="106"/>
      <c r="H152" s="103"/>
      <c r="I152" s="120"/>
      <c r="J152" s="123"/>
      <c r="K152" s="124"/>
      <c r="L152" s="103"/>
      <c r="M152" s="111"/>
      <c r="N152" s="111">
        <f>IF(I152&gt;0,YEAR('Cover Sheet'!$E$8)-I152,0)</f>
        <v>0</v>
      </c>
      <c r="O152" s="111">
        <f t="shared" si="9"/>
        <v>0</v>
      </c>
      <c r="P152" s="112">
        <f t="shared" si="10"/>
        <v>0</v>
      </c>
      <c r="Q152" s="113">
        <f t="shared" si="11"/>
        <v>0</v>
      </c>
      <c r="R152" s="113">
        <f t="shared" si="11"/>
        <v>0</v>
      </c>
      <c r="S152" s="113">
        <f t="shared" si="12"/>
        <v>0</v>
      </c>
      <c r="T152" s="111"/>
      <c r="U152" s="103"/>
      <c r="V152" s="103"/>
      <c r="W152" s="103"/>
      <c r="X152" s="103"/>
      <c r="Y152" s="103"/>
      <c r="Z152" s="103"/>
      <c r="AA152" s="103"/>
      <c r="AB152" s="106"/>
      <c r="AC152" s="72"/>
      <c r="AD152" s="73"/>
    </row>
    <row r="153" spans="1:30" s="74" customFormat="1" ht="15">
      <c r="A153" s="114">
        <v>150</v>
      </c>
      <c r="B153" s="114"/>
      <c r="C153" s="114"/>
      <c r="D153" s="119"/>
      <c r="E153" s="119"/>
      <c r="F153" s="119"/>
      <c r="G153" s="106"/>
      <c r="H153" s="103"/>
      <c r="I153" s="120"/>
      <c r="J153" s="123"/>
      <c r="K153" s="124"/>
      <c r="L153" s="103"/>
      <c r="M153" s="111"/>
      <c r="N153" s="111">
        <f>IF(I153&gt;0,YEAR('Cover Sheet'!$E$8)-I153,0)</f>
        <v>0</v>
      </c>
      <c r="O153" s="111">
        <f t="shared" si="9"/>
        <v>0</v>
      </c>
      <c r="P153" s="112">
        <f t="shared" si="10"/>
        <v>0</v>
      </c>
      <c r="Q153" s="113">
        <f t="shared" si="11"/>
        <v>0</v>
      </c>
      <c r="R153" s="113">
        <f t="shared" si="11"/>
        <v>0</v>
      </c>
      <c r="S153" s="113">
        <f t="shared" si="12"/>
        <v>0</v>
      </c>
      <c r="T153" s="111"/>
      <c r="U153" s="103"/>
      <c r="V153" s="103"/>
      <c r="W153" s="103"/>
      <c r="X153" s="103"/>
      <c r="Y153" s="103"/>
      <c r="Z153" s="103"/>
      <c r="AA153" s="103"/>
      <c r="AB153" s="106"/>
      <c r="AC153" s="72"/>
      <c r="AD153" s="73"/>
    </row>
    <row r="154" spans="1:30" s="74" customFormat="1" ht="15">
      <c r="A154" s="103">
        <v>151</v>
      </c>
      <c r="B154" s="103"/>
      <c r="C154" s="103"/>
      <c r="D154" s="119"/>
      <c r="E154" s="119"/>
      <c r="F154" s="119"/>
      <c r="G154" s="106"/>
      <c r="H154" s="103"/>
      <c r="I154" s="120"/>
      <c r="J154" s="123"/>
      <c r="K154" s="124"/>
      <c r="L154" s="103"/>
      <c r="M154" s="111"/>
      <c r="N154" s="111">
        <f>IF(I154&gt;0,YEAR('Cover Sheet'!$E$8)-I154,0)</f>
        <v>0</v>
      </c>
      <c r="O154" s="111">
        <f t="shared" si="9"/>
        <v>0</v>
      </c>
      <c r="P154" s="112">
        <f t="shared" si="10"/>
        <v>0</v>
      </c>
      <c r="Q154" s="113">
        <f t="shared" si="11"/>
        <v>0</v>
      </c>
      <c r="R154" s="113">
        <f t="shared" si="11"/>
        <v>0</v>
      </c>
      <c r="S154" s="113">
        <f t="shared" si="12"/>
        <v>0</v>
      </c>
      <c r="T154" s="111"/>
      <c r="U154" s="103"/>
      <c r="V154" s="103"/>
      <c r="W154" s="103"/>
      <c r="X154" s="103"/>
      <c r="Y154" s="103"/>
      <c r="Z154" s="103"/>
      <c r="AA154" s="103"/>
      <c r="AB154" s="106"/>
      <c r="AC154" s="72"/>
      <c r="AD154" s="73"/>
    </row>
    <row r="155" spans="1:30" s="74" customFormat="1" ht="15">
      <c r="A155" s="114">
        <v>152</v>
      </c>
      <c r="B155" s="114"/>
      <c r="C155" s="114"/>
      <c r="D155" s="119"/>
      <c r="E155" s="119"/>
      <c r="F155" s="119"/>
      <c r="G155" s="106"/>
      <c r="H155" s="103"/>
      <c r="I155" s="120"/>
      <c r="J155" s="123"/>
      <c r="K155" s="124"/>
      <c r="L155" s="103"/>
      <c r="M155" s="111"/>
      <c r="N155" s="111">
        <f>IF(I155&gt;0,YEAR('Cover Sheet'!$E$8)-I155,0)</f>
        <v>0</v>
      </c>
      <c r="O155" s="111">
        <f t="shared" si="9"/>
        <v>0</v>
      </c>
      <c r="P155" s="112">
        <f t="shared" si="10"/>
        <v>0</v>
      </c>
      <c r="Q155" s="113">
        <f t="shared" si="11"/>
        <v>0</v>
      </c>
      <c r="R155" s="113">
        <f t="shared" si="11"/>
        <v>0</v>
      </c>
      <c r="S155" s="113">
        <f t="shared" si="12"/>
        <v>0</v>
      </c>
      <c r="T155" s="111"/>
      <c r="U155" s="103"/>
      <c r="V155" s="103"/>
      <c r="W155" s="103"/>
      <c r="X155" s="103"/>
      <c r="Y155" s="103"/>
      <c r="Z155" s="103"/>
      <c r="AA155" s="103"/>
      <c r="AB155" s="106"/>
      <c r="AC155" s="72"/>
      <c r="AD155" s="73"/>
    </row>
    <row r="156" spans="1:30" s="74" customFormat="1" ht="15">
      <c r="A156" s="103">
        <v>153</v>
      </c>
      <c r="B156" s="103"/>
      <c r="C156" s="103"/>
      <c r="D156" s="119"/>
      <c r="E156" s="119"/>
      <c r="F156" s="119"/>
      <c r="G156" s="106"/>
      <c r="H156" s="103"/>
      <c r="I156" s="120"/>
      <c r="J156" s="123"/>
      <c r="K156" s="124"/>
      <c r="L156" s="103"/>
      <c r="M156" s="111"/>
      <c r="N156" s="111">
        <f>IF(I156&gt;0,YEAR('Cover Sheet'!$E$8)-I156,0)</f>
        <v>0</v>
      </c>
      <c r="O156" s="111">
        <f t="shared" si="9"/>
        <v>0</v>
      </c>
      <c r="P156" s="112">
        <f t="shared" si="10"/>
        <v>0</v>
      </c>
      <c r="Q156" s="113">
        <f t="shared" si="11"/>
        <v>0</v>
      </c>
      <c r="R156" s="113">
        <f t="shared" si="11"/>
        <v>0</v>
      </c>
      <c r="S156" s="113">
        <f t="shared" si="12"/>
        <v>0</v>
      </c>
      <c r="T156" s="111"/>
      <c r="U156" s="103"/>
      <c r="V156" s="103"/>
      <c r="W156" s="103"/>
      <c r="X156" s="103"/>
      <c r="Y156" s="103"/>
      <c r="Z156" s="103"/>
      <c r="AA156" s="103"/>
      <c r="AB156" s="106"/>
      <c r="AC156" s="72"/>
      <c r="AD156" s="73"/>
    </row>
    <row r="157" spans="1:30" s="74" customFormat="1" ht="15">
      <c r="A157" s="114">
        <v>154</v>
      </c>
      <c r="B157" s="114"/>
      <c r="C157" s="114"/>
      <c r="D157" s="119"/>
      <c r="E157" s="119"/>
      <c r="F157" s="119"/>
      <c r="G157" s="106"/>
      <c r="H157" s="103"/>
      <c r="I157" s="120"/>
      <c r="J157" s="123"/>
      <c r="K157" s="124"/>
      <c r="L157" s="103"/>
      <c r="M157" s="111"/>
      <c r="N157" s="111">
        <f>IF(I157&gt;0,YEAR('Cover Sheet'!$E$8)-I157,0)</f>
        <v>0</v>
      </c>
      <c r="O157" s="111">
        <f t="shared" si="9"/>
        <v>0</v>
      </c>
      <c r="P157" s="112">
        <f t="shared" si="10"/>
        <v>0</v>
      </c>
      <c r="Q157" s="113">
        <f t="shared" si="11"/>
        <v>0</v>
      </c>
      <c r="R157" s="113">
        <f t="shared" si="11"/>
        <v>0</v>
      </c>
      <c r="S157" s="113">
        <f t="shared" si="12"/>
        <v>0</v>
      </c>
      <c r="T157" s="111"/>
      <c r="U157" s="103"/>
      <c r="V157" s="103"/>
      <c r="W157" s="103"/>
      <c r="X157" s="103"/>
      <c r="Y157" s="103"/>
      <c r="Z157" s="103"/>
      <c r="AA157" s="103"/>
      <c r="AB157" s="106"/>
      <c r="AC157" s="72"/>
      <c r="AD157" s="73"/>
    </row>
    <row r="158" spans="1:30" s="74" customFormat="1" ht="15">
      <c r="A158" s="103">
        <v>155</v>
      </c>
      <c r="B158" s="103"/>
      <c r="C158" s="103"/>
      <c r="D158" s="119"/>
      <c r="E158" s="119"/>
      <c r="F158" s="119"/>
      <c r="G158" s="106"/>
      <c r="H158" s="103"/>
      <c r="I158" s="120"/>
      <c r="J158" s="123"/>
      <c r="K158" s="124"/>
      <c r="L158" s="103"/>
      <c r="M158" s="111"/>
      <c r="N158" s="111">
        <f>IF(I158&gt;0,YEAR('Cover Sheet'!$E$8)-I158,0)</f>
        <v>0</v>
      </c>
      <c r="O158" s="111">
        <f t="shared" si="9"/>
        <v>0</v>
      </c>
      <c r="P158" s="112">
        <f t="shared" si="10"/>
        <v>0</v>
      </c>
      <c r="Q158" s="113">
        <f t="shared" si="11"/>
        <v>0</v>
      </c>
      <c r="R158" s="113">
        <f t="shared" si="11"/>
        <v>0</v>
      </c>
      <c r="S158" s="113">
        <f t="shared" si="12"/>
        <v>0</v>
      </c>
      <c r="T158" s="111"/>
      <c r="U158" s="103"/>
      <c r="V158" s="103"/>
      <c r="W158" s="103"/>
      <c r="X158" s="103"/>
      <c r="Y158" s="103"/>
      <c r="Z158" s="103"/>
      <c r="AA158" s="103"/>
      <c r="AB158" s="106"/>
      <c r="AC158" s="72"/>
      <c r="AD158" s="73"/>
    </row>
    <row r="159" spans="1:30" s="74" customFormat="1" ht="15">
      <c r="A159" s="114">
        <v>156</v>
      </c>
      <c r="B159" s="114"/>
      <c r="C159" s="114"/>
      <c r="D159" s="119"/>
      <c r="E159" s="119"/>
      <c r="F159" s="119"/>
      <c r="G159" s="106"/>
      <c r="H159" s="103"/>
      <c r="I159" s="120"/>
      <c r="J159" s="123"/>
      <c r="K159" s="124"/>
      <c r="L159" s="103"/>
      <c r="M159" s="111"/>
      <c r="N159" s="111">
        <f>IF(I159&gt;0,YEAR('Cover Sheet'!$E$8)-I159,0)</f>
        <v>0</v>
      </c>
      <c r="O159" s="111">
        <f t="shared" si="9"/>
        <v>0</v>
      </c>
      <c r="P159" s="112">
        <f t="shared" si="10"/>
        <v>0</v>
      </c>
      <c r="Q159" s="113">
        <f t="shared" si="11"/>
        <v>0</v>
      </c>
      <c r="R159" s="113">
        <f t="shared" si="11"/>
        <v>0</v>
      </c>
      <c r="S159" s="113">
        <f t="shared" si="12"/>
        <v>0</v>
      </c>
      <c r="T159" s="111"/>
      <c r="U159" s="103"/>
      <c r="V159" s="103"/>
      <c r="W159" s="103"/>
      <c r="X159" s="103"/>
      <c r="Y159" s="103"/>
      <c r="Z159" s="103"/>
      <c r="AA159" s="103"/>
      <c r="AB159" s="106"/>
      <c r="AC159" s="72"/>
      <c r="AD159" s="73"/>
    </row>
    <row r="160" spans="1:30" s="74" customFormat="1" ht="15">
      <c r="A160" s="103">
        <v>157</v>
      </c>
      <c r="B160" s="103"/>
      <c r="C160" s="103"/>
      <c r="D160" s="119"/>
      <c r="E160" s="119"/>
      <c r="F160" s="119"/>
      <c r="G160" s="106"/>
      <c r="H160" s="103"/>
      <c r="I160" s="120"/>
      <c r="J160" s="123"/>
      <c r="K160" s="124"/>
      <c r="L160" s="103"/>
      <c r="M160" s="111"/>
      <c r="N160" s="111">
        <f>IF(I160&gt;0,YEAR('Cover Sheet'!$E$8)-I160,0)</f>
        <v>0</v>
      </c>
      <c r="O160" s="111">
        <f t="shared" si="9"/>
        <v>0</v>
      </c>
      <c r="P160" s="112">
        <f t="shared" si="10"/>
        <v>0</v>
      </c>
      <c r="Q160" s="113">
        <f t="shared" si="11"/>
        <v>0</v>
      </c>
      <c r="R160" s="113">
        <f t="shared" si="11"/>
        <v>0</v>
      </c>
      <c r="S160" s="113">
        <f t="shared" si="12"/>
        <v>0</v>
      </c>
      <c r="T160" s="111"/>
      <c r="U160" s="103"/>
      <c r="V160" s="103"/>
      <c r="W160" s="103"/>
      <c r="X160" s="103"/>
      <c r="Y160" s="103"/>
      <c r="Z160" s="103"/>
      <c r="AA160" s="103"/>
      <c r="AB160" s="106"/>
      <c r="AC160" s="72"/>
      <c r="AD160" s="73"/>
    </row>
    <row r="161" spans="1:30" s="74" customFormat="1" ht="15">
      <c r="A161" s="114">
        <v>158</v>
      </c>
      <c r="B161" s="114"/>
      <c r="C161" s="114"/>
      <c r="D161" s="119"/>
      <c r="E161" s="119"/>
      <c r="F161" s="119"/>
      <c r="G161" s="106"/>
      <c r="H161" s="103"/>
      <c r="I161" s="120"/>
      <c r="J161" s="123"/>
      <c r="K161" s="124"/>
      <c r="L161" s="103"/>
      <c r="M161" s="111"/>
      <c r="N161" s="111">
        <f>IF(I161&gt;0,YEAR('Cover Sheet'!$E$8)-I161,0)</f>
        <v>0</v>
      </c>
      <c r="O161" s="111">
        <f t="shared" si="9"/>
        <v>0</v>
      </c>
      <c r="P161" s="112">
        <f t="shared" si="10"/>
        <v>0</v>
      </c>
      <c r="Q161" s="113">
        <f t="shared" si="11"/>
        <v>0</v>
      </c>
      <c r="R161" s="113">
        <f t="shared" si="11"/>
        <v>0</v>
      </c>
      <c r="S161" s="113">
        <f t="shared" si="12"/>
        <v>0</v>
      </c>
      <c r="T161" s="111"/>
      <c r="U161" s="103"/>
      <c r="V161" s="103"/>
      <c r="W161" s="103"/>
      <c r="X161" s="103"/>
      <c r="Y161" s="103"/>
      <c r="Z161" s="103"/>
      <c r="AA161" s="103"/>
      <c r="AB161" s="106"/>
      <c r="AC161" s="72"/>
      <c r="AD161" s="73"/>
    </row>
    <row r="162" spans="1:30" s="74" customFormat="1" ht="15">
      <c r="A162" s="103">
        <v>159</v>
      </c>
      <c r="B162" s="103"/>
      <c r="C162" s="103"/>
      <c r="D162" s="119"/>
      <c r="E162" s="119"/>
      <c r="F162" s="119"/>
      <c r="G162" s="106"/>
      <c r="H162" s="103"/>
      <c r="I162" s="120"/>
      <c r="J162" s="123"/>
      <c r="K162" s="124"/>
      <c r="L162" s="103"/>
      <c r="M162" s="111"/>
      <c r="N162" s="111">
        <f>IF(I162&gt;0,YEAR('Cover Sheet'!$E$8)-I162,0)</f>
        <v>0</v>
      </c>
      <c r="O162" s="111">
        <f t="shared" si="9"/>
        <v>0</v>
      </c>
      <c r="P162" s="112">
        <f t="shared" si="10"/>
        <v>0</v>
      </c>
      <c r="Q162" s="113">
        <f t="shared" si="11"/>
        <v>0</v>
      </c>
      <c r="R162" s="113">
        <f t="shared" si="11"/>
        <v>0</v>
      </c>
      <c r="S162" s="113">
        <f t="shared" si="12"/>
        <v>0</v>
      </c>
      <c r="T162" s="111"/>
      <c r="U162" s="103"/>
      <c r="V162" s="103"/>
      <c r="W162" s="103"/>
      <c r="X162" s="103"/>
      <c r="Y162" s="103"/>
      <c r="Z162" s="103"/>
      <c r="AA162" s="103"/>
      <c r="AB162" s="106"/>
      <c r="AC162" s="72"/>
      <c r="AD162" s="73"/>
    </row>
    <row r="163" spans="1:30" s="74" customFormat="1" ht="15">
      <c r="A163" s="114">
        <v>160</v>
      </c>
      <c r="B163" s="114"/>
      <c r="C163" s="114"/>
      <c r="D163" s="119"/>
      <c r="E163" s="119"/>
      <c r="F163" s="119"/>
      <c r="G163" s="106"/>
      <c r="H163" s="103"/>
      <c r="I163" s="120"/>
      <c r="J163" s="123"/>
      <c r="K163" s="124"/>
      <c r="L163" s="103"/>
      <c r="M163" s="111"/>
      <c r="N163" s="111">
        <f>IF(I163&gt;0,YEAR('Cover Sheet'!$E$8)-I163,0)</f>
        <v>0</v>
      </c>
      <c r="O163" s="111">
        <f t="shared" si="9"/>
        <v>0</v>
      </c>
      <c r="P163" s="112">
        <f t="shared" si="10"/>
        <v>0</v>
      </c>
      <c r="Q163" s="113">
        <f t="shared" si="11"/>
        <v>0</v>
      </c>
      <c r="R163" s="113">
        <f t="shared" si="11"/>
        <v>0</v>
      </c>
      <c r="S163" s="113">
        <f t="shared" si="12"/>
        <v>0</v>
      </c>
      <c r="T163" s="111"/>
      <c r="U163" s="103"/>
      <c r="V163" s="103"/>
      <c r="W163" s="103"/>
      <c r="X163" s="103"/>
      <c r="Y163" s="103"/>
      <c r="Z163" s="103"/>
      <c r="AA163" s="103"/>
      <c r="AB163" s="106"/>
      <c r="AC163" s="72"/>
      <c r="AD163" s="73"/>
    </row>
    <row r="164" spans="1:30" s="74" customFormat="1" ht="15">
      <c r="A164" s="103">
        <v>161</v>
      </c>
      <c r="B164" s="103"/>
      <c r="C164" s="103"/>
      <c r="D164" s="119"/>
      <c r="E164" s="119"/>
      <c r="F164" s="119"/>
      <c r="G164" s="106"/>
      <c r="H164" s="103"/>
      <c r="I164" s="120"/>
      <c r="J164" s="123"/>
      <c r="K164" s="124"/>
      <c r="L164" s="103"/>
      <c r="M164" s="111"/>
      <c r="N164" s="111">
        <f>IF(I164&gt;0,YEAR('Cover Sheet'!$E$8)-I164,0)</f>
        <v>0</v>
      </c>
      <c r="O164" s="111">
        <f t="shared" si="9"/>
        <v>0</v>
      </c>
      <c r="P164" s="112">
        <f t="shared" si="10"/>
        <v>0</v>
      </c>
      <c r="Q164" s="113">
        <f t="shared" si="11"/>
        <v>0</v>
      </c>
      <c r="R164" s="113">
        <f t="shared" si="11"/>
        <v>0</v>
      </c>
      <c r="S164" s="113">
        <f t="shared" si="12"/>
        <v>0</v>
      </c>
      <c r="T164" s="111"/>
      <c r="U164" s="103"/>
      <c r="V164" s="103"/>
      <c r="W164" s="103"/>
      <c r="X164" s="103"/>
      <c r="Y164" s="103"/>
      <c r="Z164" s="103"/>
      <c r="AA164" s="103"/>
      <c r="AB164" s="106"/>
      <c r="AC164" s="72"/>
      <c r="AD164" s="73"/>
    </row>
    <row r="165" spans="1:30" s="74" customFormat="1" ht="15">
      <c r="A165" s="114">
        <v>162</v>
      </c>
      <c r="B165" s="114"/>
      <c r="C165" s="114"/>
      <c r="D165" s="119"/>
      <c r="E165" s="119"/>
      <c r="F165" s="119"/>
      <c r="G165" s="106"/>
      <c r="H165" s="103"/>
      <c r="I165" s="120"/>
      <c r="J165" s="123"/>
      <c r="K165" s="124"/>
      <c r="L165" s="103"/>
      <c r="M165" s="111"/>
      <c r="N165" s="111">
        <f>IF(I165&gt;0,YEAR('Cover Sheet'!$E$8)-I165,0)</f>
        <v>0</v>
      </c>
      <c r="O165" s="111">
        <f t="shared" si="9"/>
        <v>0</v>
      </c>
      <c r="P165" s="112">
        <f t="shared" si="10"/>
        <v>0</v>
      </c>
      <c r="Q165" s="113">
        <f t="shared" si="11"/>
        <v>0</v>
      </c>
      <c r="R165" s="113">
        <f t="shared" si="11"/>
        <v>0</v>
      </c>
      <c r="S165" s="113">
        <f t="shared" si="12"/>
        <v>0</v>
      </c>
      <c r="T165" s="111"/>
      <c r="U165" s="103"/>
      <c r="V165" s="103"/>
      <c r="W165" s="103"/>
      <c r="X165" s="103"/>
      <c r="Y165" s="103"/>
      <c r="Z165" s="103"/>
      <c r="AA165" s="103"/>
      <c r="AB165" s="106"/>
      <c r="AC165" s="72"/>
      <c r="AD165" s="73"/>
    </row>
    <row r="166" spans="1:30" s="74" customFormat="1" ht="15">
      <c r="A166" s="103">
        <v>163</v>
      </c>
      <c r="B166" s="103"/>
      <c r="C166" s="103"/>
      <c r="D166" s="119"/>
      <c r="E166" s="119"/>
      <c r="F166" s="119"/>
      <c r="G166" s="106"/>
      <c r="H166" s="103"/>
      <c r="I166" s="120"/>
      <c r="J166" s="123"/>
      <c r="K166" s="124"/>
      <c r="L166" s="103"/>
      <c r="M166" s="111"/>
      <c r="N166" s="111">
        <f>IF(I166&gt;0,YEAR('Cover Sheet'!$E$8)-I166,0)</f>
        <v>0</v>
      </c>
      <c r="O166" s="111">
        <f t="shared" si="9"/>
        <v>0</v>
      </c>
      <c r="P166" s="112">
        <f t="shared" si="10"/>
        <v>0</v>
      </c>
      <c r="Q166" s="113">
        <f t="shared" si="11"/>
        <v>0</v>
      </c>
      <c r="R166" s="113">
        <f t="shared" si="11"/>
        <v>0</v>
      </c>
      <c r="S166" s="113">
        <f t="shared" si="12"/>
        <v>0</v>
      </c>
      <c r="T166" s="111"/>
      <c r="U166" s="103"/>
      <c r="V166" s="103"/>
      <c r="W166" s="103"/>
      <c r="X166" s="103"/>
      <c r="Y166" s="103"/>
      <c r="Z166" s="103"/>
      <c r="AA166" s="103"/>
      <c r="AB166" s="106"/>
      <c r="AC166" s="72"/>
      <c r="AD166" s="73"/>
    </row>
    <row r="167" spans="1:30" s="74" customFormat="1" ht="15">
      <c r="A167" s="114">
        <v>164</v>
      </c>
      <c r="B167" s="114"/>
      <c r="C167" s="114"/>
      <c r="D167" s="119"/>
      <c r="E167" s="119"/>
      <c r="F167" s="119"/>
      <c r="G167" s="106"/>
      <c r="H167" s="103"/>
      <c r="I167" s="120"/>
      <c r="J167" s="123"/>
      <c r="K167" s="124"/>
      <c r="L167" s="103"/>
      <c r="M167" s="111"/>
      <c r="N167" s="111">
        <f>IF(I167&gt;0,YEAR('Cover Sheet'!$E$8)-I167,0)</f>
        <v>0</v>
      </c>
      <c r="O167" s="111">
        <f t="shared" si="9"/>
        <v>0</v>
      </c>
      <c r="P167" s="112">
        <f t="shared" si="10"/>
        <v>0</v>
      </c>
      <c r="Q167" s="113">
        <f t="shared" si="11"/>
        <v>0</v>
      </c>
      <c r="R167" s="113">
        <f t="shared" si="11"/>
        <v>0</v>
      </c>
      <c r="S167" s="113">
        <f t="shared" si="12"/>
        <v>0</v>
      </c>
      <c r="T167" s="111"/>
      <c r="U167" s="103"/>
      <c r="V167" s="103"/>
      <c r="W167" s="103"/>
      <c r="X167" s="103"/>
      <c r="Y167" s="103"/>
      <c r="Z167" s="103"/>
      <c r="AA167" s="103"/>
      <c r="AB167" s="106"/>
      <c r="AC167" s="72"/>
      <c r="AD167" s="73"/>
    </row>
    <row r="168" spans="1:30" s="74" customFormat="1" ht="15">
      <c r="A168" s="103">
        <v>165</v>
      </c>
      <c r="B168" s="103"/>
      <c r="C168" s="103"/>
      <c r="D168" s="119"/>
      <c r="E168" s="119"/>
      <c r="F168" s="119"/>
      <c r="G168" s="106"/>
      <c r="H168" s="103"/>
      <c r="I168" s="120"/>
      <c r="J168" s="123"/>
      <c r="K168" s="124"/>
      <c r="L168" s="103"/>
      <c r="M168" s="111"/>
      <c r="N168" s="111">
        <f>IF(I168&gt;0,YEAR('Cover Sheet'!$E$8)-I168,0)</f>
        <v>0</v>
      </c>
      <c r="O168" s="111">
        <f t="shared" si="9"/>
        <v>0</v>
      </c>
      <c r="P168" s="112">
        <f t="shared" si="10"/>
        <v>0</v>
      </c>
      <c r="Q168" s="113">
        <f t="shared" si="11"/>
        <v>0</v>
      </c>
      <c r="R168" s="113">
        <f t="shared" si="11"/>
        <v>0</v>
      </c>
      <c r="S168" s="113">
        <f t="shared" si="12"/>
        <v>0</v>
      </c>
      <c r="T168" s="111"/>
      <c r="U168" s="103"/>
      <c r="V168" s="103"/>
      <c r="W168" s="103"/>
      <c r="X168" s="103"/>
      <c r="Y168" s="103"/>
      <c r="Z168" s="103"/>
      <c r="AA168" s="103"/>
      <c r="AB168" s="106"/>
      <c r="AC168" s="72"/>
      <c r="AD168" s="73"/>
    </row>
    <row r="169" spans="1:30" s="74" customFormat="1" ht="15">
      <c r="A169" s="114">
        <v>166</v>
      </c>
      <c r="B169" s="114"/>
      <c r="C169" s="114"/>
      <c r="D169" s="119"/>
      <c r="E169" s="119"/>
      <c r="F169" s="119"/>
      <c r="G169" s="106"/>
      <c r="H169" s="103"/>
      <c r="I169" s="120"/>
      <c r="J169" s="123"/>
      <c r="K169" s="124"/>
      <c r="L169" s="103"/>
      <c r="M169" s="111"/>
      <c r="N169" s="111">
        <f>IF(I169&gt;0,YEAR('Cover Sheet'!$E$8)-I169,0)</f>
        <v>0</v>
      </c>
      <c r="O169" s="111">
        <f t="shared" si="9"/>
        <v>0</v>
      </c>
      <c r="P169" s="112">
        <f t="shared" si="10"/>
        <v>0</v>
      </c>
      <c r="Q169" s="113">
        <f t="shared" si="11"/>
        <v>0</v>
      </c>
      <c r="R169" s="113">
        <f t="shared" si="11"/>
        <v>0</v>
      </c>
      <c r="S169" s="113">
        <f t="shared" si="12"/>
        <v>0</v>
      </c>
      <c r="T169" s="111"/>
      <c r="U169" s="103"/>
      <c r="V169" s="103"/>
      <c r="W169" s="103"/>
      <c r="X169" s="103"/>
      <c r="Y169" s="103"/>
      <c r="Z169" s="103"/>
      <c r="AA169" s="103"/>
      <c r="AB169" s="106"/>
      <c r="AC169" s="72"/>
      <c r="AD169" s="73"/>
    </row>
    <row r="170" spans="1:30" s="74" customFormat="1" ht="15">
      <c r="A170" s="103">
        <v>167</v>
      </c>
      <c r="B170" s="103"/>
      <c r="C170" s="103"/>
      <c r="D170" s="119"/>
      <c r="E170" s="119"/>
      <c r="F170" s="119"/>
      <c r="G170" s="106"/>
      <c r="H170" s="103"/>
      <c r="I170" s="120"/>
      <c r="J170" s="123"/>
      <c r="K170" s="124"/>
      <c r="L170" s="103"/>
      <c r="M170" s="111"/>
      <c r="N170" s="111">
        <f>IF(I170&gt;0,YEAR('Cover Sheet'!$E$8)-I170,0)</f>
        <v>0</v>
      </c>
      <c r="O170" s="111">
        <f t="shared" si="9"/>
        <v>0</v>
      </c>
      <c r="P170" s="112">
        <f t="shared" si="10"/>
        <v>0</v>
      </c>
      <c r="Q170" s="113">
        <f t="shared" si="11"/>
        <v>0</v>
      </c>
      <c r="R170" s="113">
        <f t="shared" si="11"/>
        <v>0</v>
      </c>
      <c r="S170" s="113">
        <f t="shared" si="12"/>
        <v>0</v>
      </c>
      <c r="T170" s="111"/>
      <c r="U170" s="103"/>
      <c r="V170" s="103"/>
      <c r="W170" s="103"/>
      <c r="X170" s="103"/>
      <c r="Y170" s="103"/>
      <c r="Z170" s="103"/>
      <c r="AA170" s="103"/>
      <c r="AB170" s="106"/>
      <c r="AC170" s="72"/>
      <c r="AD170" s="73"/>
    </row>
    <row r="171" spans="1:30" s="74" customFormat="1" ht="15">
      <c r="A171" s="114">
        <v>168</v>
      </c>
      <c r="B171" s="114"/>
      <c r="C171" s="114"/>
      <c r="D171" s="119"/>
      <c r="E171" s="119"/>
      <c r="F171" s="119"/>
      <c r="G171" s="106"/>
      <c r="H171" s="103"/>
      <c r="I171" s="120"/>
      <c r="J171" s="123"/>
      <c r="K171" s="124"/>
      <c r="L171" s="103"/>
      <c r="M171" s="111"/>
      <c r="N171" s="111">
        <f>IF(I171&gt;0,YEAR('Cover Sheet'!$E$8)-I171,0)</f>
        <v>0</v>
      </c>
      <c r="O171" s="111">
        <f t="shared" si="9"/>
        <v>0</v>
      </c>
      <c r="P171" s="112">
        <f t="shared" si="10"/>
        <v>0</v>
      </c>
      <c r="Q171" s="113">
        <f t="shared" si="11"/>
        <v>0</v>
      </c>
      <c r="R171" s="113">
        <f t="shared" si="11"/>
        <v>0</v>
      </c>
      <c r="S171" s="113">
        <f t="shared" si="12"/>
        <v>0</v>
      </c>
      <c r="T171" s="111"/>
      <c r="U171" s="103"/>
      <c r="V171" s="103"/>
      <c r="W171" s="103"/>
      <c r="X171" s="103"/>
      <c r="Y171" s="103"/>
      <c r="Z171" s="103"/>
      <c r="AA171" s="103"/>
      <c r="AB171" s="106"/>
      <c r="AC171" s="72"/>
      <c r="AD171" s="73"/>
    </row>
    <row r="172" spans="1:30" s="74" customFormat="1" ht="15">
      <c r="A172" s="103">
        <v>169</v>
      </c>
      <c r="B172" s="103"/>
      <c r="C172" s="103"/>
      <c r="D172" s="119"/>
      <c r="E172" s="119"/>
      <c r="F172" s="119"/>
      <c r="G172" s="106"/>
      <c r="H172" s="103"/>
      <c r="I172" s="120"/>
      <c r="J172" s="123"/>
      <c r="K172" s="124"/>
      <c r="L172" s="103"/>
      <c r="M172" s="111"/>
      <c r="N172" s="111">
        <f>IF(I172&gt;0,YEAR('Cover Sheet'!$E$8)-I172,0)</f>
        <v>0</v>
      </c>
      <c r="O172" s="111">
        <f t="shared" si="9"/>
        <v>0</v>
      </c>
      <c r="P172" s="112">
        <f t="shared" si="10"/>
        <v>0</v>
      </c>
      <c r="Q172" s="113">
        <f t="shared" si="11"/>
        <v>0</v>
      </c>
      <c r="R172" s="113">
        <f t="shared" si="11"/>
        <v>0</v>
      </c>
      <c r="S172" s="113">
        <f t="shared" si="12"/>
        <v>0</v>
      </c>
      <c r="T172" s="111"/>
      <c r="U172" s="103"/>
      <c r="V172" s="103"/>
      <c r="W172" s="103"/>
      <c r="X172" s="103"/>
      <c r="Y172" s="103"/>
      <c r="Z172" s="103"/>
      <c r="AA172" s="103"/>
      <c r="AB172" s="106"/>
      <c r="AC172" s="72"/>
      <c r="AD172" s="73"/>
    </row>
    <row r="173" spans="1:30" s="74" customFormat="1" ht="15">
      <c r="A173" s="114">
        <v>170</v>
      </c>
      <c r="B173" s="114"/>
      <c r="C173" s="114"/>
      <c r="D173" s="119"/>
      <c r="E173" s="119"/>
      <c r="F173" s="119"/>
      <c r="G173" s="106"/>
      <c r="H173" s="103"/>
      <c r="I173" s="120"/>
      <c r="J173" s="123"/>
      <c r="K173" s="124"/>
      <c r="L173" s="103"/>
      <c r="M173" s="111"/>
      <c r="N173" s="111">
        <f>IF(I173&gt;0,YEAR('Cover Sheet'!$E$8)-I173,0)</f>
        <v>0</v>
      </c>
      <c r="O173" s="111">
        <f t="shared" si="9"/>
        <v>0</v>
      </c>
      <c r="P173" s="112">
        <f t="shared" si="10"/>
        <v>0</v>
      </c>
      <c r="Q173" s="113">
        <f t="shared" si="11"/>
        <v>0</v>
      </c>
      <c r="R173" s="113">
        <f t="shared" si="11"/>
        <v>0</v>
      </c>
      <c r="S173" s="113">
        <f t="shared" si="12"/>
        <v>0</v>
      </c>
      <c r="T173" s="111"/>
      <c r="U173" s="103"/>
      <c r="V173" s="103"/>
      <c r="W173" s="103"/>
      <c r="X173" s="103"/>
      <c r="Y173" s="103"/>
      <c r="Z173" s="103"/>
      <c r="AA173" s="103"/>
      <c r="AB173" s="106"/>
      <c r="AC173" s="72"/>
      <c r="AD173" s="73"/>
    </row>
    <row r="174" spans="1:30" s="74" customFormat="1" ht="15">
      <c r="A174" s="103">
        <v>171</v>
      </c>
      <c r="B174" s="103"/>
      <c r="C174" s="103"/>
      <c r="D174" s="119"/>
      <c r="E174" s="119"/>
      <c r="F174" s="119"/>
      <c r="G174" s="106"/>
      <c r="H174" s="103"/>
      <c r="I174" s="120"/>
      <c r="J174" s="123"/>
      <c r="K174" s="124"/>
      <c r="L174" s="103"/>
      <c r="M174" s="111"/>
      <c r="N174" s="111">
        <f>IF(I174&gt;0,YEAR('Cover Sheet'!$E$8)-I174,0)</f>
        <v>0</v>
      </c>
      <c r="O174" s="111">
        <f t="shared" si="9"/>
        <v>0</v>
      </c>
      <c r="P174" s="112">
        <f t="shared" si="10"/>
        <v>0</v>
      </c>
      <c r="Q174" s="113">
        <f t="shared" si="11"/>
        <v>0</v>
      </c>
      <c r="R174" s="113">
        <f t="shared" si="11"/>
        <v>0</v>
      </c>
      <c r="S174" s="113">
        <f t="shared" si="12"/>
        <v>0</v>
      </c>
      <c r="T174" s="111"/>
      <c r="U174" s="103"/>
      <c r="V174" s="103"/>
      <c r="W174" s="103"/>
      <c r="X174" s="103"/>
      <c r="Y174" s="103"/>
      <c r="Z174" s="103"/>
      <c r="AA174" s="103"/>
      <c r="AB174" s="106"/>
      <c r="AC174" s="72"/>
      <c r="AD174" s="73"/>
    </row>
    <row r="175" spans="1:30" s="74" customFormat="1" ht="15">
      <c r="A175" s="114">
        <v>172</v>
      </c>
      <c r="B175" s="114"/>
      <c r="C175" s="114"/>
      <c r="D175" s="119"/>
      <c r="E175" s="119"/>
      <c r="F175" s="119"/>
      <c r="G175" s="106"/>
      <c r="H175" s="103"/>
      <c r="I175" s="120"/>
      <c r="J175" s="123"/>
      <c r="K175" s="124"/>
      <c r="L175" s="103"/>
      <c r="M175" s="111"/>
      <c r="N175" s="111">
        <f>IF(I175&gt;0,YEAR('Cover Sheet'!$E$8)-I175,0)</f>
        <v>0</v>
      </c>
      <c r="O175" s="111">
        <f t="shared" si="9"/>
        <v>0</v>
      </c>
      <c r="P175" s="112">
        <f t="shared" si="10"/>
        <v>0</v>
      </c>
      <c r="Q175" s="113">
        <f t="shared" si="11"/>
        <v>0</v>
      </c>
      <c r="R175" s="113">
        <f t="shared" si="11"/>
        <v>0</v>
      </c>
      <c r="S175" s="113">
        <f t="shared" si="12"/>
        <v>0</v>
      </c>
      <c r="T175" s="111"/>
      <c r="U175" s="103"/>
      <c r="V175" s="103"/>
      <c r="W175" s="103"/>
      <c r="X175" s="103"/>
      <c r="Y175" s="103"/>
      <c r="Z175" s="103"/>
      <c r="AA175" s="103"/>
      <c r="AB175" s="106"/>
      <c r="AC175" s="72"/>
      <c r="AD175" s="73"/>
    </row>
    <row r="176" spans="1:30" s="74" customFormat="1" ht="15">
      <c r="A176" s="103">
        <v>173</v>
      </c>
      <c r="B176" s="103"/>
      <c r="C176" s="103"/>
      <c r="D176" s="119"/>
      <c r="E176" s="119"/>
      <c r="F176" s="119"/>
      <c r="G176" s="106"/>
      <c r="H176" s="103"/>
      <c r="I176" s="120"/>
      <c r="J176" s="123"/>
      <c r="K176" s="124"/>
      <c r="L176" s="103"/>
      <c r="M176" s="111"/>
      <c r="N176" s="111">
        <f>IF(I176&gt;0,YEAR('Cover Sheet'!$E$8)-I176,0)</f>
        <v>0</v>
      </c>
      <c r="O176" s="111">
        <f t="shared" si="9"/>
        <v>0</v>
      </c>
      <c r="P176" s="112">
        <f t="shared" si="10"/>
        <v>0</v>
      </c>
      <c r="Q176" s="113">
        <f t="shared" si="11"/>
        <v>0</v>
      </c>
      <c r="R176" s="113">
        <f t="shared" si="11"/>
        <v>0</v>
      </c>
      <c r="S176" s="113">
        <f t="shared" si="12"/>
        <v>0</v>
      </c>
      <c r="T176" s="111"/>
      <c r="U176" s="103"/>
      <c r="V176" s="103"/>
      <c r="W176" s="103"/>
      <c r="X176" s="103"/>
      <c r="Y176" s="103"/>
      <c r="Z176" s="103"/>
      <c r="AA176" s="103"/>
      <c r="AB176" s="106"/>
      <c r="AC176" s="72"/>
      <c r="AD176" s="73"/>
    </row>
    <row r="177" spans="1:30" s="74" customFormat="1" ht="15">
      <c r="A177" s="114">
        <v>174</v>
      </c>
      <c r="B177" s="114"/>
      <c r="C177" s="114"/>
      <c r="D177" s="119"/>
      <c r="E177" s="119"/>
      <c r="F177" s="119"/>
      <c r="G177" s="106"/>
      <c r="H177" s="103"/>
      <c r="I177" s="120"/>
      <c r="J177" s="123"/>
      <c r="K177" s="124"/>
      <c r="L177" s="103"/>
      <c r="M177" s="111"/>
      <c r="N177" s="111">
        <f>IF(I177&gt;0,YEAR('Cover Sheet'!$E$8)-I177,0)</f>
        <v>0</v>
      </c>
      <c r="O177" s="111">
        <f t="shared" si="9"/>
        <v>0</v>
      </c>
      <c r="P177" s="112">
        <f t="shared" si="10"/>
        <v>0</v>
      </c>
      <c r="Q177" s="113">
        <f t="shared" si="11"/>
        <v>0</v>
      </c>
      <c r="R177" s="113">
        <f t="shared" si="11"/>
        <v>0</v>
      </c>
      <c r="S177" s="113">
        <f t="shared" si="12"/>
        <v>0</v>
      </c>
      <c r="T177" s="111"/>
      <c r="U177" s="103"/>
      <c r="V177" s="103"/>
      <c r="W177" s="103"/>
      <c r="X177" s="103"/>
      <c r="Y177" s="103"/>
      <c r="Z177" s="103"/>
      <c r="AA177" s="103"/>
      <c r="AB177" s="106"/>
      <c r="AC177" s="72"/>
      <c r="AD177" s="73"/>
    </row>
    <row r="178" spans="1:30" s="74" customFormat="1" ht="15">
      <c r="A178" s="103">
        <v>175</v>
      </c>
      <c r="B178" s="103"/>
      <c r="C178" s="103"/>
      <c r="D178" s="119"/>
      <c r="E178" s="119"/>
      <c r="F178" s="119"/>
      <c r="G178" s="106"/>
      <c r="H178" s="103"/>
      <c r="I178" s="120"/>
      <c r="J178" s="123"/>
      <c r="K178" s="124"/>
      <c r="L178" s="103"/>
      <c r="M178" s="111"/>
      <c r="N178" s="111">
        <f>IF(I178&gt;0,YEAR('Cover Sheet'!$E$8)-I178,0)</f>
        <v>0</v>
      </c>
      <c r="O178" s="111">
        <f t="shared" si="9"/>
        <v>0</v>
      </c>
      <c r="P178" s="112">
        <f t="shared" si="10"/>
        <v>0</v>
      </c>
      <c r="Q178" s="113">
        <f t="shared" si="11"/>
        <v>0</v>
      </c>
      <c r="R178" s="113">
        <f t="shared" si="11"/>
        <v>0</v>
      </c>
      <c r="S178" s="113">
        <f t="shared" si="12"/>
        <v>0</v>
      </c>
      <c r="T178" s="111"/>
      <c r="U178" s="103"/>
      <c r="V178" s="103"/>
      <c r="W178" s="103"/>
      <c r="X178" s="103"/>
      <c r="Y178" s="103"/>
      <c r="Z178" s="103"/>
      <c r="AA178" s="103"/>
      <c r="AB178" s="106"/>
      <c r="AC178" s="72"/>
      <c r="AD178" s="73"/>
    </row>
    <row r="179" spans="1:30" s="74" customFormat="1" ht="15">
      <c r="A179" s="114">
        <v>176</v>
      </c>
      <c r="B179" s="114"/>
      <c r="C179" s="114"/>
      <c r="D179" s="119"/>
      <c r="E179" s="119"/>
      <c r="F179" s="119"/>
      <c r="G179" s="106"/>
      <c r="H179" s="103"/>
      <c r="I179" s="120"/>
      <c r="J179" s="123"/>
      <c r="K179" s="124"/>
      <c r="L179" s="103"/>
      <c r="M179" s="111"/>
      <c r="N179" s="111">
        <f>IF(I179&gt;0,YEAR('Cover Sheet'!$E$8)-I179,0)</f>
        <v>0</v>
      </c>
      <c r="O179" s="111">
        <f t="shared" si="9"/>
        <v>0</v>
      </c>
      <c r="P179" s="112">
        <f t="shared" si="10"/>
        <v>0</v>
      </c>
      <c r="Q179" s="113">
        <f t="shared" si="11"/>
        <v>0</v>
      </c>
      <c r="R179" s="113">
        <f t="shared" si="11"/>
        <v>0</v>
      </c>
      <c r="S179" s="113">
        <f t="shared" si="12"/>
        <v>0</v>
      </c>
      <c r="T179" s="111"/>
      <c r="U179" s="103"/>
      <c r="V179" s="103"/>
      <c r="W179" s="103"/>
      <c r="X179" s="103"/>
      <c r="Y179" s="103"/>
      <c r="Z179" s="103"/>
      <c r="AA179" s="103"/>
      <c r="AB179" s="106"/>
      <c r="AC179" s="72"/>
      <c r="AD179" s="73"/>
    </row>
    <row r="180" spans="1:30" s="74" customFormat="1" ht="15">
      <c r="A180" s="103">
        <v>177</v>
      </c>
      <c r="B180" s="103"/>
      <c r="C180" s="103"/>
      <c r="D180" s="119"/>
      <c r="E180" s="119"/>
      <c r="F180" s="119"/>
      <c r="G180" s="106"/>
      <c r="H180" s="103"/>
      <c r="I180" s="120"/>
      <c r="J180" s="123"/>
      <c r="K180" s="124"/>
      <c r="L180" s="103"/>
      <c r="M180" s="111"/>
      <c r="N180" s="111">
        <f>IF(I180&gt;0,YEAR('Cover Sheet'!$E$8)-I180,0)</f>
        <v>0</v>
      </c>
      <c r="O180" s="111">
        <f t="shared" si="9"/>
        <v>0</v>
      </c>
      <c r="P180" s="112">
        <f t="shared" si="10"/>
        <v>0</v>
      </c>
      <c r="Q180" s="113">
        <f t="shared" si="11"/>
        <v>0</v>
      </c>
      <c r="R180" s="113">
        <f t="shared" si="11"/>
        <v>0</v>
      </c>
      <c r="S180" s="113">
        <f t="shared" si="12"/>
        <v>0</v>
      </c>
      <c r="T180" s="111"/>
      <c r="U180" s="103"/>
      <c r="V180" s="103"/>
      <c r="W180" s="103"/>
      <c r="X180" s="103"/>
      <c r="Y180" s="103"/>
      <c r="Z180" s="103"/>
      <c r="AA180" s="103"/>
      <c r="AB180" s="106"/>
      <c r="AC180" s="72"/>
      <c r="AD180" s="73"/>
    </row>
    <row r="181" spans="1:30" s="74" customFormat="1" ht="15">
      <c r="A181" s="114">
        <v>178</v>
      </c>
      <c r="B181" s="114"/>
      <c r="C181" s="114"/>
      <c r="D181" s="119"/>
      <c r="E181" s="119"/>
      <c r="F181" s="119"/>
      <c r="G181" s="106"/>
      <c r="H181" s="103"/>
      <c r="I181" s="120"/>
      <c r="J181" s="123"/>
      <c r="K181" s="124"/>
      <c r="L181" s="103"/>
      <c r="M181" s="111"/>
      <c r="N181" s="111">
        <f>IF(I181&gt;0,YEAR('Cover Sheet'!$E$8)-I181,0)</f>
        <v>0</v>
      </c>
      <c r="O181" s="111">
        <f t="shared" si="9"/>
        <v>0</v>
      </c>
      <c r="P181" s="112">
        <f t="shared" si="10"/>
        <v>0</v>
      </c>
      <c r="Q181" s="113">
        <f t="shared" si="11"/>
        <v>0</v>
      </c>
      <c r="R181" s="113">
        <f t="shared" si="11"/>
        <v>0</v>
      </c>
      <c r="S181" s="113">
        <f t="shared" si="12"/>
        <v>0</v>
      </c>
      <c r="T181" s="111"/>
      <c r="U181" s="103"/>
      <c r="V181" s="103"/>
      <c r="W181" s="103"/>
      <c r="X181" s="103"/>
      <c r="Y181" s="103"/>
      <c r="Z181" s="103"/>
      <c r="AA181" s="103"/>
      <c r="AB181" s="106"/>
      <c r="AC181" s="72"/>
      <c r="AD181" s="73"/>
    </row>
    <row r="182" spans="1:30" s="74" customFormat="1" ht="15">
      <c r="A182" s="103">
        <v>179</v>
      </c>
      <c r="B182" s="103"/>
      <c r="C182" s="103"/>
      <c r="D182" s="119"/>
      <c r="E182" s="119"/>
      <c r="F182" s="119"/>
      <c r="G182" s="106"/>
      <c r="H182" s="103"/>
      <c r="I182" s="120"/>
      <c r="J182" s="123"/>
      <c r="K182" s="124"/>
      <c r="L182" s="103"/>
      <c r="M182" s="111"/>
      <c r="N182" s="111">
        <f>IF(I182&gt;0,YEAR('Cover Sheet'!$E$8)-I182,0)</f>
        <v>0</v>
      </c>
      <c r="O182" s="111">
        <f t="shared" si="9"/>
        <v>0</v>
      </c>
      <c r="P182" s="112">
        <f t="shared" si="10"/>
        <v>0</v>
      </c>
      <c r="Q182" s="113">
        <f t="shared" si="11"/>
        <v>0</v>
      </c>
      <c r="R182" s="113">
        <f t="shared" si="11"/>
        <v>0</v>
      </c>
      <c r="S182" s="113">
        <f t="shared" si="12"/>
        <v>0</v>
      </c>
      <c r="T182" s="111"/>
      <c r="U182" s="103"/>
      <c r="V182" s="103"/>
      <c r="W182" s="103"/>
      <c r="X182" s="103"/>
      <c r="Y182" s="103"/>
      <c r="Z182" s="103"/>
      <c r="AA182" s="103"/>
      <c r="AB182" s="106"/>
      <c r="AC182" s="72"/>
      <c r="AD182" s="73"/>
    </row>
    <row r="183" spans="1:30" s="74" customFormat="1" ht="15">
      <c r="A183" s="114">
        <v>180</v>
      </c>
      <c r="B183" s="114"/>
      <c r="C183" s="114"/>
      <c r="D183" s="119"/>
      <c r="E183" s="119"/>
      <c r="F183" s="119"/>
      <c r="G183" s="106"/>
      <c r="H183" s="103"/>
      <c r="I183" s="120"/>
      <c r="J183" s="123"/>
      <c r="K183" s="124"/>
      <c r="L183" s="103"/>
      <c r="M183" s="111"/>
      <c r="N183" s="111">
        <f>IF(I183&gt;0,YEAR('Cover Sheet'!$E$8)-I183,0)</f>
        <v>0</v>
      </c>
      <c r="O183" s="111">
        <f t="shared" si="9"/>
        <v>0</v>
      </c>
      <c r="P183" s="112">
        <f t="shared" si="10"/>
        <v>0</v>
      </c>
      <c r="Q183" s="113">
        <f t="shared" si="11"/>
        <v>0</v>
      </c>
      <c r="R183" s="113">
        <f t="shared" si="11"/>
        <v>0</v>
      </c>
      <c r="S183" s="113">
        <f t="shared" si="12"/>
        <v>0</v>
      </c>
      <c r="T183" s="111"/>
      <c r="U183" s="103"/>
      <c r="V183" s="103"/>
      <c r="W183" s="103"/>
      <c r="X183" s="103"/>
      <c r="Y183" s="103"/>
      <c r="Z183" s="103"/>
      <c r="AA183" s="103"/>
      <c r="AB183" s="106"/>
      <c r="AC183" s="72"/>
      <c r="AD183" s="73"/>
    </row>
    <row r="184" spans="1:30" s="74" customFormat="1" ht="15">
      <c r="A184" s="103">
        <v>181</v>
      </c>
      <c r="B184" s="103"/>
      <c r="C184" s="103"/>
      <c r="D184" s="119"/>
      <c r="E184" s="119"/>
      <c r="F184" s="119"/>
      <c r="G184" s="106"/>
      <c r="H184" s="103"/>
      <c r="I184" s="120"/>
      <c r="J184" s="123"/>
      <c r="K184" s="124"/>
      <c r="L184" s="103"/>
      <c r="M184" s="111"/>
      <c r="N184" s="111">
        <f>IF(I184&gt;0,YEAR('Cover Sheet'!$E$8)-I184,0)</f>
        <v>0</v>
      </c>
      <c r="O184" s="111">
        <f t="shared" si="9"/>
        <v>0</v>
      </c>
      <c r="P184" s="112">
        <f t="shared" si="10"/>
        <v>0</v>
      </c>
      <c r="Q184" s="113">
        <f t="shared" si="11"/>
        <v>0</v>
      </c>
      <c r="R184" s="113">
        <f t="shared" si="11"/>
        <v>0</v>
      </c>
      <c r="S184" s="113">
        <f t="shared" si="12"/>
        <v>0</v>
      </c>
      <c r="T184" s="111"/>
      <c r="U184" s="103"/>
      <c r="V184" s="103"/>
      <c r="W184" s="103"/>
      <c r="X184" s="103"/>
      <c r="Y184" s="103"/>
      <c r="Z184" s="103"/>
      <c r="AA184" s="103"/>
      <c r="AB184" s="106"/>
      <c r="AC184" s="72"/>
      <c r="AD184" s="73"/>
    </row>
    <row r="185" spans="1:30" s="74" customFormat="1" ht="15">
      <c r="A185" s="114">
        <v>182</v>
      </c>
      <c r="B185" s="114"/>
      <c r="C185" s="114"/>
      <c r="D185" s="119"/>
      <c r="E185" s="119"/>
      <c r="F185" s="119"/>
      <c r="G185" s="106"/>
      <c r="H185" s="103"/>
      <c r="I185" s="120"/>
      <c r="J185" s="123"/>
      <c r="K185" s="124"/>
      <c r="L185" s="103"/>
      <c r="M185" s="111"/>
      <c r="N185" s="111">
        <f>IF(I185&gt;0,YEAR('Cover Sheet'!$E$8)-I185,0)</f>
        <v>0</v>
      </c>
      <c r="O185" s="111">
        <f t="shared" si="9"/>
        <v>0</v>
      </c>
      <c r="P185" s="112">
        <f t="shared" si="10"/>
        <v>0</v>
      </c>
      <c r="Q185" s="113">
        <f t="shared" si="11"/>
        <v>0</v>
      </c>
      <c r="R185" s="113">
        <f t="shared" si="11"/>
        <v>0</v>
      </c>
      <c r="S185" s="113">
        <f t="shared" si="12"/>
        <v>0</v>
      </c>
      <c r="T185" s="111"/>
      <c r="U185" s="103"/>
      <c r="V185" s="103"/>
      <c r="W185" s="103"/>
      <c r="X185" s="103"/>
      <c r="Y185" s="103"/>
      <c r="Z185" s="103"/>
      <c r="AA185" s="103"/>
      <c r="AB185" s="106"/>
      <c r="AC185" s="72"/>
      <c r="AD185" s="73"/>
    </row>
    <row r="186" spans="1:30" s="74" customFormat="1" ht="15">
      <c r="A186" s="103">
        <v>183</v>
      </c>
      <c r="B186" s="103"/>
      <c r="C186" s="103"/>
      <c r="D186" s="119"/>
      <c r="E186" s="119"/>
      <c r="F186" s="119"/>
      <c r="G186" s="106"/>
      <c r="H186" s="103"/>
      <c r="I186" s="120"/>
      <c r="J186" s="123"/>
      <c r="K186" s="124"/>
      <c r="L186" s="103"/>
      <c r="M186" s="111"/>
      <c r="N186" s="111">
        <f>IF(I186&gt;0,YEAR('Cover Sheet'!$E$8)-I186,0)</f>
        <v>0</v>
      </c>
      <c r="O186" s="111">
        <f t="shared" si="9"/>
        <v>0</v>
      </c>
      <c r="P186" s="112">
        <f t="shared" si="10"/>
        <v>0</v>
      </c>
      <c r="Q186" s="113">
        <f t="shared" si="11"/>
        <v>0</v>
      </c>
      <c r="R186" s="113">
        <f t="shared" si="11"/>
        <v>0</v>
      </c>
      <c r="S186" s="113">
        <f t="shared" si="12"/>
        <v>0</v>
      </c>
      <c r="T186" s="111"/>
      <c r="U186" s="103"/>
      <c r="V186" s="103"/>
      <c r="W186" s="103"/>
      <c r="X186" s="103"/>
      <c r="Y186" s="103"/>
      <c r="Z186" s="103"/>
      <c r="AA186" s="103"/>
      <c r="AB186" s="106"/>
      <c r="AC186" s="72"/>
      <c r="AD186" s="73"/>
    </row>
    <row r="187" spans="1:30" s="74" customFormat="1" ht="15">
      <c r="A187" s="114">
        <v>184</v>
      </c>
      <c r="B187" s="114"/>
      <c r="C187" s="114"/>
      <c r="D187" s="119"/>
      <c r="E187" s="119"/>
      <c r="F187" s="119"/>
      <c r="G187" s="106"/>
      <c r="H187" s="103"/>
      <c r="I187" s="120"/>
      <c r="J187" s="123"/>
      <c r="K187" s="124"/>
      <c r="L187" s="103"/>
      <c r="M187" s="111"/>
      <c r="N187" s="111">
        <f>IF(I187&gt;0,YEAR('Cover Sheet'!$E$8)-I187,0)</f>
        <v>0</v>
      </c>
      <c r="O187" s="111">
        <f t="shared" si="9"/>
        <v>0</v>
      </c>
      <c r="P187" s="112">
        <f t="shared" si="10"/>
        <v>0</v>
      </c>
      <c r="Q187" s="113">
        <f t="shared" si="11"/>
        <v>0</v>
      </c>
      <c r="R187" s="113">
        <f t="shared" si="11"/>
        <v>0</v>
      </c>
      <c r="S187" s="113">
        <f t="shared" si="12"/>
        <v>0</v>
      </c>
      <c r="T187" s="111"/>
      <c r="U187" s="103"/>
      <c r="V187" s="103"/>
      <c r="W187" s="103"/>
      <c r="X187" s="103"/>
      <c r="Y187" s="103"/>
      <c r="Z187" s="103"/>
      <c r="AA187" s="103"/>
      <c r="AB187" s="106"/>
      <c r="AC187" s="72"/>
      <c r="AD187" s="73"/>
    </row>
    <row r="188" spans="1:30" s="74" customFormat="1" ht="15">
      <c r="A188" s="103">
        <v>185</v>
      </c>
      <c r="B188" s="103"/>
      <c r="C188" s="103"/>
      <c r="D188" s="119"/>
      <c r="E188" s="119"/>
      <c r="F188" s="119"/>
      <c r="G188" s="106"/>
      <c r="H188" s="103"/>
      <c r="I188" s="120"/>
      <c r="J188" s="123"/>
      <c r="K188" s="124"/>
      <c r="L188" s="103"/>
      <c r="M188" s="111"/>
      <c r="N188" s="111">
        <f>IF(I188&gt;0,YEAR('Cover Sheet'!$E$8)-I188,0)</f>
        <v>0</v>
      </c>
      <c r="O188" s="111">
        <f t="shared" si="9"/>
        <v>0</v>
      </c>
      <c r="P188" s="112">
        <f t="shared" si="10"/>
        <v>0</v>
      </c>
      <c r="Q188" s="113">
        <f t="shared" si="11"/>
        <v>0</v>
      </c>
      <c r="R188" s="113">
        <f t="shared" si="11"/>
        <v>0</v>
      </c>
      <c r="S188" s="113">
        <f t="shared" si="12"/>
        <v>0</v>
      </c>
      <c r="T188" s="111"/>
      <c r="U188" s="103"/>
      <c r="V188" s="103"/>
      <c r="W188" s="103"/>
      <c r="X188" s="103"/>
      <c r="Y188" s="103"/>
      <c r="Z188" s="103"/>
      <c r="AA188" s="103"/>
      <c r="AB188" s="106"/>
      <c r="AC188" s="72"/>
      <c r="AD188" s="73"/>
    </row>
    <row r="189" spans="1:30" s="74" customFormat="1" ht="15">
      <c r="A189" s="114">
        <v>186</v>
      </c>
      <c r="B189" s="114"/>
      <c r="C189" s="114"/>
      <c r="D189" s="119"/>
      <c r="E189" s="119"/>
      <c r="F189" s="119"/>
      <c r="G189" s="106"/>
      <c r="H189" s="103"/>
      <c r="I189" s="120"/>
      <c r="J189" s="123"/>
      <c r="K189" s="124"/>
      <c r="L189" s="103"/>
      <c r="M189" s="111"/>
      <c r="N189" s="111">
        <f>IF(I189&gt;0,YEAR('Cover Sheet'!$E$8)-I189,0)</f>
        <v>0</v>
      </c>
      <c r="O189" s="111">
        <f t="shared" si="9"/>
        <v>0</v>
      </c>
      <c r="P189" s="112">
        <f t="shared" si="10"/>
        <v>0</v>
      </c>
      <c r="Q189" s="113">
        <f t="shared" si="11"/>
        <v>0</v>
      </c>
      <c r="R189" s="113">
        <f t="shared" si="11"/>
        <v>0</v>
      </c>
      <c r="S189" s="113">
        <f t="shared" si="12"/>
        <v>0</v>
      </c>
      <c r="T189" s="111"/>
      <c r="U189" s="103"/>
      <c r="V189" s="103"/>
      <c r="W189" s="103"/>
      <c r="X189" s="103"/>
      <c r="Y189" s="103"/>
      <c r="Z189" s="103"/>
      <c r="AA189" s="103"/>
      <c r="AB189" s="106"/>
      <c r="AC189" s="72"/>
      <c r="AD189" s="73"/>
    </row>
    <row r="190" spans="1:30" s="74" customFormat="1" ht="15">
      <c r="A190" s="103">
        <v>187</v>
      </c>
      <c r="B190" s="103"/>
      <c r="C190" s="103"/>
      <c r="D190" s="119"/>
      <c r="E190" s="119"/>
      <c r="F190" s="119"/>
      <c r="G190" s="106"/>
      <c r="H190" s="103"/>
      <c r="I190" s="120"/>
      <c r="J190" s="123"/>
      <c r="K190" s="124"/>
      <c r="L190" s="103"/>
      <c r="M190" s="111"/>
      <c r="N190" s="111">
        <f>IF(I190&gt;0,YEAR('Cover Sheet'!$E$8)-I190,0)</f>
        <v>0</v>
      </c>
      <c r="O190" s="111">
        <f t="shared" si="9"/>
        <v>0</v>
      </c>
      <c r="P190" s="112">
        <f t="shared" si="10"/>
        <v>0</v>
      </c>
      <c r="Q190" s="113">
        <f t="shared" si="11"/>
        <v>0</v>
      </c>
      <c r="R190" s="113">
        <f t="shared" si="11"/>
        <v>0</v>
      </c>
      <c r="S190" s="113">
        <f t="shared" si="12"/>
        <v>0</v>
      </c>
      <c r="T190" s="111"/>
      <c r="U190" s="103"/>
      <c r="V190" s="103"/>
      <c r="W190" s="103"/>
      <c r="X190" s="103"/>
      <c r="Y190" s="103"/>
      <c r="Z190" s="103"/>
      <c r="AA190" s="103"/>
      <c r="AB190" s="106"/>
      <c r="AC190" s="72"/>
      <c r="AD190" s="73"/>
    </row>
    <row r="191" spans="1:30" s="74" customFormat="1" ht="15">
      <c r="A191" s="114">
        <v>188</v>
      </c>
      <c r="B191" s="114"/>
      <c r="C191" s="114"/>
      <c r="D191" s="119"/>
      <c r="E191" s="119"/>
      <c r="F191" s="119"/>
      <c r="G191" s="106"/>
      <c r="H191" s="103"/>
      <c r="I191" s="120"/>
      <c r="J191" s="123"/>
      <c r="K191" s="124"/>
      <c r="L191" s="103"/>
      <c r="M191" s="111"/>
      <c r="N191" s="111">
        <f>IF(I191&gt;0,YEAR('Cover Sheet'!$E$8)-I191,0)</f>
        <v>0</v>
      </c>
      <c r="O191" s="111">
        <f t="shared" si="9"/>
        <v>0</v>
      </c>
      <c r="P191" s="112">
        <f t="shared" si="10"/>
        <v>0</v>
      </c>
      <c r="Q191" s="113">
        <f t="shared" si="11"/>
        <v>0</v>
      </c>
      <c r="R191" s="113">
        <f t="shared" si="11"/>
        <v>0</v>
      </c>
      <c r="S191" s="113">
        <f t="shared" si="12"/>
        <v>0</v>
      </c>
      <c r="T191" s="111"/>
      <c r="U191" s="103"/>
      <c r="V191" s="103"/>
      <c r="W191" s="103"/>
      <c r="X191" s="103"/>
      <c r="Y191" s="103"/>
      <c r="Z191" s="103"/>
      <c r="AA191" s="103"/>
      <c r="AB191" s="106"/>
      <c r="AC191" s="72"/>
      <c r="AD191" s="73"/>
    </row>
    <row r="192" spans="1:30" s="74" customFormat="1" ht="15">
      <c r="A192" s="103">
        <v>189</v>
      </c>
      <c r="B192" s="103"/>
      <c r="C192" s="103"/>
      <c r="D192" s="119"/>
      <c r="E192" s="119"/>
      <c r="F192" s="119"/>
      <c r="G192" s="106"/>
      <c r="H192" s="103"/>
      <c r="I192" s="120"/>
      <c r="J192" s="123"/>
      <c r="K192" s="124"/>
      <c r="L192" s="103"/>
      <c r="M192" s="111"/>
      <c r="N192" s="111">
        <f>IF(I192&gt;0,YEAR('Cover Sheet'!$E$8)-I192,0)</f>
        <v>0</v>
      </c>
      <c r="O192" s="111">
        <f t="shared" si="9"/>
        <v>0</v>
      </c>
      <c r="P192" s="112">
        <f t="shared" si="10"/>
        <v>0</v>
      </c>
      <c r="Q192" s="113">
        <f t="shared" si="11"/>
        <v>0</v>
      </c>
      <c r="R192" s="113">
        <f t="shared" si="11"/>
        <v>0</v>
      </c>
      <c r="S192" s="113">
        <f t="shared" si="12"/>
        <v>0</v>
      </c>
      <c r="T192" s="111"/>
      <c r="U192" s="103"/>
      <c r="V192" s="103"/>
      <c r="W192" s="103"/>
      <c r="X192" s="103"/>
      <c r="Y192" s="103"/>
      <c r="Z192" s="103"/>
      <c r="AA192" s="103"/>
      <c r="AB192" s="106"/>
      <c r="AC192" s="72"/>
      <c r="AD192" s="73"/>
    </row>
    <row r="193" spans="1:30" s="74" customFormat="1" ht="15">
      <c r="A193" s="114">
        <v>190</v>
      </c>
      <c r="B193" s="114"/>
      <c r="C193" s="114"/>
      <c r="D193" s="119"/>
      <c r="E193" s="119"/>
      <c r="F193" s="119"/>
      <c r="G193" s="106"/>
      <c r="H193" s="103"/>
      <c r="I193" s="120"/>
      <c r="J193" s="123"/>
      <c r="K193" s="124"/>
      <c r="L193" s="103"/>
      <c r="M193" s="111"/>
      <c r="N193" s="111">
        <f>IF(I193&gt;0,YEAR('Cover Sheet'!$E$8)-I193,0)</f>
        <v>0</v>
      </c>
      <c r="O193" s="111">
        <f t="shared" si="9"/>
        <v>0</v>
      </c>
      <c r="P193" s="112">
        <f t="shared" si="10"/>
        <v>0</v>
      </c>
      <c r="Q193" s="113">
        <f t="shared" si="11"/>
        <v>0</v>
      </c>
      <c r="R193" s="113">
        <f t="shared" si="11"/>
        <v>0</v>
      </c>
      <c r="S193" s="113">
        <f t="shared" si="12"/>
        <v>0</v>
      </c>
      <c r="T193" s="111"/>
      <c r="U193" s="103"/>
      <c r="V193" s="103"/>
      <c r="W193" s="103"/>
      <c r="X193" s="103"/>
      <c r="Y193" s="103"/>
      <c r="Z193" s="103"/>
      <c r="AA193" s="103"/>
      <c r="AB193" s="106"/>
      <c r="AC193" s="72"/>
      <c r="AD193" s="73"/>
    </row>
    <row r="194" spans="1:30" s="74" customFormat="1" ht="15">
      <c r="A194" s="103">
        <v>191</v>
      </c>
      <c r="B194" s="103"/>
      <c r="C194" s="103"/>
      <c r="D194" s="119"/>
      <c r="E194" s="119"/>
      <c r="F194" s="119"/>
      <c r="G194" s="106"/>
      <c r="H194" s="103"/>
      <c r="I194" s="120"/>
      <c r="J194" s="123"/>
      <c r="K194" s="124"/>
      <c r="L194" s="103"/>
      <c r="M194" s="111"/>
      <c r="N194" s="111">
        <f>IF(I194&gt;0,YEAR('Cover Sheet'!$E$8)-I194,0)</f>
        <v>0</v>
      </c>
      <c r="O194" s="111">
        <f t="shared" si="9"/>
        <v>0</v>
      </c>
      <c r="P194" s="112">
        <f t="shared" si="10"/>
        <v>0</v>
      </c>
      <c r="Q194" s="113">
        <f t="shared" si="11"/>
        <v>0</v>
      </c>
      <c r="R194" s="113">
        <f t="shared" si="11"/>
        <v>0</v>
      </c>
      <c r="S194" s="113">
        <f t="shared" si="12"/>
        <v>0</v>
      </c>
      <c r="T194" s="111"/>
      <c r="U194" s="103"/>
      <c r="V194" s="103"/>
      <c r="W194" s="103"/>
      <c r="X194" s="103"/>
      <c r="Y194" s="103"/>
      <c r="Z194" s="103"/>
      <c r="AA194" s="103"/>
      <c r="AB194" s="106"/>
      <c r="AC194" s="72"/>
      <c r="AD194" s="73"/>
    </row>
    <row r="195" spans="1:30" s="74" customFormat="1" ht="15">
      <c r="A195" s="114">
        <v>192</v>
      </c>
      <c r="B195" s="114"/>
      <c r="C195" s="114"/>
      <c r="D195" s="119"/>
      <c r="E195" s="119"/>
      <c r="F195" s="119"/>
      <c r="G195" s="106"/>
      <c r="H195" s="103"/>
      <c r="I195" s="120"/>
      <c r="J195" s="123"/>
      <c r="K195" s="124"/>
      <c r="L195" s="103"/>
      <c r="M195" s="111"/>
      <c r="N195" s="111">
        <f>IF(I195&gt;0,YEAR('Cover Sheet'!$E$8)-I195,0)</f>
        <v>0</v>
      </c>
      <c r="O195" s="111">
        <f t="shared" si="9"/>
        <v>0</v>
      </c>
      <c r="P195" s="112">
        <f t="shared" si="10"/>
        <v>0</v>
      </c>
      <c r="Q195" s="113">
        <f t="shared" si="11"/>
        <v>0</v>
      </c>
      <c r="R195" s="113">
        <f t="shared" si="11"/>
        <v>0</v>
      </c>
      <c r="S195" s="113">
        <f t="shared" si="12"/>
        <v>0</v>
      </c>
      <c r="T195" s="111"/>
      <c r="U195" s="103"/>
      <c r="V195" s="103"/>
      <c r="W195" s="103"/>
      <c r="X195" s="103"/>
      <c r="Y195" s="103"/>
      <c r="Z195" s="103"/>
      <c r="AA195" s="103"/>
      <c r="AB195" s="106"/>
      <c r="AC195" s="72"/>
      <c r="AD195" s="73"/>
    </row>
    <row r="196" spans="1:30" s="74" customFormat="1" ht="15">
      <c r="A196" s="103">
        <v>193</v>
      </c>
      <c r="B196" s="103"/>
      <c r="C196" s="103"/>
      <c r="D196" s="119"/>
      <c r="E196" s="119"/>
      <c r="F196" s="119"/>
      <c r="G196" s="106"/>
      <c r="H196" s="103"/>
      <c r="I196" s="120"/>
      <c r="J196" s="123"/>
      <c r="K196" s="124"/>
      <c r="L196" s="103"/>
      <c r="M196" s="111"/>
      <c r="N196" s="111">
        <f>IF(I196&gt;0,YEAR('Cover Sheet'!$E$8)-I196,0)</f>
        <v>0</v>
      </c>
      <c r="O196" s="111">
        <f t="shared" ref="O196:O259" si="13">IF(M196-N196&gt;0,M196-N196,0)</f>
        <v>0</v>
      </c>
      <c r="P196" s="112">
        <f t="shared" ref="P196:P259" si="14">IFERROR(O196/M196,0)</f>
        <v>0</v>
      </c>
      <c r="Q196" s="113">
        <f t="shared" si="11"/>
        <v>0</v>
      </c>
      <c r="R196" s="113">
        <f t="shared" si="11"/>
        <v>0</v>
      </c>
      <c r="S196" s="113">
        <f t="shared" si="12"/>
        <v>0</v>
      </c>
      <c r="T196" s="111"/>
      <c r="U196" s="103"/>
      <c r="V196" s="103"/>
      <c r="W196" s="103"/>
      <c r="X196" s="103"/>
      <c r="Y196" s="103"/>
      <c r="Z196" s="103"/>
      <c r="AA196" s="103"/>
      <c r="AB196" s="106"/>
      <c r="AC196" s="72"/>
      <c r="AD196" s="73"/>
    </row>
    <row r="197" spans="1:30" s="74" customFormat="1" ht="15">
      <c r="A197" s="114">
        <v>194</v>
      </c>
      <c r="B197" s="114"/>
      <c r="C197" s="114"/>
      <c r="D197" s="119"/>
      <c r="E197" s="119"/>
      <c r="F197" s="119"/>
      <c r="G197" s="106"/>
      <c r="H197" s="103"/>
      <c r="I197" s="120"/>
      <c r="J197" s="123"/>
      <c r="K197" s="124"/>
      <c r="L197" s="103"/>
      <c r="M197" s="111"/>
      <c r="N197" s="111">
        <f>IF(I197&gt;0,YEAR('Cover Sheet'!$E$8)-I197,0)</f>
        <v>0</v>
      </c>
      <c r="O197" s="111">
        <f t="shared" si="13"/>
        <v>0</v>
      </c>
      <c r="P197" s="112">
        <f t="shared" si="14"/>
        <v>0</v>
      </c>
      <c r="Q197" s="113">
        <f t="shared" ref="Q197:R260" si="15">N197*$K197</f>
        <v>0</v>
      </c>
      <c r="R197" s="113">
        <f t="shared" si="15"/>
        <v>0</v>
      </c>
      <c r="S197" s="113">
        <f t="shared" ref="S197:S260" si="16">P197*$K197</f>
        <v>0</v>
      </c>
      <c r="T197" s="111"/>
      <c r="U197" s="103"/>
      <c r="V197" s="103"/>
      <c r="W197" s="103"/>
      <c r="X197" s="103"/>
      <c r="Y197" s="103"/>
      <c r="Z197" s="103"/>
      <c r="AA197" s="103"/>
      <c r="AB197" s="106"/>
      <c r="AC197" s="72"/>
      <c r="AD197" s="73"/>
    </row>
    <row r="198" spans="1:30" s="74" customFormat="1" ht="15">
      <c r="A198" s="103">
        <v>195</v>
      </c>
      <c r="B198" s="103"/>
      <c r="C198" s="103"/>
      <c r="D198" s="119"/>
      <c r="E198" s="119"/>
      <c r="F198" s="119"/>
      <c r="G198" s="106"/>
      <c r="H198" s="103"/>
      <c r="I198" s="120"/>
      <c r="J198" s="123"/>
      <c r="K198" s="124"/>
      <c r="L198" s="103"/>
      <c r="M198" s="111"/>
      <c r="N198" s="111">
        <f>IF(I198&gt;0,YEAR('Cover Sheet'!$E$8)-I198,0)</f>
        <v>0</v>
      </c>
      <c r="O198" s="111">
        <f t="shared" si="13"/>
        <v>0</v>
      </c>
      <c r="P198" s="112">
        <f t="shared" si="14"/>
        <v>0</v>
      </c>
      <c r="Q198" s="113">
        <f t="shared" si="15"/>
        <v>0</v>
      </c>
      <c r="R198" s="113">
        <f t="shared" si="15"/>
        <v>0</v>
      </c>
      <c r="S198" s="113">
        <f t="shared" si="16"/>
        <v>0</v>
      </c>
      <c r="T198" s="111"/>
      <c r="U198" s="103"/>
      <c r="V198" s="103"/>
      <c r="W198" s="103"/>
      <c r="X198" s="103"/>
      <c r="Y198" s="103"/>
      <c r="Z198" s="103"/>
      <c r="AA198" s="103"/>
      <c r="AB198" s="106"/>
      <c r="AC198" s="72"/>
      <c r="AD198" s="73"/>
    </row>
    <row r="199" spans="1:30" s="74" customFormat="1" ht="15">
      <c r="A199" s="114">
        <v>196</v>
      </c>
      <c r="B199" s="114"/>
      <c r="C199" s="114"/>
      <c r="D199" s="119"/>
      <c r="E199" s="119"/>
      <c r="F199" s="119"/>
      <c r="G199" s="106"/>
      <c r="H199" s="103"/>
      <c r="I199" s="120"/>
      <c r="J199" s="123"/>
      <c r="K199" s="124"/>
      <c r="L199" s="103"/>
      <c r="M199" s="111"/>
      <c r="N199" s="111">
        <f>IF(I199&gt;0,YEAR('Cover Sheet'!$E$8)-I199,0)</f>
        <v>0</v>
      </c>
      <c r="O199" s="111">
        <f t="shared" si="13"/>
        <v>0</v>
      </c>
      <c r="P199" s="112">
        <f t="shared" si="14"/>
        <v>0</v>
      </c>
      <c r="Q199" s="113">
        <f t="shared" si="15"/>
        <v>0</v>
      </c>
      <c r="R199" s="113">
        <f t="shared" si="15"/>
        <v>0</v>
      </c>
      <c r="S199" s="113">
        <f t="shared" si="16"/>
        <v>0</v>
      </c>
      <c r="T199" s="111"/>
      <c r="U199" s="103"/>
      <c r="V199" s="103"/>
      <c r="W199" s="103"/>
      <c r="X199" s="103"/>
      <c r="Y199" s="103"/>
      <c r="Z199" s="103"/>
      <c r="AA199" s="103"/>
      <c r="AB199" s="106"/>
      <c r="AC199" s="72"/>
      <c r="AD199" s="73"/>
    </row>
    <row r="200" spans="1:30" s="74" customFormat="1" ht="15">
      <c r="A200" s="103">
        <v>197</v>
      </c>
      <c r="B200" s="103"/>
      <c r="C200" s="103"/>
      <c r="D200" s="119"/>
      <c r="E200" s="119"/>
      <c r="F200" s="119"/>
      <c r="G200" s="106"/>
      <c r="H200" s="103"/>
      <c r="I200" s="120"/>
      <c r="J200" s="123"/>
      <c r="K200" s="124"/>
      <c r="L200" s="103"/>
      <c r="M200" s="111"/>
      <c r="N200" s="111">
        <f>IF(I200&gt;0,YEAR('Cover Sheet'!$E$8)-I200,0)</f>
        <v>0</v>
      </c>
      <c r="O200" s="111">
        <f t="shared" si="13"/>
        <v>0</v>
      </c>
      <c r="P200" s="112">
        <f t="shared" si="14"/>
        <v>0</v>
      </c>
      <c r="Q200" s="113">
        <f t="shared" si="15"/>
        <v>0</v>
      </c>
      <c r="R200" s="113">
        <f t="shared" si="15"/>
        <v>0</v>
      </c>
      <c r="S200" s="113">
        <f t="shared" si="16"/>
        <v>0</v>
      </c>
      <c r="T200" s="111"/>
      <c r="U200" s="103"/>
      <c r="V200" s="103"/>
      <c r="W200" s="103"/>
      <c r="X200" s="103"/>
      <c r="Y200" s="103"/>
      <c r="Z200" s="103"/>
      <c r="AA200" s="103"/>
      <c r="AB200" s="106"/>
      <c r="AC200" s="72"/>
      <c r="AD200" s="73"/>
    </row>
    <row r="201" spans="1:30" s="74" customFormat="1" ht="15">
      <c r="A201" s="114">
        <v>198</v>
      </c>
      <c r="B201" s="114"/>
      <c r="C201" s="114"/>
      <c r="D201" s="119"/>
      <c r="E201" s="119"/>
      <c r="F201" s="119"/>
      <c r="G201" s="106"/>
      <c r="H201" s="103"/>
      <c r="I201" s="120"/>
      <c r="J201" s="123"/>
      <c r="K201" s="124"/>
      <c r="L201" s="103"/>
      <c r="M201" s="111"/>
      <c r="N201" s="111">
        <f>IF(I201&gt;0,YEAR('Cover Sheet'!$E$8)-I201,0)</f>
        <v>0</v>
      </c>
      <c r="O201" s="111">
        <f t="shared" si="13"/>
        <v>0</v>
      </c>
      <c r="P201" s="112">
        <f t="shared" si="14"/>
        <v>0</v>
      </c>
      <c r="Q201" s="113">
        <f t="shared" si="15"/>
        <v>0</v>
      </c>
      <c r="R201" s="113">
        <f t="shared" si="15"/>
        <v>0</v>
      </c>
      <c r="S201" s="113">
        <f t="shared" si="16"/>
        <v>0</v>
      </c>
      <c r="T201" s="111"/>
      <c r="U201" s="103"/>
      <c r="V201" s="103"/>
      <c r="W201" s="103"/>
      <c r="X201" s="103"/>
      <c r="Y201" s="103"/>
      <c r="Z201" s="103"/>
      <c r="AA201" s="103"/>
      <c r="AB201" s="106"/>
      <c r="AC201" s="72"/>
      <c r="AD201" s="73"/>
    </row>
    <row r="202" spans="1:30" s="74" customFormat="1" ht="15">
      <c r="A202" s="103">
        <v>199</v>
      </c>
      <c r="B202" s="103"/>
      <c r="C202" s="103"/>
      <c r="D202" s="119"/>
      <c r="E202" s="119"/>
      <c r="F202" s="119"/>
      <c r="G202" s="106"/>
      <c r="H202" s="103"/>
      <c r="I202" s="120"/>
      <c r="J202" s="123"/>
      <c r="K202" s="124"/>
      <c r="L202" s="103"/>
      <c r="M202" s="111"/>
      <c r="N202" s="111">
        <f>IF(I202&gt;0,YEAR('Cover Sheet'!$E$8)-I202,0)</f>
        <v>0</v>
      </c>
      <c r="O202" s="111">
        <f t="shared" si="13"/>
        <v>0</v>
      </c>
      <c r="P202" s="112">
        <f t="shared" si="14"/>
        <v>0</v>
      </c>
      <c r="Q202" s="113">
        <f t="shared" si="15"/>
        <v>0</v>
      </c>
      <c r="R202" s="113">
        <f t="shared" si="15"/>
        <v>0</v>
      </c>
      <c r="S202" s="113">
        <f t="shared" si="16"/>
        <v>0</v>
      </c>
      <c r="T202" s="111"/>
      <c r="U202" s="103"/>
      <c r="V202" s="103"/>
      <c r="W202" s="103"/>
      <c r="X202" s="103"/>
      <c r="Y202" s="103"/>
      <c r="Z202" s="103"/>
      <c r="AA202" s="103"/>
      <c r="AB202" s="106"/>
      <c r="AC202" s="72"/>
      <c r="AD202" s="73"/>
    </row>
    <row r="203" spans="1:30" s="74" customFormat="1" ht="15">
      <c r="A203" s="114">
        <v>200</v>
      </c>
      <c r="B203" s="114"/>
      <c r="C203" s="114"/>
      <c r="D203" s="119"/>
      <c r="E203" s="119"/>
      <c r="F203" s="119"/>
      <c r="G203" s="106"/>
      <c r="H203" s="103"/>
      <c r="I203" s="120"/>
      <c r="J203" s="123"/>
      <c r="K203" s="124"/>
      <c r="L203" s="103"/>
      <c r="M203" s="111"/>
      <c r="N203" s="111">
        <f>IF(I203&gt;0,YEAR('Cover Sheet'!$E$8)-I203,0)</f>
        <v>0</v>
      </c>
      <c r="O203" s="111">
        <f t="shared" si="13"/>
        <v>0</v>
      </c>
      <c r="P203" s="112">
        <f t="shared" si="14"/>
        <v>0</v>
      </c>
      <c r="Q203" s="113">
        <f t="shared" si="15"/>
        <v>0</v>
      </c>
      <c r="R203" s="113">
        <f t="shared" si="15"/>
        <v>0</v>
      </c>
      <c r="S203" s="113">
        <f t="shared" si="16"/>
        <v>0</v>
      </c>
      <c r="T203" s="111"/>
      <c r="U203" s="103"/>
      <c r="V203" s="103"/>
      <c r="W203" s="103"/>
      <c r="X203" s="103"/>
      <c r="Y203" s="103"/>
      <c r="Z203" s="103"/>
      <c r="AA203" s="103"/>
      <c r="AB203" s="106"/>
      <c r="AC203" s="72"/>
      <c r="AD203" s="73"/>
    </row>
    <row r="204" spans="1:30" s="74" customFormat="1" ht="15">
      <c r="A204" s="103">
        <v>201</v>
      </c>
      <c r="B204" s="103"/>
      <c r="C204" s="103"/>
      <c r="D204" s="119"/>
      <c r="E204" s="119"/>
      <c r="F204" s="119"/>
      <c r="G204" s="106"/>
      <c r="H204" s="103"/>
      <c r="I204" s="120"/>
      <c r="J204" s="123"/>
      <c r="K204" s="124"/>
      <c r="L204" s="103"/>
      <c r="M204" s="111"/>
      <c r="N204" s="111">
        <f>IF(I204&gt;0,YEAR('Cover Sheet'!$E$8)-I204,0)</f>
        <v>0</v>
      </c>
      <c r="O204" s="111">
        <f t="shared" si="13"/>
        <v>0</v>
      </c>
      <c r="P204" s="112">
        <f t="shared" si="14"/>
        <v>0</v>
      </c>
      <c r="Q204" s="113">
        <f t="shared" si="15"/>
        <v>0</v>
      </c>
      <c r="R204" s="113">
        <f t="shared" si="15"/>
        <v>0</v>
      </c>
      <c r="S204" s="113">
        <f t="shared" si="16"/>
        <v>0</v>
      </c>
      <c r="T204" s="111"/>
      <c r="U204" s="103"/>
      <c r="V204" s="103"/>
      <c r="W204" s="103"/>
      <c r="X204" s="103"/>
      <c r="Y204" s="103"/>
      <c r="Z204" s="103"/>
      <c r="AA204" s="103"/>
      <c r="AB204" s="106"/>
      <c r="AC204" s="72"/>
      <c r="AD204" s="73"/>
    </row>
    <row r="205" spans="1:30" s="74" customFormat="1" ht="15">
      <c r="A205" s="114">
        <v>202</v>
      </c>
      <c r="B205" s="114"/>
      <c r="C205" s="114"/>
      <c r="D205" s="119"/>
      <c r="E205" s="119"/>
      <c r="F205" s="127"/>
      <c r="G205" s="106"/>
      <c r="H205" s="103"/>
      <c r="I205" s="120"/>
      <c r="J205" s="123"/>
      <c r="K205" s="124"/>
      <c r="L205" s="103"/>
      <c r="M205" s="111"/>
      <c r="N205" s="111">
        <f>IF(I205&gt;0,YEAR('Cover Sheet'!$E$8)-I205,0)</f>
        <v>0</v>
      </c>
      <c r="O205" s="111">
        <f t="shared" si="13"/>
        <v>0</v>
      </c>
      <c r="P205" s="112">
        <f t="shared" si="14"/>
        <v>0</v>
      </c>
      <c r="Q205" s="113">
        <f t="shared" si="15"/>
        <v>0</v>
      </c>
      <c r="R205" s="113">
        <f t="shared" si="15"/>
        <v>0</v>
      </c>
      <c r="S205" s="113">
        <f t="shared" si="16"/>
        <v>0</v>
      </c>
      <c r="T205" s="103"/>
      <c r="U205" s="103"/>
      <c r="V205" s="111"/>
      <c r="W205" s="103"/>
      <c r="X205" s="103"/>
      <c r="Y205" s="103"/>
      <c r="Z205" s="103"/>
      <c r="AA205" s="103"/>
      <c r="AB205" s="106"/>
      <c r="AC205" s="72"/>
      <c r="AD205" s="73"/>
    </row>
    <row r="206" spans="1:30" s="74" customFormat="1" ht="15">
      <c r="A206" s="103">
        <v>203</v>
      </c>
      <c r="B206" s="103"/>
      <c r="C206" s="103"/>
      <c r="D206" s="119"/>
      <c r="E206" s="119"/>
      <c r="F206" s="127"/>
      <c r="G206" s="106"/>
      <c r="H206" s="103"/>
      <c r="I206" s="120"/>
      <c r="J206" s="123"/>
      <c r="K206" s="124"/>
      <c r="L206" s="103"/>
      <c r="M206" s="111"/>
      <c r="N206" s="111">
        <f>IF(I206&gt;0,YEAR('Cover Sheet'!$E$8)-I206,0)</f>
        <v>0</v>
      </c>
      <c r="O206" s="111">
        <f t="shared" si="13"/>
        <v>0</v>
      </c>
      <c r="P206" s="112">
        <f t="shared" si="14"/>
        <v>0</v>
      </c>
      <c r="Q206" s="113">
        <f t="shared" si="15"/>
        <v>0</v>
      </c>
      <c r="R206" s="113">
        <f t="shared" si="15"/>
        <v>0</v>
      </c>
      <c r="S206" s="113">
        <f t="shared" si="16"/>
        <v>0</v>
      </c>
      <c r="T206" s="103"/>
      <c r="U206" s="103"/>
      <c r="V206" s="111"/>
      <c r="W206" s="103"/>
      <c r="X206" s="103"/>
      <c r="Y206" s="103"/>
      <c r="Z206" s="103"/>
      <c r="AA206" s="103"/>
      <c r="AB206" s="106"/>
      <c r="AC206" s="72"/>
      <c r="AD206" s="73"/>
    </row>
    <row r="207" spans="1:30" s="74" customFormat="1" ht="15">
      <c r="A207" s="114">
        <v>204</v>
      </c>
      <c r="B207" s="114"/>
      <c r="C207" s="114"/>
      <c r="D207" s="119"/>
      <c r="E207" s="119"/>
      <c r="F207" s="128"/>
      <c r="G207" s="106"/>
      <c r="H207" s="103"/>
      <c r="I207" s="120"/>
      <c r="J207" s="123"/>
      <c r="K207" s="124"/>
      <c r="L207" s="103"/>
      <c r="M207" s="111"/>
      <c r="N207" s="111">
        <f>IF(I207&gt;0,YEAR('Cover Sheet'!$E$8)-I207,0)</f>
        <v>0</v>
      </c>
      <c r="O207" s="111">
        <f t="shared" si="13"/>
        <v>0</v>
      </c>
      <c r="P207" s="112">
        <f t="shared" si="14"/>
        <v>0</v>
      </c>
      <c r="Q207" s="113">
        <f t="shared" si="15"/>
        <v>0</v>
      </c>
      <c r="R207" s="113">
        <f t="shared" si="15"/>
        <v>0</v>
      </c>
      <c r="S207" s="113">
        <f t="shared" si="16"/>
        <v>0</v>
      </c>
      <c r="T207" s="129"/>
      <c r="U207" s="103"/>
      <c r="V207" s="103"/>
      <c r="W207" s="103"/>
      <c r="X207" s="103"/>
      <c r="Y207" s="103"/>
      <c r="Z207" s="103"/>
      <c r="AA207" s="103"/>
      <c r="AB207" s="106"/>
      <c r="AC207" s="72"/>
      <c r="AD207" s="73"/>
    </row>
    <row r="208" spans="1:30" s="74" customFormat="1" ht="14.25" customHeight="1">
      <c r="A208" s="103">
        <v>205</v>
      </c>
      <c r="B208" s="103"/>
      <c r="C208" s="103"/>
      <c r="D208" s="119"/>
      <c r="E208" s="119"/>
      <c r="F208" s="130"/>
      <c r="G208" s="106"/>
      <c r="H208" s="103"/>
      <c r="I208" s="120"/>
      <c r="J208" s="123"/>
      <c r="K208" s="124"/>
      <c r="L208" s="103"/>
      <c r="M208" s="111"/>
      <c r="N208" s="111">
        <f>IF(I208&gt;0,YEAR('Cover Sheet'!$E$8)-I208,0)</f>
        <v>0</v>
      </c>
      <c r="O208" s="111">
        <f t="shared" si="13"/>
        <v>0</v>
      </c>
      <c r="P208" s="112">
        <f t="shared" si="14"/>
        <v>0</v>
      </c>
      <c r="Q208" s="113">
        <f t="shared" si="15"/>
        <v>0</v>
      </c>
      <c r="R208" s="113">
        <f t="shared" si="15"/>
        <v>0</v>
      </c>
      <c r="S208" s="113">
        <f t="shared" si="16"/>
        <v>0</v>
      </c>
      <c r="T208" s="103"/>
      <c r="U208" s="103"/>
      <c r="V208" s="111"/>
      <c r="W208" s="103"/>
      <c r="X208" s="103"/>
      <c r="Y208" s="103"/>
      <c r="Z208" s="103"/>
      <c r="AA208" s="103"/>
      <c r="AB208" s="106"/>
      <c r="AC208" s="72"/>
      <c r="AD208" s="73"/>
    </row>
    <row r="209" spans="1:30" s="74" customFormat="1" ht="15">
      <c r="A209" s="114">
        <v>206</v>
      </c>
      <c r="B209" s="114"/>
      <c r="C209" s="114"/>
      <c r="D209" s="119"/>
      <c r="E209" s="119"/>
      <c r="F209" s="130"/>
      <c r="G209" s="106"/>
      <c r="H209" s="103"/>
      <c r="I209" s="120"/>
      <c r="J209" s="123"/>
      <c r="K209" s="124"/>
      <c r="L209" s="103"/>
      <c r="M209" s="111"/>
      <c r="N209" s="111">
        <f>IF(I209&gt;0,YEAR('Cover Sheet'!$E$8)-I209,0)</f>
        <v>0</v>
      </c>
      <c r="O209" s="111">
        <f t="shared" si="13"/>
        <v>0</v>
      </c>
      <c r="P209" s="112">
        <f t="shared" si="14"/>
        <v>0</v>
      </c>
      <c r="Q209" s="113">
        <f t="shared" si="15"/>
        <v>0</v>
      </c>
      <c r="R209" s="113">
        <f t="shared" si="15"/>
        <v>0</v>
      </c>
      <c r="S209" s="113">
        <f t="shared" si="16"/>
        <v>0</v>
      </c>
      <c r="T209" s="103"/>
      <c r="U209" s="103"/>
      <c r="V209" s="111"/>
      <c r="W209" s="103"/>
      <c r="X209" s="103"/>
      <c r="Y209" s="103"/>
      <c r="Z209" s="103"/>
      <c r="AA209" s="103"/>
      <c r="AB209" s="106"/>
      <c r="AC209" s="72"/>
      <c r="AD209" s="73"/>
    </row>
    <row r="210" spans="1:30" s="74" customFormat="1" ht="15">
      <c r="A210" s="103">
        <v>207</v>
      </c>
      <c r="B210" s="103"/>
      <c r="C210" s="103"/>
      <c r="D210" s="119"/>
      <c r="E210" s="119"/>
      <c r="F210" s="130"/>
      <c r="G210" s="106"/>
      <c r="H210" s="103"/>
      <c r="I210" s="120"/>
      <c r="J210" s="123"/>
      <c r="K210" s="124"/>
      <c r="L210" s="103"/>
      <c r="M210" s="111"/>
      <c r="N210" s="111">
        <f>IF(I210&gt;0,YEAR('Cover Sheet'!$E$8)-I210,0)</f>
        <v>0</v>
      </c>
      <c r="O210" s="111">
        <f t="shared" si="13"/>
        <v>0</v>
      </c>
      <c r="P210" s="112">
        <f t="shared" si="14"/>
        <v>0</v>
      </c>
      <c r="Q210" s="113">
        <f t="shared" si="15"/>
        <v>0</v>
      </c>
      <c r="R210" s="113">
        <f t="shared" si="15"/>
        <v>0</v>
      </c>
      <c r="S210" s="113">
        <f t="shared" si="16"/>
        <v>0</v>
      </c>
      <c r="T210" s="103"/>
      <c r="U210" s="103"/>
      <c r="V210" s="111"/>
      <c r="W210" s="103"/>
      <c r="X210" s="103"/>
      <c r="Y210" s="103"/>
      <c r="Z210" s="103"/>
      <c r="AA210" s="103"/>
      <c r="AB210" s="106"/>
      <c r="AC210" s="72"/>
      <c r="AD210" s="73"/>
    </row>
    <row r="211" spans="1:30" s="74" customFormat="1" ht="15">
      <c r="A211" s="114">
        <v>208</v>
      </c>
      <c r="B211" s="114"/>
      <c r="C211" s="114"/>
      <c r="D211" s="119"/>
      <c r="E211" s="119"/>
      <c r="F211" s="130"/>
      <c r="G211" s="106"/>
      <c r="H211" s="103"/>
      <c r="I211" s="120"/>
      <c r="J211" s="123"/>
      <c r="K211" s="124"/>
      <c r="L211" s="103"/>
      <c r="M211" s="111"/>
      <c r="N211" s="111">
        <f>IF(I211&gt;0,YEAR('Cover Sheet'!$E$8)-I211,0)</f>
        <v>0</v>
      </c>
      <c r="O211" s="111">
        <f t="shared" si="13"/>
        <v>0</v>
      </c>
      <c r="P211" s="112">
        <f t="shared" si="14"/>
        <v>0</v>
      </c>
      <c r="Q211" s="113">
        <f t="shared" si="15"/>
        <v>0</v>
      </c>
      <c r="R211" s="113">
        <f t="shared" si="15"/>
        <v>0</v>
      </c>
      <c r="S211" s="113">
        <f t="shared" si="16"/>
        <v>0</v>
      </c>
      <c r="T211" s="103"/>
      <c r="U211" s="103"/>
      <c r="V211" s="111"/>
      <c r="W211" s="103"/>
      <c r="X211" s="103"/>
      <c r="Y211" s="103"/>
      <c r="Z211" s="103"/>
      <c r="AA211" s="103"/>
      <c r="AB211" s="106"/>
      <c r="AC211" s="72"/>
      <c r="AD211" s="73"/>
    </row>
    <row r="212" spans="1:30" s="74" customFormat="1" ht="15">
      <c r="A212" s="103">
        <v>209</v>
      </c>
      <c r="B212" s="103"/>
      <c r="C212" s="103"/>
      <c r="D212" s="119"/>
      <c r="E212" s="119"/>
      <c r="F212" s="130"/>
      <c r="G212" s="106"/>
      <c r="H212" s="103"/>
      <c r="I212" s="120"/>
      <c r="J212" s="123"/>
      <c r="K212" s="124"/>
      <c r="L212" s="103"/>
      <c r="M212" s="111"/>
      <c r="N212" s="111">
        <f>IF(I212&gt;0,YEAR('Cover Sheet'!$E$8)-I212,0)</f>
        <v>0</v>
      </c>
      <c r="O212" s="111">
        <f t="shared" si="13"/>
        <v>0</v>
      </c>
      <c r="P212" s="112">
        <f t="shared" si="14"/>
        <v>0</v>
      </c>
      <c r="Q212" s="113">
        <f t="shared" si="15"/>
        <v>0</v>
      </c>
      <c r="R212" s="113">
        <f t="shared" si="15"/>
        <v>0</v>
      </c>
      <c r="S212" s="113">
        <f t="shared" si="16"/>
        <v>0</v>
      </c>
      <c r="T212" s="103"/>
      <c r="U212" s="103"/>
      <c r="V212" s="111"/>
      <c r="W212" s="103"/>
      <c r="X212" s="103"/>
      <c r="Y212" s="103"/>
      <c r="Z212" s="103"/>
      <c r="AA212" s="103"/>
      <c r="AB212" s="106"/>
      <c r="AC212" s="72"/>
      <c r="AD212" s="73"/>
    </row>
    <row r="213" spans="1:30" s="74" customFormat="1" ht="15">
      <c r="A213" s="114">
        <v>210</v>
      </c>
      <c r="B213" s="114"/>
      <c r="C213" s="114"/>
      <c r="D213" s="119"/>
      <c r="E213" s="119"/>
      <c r="F213" s="119"/>
      <c r="G213" s="106"/>
      <c r="H213" s="103"/>
      <c r="I213" s="120"/>
      <c r="J213" s="123"/>
      <c r="K213" s="124"/>
      <c r="L213" s="103"/>
      <c r="M213" s="111"/>
      <c r="N213" s="111">
        <f>IF(I213&gt;0,YEAR('Cover Sheet'!$E$8)-I213,0)</f>
        <v>0</v>
      </c>
      <c r="O213" s="111">
        <f t="shared" si="13"/>
        <v>0</v>
      </c>
      <c r="P213" s="112">
        <f t="shared" si="14"/>
        <v>0</v>
      </c>
      <c r="Q213" s="113">
        <f t="shared" si="15"/>
        <v>0</v>
      </c>
      <c r="R213" s="113">
        <f t="shared" si="15"/>
        <v>0</v>
      </c>
      <c r="S213" s="113">
        <f t="shared" si="16"/>
        <v>0</v>
      </c>
      <c r="T213" s="103"/>
      <c r="U213" s="103"/>
      <c r="V213" s="111"/>
      <c r="W213" s="103"/>
      <c r="X213" s="103"/>
      <c r="Y213" s="103"/>
      <c r="Z213" s="103"/>
      <c r="AA213" s="103"/>
      <c r="AB213" s="106"/>
      <c r="AC213" s="72"/>
      <c r="AD213" s="73"/>
    </row>
    <row r="214" spans="1:30" s="74" customFormat="1" ht="15">
      <c r="A214" s="103">
        <v>211</v>
      </c>
      <c r="B214" s="103"/>
      <c r="C214" s="103"/>
      <c r="D214" s="119"/>
      <c r="E214" s="119"/>
      <c r="F214" s="119"/>
      <c r="G214" s="106"/>
      <c r="H214" s="103"/>
      <c r="I214" s="120"/>
      <c r="J214" s="123"/>
      <c r="K214" s="124"/>
      <c r="L214" s="103"/>
      <c r="M214" s="111"/>
      <c r="N214" s="111">
        <f>IF(I214&gt;0,YEAR('Cover Sheet'!$E$8)-I214,0)</f>
        <v>0</v>
      </c>
      <c r="O214" s="111">
        <f t="shared" si="13"/>
        <v>0</v>
      </c>
      <c r="P214" s="112">
        <f t="shared" si="14"/>
        <v>0</v>
      </c>
      <c r="Q214" s="113">
        <f t="shared" si="15"/>
        <v>0</v>
      </c>
      <c r="R214" s="113">
        <f t="shared" si="15"/>
        <v>0</v>
      </c>
      <c r="S214" s="113">
        <f t="shared" si="16"/>
        <v>0</v>
      </c>
      <c r="T214" s="103"/>
      <c r="U214" s="103"/>
      <c r="V214" s="111"/>
      <c r="W214" s="103"/>
      <c r="X214" s="103"/>
      <c r="Y214" s="103"/>
      <c r="Z214" s="103"/>
      <c r="AA214" s="103"/>
      <c r="AB214" s="106"/>
      <c r="AC214" s="72"/>
      <c r="AD214" s="73"/>
    </row>
    <row r="215" spans="1:30" s="74" customFormat="1" ht="15">
      <c r="A215" s="114">
        <v>212</v>
      </c>
      <c r="B215" s="114"/>
      <c r="C215" s="114"/>
      <c r="D215" s="119"/>
      <c r="E215" s="119"/>
      <c r="F215" s="119"/>
      <c r="G215" s="106"/>
      <c r="H215" s="103"/>
      <c r="I215" s="120"/>
      <c r="J215" s="123"/>
      <c r="K215" s="124"/>
      <c r="L215" s="103"/>
      <c r="M215" s="111"/>
      <c r="N215" s="111">
        <f>IF(I215&gt;0,YEAR('Cover Sheet'!$E$8)-I215,0)</f>
        <v>0</v>
      </c>
      <c r="O215" s="111">
        <f t="shared" si="13"/>
        <v>0</v>
      </c>
      <c r="P215" s="112">
        <f t="shared" si="14"/>
        <v>0</v>
      </c>
      <c r="Q215" s="113">
        <f t="shared" si="15"/>
        <v>0</v>
      </c>
      <c r="R215" s="113">
        <f t="shared" si="15"/>
        <v>0</v>
      </c>
      <c r="S215" s="113">
        <f t="shared" si="16"/>
        <v>0</v>
      </c>
      <c r="T215" s="103"/>
      <c r="U215" s="103"/>
      <c r="V215" s="103"/>
      <c r="W215" s="103"/>
      <c r="X215" s="103"/>
      <c r="Y215" s="103"/>
      <c r="Z215" s="103"/>
      <c r="AA215" s="103"/>
      <c r="AB215" s="106"/>
      <c r="AC215" s="72"/>
      <c r="AD215" s="73"/>
    </row>
    <row r="216" spans="1:30" s="74" customFormat="1" ht="15">
      <c r="A216" s="103">
        <v>213</v>
      </c>
      <c r="B216" s="103"/>
      <c r="C216" s="103"/>
      <c r="D216" s="119"/>
      <c r="E216" s="119"/>
      <c r="F216" s="130"/>
      <c r="G216" s="106"/>
      <c r="H216" s="103"/>
      <c r="I216" s="120"/>
      <c r="J216" s="123"/>
      <c r="K216" s="124"/>
      <c r="L216" s="103"/>
      <c r="M216" s="111"/>
      <c r="N216" s="111">
        <f>IF(I216&gt;0,YEAR('Cover Sheet'!$E$8)-I216,0)</f>
        <v>0</v>
      </c>
      <c r="O216" s="111">
        <f t="shared" si="13"/>
        <v>0</v>
      </c>
      <c r="P216" s="112">
        <f t="shared" si="14"/>
        <v>0</v>
      </c>
      <c r="Q216" s="113">
        <f t="shared" si="15"/>
        <v>0</v>
      </c>
      <c r="R216" s="113">
        <f t="shared" si="15"/>
        <v>0</v>
      </c>
      <c r="S216" s="113">
        <f t="shared" si="16"/>
        <v>0</v>
      </c>
      <c r="T216" s="103"/>
      <c r="U216" s="103"/>
      <c r="V216" s="103"/>
      <c r="W216" s="103"/>
      <c r="X216" s="103"/>
      <c r="Y216" s="103"/>
      <c r="Z216" s="103"/>
      <c r="AA216" s="103"/>
      <c r="AB216" s="106"/>
      <c r="AC216" s="72"/>
      <c r="AD216" s="73"/>
    </row>
    <row r="217" spans="1:30" s="74" customFormat="1" ht="15">
      <c r="A217" s="114">
        <v>214</v>
      </c>
      <c r="B217" s="114"/>
      <c r="C217" s="114"/>
      <c r="D217" s="119"/>
      <c r="E217" s="119"/>
      <c r="F217" s="130"/>
      <c r="G217" s="106"/>
      <c r="H217" s="103"/>
      <c r="I217" s="120"/>
      <c r="J217" s="123"/>
      <c r="K217" s="124"/>
      <c r="L217" s="103"/>
      <c r="M217" s="111"/>
      <c r="N217" s="111">
        <f>IF(I217&gt;0,YEAR('Cover Sheet'!$E$8)-I217,0)</f>
        <v>0</v>
      </c>
      <c r="O217" s="111">
        <f t="shared" si="13"/>
        <v>0</v>
      </c>
      <c r="P217" s="112">
        <f t="shared" si="14"/>
        <v>0</v>
      </c>
      <c r="Q217" s="113">
        <f t="shared" si="15"/>
        <v>0</v>
      </c>
      <c r="R217" s="113">
        <f t="shared" si="15"/>
        <v>0</v>
      </c>
      <c r="S217" s="113">
        <f t="shared" si="16"/>
        <v>0</v>
      </c>
      <c r="T217" s="103"/>
      <c r="U217" s="103"/>
      <c r="V217" s="103"/>
      <c r="W217" s="103"/>
      <c r="X217" s="103"/>
      <c r="Y217" s="103"/>
      <c r="Z217" s="103"/>
      <c r="AA217" s="103"/>
      <c r="AB217" s="106"/>
      <c r="AC217" s="72"/>
      <c r="AD217" s="73"/>
    </row>
    <row r="218" spans="1:30" s="74" customFormat="1" ht="15">
      <c r="A218" s="103">
        <v>215</v>
      </c>
      <c r="B218" s="103"/>
      <c r="C218" s="103"/>
      <c r="D218" s="119"/>
      <c r="E218" s="119"/>
      <c r="F218" s="130"/>
      <c r="G218" s="106"/>
      <c r="H218" s="103"/>
      <c r="I218" s="120"/>
      <c r="J218" s="123"/>
      <c r="K218" s="124"/>
      <c r="L218" s="103"/>
      <c r="M218" s="111"/>
      <c r="N218" s="111">
        <f>IF(I218&gt;0,YEAR('Cover Sheet'!$E$8)-I218,0)</f>
        <v>0</v>
      </c>
      <c r="O218" s="111">
        <f t="shared" si="13"/>
        <v>0</v>
      </c>
      <c r="P218" s="112">
        <f t="shared" si="14"/>
        <v>0</v>
      </c>
      <c r="Q218" s="113">
        <f t="shared" si="15"/>
        <v>0</v>
      </c>
      <c r="R218" s="113">
        <f t="shared" si="15"/>
        <v>0</v>
      </c>
      <c r="S218" s="113">
        <f t="shared" si="16"/>
        <v>0</v>
      </c>
      <c r="T218" s="103"/>
      <c r="U218" s="103"/>
      <c r="V218" s="103"/>
      <c r="W218" s="103"/>
      <c r="X218" s="103"/>
      <c r="Y218" s="103"/>
      <c r="Z218" s="103"/>
      <c r="AA218" s="103"/>
      <c r="AB218" s="106"/>
      <c r="AC218" s="75"/>
      <c r="AD218" s="73"/>
    </row>
    <row r="219" spans="1:30" s="74" customFormat="1" ht="15">
      <c r="A219" s="114">
        <v>216</v>
      </c>
      <c r="B219" s="114"/>
      <c r="C219" s="114"/>
      <c r="D219" s="119"/>
      <c r="E219" s="119"/>
      <c r="F219" s="130"/>
      <c r="G219" s="106"/>
      <c r="H219" s="103"/>
      <c r="I219" s="120"/>
      <c r="J219" s="123"/>
      <c r="K219" s="124"/>
      <c r="L219" s="103"/>
      <c r="M219" s="111"/>
      <c r="N219" s="111">
        <f>IF(I219&gt;0,YEAR('Cover Sheet'!$E$8)-I219,0)</f>
        <v>0</v>
      </c>
      <c r="O219" s="111">
        <f t="shared" si="13"/>
        <v>0</v>
      </c>
      <c r="P219" s="112">
        <f t="shared" si="14"/>
        <v>0</v>
      </c>
      <c r="Q219" s="113">
        <f t="shared" si="15"/>
        <v>0</v>
      </c>
      <c r="R219" s="113">
        <f t="shared" si="15"/>
        <v>0</v>
      </c>
      <c r="S219" s="113">
        <f t="shared" si="16"/>
        <v>0</v>
      </c>
      <c r="T219" s="103"/>
      <c r="U219" s="103"/>
      <c r="V219" s="111"/>
      <c r="W219" s="103"/>
      <c r="X219" s="103"/>
      <c r="Y219" s="103"/>
      <c r="Z219" s="103"/>
      <c r="AA219" s="103"/>
      <c r="AB219" s="106"/>
      <c r="AC219" s="72"/>
      <c r="AD219" s="73"/>
    </row>
    <row r="220" spans="1:30" s="74" customFormat="1" ht="15">
      <c r="A220" s="103">
        <v>217</v>
      </c>
      <c r="B220" s="103"/>
      <c r="C220" s="103"/>
      <c r="D220" s="119"/>
      <c r="E220" s="119"/>
      <c r="F220" s="130"/>
      <c r="G220" s="106"/>
      <c r="H220" s="103"/>
      <c r="I220" s="120"/>
      <c r="J220" s="123"/>
      <c r="K220" s="124"/>
      <c r="L220" s="103"/>
      <c r="M220" s="111"/>
      <c r="N220" s="111">
        <f>IF(I220&gt;0,YEAR('Cover Sheet'!$E$8)-I220,0)</f>
        <v>0</v>
      </c>
      <c r="O220" s="111">
        <f t="shared" si="13"/>
        <v>0</v>
      </c>
      <c r="P220" s="112">
        <f t="shared" si="14"/>
        <v>0</v>
      </c>
      <c r="Q220" s="113">
        <f t="shared" si="15"/>
        <v>0</v>
      </c>
      <c r="R220" s="113">
        <f t="shared" si="15"/>
        <v>0</v>
      </c>
      <c r="S220" s="113">
        <f t="shared" si="16"/>
        <v>0</v>
      </c>
      <c r="T220" s="103"/>
      <c r="U220" s="103"/>
      <c r="V220" s="111"/>
      <c r="W220" s="103"/>
      <c r="X220" s="103"/>
      <c r="Y220" s="103"/>
      <c r="Z220" s="103"/>
      <c r="AA220" s="103"/>
      <c r="AB220" s="106"/>
      <c r="AC220" s="72"/>
      <c r="AD220" s="73"/>
    </row>
    <row r="221" spans="1:30" s="74" customFormat="1" ht="15">
      <c r="A221" s="114">
        <v>218</v>
      </c>
      <c r="B221" s="114"/>
      <c r="C221" s="114"/>
      <c r="D221" s="119"/>
      <c r="E221" s="119"/>
      <c r="F221" s="119"/>
      <c r="G221" s="106"/>
      <c r="H221" s="103"/>
      <c r="I221" s="120"/>
      <c r="J221" s="123"/>
      <c r="K221" s="124"/>
      <c r="L221" s="103"/>
      <c r="M221" s="111"/>
      <c r="N221" s="111">
        <f>IF(I221&gt;0,YEAR('Cover Sheet'!$E$8)-I221,0)</f>
        <v>0</v>
      </c>
      <c r="O221" s="111">
        <f t="shared" si="13"/>
        <v>0</v>
      </c>
      <c r="P221" s="112">
        <f t="shared" si="14"/>
        <v>0</v>
      </c>
      <c r="Q221" s="113">
        <f t="shared" si="15"/>
        <v>0</v>
      </c>
      <c r="R221" s="113">
        <f t="shared" si="15"/>
        <v>0</v>
      </c>
      <c r="S221" s="113">
        <f t="shared" si="16"/>
        <v>0</v>
      </c>
      <c r="T221" s="103"/>
      <c r="U221" s="103"/>
      <c r="V221" s="111"/>
      <c r="W221" s="103"/>
      <c r="X221" s="103"/>
      <c r="Y221" s="103"/>
      <c r="Z221" s="103"/>
      <c r="AA221" s="103"/>
      <c r="AB221" s="106"/>
      <c r="AC221" s="72"/>
      <c r="AD221" s="73"/>
    </row>
    <row r="222" spans="1:30" s="74" customFormat="1" ht="15">
      <c r="A222" s="103">
        <v>219</v>
      </c>
      <c r="B222" s="103"/>
      <c r="C222" s="103"/>
      <c r="D222" s="119"/>
      <c r="E222" s="119"/>
      <c r="F222" s="119"/>
      <c r="G222" s="106"/>
      <c r="H222" s="103"/>
      <c r="I222" s="120"/>
      <c r="J222" s="123"/>
      <c r="K222" s="124"/>
      <c r="L222" s="103"/>
      <c r="M222" s="111"/>
      <c r="N222" s="111">
        <f>IF(I222&gt;0,YEAR('Cover Sheet'!$E$8)-I222,0)</f>
        <v>0</v>
      </c>
      <c r="O222" s="111">
        <f t="shared" si="13"/>
        <v>0</v>
      </c>
      <c r="P222" s="112">
        <f t="shared" si="14"/>
        <v>0</v>
      </c>
      <c r="Q222" s="113">
        <f t="shared" si="15"/>
        <v>0</v>
      </c>
      <c r="R222" s="113">
        <f t="shared" si="15"/>
        <v>0</v>
      </c>
      <c r="S222" s="113">
        <f t="shared" si="16"/>
        <v>0</v>
      </c>
      <c r="T222" s="103"/>
      <c r="U222" s="103"/>
      <c r="V222" s="111"/>
      <c r="W222" s="103"/>
      <c r="X222" s="103"/>
      <c r="Y222" s="103"/>
      <c r="Z222" s="103"/>
      <c r="AA222" s="103"/>
      <c r="AB222" s="106"/>
      <c r="AC222" s="72"/>
      <c r="AD222" s="73"/>
    </row>
    <row r="223" spans="1:30" s="74" customFormat="1" ht="15">
      <c r="A223" s="114">
        <v>220</v>
      </c>
      <c r="B223" s="114"/>
      <c r="C223" s="114"/>
      <c r="D223" s="119"/>
      <c r="E223" s="119"/>
      <c r="F223" s="119"/>
      <c r="G223" s="106"/>
      <c r="H223" s="103"/>
      <c r="I223" s="120"/>
      <c r="J223" s="123"/>
      <c r="K223" s="124"/>
      <c r="L223" s="103"/>
      <c r="M223" s="111"/>
      <c r="N223" s="111">
        <f>IF(I223&gt;0,YEAR('Cover Sheet'!$E$8)-I223,0)</f>
        <v>0</v>
      </c>
      <c r="O223" s="111">
        <f t="shared" si="13"/>
        <v>0</v>
      </c>
      <c r="P223" s="112">
        <f t="shared" si="14"/>
        <v>0</v>
      </c>
      <c r="Q223" s="113">
        <f t="shared" si="15"/>
        <v>0</v>
      </c>
      <c r="R223" s="113">
        <f t="shared" si="15"/>
        <v>0</v>
      </c>
      <c r="S223" s="113">
        <f t="shared" si="16"/>
        <v>0</v>
      </c>
      <c r="T223" s="103"/>
      <c r="U223" s="103"/>
      <c r="V223" s="111"/>
      <c r="W223" s="103"/>
      <c r="X223" s="103"/>
      <c r="Y223" s="103"/>
      <c r="Z223" s="103"/>
      <c r="AA223" s="103"/>
      <c r="AB223" s="106"/>
      <c r="AC223" s="72"/>
      <c r="AD223" s="73"/>
    </row>
    <row r="224" spans="1:30" s="74" customFormat="1" ht="15">
      <c r="A224" s="103">
        <v>221</v>
      </c>
      <c r="B224" s="103"/>
      <c r="C224" s="103"/>
      <c r="D224" s="119"/>
      <c r="E224" s="119"/>
      <c r="F224" s="103"/>
      <c r="G224" s="106"/>
      <c r="H224" s="103"/>
      <c r="I224" s="120"/>
      <c r="J224" s="123"/>
      <c r="K224" s="124"/>
      <c r="L224" s="103"/>
      <c r="M224" s="111"/>
      <c r="N224" s="111">
        <f>IF(I224&gt;0,YEAR('Cover Sheet'!$E$8)-I224,0)</f>
        <v>0</v>
      </c>
      <c r="O224" s="111">
        <f t="shared" si="13"/>
        <v>0</v>
      </c>
      <c r="P224" s="112">
        <f t="shared" si="14"/>
        <v>0</v>
      </c>
      <c r="Q224" s="113">
        <f t="shared" si="15"/>
        <v>0</v>
      </c>
      <c r="R224" s="113">
        <f t="shared" si="15"/>
        <v>0</v>
      </c>
      <c r="S224" s="113">
        <f t="shared" si="16"/>
        <v>0</v>
      </c>
      <c r="T224" s="103"/>
      <c r="U224" s="103"/>
      <c r="V224" s="111"/>
      <c r="W224" s="103"/>
      <c r="X224" s="103"/>
      <c r="Y224" s="103"/>
      <c r="Z224" s="103"/>
      <c r="AA224" s="103"/>
      <c r="AB224" s="106"/>
      <c r="AC224" s="72"/>
      <c r="AD224" s="73"/>
    </row>
    <row r="225" spans="1:30" s="74" customFormat="1" ht="15">
      <c r="A225" s="114">
        <v>222</v>
      </c>
      <c r="B225" s="114"/>
      <c r="C225" s="114"/>
      <c r="D225" s="119"/>
      <c r="E225" s="119"/>
      <c r="F225" s="119"/>
      <c r="G225" s="106"/>
      <c r="H225" s="103"/>
      <c r="I225" s="120"/>
      <c r="J225" s="123"/>
      <c r="K225" s="124"/>
      <c r="L225" s="103"/>
      <c r="M225" s="111"/>
      <c r="N225" s="111">
        <f>IF(I225&gt;0,YEAR('Cover Sheet'!$E$8)-I225,0)</f>
        <v>0</v>
      </c>
      <c r="O225" s="111">
        <f t="shared" si="13"/>
        <v>0</v>
      </c>
      <c r="P225" s="112">
        <f t="shared" si="14"/>
        <v>0</v>
      </c>
      <c r="Q225" s="113">
        <f t="shared" si="15"/>
        <v>0</v>
      </c>
      <c r="R225" s="113">
        <f t="shared" si="15"/>
        <v>0</v>
      </c>
      <c r="S225" s="113">
        <f t="shared" si="16"/>
        <v>0</v>
      </c>
      <c r="T225" s="103"/>
      <c r="U225" s="103"/>
      <c r="V225" s="111"/>
      <c r="W225" s="103"/>
      <c r="X225" s="103"/>
      <c r="Y225" s="103"/>
      <c r="Z225" s="103"/>
      <c r="AA225" s="103"/>
      <c r="AB225" s="106"/>
      <c r="AC225" s="72"/>
      <c r="AD225" s="73"/>
    </row>
    <row r="226" spans="1:30" s="74" customFormat="1" ht="15">
      <c r="A226" s="103">
        <v>223</v>
      </c>
      <c r="B226" s="103"/>
      <c r="C226" s="103"/>
      <c r="D226" s="119"/>
      <c r="E226" s="119"/>
      <c r="F226" s="103"/>
      <c r="G226" s="106"/>
      <c r="H226" s="103"/>
      <c r="I226" s="120"/>
      <c r="J226" s="123"/>
      <c r="K226" s="124"/>
      <c r="L226" s="103"/>
      <c r="M226" s="111"/>
      <c r="N226" s="111">
        <f>IF(I226&gt;0,YEAR('Cover Sheet'!$E$8)-I226,0)</f>
        <v>0</v>
      </c>
      <c r="O226" s="111">
        <f t="shared" si="13"/>
        <v>0</v>
      </c>
      <c r="P226" s="112">
        <f t="shared" si="14"/>
        <v>0</v>
      </c>
      <c r="Q226" s="113">
        <f t="shared" si="15"/>
        <v>0</v>
      </c>
      <c r="R226" s="113">
        <f t="shared" si="15"/>
        <v>0</v>
      </c>
      <c r="S226" s="113">
        <f t="shared" si="16"/>
        <v>0</v>
      </c>
      <c r="T226" s="103"/>
      <c r="U226" s="103"/>
      <c r="V226" s="111"/>
      <c r="W226" s="103"/>
      <c r="X226" s="103"/>
      <c r="Y226" s="103"/>
      <c r="Z226" s="103"/>
      <c r="AA226" s="103"/>
      <c r="AB226" s="106"/>
      <c r="AC226" s="72"/>
      <c r="AD226" s="73"/>
    </row>
    <row r="227" spans="1:30" s="74" customFormat="1" ht="15">
      <c r="A227" s="114">
        <v>224</v>
      </c>
      <c r="B227" s="114"/>
      <c r="C227" s="114"/>
      <c r="D227" s="119"/>
      <c r="E227" s="119"/>
      <c r="F227" s="119"/>
      <c r="G227" s="106"/>
      <c r="H227" s="103"/>
      <c r="I227" s="120"/>
      <c r="J227" s="123"/>
      <c r="K227" s="124"/>
      <c r="L227" s="103"/>
      <c r="M227" s="111"/>
      <c r="N227" s="111">
        <f>IF(I227&gt;0,YEAR('Cover Sheet'!$E$8)-I227,0)</f>
        <v>0</v>
      </c>
      <c r="O227" s="111">
        <f t="shared" si="13"/>
        <v>0</v>
      </c>
      <c r="P227" s="112">
        <f t="shared" si="14"/>
        <v>0</v>
      </c>
      <c r="Q227" s="113">
        <f t="shared" si="15"/>
        <v>0</v>
      </c>
      <c r="R227" s="113">
        <f t="shared" si="15"/>
        <v>0</v>
      </c>
      <c r="S227" s="113">
        <f t="shared" si="16"/>
        <v>0</v>
      </c>
      <c r="T227" s="103"/>
      <c r="U227" s="103"/>
      <c r="V227" s="111"/>
      <c r="W227" s="103"/>
      <c r="X227" s="103"/>
      <c r="Y227" s="103"/>
      <c r="Z227" s="103"/>
      <c r="AA227" s="103"/>
      <c r="AB227" s="106"/>
      <c r="AC227" s="72"/>
      <c r="AD227" s="73"/>
    </row>
    <row r="228" spans="1:30" s="74" customFormat="1" ht="15">
      <c r="A228" s="103">
        <v>225</v>
      </c>
      <c r="B228" s="103"/>
      <c r="C228" s="103"/>
      <c r="D228" s="119"/>
      <c r="E228" s="119"/>
      <c r="F228" s="103"/>
      <c r="G228" s="106"/>
      <c r="H228" s="103"/>
      <c r="I228" s="120"/>
      <c r="J228" s="123"/>
      <c r="K228" s="124"/>
      <c r="L228" s="103"/>
      <c r="M228" s="111"/>
      <c r="N228" s="111">
        <f>IF(I228&gt;0,YEAR('Cover Sheet'!$E$8)-I228,0)</f>
        <v>0</v>
      </c>
      <c r="O228" s="111">
        <f t="shared" si="13"/>
        <v>0</v>
      </c>
      <c r="P228" s="112">
        <f t="shared" si="14"/>
        <v>0</v>
      </c>
      <c r="Q228" s="113">
        <f t="shared" si="15"/>
        <v>0</v>
      </c>
      <c r="R228" s="113">
        <f t="shared" si="15"/>
        <v>0</v>
      </c>
      <c r="S228" s="113">
        <f t="shared" si="16"/>
        <v>0</v>
      </c>
      <c r="T228" s="103"/>
      <c r="U228" s="103"/>
      <c r="V228" s="111"/>
      <c r="W228" s="103"/>
      <c r="X228" s="103"/>
      <c r="Y228" s="103"/>
      <c r="Z228" s="103"/>
      <c r="AA228" s="103"/>
      <c r="AB228" s="106"/>
      <c r="AC228" s="72"/>
      <c r="AD228" s="73"/>
    </row>
    <row r="229" spans="1:30" s="74" customFormat="1" ht="15">
      <c r="A229" s="114">
        <v>226</v>
      </c>
      <c r="B229" s="114"/>
      <c r="C229" s="114"/>
      <c r="D229" s="119"/>
      <c r="E229" s="119"/>
      <c r="F229" s="119"/>
      <c r="G229" s="106"/>
      <c r="H229" s="103"/>
      <c r="I229" s="120"/>
      <c r="J229" s="123"/>
      <c r="K229" s="124"/>
      <c r="L229" s="103"/>
      <c r="M229" s="111"/>
      <c r="N229" s="111">
        <f>IF(I229&gt;0,YEAR('Cover Sheet'!$E$8)-I229,0)</f>
        <v>0</v>
      </c>
      <c r="O229" s="111">
        <f t="shared" si="13"/>
        <v>0</v>
      </c>
      <c r="P229" s="112">
        <f t="shared" si="14"/>
        <v>0</v>
      </c>
      <c r="Q229" s="113">
        <f t="shared" si="15"/>
        <v>0</v>
      </c>
      <c r="R229" s="113">
        <f t="shared" si="15"/>
        <v>0</v>
      </c>
      <c r="S229" s="113">
        <f t="shared" si="16"/>
        <v>0</v>
      </c>
      <c r="T229" s="103"/>
      <c r="U229" s="103"/>
      <c r="V229" s="111"/>
      <c r="W229" s="103"/>
      <c r="X229" s="103"/>
      <c r="Y229" s="103"/>
      <c r="Z229" s="103"/>
      <c r="AA229" s="103"/>
      <c r="AB229" s="106"/>
      <c r="AC229" s="72"/>
      <c r="AD229" s="73"/>
    </row>
    <row r="230" spans="1:30" s="74" customFormat="1" ht="15">
      <c r="A230" s="103">
        <v>227</v>
      </c>
      <c r="B230" s="103"/>
      <c r="C230" s="103"/>
      <c r="D230" s="119"/>
      <c r="E230" s="119"/>
      <c r="F230" s="103"/>
      <c r="G230" s="106"/>
      <c r="H230" s="103"/>
      <c r="I230" s="120"/>
      <c r="J230" s="123"/>
      <c r="K230" s="124"/>
      <c r="L230" s="103"/>
      <c r="M230" s="111"/>
      <c r="N230" s="111">
        <f>IF(I230&gt;0,YEAR('Cover Sheet'!$E$8)-I230,0)</f>
        <v>0</v>
      </c>
      <c r="O230" s="111">
        <f t="shared" si="13"/>
        <v>0</v>
      </c>
      <c r="P230" s="112">
        <f t="shared" si="14"/>
        <v>0</v>
      </c>
      <c r="Q230" s="113">
        <f t="shared" si="15"/>
        <v>0</v>
      </c>
      <c r="R230" s="113">
        <f t="shared" si="15"/>
        <v>0</v>
      </c>
      <c r="S230" s="113">
        <f t="shared" si="16"/>
        <v>0</v>
      </c>
      <c r="T230" s="103"/>
      <c r="U230" s="103"/>
      <c r="V230" s="111"/>
      <c r="W230" s="103"/>
      <c r="X230" s="103"/>
      <c r="Y230" s="103"/>
      <c r="Z230" s="103"/>
      <c r="AA230" s="103"/>
      <c r="AB230" s="106"/>
      <c r="AC230" s="72"/>
      <c r="AD230" s="73"/>
    </row>
    <row r="231" spans="1:30" s="74" customFormat="1" ht="15">
      <c r="A231" s="114">
        <v>228</v>
      </c>
      <c r="B231" s="114"/>
      <c r="C231" s="114"/>
      <c r="D231" s="119"/>
      <c r="E231" s="119"/>
      <c r="F231" s="119"/>
      <c r="G231" s="106"/>
      <c r="H231" s="103"/>
      <c r="I231" s="120"/>
      <c r="J231" s="123"/>
      <c r="K231" s="124"/>
      <c r="L231" s="103"/>
      <c r="M231" s="111"/>
      <c r="N231" s="111">
        <f>IF(I231&gt;0,YEAR('Cover Sheet'!$E$8)-I231,0)</f>
        <v>0</v>
      </c>
      <c r="O231" s="111">
        <f t="shared" si="13"/>
        <v>0</v>
      </c>
      <c r="P231" s="112">
        <f t="shared" si="14"/>
        <v>0</v>
      </c>
      <c r="Q231" s="113">
        <f t="shared" si="15"/>
        <v>0</v>
      </c>
      <c r="R231" s="113">
        <f t="shared" si="15"/>
        <v>0</v>
      </c>
      <c r="S231" s="113">
        <f t="shared" si="16"/>
        <v>0</v>
      </c>
      <c r="T231" s="103"/>
      <c r="U231" s="103"/>
      <c r="V231" s="111"/>
      <c r="W231" s="103"/>
      <c r="X231" s="103"/>
      <c r="Y231" s="103"/>
      <c r="Z231" s="103"/>
      <c r="AA231" s="103"/>
      <c r="AB231" s="106"/>
      <c r="AC231" s="72"/>
      <c r="AD231" s="73"/>
    </row>
    <row r="232" spans="1:30" s="74" customFormat="1" ht="15">
      <c r="A232" s="103">
        <v>229</v>
      </c>
      <c r="B232" s="103"/>
      <c r="C232" s="103"/>
      <c r="D232" s="119"/>
      <c r="E232" s="119"/>
      <c r="F232" s="103"/>
      <c r="G232" s="106"/>
      <c r="H232" s="103"/>
      <c r="I232" s="120"/>
      <c r="J232" s="123"/>
      <c r="K232" s="124"/>
      <c r="L232" s="103"/>
      <c r="M232" s="111"/>
      <c r="N232" s="111">
        <f>IF(I232&gt;0,YEAR('Cover Sheet'!$E$8)-I232,0)</f>
        <v>0</v>
      </c>
      <c r="O232" s="111">
        <f t="shared" si="13"/>
        <v>0</v>
      </c>
      <c r="P232" s="112">
        <f t="shared" si="14"/>
        <v>0</v>
      </c>
      <c r="Q232" s="113">
        <f t="shared" si="15"/>
        <v>0</v>
      </c>
      <c r="R232" s="113">
        <f t="shared" si="15"/>
        <v>0</v>
      </c>
      <c r="S232" s="113">
        <f t="shared" si="16"/>
        <v>0</v>
      </c>
      <c r="T232" s="103"/>
      <c r="U232" s="103"/>
      <c r="V232" s="111"/>
      <c r="W232" s="103"/>
      <c r="X232" s="103"/>
      <c r="Y232" s="103"/>
      <c r="Z232" s="103"/>
      <c r="AA232" s="103"/>
      <c r="AB232" s="106"/>
      <c r="AC232" s="72"/>
      <c r="AD232" s="73"/>
    </row>
    <row r="233" spans="1:30" s="74" customFormat="1" ht="15">
      <c r="A233" s="114">
        <v>230</v>
      </c>
      <c r="B233" s="114"/>
      <c r="C233" s="114"/>
      <c r="D233" s="119"/>
      <c r="E233" s="119"/>
      <c r="F233" s="119"/>
      <c r="G233" s="106"/>
      <c r="H233" s="103"/>
      <c r="I233" s="120"/>
      <c r="J233" s="123"/>
      <c r="K233" s="124"/>
      <c r="L233" s="103"/>
      <c r="M233" s="111"/>
      <c r="N233" s="111">
        <f>IF(I233&gt;0,YEAR('Cover Sheet'!$E$8)-I233,0)</f>
        <v>0</v>
      </c>
      <c r="O233" s="111">
        <f t="shared" si="13"/>
        <v>0</v>
      </c>
      <c r="P233" s="112">
        <f t="shared" si="14"/>
        <v>0</v>
      </c>
      <c r="Q233" s="113">
        <f t="shared" si="15"/>
        <v>0</v>
      </c>
      <c r="R233" s="113">
        <f t="shared" si="15"/>
        <v>0</v>
      </c>
      <c r="S233" s="113">
        <f t="shared" si="16"/>
        <v>0</v>
      </c>
      <c r="T233" s="103"/>
      <c r="U233" s="103"/>
      <c r="V233" s="111"/>
      <c r="W233" s="103"/>
      <c r="X233" s="103"/>
      <c r="Y233" s="103"/>
      <c r="Z233" s="103"/>
      <c r="AA233" s="103"/>
      <c r="AB233" s="106"/>
      <c r="AC233" s="72"/>
      <c r="AD233" s="73"/>
    </row>
    <row r="234" spans="1:30" s="74" customFormat="1" ht="15">
      <c r="A234" s="103">
        <v>231</v>
      </c>
      <c r="B234" s="103"/>
      <c r="C234" s="103"/>
      <c r="D234" s="119"/>
      <c r="E234" s="119"/>
      <c r="F234" s="119"/>
      <c r="G234" s="106"/>
      <c r="H234" s="103"/>
      <c r="I234" s="120"/>
      <c r="J234" s="123"/>
      <c r="K234" s="124"/>
      <c r="L234" s="103"/>
      <c r="M234" s="111"/>
      <c r="N234" s="111">
        <f>IF(I234&gt;0,YEAR('Cover Sheet'!$E$8)-I234,0)</f>
        <v>0</v>
      </c>
      <c r="O234" s="111">
        <f t="shared" si="13"/>
        <v>0</v>
      </c>
      <c r="P234" s="112">
        <f t="shared" si="14"/>
        <v>0</v>
      </c>
      <c r="Q234" s="113">
        <f t="shared" si="15"/>
        <v>0</v>
      </c>
      <c r="R234" s="113">
        <f t="shared" si="15"/>
        <v>0</v>
      </c>
      <c r="S234" s="113">
        <f t="shared" si="16"/>
        <v>0</v>
      </c>
      <c r="T234" s="103"/>
      <c r="U234" s="103"/>
      <c r="V234" s="111"/>
      <c r="W234" s="103"/>
      <c r="X234" s="103"/>
      <c r="Y234" s="103"/>
      <c r="Z234" s="103"/>
      <c r="AA234" s="103"/>
      <c r="AB234" s="106"/>
      <c r="AC234" s="72"/>
      <c r="AD234" s="73"/>
    </row>
    <row r="235" spans="1:30" s="74" customFormat="1" ht="15">
      <c r="A235" s="114">
        <v>232</v>
      </c>
      <c r="B235" s="114"/>
      <c r="C235" s="114"/>
      <c r="D235" s="119"/>
      <c r="E235" s="119"/>
      <c r="F235" s="119"/>
      <c r="G235" s="106"/>
      <c r="H235" s="103"/>
      <c r="I235" s="120"/>
      <c r="J235" s="123"/>
      <c r="K235" s="124"/>
      <c r="L235" s="103"/>
      <c r="M235" s="111"/>
      <c r="N235" s="111">
        <f>IF(I235&gt;0,YEAR('Cover Sheet'!$E$8)-I235,0)</f>
        <v>0</v>
      </c>
      <c r="O235" s="111">
        <f t="shared" si="13"/>
        <v>0</v>
      </c>
      <c r="P235" s="112">
        <f t="shared" si="14"/>
        <v>0</v>
      </c>
      <c r="Q235" s="113">
        <f t="shared" si="15"/>
        <v>0</v>
      </c>
      <c r="R235" s="113">
        <f t="shared" si="15"/>
        <v>0</v>
      </c>
      <c r="S235" s="113">
        <f t="shared" si="16"/>
        <v>0</v>
      </c>
      <c r="T235" s="103"/>
      <c r="U235" s="103"/>
      <c r="V235" s="111"/>
      <c r="W235" s="103"/>
      <c r="X235" s="103"/>
      <c r="Y235" s="103"/>
      <c r="Z235" s="103"/>
      <c r="AA235" s="103"/>
      <c r="AB235" s="106"/>
      <c r="AC235" s="72"/>
      <c r="AD235" s="73"/>
    </row>
    <row r="236" spans="1:30" s="74" customFormat="1" ht="15">
      <c r="A236" s="103">
        <v>233</v>
      </c>
      <c r="B236" s="103"/>
      <c r="C236" s="103"/>
      <c r="D236" s="119"/>
      <c r="E236" s="119"/>
      <c r="F236" s="119"/>
      <c r="G236" s="106"/>
      <c r="H236" s="103"/>
      <c r="I236" s="120"/>
      <c r="J236" s="123"/>
      <c r="K236" s="124"/>
      <c r="L236" s="103"/>
      <c r="M236" s="111"/>
      <c r="N236" s="111">
        <f>IF(I236&gt;0,YEAR('Cover Sheet'!$E$8)-I236,0)</f>
        <v>0</v>
      </c>
      <c r="O236" s="111">
        <f t="shared" si="13"/>
        <v>0</v>
      </c>
      <c r="P236" s="112">
        <f t="shared" si="14"/>
        <v>0</v>
      </c>
      <c r="Q236" s="113">
        <f t="shared" si="15"/>
        <v>0</v>
      </c>
      <c r="R236" s="113">
        <f t="shared" si="15"/>
        <v>0</v>
      </c>
      <c r="S236" s="113">
        <f t="shared" si="16"/>
        <v>0</v>
      </c>
      <c r="T236" s="103"/>
      <c r="U236" s="103"/>
      <c r="V236" s="111"/>
      <c r="W236" s="103"/>
      <c r="X236" s="103"/>
      <c r="Y236" s="103"/>
      <c r="Z236" s="103"/>
      <c r="AA236" s="103"/>
      <c r="AB236" s="106"/>
      <c r="AC236" s="72"/>
      <c r="AD236" s="73"/>
    </row>
    <row r="237" spans="1:30" s="74" customFormat="1" ht="15">
      <c r="A237" s="114">
        <v>234</v>
      </c>
      <c r="B237" s="114"/>
      <c r="C237" s="114"/>
      <c r="D237" s="119"/>
      <c r="E237" s="119"/>
      <c r="F237" s="119"/>
      <c r="G237" s="106"/>
      <c r="H237" s="103"/>
      <c r="I237" s="120"/>
      <c r="J237" s="123"/>
      <c r="K237" s="124"/>
      <c r="L237" s="103"/>
      <c r="M237" s="111"/>
      <c r="N237" s="111">
        <f>IF(I237&gt;0,YEAR('Cover Sheet'!$E$8)-I237,0)</f>
        <v>0</v>
      </c>
      <c r="O237" s="111">
        <f t="shared" si="13"/>
        <v>0</v>
      </c>
      <c r="P237" s="112">
        <f t="shared" si="14"/>
        <v>0</v>
      </c>
      <c r="Q237" s="113">
        <f t="shared" si="15"/>
        <v>0</v>
      </c>
      <c r="R237" s="113">
        <f t="shared" si="15"/>
        <v>0</v>
      </c>
      <c r="S237" s="113">
        <f t="shared" si="16"/>
        <v>0</v>
      </c>
      <c r="T237" s="103"/>
      <c r="U237" s="103"/>
      <c r="V237" s="111"/>
      <c r="W237" s="103"/>
      <c r="X237" s="103"/>
      <c r="Y237" s="103"/>
      <c r="Z237" s="103"/>
      <c r="AA237" s="103"/>
      <c r="AB237" s="106"/>
      <c r="AC237" s="72"/>
      <c r="AD237" s="73"/>
    </row>
    <row r="238" spans="1:30" s="74" customFormat="1" ht="15">
      <c r="A238" s="103">
        <v>235</v>
      </c>
      <c r="B238" s="103"/>
      <c r="C238" s="103"/>
      <c r="D238" s="119"/>
      <c r="E238" s="119"/>
      <c r="F238" s="119"/>
      <c r="G238" s="106"/>
      <c r="H238" s="103"/>
      <c r="I238" s="120"/>
      <c r="J238" s="123"/>
      <c r="K238" s="124"/>
      <c r="L238" s="103"/>
      <c r="M238" s="111"/>
      <c r="N238" s="111">
        <f>IF(I238&gt;0,YEAR('Cover Sheet'!$E$8)-I238,0)</f>
        <v>0</v>
      </c>
      <c r="O238" s="111">
        <f t="shared" si="13"/>
        <v>0</v>
      </c>
      <c r="P238" s="112">
        <f t="shared" si="14"/>
        <v>0</v>
      </c>
      <c r="Q238" s="113">
        <f t="shared" si="15"/>
        <v>0</v>
      </c>
      <c r="R238" s="113">
        <f t="shared" si="15"/>
        <v>0</v>
      </c>
      <c r="S238" s="113">
        <f t="shared" si="16"/>
        <v>0</v>
      </c>
      <c r="T238" s="103"/>
      <c r="U238" s="103"/>
      <c r="V238" s="111"/>
      <c r="W238" s="103"/>
      <c r="X238" s="103"/>
      <c r="Y238" s="103"/>
      <c r="Z238" s="103"/>
      <c r="AA238" s="103"/>
      <c r="AB238" s="106"/>
      <c r="AC238" s="72"/>
      <c r="AD238" s="73"/>
    </row>
    <row r="239" spans="1:30" s="74" customFormat="1" ht="15">
      <c r="A239" s="114">
        <v>236</v>
      </c>
      <c r="B239" s="114"/>
      <c r="C239" s="114"/>
      <c r="D239" s="119"/>
      <c r="E239" s="119"/>
      <c r="F239" s="119"/>
      <c r="G239" s="106"/>
      <c r="H239" s="103"/>
      <c r="I239" s="120"/>
      <c r="J239" s="123"/>
      <c r="K239" s="124"/>
      <c r="L239" s="103"/>
      <c r="M239" s="111"/>
      <c r="N239" s="111">
        <f>IF(I239&gt;0,YEAR('Cover Sheet'!$E$8)-I239,0)</f>
        <v>0</v>
      </c>
      <c r="O239" s="111">
        <f t="shared" si="13"/>
        <v>0</v>
      </c>
      <c r="P239" s="112">
        <f t="shared" si="14"/>
        <v>0</v>
      </c>
      <c r="Q239" s="113">
        <f t="shared" si="15"/>
        <v>0</v>
      </c>
      <c r="R239" s="113">
        <f t="shared" si="15"/>
        <v>0</v>
      </c>
      <c r="S239" s="113">
        <f t="shared" si="16"/>
        <v>0</v>
      </c>
      <c r="T239" s="103"/>
      <c r="U239" s="103"/>
      <c r="V239" s="111"/>
      <c r="W239" s="103"/>
      <c r="X239" s="103"/>
      <c r="Y239" s="103"/>
      <c r="Z239" s="103"/>
      <c r="AA239" s="103"/>
      <c r="AB239" s="106"/>
      <c r="AC239" s="72"/>
      <c r="AD239" s="73"/>
    </row>
    <row r="240" spans="1:30" s="74" customFormat="1" ht="15">
      <c r="A240" s="103">
        <v>237</v>
      </c>
      <c r="B240" s="103"/>
      <c r="C240" s="103"/>
      <c r="D240" s="119"/>
      <c r="E240" s="119"/>
      <c r="F240" s="119"/>
      <c r="G240" s="106"/>
      <c r="H240" s="103"/>
      <c r="I240" s="120"/>
      <c r="J240" s="123"/>
      <c r="K240" s="124"/>
      <c r="L240" s="103"/>
      <c r="M240" s="111"/>
      <c r="N240" s="111">
        <f>IF(I240&gt;0,YEAR('Cover Sheet'!$E$8)-I240,0)</f>
        <v>0</v>
      </c>
      <c r="O240" s="111">
        <f t="shared" si="13"/>
        <v>0</v>
      </c>
      <c r="P240" s="112">
        <f t="shared" si="14"/>
        <v>0</v>
      </c>
      <c r="Q240" s="113">
        <f t="shared" si="15"/>
        <v>0</v>
      </c>
      <c r="R240" s="113">
        <f t="shared" si="15"/>
        <v>0</v>
      </c>
      <c r="S240" s="113">
        <f t="shared" si="16"/>
        <v>0</v>
      </c>
      <c r="T240" s="103"/>
      <c r="U240" s="103"/>
      <c r="V240" s="111"/>
      <c r="W240" s="103"/>
      <c r="X240" s="103"/>
      <c r="Y240" s="103"/>
      <c r="Z240" s="103"/>
      <c r="AA240" s="103"/>
      <c r="AB240" s="106"/>
      <c r="AC240" s="72"/>
      <c r="AD240" s="73"/>
    </row>
    <row r="241" spans="1:30" s="74" customFormat="1" ht="15">
      <c r="A241" s="114">
        <v>238</v>
      </c>
      <c r="B241" s="114"/>
      <c r="C241" s="114"/>
      <c r="D241" s="119"/>
      <c r="E241" s="119"/>
      <c r="F241" s="119"/>
      <c r="G241" s="106"/>
      <c r="H241" s="103"/>
      <c r="I241" s="120"/>
      <c r="J241" s="123"/>
      <c r="K241" s="124"/>
      <c r="L241" s="103"/>
      <c r="M241" s="111"/>
      <c r="N241" s="111">
        <f>IF(I241&gt;0,YEAR('Cover Sheet'!$E$8)-I241,0)</f>
        <v>0</v>
      </c>
      <c r="O241" s="111">
        <f t="shared" si="13"/>
        <v>0</v>
      </c>
      <c r="P241" s="112">
        <f t="shared" si="14"/>
        <v>0</v>
      </c>
      <c r="Q241" s="113">
        <f t="shared" si="15"/>
        <v>0</v>
      </c>
      <c r="R241" s="113">
        <f t="shared" si="15"/>
        <v>0</v>
      </c>
      <c r="S241" s="113">
        <f t="shared" si="16"/>
        <v>0</v>
      </c>
      <c r="T241" s="103"/>
      <c r="U241" s="103"/>
      <c r="V241" s="111"/>
      <c r="W241" s="103"/>
      <c r="X241" s="103"/>
      <c r="Y241" s="103"/>
      <c r="Z241" s="103"/>
      <c r="AA241" s="103"/>
      <c r="AB241" s="106"/>
      <c r="AC241" s="72"/>
      <c r="AD241" s="73"/>
    </row>
    <row r="242" spans="1:30" s="74" customFormat="1" ht="15">
      <c r="A242" s="103">
        <v>239</v>
      </c>
      <c r="B242" s="103"/>
      <c r="C242" s="103"/>
      <c r="D242" s="119"/>
      <c r="E242" s="119"/>
      <c r="F242" s="119"/>
      <c r="G242" s="106"/>
      <c r="H242" s="103"/>
      <c r="I242" s="120"/>
      <c r="J242" s="123"/>
      <c r="K242" s="124"/>
      <c r="L242" s="103"/>
      <c r="M242" s="111"/>
      <c r="N242" s="111">
        <f>IF(I242&gt;0,YEAR('Cover Sheet'!$E$8)-I242,0)</f>
        <v>0</v>
      </c>
      <c r="O242" s="111">
        <f t="shared" si="13"/>
        <v>0</v>
      </c>
      <c r="P242" s="112">
        <f t="shared" si="14"/>
        <v>0</v>
      </c>
      <c r="Q242" s="113">
        <f t="shared" si="15"/>
        <v>0</v>
      </c>
      <c r="R242" s="113">
        <f t="shared" si="15"/>
        <v>0</v>
      </c>
      <c r="S242" s="113">
        <f t="shared" si="16"/>
        <v>0</v>
      </c>
      <c r="T242" s="103"/>
      <c r="U242" s="103"/>
      <c r="V242" s="111"/>
      <c r="W242" s="103"/>
      <c r="X242" s="103"/>
      <c r="Y242" s="103"/>
      <c r="Z242" s="103"/>
      <c r="AA242" s="103"/>
      <c r="AB242" s="106"/>
      <c r="AC242" s="72"/>
      <c r="AD242" s="73"/>
    </row>
    <row r="243" spans="1:30" s="74" customFormat="1" ht="15">
      <c r="A243" s="114">
        <v>240</v>
      </c>
      <c r="B243" s="114"/>
      <c r="C243" s="114"/>
      <c r="D243" s="119"/>
      <c r="E243" s="119"/>
      <c r="F243" s="119"/>
      <c r="G243" s="106"/>
      <c r="H243" s="103"/>
      <c r="I243" s="120"/>
      <c r="J243" s="123"/>
      <c r="K243" s="124"/>
      <c r="L243" s="103"/>
      <c r="M243" s="111"/>
      <c r="N243" s="111">
        <f>IF(I243&gt;0,YEAR('Cover Sheet'!$E$8)-I243,0)</f>
        <v>0</v>
      </c>
      <c r="O243" s="111">
        <f t="shared" si="13"/>
        <v>0</v>
      </c>
      <c r="P243" s="112">
        <f t="shared" si="14"/>
        <v>0</v>
      </c>
      <c r="Q243" s="113">
        <f t="shared" si="15"/>
        <v>0</v>
      </c>
      <c r="R243" s="113">
        <f t="shared" si="15"/>
        <v>0</v>
      </c>
      <c r="S243" s="113">
        <f t="shared" si="16"/>
        <v>0</v>
      </c>
      <c r="T243" s="103"/>
      <c r="U243" s="103"/>
      <c r="V243" s="111"/>
      <c r="W243" s="103"/>
      <c r="X243" s="103"/>
      <c r="Y243" s="103"/>
      <c r="Z243" s="103"/>
      <c r="AA243" s="103"/>
      <c r="AB243" s="106"/>
      <c r="AC243" s="72"/>
      <c r="AD243" s="73"/>
    </row>
    <row r="244" spans="1:30" s="74" customFormat="1" ht="15">
      <c r="A244" s="103">
        <v>241</v>
      </c>
      <c r="B244" s="103"/>
      <c r="C244" s="103"/>
      <c r="D244" s="119"/>
      <c r="E244" s="119"/>
      <c r="F244" s="119"/>
      <c r="G244" s="106"/>
      <c r="H244" s="103"/>
      <c r="I244" s="120"/>
      <c r="J244" s="123"/>
      <c r="K244" s="124"/>
      <c r="L244" s="103"/>
      <c r="M244" s="111"/>
      <c r="N244" s="111">
        <f>IF(I244&gt;0,YEAR('Cover Sheet'!$E$8)-I244,0)</f>
        <v>0</v>
      </c>
      <c r="O244" s="111">
        <f t="shared" si="13"/>
        <v>0</v>
      </c>
      <c r="P244" s="112">
        <f t="shared" si="14"/>
        <v>0</v>
      </c>
      <c r="Q244" s="113">
        <f t="shared" si="15"/>
        <v>0</v>
      </c>
      <c r="R244" s="113">
        <f t="shared" si="15"/>
        <v>0</v>
      </c>
      <c r="S244" s="113">
        <f t="shared" si="16"/>
        <v>0</v>
      </c>
      <c r="T244" s="103"/>
      <c r="U244" s="103"/>
      <c r="V244" s="111"/>
      <c r="W244" s="103"/>
      <c r="X244" s="103"/>
      <c r="Y244" s="103"/>
      <c r="Z244" s="103"/>
      <c r="AA244" s="103"/>
      <c r="AB244" s="106"/>
      <c r="AC244" s="72"/>
      <c r="AD244" s="73"/>
    </row>
    <row r="245" spans="1:30" s="74" customFormat="1" ht="15">
      <c r="A245" s="114">
        <v>242</v>
      </c>
      <c r="B245" s="114"/>
      <c r="C245" s="114"/>
      <c r="D245" s="119"/>
      <c r="E245" s="119"/>
      <c r="F245" s="119"/>
      <c r="G245" s="106"/>
      <c r="H245" s="103"/>
      <c r="I245" s="120"/>
      <c r="J245" s="123"/>
      <c r="K245" s="124"/>
      <c r="L245" s="103"/>
      <c r="M245" s="111"/>
      <c r="N245" s="111">
        <f>IF(I245&gt;0,YEAR('Cover Sheet'!$E$8)-I245,0)</f>
        <v>0</v>
      </c>
      <c r="O245" s="111">
        <f t="shared" si="13"/>
        <v>0</v>
      </c>
      <c r="P245" s="112">
        <f t="shared" si="14"/>
        <v>0</v>
      </c>
      <c r="Q245" s="113">
        <f t="shared" si="15"/>
        <v>0</v>
      </c>
      <c r="R245" s="113">
        <f t="shared" si="15"/>
        <v>0</v>
      </c>
      <c r="S245" s="113">
        <f t="shared" si="16"/>
        <v>0</v>
      </c>
      <c r="T245" s="103"/>
      <c r="U245" s="103"/>
      <c r="V245" s="111"/>
      <c r="W245" s="103"/>
      <c r="X245" s="103"/>
      <c r="Y245" s="103"/>
      <c r="Z245" s="103"/>
      <c r="AA245" s="103"/>
      <c r="AB245" s="106"/>
      <c r="AC245" s="72"/>
      <c r="AD245" s="73"/>
    </row>
    <row r="246" spans="1:30" s="74" customFormat="1" ht="15">
      <c r="A246" s="103">
        <v>243</v>
      </c>
      <c r="B246" s="103"/>
      <c r="C246" s="103"/>
      <c r="D246" s="119"/>
      <c r="E246" s="119"/>
      <c r="F246" s="119"/>
      <c r="G246" s="106"/>
      <c r="H246" s="103"/>
      <c r="I246" s="120"/>
      <c r="J246" s="123"/>
      <c r="K246" s="124"/>
      <c r="L246" s="103"/>
      <c r="M246" s="111"/>
      <c r="N246" s="111">
        <f>IF(I246&gt;0,YEAR('Cover Sheet'!$E$8)-I246,0)</f>
        <v>0</v>
      </c>
      <c r="O246" s="111">
        <f t="shared" si="13"/>
        <v>0</v>
      </c>
      <c r="P246" s="112">
        <f t="shared" si="14"/>
        <v>0</v>
      </c>
      <c r="Q246" s="113">
        <f t="shared" si="15"/>
        <v>0</v>
      </c>
      <c r="R246" s="113">
        <f t="shared" si="15"/>
        <v>0</v>
      </c>
      <c r="S246" s="113">
        <f t="shared" si="16"/>
        <v>0</v>
      </c>
      <c r="T246" s="103"/>
      <c r="U246" s="103"/>
      <c r="V246" s="111"/>
      <c r="W246" s="103"/>
      <c r="X246" s="103"/>
      <c r="Y246" s="103"/>
      <c r="Z246" s="103"/>
      <c r="AA246" s="103"/>
      <c r="AB246" s="106"/>
      <c r="AC246" s="72"/>
      <c r="AD246" s="73"/>
    </row>
    <row r="247" spans="1:30" s="74" customFormat="1" ht="15">
      <c r="A247" s="114">
        <v>244</v>
      </c>
      <c r="B247" s="114"/>
      <c r="C247" s="114"/>
      <c r="D247" s="119"/>
      <c r="E247" s="119"/>
      <c r="F247" s="119"/>
      <c r="G247" s="106"/>
      <c r="H247" s="103"/>
      <c r="I247" s="120"/>
      <c r="J247" s="123"/>
      <c r="K247" s="124"/>
      <c r="L247" s="103"/>
      <c r="M247" s="111"/>
      <c r="N247" s="111">
        <f>IF(I247&gt;0,YEAR('Cover Sheet'!$E$8)-I247,0)</f>
        <v>0</v>
      </c>
      <c r="O247" s="111">
        <f t="shared" si="13"/>
        <v>0</v>
      </c>
      <c r="P247" s="112">
        <f t="shared" si="14"/>
        <v>0</v>
      </c>
      <c r="Q247" s="113">
        <f t="shared" si="15"/>
        <v>0</v>
      </c>
      <c r="R247" s="113">
        <f t="shared" si="15"/>
        <v>0</v>
      </c>
      <c r="S247" s="113">
        <f t="shared" si="16"/>
        <v>0</v>
      </c>
      <c r="T247" s="103"/>
      <c r="U247" s="103"/>
      <c r="V247" s="111"/>
      <c r="W247" s="103"/>
      <c r="X247" s="103"/>
      <c r="Y247" s="103"/>
      <c r="Z247" s="103"/>
      <c r="AA247" s="103"/>
      <c r="AB247" s="106"/>
      <c r="AC247" s="72"/>
      <c r="AD247" s="73"/>
    </row>
    <row r="248" spans="1:30" s="74" customFormat="1" ht="15">
      <c r="A248" s="103">
        <v>245</v>
      </c>
      <c r="B248" s="103"/>
      <c r="C248" s="103"/>
      <c r="D248" s="119"/>
      <c r="E248" s="119"/>
      <c r="F248" s="119"/>
      <c r="G248" s="106"/>
      <c r="H248" s="103"/>
      <c r="I248" s="120"/>
      <c r="J248" s="123"/>
      <c r="K248" s="124"/>
      <c r="L248" s="103"/>
      <c r="M248" s="111"/>
      <c r="N248" s="111">
        <f>IF(I248&gt;0,YEAR('Cover Sheet'!$E$8)-I248,0)</f>
        <v>0</v>
      </c>
      <c r="O248" s="111">
        <f t="shared" si="13"/>
        <v>0</v>
      </c>
      <c r="P248" s="112">
        <f t="shared" si="14"/>
        <v>0</v>
      </c>
      <c r="Q248" s="113">
        <f t="shared" si="15"/>
        <v>0</v>
      </c>
      <c r="R248" s="113">
        <f t="shared" si="15"/>
        <v>0</v>
      </c>
      <c r="S248" s="113">
        <f t="shared" si="16"/>
        <v>0</v>
      </c>
      <c r="T248" s="103"/>
      <c r="U248" s="103"/>
      <c r="V248" s="111"/>
      <c r="W248" s="103"/>
      <c r="X248" s="103"/>
      <c r="Y248" s="103"/>
      <c r="Z248" s="103"/>
      <c r="AA248" s="103"/>
      <c r="AB248" s="106"/>
      <c r="AC248" s="72"/>
      <c r="AD248" s="73"/>
    </row>
    <row r="249" spans="1:30" s="74" customFormat="1" ht="15">
      <c r="A249" s="114">
        <v>246</v>
      </c>
      <c r="B249" s="114"/>
      <c r="C249" s="114"/>
      <c r="D249" s="119"/>
      <c r="E249" s="119"/>
      <c r="F249" s="119"/>
      <c r="G249" s="106"/>
      <c r="H249" s="103"/>
      <c r="I249" s="120"/>
      <c r="J249" s="123"/>
      <c r="K249" s="124"/>
      <c r="L249" s="103"/>
      <c r="M249" s="111"/>
      <c r="N249" s="111">
        <f>IF(I249&gt;0,YEAR('Cover Sheet'!$E$8)-I249,0)</f>
        <v>0</v>
      </c>
      <c r="O249" s="111">
        <f t="shared" si="13"/>
        <v>0</v>
      </c>
      <c r="P249" s="112">
        <f t="shared" si="14"/>
        <v>0</v>
      </c>
      <c r="Q249" s="113">
        <f t="shared" si="15"/>
        <v>0</v>
      </c>
      <c r="R249" s="113">
        <f t="shared" si="15"/>
        <v>0</v>
      </c>
      <c r="S249" s="113">
        <f t="shared" si="16"/>
        <v>0</v>
      </c>
      <c r="T249" s="103"/>
      <c r="U249" s="103"/>
      <c r="V249" s="111"/>
      <c r="W249" s="103"/>
      <c r="X249" s="103"/>
      <c r="Y249" s="103"/>
      <c r="Z249" s="103"/>
      <c r="AA249" s="103"/>
      <c r="AB249" s="106"/>
      <c r="AC249" s="72"/>
      <c r="AD249" s="73"/>
    </row>
    <row r="250" spans="1:30" s="74" customFormat="1" ht="15">
      <c r="A250" s="103">
        <v>247</v>
      </c>
      <c r="B250" s="103"/>
      <c r="C250" s="103"/>
      <c r="D250" s="119"/>
      <c r="E250" s="119"/>
      <c r="F250" s="119"/>
      <c r="G250" s="106"/>
      <c r="H250" s="103"/>
      <c r="I250" s="120"/>
      <c r="J250" s="123"/>
      <c r="K250" s="124"/>
      <c r="L250" s="103"/>
      <c r="M250" s="111"/>
      <c r="N250" s="111">
        <f>IF(I250&gt;0,YEAR('Cover Sheet'!$E$8)-I250,0)</f>
        <v>0</v>
      </c>
      <c r="O250" s="111">
        <f t="shared" si="13"/>
        <v>0</v>
      </c>
      <c r="P250" s="112">
        <f t="shared" si="14"/>
        <v>0</v>
      </c>
      <c r="Q250" s="113">
        <f t="shared" si="15"/>
        <v>0</v>
      </c>
      <c r="R250" s="113">
        <f t="shared" si="15"/>
        <v>0</v>
      </c>
      <c r="S250" s="113">
        <f t="shared" si="16"/>
        <v>0</v>
      </c>
      <c r="T250" s="103"/>
      <c r="U250" s="103"/>
      <c r="V250" s="111"/>
      <c r="W250" s="103"/>
      <c r="X250" s="103"/>
      <c r="Y250" s="103"/>
      <c r="Z250" s="103"/>
      <c r="AA250" s="103"/>
      <c r="AB250" s="106"/>
      <c r="AC250" s="72"/>
      <c r="AD250" s="73"/>
    </row>
    <row r="251" spans="1:30" s="74" customFormat="1" ht="15">
      <c r="A251" s="114">
        <v>248</v>
      </c>
      <c r="B251" s="114"/>
      <c r="C251" s="114"/>
      <c r="D251" s="119"/>
      <c r="E251" s="119"/>
      <c r="F251" s="119"/>
      <c r="G251" s="106"/>
      <c r="H251" s="103"/>
      <c r="I251" s="120"/>
      <c r="J251" s="123"/>
      <c r="K251" s="124"/>
      <c r="L251" s="103"/>
      <c r="M251" s="111"/>
      <c r="N251" s="111">
        <f>IF(I251&gt;0,YEAR('Cover Sheet'!$E$8)-I251,0)</f>
        <v>0</v>
      </c>
      <c r="O251" s="111">
        <f t="shared" si="13"/>
        <v>0</v>
      </c>
      <c r="P251" s="112">
        <f t="shared" si="14"/>
        <v>0</v>
      </c>
      <c r="Q251" s="113">
        <f t="shared" si="15"/>
        <v>0</v>
      </c>
      <c r="R251" s="113">
        <f t="shared" si="15"/>
        <v>0</v>
      </c>
      <c r="S251" s="113">
        <f t="shared" si="16"/>
        <v>0</v>
      </c>
      <c r="T251" s="103"/>
      <c r="U251" s="103"/>
      <c r="V251" s="111"/>
      <c r="W251" s="103"/>
      <c r="X251" s="103"/>
      <c r="Y251" s="103"/>
      <c r="Z251" s="103"/>
      <c r="AA251" s="103"/>
      <c r="AB251" s="106"/>
      <c r="AC251" s="72"/>
      <c r="AD251" s="73"/>
    </row>
    <row r="252" spans="1:30" s="74" customFormat="1" ht="15">
      <c r="A252" s="103">
        <v>249</v>
      </c>
      <c r="B252" s="103"/>
      <c r="C252" s="103"/>
      <c r="D252" s="119"/>
      <c r="E252" s="119"/>
      <c r="F252" s="119"/>
      <c r="G252" s="106"/>
      <c r="H252" s="103"/>
      <c r="I252" s="120"/>
      <c r="J252" s="123"/>
      <c r="K252" s="124"/>
      <c r="L252" s="103"/>
      <c r="M252" s="111"/>
      <c r="N252" s="111">
        <f>IF(I252&gt;0,YEAR('Cover Sheet'!$E$8)-I252,0)</f>
        <v>0</v>
      </c>
      <c r="O252" s="111">
        <f t="shared" si="13"/>
        <v>0</v>
      </c>
      <c r="P252" s="112">
        <f t="shared" si="14"/>
        <v>0</v>
      </c>
      <c r="Q252" s="113">
        <f t="shared" si="15"/>
        <v>0</v>
      </c>
      <c r="R252" s="113">
        <f t="shared" si="15"/>
        <v>0</v>
      </c>
      <c r="S252" s="113">
        <f t="shared" si="16"/>
        <v>0</v>
      </c>
      <c r="T252" s="103"/>
      <c r="U252" s="103"/>
      <c r="V252" s="111"/>
      <c r="W252" s="103"/>
      <c r="X252" s="103"/>
      <c r="Y252" s="103"/>
      <c r="Z252" s="103"/>
      <c r="AA252" s="103"/>
      <c r="AB252" s="106"/>
      <c r="AC252" s="72"/>
      <c r="AD252" s="73"/>
    </row>
    <row r="253" spans="1:30" s="74" customFormat="1" ht="15">
      <c r="A253" s="114">
        <v>250</v>
      </c>
      <c r="B253" s="114"/>
      <c r="C253" s="114"/>
      <c r="D253" s="119"/>
      <c r="E253" s="119"/>
      <c r="F253" s="119"/>
      <c r="G253" s="106"/>
      <c r="H253" s="103"/>
      <c r="I253" s="120"/>
      <c r="J253" s="123"/>
      <c r="K253" s="124"/>
      <c r="L253" s="103"/>
      <c r="M253" s="111"/>
      <c r="N253" s="111">
        <f>IF(I253&gt;0,YEAR('Cover Sheet'!$E$8)-I253,0)</f>
        <v>0</v>
      </c>
      <c r="O253" s="111">
        <f t="shared" si="13"/>
        <v>0</v>
      </c>
      <c r="P253" s="112">
        <f t="shared" si="14"/>
        <v>0</v>
      </c>
      <c r="Q253" s="113">
        <f t="shared" si="15"/>
        <v>0</v>
      </c>
      <c r="R253" s="113">
        <f t="shared" si="15"/>
        <v>0</v>
      </c>
      <c r="S253" s="113">
        <f t="shared" si="16"/>
        <v>0</v>
      </c>
      <c r="T253" s="103"/>
      <c r="U253" s="103"/>
      <c r="V253" s="111"/>
      <c r="W253" s="103"/>
      <c r="X253" s="103"/>
      <c r="Y253" s="103"/>
      <c r="Z253" s="103"/>
      <c r="AA253" s="103"/>
      <c r="AB253" s="106"/>
      <c r="AC253" s="72"/>
      <c r="AD253" s="73"/>
    </row>
    <row r="254" spans="1:30" s="74" customFormat="1" ht="15">
      <c r="A254" s="103">
        <v>251</v>
      </c>
      <c r="B254" s="103"/>
      <c r="C254" s="103"/>
      <c r="D254" s="119"/>
      <c r="E254" s="119"/>
      <c r="F254" s="119"/>
      <c r="G254" s="106"/>
      <c r="H254" s="103"/>
      <c r="I254" s="120"/>
      <c r="J254" s="123"/>
      <c r="K254" s="124"/>
      <c r="L254" s="103"/>
      <c r="M254" s="111"/>
      <c r="N254" s="111">
        <f>IF(I254&gt;0,YEAR('Cover Sheet'!$E$8)-I254,0)</f>
        <v>0</v>
      </c>
      <c r="O254" s="111">
        <f t="shared" si="13"/>
        <v>0</v>
      </c>
      <c r="P254" s="112">
        <f t="shared" si="14"/>
        <v>0</v>
      </c>
      <c r="Q254" s="113">
        <f t="shared" si="15"/>
        <v>0</v>
      </c>
      <c r="R254" s="113">
        <f t="shared" si="15"/>
        <v>0</v>
      </c>
      <c r="S254" s="113">
        <f t="shared" si="16"/>
        <v>0</v>
      </c>
      <c r="T254" s="103"/>
      <c r="U254" s="103"/>
      <c r="V254" s="111"/>
      <c r="W254" s="103"/>
      <c r="X254" s="103"/>
      <c r="Y254" s="103"/>
      <c r="Z254" s="103"/>
      <c r="AA254" s="103"/>
      <c r="AB254" s="106"/>
      <c r="AC254" s="72"/>
      <c r="AD254" s="73"/>
    </row>
    <row r="255" spans="1:30" s="74" customFormat="1" ht="15">
      <c r="A255" s="114">
        <v>252</v>
      </c>
      <c r="B255" s="114"/>
      <c r="C255" s="114"/>
      <c r="D255" s="119"/>
      <c r="E255" s="119"/>
      <c r="F255" s="119"/>
      <c r="G255" s="106"/>
      <c r="H255" s="103"/>
      <c r="I255" s="120"/>
      <c r="J255" s="123"/>
      <c r="K255" s="124"/>
      <c r="L255" s="103"/>
      <c r="M255" s="111"/>
      <c r="N255" s="111">
        <f>IF(I255&gt;0,YEAR('Cover Sheet'!$E$8)-I255,0)</f>
        <v>0</v>
      </c>
      <c r="O255" s="111">
        <f t="shared" si="13"/>
        <v>0</v>
      </c>
      <c r="P255" s="112">
        <f t="shared" si="14"/>
        <v>0</v>
      </c>
      <c r="Q255" s="113">
        <f t="shared" si="15"/>
        <v>0</v>
      </c>
      <c r="R255" s="113">
        <f t="shared" si="15"/>
        <v>0</v>
      </c>
      <c r="S255" s="113">
        <f t="shared" si="16"/>
        <v>0</v>
      </c>
      <c r="T255" s="103"/>
      <c r="U255" s="103"/>
      <c r="V255" s="111"/>
      <c r="W255" s="103"/>
      <c r="X255" s="103"/>
      <c r="Y255" s="103"/>
      <c r="Z255" s="103"/>
      <c r="AA255" s="103"/>
      <c r="AB255" s="106"/>
      <c r="AC255" s="72"/>
      <c r="AD255" s="73"/>
    </row>
    <row r="256" spans="1:30" s="74" customFormat="1" ht="15">
      <c r="A256" s="103">
        <v>253</v>
      </c>
      <c r="B256" s="103"/>
      <c r="C256" s="103"/>
      <c r="D256" s="119"/>
      <c r="E256" s="119"/>
      <c r="F256" s="119"/>
      <c r="G256" s="106"/>
      <c r="H256" s="103"/>
      <c r="I256" s="120"/>
      <c r="J256" s="123"/>
      <c r="K256" s="124"/>
      <c r="L256" s="103"/>
      <c r="M256" s="111"/>
      <c r="N256" s="111">
        <f>IF(I256&gt;0,YEAR('Cover Sheet'!$E$8)-I256,0)</f>
        <v>0</v>
      </c>
      <c r="O256" s="111">
        <f t="shared" si="13"/>
        <v>0</v>
      </c>
      <c r="P256" s="112">
        <f t="shared" si="14"/>
        <v>0</v>
      </c>
      <c r="Q256" s="113">
        <f t="shared" si="15"/>
        <v>0</v>
      </c>
      <c r="R256" s="113">
        <f t="shared" si="15"/>
        <v>0</v>
      </c>
      <c r="S256" s="113">
        <f t="shared" si="16"/>
        <v>0</v>
      </c>
      <c r="T256" s="103"/>
      <c r="U256" s="103"/>
      <c r="V256" s="111"/>
      <c r="W256" s="103"/>
      <c r="X256" s="103"/>
      <c r="Y256" s="103"/>
      <c r="Z256" s="103"/>
      <c r="AA256" s="103"/>
      <c r="AB256" s="106"/>
      <c r="AC256" s="72"/>
      <c r="AD256" s="73"/>
    </row>
    <row r="257" spans="1:30" s="74" customFormat="1" ht="15">
      <c r="A257" s="114">
        <v>254</v>
      </c>
      <c r="B257" s="114"/>
      <c r="C257" s="114"/>
      <c r="D257" s="119"/>
      <c r="E257" s="119"/>
      <c r="F257" s="119"/>
      <c r="G257" s="106"/>
      <c r="H257" s="103"/>
      <c r="I257" s="120"/>
      <c r="J257" s="123"/>
      <c r="K257" s="124"/>
      <c r="L257" s="103"/>
      <c r="M257" s="111"/>
      <c r="N257" s="111">
        <f>IF(I257&gt;0,YEAR('Cover Sheet'!$E$8)-I257,0)</f>
        <v>0</v>
      </c>
      <c r="O257" s="111">
        <f t="shared" si="13"/>
        <v>0</v>
      </c>
      <c r="P257" s="112">
        <f t="shared" si="14"/>
        <v>0</v>
      </c>
      <c r="Q257" s="113">
        <f t="shared" si="15"/>
        <v>0</v>
      </c>
      <c r="R257" s="113">
        <f t="shared" si="15"/>
        <v>0</v>
      </c>
      <c r="S257" s="113">
        <f t="shared" si="16"/>
        <v>0</v>
      </c>
      <c r="T257" s="103"/>
      <c r="U257" s="103"/>
      <c r="V257" s="111"/>
      <c r="W257" s="103"/>
      <c r="X257" s="103"/>
      <c r="Y257" s="103"/>
      <c r="Z257" s="103"/>
      <c r="AA257" s="103"/>
      <c r="AB257" s="106"/>
      <c r="AC257" s="72"/>
      <c r="AD257" s="73"/>
    </row>
    <row r="258" spans="1:30" s="74" customFormat="1" ht="15">
      <c r="A258" s="103">
        <v>255</v>
      </c>
      <c r="B258" s="103"/>
      <c r="C258" s="103"/>
      <c r="D258" s="119"/>
      <c r="E258" s="119"/>
      <c r="F258" s="119"/>
      <c r="G258" s="106"/>
      <c r="H258" s="103"/>
      <c r="I258" s="120"/>
      <c r="J258" s="123"/>
      <c r="K258" s="124"/>
      <c r="L258" s="103"/>
      <c r="M258" s="111"/>
      <c r="N258" s="111">
        <f>IF(I258&gt;0,YEAR('Cover Sheet'!$E$8)-I258,0)</f>
        <v>0</v>
      </c>
      <c r="O258" s="111">
        <f t="shared" si="13"/>
        <v>0</v>
      </c>
      <c r="P258" s="112">
        <f t="shared" si="14"/>
        <v>0</v>
      </c>
      <c r="Q258" s="113">
        <f t="shared" si="15"/>
        <v>0</v>
      </c>
      <c r="R258" s="113">
        <f t="shared" si="15"/>
        <v>0</v>
      </c>
      <c r="S258" s="113">
        <f t="shared" si="16"/>
        <v>0</v>
      </c>
      <c r="T258" s="103"/>
      <c r="U258" s="103"/>
      <c r="V258" s="111"/>
      <c r="W258" s="103"/>
      <c r="X258" s="103"/>
      <c r="Y258" s="103"/>
      <c r="Z258" s="103"/>
      <c r="AA258" s="103"/>
      <c r="AB258" s="106"/>
      <c r="AC258" s="72"/>
      <c r="AD258" s="73"/>
    </row>
    <row r="259" spans="1:30" s="74" customFormat="1" ht="15">
      <c r="A259" s="114">
        <v>256</v>
      </c>
      <c r="B259" s="114"/>
      <c r="C259" s="114"/>
      <c r="D259" s="119"/>
      <c r="E259" s="119"/>
      <c r="F259" s="119"/>
      <c r="G259" s="106"/>
      <c r="H259" s="103"/>
      <c r="I259" s="120"/>
      <c r="J259" s="123"/>
      <c r="K259" s="124"/>
      <c r="L259" s="103"/>
      <c r="M259" s="111"/>
      <c r="N259" s="111">
        <f>IF(I259&gt;0,YEAR('Cover Sheet'!$E$8)-I259,0)</f>
        <v>0</v>
      </c>
      <c r="O259" s="111">
        <f t="shared" si="13"/>
        <v>0</v>
      </c>
      <c r="P259" s="112">
        <f t="shared" si="14"/>
        <v>0</v>
      </c>
      <c r="Q259" s="113">
        <f t="shared" si="15"/>
        <v>0</v>
      </c>
      <c r="R259" s="113">
        <f t="shared" si="15"/>
        <v>0</v>
      </c>
      <c r="S259" s="113">
        <f t="shared" si="16"/>
        <v>0</v>
      </c>
      <c r="T259" s="103"/>
      <c r="U259" s="103"/>
      <c r="V259" s="111"/>
      <c r="W259" s="103"/>
      <c r="X259" s="103"/>
      <c r="Y259" s="103"/>
      <c r="Z259" s="103"/>
      <c r="AA259" s="103"/>
      <c r="AB259" s="106"/>
      <c r="AC259" s="72"/>
      <c r="AD259" s="73"/>
    </row>
    <row r="260" spans="1:30" s="74" customFormat="1" ht="15">
      <c r="A260" s="103">
        <v>257</v>
      </c>
      <c r="B260" s="103"/>
      <c r="C260" s="103"/>
      <c r="D260" s="119"/>
      <c r="E260" s="119"/>
      <c r="F260" s="119"/>
      <c r="G260" s="106"/>
      <c r="H260" s="103"/>
      <c r="I260" s="120"/>
      <c r="J260" s="123"/>
      <c r="K260" s="124"/>
      <c r="L260" s="103"/>
      <c r="M260" s="111"/>
      <c r="N260" s="111">
        <f>IF(I260&gt;0,YEAR('Cover Sheet'!$E$8)-I260,0)</f>
        <v>0</v>
      </c>
      <c r="O260" s="111">
        <f t="shared" ref="O260:O323" si="17">IF(M260-N260&gt;0,M260-N260,0)</f>
        <v>0</v>
      </c>
      <c r="P260" s="112">
        <f t="shared" ref="P260:P323" si="18">IFERROR(O260/M260,0)</f>
        <v>0</v>
      </c>
      <c r="Q260" s="113">
        <f t="shared" si="15"/>
        <v>0</v>
      </c>
      <c r="R260" s="113">
        <f t="shared" si="15"/>
        <v>0</v>
      </c>
      <c r="S260" s="113">
        <f t="shared" si="16"/>
        <v>0</v>
      </c>
      <c r="T260" s="103"/>
      <c r="U260" s="103"/>
      <c r="V260" s="111"/>
      <c r="W260" s="103"/>
      <c r="X260" s="103"/>
      <c r="Y260" s="103"/>
      <c r="Z260" s="103"/>
      <c r="AA260" s="103"/>
      <c r="AB260" s="106"/>
      <c r="AC260" s="72"/>
      <c r="AD260" s="73"/>
    </row>
    <row r="261" spans="1:30" s="74" customFormat="1" ht="15">
      <c r="A261" s="114">
        <v>258</v>
      </c>
      <c r="B261" s="114"/>
      <c r="C261" s="114"/>
      <c r="D261" s="119"/>
      <c r="E261" s="119"/>
      <c r="F261" s="119"/>
      <c r="G261" s="106"/>
      <c r="H261" s="103"/>
      <c r="I261" s="120"/>
      <c r="J261" s="123"/>
      <c r="K261" s="124"/>
      <c r="L261" s="103"/>
      <c r="M261" s="111"/>
      <c r="N261" s="111">
        <f>IF(I261&gt;0,YEAR('Cover Sheet'!$E$8)-I261,0)</f>
        <v>0</v>
      </c>
      <c r="O261" s="111">
        <f t="shared" si="17"/>
        <v>0</v>
      </c>
      <c r="P261" s="112">
        <f t="shared" si="18"/>
        <v>0</v>
      </c>
      <c r="Q261" s="113">
        <f t="shared" ref="Q261:R324" si="19">N261*$K261</f>
        <v>0</v>
      </c>
      <c r="R261" s="113">
        <f t="shared" si="19"/>
        <v>0</v>
      </c>
      <c r="S261" s="113">
        <f t="shared" ref="S261:S324" si="20">P261*$K261</f>
        <v>0</v>
      </c>
      <c r="T261" s="103"/>
      <c r="U261" s="103"/>
      <c r="V261" s="111"/>
      <c r="W261" s="103"/>
      <c r="X261" s="103"/>
      <c r="Y261" s="103"/>
      <c r="Z261" s="103"/>
      <c r="AA261" s="103"/>
      <c r="AB261" s="106"/>
      <c r="AC261" s="72"/>
      <c r="AD261" s="73"/>
    </row>
    <row r="262" spans="1:30" s="74" customFormat="1" ht="15">
      <c r="A262" s="103">
        <v>259</v>
      </c>
      <c r="B262" s="103"/>
      <c r="C262" s="103"/>
      <c r="D262" s="119"/>
      <c r="E262" s="119"/>
      <c r="F262" s="119"/>
      <c r="G262" s="106"/>
      <c r="H262" s="103"/>
      <c r="I262" s="120"/>
      <c r="J262" s="123"/>
      <c r="K262" s="124"/>
      <c r="L262" s="103"/>
      <c r="M262" s="111"/>
      <c r="N262" s="111">
        <f>IF(I262&gt;0,YEAR('Cover Sheet'!$E$8)-I262,0)</f>
        <v>0</v>
      </c>
      <c r="O262" s="111">
        <f t="shared" si="17"/>
        <v>0</v>
      </c>
      <c r="P262" s="112">
        <f t="shared" si="18"/>
        <v>0</v>
      </c>
      <c r="Q262" s="113">
        <f t="shared" si="19"/>
        <v>0</v>
      </c>
      <c r="R262" s="113">
        <f t="shared" si="19"/>
        <v>0</v>
      </c>
      <c r="S262" s="113">
        <f t="shared" si="20"/>
        <v>0</v>
      </c>
      <c r="T262" s="103"/>
      <c r="U262" s="103"/>
      <c r="V262" s="111"/>
      <c r="W262" s="103"/>
      <c r="X262" s="103"/>
      <c r="Y262" s="103"/>
      <c r="Z262" s="103"/>
      <c r="AA262" s="103"/>
      <c r="AB262" s="106"/>
      <c r="AC262" s="72"/>
      <c r="AD262" s="73"/>
    </row>
    <row r="263" spans="1:30" s="74" customFormat="1" ht="15">
      <c r="A263" s="114">
        <v>260</v>
      </c>
      <c r="B263" s="114"/>
      <c r="C263" s="114"/>
      <c r="D263" s="119"/>
      <c r="E263" s="119"/>
      <c r="F263" s="119"/>
      <c r="G263" s="106"/>
      <c r="H263" s="103"/>
      <c r="I263" s="120"/>
      <c r="J263" s="123"/>
      <c r="K263" s="124"/>
      <c r="L263" s="103"/>
      <c r="M263" s="111"/>
      <c r="N263" s="111">
        <f>IF(I263&gt;0,YEAR('Cover Sheet'!$E$8)-I263,0)</f>
        <v>0</v>
      </c>
      <c r="O263" s="111">
        <f t="shared" si="17"/>
        <v>0</v>
      </c>
      <c r="P263" s="112">
        <f t="shared" si="18"/>
        <v>0</v>
      </c>
      <c r="Q263" s="113">
        <f t="shared" si="19"/>
        <v>0</v>
      </c>
      <c r="R263" s="113">
        <f t="shared" si="19"/>
        <v>0</v>
      </c>
      <c r="S263" s="113">
        <f t="shared" si="20"/>
        <v>0</v>
      </c>
      <c r="T263" s="103"/>
      <c r="U263" s="103"/>
      <c r="V263" s="111"/>
      <c r="W263" s="103"/>
      <c r="X263" s="103"/>
      <c r="Y263" s="103"/>
      <c r="Z263" s="103"/>
      <c r="AA263" s="103"/>
      <c r="AB263" s="106"/>
      <c r="AC263" s="72"/>
      <c r="AD263" s="73"/>
    </row>
    <row r="264" spans="1:30" s="74" customFormat="1" ht="15">
      <c r="A264" s="103">
        <v>261</v>
      </c>
      <c r="B264" s="103"/>
      <c r="C264" s="103"/>
      <c r="D264" s="119"/>
      <c r="E264" s="119"/>
      <c r="F264" s="119"/>
      <c r="G264" s="106"/>
      <c r="H264" s="103"/>
      <c r="I264" s="120"/>
      <c r="J264" s="123"/>
      <c r="K264" s="124"/>
      <c r="L264" s="103"/>
      <c r="M264" s="111"/>
      <c r="N264" s="111">
        <f>IF(I264&gt;0,YEAR('Cover Sheet'!$E$8)-I264,0)</f>
        <v>0</v>
      </c>
      <c r="O264" s="111">
        <f t="shared" si="17"/>
        <v>0</v>
      </c>
      <c r="P264" s="112">
        <f t="shared" si="18"/>
        <v>0</v>
      </c>
      <c r="Q264" s="113">
        <f t="shared" si="19"/>
        <v>0</v>
      </c>
      <c r="R264" s="113">
        <f t="shared" si="19"/>
        <v>0</v>
      </c>
      <c r="S264" s="113">
        <f t="shared" si="20"/>
        <v>0</v>
      </c>
      <c r="T264" s="103"/>
      <c r="U264" s="103"/>
      <c r="V264" s="111"/>
      <c r="W264" s="103"/>
      <c r="X264" s="103"/>
      <c r="Y264" s="103"/>
      <c r="Z264" s="103"/>
      <c r="AA264" s="103"/>
      <c r="AB264" s="106"/>
      <c r="AC264" s="72"/>
      <c r="AD264" s="73"/>
    </row>
    <row r="265" spans="1:30" s="74" customFormat="1" ht="15">
      <c r="A265" s="114">
        <v>262</v>
      </c>
      <c r="B265" s="114"/>
      <c r="C265" s="114"/>
      <c r="D265" s="119"/>
      <c r="E265" s="119"/>
      <c r="F265" s="119"/>
      <c r="G265" s="106"/>
      <c r="H265" s="103"/>
      <c r="I265" s="120"/>
      <c r="J265" s="123"/>
      <c r="K265" s="124"/>
      <c r="L265" s="103"/>
      <c r="M265" s="111"/>
      <c r="N265" s="111">
        <f>IF(I265&gt;0,YEAR('Cover Sheet'!$E$8)-I265,0)</f>
        <v>0</v>
      </c>
      <c r="O265" s="111">
        <f t="shared" si="17"/>
        <v>0</v>
      </c>
      <c r="P265" s="112">
        <f t="shared" si="18"/>
        <v>0</v>
      </c>
      <c r="Q265" s="113">
        <f t="shared" si="19"/>
        <v>0</v>
      </c>
      <c r="R265" s="113">
        <f t="shared" si="19"/>
        <v>0</v>
      </c>
      <c r="S265" s="113">
        <f t="shared" si="20"/>
        <v>0</v>
      </c>
      <c r="T265" s="103"/>
      <c r="U265" s="103"/>
      <c r="V265" s="111"/>
      <c r="W265" s="103"/>
      <c r="X265" s="103"/>
      <c r="Y265" s="103"/>
      <c r="Z265" s="103"/>
      <c r="AA265" s="103"/>
      <c r="AB265" s="106"/>
      <c r="AC265" s="72"/>
      <c r="AD265" s="73"/>
    </row>
    <row r="266" spans="1:30" s="74" customFormat="1" ht="15">
      <c r="A266" s="103">
        <v>263</v>
      </c>
      <c r="B266" s="103"/>
      <c r="C266" s="103"/>
      <c r="D266" s="119"/>
      <c r="E266" s="119"/>
      <c r="F266" s="119"/>
      <c r="G266" s="106"/>
      <c r="H266" s="103"/>
      <c r="I266" s="120"/>
      <c r="J266" s="123"/>
      <c r="K266" s="124"/>
      <c r="L266" s="103"/>
      <c r="M266" s="111"/>
      <c r="N266" s="111">
        <f>IF(I266&gt;0,YEAR('Cover Sheet'!$E$8)-I266,0)</f>
        <v>0</v>
      </c>
      <c r="O266" s="111">
        <f t="shared" si="17"/>
        <v>0</v>
      </c>
      <c r="P266" s="112">
        <f t="shared" si="18"/>
        <v>0</v>
      </c>
      <c r="Q266" s="113">
        <f t="shared" si="19"/>
        <v>0</v>
      </c>
      <c r="R266" s="113">
        <f t="shared" si="19"/>
        <v>0</v>
      </c>
      <c r="S266" s="113">
        <f t="shared" si="20"/>
        <v>0</v>
      </c>
      <c r="T266" s="103"/>
      <c r="U266" s="103"/>
      <c r="V266" s="111"/>
      <c r="W266" s="103"/>
      <c r="X266" s="103"/>
      <c r="Y266" s="103"/>
      <c r="Z266" s="103"/>
      <c r="AA266" s="103"/>
      <c r="AB266" s="106"/>
      <c r="AC266" s="72"/>
      <c r="AD266" s="73"/>
    </row>
    <row r="267" spans="1:30" s="74" customFormat="1" ht="15">
      <c r="A267" s="114">
        <v>264</v>
      </c>
      <c r="B267" s="114"/>
      <c r="C267" s="114"/>
      <c r="D267" s="119"/>
      <c r="E267" s="119"/>
      <c r="F267" s="119"/>
      <c r="G267" s="106"/>
      <c r="H267" s="103"/>
      <c r="I267" s="120"/>
      <c r="J267" s="123"/>
      <c r="K267" s="124"/>
      <c r="L267" s="103"/>
      <c r="M267" s="111"/>
      <c r="N267" s="111">
        <f>IF(I267&gt;0,YEAR('Cover Sheet'!$E$8)-I267,0)</f>
        <v>0</v>
      </c>
      <c r="O267" s="111">
        <f t="shared" si="17"/>
        <v>0</v>
      </c>
      <c r="P267" s="112">
        <f t="shared" si="18"/>
        <v>0</v>
      </c>
      <c r="Q267" s="113">
        <f t="shared" si="19"/>
        <v>0</v>
      </c>
      <c r="R267" s="113">
        <f t="shared" si="19"/>
        <v>0</v>
      </c>
      <c r="S267" s="113">
        <f t="shared" si="20"/>
        <v>0</v>
      </c>
      <c r="T267" s="103"/>
      <c r="U267" s="103"/>
      <c r="V267" s="111"/>
      <c r="W267" s="103"/>
      <c r="X267" s="103"/>
      <c r="Y267" s="103"/>
      <c r="Z267" s="103"/>
      <c r="AA267" s="103"/>
      <c r="AB267" s="106"/>
      <c r="AC267" s="72"/>
      <c r="AD267" s="73"/>
    </row>
    <row r="268" spans="1:30" s="74" customFormat="1" ht="15">
      <c r="A268" s="103">
        <v>265</v>
      </c>
      <c r="B268" s="103"/>
      <c r="C268" s="103"/>
      <c r="D268" s="119"/>
      <c r="E268" s="119"/>
      <c r="F268" s="119"/>
      <c r="G268" s="106"/>
      <c r="H268" s="103"/>
      <c r="I268" s="120"/>
      <c r="J268" s="123"/>
      <c r="K268" s="124"/>
      <c r="L268" s="103"/>
      <c r="M268" s="111"/>
      <c r="N268" s="111">
        <f>IF(I268&gt;0,YEAR('Cover Sheet'!$E$8)-I268,0)</f>
        <v>0</v>
      </c>
      <c r="O268" s="111">
        <f t="shared" si="17"/>
        <v>0</v>
      </c>
      <c r="P268" s="112">
        <f t="shared" si="18"/>
        <v>0</v>
      </c>
      <c r="Q268" s="113">
        <f t="shared" si="19"/>
        <v>0</v>
      </c>
      <c r="R268" s="113">
        <f t="shared" si="19"/>
        <v>0</v>
      </c>
      <c r="S268" s="113">
        <f t="shared" si="20"/>
        <v>0</v>
      </c>
      <c r="T268" s="103"/>
      <c r="U268" s="103"/>
      <c r="V268" s="111"/>
      <c r="W268" s="103"/>
      <c r="X268" s="103"/>
      <c r="Y268" s="103"/>
      <c r="Z268" s="103"/>
      <c r="AA268" s="103"/>
      <c r="AB268" s="106"/>
      <c r="AC268" s="72"/>
      <c r="AD268" s="73"/>
    </row>
    <row r="269" spans="1:30" s="74" customFormat="1" ht="15">
      <c r="A269" s="114">
        <v>266</v>
      </c>
      <c r="B269" s="114"/>
      <c r="C269" s="114"/>
      <c r="D269" s="119"/>
      <c r="E269" s="119"/>
      <c r="F269" s="119"/>
      <c r="G269" s="106"/>
      <c r="H269" s="103"/>
      <c r="I269" s="120"/>
      <c r="J269" s="123"/>
      <c r="K269" s="124"/>
      <c r="L269" s="103"/>
      <c r="M269" s="111"/>
      <c r="N269" s="111">
        <f>IF(I269&gt;0,YEAR('Cover Sheet'!$E$8)-I269,0)</f>
        <v>0</v>
      </c>
      <c r="O269" s="111">
        <f t="shared" si="17"/>
        <v>0</v>
      </c>
      <c r="P269" s="112">
        <f t="shared" si="18"/>
        <v>0</v>
      </c>
      <c r="Q269" s="113">
        <f t="shared" si="19"/>
        <v>0</v>
      </c>
      <c r="R269" s="113">
        <f t="shared" si="19"/>
        <v>0</v>
      </c>
      <c r="S269" s="113">
        <f t="shared" si="20"/>
        <v>0</v>
      </c>
      <c r="T269" s="103"/>
      <c r="U269" s="103"/>
      <c r="V269" s="111"/>
      <c r="W269" s="103"/>
      <c r="X269" s="103"/>
      <c r="Y269" s="103"/>
      <c r="Z269" s="103"/>
      <c r="AA269" s="103"/>
      <c r="AB269" s="106"/>
      <c r="AC269" s="72"/>
      <c r="AD269" s="73"/>
    </row>
    <row r="270" spans="1:30" s="74" customFormat="1" ht="15">
      <c r="A270" s="103">
        <v>267</v>
      </c>
      <c r="B270" s="103"/>
      <c r="C270" s="103"/>
      <c r="D270" s="119"/>
      <c r="E270" s="119"/>
      <c r="F270" s="119"/>
      <c r="G270" s="106"/>
      <c r="H270" s="103"/>
      <c r="I270" s="120"/>
      <c r="J270" s="123"/>
      <c r="K270" s="124"/>
      <c r="L270" s="103"/>
      <c r="M270" s="111"/>
      <c r="N270" s="111">
        <f>IF(I270&gt;0,YEAR('Cover Sheet'!$E$8)-I270,0)</f>
        <v>0</v>
      </c>
      <c r="O270" s="111">
        <f t="shared" si="17"/>
        <v>0</v>
      </c>
      <c r="P270" s="112">
        <f t="shared" si="18"/>
        <v>0</v>
      </c>
      <c r="Q270" s="113">
        <f t="shared" si="19"/>
        <v>0</v>
      </c>
      <c r="R270" s="113">
        <f t="shared" si="19"/>
        <v>0</v>
      </c>
      <c r="S270" s="113">
        <f t="shared" si="20"/>
        <v>0</v>
      </c>
      <c r="T270" s="103"/>
      <c r="U270" s="103"/>
      <c r="V270" s="111"/>
      <c r="W270" s="103"/>
      <c r="X270" s="103"/>
      <c r="Y270" s="103"/>
      <c r="Z270" s="103"/>
      <c r="AA270" s="103"/>
      <c r="AB270" s="106"/>
      <c r="AC270" s="72"/>
      <c r="AD270" s="73"/>
    </row>
    <row r="271" spans="1:30" s="74" customFormat="1" ht="15">
      <c r="A271" s="114">
        <v>268</v>
      </c>
      <c r="B271" s="114"/>
      <c r="C271" s="114"/>
      <c r="D271" s="119"/>
      <c r="E271" s="119"/>
      <c r="F271" s="119"/>
      <c r="G271" s="106"/>
      <c r="H271" s="103"/>
      <c r="I271" s="120"/>
      <c r="J271" s="123"/>
      <c r="K271" s="124"/>
      <c r="L271" s="103"/>
      <c r="M271" s="111"/>
      <c r="N271" s="111">
        <f>IF(I271&gt;0,YEAR('Cover Sheet'!$E$8)-I271,0)</f>
        <v>0</v>
      </c>
      <c r="O271" s="111">
        <f t="shared" si="17"/>
        <v>0</v>
      </c>
      <c r="P271" s="112">
        <f t="shared" si="18"/>
        <v>0</v>
      </c>
      <c r="Q271" s="113">
        <f t="shared" si="19"/>
        <v>0</v>
      </c>
      <c r="R271" s="113">
        <f t="shared" si="19"/>
        <v>0</v>
      </c>
      <c r="S271" s="113">
        <f t="shared" si="20"/>
        <v>0</v>
      </c>
      <c r="T271" s="103"/>
      <c r="U271" s="103"/>
      <c r="V271" s="111"/>
      <c r="W271" s="103"/>
      <c r="X271" s="103"/>
      <c r="Y271" s="103"/>
      <c r="Z271" s="103"/>
      <c r="AA271" s="103"/>
      <c r="AB271" s="106"/>
      <c r="AC271" s="72"/>
      <c r="AD271" s="73"/>
    </row>
    <row r="272" spans="1:30" s="74" customFormat="1" ht="15">
      <c r="A272" s="103">
        <v>269</v>
      </c>
      <c r="B272" s="103"/>
      <c r="C272" s="103"/>
      <c r="D272" s="119"/>
      <c r="E272" s="119"/>
      <c r="F272" s="119"/>
      <c r="G272" s="106"/>
      <c r="H272" s="103"/>
      <c r="I272" s="120"/>
      <c r="J272" s="123"/>
      <c r="K272" s="124"/>
      <c r="L272" s="103"/>
      <c r="M272" s="111"/>
      <c r="N272" s="111">
        <f>IF(I272&gt;0,YEAR('Cover Sheet'!$E$8)-I272,0)</f>
        <v>0</v>
      </c>
      <c r="O272" s="111">
        <f t="shared" si="17"/>
        <v>0</v>
      </c>
      <c r="P272" s="112">
        <f t="shared" si="18"/>
        <v>0</v>
      </c>
      <c r="Q272" s="113">
        <f t="shared" si="19"/>
        <v>0</v>
      </c>
      <c r="R272" s="113">
        <f t="shared" si="19"/>
        <v>0</v>
      </c>
      <c r="S272" s="113">
        <f t="shared" si="20"/>
        <v>0</v>
      </c>
      <c r="T272" s="103"/>
      <c r="U272" s="103"/>
      <c r="V272" s="111"/>
      <c r="W272" s="103"/>
      <c r="X272" s="103"/>
      <c r="Y272" s="103"/>
      <c r="Z272" s="103"/>
      <c r="AA272" s="103"/>
      <c r="AB272" s="106"/>
      <c r="AC272" s="72"/>
      <c r="AD272" s="73"/>
    </row>
    <row r="273" spans="1:30" s="74" customFormat="1" ht="15">
      <c r="A273" s="114">
        <v>270</v>
      </c>
      <c r="B273" s="114"/>
      <c r="C273" s="114"/>
      <c r="D273" s="119"/>
      <c r="E273" s="119"/>
      <c r="F273" s="119"/>
      <c r="G273" s="106"/>
      <c r="H273" s="103"/>
      <c r="I273" s="120"/>
      <c r="J273" s="123"/>
      <c r="K273" s="124"/>
      <c r="L273" s="103"/>
      <c r="M273" s="111"/>
      <c r="N273" s="111">
        <f>IF(I273&gt;0,YEAR('Cover Sheet'!$E$8)-I273,0)</f>
        <v>0</v>
      </c>
      <c r="O273" s="111">
        <f t="shared" si="17"/>
        <v>0</v>
      </c>
      <c r="P273" s="112">
        <f t="shared" si="18"/>
        <v>0</v>
      </c>
      <c r="Q273" s="113">
        <f t="shared" si="19"/>
        <v>0</v>
      </c>
      <c r="R273" s="113">
        <f t="shared" si="19"/>
        <v>0</v>
      </c>
      <c r="S273" s="113">
        <f t="shared" si="20"/>
        <v>0</v>
      </c>
      <c r="T273" s="103"/>
      <c r="U273" s="103"/>
      <c r="V273" s="111"/>
      <c r="W273" s="103"/>
      <c r="X273" s="103"/>
      <c r="Y273" s="103"/>
      <c r="Z273" s="103"/>
      <c r="AA273" s="103"/>
      <c r="AB273" s="106"/>
      <c r="AC273" s="72"/>
      <c r="AD273" s="73"/>
    </row>
    <row r="274" spans="1:30" s="74" customFormat="1" ht="15">
      <c r="A274" s="103">
        <v>271</v>
      </c>
      <c r="B274" s="103"/>
      <c r="C274" s="103"/>
      <c r="D274" s="119"/>
      <c r="E274" s="119"/>
      <c r="F274" s="119"/>
      <c r="G274" s="106"/>
      <c r="H274" s="103"/>
      <c r="I274" s="120"/>
      <c r="J274" s="123"/>
      <c r="K274" s="124"/>
      <c r="L274" s="103"/>
      <c r="M274" s="111"/>
      <c r="N274" s="111">
        <f>IF(I274&gt;0,YEAR('Cover Sheet'!$E$8)-I274,0)</f>
        <v>0</v>
      </c>
      <c r="O274" s="111">
        <f t="shared" si="17"/>
        <v>0</v>
      </c>
      <c r="P274" s="112">
        <f t="shared" si="18"/>
        <v>0</v>
      </c>
      <c r="Q274" s="113">
        <f t="shared" si="19"/>
        <v>0</v>
      </c>
      <c r="R274" s="113">
        <f t="shared" si="19"/>
        <v>0</v>
      </c>
      <c r="S274" s="113">
        <f t="shared" si="20"/>
        <v>0</v>
      </c>
      <c r="T274" s="103"/>
      <c r="U274" s="103"/>
      <c r="V274" s="111"/>
      <c r="W274" s="103"/>
      <c r="X274" s="103"/>
      <c r="Y274" s="103"/>
      <c r="Z274" s="103"/>
      <c r="AA274" s="103"/>
      <c r="AB274" s="106"/>
      <c r="AC274" s="72"/>
      <c r="AD274" s="73"/>
    </row>
    <row r="275" spans="1:30" s="74" customFormat="1" ht="15">
      <c r="A275" s="114">
        <v>272</v>
      </c>
      <c r="B275" s="114"/>
      <c r="C275" s="114"/>
      <c r="D275" s="119"/>
      <c r="E275" s="119"/>
      <c r="F275" s="119"/>
      <c r="G275" s="106"/>
      <c r="H275" s="103"/>
      <c r="I275" s="120"/>
      <c r="J275" s="123"/>
      <c r="K275" s="124"/>
      <c r="L275" s="103"/>
      <c r="M275" s="111"/>
      <c r="N275" s="111">
        <f>IF(I275&gt;0,YEAR('Cover Sheet'!$E$8)-I275,0)</f>
        <v>0</v>
      </c>
      <c r="O275" s="111">
        <f t="shared" si="17"/>
        <v>0</v>
      </c>
      <c r="P275" s="112">
        <f t="shared" si="18"/>
        <v>0</v>
      </c>
      <c r="Q275" s="113">
        <f t="shared" si="19"/>
        <v>0</v>
      </c>
      <c r="R275" s="113">
        <f t="shared" si="19"/>
        <v>0</v>
      </c>
      <c r="S275" s="113">
        <f t="shared" si="20"/>
        <v>0</v>
      </c>
      <c r="T275" s="103"/>
      <c r="U275" s="103"/>
      <c r="V275" s="111"/>
      <c r="W275" s="103"/>
      <c r="X275" s="103"/>
      <c r="Y275" s="103"/>
      <c r="Z275" s="103"/>
      <c r="AA275" s="103"/>
      <c r="AB275" s="106"/>
      <c r="AC275" s="72"/>
      <c r="AD275" s="73"/>
    </row>
    <row r="276" spans="1:30" s="74" customFormat="1" ht="15">
      <c r="A276" s="103">
        <v>273</v>
      </c>
      <c r="B276" s="103"/>
      <c r="C276" s="103"/>
      <c r="D276" s="119"/>
      <c r="E276" s="119"/>
      <c r="F276" s="119"/>
      <c r="G276" s="106"/>
      <c r="H276" s="103"/>
      <c r="I276" s="120"/>
      <c r="J276" s="123"/>
      <c r="K276" s="124"/>
      <c r="L276" s="103"/>
      <c r="M276" s="111"/>
      <c r="N276" s="111">
        <f>IF(I276&gt;0,YEAR('Cover Sheet'!$E$8)-I276,0)</f>
        <v>0</v>
      </c>
      <c r="O276" s="111">
        <f t="shared" si="17"/>
        <v>0</v>
      </c>
      <c r="P276" s="112">
        <f t="shared" si="18"/>
        <v>0</v>
      </c>
      <c r="Q276" s="113">
        <f t="shared" si="19"/>
        <v>0</v>
      </c>
      <c r="R276" s="113">
        <f t="shared" si="19"/>
        <v>0</v>
      </c>
      <c r="S276" s="113">
        <f t="shared" si="20"/>
        <v>0</v>
      </c>
      <c r="T276" s="103"/>
      <c r="U276" s="103"/>
      <c r="V276" s="111"/>
      <c r="W276" s="103"/>
      <c r="X276" s="103"/>
      <c r="Y276" s="103"/>
      <c r="Z276" s="103"/>
      <c r="AA276" s="103"/>
      <c r="AB276" s="106"/>
      <c r="AC276" s="72"/>
      <c r="AD276" s="73"/>
    </row>
    <row r="277" spans="1:30" s="74" customFormat="1" ht="15">
      <c r="A277" s="114">
        <v>274</v>
      </c>
      <c r="B277" s="114"/>
      <c r="C277" s="114"/>
      <c r="D277" s="119"/>
      <c r="E277" s="119"/>
      <c r="F277" s="119"/>
      <c r="G277" s="106"/>
      <c r="H277" s="103"/>
      <c r="I277" s="120"/>
      <c r="J277" s="123"/>
      <c r="K277" s="124"/>
      <c r="L277" s="103"/>
      <c r="M277" s="111"/>
      <c r="N277" s="111">
        <f>IF(I277&gt;0,YEAR('Cover Sheet'!$E$8)-I277,0)</f>
        <v>0</v>
      </c>
      <c r="O277" s="111">
        <f t="shared" si="17"/>
        <v>0</v>
      </c>
      <c r="P277" s="112">
        <f t="shared" si="18"/>
        <v>0</v>
      </c>
      <c r="Q277" s="113">
        <f t="shared" si="19"/>
        <v>0</v>
      </c>
      <c r="R277" s="113">
        <f t="shared" si="19"/>
        <v>0</v>
      </c>
      <c r="S277" s="113">
        <f t="shared" si="20"/>
        <v>0</v>
      </c>
      <c r="T277" s="103"/>
      <c r="U277" s="103"/>
      <c r="V277" s="111"/>
      <c r="W277" s="103"/>
      <c r="X277" s="103"/>
      <c r="Y277" s="103"/>
      <c r="Z277" s="103"/>
      <c r="AA277" s="103"/>
      <c r="AB277" s="106"/>
      <c r="AC277" s="72"/>
      <c r="AD277" s="73"/>
    </row>
    <row r="278" spans="1:30" s="74" customFormat="1" ht="15">
      <c r="A278" s="103">
        <v>275</v>
      </c>
      <c r="B278" s="103"/>
      <c r="C278" s="103"/>
      <c r="D278" s="119"/>
      <c r="E278" s="119"/>
      <c r="F278" s="119"/>
      <c r="G278" s="106"/>
      <c r="H278" s="103"/>
      <c r="I278" s="120"/>
      <c r="J278" s="123"/>
      <c r="K278" s="124"/>
      <c r="L278" s="103"/>
      <c r="M278" s="111"/>
      <c r="N278" s="111">
        <f>IF(I278&gt;0,YEAR('Cover Sheet'!$E$8)-I278,0)</f>
        <v>0</v>
      </c>
      <c r="O278" s="111">
        <f t="shared" si="17"/>
        <v>0</v>
      </c>
      <c r="P278" s="112">
        <f t="shared" si="18"/>
        <v>0</v>
      </c>
      <c r="Q278" s="113">
        <f t="shared" si="19"/>
        <v>0</v>
      </c>
      <c r="R278" s="113">
        <f t="shared" si="19"/>
        <v>0</v>
      </c>
      <c r="S278" s="113">
        <f t="shared" si="20"/>
        <v>0</v>
      </c>
      <c r="T278" s="103"/>
      <c r="U278" s="103"/>
      <c r="V278" s="111"/>
      <c r="W278" s="103"/>
      <c r="X278" s="103"/>
      <c r="Y278" s="103"/>
      <c r="Z278" s="103"/>
      <c r="AA278" s="103"/>
      <c r="AB278" s="106"/>
      <c r="AC278" s="72"/>
      <c r="AD278" s="73"/>
    </row>
    <row r="279" spans="1:30" s="74" customFormat="1" ht="15">
      <c r="A279" s="114">
        <v>276</v>
      </c>
      <c r="B279" s="114"/>
      <c r="C279" s="114"/>
      <c r="D279" s="119"/>
      <c r="E279" s="119"/>
      <c r="F279" s="119"/>
      <c r="G279" s="106"/>
      <c r="H279" s="103"/>
      <c r="I279" s="120"/>
      <c r="J279" s="123"/>
      <c r="K279" s="124"/>
      <c r="L279" s="103"/>
      <c r="M279" s="111"/>
      <c r="N279" s="111">
        <f>IF(I279&gt;0,YEAR('Cover Sheet'!$E$8)-I279,0)</f>
        <v>0</v>
      </c>
      <c r="O279" s="111">
        <f t="shared" si="17"/>
        <v>0</v>
      </c>
      <c r="P279" s="112">
        <f t="shared" si="18"/>
        <v>0</v>
      </c>
      <c r="Q279" s="113">
        <f t="shared" si="19"/>
        <v>0</v>
      </c>
      <c r="R279" s="113">
        <f t="shared" si="19"/>
        <v>0</v>
      </c>
      <c r="S279" s="113">
        <f t="shared" si="20"/>
        <v>0</v>
      </c>
      <c r="T279" s="103"/>
      <c r="U279" s="103"/>
      <c r="V279" s="111"/>
      <c r="W279" s="103"/>
      <c r="X279" s="103"/>
      <c r="Y279" s="103"/>
      <c r="Z279" s="103"/>
      <c r="AA279" s="103"/>
      <c r="AB279" s="106"/>
      <c r="AC279" s="72"/>
      <c r="AD279" s="73"/>
    </row>
    <row r="280" spans="1:30" s="74" customFormat="1" ht="15">
      <c r="A280" s="103">
        <v>277</v>
      </c>
      <c r="B280" s="103"/>
      <c r="C280" s="103"/>
      <c r="D280" s="119"/>
      <c r="E280" s="119"/>
      <c r="F280" s="119"/>
      <c r="G280" s="106"/>
      <c r="H280" s="103"/>
      <c r="I280" s="120"/>
      <c r="J280" s="123"/>
      <c r="K280" s="124"/>
      <c r="L280" s="103"/>
      <c r="M280" s="111"/>
      <c r="N280" s="111">
        <f>IF(I280&gt;0,YEAR('Cover Sheet'!$E$8)-I280,0)</f>
        <v>0</v>
      </c>
      <c r="O280" s="111">
        <f t="shared" si="17"/>
        <v>0</v>
      </c>
      <c r="P280" s="112">
        <f t="shared" si="18"/>
        <v>0</v>
      </c>
      <c r="Q280" s="113">
        <f t="shared" si="19"/>
        <v>0</v>
      </c>
      <c r="R280" s="113">
        <f t="shared" si="19"/>
        <v>0</v>
      </c>
      <c r="S280" s="113">
        <f t="shared" si="20"/>
        <v>0</v>
      </c>
      <c r="T280" s="103"/>
      <c r="U280" s="103"/>
      <c r="V280" s="111"/>
      <c r="W280" s="103"/>
      <c r="X280" s="103"/>
      <c r="Y280" s="103"/>
      <c r="Z280" s="103"/>
      <c r="AA280" s="103"/>
      <c r="AB280" s="106"/>
      <c r="AC280" s="72"/>
      <c r="AD280" s="73"/>
    </row>
    <row r="281" spans="1:30" s="74" customFormat="1" ht="15">
      <c r="A281" s="114">
        <v>278</v>
      </c>
      <c r="B281" s="114"/>
      <c r="C281" s="114"/>
      <c r="D281" s="119"/>
      <c r="E281" s="119"/>
      <c r="F281" s="119"/>
      <c r="G281" s="106"/>
      <c r="H281" s="103"/>
      <c r="I281" s="120"/>
      <c r="J281" s="123"/>
      <c r="K281" s="124"/>
      <c r="L281" s="103"/>
      <c r="M281" s="111"/>
      <c r="N281" s="111">
        <f>IF(I281&gt;0,YEAR('Cover Sheet'!$E$8)-I281,0)</f>
        <v>0</v>
      </c>
      <c r="O281" s="111">
        <f t="shared" si="17"/>
        <v>0</v>
      </c>
      <c r="P281" s="112">
        <f t="shared" si="18"/>
        <v>0</v>
      </c>
      <c r="Q281" s="113">
        <f t="shared" si="19"/>
        <v>0</v>
      </c>
      <c r="R281" s="113">
        <f t="shared" si="19"/>
        <v>0</v>
      </c>
      <c r="S281" s="113">
        <f t="shared" si="20"/>
        <v>0</v>
      </c>
      <c r="T281" s="103"/>
      <c r="U281" s="103"/>
      <c r="V281" s="111"/>
      <c r="W281" s="103"/>
      <c r="X281" s="103"/>
      <c r="Y281" s="103"/>
      <c r="Z281" s="103"/>
      <c r="AA281" s="103"/>
      <c r="AB281" s="106"/>
      <c r="AC281" s="72"/>
      <c r="AD281" s="73"/>
    </row>
    <row r="282" spans="1:30" s="74" customFormat="1" ht="15">
      <c r="A282" s="103">
        <v>279</v>
      </c>
      <c r="B282" s="103"/>
      <c r="C282" s="103"/>
      <c r="D282" s="119"/>
      <c r="E282" s="119"/>
      <c r="F282" s="119"/>
      <c r="G282" s="106"/>
      <c r="H282" s="103"/>
      <c r="I282" s="120"/>
      <c r="J282" s="123"/>
      <c r="K282" s="124"/>
      <c r="L282" s="103"/>
      <c r="M282" s="111"/>
      <c r="N282" s="111">
        <f>IF(I282&gt;0,YEAR('Cover Sheet'!$E$8)-I282,0)</f>
        <v>0</v>
      </c>
      <c r="O282" s="111">
        <f t="shared" si="17"/>
        <v>0</v>
      </c>
      <c r="P282" s="112">
        <f t="shared" si="18"/>
        <v>0</v>
      </c>
      <c r="Q282" s="113">
        <f t="shared" si="19"/>
        <v>0</v>
      </c>
      <c r="R282" s="113">
        <f t="shared" si="19"/>
        <v>0</v>
      </c>
      <c r="S282" s="113">
        <f t="shared" si="20"/>
        <v>0</v>
      </c>
      <c r="T282" s="103"/>
      <c r="U282" s="103"/>
      <c r="V282" s="111"/>
      <c r="W282" s="103"/>
      <c r="X282" s="103"/>
      <c r="Y282" s="103"/>
      <c r="Z282" s="103"/>
      <c r="AA282" s="103"/>
      <c r="AB282" s="106"/>
      <c r="AC282" s="72"/>
      <c r="AD282" s="73"/>
    </row>
    <row r="283" spans="1:30" s="74" customFormat="1" ht="15">
      <c r="A283" s="114">
        <v>280</v>
      </c>
      <c r="B283" s="114"/>
      <c r="C283" s="114"/>
      <c r="D283" s="119"/>
      <c r="E283" s="119"/>
      <c r="F283" s="119"/>
      <c r="G283" s="106"/>
      <c r="H283" s="103"/>
      <c r="I283" s="120"/>
      <c r="J283" s="123"/>
      <c r="K283" s="124"/>
      <c r="L283" s="103"/>
      <c r="M283" s="111"/>
      <c r="N283" s="111">
        <f>IF(I283&gt;0,YEAR('Cover Sheet'!$E$8)-I283,0)</f>
        <v>0</v>
      </c>
      <c r="O283" s="111">
        <f t="shared" si="17"/>
        <v>0</v>
      </c>
      <c r="P283" s="112">
        <f t="shared" si="18"/>
        <v>0</v>
      </c>
      <c r="Q283" s="113">
        <f t="shared" si="19"/>
        <v>0</v>
      </c>
      <c r="R283" s="113">
        <f t="shared" si="19"/>
        <v>0</v>
      </c>
      <c r="S283" s="113">
        <f t="shared" si="20"/>
        <v>0</v>
      </c>
      <c r="T283" s="103"/>
      <c r="U283" s="103"/>
      <c r="V283" s="111"/>
      <c r="W283" s="103"/>
      <c r="X283" s="103"/>
      <c r="Y283" s="103"/>
      <c r="Z283" s="103"/>
      <c r="AA283" s="103"/>
      <c r="AB283" s="106"/>
      <c r="AC283" s="72"/>
      <c r="AD283" s="73"/>
    </row>
    <row r="284" spans="1:30" s="74" customFormat="1" ht="15">
      <c r="A284" s="103">
        <v>281</v>
      </c>
      <c r="B284" s="103"/>
      <c r="C284" s="103"/>
      <c r="D284" s="119"/>
      <c r="E284" s="119"/>
      <c r="F284" s="119"/>
      <c r="G284" s="106"/>
      <c r="H284" s="103"/>
      <c r="I284" s="120"/>
      <c r="J284" s="123"/>
      <c r="K284" s="124"/>
      <c r="L284" s="103"/>
      <c r="M284" s="111"/>
      <c r="N284" s="111">
        <f>IF(I284&gt;0,YEAR('Cover Sheet'!$E$8)-I284,0)</f>
        <v>0</v>
      </c>
      <c r="O284" s="111">
        <f t="shared" si="17"/>
        <v>0</v>
      </c>
      <c r="P284" s="112">
        <f t="shared" si="18"/>
        <v>0</v>
      </c>
      <c r="Q284" s="113">
        <f t="shared" si="19"/>
        <v>0</v>
      </c>
      <c r="R284" s="113">
        <f t="shared" si="19"/>
        <v>0</v>
      </c>
      <c r="S284" s="113">
        <f t="shared" si="20"/>
        <v>0</v>
      </c>
      <c r="T284" s="103"/>
      <c r="U284" s="103"/>
      <c r="V284" s="111"/>
      <c r="W284" s="103"/>
      <c r="X284" s="103"/>
      <c r="Y284" s="103"/>
      <c r="Z284" s="103"/>
      <c r="AA284" s="103"/>
      <c r="AB284" s="106"/>
      <c r="AC284" s="72"/>
      <c r="AD284" s="73"/>
    </row>
    <row r="285" spans="1:30" s="74" customFormat="1" ht="15">
      <c r="A285" s="114">
        <v>282</v>
      </c>
      <c r="B285" s="114"/>
      <c r="C285" s="114"/>
      <c r="D285" s="119"/>
      <c r="E285" s="119"/>
      <c r="F285" s="119"/>
      <c r="G285" s="106"/>
      <c r="H285" s="103"/>
      <c r="I285" s="120"/>
      <c r="J285" s="123"/>
      <c r="K285" s="124"/>
      <c r="L285" s="103"/>
      <c r="M285" s="111"/>
      <c r="N285" s="111">
        <f>IF(I285&gt;0,YEAR('Cover Sheet'!$E$8)-I285,0)</f>
        <v>0</v>
      </c>
      <c r="O285" s="111">
        <f t="shared" si="17"/>
        <v>0</v>
      </c>
      <c r="P285" s="112">
        <f t="shared" si="18"/>
        <v>0</v>
      </c>
      <c r="Q285" s="113">
        <f t="shared" si="19"/>
        <v>0</v>
      </c>
      <c r="R285" s="113">
        <f t="shared" si="19"/>
        <v>0</v>
      </c>
      <c r="S285" s="113">
        <f t="shared" si="20"/>
        <v>0</v>
      </c>
      <c r="T285" s="103"/>
      <c r="U285" s="103"/>
      <c r="V285" s="111"/>
      <c r="W285" s="103"/>
      <c r="X285" s="103"/>
      <c r="Y285" s="103"/>
      <c r="Z285" s="103"/>
      <c r="AA285" s="103"/>
      <c r="AB285" s="106"/>
      <c r="AC285" s="72"/>
      <c r="AD285" s="73"/>
    </row>
    <row r="286" spans="1:30" s="74" customFormat="1" ht="15">
      <c r="A286" s="103">
        <v>283</v>
      </c>
      <c r="B286" s="103"/>
      <c r="C286" s="103"/>
      <c r="D286" s="119"/>
      <c r="E286" s="119"/>
      <c r="F286" s="119"/>
      <c r="G286" s="106"/>
      <c r="H286" s="103"/>
      <c r="I286" s="120"/>
      <c r="J286" s="123"/>
      <c r="K286" s="124"/>
      <c r="L286" s="103"/>
      <c r="M286" s="111"/>
      <c r="N286" s="111">
        <f>IF(I286&gt;0,YEAR('Cover Sheet'!$E$8)-I286,0)</f>
        <v>0</v>
      </c>
      <c r="O286" s="111">
        <f t="shared" si="17"/>
        <v>0</v>
      </c>
      <c r="P286" s="112">
        <f t="shared" si="18"/>
        <v>0</v>
      </c>
      <c r="Q286" s="113">
        <f t="shared" si="19"/>
        <v>0</v>
      </c>
      <c r="R286" s="113">
        <f t="shared" si="19"/>
        <v>0</v>
      </c>
      <c r="S286" s="113">
        <f t="shared" si="20"/>
        <v>0</v>
      </c>
      <c r="T286" s="103"/>
      <c r="U286" s="103"/>
      <c r="V286" s="111"/>
      <c r="W286" s="103"/>
      <c r="X286" s="103"/>
      <c r="Y286" s="103"/>
      <c r="Z286" s="103"/>
      <c r="AA286" s="103"/>
      <c r="AB286" s="106"/>
      <c r="AC286" s="72"/>
      <c r="AD286" s="73"/>
    </row>
    <row r="287" spans="1:30" s="74" customFormat="1" ht="15">
      <c r="A287" s="114">
        <v>284</v>
      </c>
      <c r="B287" s="114"/>
      <c r="C287" s="114"/>
      <c r="D287" s="119"/>
      <c r="E287" s="119"/>
      <c r="F287" s="119"/>
      <c r="G287" s="106"/>
      <c r="H287" s="103"/>
      <c r="I287" s="120"/>
      <c r="J287" s="123"/>
      <c r="K287" s="124"/>
      <c r="L287" s="103"/>
      <c r="M287" s="111"/>
      <c r="N287" s="111">
        <f>IF(I287&gt;0,YEAR('Cover Sheet'!$E$8)-I287,0)</f>
        <v>0</v>
      </c>
      <c r="O287" s="111">
        <f t="shared" si="17"/>
        <v>0</v>
      </c>
      <c r="P287" s="112">
        <f t="shared" si="18"/>
        <v>0</v>
      </c>
      <c r="Q287" s="113">
        <f t="shared" si="19"/>
        <v>0</v>
      </c>
      <c r="R287" s="113">
        <f t="shared" si="19"/>
        <v>0</v>
      </c>
      <c r="S287" s="113">
        <f t="shared" si="20"/>
        <v>0</v>
      </c>
      <c r="T287" s="103"/>
      <c r="U287" s="103"/>
      <c r="V287" s="111"/>
      <c r="W287" s="103"/>
      <c r="X287" s="103"/>
      <c r="Y287" s="103"/>
      <c r="Z287" s="103"/>
      <c r="AA287" s="103"/>
      <c r="AB287" s="106"/>
      <c r="AC287" s="72"/>
      <c r="AD287" s="73"/>
    </row>
    <row r="288" spans="1:30" s="74" customFormat="1" ht="15">
      <c r="A288" s="103">
        <v>285</v>
      </c>
      <c r="B288" s="103"/>
      <c r="C288" s="103"/>
      <c r="D288" s="119"/>
      <c r="E288" s="119"/>
      <c r="F288" s="119"/>
      <c r="G288" s="106"/>
      <c r="H288" s="103"/>
      <c r="I288" s="120"/>
      <c r="J288" s="123"/>
      <c r="K288" s="124"/>
      <c r="L288" s="103"/>
      <c r="M288" s="111"/>
      <c r="N288" s="111">
        <f>IF(I288&gt;0,YEAR('Cover Sheet'!$E$8)-I288,0)</f>
        <v>0</v>
      </c>
      <c r="O288" s="111">
        <f t="shared" si="17"/>
        <v>0</v>
      </c>
      <c r="P288" s="112">
        <f t="shared" si="18"/>
        <v>0</v>
      </c>
      <c r="Q288" s="113">
        <f t="shared" si="19"/>
        <v>0</v>
      </c>
      <c r="R288" s="113">
        <f t="shared" si="19"/>
        <v>0</v>
      </c>
      <c r="S288" s="113">
        <f t="shared" si="20"/>
        <v>0</v>
      </c>
      <c r="T288" s="103"/>
      <c r="U288" s="103"/>
      <c r="V288" s="111"/>
      <c r="W288" s="103"/>
      <c r="X288" s="103"/>
      <c r="Y288" s="103"/>
      <c r="Z288" s="103"/>
      <c r="AA288" s="103"/>
      <c r="AB288" s="106"/>
      <c r="AC288" s="72"/>
      <c r="AD288" s="73"/>
    </row>
    <row r="289" spans="1:30" s="74" customFormat="1" ht="15">
      <c r="A289" s="114">
        <v>286</v>
      </c>
      <c r="B289" s="114"/>
      <c r="C289" s="114"/>
      <c r="D289" s="119"/>
      <c r="E289" s="119"/>
      <c r="F289" s="119"/>
      <c r="G289" s="106"/>
      <c r="H289" s="103"/>
      <c r="I289" s="120"/>
      <c r="J289" s="123"/>
      <c r="K289" s="124"/>
      <c r="L289" s="103"/>
      <c r="M289" s="111"/>
      <c r="N289" s="111">
        <f>IF(I289&gt;0,YEAR('Cover Sheet'!$E$8)-I289,0)</f>
        <v>0</v>
      </c>
      <c r="O289" s="111">
        <f t="shared" si="17"/>
        <v>0</v>
      </c>
      <c r="P289" s="112">
        <f t="shared" si="18"/>
        <v>0</v>
      </c>
      <c r="Q289" s="113">
        <f t="shared" si="19"/>
        <v>0</v>
      </c>
      <c r="R289" s="113">
        <f t="shared" si="19"/>
        <v>0</v>
      </c>
      <c r="S289" s="113">
        <f t="shared" si="20"/>
        <v>0</v>
      </c>
      <c r="T289" s="103"/>
      <c r="U289" s="103"/>
      <c r="V289" s="111"/>
      <c r="W289" s="103"/>
      <c r="X289" s="103"/>
      <c r="Y289" s="103"/>
      <c r="Z289" s="103"/>
      <c r="AA289" s="103"/>
      <c r="AB289" s="106"/>
      <c r="AC289" s="72"/>
      <c r="AD289" s="73"/>
    </row>
    <row r="290" spans="1:30" s="74" customFormat="1" ht="15">
      <c r="A290" s="103">
        <v>287</v>
      </c>
      <c r="B290" s="103"/>
      <c r="C290" s="103"/>
      <c r="D290" s="119"/>
      <c r="E290" s="119"/>
      <c r="F290" s="119"/>
      <c r="G290" s="106"/>
      <c r="H290" s="103"/>
      <c r="I290" s="120"/>
      <c r="J290" s="123"/>
      <c r="K290" s="124"/>
      <c r="L290" s="103"/>
      <c r="M290" s="111"/>
      <c r="N290" s="111">
        <f>IF(I290&gt;0,YEAR('Cover Sheet'!$E$8)-I290,0)</f>
        <v>0</v>
      </c>
      <c r="O290" s="111">
        <f t="shared" si="17"/>
        <v>0</v>
      </c>
      <c r="P290" s="112">
        <f t="shared" si="18"/>
        <v>0</v>
      </c>
      <c r="Q290" s="113">
        <f t="shared" si="19"/>
        <v>0</v>
      </c>
      <c r="R290" s="113">
        <f t="shared" si="19"/>
        <v>0</v>
      </c>
      <c r="S290" s="113">
        <f t="shared" si="20"/>
        <v>0</v>
      </c>
      <c r="T290" s="103"/>
      <c r="U290" s="103"/>
      <c r="V290" s="111"/>
      <c r="W290" s="103"/>
      <c r="X290" s="103"/>
      <c r="Y290" s="103"/>
      <c r="Z290" s="103"/>
      <c r="AA290" s="103"/>
      <c r="AB290" s="106"/>
      <c r="AC290" s="72"/>
      <c r="AD290" s="73"/>
    </row>
    <row r="291" spans="1:30" s="74" customFormat="1" ht="15">
      <c r="A291" s="114">
        <v>288</v>
      </c>
      <c r="B291" s="114"/>
      <c r="C291" s="114"/>
      <c r="D291" s="119"/>
      <c r="E291" s="119"/>
      <c r="F291" s="119"/>
      <c r="G291" s="106"/>
      <c r="H291" s="103"/>
      <c r="I291" s="120"/>
      <c r="J291" s="123"/>
      <c r="K291" s="124"/>
      <c r="L291" s="103"/>
      <c r="M291" s="111"/>
      <c r="N291" s="111">
        <f>IF(I291&gt;0,YEAR('Cover Sheet'!$E$8)-I291,0)</f>
        <v>0</v>
      </c>
      <c r="O291" s="111">
        <f t="shared" si="17"/>
        <v>0</v>
      </c>
      <c r="P291" s="112">
        <f t="shared" si="18"/>
        <v>0</v>
      </c>
      <c r="Q291" s="113">
        <f t="shared" si="19"/>
        <v>0</v>
      </c>
      <c r="R291" s="113">
        <f t="shared" si="19"/>
        <v>0</v>
      </c>
      <c r="S291" s="113">
        <f t="shared" si="20"/>
        <v>0</v>
      </c>
      <c r="T291" s="103"/>
      <c r="U291" s="103"/>
      <c r="V291" s="111"/>
      <c r="W291" s="103"/>
      <c r="X291" s="103"/>
      <c r="Y291" s="103"/>
      <c r="Z291" s="103"/>
      <c r="AA291" s="103"/>
      <c r="AB291" s="106"/>
      <c r="AC291" s="72"/>
      <c r="AD291" s="73"/>
    </row>
    <row r="292" spans="1:30" s="74" customFormat="1" ht="15">
      <c r="A292" s="103">
        <v>289</v>
      </c>
      <c r="B292" s="103"/>
      <c r="C292" s="103"/>
      <c r="D292" s="119"/>
      <c r="E292" s="119"/>
      <c r="F292" s="119"/>
      <c r="G292" s="106"/>
      <c r="H292" s="103"/>
      <c r="I292" s="120"/>
      <c r="J292" s="123"/>
      <c r="K292" s="124"/>
      <c r="L292" s="103"/>
      <c r="M292" s="111"/>
      <c r="N292" s="111">
        <f>IF(I292&gt;0,YEAR('Cover Sheet'!$E$8)-I292,0)</f>
        <v>0</v>
      </c>
      <c r="O292" s="111">
        <f t="shared" si="17"/>
        <v>0</v>
      </c>
      <c r="P292" s="112">
        <f t="shared" si="18"/>
        <v>0</v>
      </c>
      <c r="Q292" s="113">
        <f t="shared" si="19"/>
        <v>0</v>
      </c>
      <c r="R292" s="113">
        <f t="shared" si="19"/>
        <v>0</v>
      </c>
      <c r="S292" s="113">
        <f t="shared" si="20"/>
        <v>0</v>
      </c>
      <c r="T292" s="103"/>
      <c r="U292" s="103"/>
      <c r="V292" s="111"/>
      <c r="W292" s="103"/>
      <c r="X292" s="103"/>
      <c r="Y292" s="103"/>
      <c r="Z292" s="103"/>
      <c r="AA292" s="103"/>
      <c r="AB292" s="106"/>
      <c r="AC292" s="72"/>
      <c r="AD292" s="73"/>
    </row>
    <row r="293" spans="1:30" s="74" customFormat="1" ht="15">
      <c r="A293" s="114">
        <v>290</v>
      </c>
      <c r="B293" s="114"/>
      <c r="C293" s="114"/>
      <c r="D293" s="119"/>
      <c r="E293" s="119"/>
      <c r="F293" s="119"/>
      <c r="G293" s="106"/>
      <c r="H293" s="103"/>
      <c r="I293" s="120"/>
      <c r="J293" s="123"/>
      <c r="K293" s="124"/>
      <c r="L293" s="103"/>
      <c r="M293" s="111"/>
      <c r="N293" s="111">
        <f>IF(I293&gt;0,YEAR('Cover Sheet'!$E$8)-I293,0)</f>
        <v>0</v>
      </c>
      <c r="O293" s="111">
        <f t="shared" si="17"/>
        <v>0</v>
      </c>
      <c r="P293" s="112">
        <f t="shared" si="18"/>
        <v>0</v>
      </c>
      <c r="Q293" s="113">
        <f t="shared" si="19"/>
        <v>0</v>
      </c>
      <c r="R293" s="113">
        <f t="shared" si="19"/>
        <v>0</v>
      </c>
      <c r="S293" s="113">
        <f t="shared" si="20"/>
        <v>0</v>
      </c>
      <c r="T293" s="103"/>
      <c r="U293" s="103"/>
      <c r="V293" s="111"/>
      <c r="W293" s="103"/>
      <c r="X293" s="103"/>
      <c r="Y293" s="103"/>
      <c r="Z293" s="103"/>
      <c r="AA293" s="103"/>
      <c r="AB293" s="106"/>
      <c r="AC293" s="72"/>
      <c r="AD293" s="73"/>
    </row>
    <row r="294" spans="1:30" s="74" customFormat="1" ht="15">
      <c r="A294" s="103">
        <v>291</v>
      </c>
      <c r="B294" s="103"/>
      <c r="C294" s="103"/>
      <c r="D294" s="119"/>
      <c r="E294" s="119"/>
      <c r="F294" s="119"/>
      <c r="G294" s="106"/>
      <c r="H294" s="103"/>
      <c r="I294" s="120"/>
      <c r="J294" s="123"/>
      <c r="K294" s="124"/>
      <c r="L294" s="103"/>
      <c r="M294" s="111"/>
      <c r="N294" s="111">
        <f>IF(I294&gt;0,YEAR('Cover Sheet'!$E$8)-I294,0)</f>
        <v>0</v>
      </c>
      <c r="O294" s="111">
        <f t="shared" si="17"/>
        <v>0</v>
      </c>
      <c r="P294" s="112">
        <f t="shared" si="18"/>
        <v>0</v>
      </c>
      <c r="Q294" s="113">
        <f t="shared" si="19"/>
        <v>0</v>
      </c>
      <c r="R294" s="113">
        <f t="shared" si="19"/>
        <v>0</v>
      </c>
      <c r="S294" s="113">
        <f t="shared" si="20"/>
        <v>0</v>
      </c>
      <c r="T294" s="103"/>
      <c r="U294" s="103"/>
      <c r="V294" s="111"/>
      <c r="W294" s="103"/>
      <c r="X294" s="103"/>
      <c r="Y294" s="103"/>
      <c r="Z294" s="103"/>
      <c r="AA294" s="103"/>
      <c r="AB294" s="106"/>
      <c r="AC294" s="72"/>
      <c r="AD294" s="73"/>
    </row>
    <row r="295" spans="1:30" s="74" customFormat="1" ht="15">
      <c r="A295" s="114">
        <v>292</v>
      </c>
      <c r="B295" s="114"/>
      <c r="C295" s="114"/>
      <c r="D295" s="119"/>
      <c r="E295" s="119"/>
      <c r="F295" s="119"/>
      <c r="G295" s="106"/>
      <c r="H295" s="103"/>
      <c r="I295" s="120"/>
      <c r="J295" s="123"/>
      <c r="K295" s="124"/>
      <c r="L295" s="103"/>
      <c r="M295" s="111"/>
      <c r="N295" s="111">
        <f>IF(I295&gt;0,YEAR('Cover Sheet'!$E$8)-I295,0)</f>
        <v>0</v>
      </c>
      <c r="O295" s="111">
        <f t="shared" si="17"/>
        <v>0</v>
      </c>
      <c r="P295" s="112">
        <f t="shared" si="18"/>
        <v>0</v>
      </c>
      <c r="Q295" s="113">
        <f t="shared" si="19"/>
        <v>0</v>
      </c>
      <c r="R295" s="113">
        <f t="shared" si="19"/>
        <v>0</v>
      </c>
      <c r="S295" s="113">
        <f t="shared" si="20"/>
        <v>0</v>
      </c>
      <c r="T295" s="103"/>
      <c r="U295" s="103"/>
      <c r="V295" s="111"/>
      <c r="W295" s="103"/>
      <c r="X295" s="103"/>
      <c r="Y295" s="103"/>
      <c r="Z295" s="103"/>
      <c r="AA295" s="103"/>
      <c r="AB295" s="106"/>
      <c r="AC295" s="72"/>
      <c r="AD295" s="73"/>
    </row>
    <row r="296" spans="1:30" s="74" customFormat="1" ht="15">
      <c r="A296" s="103">
        <v>293</v>
      </c>
      <c r="B296" s="103"/>
      <c r="C296" s="103"/>
      <c r="D296" s="119"/>
      <c r="E296" s="119"/>
      <c r="F296" s="119"/>
      <c r="G296" s="106"/>
      <c r="H296" s="103"/>
      <c r="I296" s="120"/>
      <c r="J296" s="123"/>
      <c r="K296" s="124"/>
      <c r="L296" s="103"/>
      <c r="M296" s="111"/>
      <c r="N296" s="111">
        <f>IF(I296&gt;0,YEAR('Cover Sheet'!$E$8)-I296,0)</f>
        <v>0</v>
      </c>
      <c r="O296" s="111">
        <f t="shared" si="17"/>
        <v>0</v>
      </c>
      <c r="P296" s="112">
        <f t="shared" si="18"/>
        <v>0</v>
      </c>
      <c r="Q296" s="113">
        <f t="shared" si="19"/>
        <v>0</v>
      </c>
      <c r="R296" s="113">
        <f t="shared" si="19"/>
        <v>0</v>
      </c>
      <c r="S296" s="113">
        <f t="shared" si="20"/>
        <v>0</v>
      </c>
      <c r="T296" s="103"/>
      <c r="U296" s="103"/>
      <c r="V296" s="111"/>
      <c r="W296" s="103"/>
      <c r="X296" s="103"/>
      <c r="Y296" s="103"/>
      <c r="Z296" s="103"/>
      <c r="AA296" s="103"/>
      <c r="AB296" s="106"/>
      <c r="AC296" s="72"/>
      <c r="AD296" s="73"/>
    </row>
    <row r="297" spans="1:30" s="74" customFormat="1" ht="15">
      <c r="A297" s="114">
        <v>294</v>
      </c>
      <c r="B297" s="114"/>
      <c r="C297" s="114"/>
      <c r="D297" s="119"/>
      <c r="E297" s="119"/>
      <c r="F297" s="119"/>
      <c r="G297" s="106"/>
      <c r="H297" s="103"/>
      <c r="I297" s="120"/>
      <c r="J297" s="123"/>
      <c r="K297" s="124"/>
      <c r="L297" s="103"/>
      <c r="M297" s="111"/>
      <c r="N297" s="111">
        <f>IF(I297&gt;0,YEAR('Cover Sheet'!$E$8)-I297,0)</f>
        <v>0</v>
      </c>
      <c r="O297" s="111">
        <f t="shared" si="17"/>
        <v>0</v>
      </c>
      <c r="P297" s="112">
        <f t="shared" si="18"/>
        <v>0</v>
      </c>
      <c r="Q297" s="113">
        <f t="shared" si="19"/>
        <v>0</v>
      </c>
      <c r="R297" s="113">
        <f t="shared" si="19"/>
        <v>0</v>
      </c>
      <c r="S297" s="113">
        <f t="shared" si="20"/>
        <v>0</v>
      </c>
      <c r="T297" s="103"/>
      <c r="U297" s="103"/>
      <c r="V297" s="111"/>
      <c r="W297" s="103"/>
      <c r="X297" s="103"/>
      <c r="Y297" s="103"/>
      <c r="Z297" s="103"/>
      <c r="AA297" s="103"/>
      <c r="AB297" s="106"/>
      <c r="AC297" s="72"/>
      <c r="AD297" s="73"/>
    </row>
    <row r="298" spans="1:30" s="74" customFormat="1" ht="15">
      <c r="A298" s="103">
        <v>295</v>
      </c>
      <c r="B298" s="103"/>
      <c r="C298" s="103"/>
      <c r="D298" s="119"/>
      <c r="E298" s="119"/>
      <c r="F298" s="119"/>
      <c r="G298" s="106"/>
      <c r="H298" s="103"/>
      <c r="I298" s="120"/>
      <c r="J298" s="123"/>
      <c r="K298" s="124"/>
      <c r="L298" s="103"/>
      <c r="M298" s="111"/>
      <c r="N298" s="111">
        <f>IF(I298&gt;0,YEAR('Cover Sheet'!$E$8)-I298,0)</f>
        <v>0</v>
      </c>
      <c r="O298" s="111">
        <f t="shared" si="17"/>
        <v>0</v>
      </c>
      <c r="P298" s="112">
        <f t="shared" si="18"/>
        <v>0</v>
      </c>
      <c r="Q298" s="113">
        <f t="shared" si="19"/>
        <v>0</v>
      </c>
      <c r="R298" s="113">
        <f t="shared" si="19"/>
        <v>0</v>
      </c>
      <c r="S298" s="113">
        <f t="shared" si="20"/>
        <v>0</v>
      </c>
      <c r="T298" s="103"/>
      <c r="U298" s="103"/>
      <c r="V298" s="111"/>
      <c r="W298" s="103"/>
      <c r="X298" s="103"/>
      <c r="Y298" s="103"/>
      <c r="Z298" s="103"/>
      <c r="AA298" s="103"/>
      <c r="AB298" s="106"/>
      <c r="AC298" s="72"/>
      <c r="AD298" s="73"/>
    </row>
    <row r="299" spans="1:30" s="74" customFormat="1" ht="15">
      <c r="A299" s="114">
        <v>296</v>
      </c>
      <c r="B299" s="114"/>
      <c r="C299" s="114"/>
      <c r="D299" s="119"/>
      <c r="E299" s="119"/>
      <c r="F299" s="119"/>
      <c r="G299" s="106"/>
      <c r="H299" s="103"/>
      <c r="I299" s="120"/>
      <c r="J299" s="123"/>
      <c r="K299" s="124"/>
      <c r="L299" s="103"/>
      <c r="M299" s="111"/>
      <c r="N299" s="111">
        <f>IF(I299&gt;0,YEAR('Cover Sheet'!$E$8)-I299,0)</f>
        <v>0</v>
      </c>
      <c r="O299" s="111">
        <f t="shared" si="17"/>
        <v>0</v>
      </c>
      <c r="P299" s="112">
        <f t="shared" si="18"/>
        <v>0</v>
      </c>
      <c r="Q299" s="113">
        <f t="shared" si="19"/>
        <v>0</v>
      </c>
      <c r="R299" s="113">
        <f t="shared" si="19"/>
        <v>0</v>
      </c>
      <c r="S299" s="113">
        <f t="shared" si="20"/>
        <v>0</v>
      </c>
      <c r="T299" s="103"/>
      <c r="U299" s="103"/>
      <c r="V299" s="111"/>
      <c r="W299" s="103"/>
      <c r="X299" s="103"/>
      <c r="Y299" s="103"/>
      <c r="Z299" s="103"/>
      <c r="AA299" s="103"/>
      <c r="AB299" s="106"/>
      <c r="AC299" s="72"/>
      <c r="AD299" s="73"/>
    </row>
    <row r="300" spans="1:30" s="74" customFormat="1" ht="15">
      <c r="A300" s="103">
        <v>297</v>
      </c>
      <c r="B300" s="103"/>
      <c r="C300" s="103"/>
      <c r="D300" s="119"/>
      <c r="E300" s="119"/>
      <c r="F300" s="119"/>
      <c r="G300" s="106"/>
      <c r="H300" s="103"/>
      <c r="I300" s="120"/>
      <c r="J300" s="123"/>
      <c r="K300" s="124"/>
      <c r="L300" s="103"/>
      <c r="M300" s="111"/>
      <c r="N300" s="111">
        <f>IF(I300&gt;0,YEAR('Cover Sheet'!$E$8)-I300,0)</f>
        <v>0</v>
      </c>
      <c r="O300" s="111">
        <f t="shared" si="17"/>
        <v>0</v>
      </c>
      <c r="P300" s="112">
        <f t="shared" si="18"/>
        <v>0</v>
      </c>
      <c r="Q300" s="113">
        <f t="shared" si="19"/>
        <v>0</v>
      </c>
      <c r="R300" s="113">
        <f t="shared" si="19"/>
        <v>0</v>
      </c>
      <c r="S300" s="113">
        <f t="shared" si="20"/>
        <v>0</v>
      </c>
      <c r="T300" s="103"/>
      <c r="U300" s="103"/>
      <c r="V300" s="111"/>
      <c r="W300" s="103"/>
      <c r="X300" s="103"/>
      <c r="Y300" s="103"/>
      <c r="Z300" s="103"/>
      <c r="AA300" s="103"/>
      <c r="AB300" s="106"/>
      <c r="AC300" s="72"/>
      <c r="AD300" s="73"/>
    </row>
    <row r="301" spans="1:30" s="74" customFormat="1" ht="15">
      <c r="A301" s="114">
        <v>298</v>
      </c>
      <c r="B301" s="114"/>
      <c r="C301" s="114"/>
      <c r="D301" s="119"/>
      <c r="E301" s="119"/>
      <c r="F301" s="119"/>
      <c r="G301" s="106"/>
      <c r="H301" s="103"/>
      <c r="I301" s="120"/>
      <c r="J301" s="123"/>
      <c r="K301" s="124"/>
      <c r="L301" s="103"/>
      <c r="M301" s="111"/>
      <c r="N301" s="111">
        <f>IF(I301&gt;0,YEAR('Cover Sheet'!$E$8)-I301,0)</f>
        <v>0</v>
      </c>
      <c r="O301" s="111">
        <f t="shared" si="17"/>
        <v>0</v>
      </c>
      <c r="P301" s="112">
        <f t="shared" si="18"/>
        <v>0</v>
      </c>
      <c r="Q301" s="113">
        <f t="shared" si="19"/>
        <v>0</v>
      </c>
      <c r="R301" s="113">
        <f t="shared" si="19"/>
        <v>0</v>
      </c>
      <c r="S301" s="113">
        <f t="shared" si="20"/>
        <v>0</v>
      </c>
      <c r="T301" s="103"/>
      <c r="U301" s="103"/>
      <c r="V301" s="111"/>
      <c r="W301" s="103"/>
      <c r="X301" s="103"/>
      <c r="Y301" s="103"/>
      <c r="Z301" s="103"/>
      <c r="AA301" s="103"/>
      <c r="AB301" s="106"/>
      <c r="AC301" s="72"/>
      <c r="AD301" s="73"/>
    </row>
    <row r="302" spans="1:30" s="74" customFormat="1" ht="15">
      <c r="A302" s="103">
        <v>299</v>
      </c>
      <c r="B302" s="103"/>
      <c r="C302" s="103"/>
      <c r="D302" s="119"/>
      <c r="E302" s="119"/>
      <c r="F302" s="119"/>
      <c r="G302" s="106"/>
      <c r="H302" s="103"/>
      <c r="I302" s="120"/>
      <c r="J302" s="123"/>
      <c r="K302" s="124"/>
      <c r="L302" s="103"/>
      <c r="M302" s="111"/>
      <c r="N302" s="111">
        <f>IF(I302&gt;0,YEAR('Cover Sheet'!$E$8)-I302,0)</f>
        <v>0</v>
      </c>
      <c r="O302" s="111">
        <f t="shared" si="17"/>
        <v>0</v>
      </c>
      <c r="P302" s="112">
        <f t="shared" si="18"/>
        <v>0</v>
      </c>
      <c r="Q302" s="113">
        <f t="shared" si="19"/>
        <v>0</v>
      </c>
      <c r="R302" s="113">
        <f t="shared" si="19"/>
        <v>0</v>
      </c>
      <c r="S302" s="113">
        <f t="shared" si="20"/>
        <v>0</v>
      </c>
      <c r="T302" s="103"/>
      <c r="U302" s="103"/>
      <c r="V302" s="111"/>
      <c r="W302" s="103"/>
      <c r="X302" s="103"/>
      <c r="Y302" s="103"/>
      <c r="Z302" s="103"/>
      <c r="AA302" s="103"/>
      <c r="AB302" s="106"/>
      <c r="AC302" s="72"/>
      <c r="AD302" s="73"/>
    </row>
    <row r="303" spans="1:30" s="74" customFormat="1" ht="15">
      <c r="A303" s="114">
        <v>300</v>
      </c>
      <c r="B303" s="114"/>
      <c r="C303" s="114"/>
      <c r="D303" s="119"/>
      <c r="E303" s="119"/>
      <c r="F303" s="119"/>
      <c r="G303" s="106"/>
      <c r="H303" s="103"/>
      <c r="I303" s="120"/>
      <c r="J303" s="123"/>
      <c r="K303" s="124"/>
      <c r="L303" s="103"/>
      <c r="M303" s="111"/>
      <c r="N303" s="111">
        <f>IF(I303&gt;0,YEAR('Cover Sheet'!$E$8)-I303,0)</f>
        <v>0</v>
      </c>
      <c r="O303" s="111">
        <f t="shared" si="17"/>
        <v>0</v>
      </c>
      <c r="P303" s="112">
        <f t="shared" si="18"/>
        <v>0</v>
      </c>
      <c r="Q303" s="113">
        <f t="shared" si="19"/>
        <v>0</v>
      </c>
      <c r="R303" s="113">
        <f t="shared" si="19"/>
        <v>0</v>
      </c>
      <c r="S303" s="113">
        <f t="shared" si="20"/>
        <v>0</v>
      </c>
      <c r="T303" s="103"/>
      <c r="U303" s="103"/>
      <c r="V303" s="111"/>
      <c r="W303" s="103"/>
      <c r="X303" s="103"/>
      <c r="Y303" s="103"/>
      <c r="Z303" s="103"/>
      <c r="AA303" s="103"/>
      <c r="AB303" s="106"/>
      <c r="AC303" s="72"/>
      <c r="AD303" s="73"/>
    </row>
    <row r="304" spans="1:30" s="74" customFormat="1" ht="15">
      <c r="A304" s="103">
        <v>301</v>
      </c>
      <c r="B304" s="103"/>
      <c r="C304" s="103"/>
      <c r="D304" s="119"/>
      <c r="E304" s="119"/>
      <c r="F304" s="119"/>
      <c r="G304" s="106"/>
      <c r="H304" s="103"/>
      <c r="I304" s="120"/>
      <c r="J304" s="123"/>
      <c r="K304" s="124"/>
      <c r="L304" s="103"/>
      <c r="M304" s="111"/>
      <c r="N304" s="111">
        <f>IF(I304&gt;0,YEAR('Cover Sheet'!$E$8)-I304,0)</f>
        <v>0</v>
      </c>
      <c r="O304" s="111">
        <f t="shared" si="17"/>
        <v>0</v>
      </c>
      <c r="P304" s="112">
        <f t="shared" si="18"/>
        <v>0</v>
      </c>
      <c r="Q304" s="113">
        <f t="shared" si="19"/>
        <v>0</v>
      </c>
      <c r="R304" s="113">
        <f t="shared" si="19"/>
        <v>0</v>
      </c>
      <c r="S304" s="113">
        <f t="shared" si="20"/>
        <v>0</v>
      </c>
      <c r="T304" s="103"/>
      <c r="U304" s="103"/>
      <c r="V304" s="111"/>
      <c r="W304" s="103"/>
      <c r="X304" s="103"/>
      <c r="Y304" s="103"/>
      <c r="Z304" s="103"/>
      <c r="AA304" s="103"/>
      <c r="AB304" s="106"/>
      <c r="AC304" s="72"/>
      <c r="AD304" s="73"/>
    </row>
    <row r="305" spans="1:30" s="74" customFormat="1" ht="15">
      <c r="A305" s="114">
        <v>302</v>
      </c>
      <c r="B305" s="114"/>
      <c r="C305" s="114"/>
      <c r="D305" s="119"/>
      <c r="E305" s="119"/>
      <c r="F305" s="119"/>
      <c r="G305" s="106"/>
      <c r="H305" s="103"/>
      <c r="I305" s="120"/>
      <c r="J305" s="123"/>
      <c r="K305" s="124"/>
      <c r="L305" s="103"/>
      <c r="M305" s="111"/>
      <c r="N305" s="111">
        <f>IF(I305&gt;0,YEAR('Cover Sheet'!$E$8)-I305,0)</f>
        <v>0</v>
      </c>
      <c r="O305" s="111">
        <f t="shared" si="17"/>
        <v>0</v>
      </c>
      <c r="P305" s="112">
        <f t="shared" si="18"/>
        <v>0</v>
      </c>
      <c r="Q305" s="113">
        <f t="shared" si="19"/>
        <v>0</v>
      </c>
      <c r="R305" s="113">
        <f t="shared" si="19"/>
        <v>0</v>
      </c>
      <c r="S305" s="113">
        <f t="shared" si="20"/>
        <v>0</v>
      </c>
      <c r="T305" s="103"/>
      <c r="U305" s="103"/>
      <c r="V305" s="111"/>
      <c r="W305" s="103"/>
      <c r="X305" s="103"/>
      <c r="Y305" s="103"/>
      <c r="Z305" s="103"/>
      <c r="AA305" s="103"/>
      <c r="AB305" s="106"/>
      <c r="AC305" s="72"/>
      <c r="AD305" s="73"/>
    </row>
    <row r="306" spans="1:30" s="74" customFormat="1" ht="15">
      <c r="A306" s="103">
        <v>303</v>
      </c>
      <c r="B306" s="103"/>
      <c r="C306" s="103"/>
      <c r="D306" s="119"/>
      <c r="E306" s="119"/>
      <c r="F306" s="119"/>
      <c r="G306" s="106"/>
      <c r="H306" s="103"/>
      <c r="I306" s="120"/>
      <c r="J306" s="123"/>
      <c r="K306" s="124"/>
      <c r="L306" s="103"/>
      <c r="M306" s="111"/>
      <c r="N306" s="111">
        <f>IF(I306&gt;0,YEAR('Cover Sheet'!$E$8)-I306,0)</f>
        <v>0</v>
      </c>
      <c r="O306" s="111">
        <f t="shared" si="17"/>
        <v>0</v>
      </c>
      <c r="P306" s="112">
        <f t="shared" si="18"/>
        <v>0</v>
      </c>
      <c r="Q306" s="113">
        <f t="shared" si="19"/>
        <v>0</v>
      </c>
      <c r="R306" s="113">
        <f t="shared" si="19"/>
        <v>0</v>
      </c>
      <c r="S306" s="113">
        <f t="shared" si="20"/>
        <v>0</v>
      </c>
      <c r="T306" s="103"/>
      <c r="U306" s="103"/>
      <c r="V306" s="111"/>
      <c r="W306" s="103"/>
      <c r="X306" s="103"/>
      <c r="Y306" s="103"/>
      <c r="Z306" s="103"/>
      <c r="AA306" s="103"/>
      <c r="AB306" s="106"/>
      <c r="AC306" s="72"/>
      <c r="AD306" s="73"/>
    </row>
    <row r="307" spans="1:30" s="74" customFormat="1" ht="15">
      <c r="A307" s="114">
        <v>304</v>
      </c>
      <c r="B307" s="114"/>
      <c r="C307" s="114"/>
      <c r="D307" s="119"/>
      <c r="E307" s="119"/>
      <c r="F307" s="119"/>
      <c r="G307" s="106"/>
      <c r="H307" s="103"/>
      <c r="I307" s="120"/>
      <c r="J307" s="123"/>
      <c r="K307" s="124"/>
      <c r="L307" s="103"/>
      <c r="M307" s="111"/>
      <c r="N307" s="111">
        <f>IF(I307&gt;0,YEAR('Cover Sheet'!$E$8)-I307,0)</f>
        <v>0</v>
      </c>
      <c r="O307" s="111">
        <f t="shared" si="17"/>
        <v>0</v>
      </c>
      <c r="P307" s="112">
        <f t="shared" si="18"/>
        <v>0</v>
      </c>
      <c r="Q307" s="113">
        <f t="shared" si="19"/>
        <v>0</v>
      </c>
      <c r="R307" s="113">
        <f t="shared" si="19"/>
        <v>0</v>
      </c>
      <c r="S307" s="113">
        <f t="shared" si="20"/>
        <v>0</v>
      </c>
      <c r="T307" s="103"/>
      <c r="U307" s="103"/>
      <c r="V307" s="111"/>
      <c r="W307" s="103"/>
      <c r="X307" s="103"/>
      <c r="Y307" s="103"/>
      <c r="Z307" s="103"/>
      <c r="AA307" s="103"/>
      <c r="AB307" s="106"/>
      <c r="AC307" s="72"/>
      <c r="AD307" s="73"/>
    </row>
    <row r="308" spans="1:30" s="74" customFormat="1" ht="15">
      <c r="A308" s="103">
        <v>305</v>
      </c>
      <c r="B308" s="103"/>
      <c r="C308" s="103"/>
      <c r="D308" s="119"/>
      <c r="E308" s="119"/>
      <c r="F308" s="119"/>
      <c r="G308" s="106"/>
      <c r="H308" s="103"/>
      <c r="I308" s="120"/>
      <c r="J308" s="123"/>
      <c r="K308" s="124"/>
      <c r="L308" s="103"/>
      <c r="M308" s="111"/>
      <c r="N308" s="111">
        <f>IF(I308&gt;0,YEAR('Cover Sheet'!$E$8)-I308,0)</f>
        <v>0</v>
      </c>
      <c r="O308" s="111">
        <f t="shared" si="17"/>
        <v>0</v>
      </c>
      <c r="P308" s="112">
        <f t="shared" si="18"/>
        <v>0</v>
      </c>
      <c r="Q308" s="113">
        <f t="shared" si="19"/>
        <v>0</v>
      </c>
      <c r="R308" s="113">
        <f t="shared" si="19"/>
        <v>0</v>
      </c>
      <c r="S308" s="113">
        <f t="shared" si="20"/>
        <v>0</v>
      </c>
      <c r="T308" s="103"/>
      <c r="U308" s="103"/>
      <c r="V308" s="111"/>
      <c r="W308" s="103"/>
      <c r="X308" s="103"/>
      <c r="Y308" s="103"/>
      <c r="Z308" s="103"/>
      <c r="AA308" s="103"/>
      <c r="AB308" s="106"/>
      <c r="AC308" s="72"/>
      <c r="AD308" s="73"/>
    </row>
    <row r="309" spans="1:30" s="74" customFormat="1" ht="15">
      <c r="A309" s="114">
        <v>306</v>
      </c>
      <c r="B309" s="114"/>
      <c r="C309" s="114"/>
      <c r="D309" s="119"/>
      <c r="E309" s="119"/>
      <c r="F309" s="119"/>
      <c r="G309" s="106"/>
      <c r="H309" s="103"/>
      <c r="I309" s="120"/>
      <c r="J309" s="123"/>
      <c r="K309" s="124"/>
      <c r="L309" s="103"/>
      <c r="M309" s="111"/>
      <c r="N309" s="111">
        <f>IF(I309&gt;0,YEAR('Cover Sheet'!$E$8)-I309,0)</f>
        <v>0</v>
      </c>
      <c r="O309" s="111">
        <f t="shared" si="17"/>
        <v>0</v>
      </c>
      <c r="P309" s="112">
        <f t="shared" si="18"/>
        <v>0</v>
      </c>
      <c r="Q309" s="113">
        <f t="shared" si="19"/>
        <v>0</v>
      </c>
      <c r="R309" s="113">
        <f t="shared" si="19"/>
        <v>0</v>
      </c>
      <c r="S309" s="113">
        <f t="shared" si="20"/>
        <v>0</v>
      </c>
      <c r="T309" s="103"/>
      <c r="U309" s="103"/>
      <c r="V309" s="111"/>
      <c r="W309" s="103"/>
      <c r="X309" s="103"/>
      <c r="Y309" s="103"/>
      <c r="Z309" s="103"/>
      <c r="AA309" s="103"/>
      <c r="AB309" s="106"/>
      <c r="AC309" s="72"/>
      <c r="AD309" s="73"/>
    </row>
    <row r="310" spans="1:30" s="74" customFormat="1" ht="15">
      <c r="A310" s="103">
        <v>307</v>
      </c>
      <c r="B310" s="103"/>
      <c r="C310" s="103"/>
      <c r="D310" s="119"/>
      <c r="E310" s="119"/>
      <c r="F310" s="119"/>
      <c r="G310" s="106"/>
      <c r="H310" s="103"/>
      <c r="I310" s="120"/>
      <c r="J310" s="123"/>
      <c r="K310" s="124"/>
      <c r="L310" s="103"/>
      <c r="M310" s="111"/>
      <c r="N310" s="111">
        <f>IF(I310&gt;0,YEAR('Cover Sheet'!$E$8)-I310,0)</f>
        <v>0</v>
      </c>
      <c r="O310" s="111">
        <f t="shared" si="17"/>
        <v>0</v>
      </c>
      <c r="P310" s="112">
        <f t="shared" si="18"/>
        <v>0</v>
      </c>
      <c r="Q310" s="113">
        <f t="shared" si="19"/>
        <v>0</v>
      </c>
      <c r="R310" s="113">
        <f t="shared" si="19"/>
        <v>0</v>
      </c>
      <c r="S310" s="113">
        <f t="shared" si="20"/>
        <v>0</v>
      </c>
      <c r="T310" s="103"/>
      <c r="U310" s="103"/>
      <c r="V310" s="111"/>
      <c r="W310" s="103"/>
      <c r="X310" s="103"/>
      <c r="Y310" s="103"/>
      <c r="Z310" s="103"/>
      <c r="AA310" s="103"/>
      <c r="AB310" s="106"/>
      <c r="AC310" s="72"/>
      <c r="AD310" s="73"/>
    </row>
    <row r="311" spans="1:30" s="74" customFormat="1" ht="15">
      <c r="A311" s="114">
        <v>308</v>
      </c>
      <c r="B311" s="114"/>
      <c r="C311" s="114"/>
      <c r="D311" s="119"/>
      <c r="E311" s="119"/>
      <c r="F311" s="119"/>
      <c r="G311" s="106"/>
      <c r="H311" s="103"/>
      <c r="I311" s="120"/>
      <c r="J311" s="123"/>
      <c r="K311" s="124"/>
      <c r="L311" s="103"/>
      <c r="M311" s="111"/>
      <c r="N311" s="111">
        <f>IF(I311&gt;0,YEAR('Cover Sheet'!$E$8)-I311,0)</f>
        <v>0</v>
      </c>
      <c r="O311" s="111">
        <f t="shared" si="17"/>
        <v>0</v>
      </c>
      <c r="P311" s="112">
        <f t="shared" si="18"/>
        <v>0</v>
      </c>
      <c r="Q311" s="113">
        <f t="shared" si="19"/>
        <v>0</v>
      </c>
      <c r="R311" s="113">
        <f t="shared" si="19"/>
        <v>0</v>
      </c>
      <c r="S311" s="113">
        <f t="shared" si="20"/>
        <v>0</v>
      </c>
      <c r="T311" s="103"/>
      <c r="U311" s="103"/>
      <c r="V311" s="111"/>
      <c r="W311" s="103"/>
      <c r="X311" s="103"/>
      <c r="Y311" s="103"/>
      <c r="Z311" s="103"/>
      <c r="AA311" s="103"/>
      <c r="AB311" s="106"/>
      <c r="AC311" s="72"/>
      <c r="AD311" s="73"/>
    </row>
    <row r="312" spans="1:30" s="74" customFormat="1" ht="15">
      <c r="A312" s="103">
        <v>309</v>
      </c>
      <c r="B312" s="103"/>
      <c r="C312" s="103"/>
      <c r="D312" s="119"/>
      <c r="E312" s="119"/>
      <c r="F312" s="119"/>
      <c r="G312" s="106"/>
      <c r="H312" s="103"/>
      <c r="I312" s="120"/>
      <c r="J312" s="123"/>
      <c r="K312" s="124"/>
      <c r="L312" s="103"/>
      <c r="M312" s="111"/>
      <c r="N312" s="111">
        <f>IF(I312&gt;0,YEAR('Cover Sheet'!$E$8)-I312,0)</f>
        <v>0</v>
      </c>
      <c r="O312" s="111">
        <f t="shared" si="17"/>
        <v>0</v>
      </c>
      <c r="P312" s="112">
        <f t="shared" si="18"/>
        <v>0</v>
      </c>
      <c r="Q312" s="113">
        <f t="shared" si="19"/>
        <v>0</v>
      </c>
      <c r="R312" s="113">
        <f t="shared" si="19"/>
        <v>0</v>
      </c>
      <c r="S312" s="113">
        <f t="shared" si="20"/>
        <v>0</v>
      </c>
      <c r="T312" s="103"/>
      <c r="U312" s="103"/>
      <c r="V312" s="111"/>
      <c r="W312" s="103"/>
      <c r="X312" s="103"/>
      <c r="Y312" s="103"/>
      <c r="Z312" s="103"/>
      <c r="AA312" s="103"/>
      <c r="AB312" s="106"/>
      <c r="AC312" s="72"/>
      <c r="AD312" s="73"/>
    </row>
    <row r="313" spans="1:30" s="74" customFormat="1" ht="15">
      <c r="A313" s="114">
        <v>310</v>
      </c>
      <c r="B313" s="114"/>
      <c r="C313" s="114"/>
      <c r="D313" s="119"/>
      <c r="E313" s="119"/>
      <c r="F313" s="119"/>
      <c r="G313" s="106"/>
      <c r="H313" s="103"/>
      <c r="I313" s="120"/>
      <c r="J313" s="123"/>
      <c r="K313" s="124"/>
      <c r="L313" s="103"/>
      <c r="M313" s="111"/>
      <c r="N313" s="111">
        <f>IF(I313&gt;0,YEAR('Cover Sheet'!$E$8)-I313,0)</f>
        <v>0</v>
      </c>
      <c r="O313" s="111">
        <f t="shared" si="17"/>
        <v>0</v>
      </c>
      <c r="P313" s="112">
        <f t="shared" si="18"/>
        <v>0</v>
      </c>
      <c r="Q313" s="113">
        <f t="shared" si="19"/>
        <v>0</v>
      </c>
      <c r="R313" s="113">
        <f t="shared" si="19"/>
        <v>0</v>
      </c>
      <c r="S313" s="113">
        <f t="shared" si="20"/>
        <v>0</v>
      </c>
      <c r="T313" s="103"/>
      <c r="U313" s="103"/>
      <c r="V313" s="111"/>
      <c r="W313" s="103"/>
      <c r="X313" s="103"/>
      <c r="Y313" s="103"/>
      <c r="Z313" s="103"/>
      <c r="AA313" s="103"/>
      <c r="AB313" s="106"/>
      <c r="AC313" s="72"/>
      <c r="AD313" s="73"/>
    </row>
    <row r="314" spans="1:30" s="74" customFormat="1" ht="15">
      <c r="A314" s="103">
        <v>311</v>
      </c>
      <c r="B314" s="103"/>
      <c r="C314" s="103"/>
      <c r="D314" s="119"/>
      <c r="E314" s="119"/>
      <c r="F314" s="119"/>
      <c r="G314" s="106"/>
      <c r="H314" s="103"/>
      <c r="I314" s="120"/>
      <c r="J314" s="123"/>
      <c r="K314" s="124"/>
      <c r="L314" s="103"/>
      <c r="M314" s="111"/>
      <c r="N314" s="111">
        <f>IF(I314&gt;0,YEAR('Cover Sheet'!$E$8)-I314,0)</f>
        <v>0</v>
      </c>
      <c r="O314" s="111">
        <f t="shared" si="17"/>
        <v>0</v>
      </c>
      <c r="P314" s="112">
        <f t="shared" si="18"/>
        <v>0</v>
      </c>
      <c r="Q314" s="113">
        <f t="shared" si="19"/>
        <v>0</v>
      </c>
      <c r="R314" s="113">
        <f t="shared" si="19"/>
        <v>0</v>
      </c>
      <c r="S314" s="113">
        <f t="shared" si="20"/>
        <v>0</v>
      </c>
      <c r="T314" s="103"/>
      <c r="U314" s="103"/>
      <c r="V314" s="111"/>
      <c r="W314" s="103"/>
      <c r="X314" s="103"/>
      <c r="Y314" s="103"/>
      <c r="Z314" s="103"/>
      <c r="AA314" s="103"/>
      <c r="AB314" s="106"/>
      <c r="AC314" s="72"/>
      <c r="AD314" s="73"/>
    </row>
    <row r="315" spans="1:30" s="74" customFormat="1" ht="15">
      <c r="A315" s="114">
        <v>312</v>
      </c>
      <c r="B315" s="114"/>
      <c r="C315" s="114"/>
      <c r="D315" s="119"/>
      <c r="E315" s="119"/>
      <c r="F315" s="119"/>
      <c r="G315" s="106"/>
      <c r="H315" s="103"/>
      <c r="I315" s="120"/>
      <c r="J315" s="123"/>
      <c r="K315" s="124"/>
      <c r="L315" s="103"/>
      <c r="M315" s="111"/>
      <c r="N315" s="111">
        <f>IF(I315&gt;0,YEAR('Cover Sheet'!$E$8)-I315,0)</f>
        <v>0</v>
      </c>
      <c r="O315" s="111">
        <f t="shared" si="17"/>
        <v>0</v>
      </c>
      <c r="P315" s="112">
        <f t="shared" si="18"/>
        <v>0</v>
      </c>
      <c r="Q315" s="113">
        <f t="shared" si="19"/>
        <v>0</v>
      </c>
      <c r="R315" s="113">
        <f t="shared" si="19"/>
        <v>0</v>
      </c>
      <c r="S315" s="113">
        <f t="shared" si="20"/>
        <v>0</v>
      </c>
      <c r="T315" s="103"/>
      <c r="U315" s="103"/>
      <c r="V315" s="111"/>
      <c r="W315" s="103"/>
      <c r="X315" s="103"/>
      <c r="Y315" s="103"/>
      <c r="Z315" s="103"/>
      <c r="AA315" s="103"/>
      <c r="AB315" s="106"/>
      <c r="AC315" s="72"/>
      <c r="AD315" s="73"/>
    </row>
    <row r="316" spans="1:30" s="74" customFormat="1" ht="15">
      <c r="A316" s="103">
        <v>313</v>
      </c>
      <c r="B316" s="103"/>
      <c r="C316" s="103"/>
      <c r="D316" s="119"/>
      <c r="E316" s="119"/>
      <c r="F316" s="119"/>
      <c r="G316" s="106"/>
      <c r="H316" s="103"/>
      <c r="I316" s="120"/>
      <c r="J316" s="123"/>
      <c r="K316" s="124"/>
      <c r="L316" s="103"/>
      <c r="M316" s="111"/>
      <c r="N316" s="111">
        <f>IF(I316&gt;0,YEAR('Cover Sheet'!$E$8)-I316,0)</f>
        <v>0</v>
      </c>
      <c r="O316" s="111">
        <f t="shared" si="17"/>
        <v>0</v>
      </c>
      <c r="P316" s="112">
        <f t="shared" si="18"/>
        <v>0</v>
      </c>
      <c r="Q316" s="113">
        <f t="shared" si="19"/>
        <v>0</v>
      </c>
      <c r="R316" s="113">
        <f t="shared" si="19"/>
        <v>0</v>
      </c>
      <c r="S316" s="113">
        <f t="shared" si="20"/>
        <v>0</v>
      </c>
      <c r="T316" s="103"/>
      <c r="U316" s="103"/>
      <c r="V316" s="111"/>
      <c r="W316" s="103"/>
      <c r="X316" s="103"/>
      <c r="Y316" s="103"/>
      <c r="Z316" s="103"/>
      <c r="AA316" s="103"/>
      <c r="AB316" s="106"/>
      <c r="AC316" s="72"/>
      <c r="AD316" s="73"/>
    </row>
    <row r="317" spans="1:30" s="74" customFormat="1" ht="15">
      <c r="A317" s="114">
        <v>314</v>
      </c>
      <c r="B317" s="114"/>
      <c r="C317" s="114"/>
      <c r="D317" s="119"/>
      <c r="E317" s="119"/>
      <c r="F317" s="119"/>
      <c r="G317" s="106"/>
      <c r="H317" s="103"/>
      <c r="I317" s="120"/>
      <c r="J317" s="123"/>
      <c r="K317" s="124"/>
      <c r="L317" s="103"/>
      <c r="M317" s="111"/>
      <c r="N317" s="111">
        <f>IF(I317&gt;0,YEAR('Cover Sheet'!$E$8)-I317,0)</f>
        <v>0</v>
      </c>
      <c r="O317" s="111">
        <f t="shared" si="17"/>
        <v>0</v>
      </c>
      <c r="P317" s="112">
        <f t="shared" si="18"/>
        <v>0</v>
      </c>
      <c r="Q317" s="113">
        <f t="shared" si="19"/>
        <v>0</v>
      </c>
      <c r="R317" s="113">
        <f t="shared" si="19"/>
        <v>0</v>
      </c>
      <c r="S317" s="113">
        <f t="shared" si="20"/>
        <v>0</v>
      </c>
      <c r="T317" s="103"/>
      <c r="U317" s="103"/>
      <c r="V317" s="111"/>
      <c r="W317" s="103"/>
      <c r="X317" s="103"/>
      <c r="Y317" s="103"/>
      <c r="Z317" s="103"/>
      <c r="AA317" s="103"/>
      <c r="AB317" s="106"/>
      <c r="AC317" s="72"/>
      <c r="AD317" s="73"/>
    </row>
    <row r="318" spans="1:30" s="74" customFormat="1" ht="15">
      <c r="A318" s="103">
        <v>315</v>
      </c>
      <c r="B318" s="103"/>
      <c r="C318" s="103"/>
      <c r="D318" s="119"/>
      <c r="E318" s="119"/>
      <c r="F318" s="119"/>
      <c r="G318" s="106"/>
      <c r="H318" s="103"/>
      <c r="I318" s="120"/>
      <c r="J318" s="123"/>
      <c r="K318" s="124"/>
      <c r="L318" s="103"/>
      <c r="M318" s="111"/>
      <c r="N318" s="111">
        <f>IF(I318&gt;0,YEAR('Cover Sheet'!$E$8)-I318,0)</f>
        <v>0</v>
      </c>
      <c r="O318" s="111">
        <f t="shared" si="17"/>
        <v>0</v>
      </c>
      <c r="P318" s="112">
        <f t="shared" si="18"/>
        <v>0</v>
      </c>
      <c r="Q318" s="113">
        <f t="shared" si="19"/>
        <v>0</v>
      </c>
      <c r="R318" s="113">
        <f t="shared" si="19"/>
        <v>0</v>
      </c>
      <c r="S318" s="113">
        <f t="shared" si="20"/>
        <v>0</v>
      </c>
      <c r="T318" s="103"/>
      <c r="U318" s="103"/>
      <c r="V318" s="111"/>
      <c r="W318" s="103"/>
      <c r="X318" s="103"/>
      <c r="Y318" s="103"/>
      <c r="Z318" s="103"/>
      <c r="AA318" s="103"/>
      <c r="AB318" s="106"/>
      <c r="AC318" s="72"/>
      <c r="AD318" s="73"/>
    </row>
    <row r="319" spans="1:30" s="74" customFormat="1" ht="15">
      <c r="A319" s="114">
        <v>316</v>
      </c>
      <c r="B319" s="114"/>
      <c r="C319" s="114"/>
      <c r="D319" s="119"/>
      <c r="E319" s="119"/>
      <c r="F319" s="119"/>
      <c r="G319" s="106"/>
      <c r="H319" s="103"/>
      <c r="I319" s="120"/>
      <c r="J319" s="123"/>
      <c r="K319" s="124"/>
      <c r="L319" s="103"/>
      <c r="M319" s="111"/>
      <c r="N319" s="111">
        <f>IF(I319&gt;0,YEAR('Cover Sheet'!$E$8)-I319,0)</f>
        <v>0</v>
      </c>
      <c r="O319" s="111">
        <f t="shared" si="17"/>
        <v>0</v>
      </c>
      <c r="P319" s="112">
        <f t="shared" si="18"/>
        <v>0</v>
      </c>
      <c r="Q319" s="113">
        <f t="shared" si="19"/>
        <v>0</v>
      </c>
      <c r="R319" s="113">
        <f t="shared" si="19"/>
        <v>0</v>
      </c>
      <c r="S319" s="113">
        <f t="shared" si="20"/>
        <v>0</v>
      </c>
      <c r="T319" s="103"/>
      <c r="U319" s="103"/>
      <c r="V319" s="111"/>
      <c r="W319" s="103"/>
      <c r="X319" s="103"/>
      <c r="Y319" s="103"/>
      <c r="Z319" s="103"/>
      <c r="AA319" s="103"/>
      <c r="AB319" s="106"/>
      <c r="AC319" s="72"/>
      <c r="AD319" s="73"/>
    </row>
    <row r="320" spans="1:30" s="74" customFormat="1" ht="15">
      <c r="A320" s="103">
        <v>317</v>
      </c>
      <c r="B320" s="103"/>
      <c r="C320" s="103"/>
      <c r="D320" s="119"/>
      <c r="E320" s="119"/>
      <c r="F320" s="119"/>
      <c r="G320" s="106"/>
      <c r="H320" s="103"/>
      <c r="I320" s="120"/>
      <c r="J320" s="123"/>
      <c r="K320" s="124"/>
      <c r="L320" s="103"/>
      <c r="M320" s="111"/>
      <c r="N320" s="111">
        <f>IF(I320&gt;0,YEAR('Cover Sheet'!$E$8)-I320,0)</f>
        <v>0</v>
      </c>
      <c r="O320" s="111">
        <f t="shared" si="17"/>
        <v>0</v>
      </c>
      <c r="P320" s="112">
        <f t="shared" si="18"/>
        <v>0</v>
      </c>
      <c r="Q320" s="113">
        <f t="shared" si="19"/>
        <v>0</v>
      </c>
      <c r="R320" s="113">
        <f t="shared" si="19"/>
        <v>0</v>
      </c>
      <c r="S320" s="113">
        <f t="shared" si="20"/>
        <v>0</v>
      </c>
      <c r="T320" s="103"/>
      <c r="U320" s="103"/>
      <c r="V320" s="111"/>
      <c r="W320" s="103"/>
      <c r="X320" s="103"/>
      <c r="Y320" s="103"/>
      <c r="Z320" s="103"/>
      <c r="AA320" s="103"/>
      <c r="AB320" s="106"/>
      <c r="AC320" s="72"/>
      <c r="AD320" s="73"/>
    </row>
    <row r="321" spans="1:30" s="74" customFormat="1" ht="15">
      <c r="A321" s="114">
        <v>318</v>
      </c>
      <c r="B321" s="114"/>
      <c r="C321" s="114"/>
      <c r="D321" s="119"/>
      <c r="E321" s="119"/>
      <c r="F321" s="119"/>
      <c r="G321" s="106"/>
      <c r="H321" s="103"/>
      <c r="I321" s="120"/>
      <c r="J321" s="123"/>
      <c r="K321" s="124"/>
      <c r="L321" s="103"/>
      <c r="M321" s="111"/>
      <c r="N321" s="111">
        <f>IF(I321&gt;0,YEAR('Cover Sheet'!$E$8)-I321,0)</f>
        <v>0</v>
      </c>
      <c r="O321" s="111">
        <f t="shared" si="17"/>
        <v>0</v>
      </c>
      <c r="P321" s="112">
        <f t="shared" si="18"/>
        <v>0</v>
      </c>
      <c r="Q321" s="113">
        <f t="shared" si="19"/>
        <v>0</v>
      </c>
      <c r="R321" s="113">
        <f t="shared" si="19"/>
        <v>0</v>
      </c>
      <c r="S321" s="113">
        <f t="shared" si="20"/>
        <v>0</v>
      </c>
      <c r="T321" s="103"/>
      <c r="U321" s="103"/>
      <c r="V321" s="111"/>
      <c r="W321" s="103"/>
      <c r="X321" s="103"/>
      <c r="Y321" s="103"/>
      <c r="Z321" s="103"/>
      <c r="AA321" s="103"/>
      <c r="AB321" s="106"/>
      <c r="AC321" s="72"/>
      <c r="AD321" s="73"/>
    </row>
    <row r="322" spans="1:30" s="74" customFormat="1" ht="15">
      <c r="A322" s="103">
        <v>319</v>
      </c>
      <c r="B322" s="103"/>
      <c r="C322" s="103"/>
      <c r="D322" s="119"/>
      <c r="E322" s="119"/>
      <c r="F322" s="119"/>
      <c r="G322" s="106"/>
      <c r="H322" s="103"/>
      <c r="I322" s="120"/>
      <c r="J322" s="123"/>
      <c r="K322" s="124"/>
      <c r="L322" s="103"/>
      <c r="M322" s="111"/>
      <c r="N322" s="111">
        <f>IF(I322&gt;0,YEAR('Cover Sheet'!$E$8)-I322,0)</f>
        <v>0</v>
      </c>
      <c r="O322" s="111">
        <f t="shared" si="17"/>
        <v>0</v>
      </c>
      <c r="P322" s="112">
        <f t="shared" si="18"/>
        <v>0</v>
      </c>
      <c r="Q322" s="113">
        <f t="shared" si="19"/>
        <v>0</v>
      </c>
      <c r="R322" s="113">
        <f t="shared" si="19"/>
        <v>0</v>
      </c>
      <c r="S322" s="113">
        <f t="shared" si="20"/>
        <v>0</v>
      </c>
      <c r="T322" s="103"/>
      <c r="U322" s="103"/>
      <c r="V322" s="111"/>
      <c r="W322" s="103"/>
      <c r="X322" s="103"/>
      <c r="Y322" s="103"/>
      <c r="Z322" s="103"/>
      <c r="AA322" s="103"/>
      <c r="AB322" s="106"/>
      <c r="AC322" s="72"/>
      <c r="AD322" s="73"/>
    </row>
    <row r="323" spans="1:30" s="74" customFormat="1" ht="15">
      <c r="A323" s="114">
        <v>320</v>
      </c>
      <c r="B323" s="114"/>
      <c r="C323" s="114"/>
      <c r="D323" s="119"/>
      <c r="E323" s="119"/>
      <c r="F323" s="119"/>
      <c r="G323" s="106"/>
      <c r="H323" s="103"/>
      <c r="I323" s="120"/>
      <c r="J323" s="123"/>
      <c r="K323" s="124"/>
      <c r="L323" s="103"/>
      <c r="M323" s="111"/>
      <c r="N323" s="111">
        <f>IF(I323&gt;0,YEAR('Cover Sheet'!$E$8)-I323,0)</f>
        <v>0</v>
      </c>
      <c r="O323" s="111">
        <f t="shared" si="17"/>
        <v>0</v>
      </c>
      <c r="P323" s="112">
        <f t="shared" si="18"/>
        <v>0</v>
      </c>
      <c r="Q323" s="113">
        <f t="shared" si="19"/>
        <v>0</v>
      </c>
      <c r="R323" s="113">
        <f t="shared" si="19"/>
        <v>0</v>
      </c>
      <c r="S323" s="113">
        <f t="shared" si="20"/>
        <v>0</v>
      </c>
      <c r="T323" s="103"/>
      <c r="U323" s="103"/>
      <c r="V323" s="111"/>
      <c r="W323" s="103"/>
      <c r="X323" s="103"/>
      <c r="Y323" s="103"/>
      <c r="Z323" s="103"/>
      <c r="AA323" s="103"/>
      <c r="AB323" s="106"/>
      <c r="AC323" s="72"/>
      <c r="AD323" s="73"/>
    </row>
    <row r="324" spans="1:30" s="74" customFormat="1" ht="15">
      <c r="A324" s="103">
        <v>321</v>
      </c>
      <c r="B324" s="103"/>
      <c r="C324" s="103"/>
      <c r="D324" s="119"/>
      <c r="E324" s="119"/>
      <c r="F324" s="119"/>
      <c r="G324" s="106"/>
      <c r="H324" s="103"/>
      <c r="I324" s="120"/>
      <c r="J324" s="123"/>
      <c r="K324" s="124"/>
      <c r="L324" s="103"/>
      <c r="M324" s="111"/>
      <c r="N324" s="111">
        <f>IF(I324&gt;0,YEAR('Cover Sheet'!$E$8)-I324,0)</f>
        <v>0</v>
      </c>
      <c r="O324" s="111">
        <f t="shared" ref="O324:O387" si="21">IF(M324-N324&gt;0,M324-N324,0)</f>
        <v>0</v>
      </c>
      <c r="P324" s="112">
        <f t="shared" ref="P324:P387" si="22">IFERROR(O324/M324,0)</f>
        <v>0</v>
      </c>
      <c r="Q324" s="113">
        <f t="shared" si="19"/>
        <v>0</v>
      </c>
      <c r="R324" s="113">
        <f t="shared" si="19"/>
        <v>0</v>
      </c>
      <c r="S324" s="113">
        <f t="shared" si="20"/>
        <v>0</v>
      </c>
      <c r="T324" s="103"/>
      <c r="U324" s="103"/>
      <c r="V324" s="111"/>
      <c r="W324" s="103"/>
      <c r="X324" s="103"/>
      <c r="Y324" s="103"/>
      <c r="Z324" s="103"/>
      <c r="AA324" s="103"/>
      <c r="AB324" s="106"/>
      <c r="AC324" s="72"/>
      <c r="AD324" s="73"/>
    </row>
    <row r="325" spans="1:30" s="74" customFormat="1" ht="15">
      <c r="A325" s="114">
        <v>322</v>
      </c>
      <c r="B325" s="114"/>
      <c r="C325" s="114"/>
      <c r="D325" s="119"/>
      <c r="E325" s="119"/>
      <c r="F325" s="119"/>
      <c r="G325" s="106"/>
      <c r="H325" s="103"/>
      <c r="I325" s="120"/>
      <c r="J325" s="123"/>
      <c r="K325" s="124"/>
      <c r="L325" s="103"/>
      <c r="M325" s="111"/>
      <c r="N325" s="111">
        <f>IF(I325&gt;0,YEAR('Cover Sheet'!$E$8)-I325,0)</f>
        <v>0</v>
      </c>
      <c r="O325" s="111">
        <f t="shared" si="21"/>
        <v>0</v>
      </c>
      <c r="P325" s="112">
        <f t="shared" si="22"/>
        <v>0</v>
      </c>
      <c r="Q325" s="113">
        <f t="shared" ref="Q325:R388" si="23">N325*$K325</f>
        <v>0</v>
      </c>
      <c r="R325" s="113">
        <f t="shared" si="23"/>
        <v>0</v>
      </c>
      <c r="S325" s="113">
        <f t="shared" ref="S325:S388" si="24">P325*$K325</f>
        <v>0</v>
      </c>
      <c r="T325" s="103"/>
      <c r="U325" s="103"/>
      <c r="V325" s="111"/>
      <c r="W325" s="103"/>
      <c r="X325" s="103"/>
      <c r="Y325" s="103"/>
      <c r="Z325" s="103"/>
      <c r="AA325" s="103"/>
      <c r="AB325" s="106"/>
      <c r="AC325" s="72"/>
      <c r="AD325" s="73"/>
    </row>
    <row r="326" spans="1:30" s="74" customFormat="1" ht="15">
      <c r="A326" s="103">
        <v>323</v>
      </c>
      <c r="B326" s="103"/>
      <c r="C326" s="103"/>
      <c r="D326" s="119"/>
      <c r="E326" s="119"/>
      <c r="F326" s="119"/>
      <c r="G326" s="106"/>
      <c r="H326" s="103"/>
      <c r="I326" s="120"/>
      <c r="J326" s="123"/>
      <c r="K326" s="124"/>
      <c r="L326" s="103"/>
      <c r="M326" s="111"/>
      <c r="N326" s="111">
        <f>IF(I326&gt;0,YEAR('Cover Sheet'!$E$8)-I326,0)</f>
        <v>0</v>
      </c>
      <c r="O326" s="111">
        <f t="shared" si="21"/>
        <v>0</v>
      </c>
      <c r="P326" s="112">
        <f t="shared" si="22"/>
        <v>0</v>
      </c>
      <c r="Q326" s="113">
        <f t="shared" si="23"/>
        <v>0</v>
      </c>
      <c r="R326" s="113">
        <f t="shared" si="23"/>
        <v>0</v>
      </c>
      <c r="S326" s="113">
        <f t="shared" si="24"/>
        <v>0</v>
      </c>
      <c r="T326" s="103"/>
      <c r="U326" s="103"/>
      <c r="V326" s="111"/>
      <c r="W326" s="103"/>
      <c r="X326" s="103"/>
      <c r="Y326" s="103"/>
      <c r="Z326" s="103"/>
      <c r="AA326" s="103"/>
      <c r="AB326" s="106"/>
      <c r="AC326" s="72"/>
      <c r="AD326" s="73"/>
    </row>
    <row r="327" spans="1:30" s="74" customFormat="1" ht="15">
      <c r="A327" s="114">
        <v>324</v>
      </c>
      <c r="B327" s="114"/>
      <c r="C327" s="114"/>
      <c r="D327" s="119"/>
      <c r="E327" s="119"/>
      <c r="F327" s="119"/>
      <c r="G327" s="106"/>
      <c r="H327" s="103"/>
      <c r="I327" s="120"/>
      <c r="J327" s="123"/>
      <c r="K327" s="124"/>
      <c r="L327" s="103"/>
      <c r="M327" s="111"/>
      <c r="N327" s="111">
        <f>IF(I327&gt;0,YEAR('Cover Sheet'!$E$8)-I327,0)</f>
        <v>0</v>
      </c>
      <c r="O327" s="111">
        <f t="shared" si="21"/>
        <v>0</v>
      </c>
      <c r="P327" s="112">
        <f t="shared" si="22"/>
        <v>0</v>
      </c>
      <c r="Q327" s="113">
        <f t="shared" si="23"/>
        <v>0</v>
      </c>
      <c r="R327" s="113">
        <f t="shared" si="23"/>
        <v>0</v>
      </c>
      <c r="S327" s="113">
        <f t="shared" si="24"/>
        <v>0</v>
      </c>
      <c r="T327" s="103"/>
      <c r="U327" s="103"/>
      <c r="V327" s="111"/>
      <c r="W327" s="103"/>
      <c r="X327" s="103"/>
      <c r="Y327" s="103"/>
      <c r="Z327" s="103"/>
      <c r="AA327" s="103"/>
      <c r="AB327" s="106"/>
      <c r="AC327" s="72"/>
      <c r="AD327" s="73"/>
    </row>
    <row r="328" spans="1:30" s="74" customFormat="1" ht="15">
      <c r="A328" s="103">
        <v>325</v>
      </c>
      <c r="B328" s="103"/>
      <c r="C328" s="103"/>
      <c r="D328" s="119"/>
      <c r="E328" s="119"/>
      <c r="F328" s="119"/>
      <c r="G328" s="106"/>
      <c r="H328" s="103"/>
      <c r="I328" s="120"/>
      <c r="J328" s="123"/>
      <c r="K328" s="124"/>
      <c r="L328" s="103"/>
      <c r="M328" s="111"/>
      <c r="N328" s="111">
        <f>IF(I328&gt;0,YEAR('Cover Sheet'!$E$8)-I328,0)</f>
        <v>0</v>
      </c>
      <c r="O328" s="111">
        <f t="shared" si="21"/>
        <v>0</v>
      </c>
      <c r="P328" s="112">
        <f t="shared" si="22"/>
        <v>0</v>
      </c>
      <c r="Q328" s="113">
        <f t="shared" si="23"/>
        <v>0</v>
      </c>
      <c r="R328" s="113">
        <f t="shared" si="23"/>
        <v>0</v>
      </c>
      <c r="S328" s="113">
        <f t="shared" si="24"/>
        <v>0</v>
      </c>
      <c r="T328" s="103"/>
      <c r="U328" s="103"/>
      <c r="V328" s="111"/>
      <c r="W328" s="103"/>
      <c r="X328" s="103"/>
      <c r="Y328" s="103"/>
      <c r="Z328" s="103"/>
      <c r="AA328" s="103"/>
      <c r="AB328" s="106"/>
      <c r="AC328" s="72"/>
      <c r="AD328" s="73"/>
    </row>
    <row r="329" spans="1:30" s="74" customFormat="1" ht="15">
      <c r="A329" s="114">
        <v>326</v>
      </c>
      <c r="B329" s="114"/>
      <c r="C329" s="114"/>
      <c r="D329" s="119"/>
      <c r="E329" s="119"/>
      <c r="F329" s="119"/>
      <c r="G329" s="106"/>
      <c r="H329" s="103"/>
      <c r="I329" s="120"/>
      <c r="J329" s="123"/>
      <c r="K329" s="124"/>
      <c r="L329" s="103"/>
      <c r="M329" s="111"/>
      <c r="N329" s="111">
        <f>IF(I329&gt;0,YEAR('Cover Sheet'!$E$8)-I329,0)</f>
        <v>0</v>
      </c>
      <c r="O329" s="111">
        <f t="shared" si="21"/>
        <v>0</v>
      </c>
      <c r="P329" s="112">
        <f t="shared" si="22"/>
        <v>0</v>
      </c>
      <c r="Q329" s="113">
        <f t="shared" si="23"/>
        <v>0</v>
      </c>
      <c r="R329" s="113">
        <f t="shared" si="23"/>
        <v>0</v>
      </c>
      <c r="S329" s="113">
        <f t="shared" si="24"/>
        <v>0</v>
      </c>
      <c r="T329" s="103"/>
      <c r="U329" s="103"/>
      <c r="V329" s="111"/>
      <c r="W329" s="103"/>
      <c r="X329" s="103"/>
      <c r="Y329" s="103"/>
      <c r="Z329" s="103"/>
      <c r="AA329" s="103"/>
      <c r="AB329" s="106"/>
      <c r="AC329" s="72"/>
      <c r="AD329" s="73"/>
    </row>
    <row r="330" spans="1:30" s="74" customFormat="1" ht="15">
      <c r="A330" s="103">
        <v>327</v>
      </c>
      <c r="B330" s="103"/>
      <c r="C330" s="103"/>
      <c r="D330" s="119"/>
      <c r="E330" s="119"/>
      <c r="F330" s="119"/>
      <c r="G330" s="106"/>
      <c r="H330" s="103"/>
      <c r="I330" s="120"/>
      <c r="J330" s="123"/>
      <c r="K330" s="124"/>
      <c r="L330" s="103"/>
      <c r="M330" s="111"/>
      <c r="N330" s="111">
        <f>IF(I330&gt;0,YEAR('Cover Sheet'!$E$8)-I330,0)</f>
        <v>0</v>
      </c>
      <c r="O330" s="111">
        <f t="shared" si="21"/>
        <v>0</v>
      </c>
      <c r="P330" s="112">
        <f t="shared" si="22"/>
        <v>0</v>
      </c>
      <c r="Q330" s="113">
        <f t="shared" si="23"/>
        <v>0</v>
      </c>
      <c r="R330" s="113">
        <f t="shared" si="23"/>
        <v>0</v>
      </c>
      <c r="S330" s="113">
        <f t="shared" si="24"/>
        <v>0</v>
      </c>
      <c r="T330" s="103"/>
      <c r="U330" s="103"/>
      <c r="V330" s="111"/>
      <c r="W330" s="103"/>
      <c r="X330" s="103"/>
      <c r="Y330" s="103"/>
      <c r="Z330" s="103"/>
      <c r="AA330" s="103"/>
      <c r="AB330" s="106"/>
      <c r="AC330" s="72"/>
      <c r="AD330" s="73"/>
    </row>
    <row r="331" spans="1:30" s="74" customFormat="1" ht="15">
      <c r="A331" s="114">
        <v>328</v>
      </c>
      <c r="B331" s="114"/>
      <c r="C331" s="114"/>
      <c r="D331" s="119"/>
      <c r="E331" s="119"/>
      <c r="F331" s="119"/>
      <c r="G331" s="106"/>
      <c r="H331" s="103"/>
      <c r="I331" s="120"/>
      <c r="J331" s="123"/>
      <c r="K331" s="124"/>
      <c r="L331" s="103"/>
      <c r="M331" s="111"/>
      <c r="N331" s="111">
        <f>IF(I331&gt;0,YEAR('Cover Sheet'!$E$8)-I331,0)</f>
        <v>0</v>
      </c>
      <c r="O331" s="111">
        <f t="shared" si="21"/>
        <v>0</v>
      </c>
      <c r="P331" s="112">
        <f t="shared" si="22"/>
        <v>0</v>
      </c>
      <c r="Q331" s="113">
        <f t="shared" si="23"/>
        <v>0</v>
      </c>
      <c r="R331" s="113">
        <f t="shared" si="23"/>
        <v>0</v>
      </c>
      <c r="S331" s="113">
        <f t="shared" si="24"/>
        <v>0</v>
      </c>
      <c r="T331" s="103"/>
      <c r="U331" s="103"/>
      <c r="V331" s="111"/>
      <c r="W331" s="103"/>
      <c r="X331" s="103"/>
      <c r="Y331" s="103"/>
      <c r="Z331" s="103"/>
      <c r="AA331" s="103"/>
      <c r="AB331" s="106"/>
      <c r="AC331" s="72"/>
      <c r="AD331" s="73"/>
    </row>
    <row r="332" spans="1:30" s="74" customFormat="1" ht="15">
      <c r="A332" s="103">
        <v>329</v>
      </c>
      <c r="B332" s="103"/>
      <c r="C332" s="103"/>
      <c r="D332" s="119"/>
      <c r="E332" s="119"/>
      <c r="F332" s="119"/>
      <c r="G332" s="106"/>
      <c r="H332" s="103"/>
      <c r="I332" s="120"/>
      <c r="J332" s="123"/>
      <c r="K332" s="124"/>
      <c r="L332" s="103"/>
      <c r="M332" s="111"/>
      <c r="N332" s="111">
        <f>IF(I332&gt;0,YEAR('Cover Sheet'!$E$8)-I332,0)</f>
        <v>0</v>
      </c>
      <c r="O332" s="111">
        <f t="shared" si="21"/>
        <v>0</v>
      </c>
      <c r="P332" s="112">
        <f t="shared" si="22"/>
        <v>0</v>
      </c>
      <c r="Q332" s="113">
        <f t="shared" si="23"/>
        <v>0</v>
      </c>
      <c r="R332" s="113">
        <f t="shared" si="23"/>
        <v>0</v>
      </c>
      <c r="S332" s="113">
        <f t="shared" si="24"/>
        <v>0</v>
      </c>
      <c r="T332" s="103"/>
      <c r="U332" s="103"/>
      <c r="V332" s="111"/>
      <c r="W332" s="103"/>
      <c r="X332" s="103"/>
      <c r="Y332" s="103"/>
      <c r="Z332" s="103"/>
      <c r="AA332" s="103"/>
      <c r="AB332" s="106"/>
      <c r="AC332" s="72"/>
      <c r="AD332" s="73"/>
    </row>
    <row r="333" spans="1:30" s="74" customFormat="1" ht="15">
      <c r="A333" s="114">
        <v>330</v>
      </c>
      <c r="B333" s="114"/>
      <c r="C333" s="114"/>
      <c r="D333" s="119"/>
      <c r="E333" s="119"/>
      <c r="F333" s="119"/>
      <c r="G333" s="106"/>
      <c r="H333" s="103"/>
      <c r="I333" s="120"/>
      <c r="J333" s="123"/>
      <c r="K333" s="124"/>
      <c r="L333" s="103"/>
      <c r="M333" s="111"/>
      <c r="N333" s="111">
        <f>IF(I333&gt;0,YEAR('Cover Sheet'!$E$8)-I333,0)</f>
        <v>0</v>
      </c>
      <c r="O333" s="111">
        <f t="shared" si="21"/>
        <v>0</v>
      </c>
      <c r="P333" s="112">
        <f t="shared" si="22"/>
        <v>0</v>
      </c>
      <c r="Q333" s="113">
        <f t="shared" si="23"/>
        <v>0</v>
      </c>
      <c r="R333" s="113">
        <f t="shared" si="23"/>
        <v>0</v>
      </c>
      <c r="S333" s="113">
        <f t="shared" si="24"/>
        <v>0</v>
      </c>
      <c r="T333" s="103"/>
      <c r="U333" s="103"/>
      <c r="V333" s="111"/>
      <c r="W333" s="103"/>
      <c r="X333" s="103"/>
      <c r="Y333" s="103"/>
      <c r="Z333" s="103"/>
      <c r="AA333" s="103"/>
      <c r="AB333" s="106"/>
      <c r="AC333" s="72"/>
      <c r="AD333" s="73"/>
    </row>
    <row r="334" spans="1:30" s="74" customFormat="1" ht="15">
      <c r="A334" s="103">
        <v>331</v>
      </c>
      <c r="B334" s="103"/>
      <c r="C334" s="103"/>
      <c r="D334" s="119"/>
      <c r="E334" s="119"/>
      <c r="F334" s="119"/>
      <c r="G334" s="106"/>
      <c r="H334" s="103"/>
      <c r="I334" s="120"/>
      <c r="J334" s="123"/>
      <c r="K334" s="124"/>
      <c r="L334" s="103"/>
      <c r="M334" s="111"/>
      <c r="N334" s="111">
        <f>IF(I334&gt;0,YEAR('Cover Sheet'!$E$8)-I334,0)</f>
        <v>0</v>
      </c>
      <c r="O334" s="111">
        <f t="shared" si="21"/>
        <v>0</v>
      </c>
      <c r="P334" s="112">
        <f t="shared" si="22"/>
        <v>0</v>
      </c>
      <c r="Q334" s="113">
        <f t="shared" si="23"/>
        <v>0</v>
      </c>
      <c r="R334" s="113">
        <f t="shared" si="23"/>
        <v>0</v>
      </c>
      <c r="S334" s="113">
        <f t="shared" si="24"/>
        <v>0</v>
      </c>
      <c r="T334" s="103"/>
      <c r="U334" s="103"/>
      <c r="V334" s="111"/>
      <c r="W334" s="103"/>
      <c r="X334" s="103"/>
      <c r="Y334" s="103"/>
      <c r="Z334" s="103"/>
      <c r="AA334" s="103"/>
      <c r="AB334" s="106"/>
      <c r="AC334" s="72"/>
      <c r="AD334" s="73"/>
    </row>
    <row r="335" spans="1:30" s="74" customFormat="1" ht="15">
      <c r="A335" s="114">
        <v>332</v>
      </c>
      <c r="B335" s="114"/>
      <c r="C335" s="114"/>
      <c r="D335" s="119"/>
      <c r="E335" s="119"/>
      <c r="F335" s="119"/>
      <c r="G335" s="106"/>
      <c r="H335" s="103"/>
      <c r="I335" s="120"/>
      <c r="J335" s="123"/>
      <c r="K335" s="124"/>
      <c r="L335" s="103"/>
      <c r="M335" s="111"/>
      <c r="N335" s="111">
        <f>IF(I335&gt;0,YEAR('Cover Sheet'!$E$8)-I335,0)</f>
        <v>0</v>
      </c>
      <c r="O335" s="111">
        <f t="shared" si="21"/>
        <v>0</v>
      </c>
      <c r="P335" s="112">
        <f t="shared" si="22"/>
        <v>0</v>
      </c>
      <c r="Q335" s="113">
        <f t="shared" si="23"/>
        <v>0</v>
      </c>
      <c r="R335" s="113">
        <f t="shared" si="23"/>
        <v>0</v>
      </c>
      <c r="S335" s="113">
        <f t="shared" si="24"/>
        <v>0</v>
      </c>
      <c r="T335" s="103"/>
      <c r="U335" s="103"/>
      <c r="V335" s="111"/>
      <c r="W335" s="103"/>
      <c r="X335" s="103"/>
      <c r="Y335" s="103"/>
      <c r="Z335" s="103"/>
      <c r="AA335" s="103"/>
      <c r="AB335" s="106"/>
      <c r="AC335" s="72"/>
      <c r="AD335" s="73"/>
    </row>
    <row r="336" spans="1:30" s="74" customFormat="1" ht="15">
      <c r="A336" s="103">
        <v>333</v>
      </c>
      <c r="B336" s="103"/>
      <c r="C336" s="103"/>
      <c r="D336" s="119"/>
      <c r="E336" s="119"/>
      <c r="F336" s="119"/>
      <c r="G336" s="106"/>
      <c r="H336" s="103"/>
      <c r="I336" s="120"/>
      <c r="J336" s="123"/>
      <c r="K336" s="124"/>
      <c r="L336" s="103"/>
      <c r="M336" s="111"/>
      <c r="N336" s="111">
        <f>IF(I336&gt;0,YEAR('Cover Sheet'!$E$8)-I336,0)</f>
        <v>0</v>
      </c>
      <c r="O336" s="111">
        <f t="shared" si="21"/>
        <v>0</v>
      </c>
      <c r="P336" s="112">
        <f t="shared" si="22"/>
        <v>0</v>
      </c>
      <c r="Q336" s="113">
        <f t="shared" si="23"/>
        <v>0</v>
      </c>
      <c r="R336" s="113">
        <f t="shared" si="23"/>
        <v>0</v>
      </c>
      <c r="S336" s="113">
        <f t="shared" si="24"/>
        <v>0</v>
      </c>
      <c r="T336" s="103"/>
      <c r="U336" s="103"/>
      <c r="V336" s="111"/>
      <c r="W336" s="103"/>
      <c r="X336" s="103"/>
      <c r="Y336" s="103"/>
      <c r="Z336" s="103"/>
      <c r="AA336" s="103"/>
      <c r="AB336" s="106"/>
      <c r="AC336" s="72"/>
      <c r="AD336" s="73"/>
    </row>
    <row r="337" spans="1:30" s="74" customFormat="1" ht="15">
      <c r="A337" s="114">
        <v>334</v>
      </c>
      <c r="B337" s="114"/>
      <c r="C337" s="114"/>
      <c r="D337" s="119"/>
      <c r="E337" s="119"/>
      <c r="F337" s="119"/>
      <c r="G337" s="106"/>
      <c r="H337" s="103"/>
      <c r="I337" s="120"/>
      <c r="J337" s="123"/>
      <c r="K337" s="124"/>
      <c r="L337" s="103"/>
      <c r="M337" s="111"/>
      <c r="N337" s="111">
        <f>IF(I337&gt;0,YEAR('Cover Sheet'!$E$8)-I337,0)</f>
        <v>0</v>
      </c>
      <c r="O337" s="111">
        <f t="shared" si="21"/>
        <v>0</v>
      </c>
      <c r="P337" s="112">
        <f t="shared" si="22"/>
        <v>0</v>
      </c>
      <c r="Q337" s="113">
        <f t="shared" si="23"/>
        <v>0</v>
      </c>
      <c r="R337" s="113">
        <f t="shared" si="23"/>
        <v>0</v>
      </c>
      <c r="S337" s="113">
        <f t="shared" si="24"/>
        <v>0</v>
      </c>
      <c r="T337" s="103"/>
      <c r="U337" s="103"/>
      <c r="V337" s="111"/>
      <c r="W337" s="103"/>
      <c r="X337" s="103"/>
      <c r="Y337" s="103"/>
      <c r="Z337" s="103"/>
      <c r="AA337" s="103"/>
      <c r="AB337" s="106"/>
      <c r="AC337" s="72"/>
      <c r="AD337" s="73"/>
    </row>
    <row r="338" spans="1:30" s="74" customFormat="1" ht="15">
      <c r="A338" s="103">
        <v>335</v>
      </c>
      <c r="B338" s="103"/>
      <c r="C338" s="103"/>
      <c r="D338" s="119"/>
      <c r="E338" s="119"/>
      <c r="F338" s="119"/>
      <c r="G338" s="106"/>
      <c r="H338" s="103"/>
      <c r="I338" s="120"/>
      <c r="J338" s="123"/>
      <c r="K338" s="124"/>
      <c r="L338" s="103"/>
      <c r="M338" s="111"/>
      <c r="N338" s="111">
        <f>IF(I338&gt;0,YEAR('Cover Sheet'!$E$8)-I338,0)</f>
        <v>0</v>
      </c>
      <c r="O338" s="111">
        <f t="shared" si="21"/>
        <v>0</v>
      </c>
      <c r="P338" s="112">
        <f t="shared" si="22"/>
        <v>0</v>
      </c>
      <c r="Q338" s="113">
        <f t="shared" si="23"/>
        <v>0</v>
      </c>
      <c r="R338" s="113">
        <f t="shared" si="23"/>
        <v>0</v>
      </c>
      <c r="S338" s="113">
        <f t="shared" si="24"/>
        <v>0</v>
      </c>
      <c r="T338" s="103"/>
      <c r="U338" s="103"/>
      <c r="V338" s="111"/>
      <c r="W338" s="103"/>
      <c r="X338" s="103"/>
      <c r="Y338" s="103"/>
      <c r="Z338" s="103"/>
      <c r="AA338" s="103"/>
      <c r="AB338" s="106"/>
      <c r="AC338" s="72"/>
      <c r="AD338" s="73"/>
    </row>
    <row r="339" spans="1:30" s="74" customFormat="1" ht="15">
      <c r="A339" s="114">
        <v>336</v>
      </c>
      <c r="B339" s="114"/>
      <c r="C339" s="114"/>
      <c r="D339" s="119"/>
      <c r="E339" s="119"/>
      <c r="F339" s="119"/>
      <c r="G339" s="106"/>
      <c r="H339" s="103"/>
      <c r="I339" s="120"/>
      <c r="J339" s="123"/>
      <c r="K339" s="124"/>
      <c r="L339" s="103"/>
      <c r="M339" s="111"/>
      <c r="N339" s="111">
        <f>IF(I339&gt;0,YEAR('Cover Sheet'!$E$8)-I339,0)</f>
        <v>0</v>
      </c>
      <c r="O339" s="111">
        <f t="shared" si="21"/>
        <v>0</v>
      </c>
      <c r="P339" s="112">
        <f t="shared" si="22"/>
        <v>0</v>
      </c>
      <c r="Q339" s="113">
        <f t="shared" si="23"/>
        <v>0</v>
      </c>
      <c r="R339" s="113">
        <f t="shared" si="23"/>
        <v>0</v>
      </c>
      <c r="S339" s="113">
        <f t="shared" si="24"/>
        <v>0</v>
      </c>
      <c r="T339" s="103"/>
      <c r="U339" s="103"/>
      <c r="V339" s="111"/>
      <c r="W339" s="103"/>
      <c r="X339" s="103"/>
      <c r="Y339" s="103"/>
      <c r="Z339" s="103"/>
      <c r="AA339" s="103"/>
      <c r="AB339" s="106"/>
      <c r="AC339" s="72"/>
      <c r="AD339" s="73"/>
    </row>
    <row r="340" spans="1:30" s="74" customFormat="1" ht="15">
      <c r="A340" s="103">
        <v>337</v>
      </c>
      <c r="B340" s="103"/>
      <c r="C340" s="103"/>
      <c r="D340" s="119"/>
      <c r="E340" s="119"/>
      <c r="F340" s="119"/>
      <c r="G340" s="106"/>
      <c r="H340" s="103"/>
      <c r="I340" s="120"/>
      <c r="J340" s="123"/>
      <c r="K340" s="124"/>
      <c r="L340" s="103"/>
      <c r="M340" s="111"/>
      <c r="N340" s="111">
        <f>IF(I340&gt;0,YEAR('Cover Sheet'!$E$8)-I340,0)</f>
        <v>0</v>
      </c>
      <c r="O340" s="111">
        <f t="shared" si="21"/>
        <v>0</v>
      </c>
      <c r="P340" s="112">
        <f t="shared" si="22"/>
        <v>0</v>
      </c>
      <c r="Q340" s="113">
        <f t="shared" si="23"/>
        <v>0</v>
      </c>
      <c r="R340" s="113">
        <f t="shared" si="23"/>
        <v>0</v>
      </c>
      <c r="S340" s="113">
        <f t="shared" si="24"/>
        <v>0</v>
      </c>
      <c r="T340" s="103"/>
      <c r="U340" s="103"/>
      <c r="V340" s="111"/>
      <c r="W340" s="103"/>
      <c r="X340" s="103"/>
      <c r="Y340" s="103"/>
      <c r="Z340" s="103"/>
      <c r="AA340" s="103"/>
      <c r="AB340" s="106"/>
      <c r="AC340" s="72"/>
      <c r="AD340" s="73"/>
    </row>
    <row r="341" spans="1:30" s="74" customFormat="1" ht="15">
      <c r="A341" s="114">
        <v>338</v>
      </c>
      <c r="B341" s="114"/>
      <c r="C341" s="114"/>
      <c r="D341" s="119"/>
      <c r="E341" s="119"/>
      <c r="F341" s="119"/>
      <c r="G341" s="106"/>
      <c r="H341" s="103"/>
      <c r="I341" s="120"/>
      <c r="J341" s="123"/>
      <c r="K341" s="124"/>
      <c r="L341" s="103"/>
      <c r="M341" s="111"/>
      <c r="N341" s="111">
        <f>IF(I341&gt;0,YEAR('Cover Sheet'!$E$8)-I341,0)</f>
        <v>0</v>
      </c>
      <c r="O341" s="111">
        <f t="shared" si="21"/>
        <v>0</v>
      </c>
      <c r="P341" s="112">
        <f t="shared" si="22"/>
        <v>0</v>
      </c>
      <c r="Q341" s="113">
        <f t="shared" si="23"/>
        <v>0</v>
      </c>
      <c r="R341" s="113">
        <f t="shared" si="23"/>
        <v>0</v>
      </c>
      <c r="S341" s="113">
        <f t="shared" si="24"/>
        <v>0</v>
      </c>
      <c r="T341" s="103"/>
      <c r="U341" s="103"/>
      <c r="V341" s="111"/>
      <c r="W341" s="103"/>
      <c r="X341" s="103"/>
      <c r="Y341" s="103"/>
      <c r="Z341" s="103"/>
      <c r="AA341" s="103"/>
      <c r="AB341" s="106"/>
      <c r="AC341" s="72"/>
      <c r="AD341" s="73"/>
    </row>
    <row r="342" spans="1:30" s="74" customFormat="1" ht="15">
      <c r="A342" s="103">
        <v>339</v>
      </c>
      <c r="B342" s="103"/>
      <c r="C342" s="103"/>
      <c r="D342" s="119"/>
      <c r="E342" s="119"/>
      <c r="F342" s="119"/>
      <c r="G342" s="106"/>
      <c r="H342" s="103"/>
      <c r="I342" s="120"/>
      <c r="J342" s="123"/>
      <c r="K342" s="124"/>
      <c r="L342" s="103"/>
      <c r="M342" s="111"/>
      <c r="N342" s="111">
        <f>IF(I342&gt;0,YEAR('Cover Sheet'!$E$8)-I342,0)</f>
        <v>0</v>
      </c>
      <c r="O342" s="111">
        <f t="shared" si="21"/>
        <v>0</v>
      </c>
      <c r="P342" s="112">
        <f t="shared" si="22"/>
        <v>0</v>
      </c>
      <c r="Q342" s="113">
        <f t="shared" si="23"/>
        <v>0</v>
      </c>
      <c r="R342" s="113">
        <f t="shared" si="23"/>
        <v>0</v>
      </c>
      <c r="S342" s="113">
        <f t="shared" si="24"/>
        <v>0</v>
      </c>
      <c r="T342" s="103"/>
      <c r="U342" s="103"/>
      <c r="V342" s="111"/>
      <c r="W342" s="103"/>
      <c r="X342" s="103"/>
      <c r="Y342" s="103"/>
      <c r="Z342" s="103"/>
      <c r="AA342" s="103"/>
      <c r="AB342" s="106"/>
      <c r="AC342" s="72"/>
      <c r="AD342" s="73"/>
    </row>
    <row r="343" spans="1:30" s="74" customFormat="1" ht="15">
      <c r="A343" s="114">
        <v>340</v>
      </c>
      <c r="B343" s="114"/>
      <c r="C343" s="114"/>
      <c r="D343" s="119"/>
      <c r="E343" s="119"/>
      <c r="F343" s="119"/>
      <c r="G343" s="106"/>
      <c r="H343" s="103"/>
      <c r="I343" s="120"/>
      <c r="J343" s="123"/>
      <c r="K343" s="124"/>
      <c r="L343" s="103"/>
      <c r="M343" s="111"/>
      <c r="N343" s="111">
        <f>IF(I343&gt;0,YEAR('Cover Sheet'!$E$8)-I343,0)</f>
        <v>0</v>
      </c>
      <c r="O343" s="111">
        <f t="shared" si="21"/>
        <v>0</v>
      </c>
      <c r="P343" s="112">
        <f t="shared" si="22"/>
        <v>0</v>
      </c>
      <c r="Q343" s="113">
        <f t="shared" si="23"/>
        <v>0</v>
      </c>
      <c r="R343" s="113">
        <f t="shared" si="23"/>
        <v>0</v>
      </c>
      <c r="S343" s="113">
        <f t="shared" si="24"/>
        <v>0</v>
      </c>
      <c r="T343" s="103"/>
      <c r="U343" s="103"/>
      <c r="V343" s="111"/>
      <c r="W343" s="103"/>
      <c r="X343" s="103"/>
      <c r="Y343" s="103"/>
      <c r="Z343" s="103"/>
      <c r="AA343" s="103"/>
      <c r="AB343" s="106"/>
      <c r="AC343" s="72"/>
      <c r="AD343" s="73"/>
    </row>
    <row r="344" spans="1:30" s="74" customFormat="1" ht="15">
      <c r="A344" s="103">
        <v>341</v>
      </c>
      <c r="B344" s="103"/>
      <c r="C344" s="103"/>
      <c r="D344" s="119"/>
      <c r="E344" s="119"/>
      <c r="F344" s="119"/>
      <c r="G344" s="106"/>
      <c r="H344" s="103"/>
      <c r="I344" s="120"/>
      <c r="J344" s="123"/>
      <c r="K344" s="124"/>
      <c r="L344" s="103"/>
      <c r="M344" s="111"/>
      <c r="N344" s="111">
        <f>IF(I344&gt;0,YEAR('Cover Sheet'!$E$8)-I344,0)</f>
        <v>0</v>
      </c>
      <c r="O344" s="111">
        <f t="shared" si="21"/>
        <v>0</v>
      </c>
      <c r="P344" s="112">
        <f t="shared" si="22"/>
        <v>0</v>
      </c>
      <c r="Q344" s="113">
        <f t="shared" si="23"/>
        <v>0</v>
      </c>
      <c r="R344" s="113">
        <f t="shared" si="23"/>
        <v>0</v>
      </c>
      <c r="S344" s="113">
        <f t="shared" si="24"/>
        <v>0</v>
      </c>
      <c r="T344" s="103"/>
      <c r="U344" s="103"/>
      <c r="V344" s="111"/>
      <c r="W344" s="103"/>
      <c r="X344" s="103"/>
      <c r="Y344" s="103"/>
      <c r="Z344" s="103"/>
      <c r="AA344" s="103"/>
      <c r="AB344" s="106"/>
      <c r="AC344" s="72"/>
      <c r="AD344" s="73"/>
    </row>
    <row r="345" spans="1:30" s="74" customFormat="1" ht="15">
      <c r="A345" s="114">
        <v>342</v>
      </c>
      <c r="B345" s="114"/>
      <c r="C345" s="114"/>
      <c r="D345" s="119"/>
      <c r="E345" s="119"/>
      <c r="F345" s="119"/>
      <c r="G345" s="106"/>
      <c r="H345" s="103"/>
      <c r="I345" s="120"/>
      <c r="J345" s="123"/>
      <c r="K345" s="124"/>
      <c r="L345" s="103"/>
      <c r="M345" s="111"/>
      <c r="N345" s="111">
        <f>IF(I345&gt;0,YEAR('Cover Sheet'!$E$8)-I345,0)</f>
        <v>0</v>
      </c>
      <c r="O345" s="111">
        <f t="shared" si="21"/>
        <v>0</v>
      </c>
      <c r="P345" s="112">
        <f t="shared" si="22"/>
        <v>0</v>
      </c>
      <c r="Q345" s="113">
        <f t="shared" si="23"/>
        <v>0</v>
      </c>
      <c r="R345" s="113">
        <f t="shared" si="23"/>
        <v>0</v>
      </c>
      <c r="S345" s="113">
        <f t="shared" si="24"/>
        <v>0</v>
      </c>
      <c r="T345" s="103"/>
      <c r="U345" s="103"/>
      <c r="V345" s="111"/>
      <c r="W345" s="103"/>
      <c r="X345" s="103"/>
      <c r="Y345" s="103"/>
      <c r="Z345" s="103"/>
      <c r="AA345" s="103"/>
      <c r="AB345" s="106"/>
      <c r="AC345" s="72"/>
      <c r="AD345" s="73"/>
    </row>
    <row r="346" spans="1:30" s="74" customFormat="1" ht="15">
      <c r="A346" s="103">
        <v>343</v>
      </c>
      <c r="B346" s="103"/>
      <c r="C346" s="103"/>
      <c r="D346" s="119"/>
      <c r="E346" s="119"/>
      <c r="F346" s="119"/>
      <c r="G346" s="106"/>
      <c r="H346" s="103"/>
      <c r="I346" s="120"/>
      <c r="J346" s="123"/>
      <c r="K346" s="124"/>
      <c r="L346" s="103"/>
      <c r="M346" s="111"/>
      <c r="N346" s="111">
        <f>IF(I346&gt;0,YEAR('Cover Sheet'!$E$8)-I346,0)</f>
        <v>0</v>
      </c>
      <c r="O346" s="111">
        <f t="shared" si="21"/>
        <v>0</v>
      </c>
      <c r="P346" s="112">
        <f t="shared" si="22"/>
        <v>0</v>
      </c>
      <c r="Q346" s="113">
        <f t="shared" si="23"/>
        <v>0</v>
      </c>
      <c r="R346" s="113">
        <f t="shared" si="23"/>
        <v>0</v>
      </c>
      <c r="S346" s="113">
        <f t="shared" si="24"/>
        <v>0</v>
      </c>
      <c r="T346" s="103"/>
      <c r="U346" s="103"/>
      <c r="V346" s="111"/>
      <c r="W346" s="103"/>
      <c r="X346" s="103"/>
      <c r="Y346" s="103"/>
      <c r="Z346" s="103"/>
      <c r="AA346" s="103"/>
      <c r="AB346" s="106"/>
      <c r="AC346" s="72"/>
      <c r="AD346" s="73"/>
    </row>
    <row r="347" spans="1:30" s="74" customFormat="1" ht="15">
      <c r="A347" s="114">
        <v>344</v>
      </c>
      <c r="B347" s="114"/>
      <c r="C347" s="114"/>
      <c r="D347" s="119"/>
      <c r="E347" s="119"/>
      <c r="F347" s="119"/>
      <c r="G347" s="106"/>
      <c r="H347" s="103"/>
      <c r="I347" s="120"/>
      <c r="J347" s="123"/>
      <c r="K347" s="124"/>
      <c r="L347" s="103"/>
      <c r="M347" s="111"/>
      <c r="N347" s="111">
        <f>IF(I347&gt;0,YEAR('Cover Sheet'!$E$8)-I347,0)</f>
        <v>0</v>
      </c>
      <c r="O347" s="111">
        <f t="shared" si="21"/>
        <v>0</v>
      </c>
      <c r="P347" s="112">
        <f t="shared" si="22"/>
        <v>0</v>
      </c>
      <c r="Q347" s="113">
        <f t="shared" si="23"/>
        <v>0</v>
      </c>
      <c r="R347" s="113">
        <f t="shared" si="23"/>
        <v>0</v>
      </c>
      <c r="S347" s="113">
        <f t="shared" si="24"/>
        <v>0</v>
      </c>
      <c r="T347" s="103"/>
      <c r="U347" s="103"/>
      <c r="V347" s="111"/>
      <c r="W347" s="103"/>
      <c r="X347" s="103"/>
      <c r="Y347" s="103"/>
      <c r="Z347" s="103"/>
      <c r="AA347" s="103"/>
      <c r="AB347" s="106"/>
      <c r="AC347" s="72"/>
      <c r="AD347" s="73"/>
    </row>
    <row r="348" spans="1:30" s="74" customFormat="1" ht="15">
      <c r="A348" s="103">
        <v>345</v>
      </c>
      <c r="B348" s="103"/>
      <c r="C348" s="103"/>
      <c r="D348" s="119"/>
      <c r="E348" s="119"/>
      <c r="F348" s="119"/>
      <c r="G348" s="106"/>
      <c r="H348" s="103"/>
      <c r="I348" s="120"/>
      <c r="J348" s="123"/>
      <c r="K348" s="124"/>
      <c r="L348" s="103"/>
      <c r="M348" s="111"/>
      <c r="N348" s="111">
        <f>IF(I348&gt;0,YEAR('Cover Sheet'!$E$8)-I348,0)</f>
        <v>0</v>
      </c>
      <c r="O348" s="111">
        <f t="shared" si="21"/>
        <v>0</v>
      </c>
      <c r="P348" s="112">
        <f t="shared" si="22"/>
        <v>0</v>
      </c>
      <c r="Q348" s="113">
        <f t="shared" si="23"/>
        <v>0</v>
      </c>
      <c r="R348" s="113">
        <f t="shared" si="23"/>
        <v>0</v>
      </c>
      <c r="S348" s="113">
        <f t="shared" si="24"/>
        <v>0</v>
      </c>
      <c r="T348" s="103"/>
      <c r="U348" s="103"/>
      <c r="V348" s="111"/>
      <c r="W348" s="103"/>
      <c r="X348" s="103"/>
      <c r="Y348" s="103"/>
      <c r="Z348" s="103"/>
      <c r="AA348" s="103"/>
      <c r="AB348" s="106"/>
      <c r="AC348" s="72"/>
      <c r="AD348" s="73"/>
    </row>
    <row r="349" spans="1:30" s="74" customFormat="1" ht="15">
      <c r="A349" s="114">
        <v>346</v>
      </c>
      <c r="B349" s="114"/>
      <c r="C349" s="114"/>
      <c r="D349" s="119"/>
      <c r="E349" s="119"/>
      <c r="F349" s="119"/>
      <c r="G349" s="106"/>
      <c r="H349" s="103"/>
      <c r="I349" s="120"/>
      <c r="J349" s="123"/>
      <c r="K349" s="124"/>
      <c r="L349" s="103"/>
      <c r="M349" s="111"/>
      <c r="N349" s="111">
        <f>IF(I349&gt;0,YEAR('Cover Sheet'!$E$8)-I349,0)</f>
        <v>0</v>
      </c>
      <c r="O349" s="111">
        <f t="shared" si="21"/>
        <v>0</v>
      </c>
      <c r="P349" s="112">
        <f t="shared" si="22"/>
        <v>0</v>
      </c>
      <c r="Q349" s="113">
        <f t="shared" si="23"/>
        <v>0</v>
      </c>
      <c r="R349" s="113">
        <f t="shared" si="23"/>
        <v>0</v>
      </c>
      <c r="S349" s="113">
        <f t="shared" si="24"/>
        <v>0</v>
      </c>
      <c r="T349" s="103"/>
      <c r="U349" s="103"/>
      <c r="V349" s="111"/>
      <c r="W349" s="103"/>
      <c r="X349" s="103"/>
      <c r="Y349" s="103"/>
      <c r="Z349" s="103"/>
      <c r="AA349" s="103"/>
      <c r="AB349" s="106"/>
      <c r="AC349" s="72"/>
      <c r="AD349" s="73"/>
    </row>
    <row r="350" spans="1:30" s="74" customFormat="1" ht="15">
      <c r="A350" s="103">
        <v>347</v>
      </c>
      <c r="B350" s="103"/>
      <c r="C350" s="103"/>
      <c r="D350" s="119"/>
      <c r="E350" s="119"/>
      <c r="F350" s="119"/>
      <c r="G350" s="106"/>
      <c r="H350" s="103"/>
      <c r="I350" s="120"/>
      <c r="J350" s="123"/>
      <c r="K350" s="124"/>
      <c r="L350" s="103"/>
      <c r="M350" s="111"/>
      <c r="N350" s="111">
        <f>IF(I350&gt;0,YEAR('Cover Sheet'!$E$8)-I350,0)</f>
        <v>0</v>
      </c>
      <c r="O350" s="111">
        <f t="shared" si="21"/>
        <v>0</v>
      </c>
      <c r="P350" s="112">
        <f t="shared" si="22"/>
        <v>0</v>
      </c>
      <c r="Q350" s="113">
        <f t="shared" si="23"/>
        <v>0</v>
      </c>
      <c r="R350" s="113">
        <f t="shared" si="23"/>
        <v>0</v>
      </c>
      <c r="S350" s="113">
        <f t="shared" si="24"/>
        <v>0</v>
      </c>
      <c r="T350" s="103"/>
      <c r="U350" s="103"/>
      <c r="V350" s="111"/>
      <c r="W350" s="103"/>
      <c r="X350" s="103"/>
      <c r="Y350" s="103"/>
      <c r="Z350" s="103"/>
      <c r="AA350" s="103"/>
      <c r="AB350" s="106"/>
      <c r="AC350" s="72"/>
      <c r="AD350" s="73"/>
    </row>
    <row r="351" spans="1:30" s="74" customFormat="1" ht="15">
      <c r="A351" s="114">
        <v>348</v>
      </c>
      <c r="B351" s="114"/>
      <c r="C351" s="114"/>
      <c r="D351" s="119"/>
      <c r="E351" s="119"/>
      <c r="F351" s="119"/>
      <c r="G351" s="106"/>
      <c r="H351" s="103"/>
      <c r="I351" s="120"/>
      <c r="J351" s="123"/>
      <c r="K351" s="124"/>
      <c r="L351" s="103"/>
      <c r="M351" s="111"/>
      <c r="N351" s="111">
        <f>IF(I351&gt;0,YEAR('Cover Sheet'!$E$8)-I351,0)</f>
        <v>0</v>
      </c>
      <c r="O351" s="111">
        <f t="shared" si="21"/>
        <v>0</v>
      </c>
      <c r="P351" s="112">
        <f t="shared" si="22"/>
        <v>0</v>
      </c>
      <c r="Q351" s="113">
        <f t="shared" si="23"/>
        <v>0</v>
      </c>
      <c r="R351" s="113">
        <f t="shared" si="23"/>
        <v>0</v>
      </c>
      <c r="S351" s="113">
        <f t="shared" si="24"/>
        <v>0</v>
      </c>
      <c r="T351" s="103"/>
      <c r="U351" s="103"/>
      <c r="V351" s="111"/>
      <c r="W351" s="103"/>
      <c r="X351" s="103"/>
      <c r="Y351" s="103"/>
      <c r="Z351" s="103"/>
      <c r="AA351" s="103"/>
      <c r="AB351" s="106"/>
      <c r="AC351" s="72"/>
      <c r="AD351" s="73"/>
    </row>
    <row r="352" spans="1:30" s="74" customFormat="1" ht="15">
      <c r="A352" s="103">
        <v>349</v>
      </c>
      <c r="B352" s="103"/>
      <c r="C352" s="103"/>
      <c r="D352" s="119"/>
      <c r="E352" s="119"/>
      <c r="F352" s="119"/>
      <c r="G352" s="106"/>
      <c r="H352" s="103"/>
      <c r="I352" s="120"/>
      <c r="J352" s="123"/>
      <c r="K352" s="124"/>
      <c r="L352" s="103"/>
      <c r="M352" s="111"/>
      <c r="N352" s="111">
        <f>IF(I352&gt;0,YEAR('Cover Sheet'!$E$8)-I352,0)</f>
        <v>0</v>
      </c>
      <c r="O352" s="111">
        <f t="shared" si="21"/>
        <v>0</v>
      </c>
      <c r="P352" s="112">
        <f t="shared" si="22"/>
        <v>0</v>
      </c>
      <c r="Q352" s="113">
        <f t="shared" si="23"/>
        <v>0</v>
      </c>
      <c r="R352" s="113">
        <f t="shared" si="23"/>
        <v>0</v>
      </c>
      <c r="S352" s="113">
        <f t="shared" si="24"/>
        <v>0</v>
      </c>
      <c r="T352" s="103"/>
      <c r="U352" s="103"/>
      <c r="V352" s="111"/>
      <c r="W352" s="103"/>
      <c r="X352" s="103"/>
      <c r="Y352" s="103"/>
      <c r="Z352" s="103"/>
      <c r="AA352" s="103"/>
      <c r="AB352" s="106"/>
      <c r="AC352" s="72"/>
      <c r="AD352" s="73"/>
    </row>
    <row r="353" spans="1:30" s="74" customFormat="1" ht="15">
      <c r="A353" s="114">
        <v>350</v>
      </c>
      <c r="B353" s="114"/>
      <c r="C353" s="114"/>
      <c r="D353" s="119"/>
      <c r="E353" s="119"/>
      <c r="F353" s="119"/>
      <c r="G353" s="106"/>
      <c r="H353" s="103"/>
      <c r="I353" s="120"/>
      <c r="J353" s="123"/>
      <c r="K353" s="124"/>
      <c r="L353" s="103"/>
      <c r="M353" s="111"/>
      <c r="N353" s="111">
        <f>IF(I353&gt;0,YEAR('Cover Sheet'!$E$8)-I353,0)</f>
        <v>0</v>
      </c>
      <c r="O353" s="111">
        <f t="shared" si="21"/>
        <v>0</v>
      </c>
      <c r="P353" s="112">
        <f t="shared" si="22"/>
        <v>0</v>
      </c>
      <c r="Q353" s="113">
        <f t="shared" si="23"/>
        <v>0</v>
      </c>
      <c r="R353" s="113">
        <f t="shared" si="23"/>
        <v>0</v>
      </c>
      <c r="S353" s="113">
        <f t="shared" si="24"/>
        <v>0</v>
      </c>
      <c r="T353" s="103"/>
      <c r="U353" s="103"/>
      <c r="V353" s="111"/>
      <c r="W353" s="103"/>
      <c r="X353" s="103"/>
      <c r="Y353" s="103"/>
      <c r="Z353" s="103"/>
      <c r="AA353" s="103"/>
      <c r="AB353" s="106"/>
      <c r="AC353" s="72"/>
      <c r="AD353" s="73"/>
    </row>
    <row r="354" spans="1:30" s="74" customFormat="1" ht="15">
      <c r="A354" s="103">
        <v>351</v>
      </c>
      <c r="B354" s="103"/>
      <c r="C354" s="103"/>
      <c r="D354" s="119"/>
      <c r="E354" s="119"/>
      <c r="F354" s="119"/>
      <c r="G354" s="106"/>
      <c r="H354" s="103"/>
      <c r="I354" s="120"/>
      <c r="J354" s="123"/>
      <c r="K354" s="124"/>
      <c r="L354" s="103"/>
      <c r="M354" s="111"/>
      <c r="N354" s="111">
        <f>IF(I354&gt;0,YEAR('Cover Sheet'!$E$8)-I354,0)</f>
        <v>0</v>
      </c>
      <c r="O354" s="111">
        <f t="shared" si="21"/>
        <v>0</v>
      </c>
      <c r="P354" s="112">
        <f t="shared" si="22"/>
        <v>0</v>
      </c>
      <c r="Q354" s="113">
        <f t="shared" si="23"/>
        <v>0</v>
      </c>
      <c r="R354" s="113">
        <f t="shared" si="23"/>
        <v>0</v>
      </c>
      <c r="S354" s="113">
        <f t="shared" si="24"/>
        <v>0</v>
      </c>
      <c r="T354" s="103"/>
      <c r="U354" s="103"/>
      <c r="V354" s="111"/>
      <c r="W354" s="103"/>
      <c r="X354" s="103"/>
      <c r="Y354" s="103"/>
      <c r="Z354" s="103"/>
      <c r="AA354" s="103"/>
      <c r="AB354" s="106"/>
      <c r="AC354" s="72"/>
      <c r="AD354" s="73"/>
    </row>
    <row r="355" spans="1:30" s="74" customFormat="1" ht="15">
      <c r="A355" s="114">
        <v>352</v>
      </c>
      <c r="B355" s="114"/>
      <c r="C355" s="114"/>
      <c r="D355" s="119"/>
      <c r="E355" s="119"/>
      <c r="F355" s="119"/>
      <c r="G355" s="106"/>
      <c r="H355" s="103"/>
      <c r="I355" s="120"/>
      <c r="J355" s="123"/>
      <c r="K355" s="124"/>
      <c r="L355" s="103"/>
      <c r="M355" s="111"/>
      <c r="N355" s="111">
        <f>IF(I355&gt;0,YEAR('Cover Sheet'!$E$8)-I355,0)</f>
        <v>0</v>
      </c>
      <c r="O355" s="111">
        <f t="shared" si="21"/>
        <v>0</v>
      </c>
      <c r="P355" s="112">
        <f t="shared" si="22"/>
        <v>0</v>
      </c>
      <c r="Q355" s="113">
        <f t="shared" si="23"/>
        <v>0</v>
      </c>
      <c r="R355" s="113">
        <f t="shared" si="23"/>
        <v>0</v>
      </c>
      <c r="S355" s="113">
        <f t="shared" si="24"/>
        <v>0</v>
      </c>
      <c r="T355" s="103"/>
      <c r="U355" s="103"/>
      <c r="V355" s="111"/>
      <c r="W355" s="103"/>
      <c r="X355" s="103"/>
      <c r="Y355" s="103"/>
      <c r="Z355" s="103"/>
      <c r="AA355" s="103"/>
      <c r="AB355" s="106"/>
      <c r="AC355" s="72"/>
      <c r="AD355" s="73"/>
    </row>
    <row r="356" spans="1:30" s="74" customFormat="1" ht="15">
      <c r="A356" s="103">
        <v>353</v>
      </c>
      <c r="B356" s="103"/>
      <c r="C356" s="103"/>
      <c r="D356" s="119"/>
      <c r="E356" s="119"/>
      <c r="F356" s="119"/>
      <c r="G356" s="106"/>
      <c r="H356" s="103"/>
      <c r="I356" s="120"/>
      <c r="J356" s="123"/>
      <c r="K356" s="124"/>
      <c r="L356" s="103"/>
      <c r="M356" s="111"/>
      <c r="N356" s="111">
        <f>IF(I356&gt;0,YEAR('Cover Sheet'!$E$8)-I356,0)</f>
        <v>0</v>
      </c>
      <c r="O356" s="111">
        <f t="shared" si="21"/>
        <v>0</v>
      </c>
      <c r="P356" s="112">
        <f t="shared" si="22"/>
        <v>0</v>
      </c>
      <c r="Q356" s="113">
        <f t="shared" si="23"/>
        <v>0</v>
      </c>
      <c r="R356" s="113">
        <f t="shared" si="23"/>
        <v>0</v>
      </c>
      <c r="S356" s="113">
        <f t="shared" si="24"/>
        <v>0</v>
      </c>
      <c r="T356" s="103"/>
      <c r="U356" s="103"/>
      <c r="V356" s="111"/>
      <c r="W356" s="103"/>
      <c r="X356" s="103"/>
      <c r="Y356" s="103"/>
      <c r="Z356" s="103"/>
      <c r="AA356" s="103"/>
      <c r="AB356" s="106"/>
      <c r="AC356" s="72"/>
      <c r="AD356" s="73"/>
    </row>
    <row r="357" spans="1:30" s="74" customFormat="1" ht="15">
      <c r="A357" s="114">
        <v>354</v>
      </c>
      <c r="B357" s="114"/>
      <c r="C357" s="114"/>
      <c r="D357" s="119"/>
      <c r="E357" s="119"/>
      <c r="F357" s="119"/>
      <c r="G357" s="106"/>
      <c r="H357" s="103"/>
      <c r="I357" s="120"/>
      <c r="J357" s="123"/>
      <c r="K357" s="124"/>
      <c r="L357" s="103"/>
      <c r="M357" s="111"/>
      <c r="N357" s="111">
        <f>IF(I357&gt;0,YEAR('Cover Sheet'!$E$8)-I357,0)</f>
        <v>0</v>
      </c>
      <c r="O357" s="111">
        <f t="shared" si="21"/>
        <v>0</v>
      </c>
      <c r="P357" s="112">
        <f t="shared" si="22"/>
        <v>0</v>
      </c>
      <c r="Q357" s="113">
        <f t="shared" si="23"/>
        <v>0</v>
      </c>
      <c r="R357" s="113">
        <f t="shared" si="23"/>
        <v>0</v>
      </c>
      <c r="S357" s="113">
        <f t="shared" si="24"/>
        <v>0</v>
      </c>
      <c r="T357" s="103"/>
      <c r="U357" s="103"/>
      <c r="V357" s="111"/>
      <c r="W357" s="103"/>
      <c r="X357" s="103"/>
      <c r="Y357" s="103"/>
      <c r="Z357" s="103"/>
      <c r="AA357" s="103"/>
      <c r="AB357" s="106"/>
      <c r="AC357" s="72"/>
      <c r="AD357" s="73"/>
    </row>
    <row r="358" spans="1:30" s="74" customFormat="1" ht="15">
      <c r="A358" s="103">
        <v>355</v>
      </c>
      <c r="B358" s="103"/>
      <c r="C358" s="103"/>
      <c r="D358" s="119"/>
      <c r="E358" s="119"/>
      <c r="F358" s="119"/>
      <c r="G358" s="106"/>
      <c r="H358" s="103"/>
      <c r="I358" s="120"/>
      <c r="J358" s="123"/>
      <c r="K358" s="124"/>
      <c r="L358" s="103"/>
      <c r="M358" s="111"/>
      <c r="N358" s="111">
        <f>IF(I358&gt;0,YEAR('Cover Sheet'!$E$8)-I358,0)</f>
        <v>0</v>
      </c>
      <c r="O358" s="111">
        <f t="shared" si="21"/>
        <v>0</v>
      </c>
      <c r="P358" s="112">
        <f t="shared" si="22"/>
        <v>0</v>
      </c>
      <c r="Q358" s="113">
        <f t="shared" si="23"/>
        <v>0</v>
      </c>
      <c r="R358" s="113">
        <f t="shared" si="23"/>
        <v>0</v>
      </c>
      <c r="S358" s="113">
        <f t="shared" si="24"/>
        <v>0</v>
      </c>
      <c r="T358" s="103"/>
      <c r="U358" s="103"/>
      <c r="V358" s="111"/>
      <c r="W358" s="103"/>
      <c r="X358" s="103"/>
      <c r="Y358" s="103"/>
      <c r="Z358" s="103"/>
      <c r="AA358" s="103"/>
      <c r="AB358" s="106"/>
      <c r="AC358" s="72"/>
      <c r="AD358" s="73"/>
    </row>
    <row r="359" spans="1:30" s="74" customFormat="1" ht="15">
      <c r="A359" s="114">
        <v>356</v>
      </c>
      <c r="B359" s="114"/>
      <c r="C359" s="114"/>
      <c r="D359" s="119"/>
      <c r="E359" s="119"/>
      <c r="F359" s="119"/>
      <c r="G359" s="106"/>
      <c r="H359" s="103"/>
      <c r="I359" s="120"/>
      <c r="J359" s="123"/>
      <c r="K359" s="124"/>
      <c r="L359" s="103"/>
      <c r="M359" s="111"/>
      <c r="N359" s="111">
        <f>IF(I359&gt;0,YEAR('Cover Sheet'!$E$8)-I359,0)</f>
        <v>0</v>
      </c>
      <c r="O359" s="111">
        <f t="shared" si="21"/>
        <v>0</v>
      </c>
      <c r="P359" s="112">
        <f t="shared" si="22"/>
        <v>0</v>
      </c>
      <c r="Q359" s="113">
        <f t="shared" si="23"/>
        <v>0</v>
      </c>
      <c r="R359" s="113">
        <f t="shared" si="23"/>
        <v>0</v>
      </c>
      <c r="S359" s="113">
        <f t="shared" si="24"/>
        <v>0</v>
      </c>
      <c r="T359" s="103"/>
      <c r="U359" s="103"/>
      <c r="V359" s="111"/>
      <c r="W359" s="103"/>
      <c r="X359" s="103"/>
      <c r="Y359" s="103"/>
      <c r="Z359" s="103"/>
      <c r="AA359" s="103"/>
      <c r="AB359" s="106"/>
      <c r="AC359" s="72"/>
      <c r="AD359" s="73"/>
    </row>
    <row r="360" spans="1:30" s="74" customFormat="1" ht="15">
      <c r="A360" s="103">
        <v>357</v>
      </c>
      <c r="B360" s="103"/>
      <c r="C360" s="103"/>
      <c r="D360" s="119"/>
      <c r="E360" s="119"/>
      <c r="F360" s="119"/>
      <c r="G360" s="106"/>
      <c r="H360" s="103"/>
      <c r="I360" s="120"/>
      <c r="J360" s="123"/>
      <c r="K360" s="124"/>
      <c r="L360" s="103"/>
      <c r="M360" s="111"/>
      <c r="N360" s="111">
        <f>IF(I360&gt;0,YEAR('Cover Sheet'!$E$8)-I360,0)</f>
        <v>0</v>
      </c>
      <c r="O360" s="111">
        <f t="shared" si="21"/>
        <v>0</v>
      </c>
      <c r="P360" s="112">
        <f t="shared" si="22"/>
        <v>0</v>
      </c>
      <c r="Q360" s="113">
        <f t="shared" si="23"/>
        <v>0</v>
      </c>
      <c r="R360" s="113">
        <f t="shared" si="23"/>
        <v>0</v>
      </c>
      <c r="S360" s="113">
        <f t="shared" si="24"/>
        <v>0</v>
      </c>
      <c r="T360" s="103"/>
      <c r="U360" s="103"/>
      <c r="V360" s="111"/>
      <c r="W360" s="103"/>
      <c r="X360" s="103"/>
      <c r="Y360" s="103"/>
      <c r="Z360" s="103"/>
      <c r="AA360" s="103"/>
      <c r="AB360" s="106"/>
      <c r="AC360" s="72"/>
      <c r="AD360" s="73"/>
    </row>
    <row r="361" spans="1:30" s="74" customFormat="1" ht="15">
      <c r="A361" s="114">
        <v>358</v>
      </c>
      <c r="B361" s="114"/>
      <c r="C361" s="114"/>
      <c r="D361" s="119"/>
      <c r="E361" s="119"/>
      <c r="F361" s="119"/>
      <c r="G361" s="106"/>
      <c r="H361" s="103"/>
      <c r="I361" s="120"/>
      <c r="J361" s="123"/>
      <c r="K361" s="124"/>
      <c r="L361" s="103"/>
      <c r="M361" s="111"/>
      <c r="N361" s="111">
        <f>IF(I361&gt;0,YEAR('Cover Sheet'!$E$8)-I361,0)</f>
        <v>0</v>
      </c>
      <c r="O361" s="111">
        <f t="shared" si="21"/>
        <v>0</v>
      </c>
      <c r="P361" s="112">
        <f t="shared" si="22"/>
        <v>0</v>
      </c>
      <c r="Q361" s="113">
        <f t="shared" si="23"/>
        <v>0</v>
      </c>
      <c r="R361" s="113">
        <f t="shared" si="23"/>
        <v>0</v>
      </c>
      <c r="S361" s="113">
        <f t="shared" si="24"/>
        <v>0</v>
      </c>
      <c r="T361" s="103"/>
      <c r="U361" s="103"/>
      <c r="V361" s="111"/>
      <c r="W361" s="103"/>
      <c r="X361" s="103"/>
      <c r="Y361" s="103"/>
      <c r="Z361" s="103"/>
      <c r="AA361" s="103"/>
      <c r="AB361" s="106"/>
      <c r="AC361" s="72"/>
      <c r="AD361" s="73"/>
    </row>
    <row r="362" spans="1:30" s="74" customFormat="1" ht="15">
      <c r="A362" s="103">
        <v>359</v>
      </c>
      <c r="B362" s="103"/>
      <c r="C362" s="103"/>
      <c r="D362" s="119"/>
      <c r="E362" s="119"/>
      <c r="F362" s="119"/>
      <c r="G362" s="106"/>
      <c r="H362" s="103"/>
      <c r="I362" s="120"/>
      <c r="J362" s="123"/>
      <c r="K362" s="124"/>
      <c r="L362" s="103"/>
      <c r="M362" s="111"/>
      <c r="N362" s="111">
        <f>IF(I362&gt;0,YEAR('Cover Sheet'!$E$8)-I362,0)</f>
        <v>0</v>
      </c>
      <c r="O362" s="111">
        <f t="shared" si="21"/>
        <v>0</v>
      </c>
      <c r="P362" s="112">
        <f t="shared" si="22"/>
        <v>0</v>
      </c>
      <c r="Q362" s="113">
        <f t="shared" si="23"/>
        <v>0</v>
      </c>
      <c r="R362" s="113">
        <f t="shared" si="23"/>
        <v>0</v>
      </c>
      <c r="S362" s="113">
        <f t="shared" si="24"/>
        <v>0</v>
      </c>
      <c r="T362" s="103"/>
      <c r="U362" s="103"/>
      <c r="V362" s="111"/>
      <c r="W362" s="103"/>
      <c r="X362" s="103"/>
      <c r="Y362" s="103"/>
      <c r="Z362" s="103"/>
      <c r="AA362" s="103"/>
      <c r="AB362" s="106"/>
      <c r="AC362" s="72"/>
      <c r="AD362" s="73"/>
    </row>
    <row r="363" spans="1:30" s="74" customFormat="1" ht="15">
      <c r="A363" s="114">
        <v>360</v>
      </c>
      <c r="B363" s="114"/>
      <c r="C363" s="114"/>
      <c r="D363" s="119"/>
      <c r="E363" s="119"/>
      <c r="F363" s="119"/>
      <c r="G363" s="106"/>
      <c r="H363" s="103"/>
      <c r="I363" s="120"/>
      <c r="J363" s="123"/>
      <c r="K363" s="124"/>
      <c r="L363" s="103"/>
      <c r="M363" s="111"/>
      <c r="N363" s="111">
        <f>IF(I363&gt;0,YEAR('Cover Sheet'!$E$8)-I363,0)</f>
        <v>0</v>
      </c>
      <c r="O363" s="111">
        <f t="shared" si="21"/>
        <v>0</v>
      </c>
      <c r="P363" s="112">
        <f t="shared" si="22"/>
        <v>0</v>
      </c>
      <c r="Q363" s="113">
        <f t="shared" si="23"/>
        <v>0</v>
      </c>
      <c r="R363" s="113">
        <f t="shared" si="23"/>
        <v>0</v>
      </c>
      <c r="S363" s="113">
        <f t="shared" si="24"/>
        <v>0</v>
      </c>
      <c r="T363" s="103"/>
      <c r="U363" s="103"/>
      <c r="V363" s="111"/>
      <c r="W363" s="103"/>
      <c r="X363" s="103"/>
      <c r="Y363" s="103"/>
      <c r="Z363" s="103"/>
      <c r="AA363" s="103"/>
      <c r="AB363" s="106"/>
      <c r="AC363" s="72"/>
      <c r="AD363" s="73"/>
    </row>
    <row r="364" spans="1:30" s="74" customFormat="1" ht="15">
      <c r="A364" s="103">
        <v>361</v>
      </c>
      <c r="B364" s="103"/>
      <c r="C364" s="103"/>
      <c r="D364" s="119"/>
      <c r="E364" s="119"/>
      <c r="F364" s="119"/>
      <c r="G364" s="106"/>
      <c r="H364" s="103"/>
      <c r="I364" s="120"/>
      <c r="J364" s="123"/>
      <c r="K364" s="124"/>
      <c r="L364" s="103"/>
      <c r="M364" s="111"/>
      <c r="N364" s="111">
        <f>IF(I364&gt;0,YEAR('Cover Sheet'!$E$8)-I364,0)</f>
        <v>0</v>
      </c>
      <c r="O364" s="111">
        <f t="shared" si="21"/>
        <v>0</v>
      </c>
      <c r="P364" s="112">
        <f t="shared" si="22"/>
        <v>0</v>
      </c>
      <c r="Q364" s="113">
        <f t="shared" si="23"/>
        <v>0</v>
      </c>
      <c r="R364" s="113">
        <f t="shared" si="23"/>
        <v>0</v>
      </c>
      <c r="S364" s="113">
        <f t="shared" si="24"/>
        <v>0</v>
      </c>
      <c r="T364" s="103"/>
      <c r="U364" s="103"/>
      <c r="V364" s="111"/>
      <c r="W364" s="103"/>
      <c r="X364" s="103"/>
      <c r="Y364" s="103"/>
      <c r="Z364" s="103"/>
      <c r="AA364" s="103"/>
      <c r="AB364" s="106"/>
      <c r="AC364" s="72"/>
      <c r="AD364" s="73"/>
    </row>
    <row r="365" spans="1:30" s="74" customFormat="1" ht="15">
      <c r="A365" s="114">
        <v>362</v>
      </c>
      <c r="B365" s="114"/>
      <c r="C365" s="114"/>
      <c r="D365" s="119"/>
      <c r="E365" s="119"/>
      <c r="F365" s="119"/>
      <c r="G365" s="106"/>
      <c r="H365" s="103"/>
      <c r="I365" s="120"/>
      <c r="J365" s="123"/>
      <c r="K365" s="124"/>
      <c r="L365" s="103"/>
      <c r="M365" s="111"/>
      <c r="N365" s="111">
        <f>IF(I365&gt;0,YEAR('Cover Sheet'!$E$8)-I365,0)</f>
        <v>0</v>
      </c>
      <c r="O365" s="111">
        <f t="shared" si="21"/>
        <v>0</v>
      </c>
      <c r="P365" s="112">
        <f t="shared" si="22"/>
        <v>0</v>
      </c>
      <c r="Q365" s="113">
        <f t="shared" si="23"/>
        <v>0</v>
      </c>
      <c r="R365" s="113">
        <f t="shared" si="23"/>
        <v>0</v>
      </c>
      <c r="S365" s="113">
        <f t="shared" si="24"/>
        <v>0</v>
      </c>
      <c r="T365" s="103"/>
      <c r="U365" s="103"/>
      <c r="V365" s="111"/>
      <c r="W365" s="103"/>
      <c r="X365" s="103"/>
      <c r="Y365" s="103"/>
      <c r="Z365" s="103"/>
      <c r="AA365" s="103"/>
      <c r="AB365" s="106"/>
      <c r="AC365" s="72"/>
      <c r="AD365" s="73"/>
    </row>
    <row r="366" spans="1:30" s="74" customFormat="1" ht="15">
      <c r="A366" s="103">
        <v>363</v>
      </c>
      <c r="B366" s="103"/>
      <c r="C366" s="103"/>
      <c r="D366" s="119"/>
      <c r="E366" s="119"/>
      <c r="F366" s="119"/>
      <c r="G366" s="106"/>
      <c r="H366" s="103"/>
      <c r="I366" s="120"/>
      <c r="J366" s="123"/>
      <c r="K366" s="124"/>
      <c r="L366" s="103"/>
      <c r="M366" s="111"/>
      <c r="N366" s="111">
        <f>IF(I366&gt;0,YEAR('Cover Sheet'!$E$8)-I366,0)</f>
        <v>0</v>
      </c>
      <c r="O366" s="111">
        <f t="shared" si="21"/>
        <v>0</v>
      </c>
      <c r="P366" s="112">
        <f t="shared" si="22"/>
        <v>0</v>
      </c>
      <c r="Q366" s="113">
        <f t="shared" si="23"/>
        <v>0</v>
      </c>
      <c r="R366" s="113">
        <f t="shared" si="23"/>
        <v>0</v>
      </c>
      <c r="S366" s="113">
        <f t="shared" si="24"/>
        <v>0</v>
      </c>
      <c r="T366" s="103"/>
      <c r="U366" s="103"/>
      <c r="V366" s="111"/>
      <c r="W366" s="103"/>
      <c r="X366" s="103"/>
      <c r="Y366" s="103"/>
      <c r="Z366" s="103"/>
      <c r="AA366" s="103"/>
      <c r="AB366" s="106"/>
      <c r="AC366" s="72"/>
      <c r="AD366" s="73"/>
    </row>
    <row r="367" spans="1:30" s="74" customFormat="1" ht="15">
      <c r="A367" s="114">
        <v>364</v>
      </c>
      <c r="B367" s="114"/>
      <c r="C367" s="114"/>
      <c r="D367" s="119"/>
      <c r="E367" s="119"/>
      <c r="F367" s="119"/>
      <c r="G367" s="106"/>
      <c r="H367" s="103"/>
      <c r="I367" s="120"/>
      <c r="J367" s="123"/>
      <c r="K367" s="124"/>
      <c r="L367" s="103"/>
      <c r="M367" s="111"/>
      <c r="N367" s="111">
        <f>IF(I367&gt;0,YEAR('Cover Sheet'!$E$8)-I367,0)</f>
        <v>0</v>
      </c>
      <c r="O367" s="111">
        <f t="shared" si="21"/>
        <v>0</v>
      </c>
      <c r="P367" s="112">
        <f t="shared" si="22"/>
        <v>0</v>
      </c>
      <c r="Q367" s="113">
        <f t="shared" si="23"/>
        <v>0</v>
      </c>
      <c r="R367" s="113">
        <f t="shared" si="23"/>
        <v>0</v>
      </c>
      <c r="S367" s="113">
        <f t="shared" si="24"/>
        <v>0</v>
      </c>
      <c r="T367" s="103"/>
      <c r="U367" s="103"/>
      <c r="V367" s="111"/>
      <c r="W367" s="103"/>
      <c r="X367" s="103"/>
      <c r="Y367" s="103"/>
      <c r="Z367" s="103"/>
      <c r="AA367" s="103"/>
      <c r="AB367" s="106"/>
      <c r="AC367" s="72"/>
      <c r="AD367" s="73"/>
    </row>
    <row r="368" spans="1:30" s="74" customFormat="1" ht="15">
      <c r="A368" s="103">
        <v>365</v>
      </c>
      <c r="B368" s="103"/>
      <c r="C368" s="103"/>
      <c r="D368" s="119"/>
      <c r="E368" s="119"/>
      <c r="F368" s="119"/>
      <c r="G368" s="106"/>
      <c r="H368" s="103"/>
      <c r="I368" s="120"/>
      <c r="J368" s="123"/>
      <c r="K368" s="124"/>
      <c r="L368" s="103"/>
      <c r="M368" s="111"/>
      <c r="N368" s="111">
        <f>IF(I368&gt;0,YEAR('Cover Sheet'!$E$8)-I368,0)</f>
        <v>0</v>
      </c>
      <c r="O368" s="111">
        <f t="shared" si="21"/>
        <v>0</v>
      </c>
      <c r="P368" s="112">
        <f t="shared" si="22"/>
        <v>0</v>
      </c>
      <c r="Q368" s="113">
        <f t="shared" si="23"/>
        <v>0</v>
      </c>
      <c r="R368" s="113">
        <f t="shared" si="23"/>
        <v>0</v>
      </c>
      <c r="S368" s="113">
        <f t="shared" si="24"/>
        <v>0</v>
      </c>
      <c r="T368" s="103"/>
      <c r="U368" s="103"/>
      <c r="V368" s="111"/>
      <c r="W368" s="103"/>
      <c r="X368" s="103"/>
      <c r="Y368" s="103"/>
      <c r="Z368" s="103"/>
      <c r="AA368" s="103"/>
      <c r="AB368" s="106"/>
      <c r="AC368" s="72"/>
      <c r="AD368" s="73"/>
    </row>
    <row r="369" spans="1:30" s="74" customFormat="1" ht="15">
      <c r="A369" s="114">
        <v>366</v>
      </c>
      <c r="B369" s="114"/>
      <c r="C369" s="114"/>
      <c r="D369" s="119"/>
      <c r="E369" s="119"/>
      <c r="F369" s="119"/>
      <c r="G369" s="106"/>
      <c r="H369" s="103"/>
      <c r="I369" s="120"/>
      <c r="J369" s="123"/>
      <c r="K369" s="124"/>
      <c r="L369" s="103"/>
      <c r="M369" s="111"/>
      <c r="N369" s="111">
        <f>IF(I369&gt;0,YEAR('Cover Sheet'!$E$8)-I369,0)</f>
        <v>0</v>
      </c>
      <c r="O369" s="111">
        <f t="shared" si="21"/>
        <v>0</v>
      </c>
      <c r="P369" s="112">
        <f t="shared" si="22"/>
        <v>0</v>
      </c>
      <c r="Q369" s="113">
        <f t="shared" si="23"/>
        <v>0</v>
      </c>
      <c r="R369" s="113">
        <f t="shared" si="23"/>
        <v>0</v>
      </c>
      <c r="S369" s="113">
        <f t="shared" si="24"/>
        <v>0</v>
      </c>
      <c r="T369" s="103"/>
      <c r="U369" s="103"/>
      <c r="V369" s="111"/>
      <c r="W369" s="103"/>
      <c r="X369" s="103"/>
      <c r="Y369" s="103"/>
      <c r="Z369" s="103"/>
      <c r="AA369" s="103"/>
      <c r="AB369" s="106"/>
      <c r="AC369" s="72"/>
      <c r="AD369" s="73"/>
    </row>
    <row r="370" spans="1:30" s="74" customFormat="1" ht="15">
      <c r="A370" s="103">
        <v>367</v>
      </c>
      <c r="B370" s="103"/>
      <c r="C370" s="103"/>
      <c r="D370" s="119"/>
      <c r="E370" s="119"/>
      <c r="F370" s="119"/>
      <c r="G370" s="106"/>
      <c r="H370" s="103"/>
      <c r="I370" s="120"/>
      <c r="J370" s="123"/>
      <c r="K370" s="124"/>
      <c r="L370" s="103"/>
      <c r="M370" s="111"/>
      <c r="N370" s="111">
        <f>IF(I370&gt;0,YEAR('Cover Sheet'!$E$8)-I370,0)</f>
        <v>0</v>
      </c>
      <c r="O370" s="111">
        <f t="shared" si="21"/>
        <v>0</v>
      </c>
      <c r="P370" s="112">
        <f t="shared" si="22"/>
        <v>0</v>
      </c>
      <c r="Q370" s="113">
        <f t="shared" si="23"/>
        <v>0</v>
      </c>
      <c r="R370" s="113">
        <f t="shared" si="23"/>
        <v>0</v>
      </c>
      <c r="S370" s="113">
        <f t="shared" si="24"/>
        <v>0</v>
      </c>
      <c r="T370" s="103"/>
      <c r="U370" s="103"/>
      <c r="V370" s="111"/>
      <c r="W370" s="103"/>
      <c r="X370" s="103"/>
      <c r="Y370" s="103"/>
      <c r="Z370" s="103"/>
      <c r="AA370" s="103"/>
      <c r="AB370" s="106"/>
      <c r="AC370" s="72"/>
      <c r="AD370" s="73"/>
    </row>
    <row r="371" spans="1:30" s="74" customFormat="1" ht="15">
      <c r="A371" s="114">
        <v>368</v>
      </c>
      <c r="B371" s="114"/>
      <c r="C371" s="114"/>
      <c r="D371" s="119"/>
      <c r="E371" s="119"/>
      <c r="F371" s="119"/>
      <c r="G371" s="106"/>
      <c r="H371" s="103"/>
      <c r="I371" s="120"/>
      <c r="J371" s="123"/>
      <c r="K371" s="124"/>
      <c r="L371" s="103"/>
      <c r="M371" s="111"/>
      <c r="N371" s="111">
        <f>IF(I371&gt;0,YEAR('Cover Sheet'!$E$8)-I371,0)</f>
        <v>0</v>
      </c>
      <c r="O371" s="111">
        <f t="shared" si="21"/>
        <v>0</v>
      </c>
      <c r="P371" s="112">
        <f t="shared" si="22"/>
        <v>0</v>
      </c>
      <c r="Q371" s="113">
        <f t="shared" si="23"/>
        <v>0</v>
      </c>
      <c r="R371" s="113">
        <f t="shared" si="23"/>
        <v>0</v>
      </c>
      <c r="S371" s="113">
        <f t="shared" si="24"/>
        <v>0</v>
      </c>
      <c r="T371" s="103"/>
      <c r="U371" s="103"/>
      <c r="V371" s="111"/>
      <c r="W371" s="103"/>
      <c r="X371" s="103"/>
      <c r="Y371" s="103"/>
      <c r="Z371" s="103"/>
      <c r="AA371" s="103"/>
      <c r="AB371" s="106"/>
      <c r="AC371" s="72"/>
      <c r="AD371" s="73"/>
    </row>
    <row r="372" spans="1:30" s="74" customFormat="1" ht="15">
      <c r="A372" s="103">
        <v>369</v>
      </c>
      <c r="B372" s="103"/>
      <c r="C372" s="103"/>
      <c r="D372" s="119"/>
      <c r="E372" s="119"/>
      <c r="F372" s="119"/>
      <c r="G372" s="106"/>
      <c r="H372" s="103"/>
      <c r="I372" s="120"/>
      <c r="J372" s="123"/>
      <c r="K372" s="124"/>
      <c r="L372" s="103"/>
      <c r="M372" s="111"/>
      <c r="N372" s="111">
        <f>IF(I372&gt;0,YEAR('Cover Sheet'!$E$8)-I372,0)</f>
        <v>0</v>
      </c>
      <c r="O372" s="111">
        <f t="shared" si="21"/>
        <v>0</v>
      </c>
      <c r="P372" s="112">
        <f t="shared" si="22"/>
        <v>0</v>
      </c>
      <c r="Q372" s="113">
        <f t="shared" si="23"/>
        <v>0</v>
      </c>
      <c r="R372" s="113">
        <f t="shared" si="23"/>
        <v>0</v>
      </c>
      <c r="S372" s="113">
        <f t="shared" si="24"/>
        <v>0</v>
      </c>
      <c r="T372" s="103"/>
      <c r="U372" s="103"/>
      <c r="V372" s="111"/>
      <c r="W372" s="103"/>
      <c r="X372" s="103"/>
      <c r="Y372" s="103"/>
      <c r="Z372" s="103"/>
      <c r="AA372" s="103"/>
      <c r="AB372" s="106"/>
      <c r="AC372" s="72"/>
      <c r="AD372" s="73"/>
    </row>
    <row r="373" spans="1:30" s="74" customFormat="1" ht="15">
      <c r="A373" s="114">
        <v>370</v>
      </c>
      <c r="B373" s="114"/>
      <c r="C373" s="114"/>
      <c r="D373" s="119"/>
      <c r="E373" s="119"/>
      <c r="F373" s="119"/>
      <c r="G373" s="106"/>
      <c r="H373" s="103"/>
      <c r="I373" s="120"/>
      <c r="J373" s="123"/>
      <c r="K373" s="124"/>
      <c r="L373" s="103"/>
      <c r="M373" s="111"/>
      <c r="N373" s="111">
        <f>IF(I373&gt;0,YEAR('Cover Sheet'!$E$8)-I373,0)</f>
        <v>0</v>
      </c>
      <c r="O373" s="111">
        <f t="shared" si="21"/>
        <v>0</v>
      </c>
      <c r="P373" s="112">
        <f t="shared" si="22"/>
        <v>0</v>
      </c>
      <c r="Q373" s="113">
        <f t="shared" si="23"/>
        <v>0</v>
      </c>
      <c r="R373" s="113">
        <f t="shared" si="23"/>
        <v>0</v>
      </c>
      <c r="S373" s="113">
        <f t="shared" si="24"/>
        <v>0</v>
      </c>
      <c r="T373" s="103"/>
      <c r="U373" s="103"/>
      <c r="V373" s="111"/>
      <c r="W373" s="103"/>
      <c r="X373" s="103"/>
      <c r="Y373" s="103"/>
      <c r="Z373" s="103"/>
      <c r="AA373" s="103"/>
      <c r="AB373" s="106"/>
      <c r="AC373" s="72"/>
      <c r="AD373" s="73"/>
    </row>
    <row r="374" spans="1:30" s="74" customFormat="1" ht="15">
      <c r="A374" s="103">
        <v>371</v>
      </c>
      <c r="B374" s="103"/>
      <c r="C374" s="103"/>
      <c r="D374" s="119"/>
      <c r="E374" s="119"/>
      <c r="F374" s="119"/>
      <c r="G374" s="106"/>
      <c r="H374" s="103"/>
      <c r="I374" s="120"/>
      <c r="J374" s="123"/>
      <c r="K374" s="124"/>
      <c r="L374" s="103"/>
      <c r="M374" s="111"/>
      <c r="N374" s="111">
        <f>IF(I374&gt;0,YEAR('Cover Sheet'!$E$8)-I374,0)</f>
        <v>0</v>
      </c>
      <c r="O374" s="111">
        <f t="shared" si="21"/>
        <v>0</v>
      </c>
      <c r="P374" s="112">
        <f t="shared" si="22"/>
        <v>0</v>
      </c>
      <c r="Q374" s="113">
        <f t="shared" si="23"/>
        <v>0</v>
      </c>
      <c r="R374" s="113">
        <f t="shared" si="23"/>
        <v>0</v>
      </c>
      <c r="S374" s="113">
        <f t="shared" si="24"/>
        <v>0</v>
      </c>
      <c r="T374" s="103"/>
      <c r="U374" s="103"/>
      <c r="V374" s="111"/>
      <c r="W374" s="103"/>
      <c r="X374" s="103"/>
      <c r="Y374" s="103"/>
      <c r="Z374" s="103"/>
      <c r="AA374" s="103"/>
      <c r="AB374" s="106"/>
      <c r="AC374" s="72"/>
      <c r="AD374" s="73"/>
    </row>
    <row r="375" spans="1:30" s="74" customFormat="1" ht="15">
      <c r="A375" s="114">
        <v>372</v>
      </c>
      <c r="B375" s="114"/>
      <c r="C375" s="114"/>
      <c r="D375" s="119"/>
      <c r="E375" s="119"/>
      <c r="F375" s="119"/>
      <c r="G375" s="106"/>
      <c r="H375" s="103"/>
      <c r="I375" s="120"/>
      <c r="J375" s="123"/>
      <c r="K375" s="124"/>
      <c r="L375" s="103"/>
      <c r="M375" s="111"/>
      <c r="N375" s="111">
        <f>IF(I375&gt;0,YEAR('Cover Sheet'!$E$8)-I375,0)</f>
        <v>0</v>
      </c>
      <c r="O375" s="111">
        <f t="shared" si="21"/>
        <v>0</v>
      </c>
      <c r="P375" s="112">
        <f t="shared" si="22"/>
        <v>0</v>
      </c>
      <c r="Q375" s="113">
        <f t="shared" si="23"/>
        <v>0</v>
      </c>
      <c r="R375" s="113">
        <f t="shared" si="23"/>
        <v>0</v>
      </c>
      <c r="S375" s="113">
        <f t="shared" si="24"/>
        <v>0</v>
      </c>
      <c r="T375" s="103"/>
      <c r="U375" s="103"/>
      <c r="V375" s="111"/>
      <c r="W375" s="103"/>
      <c r="X375" s="103"/>
      <c r="Y375" s="103"/>
      <c r="Z375" s="103"/>
      <c r="AA375" s="103"/>
      <c r="AB375" s="106"/>
      <c r="AC375" s="72"/>
      <c r="AD375" s="73"/>
    </row>
    <row r="376" spans="1:30" s="74" customFormat="1" ht="15">
      <c r="A376" s="103">
        <v>373</v>
      </c>
      <c r="B376" s="103"/>
      <c r="C376" s="103"/>
      <c r="D376" s="119"/>
      <c r="E376" s="119"/>
      <c r="F376" s="119"/>
      <c r="G376" s="106"/>
      <c r="H376" s="103"/>
      <c r="I376" s="120"/>
      <c r="J376" s="123"/>
      <c r="K376" s="124"/>
      <c r="L376" s="103"/>
      <c r="M376" s="111"/>
      <c r="N376" s="111">
        <f>IF(I376&gt;0,YEAR('Cover Sheet'!$E$8)-I376,0)</f>
        <v>0</v>
      </c>
      <c r="O376" s="111">
        <f t="shared" si="21"/>
        <v>0</v>
      </c>
      <c r="P376" s="112">
        <f t="shared" si="22"/>
        <v>0</v>
      </c>
      <c r="Q376" s="113">
        <f t="shared" si="23"/>
        <v>0</v>
      </c>
      <c r="R376" s="113">
        <f t="shared" si="23"/>
        <v>0</v>
      </c>
      <c r="S376" s="113">
        <f t="shared" si="24"/>
        <v>0</v>
      </c>
      <c r="T376" s="103"/>
      <c r="U376" s="103"/>
      <c r="V376" s="111"/>
      <c r="W376" s="103"/>
      <c r="X376" s="103"/>
      <c r="Y376" s="103"/>
      <c r="Z376" s="103"/>
      <c r="AA376" s="103"/>
      <c r="AB376" s="106"/>
      <c r="AC376" s="72"/>
      <c r="AD376" s="73"/>
    </row>
    <row r="377" spans="1:30" s="74" customFormat="1" ht="15">
      <c r="A377" s="114">
        <v>374</v>
      </c>
      <c r="B377" s="114"/>
      <c r="C377" s="114"/>
      <c r="D377" s="119"/>
      <c r="E377" s="119"/>
      <c r="F377" s="119"/>
      <c r="G377" s="106"/>
      <c r="H377" s="103"/>
      <c r="I377" s="120"/>
      <c r="J377" s="123"/>
      <c r="K377" s="124"/>
      <c r="L377" s="103"/>
      <c r="M377" s="111"/>
      <c r="N377" s="111">
        <f>IF(I377&gt;0,YEAR('Cover Sheet'!$E$8)-I377,0)</f>
        <v>0</v>
      </c>
      <c r="O377" s="111">
        <f t="shared" si="21"/>
        <v>0</v>
      </c>
      <c r="P377" s="112">
        <f t="shared" si="22"/>
        <v>0</v>
      </c>
      <c r="Q377" s="113">
        <f t="shared" si="23"/>
        <v>0</v>
      </c>
      <c r="R377" s="113">
        <f t="shared" si="23"/>
        <v>0</v>
      </c>
      <c r="S377" s="113">
        <f t="shared" si="24"/>
        <v>0</v>
      </c>
      <c r="T377" s="103"/>
      <c r="U377" s="103"/>
      <c r="V377" s="111"/>
      <c r="W377" s="103"/>
      <c r="X377" s="103"/>
      <c r="Y377" s="103"/>
      <c r="Z377" s="103"/>
      <c r="AA377" s="103"/>
      <c r="AB377" s="106"/>
      <c r="AC377" s="72"/>
      <c r="AD377" s="73"/>
    </row>
    <row r="378" spans="1:30" s="74" customFormat="1" ht="15">
      <c r="A378" s="103">
        <v>375</v>
      </c>
      <c r="B378" s="103"/>
      <c r="C378" s="103"/>
      <c r="D378" s="119"/>
      <c r="E378" s="119"/>
      <c r="F378" s="119"/>
      <c r="G378" s="106"/>
      <c r="H378" s="103"/>
      <c r="I378" s="120"/>
      <c r="J378" s="123"/>
      <c r="K378" s="124"/>
      <c r="L378" s="103"/>
      <c r="M378" s="111"/>
      <c r="N378" s="111">
        <f>IF(I378&gt;0,YEAR('Cover Sheet'!$E$8)-I378,0)</f>
        <v>0</v>
      </c>
      <c r="O378" s="111">
        <f t="shared" si="21"/>
        <v>0</v>
      </c>
      <c r="P378" s="112">
        <f t="shared" si="22"/>
        <v>0</v>
      </c>
      <c r="Q378" s="113">
        <f t="shared" si="23"/>
        <v>0</v>
      </c>
      <c r="R378" s="113">
        <f t="shared" si="23"/>
        <v>0</v>
      </c>
      <c r="S378" s="113">
        <f t="shared" si="24"/>
        <v>0</v>
      </c>
      <c r="T378" s="103"/>
      <c r="U378" s="103"/>
      <c r="V378" s="111"/>
      <c r="W378" s="103"/>
      <c r="X378" s="103"/>
      <c r="Y378" s="103"/>
      <c r="Z378" s="103"/>
      <c r="AA378" s="103"/>
      <c r="AB378" s="106"/>
      <c r="AC378" s="72"/>
      <c r="AD378" s="73"/>
    </row>
    <row r="379" spans="1:30" s="74" customFormat="1" ht="15">
      <c r="A379" s="114">
        <v>376</v>
      </c>
      <c r="B379" s="114"/>
      <c r="C379" s="114"/>
      <c r="D379" s="119"/>
      <c r="E379" s="119"/>
      <c r="F379" s="119"/>
      <c r="G379" s="106"/>
      <c r="H379" s="103"/>
      <c r="I379" s="120"/>
      <c r="J379" s="123"/>
      <c r="K379" s="124"/>
      <c r="L379" s="103"/>
      <c r="M379" s="111"/>
      <c r="N379" s="111">
        <f>IF(I379&gt;0,YEAR('Cover Sheet'!$E$8)-I379,0)</f>
        <v>0</v>
      </c>
      <c r="O379" s="111">
        <f t="shared" si="21"/>
        <v>0</v>
      </c>
      <c r="P379" s="112">
        <f t="shared" si="22"/>
        <v>0</v>
      </c>
      <c r="Q379" s="113">
        <f t="shared" si="23"/>
        <v>0</v>
      </c>
      <c r="R379" s="113">
        <f t="shared" si="23"/>
        <v>0</v>
      </c>
      <c r="S379" s="113">
        <f t="shared" si="24"/>
        <v>0</v>
      </c>
      <c r="T379" s="103"/>
      <c r="U379" s="103"/>
      <c r="V379" s="111"/>
      <c r="W379" s="103"/>
      <c r="X379" s="103"/>
      <c r="Y379" s="103"/>
      <c r="Z379" s="103"/>
      <c r="AA379" s="103"/>
      <c r="AB379" s="106"/>
      <c r="AC379" s="72"/>
      <c r="AD379" s="73"/>
    </row>
    <row r="380" spans="1:30" s="74" customFormat="1" ht="15">
      <c r="A380" s="103">
        <v>377</v>
      </c>
      <c r="B380" s="103"/>
      <c r="C380" s="103"/>
      <c r="D380" s="119"/>
      <c r="E380" s="119"/>
      <c r="F380" s="119"/>
      <c r="G380" s="106"/>
      <c r="H380" s="103"/>
      <c r="I380" s="120"/>
      <c r="J380" s="123"/>
      <c r="K380" s="124"/>
      <c r="L380" s="103"/>
      <c r="M380" s="111"/>
      <c r="N380" s="111">
        <f>IF(I380&gt;0,YEAR('Cover Sheet'!$E$8)-I380,0)</f>
        <v>0</v>
      </c>
      <c r="O380" s="111">
        <f t="shared" si="21"/>
        <v>0</v>
      </c>
      <c r="P380" s="112">
        <f t="shared" si="22"/>
        <v>0</v>
      </c>
      <c r="Q380" s="113">
        <f t="shared" si="23"/>
        <v>0</v>
      </c>
      <c r="R380" s="113">
        <f t="shared" si="23"/>
        <v>0</v>
      </c>
      <c r="S380" s="113">
        <f t="shared" si="24"/>
        <v>0</v>
      </c>
      <c r="T380" s="103"/>
      <c r="U380" s="103"/>
      <c r="V380" s="111"/>
      <c r="W380" s="103"/>
      <c r="X380" s="103"/>
      <c r="Y380" s="103"/>
      <c r="Z380" s="103"/>
      <c r="AA380" s="103"/>
      <c r="AB380" s="106"/>
      <c r="AC380" s="72"/>
      <c r="AD380" s="73"/>
    </row>
    <row r="381" spans="1:30" s="74" customFormat="1" ht="15">
      <c r="A381" s="114">
        <v>378</v>
      </c>
      <c r="B381" s="114"/>
      <c r="C381" s="114"/>
      <c r="D381" s="119"/>
      <c r="E381" s="119"/>
      <c r="F381" s="119"/>
      <c r="G381" s="106"/>
      <c r="H381" s="103"/>
      <c r="I381" s="120"/>
      <c r="J381" s="123"/>
      <c r="K381" s="124"/>
      <c r="L381" s="103"/>
      <c r="M381" s="111"/>
      <c r="N381" s="111">
        <f>IF(I381&gt;0,YEAR('Cover Sheet'!$E$8)-I381,0)</f>
        <v>0</v>
      </c>
      <c r="O381" s="111">
        <f t="shared" si="21"/>
        <v>0</v>
      </c>
      <c r="P381" s="112">
        <f t="shared" si="22"/>
        <v>0</v>
      </c>
      <c r="Q381" s="113">
        <f t="shared" si="23"/>
        <v>0</v>
      </c>
      <c r="R381" s="113">
        <f t="shared" si="23"/>
        <v>0</v>
      </c>
      <c r="S381" s="113">
        <f t="shared" si="24"/>
        <v>0</v>
      </c>
      <c r="T381" s="103"/>
      <c r="U381" s="103"/>
      <c r="V381" s="111"/>
      <c r="W381" s="103"/>
      <c r="X381" s="103"/>
      <c r="Y381" s="103"/>
      <c r="Z381" s="103"/>
      <c r="AA381" s="103"/>
      <c r="AB381" s="106"/>
      <c r="AC381" s="72"/>
      <c r="AD381" s="73"/>
    </row>
    <row r="382" spans="1:30" s="74" customFormat="1" ht="15">
      <c r="A382" s="103">
        <v>379</v>
      </c>
      <c r="B382" s="103"/>
      <c r="C382" s="103"/>
      <c r="D382" s="119"/>
      <c r="E382" s="119"/>
      <c r="F382" s="119"/>
      <c r="G382" s="106"/>
      <c r="H382" s="103"/>
      <c r="I382" s="120"/>
      <c r="J382" s="123"/>
      <c r="K382" s="124"/>
      <c r="L382" s="103"/>
      <c r="M382" s="111"/>
      <c r="N382" s="111">
        <f>IF(I382&gt;0,YEAR('Cover Sheet'!$E$8)-I382,0)</f>
        <v>0</v>
      </c>
      <c r="O382" s="111">
        <f t="shared" si="21"/>
        <v>0</v>
      </c>
      <c r="P382" s="112">
        <f t="shared" si="22"/>
        <v>0</v>
      </c>
      <c r="Q382" s="113">
        <f t="shared" si="23"/>
        <v>0</v>
      </c>
      <c r="R382" s="113">
        <f t="shared" si="23"/>
        <v>0</v>
      </c>
      <c r="S382" s="113">
        <f t="shared" si="24"/>
        <v>0</v>
      </c>
      <c r="T382" s="103"/>
      <c r="U382" s="103"/>
      <c r="V382" s="111"/>
      <c r="W382" s="103"/>
      <c r="X382" s="103"/>
      <c r="Y382" s="103"/>
      <c r="Z382" s="103"/>
      <c r="AA382" s="103"/>
      <c r="AB382" s="106"/>
      <c r="AC382" s="72"/>
      <c r="AD382" s="73"/>
    </row>
    <row r="383" spans="1:30" s="74" customFormat="1" ht="15">
      <c r="A383" s="114">
        <v>380</v>
      </c>
      <c r="B383" s="114"/>
      <c r="C383" s="114"/>
      <c r="D383" s="119"/>
      <c r="E383" s="119"/>
      <c r="F383" s="119"/>
      <c r="G383" s="106"/>
      <c r="H383" s="103"/>
      <c r="I383" s="120"/>
      <c r="J383" s="123"/>
      <c r="K383" s="124"/>
      <c r="L383" s="103"/>
      <c r="M383" s="111"/>
      <c r="N383" s="111">
        <f>IF(I383&gt;0,YEAR('Cover Sheet'!$E$8)-I383,0)</f>
        <v>0</v>
      </c>
      <c r="O383" s="111">
        <f t="shared" si="21"/>
        <v>0</v>
      </c>
      <c r="P383" s="112">
        <f t="shared" si="22"/>
        <v>0</v>
      </c>
      <c r="Q383" s="113">
        <f t="shared" si="23"/>
        <v>0</v>
      </c>
      <c r="R383" s="113">
        <f t="shared" si="23"/>
        <v>0</v>
      </c>
      <c r="S383" s="113">
        <f t="shared" si="24"/>
        <v>0</v>
      </c>
      <c r="T383" s="103"/>
      <c r="U383" s="103"/>
      <c r="V383" s="111"/>
      <c r="W383" s="103"/>
      <c r="X383" s="103"/>
      <c r="Y383" s="103"/>
      <c r="Z383" s="103"/>
      <c r="AA383" s="103"/>
      <c r="AB383" s="106"/>
      <c r="AC383" s="72"/>
      <c r="AD383" s="73"/>
    </row>
    <row r="384" spans="1:30" s="74" customFormat="1" ht="15">
      <c r="A384" s="103">
        <v>381</v>
      </c>
      <c r="B384" s="103"/>
      <c r="C384" s="103"/>
      <c r="D384" s="119"/>
      <c r="E384" s="119"/>
      <c r="F384" s="119"/>
      <c r="G384" s="106"/>
      <c r="H384" s="103"/>
      <c r="I384" s="120"/>
      <c r="J384" s="123"/>
      <c r="K384" s="124"/>
      <c r="L384" s="103"/>
      <c r="M384" s="111"/>
      <c r="N384" s="111">
        <f>IF(I384&gt;0,YEAR('Cover Sheet'!$E$8)-I384,0)</f>
        <v>0</v>
      </c>
      <c r="O384" s="111">
        <f t="shared" si="21"/>
        <v>0</v>
      </c>
      <c r="P384" s="112">
        <f t="shared" si="22"/>
        <v>0</v>
      </c>
      <c r="Q384" s="113">
        <f t="shared" si="23"/>
        <v>0</v>
      </c>
      <c r="R384" s="113">
        <f t="shared" si="23"/>
        <v>0</v>
      </c>
      <c r="S384" s="113">
        <f t="shared" si="24"/>
        <v>0</v>
      </c>
      <c r="T384" s="103"/>
      <c r="U384" s="103"/>
      <c r="V384" s="111"/>
      <c r="W384" s="103"/>
      <c r="X384" s="103"/>
      <c r="Y384" s="103"/>
      <c r="Z384" s="103"/>
      <c r="AA384" s="103"/>
      <c r="AB384" s="106"/>
      <c r="AC384" s="72"/>
      <c r="AD384" s="73"/>
    </row>
    <row r="385" spans="1:30" s="74" customFormat="1" ht="15">
      <c r="A385" s="114">
        <v>382</v>
      </c>
      <c r="B385" s="114"/>
      <c r="C385" s="114"/>
      <c r="D385" s="119"/>
      <c r="E385" s="119"/>
      <c r="F385" s="119"/>
      <c r="G385" s="106"/>
      <c r="H385" s="103"/>
      <c r="I385" s="120"/>
      <c r="J385" s="123"/>
      <c r="K385" s="124"/>
      <c r="L385" s="103"/>
      <c r="M385" s="111"/>
      <c r="N385" s="111">
        <f>IF(I385&gt;0,YEAR('Cover Sheet'!$E$8)-I385,0)</f>
        <v>0</v>
      </c>
      <c r="O385" s="111">
        <f t="shared" si="21"/>
        <v>0</v>
      </c>
      <c r="P385" s="112">
        <f t="shared" si="22"/>
        <v>0</v>
      </c>
      <c r="Q385" s="113">
        <f t="shared" si="23"/>
        <v>0</v>
      </c>
      <c r="R385" s="113">
        <f t="shared" si="23"/>
        <v>0</v>
      </c>
      <c r="S385" s="113">
        <f t="shared" si="24"/>
        <v>0</v>
      </c>
      <c r="T385" s="103"/>
      <c r="U385" s="103"/>
      <c r="V385" s="111"/>
      <c r="W385" s="103"/>
      <c r="X385" s="103"/>
      <c r="Y385" s="103"/>
      <c r="Z385" s="103"/>
      <c r="AA385" s="103"/>
      <c r="AB385" s="106"/>
      <c r="AC385" s="72"/>
      <c r="AD385" s="73"/>
    </row>
    <row r="386" spans="1:30" s="74" customFormat="1" ht="15">
      <c r="A386" s="103">
        <v>383</v>
      </c>
      <c r="B386" s="103"/>
      <c r="C386" s="103"/>
      <c r="D386" s="119"/>
      <c r="E386" s="119"/>
      <c r="F386" s="119"/>
      <c r="G386" s="106"/>
      <c r="H386" s="103"/>
      <c r="I386" s="120"/>
      <c r="J386" s="123"/>
      <c r="K386" s="124"/>
      <c r="L386" s="103"/>
      <c r="M386" s="111"/>
      <c r="N386" s="111">
        <f>IF(I386&gt;0,YEAR('Cover Sheet'!$E$8)-I386,0)</f>
        <v>0</v>
      </c>
      <c r="O386" s="111">
        <f t="shared" si="21"/>
        <v>0</v>
      </c>
      <c r="P386" s="112">
        <f t="shared" si="22"/>
        <v>0</v>
      </c>
      <c r="Q386" s="113">
        <f t="shared" si="23"/>
        <v>0</v>
      </c>
      <c r="R386" s="113">
        <f t="shared" si="23"/>
        <v>0</v>
      </c>
      <c r="S386" s="113">
        <f t="shared" si="24"/>
        <v>0</v>
      </c>
      <c r="T386" s="103"/>
      <c r="U386" s="103"/>
      <c r="V386" s="111"/>
      <c r="W386" s="103"/>
      <c r="X386" s="103"/>
      <c r="Y386" s="103"/>
      <c r="Z386" s="103"/>
      <c r="AA386" s="103"/>
      <c r="AB386" s="106"/>
      <c r="AC386" s="72"/>
      <c r="AD386" s="73"/>
    </row>
    <row r="387" spans="1:30" s="74" customFormat="1" ht="15">
      <c r="A387" s="114">
        <v>384</v>
      </c>
      <c r="B387" s="114"/>
      <c r="C387" s="114"/>
      <c r="D387" s="119"/>
      <c r="E387" s="119"/>
      <c r="F387" s="119"/>
      <c r="G387" s="106"/>
      <c r="H387" s="103"/>
      <c r="I387" s="120"/>
      <c r="J387" s="123"/>
      <c r="K387" s="124"/>
      <c r="L387" s="103"/>
      <c r="M387" s="111"/>
      <c r="N387" s="111">
        <f>IF(I387&gt;0,YEAR('Cover Sheet'!$E$8)-I387,0)</f>
        <v>0</v>
      </c>
      <c r="O387" s="111">
        <f t="shared" si="21"/>
        <v>0</v>
      </c>
      <c r="P387" s="112">
        <f t="shared" si="22"/>
        <v>0</v>
      </c>
      <c r="Q387" s="113">
        <f t="shared" si="23"/>
        <v>0</v>
      </c>
      <c r="R387" s="113">
        <f t="shared" si="23"/>
        <v>0</v>
      </c>
      <c r="S387" s="113">
        <f t="shared" si="24"/>
        <v>0</v>
      </c>
      <c r="T387" s="103"/>
      <c r="U387" s="103"/>
      <c r="V387" s="111"/>
      <c r="W387" s="103"/>
      <c r="X387" s="103"/>
      <c r="Y387" s="103"/>
      <c r="Z387" s="103"/>
      <c r="AA387" s="103"/>
      <c r="AB387" s="106"/>
      <c r="AC387" s="72"/>
      <c r="AD387" s="73"/>
    </row>
    <row r="388" spans="1:30" s="74" customFormat="1" ht="15">
      <c r="A388" s="103">
        <v>385</v>
      </c>
      <c r="B388" s="103"/>
      <c r="C388" s="103"/>
      <c r="D388" s="119"/>
      <c r="E388" s="119"/>
      <c r="F388" s="119"/>
      <c r="G388" s="106"/>
      <c r="H388" s="103"/>
      <c r="I388" s="120"/>
      <c r="J388" s="123"/>
      <c r="K388" s="124"/>
      <c r="L388" s="103"/>
      <c r="M388" s="111"/>
      <c r="N388" s="111">
        <f>IF(I388&gt;0,YEAR('Cover Sheet'!$E$8)-I388,0)</f>
        <v>0</v>
      </c>
      <c r="O388" s="111">
        <f t="shared" ref="O388:O451" si="25">IF(M388-N388&gt;0,M388-N388,0)</f>
        <v>0</v>
      </c>
      <c r="P388" s="112">
        <f t="shared" ref="P388:P451" si="26">IFERROR(O388/M388,0)</f>
        <v>0</v>
      </c>
      <c r="Q388" s="113">
        <f t="shared" si="23"/>
        <v>0</v>
      </c>
      <c r="R388" s="113">
        <f t="shared" si="23"/>
        <v>0</v>
      </c>
      <c r="S388" s="113">
        <f t="shared" si="24"/>
        <v>0</v>
      </c>
      <c r="T388" s="103"/>
      <c r="U388" s="103"/>
      <c r="V388" s="111"/>
      <c r="W388" s="103"/>
      <c r="X388" s="103"/>
      <c r="Y388" s="103"/>
      <c r="Z388" s="103"/>
      <c r="AA388" s="103"/>
      <c r="AB388" s="106"/>
      <c r="AC388" s="72"/>
      <c r="AD388" s="73"/>
    </row>
    <row r="389" spans="1:30" s="74" customFormat="1" ht="15">
      <c r="A389" s="114">
        <v>386</v>
      </c>
      <c r="B389" s="114"/>
      <c r="C389" s="114"/>
      <c r="D389" s="119"/>
      <c r="E389" s="119"/>
      <c r="F389" s="119"/>
      <c r="G389" s="106"/>
      <c r="H389" s="103"/>
      <c r="I389" s="120"/>
      <c r="J389" s="123"/>
      <c r="K389" s="124"/>
      <c r="L389" s="103"/>
      <c r="M389" s="111"/>
      <c r="N389" s="111">
        <f>IF(I389&gt;0,YEAR('Cover Sheet'!$E$8)-I389,0)</f>
        <v>0</v>
      </c>
      <c r="O389" s="111">
        <f t="shared" si="25"/>
        <v>0</v>
      </c>
      <c r="P389" s="112">
        <f t="shared" si="26"/>
        <v>0</v>
      </c>
      <c r="Q389" s="113">
        <f t="shared" ref="Q389:R452" si="27">N389*$K389</f>
        <v>0</v>
      </c>
      <c r="R389" s="113">
        <f t="shared" si="27"/>
        <v>0</v>
      </c>
      <c r="S389" s="113">
        <f t="shared" ref="S389:S452" si="28">P389*$K389</f>
        <v>0</v>
      </c>
      <c r="T389" s="103"/>
      <c r="U389" s="103"/>
      <c r="V389" s="111"/>
      <c r="W389" s="103"/>
      <c r="X389" s="103"/>
      <c r="Y389" s="103"/>
      <c r="Z389" s="103"/>
      <c r="AA389" s="103"/>
      <c r="AB389" s="106"/>
      <c r="AC389" s="72"/>
      <c r="AD389" s="73"/>
    </row>
    <row r="390" spans="1:30" s="74" customFormat="1" ht="15">
      <c r="A390" s="103">
        <v>387</v>
      </c>
      <c r="B390" s="103"/>
      <c r="C390" s="103"/>
      <c r="D390" s="119"/>
      <c r="E390" s="119"/>
      <c r="F390" s="119"/>
      <c r="G390" s="106"/>
      <c r="H390" s="103"/>
      <c r="I390" s="120"/>
      <c r="J390" s="123"/>
      <c r="K390" s="124"/>
      <c r="L390" s="103"/>
      <c r="M390" s="111"/>
      <c r="N390" s="111">
        <f>IF(I390&gt;0,YEAR('Cover Sheet'!$E$8)-I390,0)</f>
        <v>0</v>
      </c>
      <c r="O390" s="111">
        <f t="shared" si="25"/>
        <v>0</v>
      </c>
      <c r="P390" s="112">
        <f t="shared" si="26"/>
        <v>0</v>
      </c>
      <c r="Q390" s="113">
        <f t="shared" si="27"/>
        <v>0</v>
      </c>
      <c r="R390" s="113">
        <f t="shared" si="27"/>
        <v>0</v>
      </c>
      <c r="S390" s="113">
        <f t="shared" si="28"/>
        <v>0</v>
      </c>
      <c r="T390" s="103"/>
      <c r="U390" s="103"/>
      <c r="V390" s="111"/>
      <c r="W390" s="103"/>
      <c r="X390" s="103"/>
      <c r="Y390" s="103"/>
      <c r="Z390" s="103"/>
      <c r="AA390" s="103"/>
      <c r="AB390" s="106"/>
      <c r="AC390" s="72"/>
      <c r="AD390" s="73"/>
    </row>
    <row r="391" spans="1:30" s="74" customFormat="1" ht="15">
      <c r="A391" s="114">
        <v>388</v>
      </c>
      <c r="B391" s="114"/>
      <c r="C391" s="114"/>
      <c r="D391" s="119"/>
      <c r="E391" s="119"/>
      <c r="F391" s="119"/>
      <c r="G391" s="106"/>
      <c r="H391" s="103"/>
      <c r="I391" s="120"/>
      <c r="J391" s="123"/>
      <c r="K391" s="124"/>
      <c r="L391" s="103"/>
      <c r="M391" s="111"/>
      <c r="N391" s="111">
        <f>IF(I391&gt;0,YEAR('Cover Sheet'!$E$8)-I391,0)</f>
        <v>0</v>
      </c>
      <c r="O391" s="111">
        <f t="shared" si="25"/>
        <v>0</v>
      </c>
      <c r="P391" s="112">
        <f t="shared" si="26"/>
        <v>0</v>
      </c>
      <c r="Q391" s="113">
        <f t="shared" si="27"/>
        <v>0</v>
      </c>
      <c r="R391" s="113">
        <f t="shared" si="27"/>
        <v>0</v>
      </c>
      <c r="S391" s="113">
        <f t="shared" si="28"/>
        <v>0</v>
      </c>
      <c r="T391" s="103"/>
      <c r="U391" s="103"/>
      <c r="V391" s="111"/>
      <c r="W391" s="103"/>
      <c r="X391" s="103"/>
      <c r="Y391" s="103"/>
      <c r="Z391" s="103"/>
      <c r="AA391" s="103"/>
      <c r="AB391" s="106"/>
      <c r="AC391" s="72"/>
      <c r="AD391" s="73"/>
    </row>
    <row r="392" spans="1:30" s="74" customFormat="1" ht="15">
      <c r="A392" s="103">
        <v>389</v>
      </c>
      <c r="B392" s="103"/>
      <c r="C392" s="103"/>
      <c r="D392" s="119"/>
      <c r="E392" s="119"/>
      <c r="F392" s="119"/>
      <c r="G392" s="106"/>
      <c r="H392" s="103"/>
      <c r="I392" s="120"/>
      <c r="J392" s="123"/>
      <c r="K392" s="124"/>
      <c r="L392" s="103"/>
      <c r="M392" s="111"/>
      <c r="N392" s="111">
        <f>IF(I392&gt;0,YEAR('Cover Sheet'!$E$8)-I392,0)</f>
        <v>0</v>
      </c>
      <c r="O392" s="111">
        <f t="shared" si="25"/>
        <v>0</v>
      </c>
      <c r="P392" s="112">
        <f t="shared" si="26"/>
        <v>0</v>
      </c>
      <c r="Q392" s="113">
        <f t="shared" si="27"/>
        <v>0</v>
      </c>
      <c r="R392" s="113">
        <f t="shared" si="27"/>
        <v>0</v>
      </c>
      <c r="S392" s="113">
        <f t="shared" si="28"/>
        <v>0</v>
      </c>
      <c r="T392" s="103"/>
      <c r="U392" s="103"/>
      <c r="V392" s="111"/>
      <c r="W392" s="103"/>
      <c r="X392" s="103"/>
      <c r="Y392" s="103"/>
      <c r="Z392" s="103"/>
      <c r="AA392" s="103"/>
      <c r="AB392" s="106"/>
      <c r="AC392" s="72"/>
      <c r="AD392" s="73"/>
    </row>
    <row r="393" spans="1:30" s="74" customFormat="1" ht="15">
      <c r="A393" s="114">
        <v>390</v>
      </c>
      <c r="B393" s="114"/>
      <c r="C393" s="114"/>
      <c r="D393" s="119"/>
      <c r="E393" s="119"/>
      <c r="F393" s="119"/>
      <c r="G393" s="106"/>
      <c r="H393" s="103"/>
      <c r="I393" s="120"/>
      <c r="J393" s="123"/>
      <c r="K393" s="124"/>
      <c r="L393" s="103"/>
      <c r="M393" s="111"/>
      <c r="N393" s="111">
        <f>IF(I393&gt;0,YEAR('Cover Sheet'!$E$8)-I393,0)</f>
        <v>0</v>
      </c>
      <c r="O393" s="111">
        <f t="shared" si="25"/>
        <v>0</v>
      </c>
      <c r="P393" s="112">
        <f t="shared" si="26"/>
        <v>0</v>
      </c>
      <c r="Q393" s="113">
        <f t="shared" si="27"/>
        <v>0</v>
      </c>
      <c r="R393" s="113">
        <f t="shared" si="27"/>
        <v>0</v>
      </c>
      <c r="S393" s="113">
        <f t="shared" si="28"/>
        <v>0</v>
      </c>
      <c r="T393" s="103"/>
      <c r="U393" s="103"/>
      <c r="V393" s="111"/>
      <c r="W393" s="103"/>
      <c r="X393" s="103"/>
      <c r="Y393" s="103"/>
      <c r="Z393" s="103"/>
      <c r="AA393" s="103"/>
      <c r="AB393" s="106"/>
      <c r="AC393" s="72"/>
      <c r="AD393" s="73"/>
    </row>
    <row r="394" spans="1:30" s="74" customFormat="1" ht="15">
      <c r="A394" s="103">
        <v>391</v>
      </c>
      <c r="B394" s="103"/>
      <c r="C394" s="103"/>
      <c r="D394" s="119"/>
      <c r="E394" s="119"/>
      <c r="F394" s="119"/>
      <c r="G394" s="106"/>
      <c r="H394" s="103"/>
      <c r="I394" s="120"/>
      <c r="J394" s="123"/>
      <c r="K394" s="124"/>
      <c r="L394" s="103"/>
      <c r="M394" s="111"/>
      <c r="N394" s="111">
        <f>IF(I394&gt;0,YEAR('Cover Sheet'!$E$8)-I394,0)</f>
        <v>0</v>
      </c>
      <c r="O394" s="111">
        <f t="shared" si="25"/>
        <v>0</v>
      </c>
      <c r="P394" s="112">
        <f t="shared" si="26"/>
        <v>0</v>
      </c>
      <c r="Q394" s="113">
        <f t="shared" si="27"/>
        <v>0</v>
      </c>
      <c r="R394" s="113">
        <f t="shared" si="27"/>
        <v>0</v>
      </c>
      <c r="S394" s="113">
        <f t="shared" si="28"/>
        <v>0</v>
      </c>
      <c r="T394" s="103"/>
      <c r="U394" s="103"/>
      <c r="V394" s="111"/>
      <c r="W394" s="103"/>
      <c r="X394" s="103"/>
      <c r="Y394" s="103"/>
      <c r="Z394" s="103"/>
      <c r="AA394" s="103"/>
      <c r="AB394" s="106"/>
      <c r="AC394" s="72"/>
      <c r="AD394" s="73"/>
    </row>
    <row r="395" spans="1:30" s="74" customFormat="1" ht="15">
      <c r="A395" s="114">
        <v>392</v>
      </c>
      <c r="B395" s="114"/>
      <c r="C395" s="114"/>
      <c r="D395" s="119"/>
      <c r="E395" s="119"/>
      <c r="F395" s="119"/>
      <c r="G395" s="106"/>
      <c r="H395" s="103"/>
      <c r="I395" s="120"/>
      <c r="J395" s="123"/>
      <c r="K395" s="124"/>
      <c r="L395" s="103"/>
      <c r="M395" s="111"/>
      <c r="N395" s="111">
        <f>IF(I395&gt;0,YEAR('Cover Sheet'!$E$8)-I395,0)</f>
        <v>0</v>
      </c>
      <c r="O395" s="111">
        <f t="shared" si="25"/>
        <v>0</v>
      </c>
      <c r="P395" s="112">
        <f t="shared" si="26"/>
        <v>0</v>
      </c>
      <c r="Q395" s="113">
        <f t="shared" si="27"/>
        <v>0</v>
      </c>
      <c r="R395" s="113">
        <f t="shared" si="27"/>
        <v>0</v>
      </c>
      <c r="S395" s="113">
        <f t="shared" si="28"/>
        <v>0</v>
      </c>
      <c r="T395" s="103"/>
      <c r="U395" s="103"/>
      <c r="V395" s="111"/>
      <c r="W395" s="103"/>
      <c r="X395" s="103"/>
      <c r="Y395" s="103"/>
      <c r="Z395" s="103"/>
      <c r="AA395" s="103"/>
      <c r="AB395" s="106"/>
      <c r="AC395" s="72"/>
      <c r="AD395" s="73"/>
    </row>
    <row r="396" spans="1:30" s="74" customFormat="1" ht="15">
      <c r="A396" s="103">
        <v>393</v>
      </c>
      <c r="B396" s="103"/>
      <c r="C396" s="103"/>
      <c r="D396" s="119"/>
      <c r="E396" s="119"/>
      <c r="F396" s="119"/>
      <c r="G396" s="106"/>
      <c r="H396" s="103"/>
      <c r="I396" s="120"/>
      <c r="J396" s="123"/>
      <c r="K396" s="124"/>
      <c r="L396" s="103"/>
      <c r="M396" s="111"/>
      <c r="N396" s="111">
        <f>IF(I396&gt;0,YEAR('Cover Sheet'!$E$8)-I396,0)</f>
        <v>0</v>
      </c>
      <c r="O396" s="111">
        <f t="shared" si="25"/>
        <v>0</v>
      </c>
      <c r="P396" s="112">
        <f t="shared" si="26"/>
        <v>0</v>
      </c>
      <c r="Q396" s="113">
        <f t="shared" si="27"/>
        <v>0</v>
      </c>
      <c r="R396" s="113">
        <f t="shared" si="27"/>
        <v>0</v>
      </c>
      <c r="S396" s="113">
        <f t="shared" si="28"/>
        <v>0</v>
      </c>
      <c r="T396" s="103"/>
      <c r="U396" s="103"/>
      <c r="V396" s="111"/>
      <c r="W396" s="103"/>
      <c r="X396" s="103"/>
      <c r="Y396" s="103"/>
      <c r="Z396" s="103"/>
      <c r="AA396" s="103"/>
      <c r="AB396" s="106"/>
      <c r="AC396" s="72"/>
      <c r="AD396" s="73"/>
    </row>
    <row r="397" spans="1:30" s="74" customFormat="1" ht="15">
      <c r="A397" s="114">
        <v>394</v>
      </c>
      <c r="B397" s="114"/>
      <c r="C397" s="114"/>
      <c r="D397" s="119"/>
      <c r="E397" s="119"/>
      <c r="F397" s="119"/>
      <c r="G397" s="106"/>
      <c r="H397" s="103"/>
      <c r="I397" s="120"/>
      <c r="J397" s="123"/>
      <c r="K397" s="124"/>
      <c r="L397" s="103"/>
      <c r="M397" s="111"/>
      <c r="N397" s="111">
        <f>IF(I397&gt;0,YEAR('Cover Sheet'!$E$8)-I397,0)</f>
        <v>0</v>
      </c>
      <c r="O397" s="111">
        <f t="shared" si="25"/>
        <v>0</v>
      </c>
      <c r="P397" s="112">
        <f t="shared" si="26"/>
        <v>0</v>
      </c>
      <c r="Q397" s="113">
        <f t="shared" si="27"/>
        <v>0</v>
      </c>
      <c r="R397" s="113">
        <f t="shared" si="27"/>
        <v>0</v>
      </c>
      <c r="S397" s="113">
        <f t="shared" si="28"/>
        <v>0</v>
      </c>
      <c r="T397" s="103"/>
      <c r="U397" s="103"/>
      <c r="V397" s="111"/>
      <c r="W397" s="103"/>
      <c r="X397" s="103"/>
      <c r="Y397" s="103"/>
      <c r="Z397" s="103"/>
      <c r="AA397" s="103"/>
      <c r="AB397" s="106"/>
      <c r="AC397" s="72"/>
      <c r="AD397" s="73"/>
    </row>
    <row r="398" spans="1:30" s="74" customFormat="1" ht="15">
      <c r="A398" s="103">
        <v>395</v>
      </c>
      <c r="B398" s="103"/>
      <c r="C398" s="103"/>
      <c r="D398" s="119"/>
      <c r="E398" s="119"/>
      <c r="F398" s="119"/>
      <c r="G398" s="106"/>
      <c r="H398" s="103"/>
      <c r="I398" s="120"/>
      <c r="J398" s="123"/>
      <c r="K398" s="124"/>
      <c r="L398" s="103"/>
      <c r="M398" s="111"/>
      <c r="N398" s="111">
        <f>IF(I398&gt;0,YEAR('Cover Sheet'!$E$8)-I398,0)</f>
        <v>0</v>
      </c>
      <c r="O398" s="111">
        <f t="shared" si="25"/>
        <v>0</v>
      </c>
      <c r="P398" s="112">
        <f t="shared" si="26"/>
        <v>0</v>
      </c>
      <c r="Q398" s="113">
        <f t="shared" si="27"/>
        <v>0</v>
      </c>
      <c r="R398" s="113">
        <f t="shared" si="27"/>
        <v>0</v>
      </c>
      <c r="S398" s="113">
        <f t="shared" si="28"/>
        <v>0</v>
      </c>
      <c r="T398" s="103"/>
      <c r="U398" s="103"/>
      <c r="V398" s="111"/>
      <c r="W398" s="103"/>
      <c r="X398" s="103"/>
      <c r="Y398" s="103"/>
      <c r="Z398" s="103"/>
      <c r="AA398" s="103"/>
      <c r="AB398" s="106"/>
      <c r="AC398" s="72"/>
      <c r="AD398" s="73"/>
    </row>
    <row r="399" spans="1:30" s="74" customFormat="1" ht="15">
      <c r="A399" s="114">
        <v>396</v>
      </c>
      <c r="B399" s="114"/>
      <c r="C399" s="114"/>
      <c r="D399" s="119"/>
      <c r="E399" s="119"/>
      <c r="F399" s="119"/>
      <c r="G399" s="106"/>
      <c r="H399" s="103"/>
      <c r="I399" s="120"/>
      <c r="J399" s="123"/>
      <c r="K399" s="124"/>
      <c r="L399" s="103"/>
      <c r="M399" s="111"/>
      <c r="N399" s="111">
        <f>IF(I399&gt;0,YEAR('Cover Sheet'!$E$8)-I399,0)</f>
        <v>0</v>
      </c>
      <c r="O399" s="111">
        <f t="shared" si="25"/>
        <v>0</v>
      </c>
      <c r="P399" s="112">
        <f t="shared" si="26"/>
        <v>0</v>
      </c>
      <c r="Q399" s="113">
        <f t="shared" si="27"/>
        <v>0</v>
      </c>
      <c r="R399" s="113">
        <f t="shared" si="27"/>
        <v>0</v>
      </c>
      <c r="S399" s="113">
        <f t="shared" si="28"/>
        <v>0</v>
      </c>
      <c r="T399" s="103"/>
      <c r="U399" s="103"/>
      <c r="V399" s="111"/>
      <c r="W399" s="103"/>
      <c r="X399" s="103"/>
      <c r="Y399" s="103"/>
      <c r="Z399" s="103"/>
      <c r="AA399" s="103"/>
      <c r="AB399" s="106"/>
      <c r="AC399" s="72"/>
      <c r="AD399" s="73"/>
    </row>
    <row r="400" spans="1:30" s="74" customFormat="1" ht="15">
      <c r="A400" s="103">
        <v>397</v>
      </c>
      <c r="B400" s="103"/>
      <c r="C400" s="103"/>
      <c r="D400" s="119"/>
      <c r="E400" s="119"/>
      <c r="F400" s="119"/>
      <c r="G400" s="106"/>
      <c r="H400" s="103"/>
      <c r="I400" s="120"/>
      <c r="J400" s="123"/>
      <c r="K400" s="124"/>
      <c r="L400" s="103"/>
      <c r="M400" s="111"/>
      <c r="N400" s="111">
        <f>IF(I400&gt;0,YEAR('Cover Sheet'!$E$8)-I400,0)</f>
        <v>0</v>
      </c>
      <c r="O400" s="111">
        <f t="shared" si="25"/>
        <v>0</v>
      </c>
      <c r="P400" s="112">
        <f t="shared" si="26"/>
        <v>0</v>
      </c>
      <c r="Q400" s="113">
        <f t="shared" si="27"/>
        <v>0</v>
      </c>
      <c r="R400" s="113">
        <f t="shared" si="27"/>
        <v>0</v>
      </c>
      <c r="S400" s="113">
        <f t="shared" si="28"/>
        <v>0</v>
      </c>
      <c r="T400" s="103"/>
      <c r="U400" s="103"/>
      <c r="V400" s="111"/>
      <c r="W400" s="103"/>
      <c r="X400" s="103"/>
      <c r="Y400" s="103"/>
      <c r="Z400" s="103"/>
      <c r="AA400" s="103"/>
      <c r="AB400" s="106"/>
      <c r="AC400" s="72"/>
      <c r="AD400" s="73"/>
    </row>
    <row r="401" spans="1:30" s="74" customFormat="1" ht="15">
      <c r="A401" s="114">
        <v>398</v>
      </c>
      <c r="B401" s="114"/>
      <c r="C401" s="114"/>
      <c r="D401" s="119"/>
      <c r="E401" s="119"/>
      <c r="F401" s="119"/>
      <c r="G401" s="106"/>
      <c r="H401" s="103"/>
      <c r="I401" s="120"/>
      <c r="J401" s="123"/>
      <c r="K401" s="124"/>
      <c r="L401" s="103"/>
      <c r="M401" s="111"/>
      <c r="N401" s="111">
        <f>IF(I401&gt;0,YEAR('Cover Sheet'!$E$8)-I401,0)</f>
        <v>0</v>
      </c>
      <c r="O401" s="111">
        <f t="shared" si="25"/>
        <v>0</v>
      </c>
      <c r="P401" s="112">
        <f t="shared" si="26"/>
        <v>0</v>
      </c>
      <c r="Q401" s="113">
        <f t="shared" si="27"/>
        <v>0</v>
      </c>
      <c r="R401" s="113">
        <f t="shared" si="27"/>
        <v>0</v>
      </c>
      <c r="S401" s="113">
        <f t="shared" si="28"/>
        <v>0</v>
      </c>
      <c r="T401" s="103"/>
      <c r="U401" s="103"/>
      <c r="V401" s="111"/>
      <c r="W401" s="103"/>
      <c r="X401" s="103"/>
      <c r="Y401" s="103"/>
      <c r="Z401" s="103"/>
      <c r="AA401" s="103"/>
      <c r="AB401" s="106"/>
      <c r="AC401" s="72"/>
      <c r="AD401" s="73"/>
    </row>
    <row r="402" spans="1:30" s="74" customFormat="1" ht="15">
      <c r="A402" s="103">
        <v>399</v>
      </c>
      <c r="B402" s="103"/>
      <c r="C402" s="103"/>
      <c r="D402" s="119"/>
      <c r="E402" s="119"/>
      <c r="F402" s="119"/>
      <c r="G402" s="106"/>
      <c r="H402" s="103"/>
      <c r="I402" s="120"/>
      <c r="J402" s="123"/>
      <c r="K402" s="124"/>
      <c r="L402" s="103"/>
      <c r="M402" s="111"/>
      <c r="N402" s="111">
        <f>IF(I402&gt;0,YEAR('Cover Sheet'!$E$8)-I402,0)</f>
        <v>0</v>
      </c>
      <c r="O402" s="111">
        <f t="shared" si="25"/>
        <v>0</v>
      </c>
      <c r="P402" s="112">
        <f t="shared" si="26"/>
        <v>0</v>
      </c>
      <c r="Q402" s="113">
        <f t="shared" si="27"/>
        <v>0</v>
      </c>
      <c r="R402" s="113">
        <f t="shared" si="27"/>
        <v>0</v>
      </c>
      <c r="S402" s="113">
        <f t="shared" si="28"/>
        <v>0</v>
      </c>
      <c r="T402" s="103"/>
      <c r="U402" s="103"/>
      <c r="V402" s="111"/>
      <c r="W402" s="103"/>
      <c r="X402" s="103"/>
      <c r="Y402" s="103"/>
      <c r="Z402" s="103"/>
      <c r="AA402" s="103"/>
      <c r="AB402" s="106"/>
      <c r="AC402" s="72"/>
      <c r="AD402" s="73"/>
    </row>
    <row r="403" spans="1:30" s="74" customFormat="1" ht="15">
      <c r="A403" s="114">
        <v>400</v>
      </c>
      <c r="B403" s="114"/>
      <c r="C403" s="114"/>
      <c r="D403" s="119"/>
      <c r="E403" s="119"/>
      <c r="F403" s="119"/>
      <c r="G403" s="106"/>
      <c r="H403" s="103"/>
      <c r="I403" s="120"/>
      <c r="J403" s="123"/>
      <c r="K403" s="124"/>
      <c r="L403" s="103"/>
      <c r="M403" s="111"/>
      <c r="N403" s="111">
        <f>IF(I403&gt;0,YEAR('Cover Sheet'!$E$8)-I403,0)</f>
        <v>0</v>
      </c>
      <c r="O403" s="111">
        <f t="shared" si="25"/>
        <v>0</v>
      </c>
      <c r="P403" s="112">
        <f t="shared" si="26"/>
        <v>0</v>
      </c>
      <c r="Q403" s="113">
        <f t="shared" si="27"/>
        <v>0</v>
      </c>
      <c r="R403" s="113">
        <f t="shared" si="27"/>
        <v>0</v>
      </c>
      <c r="S403" s="113">
        <f t="shared" si="28"/>
        <v>0</v>
      </c>
      <c r="T403" s="103"/>
      <c r="U403" s="103"/>
      <c r="V403" s="111"/>
      <c r="W403" s="103"/>
      <c r="X403" s="103"/>
      <c r="Y403" s="103"/>
      <c r="Z403" s="103"/>
      <c r="AA403" s="103"/>
      <c r="AB403" s="106"/>
      <c r="AC403" s="72"/>
      <c r="AD403" s="73"/>
    </row>
    <row r="404" spans="1:30" s="74" customFormat="1" ht="15">
      <c r="A404" s="103">
        <v>401</v>
      </c>
      <c r="B404" s="103"/>
      <c r="C404" s="103"/>
      <c r="D404" s="119"/>
      <c r="E404" s="119"/>
      <c r="F404" s="119"/>
      <c r="G404" s="106"/>
      <c r="H404" s="103"/>
      <c r="I404" s="120"/>
      <c r="J404" s="123"/>
      <c r="K404" s="124"/>
      <c r="L404" s="103"/>
      <c r="M404" s="111"/>
      <c r="N404" s="111">
        <f>IF(I404&gt;0,YEAR('Cover Sheet'!$E$8)-I404,0)</f>
        <v>0</v>
      </c>
      <c r="O404" s="111">
        <f t="shared" si="25"/>
        <v>0</v>
      </c>
      <c r="P404" s="112">
        <f t="shared" si="26"/>
        <v>0</v>
      </c>
      <c r="Q404" s="113">
        <f t="shared" si="27"/>
        <v>0</v>
      </c>
      <c r="R404" s="113">
        <f t="shared" si="27"/>
        <v>0</v>
      </c>
      <c r="S404" s="113">
        <f t="shared" si="28"/>
        <v>0</v>
      </c>
      <c r="T404" s="103"/>
      <c r="U404" s="103"/>
      <c r="V404" s="111"/>
      <c r="W404" s="103"/>
      <c r="X404" s="103"/>
      <c r="Y404" s="103"/>
      <c r="Z404" s="103"/>
      <c r="AA404" s="103"/>
      <c r="AB404" s="106"/>
      <c r="AC404" s="72"/>
      <c r="AD404" s="73"/>
    </row>
    <row r="405" spans="1:30" s="74" customFormat="1" ht="15">
      <c r="A405" s="114">
        <v>402</v>
      </c>
      <c r="B405" s="114"/>
      <c r="C405" s="114"/>
      <c r="D405" s="119"/>
      <c r="E405" s="119"/>
      <c r="F405" s="119"/>
      <c r="G405" s="106"/>
      <c r="H405" s="103"/>
      <c r="I405" s="120"/>
      <c r="J405" s="123"/>
      <c r="K405" s="124"/>
      <c r="L405" s="103"/>
      <c r="M405" s="111"/>
      <c r="N405" s="111">
        <f>IF(I405&gt;0,YEAR('Cover Sheet'!$E$8)-I405,0)</f>
        <v>0</v>
      </c>
      <c r="O405" s="111">
        <f t="shared" si="25"/>
        <v>0</v>
      </c>
      <c r="P405" s="112">
        <f t="shared" si="26"/>
        <v>0</v>
      </c>
      <c r="Q405" s="113">
        <f t="shared" si="27"/>
        <v>0</v>
      </c>
      <c r="R405" s="113">
        <f t="shared" si="27"/>
        <v>0</v>
      </c>
      <c r="S405" s="113">
        <f t="shared" si="28"/>
        <v>0</v>
      </c>
      <c r="T405" s="103"/>
      <c r="U405" s="103"/>
      <c r="V405" s="111"/>
      <c r="W405" s="103"/>
      <c r="X405" s="103"/>
      <c r="Y405" s="103"/>
      <c r="Z405" s="103"/>
      <c r="AA405" s="103"/>
      <c r="AB405" s="106"/>
      <c r="AC405" s="72"/>
      <c r="AD405" s="73"/>
    </row>
    <row r="406" spans="1:30" s="74" customFormat="1" ht="15">
      <c r="A406" s="103">
        <v>403</v>
      </c>
      <c r="B406" s="103"/>
      <c r="C406" s="103"/>
      <c r="D406" s="119"/>
      <c r="E406" s="119"/>
      <c r="F406" s="119"/>
      <c r="G406" s="106"/>
      <c r="H406" s="103"/>
      <c r="I406" s="120"/>
      <c r="J406" s="123"/>
      <c r="K406" s="124"/>
      <c r="L406" s="103"/>
      <c r="M406" s="111"/>
      <c r="N406" s="111">
        <f>IF(I406&gt;0,YEAR('Cover Sheet'!$E$8)-I406,0)</f>
        <v>0</v>
      </c>
      <c r="O406" s="111">
        <f t="shared" si="25"/>
        <v>0</v>
      </c>
      <c r="P406" s="112">
        <f t="shared" si="26"/>
        <v>0</v>
      </c>
      <c r="Q406" s="113">
        <f t="shared" si="27"/>
        <v>0</v>
      </c>
      <c r="R406" s="113">
        <f t="shared" si="27"/>
        <v>0</v>
      </c>
      <c r="S406" s="113">
        <f t="shared" si="28"/>
        <v>0</v>
      </c>
      <c r="T406" s="103"/>
      <c r="U406" s="103"/>
      <c r="V406" s="111"/>
      <c r="W406" s="103"/>
      <c r="X406" s="103"/>
      <c r="Y406" s="103"/>
      <c r="Z406" s="103"/>
      <c r="AA406" s="103"/>
      <c r="AB406" s="106"/>
      <c r="AC406" s="72"/>
      <c r="AD406" s="73"/>
    </row>
    <row r="407" spans="1:30" s="74" customFormat="1" ht="15">
      <c r="A407" s="114">
        <v>404</v>
      </c>
      <c r="B407" s="114"/>
      <c r="C407" s="114"/>
      <c r="D407" s="119"/>
      <c r="E407" s="119"/>
      <c r="F407" s="119"/>
      <c r="G407" s="106"/>
      <c r="H407" s="103"/>
      <c r="I407" s="120"/>
      <c r="J407" s="123"/>
      <c r="K407" s="124"/>
      <c r="L407" s="103"/>
      <c r="M407" s="111"/>
      <c r="N407" s="111">
        <f>IF(I407&gt;0,YEAR('Cover Sheet'!$E$8)-I407,0)</f>
        <v>0</v>
      </c>
      <c r="O407" s="111">
        <f t="shared" si="25"/>
        <v>0</v>
      </c>
      <c r="P407" s="112">
        <f t="shared" si="26"/>
        <v>0</v>
      </c>
      <c r="Q407" s="113">
        <f t="shared" si="27"/>
        <v>0</v>
      </c>
      <c r="R407" s="113">
        <f t="shared" si="27"/>
        <v>0</v>
      </c>
      <c r="S407" s="113">
        <f t="shared" si="28"/>
        <v>0</v>
      </c>
      <c r="T407" s="103"/>
      <c r="U407" s="103"/>
      <c r="V407" s="111"/>
      <c r="W407" s="103"/>
      <c r="X407" s="103"/>
      <c r="Y407" s="103"/>
      <c r="Z407" s="103"/>
      <c r="AA407" s="103"/>
      <c r="AB407" s="106"/>
      <c r="AC407" s="72"/>
      <c r="AD407" s="73"/>
    </row>
    <row r="408" spans="1:30" s="74" customFormat="1" ht="15">
      <c r="A408" s="103">
        <v>405</v>
      </c>
      <c r="B408" s="103"/>
      <c r="C408" s="103"/>
      <c r="D408" s="119"/>
      <c r="E408" s="119"/>
      <c r="F408" s="119"/>
      <c r="G408" s="106"/>
      <c r="H408" s="103"/>
      <c r="I408" s="120"/>
      <c r="J408" s="123"/>
      <c r="K408" s="124"/>
      <c r="L408" s="103"/>
      <c r="M408" s="111"/>
      <c r="N408" s="111">
        <f>IF(I408&gt;0,YEAR('Cover Sheet'!$E$8)-I408,0)</f>
        <v>0</v>
      </c>
      <c r="O408" s="111">
        <f t="shared" si="25"/>
        <v>0</v>
      </c>
      <c r="P408" s="112">
        <f t="shared" si="26"/>
        <v>0</v>
      </c>
      <c r="Q408" s="113">
        <f t="shared" si="27"/>
        <v>0</v>
      </c>
      <c r="R408" s="113">
        <f t="shared" si="27"/>
        <v>0</v>
      </c>
      <c r="S408" s="113">
        <f t="shared" si="28"/>
        <v>0</v>
      </c>
      <c r="T408" s="103"/>
      <c r="U408" s="103"/>
      <c r="V408" s="111"/>
      <c r="W408" s="103"/>
      <c r="X408" s="103"/>
      <c r="Y408" s="103"/>
      <c r="Z408" s="103"/>
      <c r="AA408" s="103"/>
      <c r="AB408" s="106"/>
      <c r="AC408" s="72"/>
      <c r="AD408" s="73"/>
    </row>
    <row r="409" spans="1:30" s="74" customFormat="1" ht="15">
      <c r="A409" s="114">
        <v>406</v>
      </c>
      <c r="B409" s="114"/>
      <c r="C409" s="114"/>
      <c r="D409" s="119"/>
      <c r="E409" s="119"/>
      <c r="F409" s="119"/>
      <c r="G409" s="106"/>
      <c r="H409" s="103"/>
      <c r="I409" s="120"/>
      <c r="J409" s="123"/>
      <c r="K409" s="124"/>
      <c r="L409" s="103"/>
      <c r="M409" s="111"/>
      <c r="N409" s="111">
        <f>IF(I409&gt;0,YEAR('Cover Sheet'!$E$8)-I409,0)</f>
        <v>0</v>
      </c>
      <c r="O409" s="111">
        <f t="shared" si="25"/>
        <v>0</v>
      </c>
      <c r="P409" s="112">
        <f t="shared" si="26"/>
        <v>0</v>
      </c>
      <c r="Q409" s="113">
        <f t="shared" si="27"/>
        <v>0</v>
      </c>
      <c r="R409" s="113">
        <f t="shared" si="27"/>
        <v>0</v>
      </c>
      <c r="S409" s="113">
        <f t="shared" si="28"/>
        <v>0</v>
      </c>
      <c r="T409" s="103"/>
      <c r="U409" s="103"/>
      <c r="V409" s="111"/>
      <c r="W409" s="103"/>
      <c r="X409" s="103"/>
      <c r="Y409" s="103"/>
      <c r="Z409" s="103"/>
      <c r="AA409" s="103"/>
      <c r="AB409" s="106"/>
      <c r="AC409" s="72"/>
      <c r="AD409" s="73"/>
    </row>
    <row r="410" spans="1:30" s="74" customFormat="1" ht="15">
      <c r="A410" s="103">
        <v>407</v>
      </c>
      <c r="B410" s="103"/>
      <c r="C410" s="103"/>
      <c r="D410" s="119"/>
      <c r="E410" s="119"/>
      <c r="F410" s="119"/>
      <c r="G410" s="106"/>
      <c r="H410" s="103"/>
      <c r="I410" s="120"/>
      <c r="J410" s="123"/>
      <c r="K410" s="124"/>
      <c r="L410" s="103"/>
      <c r="M410" s="111"/>
      <c r="N410" s="111">
        <f>IF(I410&gt;0,YEAR('Cover Sheet'!$E$8)-I410,0)</f>
        <v>0</v>
      </c>
      <c r="O410" s="111">
        <f t="shared" si="25"/>
        <v>0</v>
      </c>
      <c r="P410" s="112">
        <f t="shared" si="26"/>
        <v>0</v>
      </c>
      <c r="Q410" s="113">
        <f t="shared" si="27"/>
        <v>0</v>
      </c>
      <c r="R410" s="113">
        <f t="shared" si="27"/>
        <v>0</v>
      </c>
      <c r="S410" s="113">
        <f t="shared" si="28"/>
        <v>0</v>
      </c>
      <c r="T410" s="103"/>
      <c r="U410" s="103"/>
      <c r="V410" s="111"/>
      <c r="W410" s="103"/>
      <c r="X410" s="103"/>
      <c r="Y410" s="103"/>
      <c r="Z410" s="103"/>
      <c r="AA410" s="103"/>
      <c r="AB410" s="106"/>
      <c r="AC410" s="72"/>
      <c r="AD410" s="73"/>
    </row>
    <row r="411" spans="1:30" s="74" customFormat="1" ht="15">
      <c r="A411" s="114">
        <v>408</v>
      </c>
      <c r="B411" s="114"/>
      <c r="C411" s="114"/>
      <c r="D411" s="119"/>
      <c r="E411" s="119"/>
      <c r="F411" s="119"/>
      <c r="G411" s="106"/>
      <c r="H411" s="103"/>
      <c r="I411" s="120"/>
      <c r="J411" s="123"/>
      <c r="K411" s="124"/>
      <c r="L411" s="103"/>
      <c r="M411" s="111"/>
      <c r="N411" s="111">
        <f>IF(I411&gt;0,YEAR('Cover Sheet'!$E$8)-I411,0)</f>
        <v>0</v>
      </c>
      <c r="O411" s="111">
        <f t="shared" si="25"/>
        <v>0</v>
      </c>
      <c r="P411" s="112">
        <f t="shared" si="26"/>
        <v>0</v>
      </c>
      <c r="Q411" s="113">
        <f t="shared" si="27"/>
        <v>0</v>
      </c>
      <c r="R411" s="113">
        <f t="shared" si="27"/>
        <v>0</v>
      </c>
      <c r="S411" s="113">
        <f t="shared" si="28"/>
        <v>0</v>
      </c>
      <c r="T411" s="103"/>
      <c r="U411" s="103"/>
      <c r="V411" s="111"/>
      <c r="W411" s="103"/>
      <c r="X411" s="103"/>
      <c r="Y411" s="103"/>
      <c r="Z411" s="103"/>
      <c r="AA411" s="103"/>
      <c r="AB411" s="106"/>
      <c r="AC411" s="72"/>
      <c r="AD411" s="73"/>
    </row>
    <row r="412" spans="1:30" s="74" customFormat="1" ht="15">
      <c r="A412" s="103">
        <v>409</v>
      </c>
      <c r="B412" s="103"/>
      <c r="C412" s="103"/>
      <c r="D412" s="119"/>
      <c r="E412" s="119"/>
      <c r="F412" s="119"/>
      <c r="G412" s="106"/>
      <c r="H412" s="103"/>
      <c r="I412" s="120"/>
      <c r="J412" s="123"/>
      <c r="K412" s="124"/>
      <c r="L412" s="103"/>
      <c r="M412" s="111"/>
      <c r="N412" s="111">
        <f>IF(I412&gt;0,YEAR('Cover Sheet'!$E$8)-I412,0)</f>
        <v>0</v>
      </c>
      <c r="O412" s="111">
        <f t="shared" si="25"/>
        <v>0</v>
      </c>
      <c r="P412" s="112">
        <f t="shared" si="26"/>
        <v>0</v>
      </c>
      <c r="Q412" s="113">
        <f t="shared" si="27"/>
        <v>0</v>
      </c>
      <c r="R412" s="113">
        <f t="shared" si="27"/>
        <v>0</v>
      </c>
      <c r="S412" s="113">
        <f t="shared" si="28"/>
        <v>0</v>
      </c>
      <c r="T412" s="103"/>
      <c r="U412" s="103"/>
      <c r="V412" s="111"/>
      <c r="W412" s="103"/>
      <c r="X412" s="103"/>
      <c r="Y412" s="103"/>
      <c r="Z412" s="103"/>
      <c r="AA412" s="103"/>
      <c r="AB412" s="106"/>
      <c r="AC412" s="72"/>
      <c r="AD412" s="73"/>
    </row>
    <row r="413" spans="1:30" s="74" customFormat="1" ht="15">
      <c r="A413" s="114">
        <v>410</v>
      </c>
      <c r="B413" s="114"/>
      <c r="C413" s="114"/>
      <c r="D413" s="119"/>
      <c r="E413" s="119"/>
      <c r="F413" s="119"/>
      <c r="G413" s="106"/>
      <c r="H413" s="103"/>
      <c r="I413" s="120"/>
      <c r="J413" s="123"/>
      <c r="K413" s="124"/>
      <c r="L413" s="103"/>
      <c r="M413" s="111"/>
      <c r="N413" s="111">
        <f>IF(I413&gt;0,YEAR('Cover Sheet'!$E$8)-I413,0)</f>
        <v>0</v>
      </c>
      <c r="O413" s="111">
        <f t="shared" si="25"/>
        <v>0</v>
      </c>
      <c r="P413" s="112">
        <f t="shared" si="26"/>
        <v>0</v>
      </c>
      <c r="Q413" s="113">
        <f t="shared" si="27"/>
        <v>0</v>
      </c>
      <c r="R413" s="113">
        <f t="shared" si="27"/>
        <v>0</v>
      </c>
      <c r="S413" s="113">
        <f t="shared" si="28"/>
        <v>0</v>
      </c>
      <c r="T413" s="103"/>
      <c r="U413" s="103"/>
      <c r="V413" s="111"/>
      <c r="W413" s="103"/>
      <c r="X413" s="103"/>
      <c r="Y413" s="103"/>
      <c r="Z413" s="103"/>
      <c r="AA413" s="103"/>
      <c r="AB413" s="106"/>
      <c r="AC413" s="72"/>
      <c r="AD413" s="73"/>
    </row>
    <row r="414" spans="1:30" s="74" customFormat="1" ht="15">
      <c r="A414" s="103">
        <v>411</v>
      </c>
      <c r="B414" s="103"/>
      <c r="C414" s="103"/>
      <c r="D414" s="119"/>
      <c r="E414" s="119"/>
      <c r="F414" s="119"/>
      <c r="G414" s="106"/>
      <c r="H414" s="103"/>
      <c r="I414" s="120"/>
      <c r="J414" s="123"/>
      <c r="K414" s="124"/>
      <c r="L414" s="103"/>
      <c r="M414" s="111"/>
      <c r="N414" s="111">
        <f>IF(I414&gt;0,YEAR('Cover Sheet'!$E$8)-I414,0)</f>
        <v>0</v>
      </c>
      <c r="O414" s="111">
        <f t="shared" si="25"/>
        <v>0</v>
      </c>
      <c r="P414" s="112">
        <f t="shared" si="26"/>
        <v>0</v>
      </c>
      <c r="Q414" s="113">
        <f t="shared" si="27"/>
        <v>0</v>
      </c>
      <c r="R414" s="113">
        <f t="shared" si="27"/>
        <v>0</v>
      </c>
      <c r="S414" s="113">
        <f t="shared" si="28"/>
        <v>0</v>
      </c>
      <c r="T414" s="103"/>
      <c r="U414" s="103"/>
      <c r="V414" s="111"/>
      <c r="W414" s="103"/>
      <c r="X414" s="103"/>
      <c r="Y414" s="103"/>
      <c r="Z414" s="103"/>
      <c r="AA414" s="103"/>
      <c r="AB414" s="106"/>
      <c r="AC414" s="72"/>
      <c r="AD414" s="73"/>
    </row>
    <row r="415" spans="1:30" s="74" customFormat="1" ht="15">
      <c r="A415" s="114">
        <v>412</v>
      </c>
      <c r="B415" s="114"/>
      <c r="C415" s="114"/>
      <c r="D415" s="119"/>
      <c r="E415" s="119"/>
      <c r="F415" s="119"/>
      <c r="G415" s="106"/>
      <c r="H415" s="103"/>
      <c r="I415" s="120"/>
      <c r="J415" s="123"/>
      <c r="K415" s="124"/>
      <c r="L415" s="103"/>
      <c r="M415" s="111"/>
      <c r="N415" s="111">
        <f>IF(I415&gt;0,YEAR('Cover Sheet'!$E$8)-I415,0)</f>
        <v>0</v>
      </c>
      <c r="O415" s="111">
        <f t="shared" si="25"/>
        <v>0</v>
      </c>
      <c r="P415" s="112">
        <f t="shared" si="26"/>
        <v>0</v>
      </c>
      <c r="Q415" s="113">
        <f t="shared" si="27"/>
        <v>0</v>
      </c>
      <c r="R415" s="113">
        <f t="shared" si="27"/>
        <v>0</v>
      </c>
      <c r="S415" s="113">
        <f t="shared" si="28"/>
        <v>0</v>
      </c>
      <c r="T415" s="103"/>
      <c r="U415" s="103"/>
      <c r="V415" s="111"/>
      <c r="W415" s="103"/>
      <c r="X415" s="103"/>
      <c r="Y415" s="103"/>
      <c r="Z415" s="103"/>
      <c r="AA415" s="103"/>
      <c r="AB415" s="106"/>
      <c r="AC415" s="72"/>
      <c r="AD415" s="73"/>
    </row>
    <row r="416" spans="1:30" s="74" customFormat="1" ht="15">
      <c r="A416" s="103">
        <v>413</v>
      </c>
      <c r="B416" s="103"/>
      <c r="C416" s="103"/>
      <c r="D416" s="119"/>
      <c r="E416" s="119"/>
      <c r="F416" s="119"/>
      <c r="G416" s="106"/>
      <c r="H416" s="103"/>
      <c r="I416" s="120"/>
      <c r="J416" s="123"/>
      <c r="K416" s="124"/>
      <c r="L416" s="103"/>
      <c r="M416" s="111"/>
      <c r="N416" s="111">
        <f>IF(I416&gt;0,YEAR('Cover Sheet'!$E$8)-I416,0)</f>
        <v>0</v>
      </c>
      <c r="O416" s="111">
        <f t="shared" si="25"/>
        <v>0</v>
      </c>
      <c r="P416" s="112">
        <f t="shared" si="26"/>
        <v>0</v>
      </c>
      <c r="Q416" s="113">
        <f t="shared" si="27"/>
        <v>0</v>
      </c>
      <c r="R416" s="113">
        <f t="shared" si="27"/>
        <v>0</v>
      </c>
      <c r="S416" s="113">
        <f t="shared" si="28"/>
        <v>0</v>
      </c>
      <c r="T416" s="103"/>
      <c r="U416" s="103"/>
      <c r="V416" s="111"/>
      <c r="W416" s="103"/>
      <c r="X416" s="103"/>
      <c r="Y416" s="103"/>
      <c r="Z416" s="103"/>
      <c r="AA416" s="103"/>
      <c r="AB416" s="106"/>
      <c r="AC416" s="72"/>
      <c r="AD416" s="73"/>
    </row>
    <row r="417" spans="1:30" s="74" customFormat="1" ht="15">
      <c r="A417" s="114">
        <v>414</v>
      </c>
      <c r="B417" s="114"/>
      <c r="C417" s="114"/>
      <c r="D417" s="119"/>
      <c r="E417" s="119"/>
      <c r="F417" s="119"/>
      <c r="G417" s="106"/>
      <c r="H417" s="103"/>
      <c r="I417" s="120"/>
      <c r="J417" s="123"/>
      <c r="K417" s="124"/>
      <c r="L417" s="103"/>
      <c r="M417" s="111"/>
      <c r="N417" s="111">
        <f>IF(I417&gt;0,YEAR('Cover Sheet'!$E$8)-I417,0)</f>
        <v>0</v>
      </c>
      <c r="O417" s="111">
        <f t="shared" si="25"/>
        <v>0</v>
      </c>
      <c r="P417" s="112">
        <f t="shared" si="26"/>
        <v>0</v>
      </c>
      <c r="Q417" s="113">
        <f t="shared" si="27"/>
        <v>0</v>
      </c>
      <c r="R417" s="113">
        <f t="shared" si="27"/>
        <v>0</v>
      </c>
      <c r="S417" s="113">
        <f t="shared" si="28"/>
        <v>0</v>
      </c>
      <c r="T417" s="103"/>
      <c r="U417" s="103"/>
      <c r="V417" s="111"/>
      <c r="W417" s="103"/>
      <c r="X417" s="103"/>
      <c r="Y417" s="103"/>
      <c r="Z417" s="103"/>
      <c r="AA417" s="103"/>
      <c r="AB417" s="106"/>
      <c r="AC417" s="72"/>
      <c r="AD417" s="73"/>
    </row>
    <row r="418" spans="1:30" s="74" customFormat="1" ht="15">
      <c r="A418" s="103">
        <v>415</v>
      </c>
      <c r="B418" s="103"/>
      <c r="C418" s="103"/>
      <c r="D418" s="119"/>
      <c r="E418" s="119"/>
      <c r="F418" s="119"/>
      <c r="G418" s="106"/>
      <c r="H418" s="103"/>
      <c r="I418" s="120"/>
      <c r="J418" s="123"/>
      <c r="K418" s="124"/>
      <c r="L418" s="103"/>
      <c r="M418" s="111"/>
      <c r="N418" s="111">
        <f>IF(I418&gt;0,YEAR('Cover Sheet'!$E$8)-I418,0)</f>
        <v>0</v>
      </c>
      <c r="O418" s="111">
        <f t="shared" si="25"/>
        <v>0</v>
      </c>
      <c r="P418" s="112">
        <f t="shared" si="26"/>
        <v>0</v>
      </c>
      <c r="Q418" s="113">
        <f t="shared" si="27"/>
        <v>0</v>
      </c>
      <c r="R418" s="113">
        <f t="shared" si="27"/>
        <v>0</v>
      </c>
      <c r="S418" s="113">
        <f t="shared" si="28"/>
        <v>0</v>
      </c>
      <c r="T418" s="103"/>
      <c r="U418" s="103"/>
      <c r="V418" s="111"/>
      <c r="W418" s="103"/>
      <c r="X418" s="103"/>
      <c r="Y418" s="103"/>
      <c r="Z418" s="103"/>
      <c r="AA418" s="103"/>
      <c r="AB418" s="106"/>
      <c r="AC418" s="72"/>
      <c r="AD418" s="73"/>
    </row>
    <row r="419" spans="1:30" s="74" customFormat="1" ht="15">
      <c r="A419" s="114">
        <v>416</v>
      </c>
      <c r="B419" s="114"/>
      <c r="C419" s="114"/>
      <c r="D419" s="119"/>
      <c r="E419" s="119"/>
      <c r="F419" s="119"/>
      <c r="G419" s="106"/>
      <c r="H419" s="103"/>
      <c r="I419" s="120"/>
      <c r="J419" s="123"/>
      <c r="K419" s="124"/>
      <c r="L419" s="103"/>
      <c r="M419" s="111"/>
      <c r="N419" s="111">
        <f>IF(I419&gt;0,YEAR('Cover Sheet'!$E$8)-I419,0)</f>
        <v>0</v>
      </c>
      <c r="O419" s="111">
        <f t="shared" si="25"/>
        <v>0</v>
      </c>
      <c r="P419" s="112">
        <f t="shared" si="26"/>
        <v>0</v>
      </c>
      <c r="Q419" s="113">
        <f t="shared" si="27"/>
        <v>0</v>
      </c>
      <c r="R419" s="113">
        <f t="shared" si="27"/>
        <v>0</v>
      </c>
      <c r="S419" s="113">
        <f t="shared" si="28"/>
        <v>0</v>
      </c>
      <c r="T419" s="103"/>
      <c r="U419" s="103"/>
      <c r="V419" s="111"/>
      <c r="W419" s="103"/>
      <c r="X419" s="103"/>
      <c r="Y419" s="103"/>
      <c r="Z419" s="103"/>
      <c r="AA419" s="103"/>
      <c r="AB419" s="106"/>
      <c r="AC419" s="72"/>
      <c r="AD419" s="73"/>
    </row>
    <row r="420" spans="1:30" s="74" customFormat="1" ht="15">
      <c r="A420" s="103">
        <v>417</v>
      </c>
      <c r="B420" s="103"/>
      <c r="C420" s="103"/>
      <c r="D420" s="119"/>
      <c r="E420" s="119"/>
      <c r="F420" s="119"/>
      <c r="G420" s="106"/>
      <c r="H420" s="103"/>
      <c r="I420" s="120"/>
      <c r="J420" s="123"/>
      <c r="K420" s="124"/>
      <c r="L420" s="103"/>
      <c r="M420" s="111"/>
      <c r="N420" s="111">
        <f>IF(I420&gt;0,YEAR('Cover Sheet'!$E$8)-I420,0)</f>
        <v>0</v>
      </c>
      <c r="O420" s="111">
        <f t="shared" si="25"/>
        <v>0</v>
      </c>
      <c r="P420" s="112">
        <f t="shared" si="26"/>
        <v>0</v>
      </c>
      <c r="Q420" s="113">
        <f t="shared" si="27"/>
        <v>0</v>
      </c>
      <c r="R420" s="113">
        <f t="shared" si="27"/>
        <v>0</v>
      </c>
      <c r="S420" s="113">
        <f t="shared" si="28"/>
        <v>0</v>
      </c>
      <c r="T420" s="103"/>
      <c r="U420" s="103"/>
      <c r="V420" s="111"/>
      <c r="W420" s="103"/>
      <c r="X420" s="103"/>
      <c r="Y420" s="103"/>
      <c r="Z420" s="103"/>
      <c r="AA420" s="103"/>
      <c r="AB420" s="106"/>
      <c r="AC420" s="72"/>
      <c r="AD420" s="73"/>
    </row>
    <row r="421" spans="1:30" s="74" customFormat="1" ht="15">
      <c r="A421" s="114">
        <v>418</v>
      </c>
      <c r="B421" s="114"/>
      <c r="C421" s="114"/>
      <c r="D421" s="119"/>
      <c r="E421" s="119"/>
      <c r="F421" s="119"/>
      <c r="G421" s="106"/>
      <c r="H421" s="103"/>
      <c r="I421" s="120"/>
      <c r="J421" s="123"/>
      <c r="K421" s="124"/>
      <c r="L421" s="103"/>
      <c r="M421" s="111"/>
      <c r="N421" s="111">
        <f>IF(I421&gt;0,YEAR('Cover Sheet'!$E$8)-I421,0)</f>
        <v>0</v>
      </c>
      <c r="O421" s="111">
        <f t="shared" si="25"/>
        <v>0</v>
      </c>
      <c r="P421" s="112">
        <f t="shared" si="26"/>
        <v>0</v>
      </c>
      <c r="Q421" s="113">
        <f t="shared" si="27"/>
        <v>0</v>
      </c>
      <c r="R421" s="113">
        <f t="shared" si="27"/>
        <v>0</v>
      </c>
      <c r="S421" s="113">
        <f t="shared" si="28"/>
        <v>0</v>
      </c>
      <c r="T421" s="103"/>
      <c r="U421" s="103"/>
      <c r="V421" s="111"/>
      <c r="W421" s="103"/>
      <c r="X421" s="103"/>
      <c r="Y421" s="103"/>
      <c r="Z421" s="103"/>
      <c r="AA421" s="103"/>
      <c r="AB421" s="106"/>
      <c r="AC421" s="72"/>
      <c r="AD421" s="73"/>
    </row>
    <row r="422" spans="1:30" s="74" customFormat="1" ht="15">
      <c r="A422" s="103">
        <v>419</v>
      </c>
      <c r="B422" s="103"/>
      <c r="C422" s="103"/>
      <c r="D422" s="119"/>
      <c r="E422" s="119"/>
      <c r="F422" s="119"/>
      <c r="G422" s="106"/>
      <c r="H422" s="103"/>
      <c r="I422" s="120"/>
      <c r="J422" s="123"/>
      <c r="K422" s="124"/>
      <c r="L422" s="103"/>
      <c r="M422" s="111"/>
      <c r="N422" s="111">
        <f>IF(I422&gt;0,YEAR('Cover Sheet'!$E$8)-I422,0)</f>
        <v>0</v>
      </c>
      <c r="O422" s="111">
        <f t="shared" si="25"/>
        <v>0</v>
      </c>
      <c r="P422" s="112">
        <f t="shared" si="26"/>
        <v>0</v>
      </c>
      <c r="Q422" s="113">
        <f t="shared" si="27"/>
        <v>0</v>
      </c>
      <c r="R422" s="113">
        <f t="shared" si="27"/>
        <v>0</v>
      </c>
      <c r="S422" s="113">
        <f t="shared" si="28"/>
        <v>0</v>
      </c>
      <c r="T422" s="103"/>
      <c r="U422" s="103"/>
      <c r="V422" s="111"/>
      <c r="W422" s="103"/>
      <c r="X422" s="103"/>
      <c r="Y422" s="103"/>
      <c r="Z422" s="103"/>
      <c r="AA422" s="103"/>
      <c r="AB422" s="106"/>
      <c r="AC422" s="72"/>
      <c r="AD422" s="73"/>
    </row>
    <row r="423" spans="1:30" s="74" customFormat="1" ht="15">
      <c r="A423" s="114">
        <v>420</v>
      </c>
      <c r="B423" s="114"/>
      <c r="C423" s="114"/>
      <c r="D423" s="119"/>
      <c r="E423" s="119"/>
      <c r="F423" s="119"/>
      <c r="G423" s="106"/>
      <c r="H423" s="103"/>
      <c r="I423" s="120"/>
      <c r="J423" s="123"/>
      <c r="K423" s="124"/>
      <c r="L423" s="103"/>
      <c r="M423" s="111"/>
      <c r="N423" s="111">
        <f>IF(I423&gt;0,YEAR('Cover Sheet'!$E$8)-I423,0)</f>
        <v>0</v>
      </c>
      <c r="O423" s="111">
        <f t="shared" si="25"/>
        <v>0</v>
      </c>
      <c r="P423" s="112">
        <f t="shared" si="26"/>
        <v>0</v>
      </c>
      <c r="Q423" s="113">
        <f t="shared" si="27"/>
        <v>0</v>
      </c>
      <c r="R423" s="113">
        <f t="shared" si="27"/>
        <v>0</v>
      </c>
      <c r="S423" s="113">
        <f t="shared" si="28"/>
        <v>0</v>
      </c>
      <c r="T423" s="103"/>
      <c r="U423" s="103"/>
      <c r="V423" s="111"/>
      <c r="W423" s="103"/>
      <c r="X423" s="103"/>
      <c r="Y423" s="103"/>
      <c r="Z423" s="103"/>
      <c r="AA423" s="103"/>
      <c r="AB423" s="106"/>
      <c r="AC423" s="72"/>
      <c r="AD423" s="73"/>
    </row>
    <row r="424" spans="1:30" s="74" customFormat="1" ht="15">
      <c r="A424" s="103">
        <v>421</v>
      </c>
      <c r="B424" s="103"/>
      <c r="C424" s="103"/>
      <c r="D424" s="119"/>
      <c r="E424" s="119"/>
      <c r="F424" s="119"/>
      <c r="G424" s="106"/>
      <c r="H424" s="103"/>
      <c r="I424" s="120"/>
      <c r="J424" s="123"/>
      <c r="K424" s="124"/>
      <c r="L424" s="103"/>
      <c r="M424" s="111"/>
      <c r="N424" s="111">
        <f>IF(I424&gt;0,YEAR('Cover Sheet'!$E$8)-I424,0)</f>
        <v>0</v>
      </c>
      <c r="O424" s="111">
        <f t="shared" si="25"/>
        <v>0</v>
      </c>
      <c r="P424" s="112">
        <f t="shared" si="26"/>
        <v>0</v>
      </c>
      <c r="Q424" s="113">
        <f t="shared" si="27"/>
        <v>0</v>
      </c>
      <c r="R424" s="113">
        <f t="shared" si="27"/>
        <v>0</v>
      </c>
      <c r="S424" s="113">
        <f t="shared" si="28"/>
        <v>0</v>
      </c>
      <c r="T424" s="103"/>
      <c r="U424" s="103"/>
      <c r="V424" s="111"/>
      <c r="W424" s="103"/>
      <c r="X424" s="103"/>
      <c r="Y424" s="103"/>
      <c r="Z424" s="103"/>
      <c r="AA424" s="103"/>
      <c r="AB424" s="106"/>
      <c r="AC424" s="72"/>
      <c r="AD424" s="73"/>
    </row>
    <row r="425" spans="1:30" s="74" customFormat="1" ht="15">
      <c r="A425" s="114">
        <v>422</v>
      </c>
      <c r="B425" s="114"/>
      <c r="C425" s="114"/>
      <c r="D425" s="119"/>
      <c r="E425" s="119"/>
      <c r="F425" s="119"/>
      <c r="G425" s="106"/>
      <c r="H425" s="103"/>
      <c r="I425" s="120"/>
      <c r="J425" s="123"/>
      <c r="K425" s="124"/>
      <c r="L425" s="103"/>
      <c r="M425" s="111"/>
      <c r="N425" s="111">
        <f>IF(I425&gt;0,YEAR('Cover Sheet'!$E$8)-I425,0)</f>
        <v>0</v>
      </c>
      <c r="O425" s="111">
        <f t="shared" si="25"/>
        <v>0</v>
      </c>
      <c r="P425" s="112">
        <f t="shared" si="26"/>
        <v>0</v>
      </c>
      <c r="Q425" s="113">
        <f t="shared" si="27"/>
        <v>0</v>
      </c>
      <c r="R425" s="113">
        <f t="shared" si="27"/>
        <v>0</v>
      </c>
      <c r="S425" s="113">
        <f t="shared" si="28"/>
        <v>0</v>
      </c>
      <c r="T425" s="103"/>
      <c r="U425" s="103"/>
      <c r="V425" s="111"/>
      <c r="W425" s="103"/>
      <c r="X425" s="103"/>
      <c r="Y425" s="103"/>
      <c r="Z425" s="103"/>
      <c r="AA425" s="103"/>
      <c r="AB425" s="106"/>
      <c r="AC425" s="72"/>
      <c r="AD425" s="73"/>
    </row>
    <row r="426" spans="1:30" s="74" customFormat="1" ht="15">
      <c r="A426" s="103">
        <v>423</v>
      </c>
      <c r="B426" s="103"/>
      <c r="C426" s="103"/>
      <c r="D426" s="119"/>
      <c r="E426" s="119"/>
      <c r="F426" s="119"/>
      <c r="G426" s="106"/>
      <c r="H426" s="103"/>
      <c r="I426" s="120"/>
      <c r="J426" s="123"/>
      <c r="K426" s="124"/>
      <c r="L426" s="103"/>
      <c r="M426" s="111"/>
      <c r="N426" s="111">
        <f>IF(I426&gt;0,YEAR('Cover Sheet'!$E$8)-I426,0)</f>
        <v>0</v>
      </c>
      <c r="O426" s="111">
        <f t="shared" si="25"/>
        <v>0</v>
      </c>
      <c r="P426" s="112">
        <f t="shared" si="26"/>
        <v>0</v>
      </c>
      <c r="Q426" s="113">
        <f t="shared" si="27"/>
        <v>0</v>
      </c>
      <c r="R426" s="113">
        <f t="shared" si="27"/>
        <v>0</v>
      </c>
      <c r="S426" s="113">
        <f t="shared" si="28"/>
        <v>0</v>
      </c>
      <c r="T426" s="103"/>
      <c r="U426" s="103"/>
      <c r="V426" s="111"/>
      <c r="W426" s="103"/>
      <c r="X426" s="103"/>
      <c r="Y426" s="103"/>
      <c r="Z426" s="103"/>
      <c r="AA426" s="103"/>
      <c r="AB426" s="106"/>
      <c r="AC426" s="72"/>
      <c r="AD426" s="73"/>
    </row>
    <row r="427" spans="1:30" s="74" customFormat="1" ht="15">
      <c r="A427" s="114">
        <v>424</v>
      </c>
      <c r="B427" s="114"/>
      <c r="C427" s="114"/>
      <c r="D427" s="119"/>
      <c r="E427" s="119"/>
      <c r="F427" s="119"/>
      <c r="G427" s="106"/>
      <c r="H427" s="103"/>
      <c r="I427" s="120"/>
      <c r="J427" s="123"/>
      <c r="K427" s="124"/>
      <c r="L427" s="103"/>
      <c r="M427" s="111"/>
      <c r="N427" s="111">
        <f>IF(I427&gt;0,YEAR('Cover Sheet'!$E$8)-I427,0)</f>
        <v>0</v>
      </c>
      <c r="O427" s="111">
        <f t="shared" si="25"/>
        <v>0</v>
      </c>
      <c r="P427" s="112">
        <f t="shared" si="26"/>
        <v>0</v>
      </c>
      <c r="Q427" s="113">
        <f t="shared" si="27"/>
        <v>0</v>
      </c>
      <c r="R427" s="113">
        <f t="shared" si="27"/>
        <v>0</v>
      </c>
      <c r="S427" s="113">
        <f t="shared" si="28"/>
        <v>0</v>
      </c>
      <c r="T427" s="103"/>
      <c r="U427" s="103"/>
      <c r="V427" s="111"/>
      <c r="W427" s="103"/>
      <c r="X427" s="103"/>
      <c r="Y427" s="103"/>
      <c r="Z427" s="103"/>
      <c r="AA427" s="103"/>
      <c r="AB427" s="106"/>
      <c r="AC427" s="72"/>
      <c r="AD427" s="73"/>
    </row>
    <row r="428" spans="1:30" s="74" customFormat="1" ht="15">
      <c r="A428" s="103">
        <v>425</v>
      </c>
      <c r="B428" s="103"/>
      <c r="C428" s="103"/>
      <c r="D428" s="119"/>
      <c r="E428" s="119"/>
      <c r="F428" s="119"/>
      <c r="G428" s="106"/>
      <c r="H428" s="103"/>
      <c r="I428" s="120"/>
      <c r="J428" s="123"/>
      <c r="K428" s="124"/>
      <c r="L428" s="103"/>
      <c r="M428" s="111"/>
      <c r="N428" s="111">
        <f>IF(I428&gt;0,YEAR('Cover Sheet'!$E$8)-I428,0)</f>
        <v>0</v>
      </c>
      <c r="O428" s="111">
        <f t="shared" si="25"/>
        <v>0</v>
      </c>
      <c r="P428" s="112">
        <f t="shared" si="26"/>
        <v>0</v>
      </c>
      <c r="Q428" s="113">
        <f t="shared" si="27"/>
        <v>0</v>
      </c>
      <c r="R428" s="113">
        <f t="shared" si="27"/>
        <v>0</v>
      </c>
      <c r="S428" s="113">
        <f t="shared" si="28"/>
        <v>0</v>
      </c>
      <c r="T428" s="103"/>
      <c r="U428" s="103"/>
      <c r="V428" s="111"/>
      <c r="W428" s="103"/>
      <c r="X428" s="103"/>
      <c r="Y428" s="103"/>
      <c r="Z428" s="103"/>
      <c r="AA428" s="103"/>
      <c r="AB428" s="106"/>
      <c r="AC428" s="72"/>
      <c r="AD428" s="73"/>
    </row>
    <row r="429" spans="1:30" s="74" customFormat="1" ht="15">
      <c r="A429" s="114">
        <v>426</v>
      </c>
      <c r="B429" s="114"/>
      <c r="C429" s="114"/>
      <c r="D429" s="119"/>
      <c r="E429" s="119"/>
      <c r="F429" s="119"/>
      <c r="G429" s="106"/>
      <c r="H429" s="103"/>
      <c r="I429" s="120"/>
      <c r="J429" s="123"/>
      <c r="K429" s="124"/>
      <c r="L429" s="103"/>
      <c r="M429" s="111"/>
      <c r="N429" s="111">
        <f>IF(I429&gt;0,YEAR('Cover Sheet'!$E$8)-I429,0)</f>
        <v>0</v>
      </c>
      <c r="O429" s="111">
        <f t="shared" si="25"/>
        <v>0</v>
      </c>
      <c r="P429" s="112">
        <f t="shared" si="26"/>
        <v>0</v>
      </c>
      <c r="Q429" s="113">
        <f t="shared" si="27"/>
        <v>0</v>
      </c>
      <c r="R429" s="113">
        <f t="shared" si="27"/>
        <v>0</v>
      </c>
      <c r="S429" s="113">
        <f t="shared" si="28"/>
        <v>0</v>
      </c>
      <c r="T429" s="103"/>
      <c r="U429" s="103"/>
      <c r="V429" s="111"/>
      <c r="W429" s="103"/>
      <c r="X429" s="103"/>
      <c r="Y429" s="103"/>
      <c r="Z429" s="103"/>
      <c r="AA429" s="103"/>
      <c r="AB429" s="106"/>
      <c r="AC429" s="72"/>
      <c r="AD429" s="73"/>
    </row>
    <row r="430" spans="1:30" s="74" customFormat="1" ht="15">
      <c r="A430" s="103">
        <v>427</v>
      </c>
      <c r="B430" s="103"/>
      <c r="C430" s="103"/>
      <c r="D430" s="119"/>
      <c r="E430" s="119"/>
      <c r="F430" s="119"/>
      <c r="G430" s="106"/>
      <c r="H430" s="103"/>
      <c r="I430" s="120"/>
      <c r="J430" s="123"/>
      <c r="K430" s="124"/>
      <c r="L430" s="103"/>
      <c r="M430" s="111"/>
      <c r="N430" s="111">
        <f>IF(I430&gt;0,YEAR('Cover Sheet'!$E$8)-I430,0)</f>
        <v>0</v>
      </c>
      <c r="O430" s="111">
        <f t="shared" si="25"/>
        <v>0</v>
      </c>
      <c r="P430" s="112">
        <f t="shared" si="26"/>
        <v>0</v>
      </c>
      <c r="Q430" s="113">
        <f t="shared" si="27"/>
        <v>0</v>
      </c>
      <c r="R430" s="113">
        <f t="shared" si="27"/>
        <v>0</v>
      </c>
      <c r="S430" s="113">
        <f t="shared" si="28"/>
        <v>0</v>
      </c>
      <c r="T430" s="103"/>
      <c r="U430" s="103"/>
      <c r="V430" s="111"/>
      <c r="W430" s="103"/>
      <c r="X430" s="103"/>
      <c r="Y430" s="103"/>
      <c r="Z430" s="103"/>
      <c r="AA430" s="103"/>
      <c r="AB430" s="106"/>
      <c r="AC430" s="72"/>
      <c r="AD430" s="73"/>
    </row>
    <row r="431" spans="1:30" s="74" customFormat="1" ht="15">
      <c r="A431" s="114">
        <v>428</v>
      </c>
      <c r="B431" s="114"/>
      <c r="C431" s="114"/>
      <c r="D431" s="119"/>
      <c r="E431" s="119"/>
      <c r="F431" s="119"/>
      <c r="G431" s="106"/>
      <c r="H431" s="103"/>
      <c r="I431" s="120"/>
      <c r="J431" s="123"/>
      <c r="K431" s="124"/>
      <c r="L431" s="103"/>
      <c r="M431" s="111"/>
      <c r="N431" s="111">
        <f>IF(I431&gt;0,YEAR('Cover Sheet'!$E$8)-I431,0)</f>
        <v>0</v>
      </c>
      <c r="O431" s="111">
        <f t="shared" si="25"/>
        <v>0</v>
      </c>
      <c r="P431" s="112">
        <f t="shared" si="26"/>
        <v>0</v>
      </c>
      <c r="Q431" s="113">
        <f t="shared" si="27"/>
        <v>0</v>
      </c>
      <c r="R431" s="113">
        <f t="shared" si="27"/>
        <v>0</v>
      </c>
      <c r="S431" s="113">
        <f t="shared" si="28"/>
        <v>0</v>
      </c>
      <c r="T431" s="103"/>
      <c r="U431" s="103"/>
      <c r="V431" s="111"/>
      <c r="W431" s="103"/>
      <c r="X431" s="103"/>
      <c r="Y431" s="103"/>
      <c r="Z431" s="103"/>
      <c r="AA431" s="103"/>
      <c r="AB431" s="106"/>
      <c r="AC431" s="72"/>
      <c r="AD431" s="73"/>
    </row>
    <row r="432" spans="1:30" s="74" customFormat="1" ht="15">
      <c r="A432" s="103">
        <v>429</v>
      </c>
      <c r="B432" s="103"/>
      <c r="C432" s="103"/>
      <c r="D432" s="119"/>
      <c r="E432" s="119"/>
      <c r="F432" s="119"/>
      <c r="G432" s="106"/>
      <c r="H432" s="103"/>
      <c r="I432" s="120"/>
      <c r="J432" s="123"/>
      <c r="K432" s="124"/>
      <c r="L432" s="103"/>
      <c r="M432" s="111"/>
      <c r="N432" s="111">
        <f>IF(I432&gt;0,YEAR('Cover Sheet'!$E$8)-I432,0)</f>
        <v>0</v>
      </c>
      <c r="O432" s="111">
        <f t="shared" si="25"/>
        <v>0</v>
      </c>
      <c r="P432" s="112">
        <f t="shared" si="26"/>
        <v>0</v>
      </c>
      <c r="Q432" s="113">
        <f t="shared" si="27"/>
        <v>0</v>
      </c>
      <c r="R432" s="113">
        <f t="shared" si="27"/>
        <v>0</v>
      </c>
      <c r="S432" s="113">
        <f t="shared" si="28"/>
        <v>0</v>
      </c>
      <c r="T432" s="103"/>
      <c r="U432" s="103"/>
      <c r="V432" s="111"/>
      <c r="W432" s="103"/>
      <c r="X432" s="103"/>
      <c r="Y432" s="103"/>
      <c r="Z432" s="103"/>
      <c r="AA432" s="103"/>
      <c r="AB432" s="106"/>
      <c r="AC432" s="72"/>
      <c r="AD432" s="73"/>
    </row>
    <row r="433" spans="1:30" s="74" customFormat="1" ht="15">
      <c r="A433" s="114">
        <v>430</v>
      </c>
      <c r="B433" s="114"/>
      <c r="C433" s="114"/>
      <c r="D433" s="119"/>
      <c r="E433" s="119"/>
      <c r="F433" s="119"/>
      <c r="G433" s="106"/>
      <c r="H433" s="103"/>
      <c r="I433" s="120"/>
      <c r="J433" s="123"/>
      <c r="K433" s="124"/>
      <c r="L433" s="103"/>
      <c r="M433" s="111"/>
      <c r="N433" s="111">
        <f>IF(I433&gt;0,YEAR('Cover Sheet'!$E$8)-I433,0)</f>
        <v>0</v>
      </c>
      <c r="O433" s="111">
        <f t="shared" si="25"/>
        <v>0</v>
      </c>
      <c r="P433" s="112">
        <f t="shared" si="26"/>
        <v>0</v>
      </c>
      <c r="Q433" s="113">
        <f t="shared" si="27"/>
        <v>0</v>
      </c>
      <c r="R433" s="113">
        <f t="shared" si="27"/>
        <v>0</v>
      </c>
      <c r="S433" s="113">
        <f t="shared" si="28"/>
        <v>0</v>
      </c>
      <c r="T433" s="103"/>
      <c r="U433" s="103"/>
      <c r="V433" s="111"/>
      <c r="W433" s="103"/>
      <c r="X433" s="103"/>
      <c r="Y433" s="103"/>
      <c r="Z433" s="103"/>
      <c r="AA433" s="103"/>
      <c r="AB433" s="106"/>
      <c r="AC433" s="72"/>
      <c r="AD433" s="73"/>
    </row>
    <row r="434" spans="1:30" s="74" customFormat="1" ht="15">
      <c r="A434" s="103">
        <v>431</v>
      </c>
      <c r="B434" s="103"/>
      <c r="C434" s="103"/>
      <c r="D434" s="119"/>
      <c r="E434" s="119"/>
      <c r="F434" s="119"/>
      <c r="G434" s="106"/>
      <c r="H434" s="103"/>
      <c r="I434" s="120"/>
      <c r="J434" s="123"/>
      <c r="K434" s="124"/>
      <c r="L434" s="103"/>
      <c r="M434" s="111"/>
      <c r="N434" s="111">
        <f>IF(I434&gt;0,YEAR('Cover Sheet'!$E$8)-I434,0)</f>
        <v>0</v>
      </c>
      <c r="O434" s="111">
        <f t="shared" si="25"/>
        <v>0</v>
      </c>
      <c r="P434" s="112">
        <f t="shared" si="26"/>
        <v>0</v>
      </c>
      <c r="Q434" s="113">
        <f t="shared" si="27"/>
        <v>0</v>
      </c>
      <c r="R434" s="113">
        <f t="shared" si="27"/>
        <v>0</v>
      </c>
      <c r="S434" s="113">
        <f t="shared" si="28"/>
        <v>0</v>
      </c>
      <c r="T434" s="103"/>
      <c r="U434" s="103"/>
      <c r="V434" s="111"/>
      <c r="W434" s="103"/>
      <c r="X434" s="103"/>
      <c r="Y434" s="103"/>
      <c r="Z434" s="103"/>
      <c r="AA434" s="103"/>
      <c r="AB434" s="106"/>
      <c r="AC434" s="72"/>
      <c r="AD434" s="73"/>
    </row>
    <row r="435" spans="1:30" s="74" customFormat="1" ht="15">
      <c r="A435" s="114">
        <v>432</v>
      </c>
      <c r="B435" s="114"/>
      <c r="C435" s="114"/>
      <c r="D435" s="119"/>
      <c r="E435" s="119"/>
      <c r="F435" s="119"/>
      <c r="G435" s="106"/>
      <c r="H435" s="103"/>
      <c r="I435" s="120"/>
      <c r="J435" s="123"/>
      <c r="K435" s="124"/>
      <c r="L435" s="103"/>
      <c r="M435" s="111"/>
      <c r="N435" s="111">
        <f>IF(I435&gt;0,YEAR('Cover Sheet'!$E$8)-I435,0)</f>
        <v>0</v>
      </c>
      <c r="O435" s="111">
        <f t="shared" si="25"/>
        <v>0</v>
      </c>
      <c r="P435" s="112">
        <f t="shared" si="26"/>
        <v>0</v>
      </c>
      <c r="Q435" s="113">
        <f t="shared" si="27"/>
        <v>0</v>
      </c>
      <c r="R435" s="113">
        <f t="shared" si="27"/>
        <v>0</v>
      </c>
      <c r="S435" s="113">
        <f t="shared" si="28"/>
        <v>0</v>
      </c>
      <c r="T435" s="103"/>
      <c r="U435" s="103"/>
      <c r="V435" s="111"/>
      <c r="W435" s="103"/>
      <c r="X435" s="103"/>
      <c r="Y435" s="103"/>
      <c r="Z435" s="103"/>
      <c r="AA435" s="103"/>
      <c r="AB435" s="106"/>
      <c r="AC435" s="72"/>
      <c r="AD435" s="73"/>
    </row>
    <row r="436" spans="1:30" s="74" customFormat="1" ht="15">
      <c r="A436" s="103">
        <v>433</v>
      </c>
      <c r="B436" s="103"/>
      <c r="C436" s="103"/>
      <c r="D436" s="119"/>
      <c r="E436" s="119"/>
      <c r="F436" s="119"/>
      <c r="G436" s="106"/>
      <c r="H436" s="103"/>
      <c r="I436" s="120"/>
      <c r="J436" s="123"/>
      <c r="K436" s="124"/>
      <c r="L436" s="103"/>
      <c r="M436" s="111"/>
      <c r="N436" s="111">
        <f>IF(I436&gt;0,YEAR('Cover Sheet'!$E$8)-I436,0)</f>
        <v>0</v>
      </c>
      <c r="O436" s="111">
        <f t="shared" si="25"/>
        <v>0</v>
      </c>
      <c r="P436" s="112">
        <f t="shared" si="26"/>
        <v>0</v>
      </c>
      <c r="Q436" s="113">
        <f t="shared" si="27"/>
        <v>0</v>
      </c>
      <c r="R436" s="113">
        <f t="shared" si="27"/>
        <v>0</v>
      </c>
      <c r="S436" s="113">
        <f t="shared" si="28"/>
        <v>0</v>
      </c>
      <c r="T436" s="103"/>
      <c r="U436" s="103"/>
      <c r="V436" s="111"/>
      <c r="W436" s="103"/>
      <c r="X436" s="103"/>
      <c r="Y436" s="103"/>
      <c r="Z436" s="103"/>
      <c r="AA436" s="103"/>
      <c r="AB436" s="106"/>
      <c r="AC436" s="72"/>
      <c r="AD436" s="73"/>
    </row>
    <row r="437" spans="1:30" s="74" customFormat="1" ht="15">
      <c r="A437" s="114">
        <v>434</v>
      </c>
      <c r="B437" s="114"/>
      <c r="C437" s="114"/>
      <c r="D437" s="119"/>
      <c r="E437" s="119"/>
      <c r="F437" s="119"/>
      <c r="G437" s="106"/>
      <c r="H437" s="103"/>
      <c r="I437" s="120"/>
      <c r="J437" s="123"/>
      <c r="K437" s="124"/>
      <c r="L437" s="103"/>
      <c r="M437" s="111"/>
      <c r="N437" s="111">
        <f>IF(I437&gt;0,YEAR('Cover Sheet'!$E$8)-I437,0)</f>
        <v>0</v>
      </c>
      <c r="O437" s="111">
        <f t="shared" si="25"/>
        <v>0</v>
      </c>
      <c r="P437" s="112">
        <f t="shared" si="26"/>
        <v>0</v>
      </c>
      <c r="Q437" s="113">
        <f t="shared" si="27"/>
        <v>0</v>
      </c>
      <c r="R437" s="113">
        <f t="shared" si="27"/>
        <v>0</v>
      </c>
      <c r="S437" s="113">
        <f t="shared" si="28"/>
        <v>0</v>
      </c>
      <c r="T437" s="103"/>
      <c r="U437" s="103"/>
      <c r="V437" s="111"/>
      <c r="W437" s="103"/>
      <c r="X437" s="103"/>
      <c r="Y437" s="103"/>
      <c r="Z437" s="103"/>
      <c r="AA437" s="103"/>
      <c r="AB437" s="106"/>
      <c r="AC437" s="72"/>
      <c r="AD437" s="73"/>
    </row>
    <row r="438" spans="1:30" s="74" customFormat="1" ht="15">
      <c r="A438" s="103">
        <v>435</v>
      </c>
      <c r="B438" s="103"/>
      <c r="C438" s="103"/>
      <c r="D438" s="119"/>
      <c r="E438" s="119"/>
      <c r="F438" s="119"/>
      <c r="G438" s="106"/>
      <c r="H438" s="103"/>
      <c r="I438" s="120"/>
      <c r="J438" s="123"/>
      <c r="K438" s="124"/>
      <c r="L438" s="103"/>
      <c r="M438" s="111"/>
      <c r="N438" s="111">
        <f>IF(I438&gt;0,YEAR('Cover Sheet'!$E$8)-I438,0)</f>
        <v>0</v>
      </c>
      <c r="O438" s="111">
        <f t="shared" si="25"/>
        <v>0</v>
      </c>
      <c r="P438" s="112">
        <f t="shared" si="26"/>
        <v>0</v>
      </c>
      <c r="Q438" s="113">
        <f t="shared" si="27"/>
        <v>0</v>
      </c>
      <c r="R438" s="113">
        <f t="shared" si="27"/>
        <v>0</v>
      </c>
      <c r="S438" s="113">
        <f t="shared" si="28"/>
        <v>0</v>
      </c>
      <c r="T438" s="103"/>
      <c r="U438" s="103"/>
      <c r="V438" s="111"/>
      <c r="W438" s="103"/>
      <c r="X438" s="103"/>
      <c r="Y438" s="103"/>
      <c r="Z438" s="103"/>
      <c r="AA438" s="103"/>
      <c r="AB438" s="106"/>
      <c r="AC438" s="72"/>
      <c r="AD438" s="73"/>
    </row>
    <row r="439" spans="1:30" s="74" customFormat="1" ht="15">
      <c r="A439" s="114">
        <v>436</v>
      </c>
      <c r="B439" s="114"/>
      <c r="C439" s="114"/>
      <c r="D439" s="119"/>
      <c r="E439" s="119"/>
      <c r="F439" s="119"/>
      <c r="G439" s="106"/>
      <c r="H439" s="103"/>
      <c r="I439" s="120"/>
      <c r="J439" s="123"/>
      <c r="K439" s="124"/>
      <c r="L439" s="103"/>
      <c r="M439" s="111"/>
      <c r="N439" s="111">
        <f>IF(I439&gt;0,YEAR('Cover Sheet'!$E$8)-I439,0)</f>
        <v>0</v>
      </c>
      <c r="O439" s="111">
        <f t="shared" si="25"/>
        <v>0</v>
      </c>
      <c r="P439" s="112">
        <f t="shared" si="26"/>
        <v>0</v>
      </c>
      <c r="Q439" s="113">
        <f t="shared" si="27"/>
        <v>0</v>
      </c>
      <c r="R439" s="113">
        <f t="shared" si="27"/>
        <v>0</v>
      </c>
      <c r="S439" s="113">
        <f t="shared" si="28"/>
        <v>0</v>
      </c>
      <c r="T439" s="103"/>
      <c r="U439" s="103"/>
      <c r="V439" s="111"/>
      <c r="W439" s="103"/>
      <c r="X439" s="103"/>
      <c r="Y439" s="103"/>
      <c r="Z439" s="103"/>
      <c r="AA439" s="103"/>
      <c r="AB439" s="106"/>
      <c r="AC439" s="72"/>
      <c r="AD439" s="73"/>
    </row>
    <row r="440" spans="1:30" s="74" customFormat="1" ht="15">
      <c r="A440" s="103">
        <v>437</v>
      </c>
      <c r="B440" s="103"/>
      <c r="C440" s="103"/>
      <c r="D440" s="119"/>
      <c r="E440" s="119"/>
      <c r="F440" s="119"/>
      <c r="G440" s="106"/>
      <c r="H440" s="103"/>
      <c r="I440" s="120"/>
      <c r="J440" s="123"/>
      <c r="K440" s="124"/>
      <c r="L440" s="103"/>
      <c r="M440" s="111"/>
      <c r="N440" s="111">
        <f>IF(I440&gt;0,YEAR('Cover Sheet'!$E$8)-I440,0)</f>
        <v>0</v>
      </c>
      <c r="O440" s="111">
        <f t="shared" si="25"/>
        <v>0</v>
      </c>
      <c r="P440" s="112">
        <f t="shared" si="26"/>
        <v>0</v>
      </c>
      <c r="Q440" s="113">
        <f t="shared" si="27"/>
        <v>0</v>
      </c>
      <c r="R440" s="113">
        <f t="shared" si="27"/>
        <v>0</v>
      </c>
      <c r="S440" s="113">
        <f t="shared" si="28"/>
        <v>0</v>
      </c>
      <c r="T440" s="103"/>
      <c r="U440" s="103"/>
      <c r="V440" s="111"/>
      <c r="W440" s="103"/>
      <c r="X440" s="103"/>
      <c r="Y440" s="103"/>
      <c r="Z440" s="103"/>
      <c r="AA440" s="103"/>
      <c r="AB440" s="106"/>
      <c r="AC440" s="72"/>
      <c r="AD440" s="73"/>
    </row>
    <row r="441" spans="1:30" s="74" customFormat="1" ht="15">
      <c r="A441" s="114">
        <v>438</v>
      </c>
      <c r="B441" s="114"/>
      <c r="C441" s="114"/>
      <c r="D441" s="119"/>
      <c r="E441" s="119"/>
      <c r="F441" s="119"/>
      <c r="G441" s="106"/>
      <c r="H441" s="103"/>
      <c r="I441" s="120"/>
      <c r="J441" s="123"/>
      <c r="K441" s="124"/>
      <c r="L441" s="103"/>
      <c r="M441" s="111"/>
      <c r="N441" s="111">
        <f>IF(I441&gt;0,YEAR('Cover Sheet'!$E$8)-I441,0)</f>
        <v>0</v>
      </c>
      <c r="O441" s="111">
        <f t="shared" si="25"/>
        <v>0</v>
      </c>
      <c r="P441" s="112">
        <f t="shared" si="26"/>
        <v>0</v>
      </c>
      <c r="Q441" s="113">
        <f t="shared" si="27"/>
        <v>0</v>
      </c>
      <c r="R441" s="113">
        <f t="shared" si="27"/>
        <v>0</v>
      </c>
      <c r="S441" s="113">
        <f t="shared" si="28"/>
        <v>0</v>
      </c>
      <c r="T441" s="103"/>
      <c r="U441" s="103"/>
      <c r="V441" s="111"/>
      <c r="W441" s="103"/>
      <c r="X441" s="103"/>
      <c r="Y441" s="103"/>
      <c r="Z441" s="103"/>
      <c r="AA441" s="103"/>
      <c r="AB441" s="106"/>
      <c r="AC441" s="72"/>
      <c r="AD441" s="73"/>
    </row>
    <row r="442" spans="1:30" s="74" customFormat="1" ht="15">
      <c r="A442" s="103">
        <v>439</v>
      </c>
      <c r="B442" s="103"/>
      <c r="C442" s="103"/>
      <c r="D442" s="119"/>
      <c r="E442" s="119"/>
      <c r="F442" s="119"/>
      <c r="G442" s="106"/>
      <c r="H442" s="103"/>
      <c r="I442" s="120"/>
      <c r="J442" s="123"/>
      <c r="K442" s="124"/>
      <c r="L442" s="103"/>
      <c r="M442" s="111"/>
      <c r="N442" s="111">
        <f>IF(I442&gt;0,YEAR('Cover Sheet'!$E$8)-I442,0)</f>
        <v>0</v>
      </c>
      <c r="O442" s="111">
        <f t="shared" si="25"/>
        <v>0</v>
      </c>
      <c r="P442" s="112">
        <f t="shared" si="26"/>
        <v>0</v>
      </c>
      <c r="Q442" s="113">
        <f t="shared" si="27"/>
        <v>0</v>
      </c>
      <c r="R442" s="113">
        <f t="shared" si="27"/>
        <v>0</v>
      </c>
      <c r="S442" s="113">
        <f t="shared" si="28"/>
        <v>0</v>
      </c>
      <c r="T442" s="103"/>
      <c r="U442" s="103"/>
      <c r="V442" s="111"/>
      <c r="W442" s="103"/>
      <c r="X442" s="103"/>
      <c r="Y442" s="103"/>
      <c r="Z442" s="103"/>
      <c r="AA442" s="103"/>
      <c r="AB442" s="106"/>
      <c r="AC442" s="72"/>
      <c r="AD442" s="73"/>
    </row>
    <row r="443" spans="1:30" s="74" customFormat="1" ht="15">
      <c r="A443" s="114">
        <v>440</v>
      </c>
      <c r="B443" s="114"/>
      <c r="C443" s="114"/>
      <c r="D443" s="119"/>
      <c r="E443" s="119"/>
      <c r="F443" s="119"/>
      <c r="G443" s="106"/>
      <c r="H443" s="103"/>
      <c r="I443" s="120"/>
      <c r="J443" s="123"/>
      <c r="K443" s="124"/>
      <c r="L443" s="103"/>
      <c r="M443" s="111"/>
      <c r="N443" s="111">
        <f>IF(I443&gt;0,YEAR('Cover Sheet'!$E$8)-I443,0)</f>
        <v>0</v>
      </c>
      <c r="O443" s="111">
        <f t="shared" si="25"/>
        <v>0</v>
      </c>
      <c r="P443" s="112">
        <f t="shared" si="26"/>
        <v>0</v>
      </c>
      <c r="Q443" s="113">
        <f t="shared" si="27"/>
        <v>0</v>
      </c>
      <c r="R443" s="113">
        <f t="shared" si="27"/>
        <v>0</v>
      </c>
      <c r="S443" s="113">
        <f t="shared" si="28"/>
        <v>0</v>
      </c>
      <c r="T443" s="103"/>
      <c r="U443" s="103"/>
      <c r="V443" s="111"/>
      <c r="W443" s="103"/>
      <c r="X443" s="103"/>
      <c r="Y443" s="103"/>
      <c r="Z443" s="103"/>
      <c r="AA443" s="103"/>
      <c r="AB443" s="106"/>
      <c r="AC443" s="72"/>
      <c r="AD443" s="73"/>
    </row>
    <row r="444" spans="1:30" s="74" customFormat="1" ht="15">
      <c r="A444" s="103">
        <v>441</v>
      </c>
      <c r="B444" s="103"/>
      <c r="C444" s="103"/>
      <c r="D444" s="119"/>
      <c r="E444" s="119"/>
      <c r="F444" s="119"/>
      <c r="G444" s="106"/>
      <c r="H444" s="103"/>
      <c r="I444" s="120"/>
      <c r="J444" s="123"/>
      <c r="K444" s="124"/>
      <c r="L444" s="103"/>
      <c r="M444" s="111"/>
      <c r="N444" s="111">
        <f>IF(I444&gt;0,YEAR('Cover Sheet'!$E$8)-I444,0)</f>
        <v>0</v>
      </c>
      <c r="O444" s="111">
        <f t="shared" si="25"/>
        <v>0</v>
      </c>
      <c r="P444" s="112">
        <f t="shared" si="26"/>
        <v>0</v>
      </c>
      <c r="Q444" s="113">
        <f t="shared" si="27"/>
        <v>0</v>
      </c>
      <c r="R444" s="113">
        <f t="shared" si="27"/>
        <v>0</v>
      </c>
      <c r="S444" s="113">
        <f t="shared" si="28"/>
        <v>0</v>
      </c>
      <c r="T444" s="103"/>
      <c r="U444" s="103"/>
      <c r="V444" s="111"/>
      <c r="W444" s="103"/>
      <c r="X444" s="103"/>
      <c r="Y444" s="103"/>
      <c r="Z444" s="103"/>
      <c r="AA444" s="103"/>
      <c r="AB444" s="106"/>
      <c r="AC444" s="72"/>
      <c r="AD444" s="73"/>
    </row>
    <row r="445" spans="1:30" s="74" customFormat="1" ht="15">
      <c r="A445" s="114">
        <v>442</v>
      </c>
      <c r="B445" s="114"/>
      <c r="C445" s="114"/>
      <c r="D445" s="119"/>
      <c r="E445" s="119"/>
      <c r="F445" s="119"/>
      <c r="G445" s="106"/>
      <c r="H445" s="103"/>
      <c r="I445" s="120"/>
      <c r="J445" s="123"/>
      <c r="K445" s="124"/>
      <c r="L445" s="103"/>
      <c r="M445" s="111"/>
      <c r="N445" s="111">
        <f>IF(I445&gt;0,YEAR('Cover Sheet'!$E$8)-I445,0)</f>
        <v>0</v>
      </c>
      <c r="O445" s="111">
        <f t="shared" si="25"/>
        <v>0</v>
      </c>
      <c r="P445" s="112">
        <f t="shared" si="26"/>
        <v>0</v>
      </c>
      <c r="Q445" s="113">
        <f t="shared" si="27"/>
        <v>0</v>
      </c>
      <c r="R445" s="113">
        <f t="shared" si="27"/>
        <v>0</v>
      </c>
      <c r="S445" s="113">
        <f t="shared" si="28"/>
        <v>0</v>
      </c>
      <c r="T445" s="103"/>
      <c r="U445" s="103"/>
      <c r="V445" s="111"/>
      <c r="W445" s="103"/>
      <c r="X445" s="103"/>
      <c r="Y445" s="103"/>
      <c r="Z445" s="103"/>
      <c r="AA445" s="103"/>
      <c r="AB445" s="106"/>
      <c r="AC445" s="72"/>
      <c r="AD445" s="73"/>
    </row>
    <row r="446" spans="1:30" s="74" customFormat="1" ht="15">
      <c r="A446" s="103">
        <v>443</v>
      </c>
      <c r="B446" s="103"/>
      <c r="C446" s="103"/>
      <c r="D446" s="119"/>
      <c r="E446" s="119"/>
      <c r="F446" s="119"/>
      <c r="G446" s="106"/>
      <c r="H446" s="103"/>
      <c r="I446" s="120"/>
      <c r="J446" s="123"/>
      <c r="K446" s="124"/>
      <c r="L446" s="103"/>
      <c r="M446" s="111"/>
      <c r="N446" s="111">
        <f>IF(I446&gt;0,YEAR('Cover Sheet'!$E$8)-I446,0)</f>
        <v>0</v>
      </c>
      <c r="O446" s="111">
        <f t="shared" si="25"/>
        <v>0</v>
      </c>
      <c r="P446" s="112">
        <f t="shared" si="26"/>
        <v>0</v>
      </c>
      <c r="Q446" s="113">
        <f t="shared" si="27"/>
        <v>0</v>
      </c>
      <c r="R446" s="113">
        <f t="shared" si="27"/>
        <v>0</v>
      </c>
      <c r="S446" s="113">
        <f t="shared" si="28"/>
        <v>0</v>
      </c>
      <c r="T446" s="103"/>
      <c r="U446" s="103"/>
      <c r="V446" s="111"/>
      <c r="W446" s="103"/>
      <c r="X446" s="103"/>
      <c r="Y446" s="103"/>
      <c r="Z446" s="103"/>
      <c r="AA446" s="103"/>
      <c r="AB446" s="106"/>
      <c r="AC446" s="72"/>
      <c r="AD446" s="73"/>
    </row>
    <row r="447" spans="1:30" s="74" customFormat="1" ht="15">
      <c r="A447" s="114">
        <v>444</v>
      </c>
      <c r="B447" s="114"/>
      <c r="C447" s="114"/>
      <c r="D447" s="119"/>
      <c r="E447" s="119"/>
      <c r="F447" s="119"/>
      <c r="G447" s="106"/>
      <c r="H447" s="103"/>
      <c r="I447" s="120"/>
      <c r="J447" s="123"/>
      <c r="K447" s="124"/>
      <c r="L447" s="103"/>
      <c r="M447" s="111"/>
      <c r="N447" s="111">
        <f>IF(I447&gt;0,YEAR('Cover Sheet'!$E$8)-I447,0)</f>
        <v>0</v>
      </c>
      <c r="O447" s="111">
        <f t="shared" si="25"/>
        <v>0</v>
      </c>
      <c r="P447" s="112">
        <f t="shared" si="26"/>
        <v>0</v>
      </c>
      <c r="Q447" s="113">
        <f t="shared" si="27"/>
        <v>0</v>
      </c>
      <c r="R447" s="113">
        <f t="shared" si="27"/>
        <v>0</v>
      </c>
      <c r="S447" s="113">
        <f t="shared" si="28"/>
        <v>0</v>
      </c>
      <c r="T447" s="103"/>
      <c r="U447" s="103"/>
      <c r="V447" s="111"/>
      <c r="W447" s="103"/>
      <c r="X447" s="103"/>
      <c r="Y447" s="103"/>
      <c r="Z447" s="103"/>
      <c r="AA447" s="103"/>
      <c r="AB447" s="106"/>
      <c r="AC447" s="72"/>
      <c r="AD447" s="73"/>
    </row>
    <row r="448" spans="1:30" s="74" customFormat="1" ht="15">
      <c r="A448" s="103">
        <v>445</v>
      </c>
      <c r="B448" s="103"/>
      <c r="C448" s="103"/>
      <c r="D448" s="119"/>
      <c r="E448" s="119"/>
      <c r="F448" s="119"/>
      <c r="G448" s="106"/>
      <c r="H448" s="103"/>
      <c r="I448" s="120"/>
      <c r="J448" s="123"/>
      <c r="K448" s="124"/>
      <c r="L448" s="103"/>
      <c r="M448" s="111"/>
      <c r="N448" s="111">
        <f>IF(I448&gt;0,YEAR('Cover Sheet'!$E$8)-I448,0)</f>
        <v>0</v>
      </c>
      <c r="O448" s="111">
        <f t="shared" si="25"/>
        <v>0</v>
      </c>
      <c r="P448" s="112">
        <f t="shared" si="26"/>
        <v>0</v>
      </c>
      <c r="Q448" s="113">
        <f t="shared" si="27"/>
        <v>0</v>
      </c>
      <c r="R448" s="113">
        <f t="shared" si="27"/>
        <v>0</v>
      </c>
      <c r="S448" s="113">
        <f t="shared" si="28"/>
        <v>0</v>
      </c>
      <c r="T448" s="103"/>
      <c r="U448" s="103"/>
      <c r="V448" s="111"/>
      <c r="W448" s="103"/>
      <c r="X448" s="103"/>
      <c r="Y448" s="103"/>
      <c r="Z448" s="103"/>
      <c r="AA448" s="103"/>
      <c r="AB448" s="106"/>
      <c r="AC448" s="72"/>
      <c r="AD448" s="73"/>
    </row>
    <row r="449" spans="1:30" s="74" customFormat="1" ht="15">
      <c r="A449" s="114">
        <v>446</v>
      </c>
      <c r="B449" s="114"/>
      <c r="C449" s="114"/>
      <c r="D449" s="119"/>
      <c r="E449" s="119"/>
      <c r="F449" s="119"/>
      <c r="G449" s="106"/>
      <c r="H449" s="103"/>
      <c r="I449" s="120"/>
      <c r="J449" s="123"/>
      <c r="K449" s="124"/>
      <c r="L449" s="103"/>
      <c r="M449" s="111"/>
      <c r="N449" s="111">
        <f>IF(I449&gt;0,YEAR('Cover Sheet'!$E$8)-I449,0)</f>
        <v>0</v>
      </c>
      <c r="O449" s="111">
        <f t="shared" si="25"/>
        <v>0</v>
      </c>
      <c r="P449" s="112">
        <f t="shared" si="26"/>
        <v>0</v>
      </c>
      <c r="Q449" s="113">
        <f t="shared" si="27"/>
        <v>0</v>
      </c>
      <c r="R449" s="113">
        <f t="shared" si="27"/>
        <v>0</v>
      </c>
      <c r="S449" s="113">
        <f t="shared" si="28"/>
        <v>0</v>
      </c>
      <c r="T449" s="103"/>
      <c r="U449" s="103"/>
      <c r="V449" s="111"/>
      <c r="W449" s="103"/>
      <c r="X449" s="103"/>
      <c r="Y449" s="103"/>
      <c r="Z449" s="103"/>
      <c r="AA449" s="103"/>
      <c r="AB449" s="106"/>
      <c r="AC449" s="72"/>
      <c r="AD449" s="73"/>
    </row>
    <row r="450" spans="1:30" s="74" customFormat="1" ht="15">
      <c r="A450" s="103">
        <v>447</v>
      </c>
      <c r="B450" s="103"/>
      <c r="C450" s="103"/>
      <c r="D450" s="119"/>
      <c r="E450" s="119"/>
      <c r="F450" s="119"/>
      <c r="G450" s="106"/>
      <c r="H450" s="103"/>
      <c r="I450" s="120"/>
      <c r="J450" s="123"/>
      <c r="K450" s="124"/>
      <c r="L450" s="103"/>
      <c r="M450" s="111"/>
      <c r="N450" s="111">
        <f>IF(I450&gt;0,YEAR('Cover Sheet'!$E$8)-I450,0)</f>
        <v>0</v>
      </c>
      <c r="O450" s="111">
        <f t="shared" si="25"/>
        <v>0</v>
      </c>
      <c r="P450" s="112">
        <f t="shared" si="26"/>
        <v>0</v>
      </c>
      <c r="Q450" s="113">
        <f t="shared" si="27"/>
        <v>0</v>
      </c>
      <c r="R450" s="113">
        <f t="shared" si="27"/>
        <v>0</v>
      </c>
      <c r="S450" s="113">
        <f t="shared" si="28"/>
        <v>0</v>
      </c>
      <c r="T450" s="103"/>
      <c r="U450" s="103"/>
      <c r="V450" s="111"/>
      <c r="W450" s="103"/>
      <c r="X450" s="103"/>
      <c r="Y450" s="103"/>
      <c r="Z450" s="103"/>
      <c r="AA450" s="103"/>
      <c r="AB450" s="106"/>
      <c r="AC450" s="72"/>
      <c r="AD450" s="73"/>
    </row>
    <row r="451" spans="1:30" s="74" customFormat="1" ht="15">
      <c r="A451" s="114">
        <v>448</v>
      </c>
      <c r="B451" s="114"/>
      <c r="C451" s="114"/>
      <c r="D451" s="119"/>
      <c r="E451" s="119"/>
      <c r="F451" s="119"/>
      <c r="G451" s="106"/>
      <c r="H451" s="103"/>
      <c r="I451" s="120"/>
      <c r="J451" s="123"/>
      <c r="K451" s="124"/>
      <c r="L451" s="103"/>
      <c r="M451" s="111"/>
      <c r="N451" s="111">
        <f>IF(I451&gt;0,YEAR('Cover Sheet'!$E$8)-I451,0)</f>
        <v>0</v>
      </c>
      <c r="O451" s="111">
        <f t="shared" si="25"/>
        <v>0</v>
      </c>
      <c r="P451" s="112">
        <f t="shared" si="26"/>
        <v>0</v>
      </c>
      <c r="Q451" s="113">
        <f t="shared" si="27"/>
        <v>0</v>
      </c>
      <c r="R451" s="113">
        <f t="shared" si="27"/>
        <v>0</v>
      </c>
      <c r="S451" s="113">
        <f t="shared" si="28"/>
        <v>0</v>
      </c>
      <c r="T451" s="103"/>
      <c r="U451" s="103"/>
      <c r="V451" s="111"/>
      <c r="W451" s="103"/>
      <c r="X451" s="103"/>
      <c r="Y451" s="103"/>
      <c r="Z451" s="103"/>
      <c r="AA451" s="103"/>
      <c r="AB451" s="106"/>
      <c r="AC451" s="72"/>
      <c r="AD451" s="73"/>
    </row>
    <row r="452" spans="1:30" s="74" customFormat="1" ht="15">
      <c r="A452" s="103">
        <v>449</v>
      </c>
      <c r="B452" s="103"/>
      <c r="C452" s="103"/>
      <c r="D452" s="119"/>
      <c r="E452" s="119"/>
      <c r="F452" s="119"/>
      <c r="G452" s="106"/>
      <c r="H452" s="103"/>
      <c r="I452" s="120"/>
      <c r="J452" s="123"/>
      <c r="K452" s="124"/>
      <c r="L452" s="103"/>
      <c r="M452" s="111"/>
      <c r="N452" s="111">
        <f>IF(I452&gt;0,YEAR('Cover Sheet'!$E$8)-I452,0)</f>
        <v>0</v>
      </c>
      <c r="O452" s="111">
        <f t="shared" ref="O452:O503" si="29">IF(M452-N452&gt;0,M452-N452,0)</f>
        <v>0</v>
      </c>
      <c r="P452" s="112">
        <f t="shared" ref="P452:P503" si="30">IFERROR(O452/M452,0)</f>
        <v>0</v>
      </c>
      <c r="Q452" s="113">
        <f t="shared" si="27"/>
        <v>0</v>
      </c>
      <c r="R452" s="113">
        <f t="shared" si="27"/>
        <v>0</v>
      </c>
      <c r="S452" s="113">
        <f t="shared" si="28"/>
        <v>0</v>
      </c>
      <c r="T452" s="103"/>
      <c r="U452" s="103"/>
      <c r="V452" s="111"/>
      <c r="W452" s="103"/>
      <c r="X452" s="103"/>
      <c r="Y452" s="103"/>
      <c r="Z452" s="103"/>
      <c r="AA452" s="103"/>
      <c r="AB452" s="106"/>
      <c r="AC452" s="72"/>
      <c r="AD452" s="73"/>
    </row>
    <row r="453" spans="1:30" s="74" customFormat="1" ht="15">
      <c r="A453" s="114">
        <v>450</v>
      </c>
      <c r="B453" s="114"/>
      <c r="C453" s="114"/>
      <c r="D453" s="119"/>
      <c r="E453" s="119"/>
      <c r="F453" s="119"/>
      <c r="G453" s="106"/>
      <c r="H453" s="103"/>
      <c r="I453" s="120"/>
      <c r="J453" s="123"/>
      <c r="K453" s="124"/>
      <c r="L453" s="103"/>
      <c r="M453" s="111"/>
      <c r="N453" s="111">
        <f>IF(I453&gt;0,YEAR('Cover Sheet'!$E$8)-I453,0)</f>
        <v>0</v>
      </c>
      <c r="O453" s="111">
        <f t="shared" si="29"/>
        <v>0</v>
      </c>
      <c r="P453" s="112">
        <f t="shared" si="30"/>
        <v>0</v>
      </c>
      <c r="Q453" s="113">
        <f t="shared" ref="Q453:R503" si="31">N453*$K453</f>
        <v>0</v>
      </c>
      <c r="R453" s="113">
        <f t="shared" si="31"/>
        <v>0</v>
      </c>
      <c r="S453" s="113">
        <f t="shared" ref="S453:S503" si="32">P453*$K453</f>
        <v>0</v>
      </c>
      <c r="T453" s="103"/>
      <c r="U453" s="103"/>
      <c r="V453" s="111"/>
      <c r="W453" s="103"/>
      <c r="X453" s="103"/>
      <c r="Y453" s="103"/>
      <c r="Z453" s="103"/>
      <c r="AA453" s="103"/>
      <c r="AB453" s="106"/>
      <c r="AC453" s="72"/>
      <c r="AD453" s="73"/>
    </row>
    <row r="454" spans="1:30" s="74" customFormat="1" ht="15">
      <c r="A454" s="103">
        <v>451</v>
      </c>
      <c r="B454" s="103"/>
      <c r="C454" s="103"/>
      <c r="D454" s="119"/>
      <c r="E454" s="119"/>
      <c r="F454" s="119"/>
      <c r="G454" s="106"/>
      <c r="H454" s="103"/>
      <c r="I454" s="120"/>
      <c r="J454" s="123"/>
      <c r="K454" s="124"/>
      <c r="L454" s="103"/>
      <c r="M454" s="111"/>
      <c r="N454" s="111">
        <f>IF(I454&gt;0,YEAR('Cover Sheet'!$E$8)-I454,0)</f>
        <v>0</v>
      </c>
      <c r="O454" s="111">
        <f t="shared" si="29"/>
        <v>0</v>
      </c>
      <c r="P454" s="112">
        <f t="shared" si="30"/>
        <v>0</v>
      </c>
      <c r="Q454" s="113">
        <f t="shared" si="31"/>
        <v>0</v>
      </c>
      <c r="R454" s="113">
        <f t="shared" si="31"/>
        <v>0</v>
      </c>
      <c r="S454" s="113">
        <f t="shared" si="32"/>
        <v>0</v>
      </c>
      <c r="T454" s="103"/>
      <c r="U454" s="103"/>
      <c r="V454" s="111"/>
      <c r="W454" s="103"/>
      <c r="X454" s="103"/>
      <c r="Y454" s="103"/>
      <c r="Z454" s="103"/>
      <c r="AA454" s="103"/>
      <c r="AB454" s="106"/>
      <c r="AC454" s="72"/>
      <c r="AD454" s="73"/>
    </row>
    <row r="455" spans="1:30" s="74" customFormat="1" ht="15">
      <c r="A455" s="114">
        <v>452</v>
      </c>
      <c r="B455" s="114"/>
      <c r="C455" s="114"/>
      <c r="D455" s="119"/>
      <c r="E455" s="119"/>
      <c r="F455" s="119"/>
      <c r="G455" s="106"/>
      <c r="H455" s="103"/>
      <c r="I455" s="120"/>
      <c r="J455" s="123"/>
      <c r="K455" s="124"/>
      <c r="L455" s="103"/>
      <c r="M455" s="111"/>
      <c r="N455" s="111">
        <f>IF(I455&gt;0,YEAR('Cover Sheet'!$E$8)-I455,0)</f>
        <v>0</v>
      </c>
      <c r="O455" s="111">
        <f t="shared" si="29"/>
        <v>0</v>
      </c>
      <c r="P455" s="112">
        <f t="shared" si="30"/>
        <v>0</v>
      </c>
      <c r="Q455" s="113">
        <f t="shared" si="31"/>
        <v>0</v>
      </c>
      <c r="R455" s="113">
        <f t="shared" si="31"/>
        <v>0</v>
      </c>
      <c r="S455" s="113">
        <f t="shared" si="32"/>
        <v>0</v>
      </c>
      <c r="T455" s="103"/>
      <c r="U455" s="103"/>
      <c r="V455" s="111"/>
      <c r="W455" s="103"/>
      <c r="X455" s="103"/>
      <c r="Y455" s="103"/>
      <c r="Z455" s="103"/>
      <c r="AA455" s="103"/>
      <c r="AB455" s="106"/>
      <c r="AC455" s="72"/>
      <c r="AD455" s="73"/>
    </row>
    <row r="456" spans="1:30" s="74" customFormat="1" ht="15">
      <c r="A456" s="103">
        <v>453</v>
      </c>
      <c r="B456" s="103"/>
      <c r="C456" s="103"/>
      <c r="D456" s="119"/>
      <c r="E456" s="119"/>
      <c r="F456" s="119"/>
      <c r="G456" s="106"/>
      <c r="H456" s="103"/>
      <c r="I456" s="120"/>
      <c r="J456" s="123"/>
      <c r="K456" s="124"/>
      <c r="L456" s="103"/>
      <c r="M456" s="111"/>
      <c r="N456" s="111">
        <f>IF(I456&gt;0,YEAR('Cover Sheet'!$E$8)-I456,0)</f>
        <v>0</v>
      </c>
      <c r="O456" s="111">
        <f t="shared" si="29"/>
        <v>0</v>
      </c>
      <c r="P456" s="112">
        <f t="shared" si="30"/>
        <v>0</v>
      </c>
      <c r="Q456" s="113">
        <f t="shared" si="31"/>
        <v>0</v>
      </c>
      <c r="R456" s="113">
        <f t="shared" si="31"/>
        <v>0</v>
      </c>
      <c r="S456" s="113">
        <f t="shared" si="32"/>
        <v>0</v>
      </c>
      <c r="T456" s="103"/>
      <c r="U456" s="103"/>
      <c r="V456" s="111"/>
      <c r="W456" s="103"/>
      <c r="X456" s="103"/>
      <c r="Y456" s="103"/>
      <c r="Z456" s="103"/>
      <c r="AA456" s="103"/>
      <c r="AB456" s="106"/>
      <c r="AC456" s="72"/>
      <c r="AD456" s="73"/>
    </row>
    <row r="457" spans="1:30" s="74" customFormat="1" ht="15">
      <c r="A457" s="114">
        <v>454</v>
      </c>
      <c r="B457" s="114"/>
      <c r="C457" s="114"/>
      <c r="D457" s="119"/>
      <c r="E457" s="119"/>
      <c r="F457" s="119"/>
      <c r="G457" s="106"/>
      <c r="H457" s="103"/>
      <c r="I457" s="120"/>
      <c r="J457" s="123"/>
      <c r="K457" s="124"/>
      <c r="L457" s="103"/>
      <c r="M457" s="111"/>
      <c r="N457" s="111">
        <f>IF(I457&gt;0,YEAR('Cover Sheet'!$E$8)-I457,0)</f>
        <v>0</v>
      </c>
      <c r="O457" s="111">
        <f t="shared" si="29"/>
        <v>0</v>
      </c>
      <c r="P457" s="112">
        <f t="shared" si="30"/>
        <v>0</v>
      </c>
      <c r="Q457" s="113">
        <f t="shared" si="31"/>
        <v>0</v>
      </c>
      <c r="R457" s="113">
        <f t="shared" si="31"/>
        <v>0</v>
      </c>
      <c r="S457" s="113">
        <f t="shared" si="32"/>
        <v>0</v>
      </c>
      <c r="T457" s="103"/>
      <c r="U457" s="103"/>
      <c r="V457" s="111"/>
      <c r="W457" s="103"/>
      <c r="X457" s="103"/>
      <c r="Y457" s="103"/>
      <c r="Z457" s="103"/>
      <c r="AA457" s="103"/>
      <c r="AB457" s="106"/>
      <c r="AC457" s="72"/>
      <c r="AD457" s="73"/>
    </row>
    <row r="458" spans="1:30" s="74" customFormat="1" ht="15">
      <c r="A458" s="103">
        <v>455</v>
      </c>
      <c r="B458" s="103"/>
      <c r="C458" s="103"/>
      <c r="D458" s="119"/>
      <c r="E458" s="119"/>
      <c r="F458" s="119"/>
      <c r="G458" s="106"/>
      <c r="H458" s="103"/>
      <c r="I458" s="120"/>
      <c r="J458" s="123"/>
      <c r="K458" s="124"/>
      <c r="L458" s="103"/>
      <c r="M458" s="111"/>
      <c r="N458" s="111">
        <f>IF(I458&gt;0,YEAR('Cover Sheet'!$E$8)-I458,0)</f>
        <v>0</v>
      </c>
      <c r="O458" s="111">
        <f t="shared" si="29"/>
        <v>0</v>
      </c>
      <c r="P458" s="112">
        <f t="shared" si="30"/>
        <v>0</v>
      </c>
      <c r="Q458" s="113">
        <f t="shared" si="31"/>
        <v>0</v>
      </c>
      <c r="R458" s="113">
        <f t="shared" si="31"/>
        <v>0</v>
      </c>
      <c r="S458" s="113">
        <f t="shared" si="32"/>
        <v>0</v>
      </c>
      <c r="T458" s="103"/>
      <c r="U458" s="103"/>
      <c r="V458" s="111"/>
      <c r="W458" s="103"/>
      <c r="X458" s="103"/>
      <c r="Y458" s="103"/>
      <c r="Z458" s="103"/>
      <c r="AA458" s="103"/>
      <c r="AB458" s="106"/>
      <c r="AC458" s="72"/>
      <c r="AD458" s="73"/>
    </row>
    <row r="459" spans="1:30" s="74" customFormat="1" ht="15">
      <c r="A459" s="114">
        <v>456</v>
      </c>
      <c r="B459" s="114"/>
      <c r="C459" s="114"/>
      <c r="D459" s="119"/>
      <c r="E459" s="119"/>
      <c r="F459" s="119"/>
      <c r="G459" s="106"/>
      <c r="H459" s="103"/>
      <c r="I459" s="120"/>
      <c r="J459" s="123"/>
      <c r="K459" s="124"/>
      <c r="L459" s="103"/>
      <c r="M459" s="111"/>
      <c r="N459" s="111">
        <f>IF(I459&gt;0,YEAR('Cover Sheet'!$E$8)-I459,0)</f>
        <v>0</v>
      </c>
      <c r="O459" s="111">
        <f t="shared" si="29"/>
        <v>0</v>
      </c>
      <c r="P459" s="112">
        <f t="shared" si="30"/>
        <v>0</v>
      </c>
      <c r="Q459" s="113">
        <f t="shared" si="31"/>
        <v>0</v>
      </c>
      <c r="R459" s="113">
        <f t="shared" si="31"/>
        <v>0</v>
      </c>
      <c r="S459" s="113">
        <f t="shared" si="32"/>
        <v>0</v>
      </c>
      <c r="T459" s="103"/>
      <c r="U459" s="103"/>
      <c r="V459" s="111"/>
      <c r="W459" s="103"/>
      <c r="X459" s="103"/>
      <c r="Y459" s="103"/>
      <c r="Z459" s="103"/>
      <c r="AA459" s="103"/>
      <c r="AB459" s="106"/>
      <c r="AC459" s="72"/>
      <c r="AD459" s="73"/>
    </row>
    <row r="460" spans="1:30" s="74" customFormat="1" ht="15">
      <c r="A460" s="103">
        <v>457</v>
      </c>
      <c r="B460" s="103"/>
      <c r="C460" s="103"/>
      <c r="D460" s="119"/>
      <c r="E460" s="119"/>
      <c r="F460" s="119"/>
      <c r="G460" s="106"/>
      <c r="H460" s="103"/>
      <c r="I460" s="120"/>
      <c r="J460" s="123"/>
      <c r="K460" s="124"/>
      <c r="L460" s="103"/>
      <c r="M460" s="111"/>
      <c r="N460" s="111">
        <f>IF(I460&gt;0,YEAR('Cover Sheet'!$E$8)-I460,0)</f>
        <v>0</v>
      </c>
      <c r="O460" s="111">
        <f t="shared" si="29"/>
        <v>0</v>
      </c>
      <c r="P460" s="112">
        <f t="shared" si="30"/>
        <v>0</v>
      </c>
      <c r="Q460" s="113">
        <f t="shared" si="31"/>
        <v>0</v>
      </c>
      <c r="R460" s="113">
        <f t="shared" si="31"/>
        <v>0</v>
      </c>
      <c r="S460" s="113">
        <f t="shared" si="32"/>
        <v>0</v>
      </c>
      <c r="T460" s="103"/>
      <c r="U460" s="103"/>
      <c r="V460" s="111"/>
      <c r="W460" s="103"/>
      <c r="X460" s="103"/>
      <c r="Y460" s="103"/>
      <c r="Z460" s="103"/>
      <c r="AA460" s="103"/>
      <c r="AB460" s="106"/>
      <c r="AC460" s="72"/>
      <c r="AD460" s="73"/>
    </row>
    <row r="461" spans="1:30" s="74" customFormat="1" ht="15">
      <c r="A461" s="114">
        <v>458</v>
      </c>
      <c r="B461" s="114"/>
      <c r="C461" s="114"/>
      <c r="D461" s="119"/>
      <c r="E461" s="119"/>
      <c r="F461" s="119"/>
      <c r="G461" s="106"/>
      <c r="H461" s="103"/>
      <c r="I461" s="120"/>
      <c r="J461" s="123"/>
      <c r="K461" s="124"/>
      <c r="L461" s="103"/>
      <c r="M461" s="111"/>
      <c r="N461" s="111">
        <f>IF(I461&gt;0,YEAR('Cover Sheet'!$E$8)-I461,0)</f>
        <v>0</v>
      </c>
      <c r="O461" s="111">
        <f t="shared" si="29"/>
        <v>0</v>
      </c>
      <c r="P461" s="112">
        <f t="shared" si="30"/>
        <v>0</v>
      </c>
      <c r="Q461" s="113">
        <f t="shared" si="31"/>
        <v>0</v>
      </c>
      <c r="R461" s="113">
        <f t="shared" si="31"/>
        <v>0</v>
      </c>
      <c r="S461" s="113">
        <f t="shared" si="32"/>
        <v>0</v>
      </c>
      <c r="T461" s="103"/>
      <c r="U461" s="103"/>
      <c r="V461" s="111"/>
      <c r="W461" s="103"/>
      <c r="X461" s="103"/>
      <c r="Y461" s="103"/>
      <c r="Z461" s="103"/>
      <c r="AA461" s="103"/>
      <c r="AB461" s="106"/>
      <c r="AC461" s="72"/>
      <c r="AD461" s="73"/>
    </row>
    <row r="462" spans="1:30" s="74" customFormat="1" ht="15">
      <c r="A462" s="103">
        <v>459</v>
      </c>
      <c r="B462" s="103"/>
      <c r="C462" s="103"/>
      <c r="D462" s="119"/>
      <c r="E462" s="119"/>
      <c r="F462" s="119"/>
      <c r="G462" s="106"/>
      <c r="H462" s="103"/>
      <c r="I462" s="120"/>
      <c r="J462" s="123"/>
      <c r="K462" s="124"/>
      <c r="L462" s="103"/>
      <c r="M462" s="111"/>
      <c r="N462" s="111">
        <f>IF(I462&gt;0,YEAR('Cover Sheet'!$E$8)-I462,0)</f>
        <v>0</v>
      </c>
      <c r="O462" s="111">
        <f t="shared" si="29"/>
        <v>0</v>
      </c>
      <c r="P462" s="112">
        <f t="shared" si="30"/>
        <v>0</v>
      </c>
      <c r="Q462" s="113">
        <f t="shared" si="31"/>
        <v>0</v>
      </c>
      <c r="R462" s="113">
        <f t="shared" si="31"/>
        <v>0</v>
      </c>
      <c r="S462" s="113">
        <f t="shared" si="32"/>
        <v>0</v>
      </c>
      <c r="T462" s="103"/>
      <c r="U462" s="103"/>
      <c r="V462" s="111"/>
      <c r="W462" s="103"/>
      <c r="X462" s="103"/>
      <c r="Y462" s="103"/>
      <c r="Z462" s="103"/>
      <c r="AA462" s="103"/>
      <c r="AB462" s="106"/>
      <c r="AC462" s="72"/>
      <c r="AD462" s="73"/>
    </row>
    <row r="463" spans="1:30" s="74" customFormat="1" ht="15">
      <c r="A463" s="114">
        <v>460</v>
      </c>
      <c r="B463" s="114"/>
      <c r="C463" s="114"/>
      <c r="D463" s="119"/>
      <c r="E463" s="119"/>
      <c r="F463" s="119"/>
      <c r="G463" s="106"/>
      <c r="H463" s="103"/>
      <c r="I463" s="120"/>
      <c r="J463" s="123"/>
      <c r="K463" s="124"/>
      <c r="L463" s="103"/>
      <c r="M463" s="111"/>
      <c r="N463" s="111">
        <f>IF(I463&gt;0,YEAR('Cover Sheet'!$E$8)-I463,0)</f>
        <v>0</v>
      </c>
      <c r="O463" s="111">
        <f t="shared" si="29"/>
        <v>0</v>
      </c>
      <c r="P463" s="112">
        <f t="shared" si="30"/>
        <v>0</v>
      </c>
      <c r="Q463" s="113">
        <f t="shared" si="31"/>
        <v>0</v>
      </c>
      <c r="R463" s="113">
        <f t="shared" si="31"/>
        <v>0</v>
      </c>
      <c r="S463" s="113">
        <f t="shared" si="32"/>
        <v>0</v>
      </c>
      <c r="T463" s="103"/>
      <c r="U463" s="103"/>
      <c r="V463" s="111"/>
      <c r="W463" s="103"/>
      <c r="X463" s="103"/>
      <c r="Y463" s="103"/>
      <c r="Z463" s="103"/>
      <c r="AA463" s="103"/>
      <c r="AB463" s="106"/>
      <c r="AC463" s="72"/>
      <c r="AD463" s="73"/>
    </row>
    <row r="464" spans="1:30" s="74" customFormat="1" ht="15">
      <c r="A464" s="103">
        <v>461</v>
      </c>
      <c r="B464" s="103"/>
      <c r="C464" s="103"/>
      <c r="D464" s="119"/>
      <c r="E464" s="119"/>
      <c r="F464" s="119"/>
      <c r="G464" s="106"/>
      <c r="H464" s="103"/>
      <c r="I464" s="120"/>
      <c r="J464" s="123"/>
      <c r="K464" s="124"/>
      <c r="L464" s="103"/>
      <c r="M464" s="111"/>
      <c r="N464" s="111">
        <f>IF(I464&gt;0,YEAR('Cover Sheet'!$E$8)-I464,0)</f>
        <v>0</v>
      </c>
      <c r="O464" s="111">
        <f t="shared" si="29"/>
        <v>0</v>
      </c>
      <c r="P464" s="112">
        <f t="shared" si="30"/>
        <v>0</v>
      </c>
      <c r="Q464" s="113">
        <f t="shared" si="31"/>
        <v>0</v>
      </c>
      <c r="R464" s="113">
        <f t="shared" si="31"/>
        <v>0</v>
      </c>
      <c r="S464" s="113">
        <f t="shared" si="32"/>
        <v>0</v>
      </c>
      <c r="T464" s="103"/>
      <c r="U464" s="103"/>
      <c r="V464" s="111"/>
      <c r="W464" s="103"/>
      <c r="X464" s="103"/>
      <c r="Y464" s="103"/>
      <c r="Z464" s="103"/>
      <c r="AA464" s="103"/>
      <c r="AB464" s="106"/>
      <c r="AC464" s="72"/>
      <c r="AD464" s="73"/>
    </row>
    <row r="465" spans="1:30" s="74" customFormat="1" ht="15">
      <c r="A465" s="114">
        <v>462</v>
      </c>
      <c r="B465" s="114"/>
      <c r="C465" s="114"/>
      <c r="D465" s="119"/>
      <c r="E465" s="119"/>
      <c r="F465" s="119"/>
      <c r="G465" s="106"/>
      <c r="H465" s="103"/>
      <c r="I465" s="120"/>
      <c r="J465" s="123"/>
      <c r="K465" s="124"/>
      <c r="L465" s="103"/>
      <c r="M465" s="111"/>
      <c r="N465" s="111">
        <f>IF(I465&gt;0,YEAR('Cover Sheet'!$E$8)-I465,0)</f>
        <v>0</v>
      </c>
      <c r="O465" s="111">
        <f t="shared" si="29"/>
        <v>0</v>
      </c>
      <c r="P465" s="112">
        <f t="shared" si="30"/>
        <v>0</v>
      </c>
      <c r="Q465" s="113">
        <f t="shared" si="31"/>
        <v>0</v>
      </c>
      <c r="R465" s="113">
        <f t="shared" si="31"/>
        <v>0</v>
      </c>
      <c r="S465" s="113">
        <f t="shared" si="32"/>
        <v>0</v>
      </c>
      <c r="T465" s="103"/>
      <c r="U465" s="103"/>
      <c r="V465" s="111"/>
      <c r="W465" s="103"/>
      <c r="X465" s="103"/>
      <c r="Y465" s="103"/>
      <c r="Z465" s="103"/>
      <c r="AA465" s="103"/>
      <c r="AB465" s="106"/>
      <c r="AC465" s="72"/>
      <c r="AD465" s="73"/>
    </row>
    <row r="466" spans="1:30" s="74" customFormat="1" ht="15">
      <c r="A466" s="103">
        <v>463</v>
      </c>
      <c r="B466" s="103"/>
      <c r="C466" s="103"/>
      <c r="D466" s="119"/>
      <c r="E466" s="119"/>
      <c r="F466" s="119"/>
      <c r="G466" s="106"/>
      <c r="H466" s="103"/>
      <c r="I466" s="120"/>
      <c r="J466" s="123"/>
      <c r="K466" s="124"/>
      <c r="L466" s="103"/>
      <c r="M466" s="111"/>
      <c r="N466" s="111">
        <f>IF(I466&gt;0,YEAR('Cover Sheet'!$E$8)-I466,0)</f>
        <v>0</v>
      </c>
      <c r="O466" s="111">
        <f t="shared" si="29"/>
        <v>0</v>
      </c>
      <c r="P466" s="112">
        <f t="shared" si="30"/>
        <v>0</v>
      </c>
      <c r="Q466" s="113">
        <f t="shared" si="31"/>
        <v>0</v>
      </c>
      <c r="R466" s="113">
        <f t="shared" si="31"/>
        <v>0</v>
      </c>
      <c r="S466" s="113">
        <f t="shared" si="32"/>
        <v>0</v>
      </c>
      <c r="T466" s="103"/>
      <c r="U466" s="103"/>
      <c r="V466" s="111"/>
      <c r="W466" s="103"/>
      <c r="X466" s="103"/>
      <c r="Y466" s="103"/>
      <c r="Z466" s="103"/>
      <c r="AA466" s="103"/>
      <c r="AB466" s="106"/>
      <c r="AC466" s="72"/>
      <c r="AD466" s="73"/>
    </row>
    <row r="467" spans="1:30" s="74" customFormat="1" ht="15">
      <c r="A467" s="114">
        <v>464</v>
      </c>
      <c r="B467" s="114"/>
      <c r="C467" s="114"/>
      <c r="D467" s="119"/>
      <c r="E467" s="119"/>
      <c r="F467" s="119"/>
      <c r="G467" s="106"/>
      <c r="H467" s="103"/>
      <c r="I467" s="120"/>
      <c r="J467" s="123"/>
      <c r="K467" s="124"/>
      <c r="L467" s="103"/>
      <c r="M467" s="111"/>
      <c r="N467" s="111">
        <f>IF(I467&gt;0,YEAR('Cover Sheet'!$E$8)-I467,0)</f>
        <v>0</v>
      </c>
      <c r="O467" s="111">
        <f t="shared" si="29"/>
        <v>0</v>
      </c>
      <c r="P467" s="112">
        <f t="shared" si="30"/>
        <v>0</v>
      </c>
      <c r="Q467" s="113">
        <f t="shared" si="31"/>
        <v>0</v>
      </c>
      <c r="R467" s="113">
        <f t="shared" si="31"/>
        <v>0</v>
      </c>
      <c r="S467" s="113">
        <f t="shared" si="32"/>
        <v>0</v>
      </c>
      <c r="T467" s="103"/>
      <c r="U467" s="103"/>
      <c r="V467" s="111"/>
      <c r="W467" s="103"/>
      <c r="X467" s="103"/>
      <c r="Y467" s="103"/>
      <c r="Z467" s="103"/>
      <c r="AA467" s="103"/>
      <c r="AB467" s="106"/>
      <c r="AC467" s="72"/>
      <c r="AD467" s="73"/>
    </row>
    <row r="468" spans="1:30" s="74" customFormat="1" ht="15">
      <c r="A468" s="103">
        <v>465</v>
      </c>
      <c r="B468" s="103"/>
      <c r="C468" s="103"/>
      <c r="D468" s="119"/>
      <c r="E468" s="119"/>
      <c r="F468" s="119"/>
      <c r="G468" s="106"/>
      <c r="H468" s="103"/>
      <c r="I468" s="120"/>
      <c r="J468" s="123"/>
      <c r="K468" s="124"/>
      <c r="L468" s="103"/>
      <c r="M468" s="111"/>
      <c r="N468" s="111">
        <f>IF(I468&gt;0,YEAR('Cover Sheet'!$E$8)-I468,0)</f>
        <v>0</v>
      </c>
      <c r="O468" s="111">
        <f t="shared" si="29"/>
        <v>0</v>
      </c>
      <c r="P468" s="112">
        <f t="shared" si="30"/>
        <v>0</v>
      </c>
      <c r="Q468" s="113">
        <f t="shared" si="31"/>
        <v>0</v>
      </c>
      <c r="R468" s="113">
        <f t="shared" si="31"/>
        <v>0</v>
      </c>
      <c r="S468" s="113">
        <f t="shared" si="32"/>
        <v>0</v>
      </c>
      <c r="T468" s="103"/>
      <c r="U468" s="103"/>
      <c r="V468" s="111"/>
      <c r="W468" s="103"/>
      <c r="X468" s="103"/>
      <c r="Y468" s="103"/>
      <c r="Z468" s="103"/>
      <c r="AA468" s="103"/>
      <c r="AB468" s="106"/>
      <c r="AC468" s="72"/>
      <c r="AD468" s="73"/>
    </row>
    <row r="469" spans="1:30" s="74" customFormat="1" ht="15">
      <c r="A469" s="114">
        <v>466</v>
      </c>
      <c r="B469" s="114"/>
      <c r="C469" s="114"/>
      <c r="D469" s="119"/>
      <c r="E469" s="119"/>
      <c r="F469" s="119"/>
      <c r="G469" s="106"/>
      <c r="H469" s="103"/>
      <c r="I469" s="120"/>
      <c r="J469" s="123"/>
      <c r="K469" s="124"/>
      <c r="L469" s="103"/>
      <c r="M469" s="111"/>
      <c r="N469" s="111">
        <f>IF(I469&gt;0,YEAR('Cover Sheet'!$E$8)-I469,0)</f>
        <v>0</v>
      </c>
      <c r="O469" s="111">
        <f t="shared" si="29"/>
        <v>0</v>
      </c>
      <c r="P469" s="112">
        <f t="shared" si="30"/>
        <v>0</v>
      </c>
      <c r="Q469" s="113">
        <f t="shared" si="31"/>
        <v>0</v>
      </c>
      <c r="R469" s="113">
        <f t="shared" si="31"/>
        <v>0</v>
      </c>
      <c r="S469" s="113">
        <f t="shared" si="32"/>
        <v>0</v>
      </c>
      <c r="T469" s="103"/>
      <c r="U469" s="103"/>
      <c r="V469" s="111"/>
      <c r="W469" s="103"/>
      <c r="X469" s="103"/>
      <c r="Y469" s="103"/>
      <c r="Z469" s="103"/>
      <c r="AA469" s="103"/>
      <c r="AB469" s="106"/>
      <c r="AC469" s="72"/>
      <c r="AD469" s="73"/>
    </row>
    <row r="470" spans="1:30" s="74" customFormat="1" ht="15">
      <c r="A470" s="103">
        <v>467</v>
      </c>
      <c r="B470" s="103"/>
      <c r="C470" s="103"/>
      <c r="D470" s="119"/>
      <c r="E470" s="119"/>
      <c r="F470" s="119"/>
      <c r="G470" s="106"/>
      <c r="H470" s="103"/>
      <c r="I470" s="120"/>
      <c r="J470" s="123"/>
      <c r="K470" s="124"/>
      <c r="L470" s="103"/>
      <c r="M470" s="111"/>
      <c r="N470" s="111">
        <f>IF(I470&gt;0,YEAR('Cover Sheet'!$E$8)-I470,0)</f>
        <v>0</v>
      </c>
      <c r="O470" s="111">
        <f t="shared" si="29"/>
        <v>0</v>
      </c>
      <c r="P470" s="112">
        <f t="shared" si="30"/>
        <v>0</v>
      </c>
      <c r="Q470" s="113">
        <f t="shared" si="31"/>
        <v>0</v>
      </c>
      <c r="R470" s="113">
        <f t="shared" si="31"/>
        <v>0</v>
      </c>
      <c r="S470" s="113">
        <f t="shared" si="32"/>
        <v>0</v>
      </c>
      <c r="T470" s="103"/>
      <c r="U470" s="103"/>
      <c r="V470" s="111"/>
      <c r="W470" s="103"/>
      <c r="X470" s="103"/>
      <c r="Y470" s="103"/>
      <c r="Z470" s="103"/>
      <c r="AA470" s="103"/>
      <c r="AB470" s="106"/>
      <c r="AC470" s="72"/>
      <c r="AD470" s="73"/>
    </row>
    <row r="471" spans="1:30" s="74" customFormat="1" ht="15">
      <c r="A471" s="114">
        <v>468</v>
      </c>
      <c r="B471" s="114"/>
      <c r="C471" s="114"/>
      <c r="D471" s="119"/>
      <c r="E471" s="119"/>
      <c r="F471" s="119"/>
      <c r="G471" s="106"/>
      <c r="H471" s="103"/>
      <c r="I471" s="120"/>
      <c r="J471" s="123"/>
      <c r="K471" s="124"/>
      <c r="L471" s="103"/>
      <c r="M471" s="111"/>
      <c r="N471" s="111">
        <f>IF(I471&gt;0,YEAR('Cover Sheet'!$E$8)-I471,0)</f>
        <v>0</v>
      </c>
      <c r="O471" s="111">
        <f t="shared" si="29"/>
        <v>0</v>
      </c>
      <c r="P471" s="112">
        <f t="shared" si="30"/>
        <v>0</v>
      </c>
      <c r="Q471" s="113">
        <f t="shared" si="31"/>
        <v>0</v>
      </c>
      <c r="R471" s="113">
        <f t="shared" si="31"/>
        <v>0</v>
      </c>
      <c r="S471" s="113">
        <f t="shared" si="32"/>
        <v>0</v>
      </c>
      <c r="T471" s="103"/>
      <c r="U471" s="103"/>
      <c r="V471" s="111"/>
      <c r="W471" s="103"/>
      <c r="X471" s="103"/>
      <c r="Y471" s="103"/>
      <c r="Z471" s="103"/>
      <c r="AA471" s="103"/>
      <c r="AB471" s="106"/>
      <c r="AC471" s="72"/>
      <c r="AD471" s="73"/>
    </row>
    <row r="472" spans="1:30" s="74" customFormat="1" ht="15">
      <c r="A472" s="103">
        <v>469</v>
      </c>
      <c r="B472" s="103"/>
      <c r="C472" s="103"/>
      <c r="D472" s="119"/>
      <c r="E472" s="119"/>
      <c r="F472" s="119"/>
      <c r="G472" s="106"/>
      <c r="H472" s="103"/>
      <c r="I472" s="120"/>
      <c r="J472" s="123"/>
      <c r="K472" s="124"/>
      <c r="L472" s="103"/>
      <c r="M472" s="111"/>
      <c r="N472" s="111">
        <f>IF(I472&gt;0,YEAR('Cover Sheet'!$E$8)-I472,0)</f>
        <v>0</v>
      </c>
      <c r="O472" s="111">
        <f t="shared" si="29"/>
        <v>0</v>
      </c>
      <c r="P472" s="112">
        <f t="shared" si="30"/>
        <v>0</v>
      </c>
      <c r="Q472" s="113">
        <f t="shared" si="31"/>
        <v>0</v>
      </c>
      <c r="R472" s="113">
        <f t="shared" si="31"/>
        <v>0</v>
      </c>
      <c r="S472" s="113">
        <f t="shared" si="32"/>
        <v>0</v>
      </c>
      <c r="T472" s="103"/>
      <c r="U472" s="103"/>
      <c r="V472" s="111"/>
      <c r="W472" s="103"/>
      <c r="X472" s="103"/>
      <c r="Y472" s="103"/>
      <c r="Z472" s="103"/>
      <c r="AA472" s="103"/>
      <c r="AB472" s="106"/>
      <c r="AC472" s="72"/>
      <c r="AD472" s="73"/>
    </row>
    <row r="473" spans="1:30" s="74" customFormat="1" ht="15">
      <c r="A473" s="114">
        <v>470</v>
      </c>
      <c r="B473" s="114"/>
      <c r="C473" s="114"/>
      <c r="D473" s="119"/>
      <c r="E473" s="119"/>
      <c r="F473" s="119"/>
      <c r="G473" s="106"/>
      <c r="H473" s="103"/>
      <c r="I473" s="120"/>
      <c r="J473" s="123"/>
      <c r="K473" s="124"/>
      <c r="L473" s="103"/>
      <c r="M473" s="111"/>
      <c r="N473" s="111">
        <f>IF(I473&gt;0,YEAR('Cover Sheet'!$E$8)-I473,0)</f>
        <v>0</v>
      </c>
      <c r="O473" s="111">
        <f t="shared" si="29"/>
        <v>0</v>
      </c>
      <c r="P473" s="112">
        <f t="shared" si="30"/>
        <v>0</v>
      </c>
      <c r="Q473" s="113">
        <f t="shared" si="31"/>
        <v>0</v>
      </c>
      <c r="R473" s="113">
        <f t="shared" si="31"/>
        <v>0</v>
      </c>
      <c r="S473" s="113">
        <f t="shared" si="32"/>
        <v>0</v>
      </c>
      <c r="T473" s="103"/>
      <c r="U473" s="103"/>
      <c r="V473" s="111"/>
      <c r="W473" s="103"/>
      <c r="X473" s="103"/>
      <c r="Y473" s="103"/>
      <c r="Z473" s="103"/>
      <c r="AA473" s="103"/>
      <c r="AB473" s="106"/>
      <c r="AC473" s="72"/>
      <c r="AD473" s="73"/>
    </row>
    <row r="474" spans="1:30" s="74" customFormat="1" ht="15">
      <c r="A474" s="103">
        <v>471</v>
      </c>
      <c r="B474" s="103"/>
      <c r="C474" s="103"/>
      <c r="D474" s="119"/>
      <c r="E474" s="119"/>
      <c r="F474" s="119"/>
      <c r="G474" s="106"/>
      <c r="H474" s="103"/>
      <c r="I474" s="120"/>
      <c r="J474" s="123"/>
      <c r="K474" s="124"/>
      <c r="L474" s="103"/>
      <c r="M474" s="111"/>
      <c r="N474" s="111">
        <f>IF(I474&gt;0,YEAR('Cover Sheet'!$E$8)-I474,0)</f>
        <v>0</v>
      </c>
      <c r="O474" s="111">
        <f t="shared" si="29"/>
        <v>0</v>
      </c>
      <c r="P474" s="112">
        <f t="shared" si="30"/>
        <v>0</v>
      </c>
      <c r="Q474" s="113">
        <f t="shared" si="31"/>
        <v>0</v>
      </c>
      <c r="R474" s="113">
        <f t="shared" si="31"/>
        <v>0</v>
      </c>
      <c r="S474" s="113">
        <f t="shared" si="32"/>
        <v>0</v>
      </c>
      <c r="T474" s="103"/>
      <c r="U474" s="103"/>
      <c r="V474" s="111"/>
      <c r="W474" s="103"/>
      <c r="X474" s="103"/>
      <c r="Y474" s="103"/>
      <c r="Z474" s="103"/>
      <c r="AA474" s="103"/>
      <c r="AB474" s="106"/>
      <c r="AC474" s="72"/>
      <c r="AD474" s="73"/>
    </row>
    <row r="475" spans="1:30" s="74" customFormat="1" ht="15">
      <c r="A475" s="114">
        <v>472</v>
      </c>
      <c r="B475" s="114"/>
      <c r="C475" s="114"/>
      <c r="D475" s="119"/>
      <c r="E475" s="119"/>
      <c r="F475" s="119"/>
      <c r="G475" s="106"/>
      <c r="H475" s="103"/>
      <c r="I475" s="120"/>
      <c r="J475" s="123"/>
      <c r="K475" s="124"/>
      <c r="L475" s="103"/>
      <c r="M475" s="111"/>
      <c r="N475" s="111">
        <f>IF(I475&gt;0,YEAR('Cover Sheet'!$E$8)-I475,0)</f>
        <v>0</v>
      </c>
      <c r="O475" s="111">
        <f t="shared" si="29"/>
        <v>0</v>
      </c>
      <c r="P475" s="112">
        <f t="shared" si="30"/>
        <v>0</v>
      </c>
      <c r="Q475" s="113">
        <f t="shared" si="31"/>
        <v>0</v>
      </c>
      <c r="R475" s="113">
        <f t="shared" si="31"/>
        <v>0</v>
      </c>
      <c r="S475" s="113">
        <f t="shared" si="32"/>
        <v>0</v>
      </c>
      <c r="T475" s="103"/>
      <c r="U475" s="103"/>
      <c r="V475" s="111"/>
      <c r="W475" s="103"/>
      <c r="X475" s="103"/>
      <c r="Y475" s="103"/>
      <c r="Z475" s="103"/>
      <c r="AA475" s="103"/>
      <c r="AB475" s="106"/>
      <c r="AC475" s="72"/>
      <c r="AD475" s="73"/>
    </row>
    <row r="476" spans="1:30" s="74" customFormat="1" ht="15">
      <c r="A476" s="103">
        <v>473</v>
      </c>
      <c r="B476" s="103"/>
      <c r="C476" s="103"/>
      <c r="D476" s="119"/>
      <c r="E476" s="119"/>
      <c r="F476" s="119"/>
      <c r="G476" s="106"/>
      <c r="H476" s="103"/>
      <c r="I476" s="120"/>
      <c r="J476" s="123"/>
      <c r="K476" s="124"/>
      <c r="L476" s="103"/>
      <c r="M476" s="111"/>
      <c r="N476" s="111">
        <f>IF(I476&gt;0,YEAR('Cover Sheet'!$E$8)-I476,0)</f>
        <v>0</v>
      </c>
      <c r="O476" s="111">
        <f t="shared" si="29"/>
        <v>0</v>
      </c>
      <c r="P476" s="112">
        <f t="shared" si="30"/>
        <v>0</v>
      </c>
      <c r="Q476" s="113">
        <f t="shared" si="31"/>
        <v>0</v>
      </c>
      <c r="R476" s="113">
        <f t="shared" si="31"/>
        <v>0</v>
      </c>
      <c r="S476" s="113">
        <f t="shared" si="32"/>
        <v>0</v>
      </c>
      <c r="T476" s="103"/>
      <c r="U476" s="103"/>
      <c r="V476" s="111"/>
      <c r="W476" s="103"/>
      <c r="X476" s="103"/>
      <c r="Y476" s="103"/>
      <c r="Z476" s="103"/>
      <c r="AA476" s="103"/>
      <c r="AB476" s="106"/>
      <c r="AC476" s="72"/>
      <c r="AD476" s="73"/>
    </row>
    <row r="477" spans="1:30" s="74" customFormat="1" ht="15">
      <c r="A477" s="114">
        <v>474</v>
      </c>
      <c r="B477" s="114"/>
      <c r="C477" s="114"/>
      <c r="D477" s="119"/>
      <c r="E477" s="119"/>
      <c r="F477" s="119"/>
      <c r="G477" s="106"/>
      <c r="H477" s="103"/>
      <c r="I477" s="120"/>
      <c r="J477" s="123"/>
      <c r="K477" s="124"/>
      <c r="L477" s="103"/>
      <c r="M477" s="111"/>
      <c r="N477" s="111">
        <f>IF(I477&gt;0,YEAR('Cover Sheet'!$E$8)-I477,0)</f>
        <v>0</v>
      </c>
      <c r="O477" s="111">
        <f t="shared" si="29"/>
        <v>0</v>
      </c>
      <c r="P477" s="112">
        <f t="shared" si="30"/>
        <v>0</v>
      </c>
      <c r="Q477" s="113">
        <f t="shared" si="31"/>
        <v>0</v>
      </c>
      <c r="R477" s="113">
        <f t="shared" si="31"/>
        <v>0</v>
      </c>
      <c r="S477" s="113">
        <f t="shared" si="32"/>
        <v>0</v>
      </c>
      <c r="T477" s="103"/>
      <c r="U477" s="103"/>
      <c r="V477" s="111"/>
      <c r="W477" s="103"/>
      <c r="X477" s="103"/>
      <c r="Y477" s="103"/>
      <c r="Z477" s="103"/>
      <c r="AA477" s="103"/>
      <c r="AB477" s="106"/>
      <c r="AC477" s="72"/>
      <c r="AD477" s="73"/>
    </row>
    <row r="478" spans="1:30" s="74" customFormat="1" ht="15">
      <c r="A478" s="103">
        <v>475</v>
      </c>
      <c r="B478" s="103"/>
      <c r="C478" s="103"/>
      <c r="D478" s="119"/>
      <c r="E478" s="119"/>
      <c r="F478" s="119"/>
      <c r="G478" s="106"/>
      <c r="H478" s="103"/>
      <c r="I478" s="120"/>
      <c r="J478" s="123"/>
      <c r="K478" s="124"/>
      <c r="L478" s="103"/>
      <c r="M478" s="111"/>
      <c r="N478" s="111">
        <f>IF(I478&gt;0,YEAR('Cover Sheet'!$E$8)-I478,0)</f>
        <v>0</v>
      </c>
      <c r="O478" s="111">
        <f t="shared" si="29"/>
        <v>0</v>
      </c>
      <c r="P478" s="112">
        <f t="shared" si="30"/>
        <v>0</v>
      </c>
      <c r="Q478" s="113">
        <f t="shared" si="31"/>
        <v>0</v>
      </c>
      <c r="R478" s="113">
        <f t="shared" si="31"/>
        <v>0</v>
      </c>
      <c r="S478" s="113">
        <f t="shared" si="32"/>
        <v>0</v>
      </c>
      <c r="T478" s="103"/>
      <c r="U478" s="103"/>
      <c r="V478" s="111"/>
      <c r="W478" s="103"/>
      <c r="X478" s="103"/>
      <c r="Y478" s="103"/>
      <c r="Z478" s="103"/>
      <c r="AA478" s="103"/>
      <c r="AB478" s="106"/>
      <c r="AC478" s="72"/>
      <c r="AD478" s="73"/>
    </row>
    <row r="479" spans="1:30" s="74" customFormat="1" ht="15">
      <c r="A479" s="114">
        <v>476</v>
      </c>
      <c r="B479" s="114"/>
      <c r="C479" s="114"/>
      <c r="D479" s="119"/>
      <c r="E479" s="119"/>
      <c r="F479" s="119"/>
      <c r="G479" s="106"/>
      <c r="H479" s="103"/>
      <c r="I479" s="120"/>
      <c r="J479" s="123"/>
      <c r="K479" s="124"/>
      <c r="L479" s="103"/>
      <c r="M479" s="111"/>
      <c r="N479" s="111">
        <f>IF(I479&gt;0,YEAR('Cover Sheet'!$E$8)-I479,0)</f>
        <v>0</v>
      </c>
      <c r="O479" s="111">
        <f t="shared" si="29"/>
        <v>0</v>
      </c>
      <c r="P479" s="112">
        <f t="shared" si="30"/>
        <v>0</v>
      </c>
      <c r="Q479" s="113">
        <f t="shared" si="31"/>
        <v>0</v>
      </c>
      <c r="R479" s="113">
        <f t="shared" si="31"/>
        <v>0</v>
      </c>
      <c r="S479" s="113">
        <f t="shared" si="32"/>
        <v>0</v>
      </c>
      <c r="T479" s="103"/>
      <c r="U479" s="103"/>
      <c r="V479" s="111"/>
      <c r="W479" s="103"/>
      <c r="X479" s="103"/>
      <c r="Y479" s="103"/>
      <c r="Z479" s="103"/>
      <c r="AA479" s="103"/>
      <c r="AB479" s="106"/>
      <c r="AC479" s="72"/>
      <c r="AD479" s="73"/>
    </row>
    <row r="480" spans="1:30" s="74" customFormat="1" ht="15">
      <c r="A480" s="103">
        <v>477</v>
      </c>
      <c r="B480" s="103"/>
      <c r="C480" s="103"/>
      <c r="D480" s="119"/>
      <c r="E480" s="119"/>
      <c r="F480" s="119"/>
      <c r="G480" s="106"/>
      <c r="H480" s="103"/>
      <c r="I480" s="120"/>
      <c r="J480" s="123"/>
      <c r="K480" s="124"/>
      <c r="L480" s="103"/>
      <c r="M480" s="111"/>
      <c r="N480" s="111">
        <f>IF(I480&gt;0,YEAR('Cover Sheet'!$E$8)-I480,0)</f>
        <v>0</v>
      </c>
      <c r="O480" s="111">
        <f t="shared" si="29"/>
        <v>0</v>
      </c>
      <c r="P480" s="112">
        <f t="shared" si="30"/>
        <v>0</v>
      </c>
      <c r="Q480" s="113">
        <f t="shared" si="31"/>
        <v>0</v>
      </c>
      <c r="R480" s="113">
        <f t="shared" si="31"/>
        <v>0</v>
      </c>
      <c r="S480" s="113">
        <f t="shared" si="32"/>
        <v>0</v>
      </c>
      <c r="T480" s="103"/>
      <c r="U480" s="103"/>
      <c r="V480" s="111"/>
      <c r="W480" s="103"/>
      <c r="X480" s="103"/>
      <c r="Y480" s="103"/>
      <c r="Z480" s="103"/>
      <c r="AA480" s="103"/>
      <c r="AB480" s="106"/>
      <c r="AC480" s="72"/>
      <c r="AD480" s="73"/>
    </row>
    <row r="481" spans="1:30" s="74" customFormat="1" ht="15">
      <c r="A481" s="114">
        <v>478</v>
      </c>
      <c r="B481" s="114"/>
      <c r="C481" s="114"/>
      <c r="D481" s="119"/>
      <c r="E481" s="119"/>
      <c r="F481" s="119"/>
      <c r="G481" s="106"/>
      <c r="H481" s="103"/>
      <c r="I481" s="120"/>
      <c r="J481" s="123"/>
      <c r="K481" s="124"/>
      <c r="L481" s="103"/>
      <c r="M481" s="111"/>
      <c r="N481" s="111">
        <f>IF(I481&gt;0,YEAR('Cover Sheet'!$E$8)-I481,0)</f>
        <v>0</v>
      </c>
      <c r="O481" s="111">
        <f t="shared" si="29"/>
        <v>0</v>
      </c>
      <c r="P481" s="112">
        <f t="shared" si="30"/>
        <v>0</v>
      </c>
      <c r="Q481" s="113">
        <f t="shared" si="31"/>
        <v>0</v>
      </c>
      <c r="R481" s="113">
        <f t="shared" si="31"/>
        <v>0</v>
      </c>
      <c r="S481" s="113">
        <f t="shared" si="32"/>
        <v>0</v>
      </c>
      <c r="T481" s="103"/>
      <c r="U481" s="103"/>
      <c r="V481" s="111"/>
      <c r="W481" s="103"/>
      <c r="X481" s="103"/>
      <c r="Y481" s="103"/>
      <c r="Z481" s="103"/>
      <c r="AA481" s="103"/>
      <c r="AB481" s="106"/>
      <c r="AC481" s="72"/>
      <c r="AD481" s="73"/>
    </row>
    <row r="482" spans="1:30" s="74" customFormat="1" ht="15">
      <c r="A482" s="103">
        <v>479</v>
      </c>
      <c r="B482" s="103"/>
      <c r="C482" s="103"/>
      <c r="D482" s="119"/>
      <c r="E482" s="119"/>
      <c r="F482" s="119"/>
      <c r="G482" s="106"/>
      <c r="H482" s="103"/>
      <c r="I482" s="120"/>
      <c r="J482" s="123"/>
      <c r="K482" s="124"/>
      <c r="L482" s="103"/>
      <c r="M482" s="111"/>
      <c r="N482" s="111">
        <f>IF(I482&gt;0,YEAR('Cover Sheet'!$E$8)-I482,0)</f>
        <v>0</v>
      </c>
      <c r="O482" s="111">
        <f t="shared" si="29"/>
        <v>0</v>
      </c>
      <c r="P482" s="112">
        <f t="shared" si="30"/>
        <v>0</v>
      </c>
      <c r="Q482" s="113">
        <f t="shared" si="31"/>
        <v>0</v>
      </c>
      <c r="R482" s="113">
        <f t="shared" si="31"/>
        <v>0</v>
      </c>
      <c r="S482" s="113">
        <f t="shared" si="32"/>
        <v>0</v>
      </c>
      <c r="T482" s="103"/>
      <c r="U482" s="103"/>
      <c r="V482" s="111"/>
      <c r="W482" s="103"/>
      <c r="X482" s="103"/>
      <c r="Y482" s="103"/>
      <c r="Z482" s="103"/>
      <c r="AA482" s="103"/>
      <c r="AB482" s="106"/>
      <c r="AC482" s="72"/>
      <c r="AD482" s="73"/>
    </row>
    <row r="483" spans="1:30" s="74" customFormat="1" ht="15">
      <c r="A483" s="114">
        <v>480</v>
      </c>
      <c r="B483" s="114"/>
      <c r="C483" s="114"/>
      <c r="D483" s="119"/>
      <c r="E483" s="119"/>
      <c r="F483" s="119"/>
      <c r="G483" s="106"/>
      <c r="H483" s="103"/>
      <c r="I483" s="120"/>
      <c r="J483" s="123"/>
      <c r="K483" s="124"/>
      <c r="L483" s="103"/>
      <c r="M483" s="111"/>
      <c r="N483" s="111">
        <f>IF(I483&gt;0,YEAR('Cover Sheet'!$E$8)-I483,0)</f>
        <v>0</v>
      </c>
      <c r="O483" s="111">
        <f t="shared" si="29"/>
        <v>0</v>
      </c>
      <c r="P483" s="112">
        <f t="shared" si="30"/>
        <v>0</v>
      </c>
      <c r="Q483" s="113">
        <f t="shared" si="31"/>
        <v>0</v>
      </c>
      <c r="R483" s="113">
        <f t="shared" si="31"/>
        <v>0</v>
      </c>
      <c r="S483" s="113">
        <f t="shared" si="32"/>
        <v>0</v>
      </c>
      <c r="T483" s="103"/>
      <c r="U483" s="103"/>
      <c r="V483" s="111"/>
      <c r="W483" s="103"/>
      <c r="X483" s="103"/>
      <c r="Y483" s="103"/>
      <c r="Z483" s="103"/>
      <c r="AA483" s="103"/>
      <c r="AB483" s="106"/>
      <c r="AC483" s="72"/>
      <c r="AD483" s="73"/>
    </row>
    <row r="484" spans="1:30" s="74" customFormat="1" ht="15">
      <c r="A484" s="103">
        <v>481</v>
      </c>
      <c r="B484" s="103"/>
      <c r="C484" s="103"/>
      <c r="D484" s="119"/>
      <c r="E484" s="119"/>
      <c r="F484" s="119"/>
      <c r="G484" s="106"/>
      <c r="H484" s="103"/>
      <c r="I484" s="120"/>
      <c r="J484" s="123"/>
      <c r="K484" s="124"/>
      <c r="L484" s="103"/>
      <c r="M484" s="111"/>
      <c r="N484" s="111">
        <f>IF(I484&gt;0,YEAR('Cover Sheet'!$E$8)-I484,0)</f>
        <v>0</v>
      </c>
      <c r="O484" s="111">
        <f t="shared" si="29"/>
        <v>0</v>
      </c>
      <c r="P484" s="112">
        <f t="shared" si="30"/>
        <v>0</v>
      </c>
      <c r="Q484" s="113">
        <f t="shared" si="31"/>
        <v>0</v>
      </c>
      <c r="R484" s="113">
        <f t="shared" si="31"/>
        <v>0</v>
      </c>
      <c r="S484" s="113">
        <f t="shared" si="32"/>
        <v>0</v>
      </c>
      <c r="T484" s="103"/>
      <c r="U484" s="103"/>
      <c r="V484" s="111"/>
      <c r="W484" s="103"/>
      <c r="X484" s="103"/>
      <c r="Y484" s="103"/>
      <c r="Z484" s="103"/>
      <c r="AA484" s="103"/>
      <c r="AB484" s="106"/>
      <c r="AC484" s="72"/>
      <c r="AD484" s="73"/>
    </row>
    <row r="485" spans="1:30" s="74" customFormat="1" ht="15">
      <c r="A485" s="114">
        <v>482</v>
      </c>
      <c r="B485" s="114"/>
      <c r="C485" s="114"/>
      <c r="D485" s="119"/>
      <c r="E485" s="119"/>
      <c r="F485" s="119"/>
      <c r="G485" s="106"/>
      <c r="H485" s="103"/>
      <c r="I485" s="120"/>
      <c r="J485" s="123"/>
      <c r="K485" s="124"/>
      <c r="L485" s="103"/>
      <c r="M485" s="111"/>
      <c r="N485" s="111">
        <f>IF(I485&gt;0,YEAR('Cover Sheet'!$E$8)-I485,0)</f>
        <v>0</v>
      </c>
      <c r="O485" s="111">
        <f t="shared" si="29"/>
        <v>0</v>
      </c>
      <c r="P485" s="112">
        <f t="shared" si="30"/>
        <v>0</v>
      </c>
      <c r="Q485" s="113">
        <f t="shared" si="31"/>
        <v>0</v>
      </c>
      <c r="R485" s="113">
        <f t="shared" si="31"/>
        <v>0</v>
      </c>
      <c r="S485" s="113">
        <f t="shared" si="32"/>
        <v>0</v>
      </c>
      <c r="T485" s="103"/>
      <c r="U485" s="103"/>
      <c r="V485" s="111"/>
      <c r="W485" s="103"/>
      <c r="X485" s="103"/>
      <c r="Y485" s="103"/>
      <c r="Z485" s="103"/>
      <c r="AA485" s="103"/>
      <c r="AB485" s="106"/>
      <c r="AC485" s="72"/>
      <c r="AD485" s="73"/>
    </row>
    <row r="486" spans="1:30" s="74" customFormat="1" ht="15">
      <c r="A486" s="103">
        <v>483</v>
      </c>
      <c r="B486" s="103"/>
      <c r="C486" s="103"/>
      <c r="D486" s="119"/>
      <c r="E486" s="119"/>
      <c r="F486" s="119"/>
      <c r="G486" s="106"/>
      <c r="H486" s="103"/>
      <c r="I486" s="120"/>
      <c r="J486" s="123"/>
      <c r="K486" s="124"/>
      <c r="L486" s="103"/>
      <c r="M486" s="111"/>
      <c r="N486" s="111">
        <f>IF(I486&gt;0,YEAR('Cover Sheet'!$E$8)-I486,0)</f>
        <v>0</v>
      </c>
      <c r="O486" s="111">
        <f t="shared" si="29"/>
        <v>0</v>
      </c>
      <c r="P486" s="112">
        <f t="shared" si="30"/>
        <v>0</v>
      </c>
      <c r="Q486" s="113">
        <f t="shared" si="31"/>
        <v>0</v>
      </c>
      <c r="R486" s="113">
        <f t="shared" si="31"/>
        <v>0</v>
      </c>
      <c r="S486" s="113">
        <f t="shared" si="32"/>
        <v>0</v>
      </c>
      <c r="T486" s="103"/>
      <c r="U486" s="103"/>
      <c r="V486" s="111"/>
      <c r="W486" s="103"/>
      <c r="X486" s="103"/>
      <c r="Y486" s="103"/>
      <c r="Z486" s="103"/>
      <c r="AA486" s="103"/>
      <c r="AB486" s="106"/>
      <c r="AC486" s="72"/>
      <c r="AD486" s="73"/>
    </row>
    <row r="487" spans="1:30" s="74" customFormat="1" ht="15">
      <c r="A487" s="114">
        <v>484</v>
      </c>
      <c r="B487" s="114"/>
      <c r="C487" s="114"/>
      <c r="D487" s="119"/>
      <c r="E487" s="119"/>
      <c r="F487" s="119"/>
      <c r="G487" s="106"/>
      <c r="H487" s="103"/>
      <c r="I487" s="120"/>
      <c r="J487" s="123"/>
      <c r="K487" s="124"/>
      <c r="L487" s="103"/>
      <c r="M487" s="111"/>
      <c r="N487" s="111">
        <f>IF(I487&gt;0,YEAR('Cover Sheet'!$E$8)-I487,0)</f>
        <v>0</v>
      </c>
      <c r="O487" s="111">
        <f t="shared" si="29"/>
        <v>0</v>
      </c>
      <c r="P487" s="112">
        <f t="shared" si="30"/>
        <v>0</v>
      </c>
      <c r="Q487" s="113">
        <f t="shared" si="31"/>
        <v>0</v>
      </c>
      <c r="R487" s="113">
        <f t="shared" si="31"/>
        <v>0</v>
      </c>
      <c r="S487" s="113">
        <f t="shared" si="32"/>
        <v>0</v>
      </c>
      <c r="T487" s="103"/>
      <c r="U487" s="103"/>
      <c r="V487" s="111"/>
      <c r="W487" s="103"/>
      <c r="X487" s="103"/>
      <c r="Y487" s="103"/>
      <c r="Z487" s="103"/>
      <c r="AA487" s="103"/>
      <c r="AB487" s="106"/>
      <c r="AC487" s="72"/>
      <c r="AD487" s="73"/>
    </row>
    <row r="488" spans="1:30" s="74" customFormat="1" ht="15">
      <c r="A488" s="103">
        <v>485</v>
      </c>
      <c r="B488" s="103"/>
      <c r="C488" s="103"/>
      <c r="D488" s="119"/>
      <c r="E488" s="119"/>
      <c r="F488" s="119"/>
      <c r="G488" s="106"/>
      <c r="H488" s="103"/>
      <c r="I488" s="120"/>
      <c r="J488" s="123"/>
      <c r="K488" s="124"/>
      <c r="L488" s="103"/>
      <c r="M488" s="111"/>
      <c r="N488" s="111">
        <f>IF(I488&gt;0,YEAR('Cover Sheet'!$E$8)-I488,0)</f>
        <v>0</v>
      </c>
      <c r="O488" s="111">
        <f t="shared" si="29"/>
        <v>0</v>
      </c>
      <c r="P488" s="112">
        <f t="shared" si="30"/>
        <v>0</v>
      </c>
      <c r="Q488" s="113">
        <f t="shared" si="31"/>
        <v>0</v>
      </c>
      <c r="R488" s="113">
        <f t="shared" si="31"/>
        <v>0</v>
      </c>
      <c r="S488" s="113">
        <f t="shared" si="32"/>
        <v>0</v>
      </c>
      <c r="T488" s="103"/>
      <c r="U488" s="103"/>
      <c r="V488" s="111"/>
      <c r="W488" s="103"/>
      <c r="X488" s="103"/>
      <c r="Y488" s="103"/>
      <c r="Z488" s="103"/>
      <c r="AA488" s="103"/>
      <c r="AB488" s="106"/>
      <c r="AC488" s="72"/>
      <c r="AD488" s="73"/>
    </row>
    <row r="489" spans="1:30" s="74" customFormat="1" ht="15">
      <c r="A489" s="114">
        <v>486</v>
      </c>
      <c r="B489" s="114"/>
      <c r="C489" s="114"/>
      <c r="D489" s="119"/>
      <c r="E489" s="119"/>
      <c r="F489" s="119"/>
      <c r="G489" s="106"/>
      <c r="H489" s="103"/>
      <c r="I489" s="120"/>
      <c r="J489" s="123"/>
      <c r="K489" s="124"/>
      <c r="L489" s="103"/>
      <c r="M489" s="111"/>
      <c r="N489" s="111">
        <f>IF(I489&gt;0,YEAR('Cover Sheet'!$E$8)-I489,0)</f>
        <v>0</v>
      </c>
      <c r="O489" s="111">
        <f t="shared" si="29"/>
        <v>0</v>
      </c>
      <c r="P489" s="112">
        <f t="shared" si="30"/>
        <v>0</v>
      </c>
      <c r="Q489" s="113">
        <f t="shared" si="31"/>
        <v>0</v>
      </c>
      <c r="R489" s="113">
        <f t="shared" si="31"/>
        <v>0</v>
      </c>
      <c r="S489" s="113">
        <f t="shared" si="32"/>
        <v>0</v>
      </c>
      <c r="T489" s="103"/>
      <c r="U489" s="103"/>
      <c r="V489" s="111"/>
      <c r="W489" s="103"/>
      <c r="X489" s="103"/>
      <c r="Y489" s="103"/>
      <c r="Z489" s="103"/>
      <c r="AA489" s="103"/>
      <c r="AB489" s="106"/>
      <c r="AC489" s="72"/>
      <c r="AD489" s="73"/>
    </row>
    <row r="490" spans="1:30" s="74" customFormat="1" ht="15">
      <c r="A490" s="103">
        <v>487</v>
      </c>
      <c r="B490" s="103"/>
      <c r="C490" s="103"/>
      <c r="D490" s="119"/>
      <c r="E490" s="119"/>
      <c r="F490" s="119"/>
      <c r="G490" s="106"/>
      <c r="H490" s="103"/>
      <c r="I490" s="120"/>
      <c r="J490" s="123"/>
      <c r="K490" s="124"/>
      <c r="L490" s="103"/>
      <c r="M490" s="111"/>
      <c r="N490" s="111">
        <f>IF(I490&gt;0,YEAR('Cover Sheet'!$E$8)-I490,0)</f>
        <v>0</v>
      </c>
      <c r="O490" s="111">
        <f t="shared" si="29"/>
        <v>0</v>
      </c>
      <c r="P490" s="112">
        <f t="shared" si="30"/>
        <v>0</v>
      </c>
      <c r="Q490" s="113">
        <f t="shared" si="31"/>
        <v>0</v>
      </c>
      <c r="R490" s="113">
        <f t="shared" si="31"/>
        <v>0</v>
      </c>
      <c r="S490" s="113">
        <f t="shared" si="32"/>
        <v>0</v>
      </c>
      <c r="T490" s="103"/>
      <c r="U490" s="103"/>
      <c r="V490" s="111"/>
      <c r="W490" s="103"/>
      <c r="X490" s="103"/>
      <c r="Y490" s="103"/>
      <c r="Z490" s="103"/>
      <c r="AA490" s="103"/>
      <c r="AB490" s="106"/>
      <c r="AC490" s="72"/>
      <c r="AD490" s="73"/>
    </row>
    <row r="491" spans="1:30" s="74" customFormat="1" ht="15">
      <c r="A491" s="114">
        <v>488</v>
      </c>
      <c r="B491" s="114"/>
      <c r="C491" s="114"/>
      <c r="D491" s="119"/>
      <c r="E491" s="119"/>
      <c r="F491" s="119"/>
      <c r="G491" s="106"/>
      <c r="H491" s="103"/>
      <c r="I491" s="120"/>
      <c r="J491" s="123"/>
      <c r="K491" s="124"/>
      <c r="L491" s="103"/>
      <c r="M491" s="111"/>
      <c r="N491" s="111">
        <f>IF(I491&gt;0,YEAR('Cover Sheet'!$E$8)-I491,0)</f>
        <v>0</v>
      </c>
      <c r="O491" s="111">
        <f t="shared" si="29"/>
        <v>0</v>
      </c>
      <c r="P491" s="112">
        <f t="shared" si="30"/>
        <v>0</v>
      </c>
      <c r="Q491" s="113">
        <f t="shared" si="31"/>
        <v>0</v>
      </c>
      <c r="R491" s="113">
        <f t="shared" si="31"/>
        <v>0</v>
      </c>
      <c r="S491" s="113">
        <f t="shared" si="32"/>
        <v>0</v>
      </c>
      <c r="T491" s="103"/>
      <c r="U491" s="103"/>
      <c r="V491" s="111"/>
      <c r="W491" s="103"/>
      <c r="X491" s="103"/>
      <c r="Y491" s="103"/>
      <c r="Z491" s="103"/>
      <c r="AA491" s="103"/>
      <c r="AB491" s="106"/>
      <c r="AC491" s="72"/>
      <c r="AD491" s="73"/>
    </row>
    <row r="492" spans="1:30" s="74" customFormat="1" ht="15">
      <c r="A492" s="103">
        <v>489</v>
      </c>
      <c r="B492" s="103"/>
      <c r="C492" s="103"/>
      <c r="D492" s="119"/>
      <c r="E492" s="119"/>
      <c r="F492" s="119"/>
      <c r="G492" s="106"/>
      <c r="H492" s="103"/>
      <c r="I492" s="120"/>
      <c r="J492" s="123"/>
      <c r="K492" s="124"/>
      <c r="L492" s="103"/>
      <c r="M492" s="111"/>
      <c r="N492" s="111">
        <f>IF(I492&gt;0,YEAR('Cover Sheet'!$E$8)-I492,0)</f>
        <v>0</v>
      </c>
      <c r="O492" s="111">
        <f t="shared" si="29"/>
        <v>0</v>
      </c>
      <c r="P492" s="112">
        <f t="shared" si="30"/>
        <v>0</v>
      </c>
      <c r="Q492" s="113">
        <f t="shared" si="31"/>
        <v>0</v>
      </c>
      <c r="R492" s="113">
        <f t="shared" si="31"/>
        <v>0</v>
      </c>
      <c r="S492" s="113">
        <f t="shared" si="32"/>
        <v>0</v>
      </c>
      <c r="T492" s="103"/>
      <c r="U492" s="103"/>
      <c r="V492" s="111"/>
      <c r="W492" s="103"/>
      <c r="X492" s="103"/>
      <c r="Y492" s="103"/>
      <c r="Z492" s="103"/>
      <c r="AA492" s="103"/>
      <c r="AB492" s="106"/>
      <c r="AC492" s="72"/>
      <c r="AD492" s="73"/>
    </row>
    <row r="493" spans="1:30" s="74" customFormat="1" ht="15">
      <c r="A493" s="114">
        <v>490</v>
      </c>
      <c r="B493" s="114"/>
      <c r="C493" s="114"/>
      <c r="D493" s="119"/>
      <c r="E493" s="119"/>
      <c r="F493" s="119"/>
      <c r="G493" s="106"/>
      <c r="H493" s="103"/>
      <c r="I493" s="120"/>
      <c r="J493" s="123"/>
      <c r="K493" s="124"/>
      <c r="L493" s="103"/>
      <c r="M493" s="111"/>
      <c r="N493" s="111">
        <f>IF(I493&gt;0,YEAR('Cover Sheet'!$E$8)-I493,0)</f>
        <v>0</v>
      </c>
      <c r="O493" s="111">
        <f t="shared" si="29"/>
        <v>0</v>
      </c>
      <c r="P493" s="112">
        <f t="shared" si="30"/>
        <v>0</v>
      </c>
      <c r="Q493" s="113">
        <f t="shared" si="31"/>
        <v>0</v>
      </c>
      <c r="R493" s="113">
        <f t="shared" si="31"/>
        <v>0</v>
      </c>
      <c r="S493" s="113">
        <f t="shared" si="32"/>
        <v>0</v>
      </c>
      <c r="T493" s="103"/>
      <c r="U493" s="103"/>
      <c r="V493" s="111"/>
      <c r="W493" s="103"/>
      <c r="X493" s="103"/>
      <c r="Y493" s="103"/>
      <c r="Z493" s="103"/>
      <c r="AA493" s="103"/>
      <c r="AB493" s="106"/>
      <c r="AC493" s="72"/>
      <c r="AD493" s="73"/>
    </row>
    <row r="494" spans="1:30" s="74" customFormat="1" ht="15">
      <c r="A494" s="103">
        <v>491</v>
      </c>
      <c r="B494" s="103"/>
      <c r="C494" s="103"/>
      <c r="D494" s="119"/>
      <c r="E494" s="119"/>
      <c r="F494" s="119"/>
      <c r="G494" s="106"/>
      <c r="H494" s="103"/>
      <c r="I494" s="120"/>
      <c r="J494" s="123"/>
      <c r="K494" s="124"/>
      <c r="L494" s="103"/>
      <c r="M494" s="111"/>
      <c r="N494" s="111">
        <f>IF(I494&gt;0,YEAR('Cover Sheet'!$E$8)-I494,0)</f>
        <v>0</v>
      </c>
      <c r="O494" s="111">
        <f t="shared" si="29"/>
        <v>0</v>
      </c>
      <c r="P494" s="112">
        <f t="shared" si="30"/>
        <v>0</v>
      </c>
      <c r="Q494" s="113">
        <f t="shared" si="31"/>
        <v>0</v>
      </c>
      <c r="R494" s="113">
        <f t="shared" si="31"/>
        <v>0</v>
      </c>
      <c r="S494" s="113">
        <f t="shared" si="32"/>
        <v>0</v>
      </c>
      <c r="T494" s="103"/>
      <c r="U494" s="103"/>
      <c r="V494" s="111"/>
      <c r="W494" s="103"/>
      <c r="X494" s="103"/>
      <c r="Y494" s="103"/>
      <c r="Z494" s="103"/>
      <c r="AA494" s="103"/>
      <c r="AB494" s="106"/>
      <c r="AC494" s="72"/>
      <c r="AD494" s="73"/>
    </row>
    <row r="495" spans="1:30" s="74" customFormat="1" ht="15">
      <c r="A495" s="114">
        <v>492</v>
      </c>
      <c r="B495" s="114"/>
      <c r="C495" s="114"/>
      <c r="D495" s="119"/>
      <c r="E495" s="119"/>
      <c r="F495" s="119"/>
      <c r="G495" s="106"/>
      <c r="H495" s="103"/>
      <c r="I495" s="120"/>
      <c r="J495" s="123"/>
      <c r="K495" s="124"/>
      <c r="L495" s="103"/>
      <c r="M495" s="111"/>
      <c r="N495" s="111">
        <f>IF(I495&gt;0,YEAR('Cover Sheet'!$E$8)-I495,0)</f>
        <v>0</v>
      </c>
      <c r="O495" s="111">
        <f t="shared" si="29"/>
        <v>0</v>
      </c>
      <c r="P495" s="112">
        <f t="shared" si="30"/>
        <v>0</v>
      </c>
      <c r="Q495" s="113">
        <f t="shared" si="31"/>
        <v>0</v>
      </c>
      <c r="R495" s="113">
        <f t="shared" si="31"/>
        <v>0</v>
      </c>
      <c r="S495" s="113">
        <f t="shared" si="32"/>
        <v>0</v>
      </c>
      <c r="T495" s="103"/>
      <c r="U495" s="103"/>
      <c r="V495" s="111"/>
      <c r="W495" s="103"/>
      <c r="X495" s="103"/>
      <c r="Y495" s="103"/>
      <c r="Z495" s="103"/>
      <c r="AA495" s="103"/>
      <c r="AB495" s="106"/>
      <c r="AC495" s="72"/>
      <c r="AD495" s="73"/>
    </row>
    <row r="496" spans="1:30" s="74" customFormat="1" ht="15">
      <c r="A496" s="103">
        <v>493</v>
      </c>
      <c r="B496" s="103"/>
      <c r="C496" s="103"/>
      <c r="D496" s="119"/>
      <c r="E496" s="119"/>
      <c r="F496" s="119"/>
      <c r="G496" s="106"/>
      <c r="H496" s="103"/>
      <c r="I496" s="120"/>
      <c r="J496" s="123"/>
      <c r="K496" s="124"/>
      <c r="L496" s="103"/>
      <c r="M496" s="111"/>
      <c r="N496" s="111">
        <f>IF(I496&gt;0,YEAR('Cover Sheet'!$E$8)-I496,0)</f>
        <v>0</v>
      </c>
      <c r="O496" s="111">
        <f t="shared" si="29"/>
        <v>0</v>
      </c>
      <c r="P496" s="112">
        <f t="shared" si="30"/>
        <v>0</v>
      </c>
      <c r="Q496" s="113">
        <f t="shared" si="31"/>
        <v>0</v>
      </c>
      <c r="R496" s="113">
        <f t="shared" si="31"/>
        <v>0</v>
      </c>
      <c r="S496" s="113">
        <f t="shared" si="32"/>
        <v>0</v>
      </c>
      <c r="T496" s="103"/>
      <c r="U496" s="103"/>
      <c r="V496" s="111"/>
      <c r="W496" s="103"/>
      <c r="X496" s="103"/>
      <c r="Y496" s="103"/>
      <c r="Z496" s="103"/>
      <c r="AA496" s="103"/>
      <c r="AB496" s="106"/>
      <c r="AC496" s="72"/>
      <c r="AD496" s="73"/>
    </row>
    <row r="497" spans="1:30" s="74" customFormat="1" ht="15">
      <c r="A497" s="114">
        <v>494</v>
      </c>
      <c r="B497" s="114"/>
      <c r="C497" s="114"/>
      <c r="D497" s="119"/>
      <c r="E497" s="119"/>
      <c r="F497" s="119"/>
      <c r="G497" s="106"/>
      <c r="H497" s="103"/>
      <c r="I497" s="120"/>
      <c r="J497" s="123"/>
      <c r="K497" s="124"/>
      <c r="L497" s="103"/>
      <c r="M497" s="111"/>
      <c r="N497" s="111">
        <f>IF(I497&gt;0,YEAR('Cover Sheet'!$E$8)-I497,0)</f>
        <v>0</v>
      </c>
      <c r="O497" s="111">
        <f t="shared" si="29"/>
        <v>0</v>
      </c>
      <c r="P497" s="112">
        <f t="shared" si="30"/>
        <v>0</v>
      </c>
      <c r="Q497" s="113">
        <f t="shared" si="31"/>
        <v>0</v>
      </c>
      <c r="R497" s="113">
        <f t="shared" si="31"/>
        <v>0</v>
      </c>
      <c r="S497" s="113">
        <f t="shared" si="32"/>
        <v>0</v>
      </c>
      <c r="T497" s="103"/>
      <c r="U497" s="103"/>
      <c r="V497" s="111"/>
      <c r="W497" s="103"/>
      <c r="X497" s="103"/>
      <c r="Y497" s="103"/>
      <c r="Z497" s="103"/>
      <c r="AA497" s="103"/>
      <c r="AB497" s="106"/>
      <c r="AC497" s="72"/>
      <c r="AD497" s="73"/>
    </row>
    <row r="498" spans="1:30" s="74" customFormat="1" ht="15">
      <c r="A498" s="103">
        <v>495</v>
      </c>
      <c r="B498" s="103"/>
      <c r="C498" s="103"/>
      <c r="D498" s="119"/>
      <c r="E498" s="119"/>
      <c r="F498" s="119"/>
      <c r="G498" s="106"/>
      <c r="H498" s="103"/>
      <c r="I498" s="120"/>
      <c r="J498" s="123"/>
      <c r="K498" s="124"/>
      <c r="L498" s="103"/>
      <c r="M498" s="111"/>
      <c r="N498" s="111">
        <f>IF(I498&gt;0,YEAR('Cover Sheet'!$E$8)-I498,0)</f>
        <v>0</v>
      </c>
      <c r="O498" s="111">
        <f t="shared" si="29"/>
        <v>0</v>
      </c>
      <c r="P498" s="112">
        <f t="shared" si="30"/>
        <v>0</v>
      </c>
      <c r="Q498" s="113">
        <f t="shared" si="31"/>
        <v>0</v>
      </c>
      <c r="R498" s="113">
        <f t="shared" si="31"/>
        <v>0</v>
      </c>
      <c r="S498" s="113">
        <f t="shared" si="32"/>
        <v>0</v>
      </c>
      <c r="T498" s="103"/>
      <c r="U498" s="103"/>
      <c r="V498" s="111"/>
      <c r="W498" s="103"/>
      <c r="X498" s="103"/>
      <c r="Y498" s="103"/>
      <c r="Z498" s="103"/>
      <c r="AA498" s="103"/>
      <c r="AB498" s="106"/>
      <c r="AC498" s="72"/>
      <c r="AD498" s="73"/>
    </row>
    <row r="499" spans="1:30" s="74" customFormat="1" ht="15">
      <c r="A499" s="114">
        <v>496</v>
      </c>
      <c r="B499" s="114"/>
      <c r="C499" s="114"/>
      <c r="D499" s="119"/>
      <c r="E499" s="119"/>
      <c r="F499" s="119"/>
      <c r="G499" s="106"/>
      <c r="H499" s="103"/>
      <c r="I499" s="120"/>
      <c r="J499" s="123"/>
      <c r="K499" s="124"/>
      <c r="L499" s="103"/>
      <c r="M499" s="111"/>
      <c r="N499" s="111">
        <f>IF(I499&gt;0,YEAR('Cover Sheet'!$E$8)-I499,0)</f>
        <v>0</v>
      </c>
      <c r="O499" s="111">
        <f t="shared" si="29"/>
        <v>0</v>
      </c>
      <c r="P499" s="112">
        <f t="shared" si="30"/>
        <v>0</v>
      </c>
      <c r="Q499" s="113">
        <f t="shared" si="31"/>
        <v>0</v>
      </c>
      <c r="R499" s="113">
        <f t="shared" si="31"/>
        <v>0</v>
      </c>
      <c r="S499" s="113">
        <f t="shared" si="32"/>
        <v>0</v>
      </c>
      <c r="T499" s="103"/>
      <c r="U499" s="103"/>
      <c r="V499" s="111"/>
      <c r="W499" s="103"/>
      <c r="X499" s="103"/>
      <c r="Y499" s="103"/>
      <c r="Z499" s="103"/>
      <c r="AA499" s="103"/>
      <c r="AB499" s="106"/>
      <c r="AC499" s="72"/>
      <c r="AD499" s="73"/>
    </row>
    <row r="500" spans="1:30" s="74" customFormat="1" ht="15">
      <c r="A500" s="103">
        <v>497</v>
      </c>
      <c r="B500" s="103"/>
      <c r="C500" s="103"/>
      <c r="D500" s="119"/>
      <c r="E500" s="119"/>
      <c r="F500" s="119"/>
      <c r="G500" s="106"/>
      <c r="H500" s="103"/>
      <c r="I500" s="120"/>
      <c r="J500" s="123"/>
      <c r="K500" s="124"/>
      <c r="L500" s="103"/>
      <c r="M500" s="111"/>
      <c r="N500" s="111">
        <f>IF(I500&gt;0,YEAR('Cover Sheet'!$E$8)-I500,0)</f>
        <v>0</v>
      </c>
      <c r="O500" s="111">
        <f t="shared" si="29"/>
        <v>0</v>
      </c>
      <c r="P500" s="112">
        <f t="shared" si="30"/>
        <v>0</v>
      </c>
      <c r="Q500" s="113">
        <f t="shared" si="31"/>
        <v>0</v>
      </c>
      <c r="R500" s="113">
        <f t="shared" si="31"/>
        <v>0</v>
      </c>
      <c r="S500" s="113">
        <f t="shared" si="32"/>
        <v>0</v>
      </c>
      <c r="T500" s="103"/>
      <c r="U500" s="103"/>
      <c r="V500" s="111"/>
      <c r="W500" s="103"/>
      <c r="X500" s="103"/>
      <c r="Y500" s="103"/>
      <c r="Z500" s="103"/>
      <c r="AA500" s="103"/>
      <c r="AB500" s="106"/>
      <c r="AC500" s="72"/>
      <c r="AD500" s="73"/>
    </row>
    <row r="501" spans="1:30" s="74" customFormat="1" ht="15">
      <c r="A501" s="114">
        <v>498</v>
      </c>
      <c r="B501" s="114"/>
      <c r="C501" s="114"/>
      <c r="D501" s="119"/>
      <c r="E501" s="119"/>
      <c r="F501" s="119"/>
      <c r="G501" s="106"/>
      <c r="H501" s="103"/>
      <c r="I501" s="120"/>
      <c r="J501" s="123"/>
      <c r="K501" s="124"/>
      <c r="L501" s="103"/>
      <c r="M501" s="111"/>
      <c r="N501" s="111">
        <f>IF(I501&gt;0,YEAR('Cover Sheet'!$E$8)-I501,0)</f>
        <v>0</v>
      </c>
      <c r="O501" s="111">
        <f t="shared" si="29"/>
        <v>0</v>
      </c>
      <c r="P501" s="112">
        <f t="shared" si="30"/>
        <v>0</v>
      </c>
      <c r="Q501" s="113">
        <f t="shared" si="31"/>
        <v>0</v>
      </c>
      <c r="R501" s="113">
        <f t="shared" si="31"/>
        <v>0</v>
      </c>
      <c r="S501" s="113">
        <f t="shared" si="32"/>
        <v>0</v>
      </c>
      <c r="T501" s="103"/>
      <c r="U501" s="103"/>
      <c r="V501" s="111"/>
      <c r="W501" s="103"/>
      <c r="X501" s="103"/>
      <c r="Y501" s="103"/>
      <c r="Z501" s="103"/>
      <c r="AA501" s="103"/>
      <c r="AB501" s="106"/>
      <c r="AC501" s="72"/>
      <c r="AD501" s="73"/>
    </row>
    <row r="502" spans="1:30" s="74" customFormat="1" ht="15">
      <c r="A502" s="103">
        <v>499</v>
      </c>
      <c r="B502" s="103"/>
      <c r="C502" s="103"/>
      <c r="D502" s="119"/>
      <c r="E502" s="119"/>
      <c r="F502" s="103"/>
      <c r="G502" s="106"/>
      <c r="H502" s="103"/>
      <c r="I502" s="120"/>
      <c r="J502" s="123"/>
      <c r="K502" s="124"/>
      <c r="L502" s="103"/>
      <c r="M502" s="111"/>
      <c r="N502" s="111">
        <f>IF(I502&gt;0,YEAR('Cover Sheet'!$E$8)-I502,0)</f>
        <v>0</v>
      </c>
      <c r="O502" s="111">
        <f t="shared" si="29"/>
        <v>0</v>
      </c>
      <c r="P502" s="112">
        <f t="shared" si="30"/>
        <v>0</v>
      </c>
      <c r="Q502" s="113">
        <f t="shared" si="31"/>
        <v>0</v>
      </c>
      <c r="R502" s="113">
        <f t="shared" si="31"/>
        <v>0</v>
      </c>
      <c r="S502" s="113">
        <f t="shared" si="32"/>
        <v>0</v>
      </c>
      <c r="T502" s="103"/>
      <c r="U502" s="103"/>
      <c r="V502" s="111"/>
      <c r="W502" s="103"/>
      <c r="X502" s="103"/>
      <c r="Y502" s="103"/>
      <c r="Z502" s="103"/>
      <c r="AA502" s="103"/>
      <c r="AB502" s="106"/>
      <c r="AC502" s="72"/>
      <c r="AD502" s="73"/>
    </row>
    <row r="503" spans="1:30" s="74" customFormat="1" ht="15">
      <c r="A503" s="120">
        <v>500</v>
      </c>
      <c r="B503" s="120"/>
      <c r="C503" s="120"/>
      <c r="D503" s="119"/>
      <c r="E503" s="119"/>
      <c r="F503" s="119"/>
      <c r="G503" s="106"/>
      <c r="H503" s="103"/>
      <c r="I503" s="120"/>
      <c r="J503" s="123"/>
      <c r="K503" s="124"/>
      <c r="L503" s="103"/>
      <c r="M503" s="111"/>
      <c r="N503" s="111">
        <f>IF(I503&gt;0,YEAR('Cover Sheet'!$E$8)-I503,0)</f>
        <v>0</v>
      </c>
      <c r="O503" s="111">
        <f t="shared" si="29"/>
        <v>0</v>
      </c>
      <c r="P503" s="112">
        <f t="shared" si="30"/>
        <v>0</v>
      </c>
      <c r="Q503" s="113">
        <f t="shared" si="31"/>
        <v>0</v>
      </c>
      <c r="R503" s="113">
        <f t="shared" si="31"/>
        <v>0</v>
      </c>
      <c r="S503" s="113">
        <f t="shared" si="32"/>
        <v>0</v>
      </c>
      <c r="T503" s="103"/>
      <c r="U503" s="103"/>
      <c r="V503" s="111"/>
      <c r="W503" s="103"/>
      <c r="X503" s="103"/>
      <c r="Y503" s="103"/>
      <c r="Z503" s="103"/>
      <c r="AA503" s="103"/>
      <c r="AB503" s="106"/>
      <c r="AC503" s="72"/>
      <c r="AD503" s="73"/>
    </row>
    <row r="504" spans="1:30" s="74" customFormat="1" ht="15">
      <c r="A504" s="76"/>
      <c r="B504" s="76"/>
      <c r="C504" s="76"/>
      <c r="D504" s="76"/>
      <c r="E504" s="76"/>
      <c r="F504" s="76"/>
      <c r="G504" s="77"/>
      <c r="H504" s="76"/>
      <c r="I504" s="76"/>
      <c r="J504" s="76"/>
      <c r="K504" s="76"/>
      <c r="L504" s="76"/>
      <c r="M504" s="76"/>
      <c r="N504" s="76"/>
      <c r="O504" s="76"/>
      <c r="P504" s="76"/>
      <c r="Q504" s="76"/>
      <c r="R504" s="76"/>
      <c r="S504" s="76"/>
      <c r="T504" s="76"/>
      <c r="U504" s="76"/>
      <c r="V504" s="76"/>
      <c r="W504" s="76"/>
      <c r="X504" s="76"/>
      <c r="Y504" s="76"/>
      <c r="Z504" s="76"/>
      <c r="AA504" s="76"/>
      <c r="AB504" s="77"/>
      <c r="AC504" s="76"/>
      <c r="AD504" s="73"/>
    </row>
    <row r="505" spans="1:30" s="74" customFormat="1" ht="15">
      <c r="A505" s="76"/>
      <c r="B505" s="76"/>
      <c r="C505" s="76"/>
      <c r="D505" s="76"/>
      <c r="E505" s="76"/>
      <c r="F505" s="76"/>
      <c r="G505" s="77"/>
      <c r="H505" s="76"/>
      <c r="I505" s="76"/>
      <c r="J505" s="76"/>
      <c r="K505" s="76"/>
      <c r="L505" s="76"/>
      <c r="M505" s="76"/>
      <c r="N505" s="76"/>
      <c r="O505" s="76"/>
      <c r="P505" s="76"/>
      <c r="Q505" s="76"/>
      <c r="R505" s="76"/>
      <c r="S505" s="76"/>
      <c r="T505" s="76"/>
      <c r="U505" s="76"/>
      <c r="V505" s="76"/>
      <c r="W505" s="76"/>
      <c r="X505" s="76"/>
      <c r="Y505" s="76"/>
      <c r="Z505" s="76"/>
      <c r="AA505" s="76"/>
      <c r="AB505" s="77"/>
      <c r="AC505" s="76"/>
      <c r="AD505" s="73"/>
    </row>
    <row r="506" spans="1:30" s="74" customFormat="1" ht="15">
      <c r="A506" s="76"/>
      <c r="B506" s="76"/>
      <c r="C506" s="76"/>
      <c r="D506" s="76"/>
      <c r="E506" s="76"/>
      <c r="F506" s="76"/>
      <c r="G506" s="77"/>
      <c r="H506" s="76"/>
      <c r="I506" s="76"/>
      <c r="J506" s="76"/>
      <c r="K506" s="76"/>
      <c r="L506" s="76"/>
      <c r="M506" s="76"/>
      <c r="N506" s="76"/>
      <c r="O506" s="76"/>
      <c r="P506" s="76"/>
      <c r="Q506" s="76"/>
      <c r="R506" s="76"/>
      <c r="S506" s="76"/>
      <c r="T506" s="76"/>
      <c r="U506" s="76"/>
      <c r="V506" s="76"/>
      <c r="W506" s="76"/>
      <c r="X506" s="76"/>
      <c r="Y506" s="76"/>
      <c r="Z506" s="76"/>
      <c r="AA506" s="76"/>
      <c r="AB506" s="77"/>
      <c r="AC506" s="76"/>
      <c r="AD506" s="73"/>
    </row>
    <row r="507" spans="1:30" s="74" customFormat="1" ht="15">
      <c r="A507" s="76"/>
      <c r="B507" s="76"/>
      <c r="C507" s="76"/>
      <c r="D507" s="76"/>
      <c r="E507" s="76"/>
      <c r="F507" s="76"/>
      <c r="G507" s="77"/>
      <c r="H507" s="76"/>
      <c r="I507" s="76"/>
      <c r="J507" s="76"/>
      <c r="K507" s="76"/>
      <c r="L507" s="76"/>
      <c r="M507" s="76"/>
      <c r="N507" s="76"/>
      <c r="O507" s="76"/>
      <c r="P507" s="76"/>
      <c r="Q507" s="76"/>
      <c r="R507" s="76"/>
      <c r="S507" s="76"/>
      <c r="T507" s="76"/>
      <c r="U507" s="76"/>
      <c r="V507" s="76"/>
      <c r="W507" s="76"/>
      <c r="X507" s="76"/>
      <c r="Y507" s="76"/>
      <c r="Z507" s="76"/>
      <c r="AA507" s="76"/>
      <c r="AB507" s="77"/>
      <c r="AC507" s="76"/>
      <c r="AD507" s="73"/>
    </row>
    <row r="508" spans="1:30" s="74" customFormat="1" ht="15">
      <c r="A508" s="76"/>
      <c r="B508" s="76"/>
      <c r="C508" s="76"/>
      <c r="D508" s="76"/>
      <c r="E508" s="76"/>
      <c r="F508" s="76"/>
      <c r="G508" s="77"/>
      <c r="H508" s="76"/>
      <c r="I508" s="76"/>
      <c r="J508" s="76"/>
      <c r="K508" s="76"/>
      <c r="L508" s="76"/>
      <c r="M508" s="76"/>
      <c r="N508" s="76"/>
      <c r="O508" s="76"/>
      <c r="P508" s="76"/>
      <c r="Q508" s="76"/>
      <c r="R508" s="76"/>
      <c r="S508" s="76"/>
      <c r="T508" s="76"/>
      <c r="U508" s="76"/>
      <c r="V508" s="76"/>
      <c r="W508" s="76"/>
      <c r="X508" s="76"/>
      <c r="Y508" s="76"/>
      <c r="Z508" s="76"/>
      <c r="AA508" s="76"/>
      <c r="AB508" s="77"/>
      <c r="AC508" s="76"/>
      <c r="AD508" s="73"/>
    </row>
    <row r="509" spans="1:30" s="74" customFormat="1" ht="15.6">
      <c r="A509" s="76"/>
      <c r="B509" s="76"/>
      <c r="C509" s="76"/>
      <c r="D509" s="76"/>
      <c r="E509" s="78"/>
      <c r="F509" s="76"/>
      <c r="G509" s="77"/>
      <c r="H509" s="76"/>
      <c r="I509" s="76"/>
      <c r="J509" s="76"/>
      <c r="K509" s="76"/>
      <c r="L509" s="76"/>
      <c r="M509" s="76"/>
      <c r="N509" s="76"/>
      <c r="O509" s="76"/>
      <c r="P509" s="76"/>
      <c r="Q509" s="76"/>
      <c r="R509" s="76"/>
      <c r="S509" s="76"/>
      <c r="T509" s="76"/>
      <c r="U509" s="76"/>
      <c r="V509" s="76"/>
      <c r="W509" s="76"/>
      <c r="X509" s="76"/>
      <c r="Y509" s="76"/>
      <c r="Z509" s="76"/>
      <c r="AA509" s="76"/>
      <c r="AB509" s="77"/>
      <c r="AC509" s="76"/>
      <c r="AD509" s="73"/>
    </row>
    <row r="510" spans="1:30" s="74" customFormat="1" ht="15">
      <c r="A510" s="76"/>
      <c r="B510" s="76"/>
      <c r="C510" s="76"/>
      <c r="D510" s="76"/>
      <c r="E510" s="76"/>
      <c r="F510" s="77"/>
      <c r="G510" s="79"/>
      <c r="L510" s="76"/>
      <c r="M510" s="76"/>
      <c r="N510" s="76"/>
      <c r="O510" s="76"/>
      <c r="P510" s="76"/>
      <c r="Q510" s="76"/>
      <c r="R510" s="76"/>
      <c r="S510" s="76"/>
      <c r="T510" s="76"/>
      <c r="U510" s="76"/>
      <c r="V510" s="76"/>
      <c r="W510" s="76"/>
      <c r="X510" s="76"/>
      <c r="Y510" s="76"/>
      <c r="Z510" s="76"/>
      <c r="AA510" s="76"/>
      <c r="AB510" s="77"/>
      <c r="AC510" s="76"/>
      <c r="AD510" s="73"/>
    </row>
    <row r="511" spans="1:30" s="74" customFormat="1" ht="15">
      <c r="A511" s="76"/>
      <c r="B511" s="76"/>
      <c r="C511" s="76"/>
      <c r="D511" s="76"/>
      <c r="E511" s="76"/>
      <c r="F511" s="77"/>
      <c r="G511" s="79"/>
      <c r="L511" s="76"/>
      <c r="M511" s="76"/>
      <c r="N511" s="76"/>
      <c r="O511" s="76"/>
      <c r="P511" s="76"/>
      <c r="Q511" s="76"/>
      <c r="R511" s="76"/>
      <c r="S511" s="76"/>
      <c r="T511" s="76"/>
      <c r="U511" s="76"/>
      <c r="V511" s="76"/>
      <c r="W511" s="76"/>
      <c r="X511" s="76"/>
      <c r="Y511" s="76"/>
      <c r="Z511" s="76"/>
      <c r="AA511" s="76"/>
      <c r="AB511" s="77"/>
      <c r="AC511" s="76"/>
      <c r="AD511" s="73"/>
    </row>
    <row r="512" spans="1:30" s="74" customFormat="1" ht="15">
      <c r="A512" s="76"/>
      <c r="B512" s="76"/>
      <c r="C512" s="76"/>
      <c r="D512" s="76"/>
      <c r="G512" s="79"/>
      <c r="L512" s="76"/>
      <c r="M512" s="76"/>
      <c r="N512" s="76"/>
      <c r="O512" s="76"/>
      <c r="P512" s="76"/>
      <c r="Q512" s="76"/>
      <c r="R512" s="76"/>
      <c r="S512" s="76"/>
      <c r="T512" s="76"/>
      <c r="U512" s="76"/>
      <c r="V512" s="76"/>
      <c r="W512" s="76"/>
      <c r="X512" s="76"/>
      <c r="Y512" s="76"/>
      <c r="Z512" s="76"/>
      <c r="AA512" s="76"/>
      <c r="AB512" s="77"/>
      <c r="AC512" s="76"/>
      <c r="AD512" s="73"/>
    </row>
    <row r="513" spans="1:30" s="74" customFormat="1" ht="15">
      <c r="A513" s="76"/>
      <c r="B513" s="76"/>
      <c r="C513" s="76"/>
      <c r="D513" s="76"/>
      <c r="E513" s="76"/>
      <c r="F513" s="77"/>
      <c r="G513" s="79"/>
      <c r="L513" s="76"/>
      <c r="M513" s="76"/>
      <c r="N513" s="76"/>
      <c r="O513" s="76"/>
      <c r="P513" s="76"/>
      <c r="Q513" s="76"/>
      <c r="R513" s="76"/>
      <c r="S513" s="76"/>
      <c r="T513" s="76"/>
      <c r="U513" s="76"/>
      <c r="V513" s="76"/>
      <c r="W513" s="76"/>
      <c r="X513" s="76"/>
      <c r="Y513" s="76"/>
      <c r="Z513" s="76"/>
      <c r="AA513" s="76"/>
      <c r="AB513" s="77"/>
      <c r="AC513" s="76"/>
      <c r="AD513" s="73"/>
    </row>
    <row r="514" spans="1:30" s="74" customFormat="1" ht="15">
      <c r="A514" s="76"/>
      <c r="B514" s="76"/>
      <c r="C514" s="76"/>
      <c r="D514" s="76"/>
      <c r="E514" s="76"/>
      <c r="F514" s="77"/>
      <c r="G514" s="79"/>
      <c r="L514" s="76"/>
      <c r="M514" s="76"/>
      <c r="N514" s="76"/>
      <c r="O514" s="76"/>
      <c r="P514" s="76"/>
      <c r="Q514" s="76"/>
      <c r="R514" s="76"/>
      <c r="S514" s="76"/>
      <c r="T514" s="76"/>
      <c r="U514" s="76"/>
      <c r="V514" s="76"/>
      <c r="W514" s="76"/>
      <c r="X514" s="76"/>
      <c r="Y514" s="76"/>
      <c r="Z514" s="76"/>
      <c r="AA514" s="76"/>
      <c r="AB514" s="77"/>
      <c r="AC514" s="76"/>
      <c r="AD514" s="73"/>
    </row>
    <row r="515" spans="1:30" s="74" customFormat="1" ht="15">
      <c r="A515" s="76"/>
      <c r="B515" s="76"/>
      <c r="C515" s="76"/>
      <c r="D515" s="76"/>
      <c r="E515" s="76"/>
      <c r="F515" s="77"/>
      <c r="G515" s="79"/>
      <c r="L515" s="76"/>
      <c r="M515" s="76"/>
      <c r="N515" s="76"/>
      <c r="O515" s="76"/>
      <c r="P515" s="76"/>
      <c r="Q515" s="76"/>
      <c r="R515" s="76"/>
      <c r="S515" s="76"/>
      <c r="T515" s="76"/>
      <c r="U515" s="76"/>
      <c r="V515" s="76"/>
      <c r="W515" s="76"/>
      <c r="X515" s="76"/>
      <c r="Y515" s="76"/>
      <c r="Z515" s="76"/>
      <c r="AA515" s="76"/>
      <c r="AB515" s="77"/>
      <c r="AC515" s="76"/>
      <c r="AD515" s="73"/>
    </row>
    <row r="516" spans="1:30" s="74" customFormat="1" ht="15">
      <c r="A516" s="76"/>
      <c r="B516" s="76"/>
      <c r="C516" s="76"/>
      <c r="D516" s="76"/>
      <c r="E516" s="76"/>
      <c r="F516" s="77"/>
      <c r="G516" s="79"/>
      <c r="L516" s="76"/>
      <c r="M516" s="76"/>
      <c r="N516" s="76"/>
      <c r="O516" s="76"/>
      <c r="P516" s="76"/>
      <c r="Q516" s="76"/>
      <c r="R516" s="76"/>
      <c r="S516" s="76"/>
      <c r="T516" s="76"/>
      <c r="U516" s="76"/>
      <c r="V516" s="76"/>
      <c r="W516" s="76"/>
      <c r="X516" s="76"/>
      <c r="Y516" s="76"/>
      <c r="Z516" s="76"/>
      <c r="AA516" s="76"/>
      <c r="AB516" s="77"/>
      <c r="AC516" s="76"/>
      <c r="AD516" s="73"/>
    </row>
    <row r="517" spans="1:30" s="74" customFormat="1" ht="15">
      <c r="A517" s="76"/>
      <c r="B517" s="76"/>
      <c r="C517" s="76"/>
      <c r="D517" s="76"/>
      <c r="E517" s="76"/>
      <c r="F517" s="77"/>
      <c r="G517" s="79"/>
      <c r="L517" s="76"/>
      <c r="M517" s="76"/>
      <c r="N517" s="76"/>
      <c r="O517" s="76"/>
      <c r="P517" s="76"/>
      <c r="Q517" s="76"/>
      <c r="R517" s="76"/>
      <c r="S517" s="76"/>
      <c r="T517" s="76"/>
      <c r="U517" s="76"/>
      <c r="V517" s="76"/>
      <c r="W517" s="76"/>
      <c r="X517" s="76"/>
      <c r="Y517" s="76"/>
      <c r="Z517" s="76"/>
      <c r="AA517" s="76"/>
      <c r="AB517" s="77"/>
      <c r="AC517" s="76"/>
      <c r="AD517" s="73"/>
    </row>
    <row r="518" spans="1:30" s="74" customFormat="1" ht="15">
      <c r="A518" s="76"/>
      <c r="B518" s="76"/>
      <c r="C518" s="76"/>
      <c r="D518" s="76"/>
      <c r="E518" s="76"/>
      <c r="F518" s="77"/>
      <c r="G518" s="79"/>
      <c r="L518" s="76"/>
      <c r="M518" s="76"/>
      <c r="N518" s="76"/>
      <c r="O518" s="76"/>
      <c r="P518" s="76"/>
      <c r="Q518" s="76"/>
      <c r="R518" s="76"/>
      <c r="S518" s="76"/>
      <c r="T518" s="76"/>
      <c r="U518" s="76"/>
      <c r="V518" s="76"/>
      <c r="W518" s="76"/>
      <c r="X518" s="76"/>
      <c r="Y518" s="76"/>
      <c r="Z518" s="76"/>
      <c r="AA518" s="76"/>
      <c r="AB518" s="77"/>
      <c r="AC518" s="76"/>
      <c r="AD518" s="73"/>
    </row>
    <row r="519" spans="1:30" s="74" customFormat="1" ht="15">
      <c r="A519" s="76"/>
      <c r="B519" s="76"/>
      <c r="C519" s="76"/>
      <c r="D519" s="76"/>
      <c r="E519" s="76"/>
      <c r="F519" s="77"/>
      <c r="G519" s="79"/>
      <c r="L519" s="76"/>
      <c r="M519" s="76"/>
      <c r="N519" s="76"/>
      <c r="O519" s="76"/>
      <c r="P519" s="76"/>
      <c r="Q519" s="76"/>
      <c r="R519" s="76"/>
      <c r="S519" s="76"/>
      <c r="T519" s="76"/>
      <c r="U519" s="76"/>
      <c r="V519" s="76"/>
      <c r="W519" s="76"/>
      <c r="X519" s="76"/>
      <c r="Y519" s="76"/>
      <c r="Z519" s="76"/>
      <c r="AA519" s="76"/>
      <c r="AB519" s="77"/>
      <c r="AC519" s="76"/>
      <c r="AD519" s="73"/>
    </row>
    <row r="520" spans="1:30" ht="15">
      <c r="A520" s="67"/>
      <c r="B520" s="67"/>
      <c r="C520" s="67"/>
      <c r="D520" s="67"/>
      <c r="E520" s="76"/>
      <c r="F520" s="77"/>
      <c r="L520" s="67"/>
      <c r="M520" s="67"/>
      <c r="N520" s="67"/>
      <c r="O520" s="67"/>
      <c r="P520" s="67"/>
      <c r="Q520" s="67"/>
      <c r="R520" s="67"/>
      <c r="S520" s="67"/>
      <c r="T520" s="67"/>
      <c r="U520" s="67"/>
      <c r="V520" s="67"/>
      <c r="W520" s="67"/>
      <c r="X520" s="67"/>
      <c r="Y520" s="67"/>
      <c r="Z520" s="67"/>
      <c r="AA520" s="67"/>
      <c r="AB520" s="80"/>
    </row>
    <row r="521" spans="1:30" ht="15">
      <c r="A521" s="67"/>
      <c r="B521" s="67"/>
      <c r="C521" s="67"/>
      <c r="D521" s="67"/>
      <c r="E521" s="67"/>
      <c r="F521" s="77"/>
      <c r="L521" s="67"/>
      <c r="M521" s="67"/>
      <c r="N521" s="67"/>
      <c r="O521" s="67"/>
      <c r="P521" s="67"/>
      <c r="Q521" s="67"/>
      <c r="R521" s="67"/>
      <c r="S521" s="67"/>
      <c r="T521" s="67"/>
      <c r="U521" s="67"/>
      <c r="V521" s="67"/>
      <c r="W521" s="67"/>
      <c r="X521" s="67"/>
      <c r="Y521" s="67"/>
      <c r="Z521" s="67"/>
      <c r="AA521" s="67"/>
      <c r="AB521" s="80"/>
    </row>
    <row r="522" spans="1:30" ht="15">
      <c r="A522" s="67"/>
      <c r="B522" s="67"/>
      <c r="C522" s="67"/>
      <c r="D522" s="67"/>
      <c r="E522" s="67"/>
      <c r="F522" s="77"/>
      <c r="L522" s="67"/>
      <c r="M522" s="67"/>
      <c r="N522" s="67"/>
      <c r="O522" s="67"/>
      <c r="P522" s="67"/>
      <c r="Q522" s="67"/>
      <c r="R522" s="67"/>
      <c r="S522" s="67"/>
      <c r="T522" s="67"/>
      <c r="U522" s="67"/>
      <c r="V522" s="67"/>
      <c r="W522" s="67"/>
      <c r="X522" s="67"/>
      <c r="Y522" s="67"/>
      <c r="Z522" s="67"/>
      <c r="AA522" s="67"/>
      <c r="AB522" s="80"/>
    </row>
    <row r="523" spans="1:30" ht="15">
      <c r="A523" s="67"/>
      <c r="B523" s="67"/>
      <c r="C523" s="67"/>
      <c r="D523" s="67"/>
      <c r="E523" s="67"/>
      <c r="F523" s="74"/>
      <c r="L523" s="67"/>
      <c r="M523" s="67"/>
      <c r="N523" s="67"/>
      <c r="O523" s="67"/>
      <c r="P523" s="67"/>
      <c r="Q523" s="67"/>
      <c r="R523" s="67"/>
      <c r="S523" s="67"/>
      <c r="T523" s="67"/>
      <c r="U523" s="67"/>
      <c r="V523" s="67"/>
      <c r="W523" s="67"/>
      <c r="X523" s="67"/>
      <c r="Y523" s="67"/>
      <c r="Z523" s="67"/>
      <c r="AA523" s="67"/>
      <c r="AB523" s="80"/>
    </row>
    <row r="524" spans="1:30" ht="15">
      <c r="A524" s="67"/>
      <c r="B524" s="67"/>
      <c r="C524" s="67"/>
      <c r="D524" s="67"/>
      <c r="E524" s="76"/>
      <c r="F524" s="77"/>
      <c r="L524" s="67"/>
      <c r="M524" s="67"/>
      <c r="N524" s="67"/>
      <c r="O524" s="67"/>
      <c r="P524" s="67"/>
      <c r="Q524" s="67"/>
      <c r="R524" s="67"/>
      <c r="S524" s="67"/>
      <c r="T524" s="67"/>
      <c r="U524" s="67"/>
      <c r="V524" s="67"/>
      <c r="W524" s="67"/>
      <c r="X524" s="67"/>
      <c r="Y524" s="67"/>
      <c r="Z524" s="67"/>
      <c r="AA524" s="67"/>
      <c r="AB524" s="80"/>
    </row>
    <row r="525" spans="1:30" ht="15">
      <c r="A525" s="67"/>
      <c r="B525" s="67"/>
      <c r="C525" s="67"/>
      <c r="D525" s="67"/>
      <c r="E525" s="67"/>
      <c r="F525" s="77"/>
      <c r="L525" s="67"/>
      <c r="M525" s="67"/>
      <c r="N525" s="67"/>
      <c r="O525" s="67"/>
      <c r="P525" s="67"/>
      <c r="Q525" s="67"/>
      <c r="R525" s="67"/>
      <c r="S525" s="67"/>
      <c r="T525" s="67"/>
      <c r="U525" s="67"/>
      <c r="V525" s="67"/>
      <c r="W525" s="67"/>
      <c r="X525" s="67"/>
      <c r="Y525" s="67"/>
      <c r="Z525" s="67"/>
      <c r="AA525" s="67"/>
      <c r="AB525" s="80"/>
    </row>
    <row r="526" spans="1:30" ht="15">
      <c r="A526" s="67"/>
      <c r="B526" s="67"/>
      <c r="C526" s="67"/>
      <c r="D526" s="67"/>
      <c r="E526" s="67"/>
      <c r="F526" s="77"/>
      <c r="L526" s="67"/>
      <c r="M526" s="67"/>
      <c r="N526" s="67"/>
      <c r="O526" s="67"/>
      <c r="P526" s="67"/>
      <c r="Q526" s="67"/>
      <c r="R526" s="67"/>
      <c r="S526" s="67"/>
      <c r="T526" s="67"/>
      <c r="U526" s="67"/>
      <c r="V526" s="67"/>
      <c r="W526" s="67"/>
      <c r="X526" s="67"/>
      <c r="Y526" s="67"/>
      <c r="Z526" s="67"/>
      <c r="AA526" s="67"/>
      <c r="AB526" s="80"/>
    </row>
    <row r="527" spans="1:30" ht="15">
      <c r="A527" s="67"/>
      <c r="B527" s="67"/>
      <c r="C527" s="67"/>
      <c r="D527" s="67"/>
      <c r="E527" s="67"/>
      <c r="F527" s="77"/>
      <c r="L527" s="67"/>
      <c r="M527" s="67"/>
      <c r="N527" s="67"/>
      <c r="O527" s="67"/>
      <c r="P527" s="67"/>
      <c r="Q527" s="67"/>
      <c r="R527" s="67"/>
      <c r="S527" s="67"/>
      <c r="T527" s="67"/>
      <c r="U527" s="67"/>
      <c r="V527" s="67"/>
      <c r="W527" s="67"/>
      <c r="X527" s="67"/>
      <c r="Y527" s="67"/>
      <c r="Z527" s="67"/>
      <c r="AA527" s="67"/>
      <c r="AB527" s="80"/>
    </row>
    <row r="528" spans="1:30" ht="15">
      <c r="A528" s="67"/>
      <c r="B528" s="67"/>
      <c r="C528" s="67"/>
      <c r="D528" s="67"/>
      <c r="E528" s="67"/>
      <c r="F528" s="77"/>
      <c r="L528" s="67"/>
      <c r="M528" s="67"/>
      <c r="N528" s="67"/>
      <c r="O528" s="67"/>
      <c r="P528" s="67"/>
      <c r="Q528" s="67"/>
      <c r="R528" s="67"/>
      <c r="S528" s="67"/>
      <c r="T528" s="67"/>
      <c r="U528" s="67"/>
      <c r="V528" s="67"/>
      <c r="W528" s="67"/>
      <c r="X528" s="67"/>
      <c r="Y528" s="67"/>
      <c r="Z528" s="67"/>
      <c r="AA528" s="67"/>
      <c r="AB528" s="80"/>
    </row>
    <row r="529" spans="1:28" ht="15">
      <c r="A529" s="67"/>
      <c r="B529" s="67"/>
      <c r="C529" s="67"/>
      <c r="D529" s="67"/>
      <c r="E529" s="67"/>
      <c r="F529" s="77"/>
      <c r="L529" s="67"/>
      <c r="M529" s="67"/>
      <c r="N529" s="67"/>
      <c r="O529" s="67"/>
      <c r="P529" s="67"/>
      <c r="Q529" s="67"/>
      <c r="R529" s="67"/>
      <c r="S529" s="67"/>
      <c r="T529" s="67"/>
      <c r="U529" s="67"/>
      <c r="V529" s="67"/>
      <c r="W529" s="67"/>
      <c r="X529" s="67"/>
      <c r="Y529" s="67"/>
      <c r="Z529" s="67"/>
      <c r="AA529" s="67"/>
      <c r="AB529" s="80"/>
    </row>
    <row r="530" spans="1:28" ht="15">
      <c r="A530" s="67"/>
      <c r="B530" s="67"/>
      <c r="C530" s="67"/>
      <c r="D530" s="67"/>
      <c r="E530" s="67"/>
      <c r="F530" s="74"/>
      <c r="L530" s="67"/>
      <c r="M530" s="67"/>
      <c r="N530" s="67"/>
      <c r="O530" s="67"/>
      <c r="P530" s="67"/>
      <c r="Q530" s="67"/>
      <c r="R530" s="67"/>
      <c r="S530" s="67"/>
      <c r="T530" s="67"/>
      <c r="U530" s="67"/>
      <c r="V530" s="67"/>
      <c r="W530" s="67"/>
      <c r="X530" s="67"/>
      <c r="Y530" s="67"/>
      <c r="Z530" s="67"/>
      <c r="AA530" s="67"/>
      <c r="AB530" s="80"/>
    </row>
    <row r="531" spans="1:28" ht="15">
      <c r="A531" s="67"/>
      <c r="B531" s="67"/>
      <c r="C531" s="67"/>
      <c r="D531" s="67"/>
      <c r="E531" s="76"/>
      <c r="F531" s="77"/>
      <c r="L531" s="67"/>
      <c r="M531" s="67"/>
      <c r="N531" s="67"/>
      <c r="O531" s="67"/>
      <c r="P531" s="67"/>
      <c r="Q531" s="67"/>
      <c r="R531" s="67"/>
      <c r="S531" s="67"/>
      <c r="T531" s="67"/>
      <c r="U531" s="67"/>
      <c r="V531" s="67"/>
      <c r="W531" s="67"/>
      <c r="X531" s="67"/>
      <c r="Y531" s="67"/>
      <c r="Z531" s="67"/>
      <c r="AA531" s="67"/>
      <c r="AB531" s="80"/>
    </row>
    <row r="532" spans="1:28" ht="15">
      <c r="A532" s="67"/>
      <c r="B532" s="67"/>
      <c r="C532" s="67"/>
      <c r="D532" s="67"/>
      <c r="E532" s="76"/>
      <c r="F532" s="77"/>
      <c r="L532" s="67"/>
      <c r="M532" s="67"/>
      <c r="N532" s="67"/>
      <c r="O532" s="67"/>
      <c r="P532" s="67"/>
      <c r="Q532" s="67"/>
      <c r="R532" s="67"/>
      <c r="S532" s="67"/>
      <c r="T532" s="67"/>
      <c r="U532" s="67"/>
      <c r="V532" s="67"/>
      <c r="W532" s="67"/>
      <c r="X532" s="67"/>
      <c r="Y532" s="67"/>
      <c r="Z532" s="67"/>
      <c r="AA532" s="67"/>
      <c r="AB532" s="80"/>
    </row>
    <row r="533" spans="1:28" ht="15">
      <c r="A533" s="67"/>
      <c r="B533" s="67"/>
      <c r="C533" s="67"/>
      <c r="D533" s="67"/>
      <c r="E533" s="67"/>
      <c r="F533" s="77"/>
      <c r="L533" s="67"/>
      <c r="M533" s="67"/>
      <c r="N533" s="67"/>
      <c r="O533" s="67"/>
      <c r="P533" s="67"/>
      <c r="Q533" s="67"/>
      <c r="R533" s="67"/>
      <c r="S533" s="67"/>
      <c r="T533" s="67"/>
      <c r="U533" s="67"/>
      <c r="V533" s="67"/>
      <c r="W533" s="67"/>
      <c r="X533" s="67"/>
      <c r="Y533" s="67"/>
      <c r="Z533" s="67"/>
      <c r="AA533" s="67"/>
      <c r="AB533" s="80"/>
    </row>
    <row r="534" spans="1:28" ht="15">
      <c r="A534" s="67"/>
      <c r="B534" s="67"/>
      <c r="C534" s="67"/>
      <c r="D534" s="67"/>
      <c r="E534" s="67"/>
      <c r="F534" s="77"/>
      <c r="L534" s="67"/>
      <c r="M534" s="67"/>
      <c r="N534" s="67"/>
      <c r="O534" s="67"/>
      <c r="P534" s="67"/>
      <c r="Q534" s="67"/>
      <c r="R534" s="67"/>
      <c r="S534" s="67"/>
      <c r="T534" s="67"/>
      <c r="U534" s="67"/>
      <c r="V534" s="67"/>
      <c r="W534" s="67"/>
      <c r="X534" s="67"/>
      <c r="Y534" s="67"/>
      <c r="Z534" s="67"/>
      <c r="AA534" s="67"/>
      <c r="AB534" s="80"/>
    </row>
    <row r="535" spans="1:28" ht="15">
      <c r="A535" s="67"/>
      <c r="B535" s="67"/>
      <c r="C535" s="67"/>
      <c r="D535" s="67"/>
      <c r="E535" s="67"/>
      <c r="F535" s="77"/>
      <c r="L535" s="67"/>
      <c r="M535" s="67"/>
      <c r="N535" s="67"/>
      <c r="O535" s="67"/>
      <c r="P535" s="67"/>
      <c r="Q535" s="67"/>
      <c r="R535" s="67"/>
      <c r="S535" s="67"/>
      <c r="T535" s="67"/>
      <c r="U535" s="67"/>
      <c r="V535" s="67"/>
      <c r="W535" s="67"/>
      <c r="X535" s="67"/>
      <c r="Y535" s="67"/>
      <c r="Z535" s="67"/>
      <c r="AA535" s="67"/>
      <c r="AB535" s="80"/>
    </row>
    <row r="536" spans="1:28" ht="15">
      <c r="A536" s="67"/>
      <c r="B536" s="67"/>
      <c r="C536" s="67"/>
      <c r="D536" s="67"/>
      <c r="E536" s="67"/>
      <c r="F536" s="77"/>
      <c r="L536" s="67"/>
      <c r="M536" s="67"/>
      <c r="N536" s="67"/>
      <c r="O536" s="67"/>
      <c r="P536" s="67"/>
      <c r="Q536" s="67"/>
      <c r="R536" s="67"/>
      <c r="S536" s="67"/>
      <c r="T536" s="67"/>
      <c r="U536" s="67"/>
      <c r="V536" s="67"/>
      <c r="W536" s="67"/>
      <c r="X536" s="67"/>
      <c r="Y536" s="67"/>
      <c r="Z536" s="67"/>
      <c r="AA536" s="67"/>
      <c r="AB536" s="80"/>
    </row>
    <row r="537" spans="1:28" ht="15">
      <c r="A537" s="67"/>
      <c r="B537" s="67"/>
      <c r="C537" s="67"/>
      <c r="D537" s="67"/>
      <c r="E537" s="67"/>
      <c r="F537" s="77"/>
      <c r="L537" s="67"/>
      <c r="M537" s="67"/>
      <c r="N537" s="67"/>
      <c r="O537" s="67"/>
      <c r="P537" s="67"/>
      <c r="Q537" s="67"/>
      <c r="R537" s="67"/>
      <c r="S537" s="67"/>
      <c r="T537" s="67"/>
      <c r="U537" s="67"/>
      <c r="V537" s="67"/>
      <c r="W537" s="67"/>
      <c r="X537" s="67"/>
      <c r="Y537" s="67"/>
      <c r="Z537" s="67"/>
      <c r="AA537" s="67"/>
      <c r="AB537" s="80"/>
    </row>
    <row r="538" spans="1:28" ht="15">
      <c r="A538" s="67"/>
      <c r="B538" s="67"/>
      <c r="C538" s="67"/>
      <c r="D538" s="67"/>
      <c r="E538" s="67"/>
      <c r="F538" s="77"/>
      <c r="L538" s="67"/>
      <c r="M538" s="67"/>
      <c r="N538" s="67"/>
      <c r="O538" s="67"/>
      <c r="P538" s="67"/>
      <c r="Q538" s="67"/>
      <c r="R538" s="67"/>
      <c r="S538" s="67"/>
      <c r="T538" s="67"/>
      <c r="U538" s="67"/>
      <c r="V538" s="67"/>
      <c r="W538" s="67"/>
      <c r="X538" s="67"/>
      <c r="Y538" s="67"/>
      <c r="Z538" s="67"/>
      <c r="AA538" s="67"/>
      <c r="AB538" s="80"/>
    </row>
    <row r="539" spans="1:28" ht="15">
      <c r="A539" s="67"/>
      <c r="B539" s="67"/>
      <c r="C539" s="67"/>
      <c r="D539" s="67"/>
      <c r="E539" s="67"/>
      <c r="F539" s="77"/>
      <c r="L539" s="67"/>
      <c r="M539" s="67"/>
      <c r="N539" s="67"/>
      <c r="O539" s="67"/>
      <c r="P539" s="67"/>
      <c r="Q539" s="67"/>
      <c r="R539" s="67"/>
      <c r="S539" s="67"/>
      <c r="T539" s="67"/>
      <c r="U539" s="67"/>
      <c r="V539" s="67"/>
      <c r="W539" s="67"/>
      <c r="X539" s="67"/>
      <c r="Y539" s="67"/>
      <c r="Z539" s="67"/>
      <c r="AA539" s="67"/>
      <c r="AB539" s="80"/>
    </row>
    <row r="540" spans="1:28" ht="15">
      <c r="A540" s="67"/>
      <c r="B540" s="67"/>
      <c r="C540" s="67"/>
      <c r="D540" s="67"/>
      <c r="E540" s="67"/>
      <c r="F540" s="74"/>
      <c r="L540" s="67"/>
      <c r="M540" s="67"/>
      <c r="N540" s="67"/>
      <c r="O540" s="67"/>
      <c r="P540" s="67"/>
      <c r="Q540" s="67"/>
      <c r="R540" s="67"/>
      <c r="S540" s="67"/>
      <c r="T540" s="67"/>
      <c r="U540" s="67"/>
      <c r="V540" s="67"/>
      <c r="W540" s="67"/>
      <c r="X540" s="67"/>
      <c r="Y540" s="67"/>
      <c r="Z540" s="67"/>
      <c r="AA540" s="67"/>
      <c r="AB540" s="80"/>
    </row>
    <row r="541" spans="1:28" ht="15">
      <c r="A541" s="67"/>
      <c r="B541" s="67"/>
      <c r="C541" s="67"/>
      <c r="D541" s="67"/>
      <c r="E541" s="76"/>
      <c r="F541" s="77"/>
      <c r="L541" s="67"/>
      <c r="M541" s="67"/>
      <c r="N541" s="67"/>
      <c r="O541" s="67"/>
      <c r="P541" s="67"/>
      <c r="Q541" s="67"/>
      <c r="R541" s="67"/>
      <c r="S541" s="67"/>
      <c r="T541" s="67"/>
      <c r="U541" s="67"/>
      <c r="V541" s="67"/>
      <c r="W541" s="67"/>
      <c r="X541" s="67"/>
      <c r="Y541" s="67"/>
      <c r="Z541" s="67"/>
      <c r="AA541" s="67"/>
      <c r="AB541" s="80"/>
    </row>
    <row r="542" spans="1:28" ht="15">
      <c r="A542" s="67"/>
      <c r="B542" s="67"/>
      <c r="C542" s="67"/>
      <c r="D542" s="67"/>
      <c r="F542" s="77"/>
      <c r="L542" s="67"/>
      <c r="M542" s="67"/>
      <c r="N542" s="67"/>
      <c r="O542" s="67"/>
      <c r="P542" s="67"/>
      <c r="Q542" s="67"/>
      <c r="R542" s="67"/>
      <c r="S542" s="67"/>
      <c r="T542" s="67"/>
      <c r="U542" s="67"/>
      <c r="V542" s="67"/>
      <c r="W542" s="67"/>
      <c r="X542" s="67"/>
      <c r="Y542" s="67"/>
      <c r="Z542" s="67"/>
      <c r="AA542" s="67"/>
      <c r="AB542" s="80"/>
    </row>
    <row r="543" spans="1:28" ht="15">
      <c r="A543" s="67"/>
      <c r="B543" s="67"/>
      <c r="C543" s="67"/>
      <c r="D543" s="67"/>
      <c r="F543" s="77"/>
      <c r="L543" s="67"/>
      <c r="M543" s="67"/>
      <c r="N543" s="67"/>
      <c r="O543" s="67"/>
      <c r="P543" s="67"/>
      <c r="Q543" s="67"/>
      <c r="R543" s="67"/>
      <c r="S543" s="67"/>
      <c r="T543" s="67"/>
      <c r="U543" s="67"/>
      <c r="V543" s="67"/>
      <c r="W543" s="67"/>
      <c r="X543" s="67"/>
      <c r="Y543" s="67"/>
      <c r="Z543" s="67"/>
      <c r="AA543" s="67"/>
      <c r="AB543" s="80"/>
    </row>
    <row r="544" spans="1:28" ht="15">
      <c r="A544" s="67"/>
      <c r="B544" s="67"/>
      <c r="C544" s="67"/>
      <c r="D544" s="67"/>
      <c r="F544" s="77"/>
      <c r="L544" s="67"/>
      <c r="M544" s="67"/>
      <c r="N544" s="67"/>
      <c r="O544" s="67"/>
      <c r="P544" s="67"/>
      <c r="Q544" s="67"/>
      <c r="R544" s="67"/>
      <c r="S544" s="67"/>
      <c r="T544" s="67"/>
      <c r="U544" s="67"/>
      <c r="V544" s="67"/>
      <c r="W544" s="67"/>
      <c r="X544" s="67"/>
      <c r="Y544" s="67"/>
      <c r="Z544" s="67"/>
      <c r="AA544" s="67"/>
      <c r="AB544" s="80"/>
    </row>
    <row r="545" spans="1:28" ht="15">
      <c r="A545" s="67"/>
      <c r="B545" s="67"/>
      <c r="C545" s="67"/>
      <c r="D545" s="67"/>
      <c r="F545" s="77"/>
      <c r="L545" s="67"/>
      <c r="M545" s="67"/>
      <c r="N545" s="67"/>
      <c r="O545" s="67"/>
      <c r="P545" s="67"/>
      <c r="Q545" s="67"/>
      <c r="R545" s="67"/>
      <c r="S545" s="67"/>
      <c r="T545" s="67"/>
      <c r="U545" s="67"/>
      <c r="V545" s="67"/>
      <c r="W545" s="67"/>
      <c r="X545" s="67"/>
      <c r="Y545" s="67"/>
      <c r="Z545" s="67"/>
      <c r="AA545" s="67"/>
      <c r="AB545" s="80"/>
    </row>
    <row r="546" spans="1:28" ht="15">
      <c r="A546" s="67"/>
      <c r="B546" s="67"/>
      <c r="C546" s="67"/>
      <c r="D546" s="67"/>
      <c r="E546" s="67"/>
      <c r="F546" s="74"/>
      <c r="L546" s="67"/>
      <c r="M546" s="67"/>
      <c r="N546" s="67"/>
      <c r="O546" s="67"/>
      <c r="P546" s="67"/>
      <c r="Q546" s="67"/>
      <c r="R546" s="67"/>
      <c r="S546" s="67"/>
      <c r="T546" s="67"/>
      <c r="U546" s="67"/>
      <c r="V546" s="67"/>
      <c r="W546" s="67"/>
      <c r="X546" s="67"/>
      <c r="Y546" s="67"/>
      <c r="Z546" s="67"/>
      <c r="AA546" s="67"/>
      <c r="AB546" s="80"/>
    </row>
    <row r="547" spans="1:28" ht="15">
      <c r="A547" s="67"/>
      <c r="B547" s="67"/>
      <c r="C547" s="67"/>
      <c r="D547" s="67"/>
      <c r="E547" s="77"/>
      <c r="F547" s="77"/>
      <c r="L547" s="67"/>
      <c r="M547" s="67"/>
      <c r="N547" s="67"/>
      <c r="O547" s="67"/>
      <c r="P547" s="67"/>
      <c r="Q547" s="67"/>
      <c r="R547" s="67"/>
      <c r="S547" s="67"/>
      <c r="T547" s="67"/>
      <c r="U547" s="67"/>
      <c r="V547" s="67"/>
      <c r="W547" s="67"/>
      <c r="X547" s="67"/>
      <c r="Y547" s="67"/>
      <c r="Z547" s="67"/>
      <c r="AA547" s="67"/>
      <c r="AB547" s="80"/>
    </row>
    <row r="548" spans="1:28" ht="15">
      <c r="A548" s="67"/>
      <c r="B548" s="67"/>
      <c r="C548" s="67"/>
      <c r="D548" s="67"/>
      <c r="E548" s="67"/>
      <c r="F548" s="77"/>
      <c r="L548" s="67"/>
      <c r="M548" s="67"/>
      <c r="N548" s="67"/>
      <c r="O548" s="67"/>
      <c r="P548" s="67"/>
      <c r="Q548" s="67"/>
      <c r="R548" s="67"/>
      <c r="S548" s="67"/>
      <c r="T548" s="67"/>
      <c r="U548" s="67"/>
      <c r="V548" s="67"/>
      <c r="W548" s="67"/>
      <c r="X548" s="67"/>
      <c r="Y548" s="67"/>
      <c r="Z548" s="67"/>
      <c r="AA548" s="67"/>
      <c r="AB548" s="80"/>
    </row>
    <row r="549" spans="1:28" ht="15">
      <c r="A549" s="67"/>
      <c r="B549" s="67"/>
      <c r="C549" s="67"/>
      <c r="D549" s="67"/>
      <c r="E549" s="67"/>
      <c r="F549" s="77"/>
      <c r="L549" s="67"/>
      <c r="M549" s="67"/>
      <c r="N549" s="67"/>
      <c r="O549" s="67"/>
      <c r="P549" s="67"/>
      <c r="Q549" s="67"/>
      <c r="R549" s="67"/>
      <c r="S549" s="67"/>
      <c r="T549" s="67"/>
      <c r="U549" s="67"/>
      <c r="V549" s="67"/>
      <c r="W549" s="67"/>
      <c r="X549" s="67"/>
      <c r="Y549" s="67"/>
      <c r="Z549" s="67"/>
      <c r="AA549" s="67"/>
      <c r="AB549" s="80"/>
    </row>
    <row r="550" spans="1:28" ht="15">
      <c r="A550" s="67"/>
      <c r="B550" s="67"/>
      <c r="C550" s="67"/>
      <c r="D550" s="67"/>
      <c r="E550" s="67"/>
      <c r="F550" s="74"/>
      <c r="L550" s="67"/>
      <c r="M550" s="67"/>
      <c r="N550" s="67"/>
      <c r="O550" s="67"/>
      <c r="P550" s="67"/>
      <c r="Q550" s="67"/>
      <c r="R550" s="67"/>
      <c r="S550" s="67"/>
      <c r="T550" s="67"/>
      <c r="U550" s="67"/>
      <c r="V550" s="67"/>
      <c r="W550" s="67"/>
      <c r="X550" s="67"/>
      <c r="Y550" s="67"/>
      <c r="Z550" s="67"/>
      <c r="AA550" s="67"/>
      <c r="AB550" s="80"/>
    </row>
    <row r="551" spans="1:28" ht="15">
      <c r="A551" s="67"/>
      <c r="B551" s="67"/>
      <c r="C551" s="67"/>
      <c r="D551" s="67"/>
      <c r="E551" s="77"/>
      <c r="F551" s="77"/>
      <c r="L551" s="67"/>
      <c r="M551" s="67"/>
      <c r="N551" s="67"/>
      <c r="O551" s="67"/>
      <c r="P551" s="67"/>
      <c r="Q551" s="67"/>
      <c r="R551" s="67"/>
      <c r="S551" s="67"/>
      <c r="T551" s="67"/>
      <c r="U551" s="67"/>
      <c r="V551" s="67"/>
      <c r="W551" s="67"/>
      <c r="X551" s="67"/>
      <c r="Y551" s="67"/>
      <c r="Z551" s="67"/>
      <c r="AA551" s="67"/>
      <c r="AB551" s="80"/>
    </row>
    <row r="552" spans="1:28" ht="15">
      <c r="A552" s="67"/>
      <c r="B552" s="67"/>
      <c r="C552" s="67"/>
      <c r="D552" s="67"/>
      <c r="E552" s="67"/>
      <c r="F552" s="77"/>
      <c r="L552" s="67"/>
      <c r="M552" s="67"/>
      <c r="N552" s="67"/>
      <c r="O552" s="67"/>
      <c r="P552" s="67"/>
      <c r="Q552" s="67"/>
      <c r="R552" s="67"/>
      <c r="S552" s="67"/>
      <c r="T552" s="67"/>
      <c r="U552" s="67"/>
      <c r="V552" s="67"/>
      <c r="W552" s="67"/>
      <c r="X552" s="67"/>
      <c r="Y552" s="67"/>
      <c r="Z552" s="67"/>
      <c r="AA552" s="67"/>
      <c r="AB552" s="80"/>
    </row>
    <row r="553" spans="1:28" ht="15">
      <c r="A553" s="67"/>
      <c r="B553" s="67"/>
      <c r="C553" s="67"/>
      <c r="D553" s="67"/>
      <c r="E553" s="67"/>
      <c r="F553" s="77"/>
      <c r="L553" s="67"/>
      <c r="M553" s="67"/>
      <c r="N553" s="67"/>
      <c r="O553" s="67"/>
      <c r="P553" s="67"/>
      <c r="Q553" s="67"/>
      <c r="R553" s="67"/>
      <c r="S553" s="67"/>
      <c r="T553" s="67"/>
      <c r="U553" s="67"/>
      <c r="V553" s="67"/>
      <c r="W553" s="67"/>
      <c r="X553" s="67"/>
      <c r="Y553" s="67"/>
      <c r="Z553" s="67"/>
      <c r="AA553" s="67"/>
      <c r="AB553" s="80"/>
    </row>
    <row r="554" spans="1:28" ht="15">
      <c r="A554" s="67"/>
      <c r="B554" s="67"/>
      <c r="C554" s="67"/>
      <c r="D554" s="67"/>
      <c r="E554" s="67"/>
      <c r="F554" s="77"/>
      <c r="L554" s="67"/>
      <c r="M554" s="67"/>
      <c r="N554" s="67"/>
      <c r="O554" s="67"/>
      <c r="P554" s="67"/>
      <c r="Q554" s="67"/>
      <c r="R554" s="67"/>
      <c r="S554" s="67"/>
      <c r="T554" s="67"/>
      <c r="U554" s="67"/>
      <c r="V554" s="67"/>
      <c r="W554" s="67"/>
      <c r="X554" s="67"/>
      <c r="Y554" s="67"/>
      <c r="Z554" s="67"/>
      <c r="AA554" s="67"/>
      <c r="AB554" s="80"/>
    </row>
    <row r="555" spans="1:28" ht="15">
      <c r="A555" s="67"/>
      <c r="B555" s="67"/>
      <c r="C555" s="67"/>
      <c r="D555" s="67"/>
      <c r="E555" s="67"/>
      <c r="F555" s="77"/>
      <c r="L555" s="67"/>
      <c r="M555" s="67"/>
      <c r="N555" s="67"/>
      <c r="O555" s="67"/>
      <c r="P555" s="67"/>
      <c r="Q555" s="67"/>
      <c r="R555" s="67"/>
      <c r="S555" s="67"/>
      <c r="T555" s="67"/>
      <c r="U555" s="67"/>
      <c r="V555" s="67"/>
      <c r="W555" s="67"/>
      <c r="X555" s="67"/>
      <c r="Y555" s="67"/>
      <c r="Z555" s="67"/>
      <c r="AA555" s="67"/>
      <c r="AB555" s="80"/>
    </row>
    <row r="556" spans="1:28" ht="15">
      <c r="A556" s="67"/>
      <c r="B556" s="67"/>
      <c r="C556" s="67"/>
      <c r="D556" s="67"/>
      <c r="E556" s="67"/>
      <c r="F556" s="77"/>
      <c r="L556" s="67"/>
      <c r="M556" s="67"/>
      <c r="N556" s="67"/>
      <c r="O556" s="67"/>
      <c r="P556" s="67"/>
      <c r="Q556" s="67"/>
      <c r="R556" s="67"/>
      <c r="S556" s="67"/>
      <c r="T556" s="67"/>
      <c r="U556" s="67"/>
      <c r="V556" s="67"/>
      <c r="W556" s="67"/>
      <c r="X556" s="67"/>
      <c r="Y556" s="67"/>
      <c r="Z556" s="67"/>
      <c r="AA556" s="67"/>
      <c r="AB556" s="80"/>
    </row>
    <row r="557" spans="1:28" ht="15">
      <c r="A557" s="67"/>
      <c r="B557" s="67"/>
      <c r="C557" s="67"/>
      <c r="D557" s="67"/>
      <c r="E557" s="67"/>
      <c r="F557" s="77"/>
      <c r="L557" s="67"/>
      <c r="M557" s="67"/>
      <c r="N557" s="67"/>
      <c r="O557" s="67"/>
      <c r="P557" s="67"/>
      <c r="Q557" s="67"/>
      <c r="R557" s="67"/>
      <c r="S557" s="67"/>
      <c r="T557" s="67"/>
      <c r="U557" s="67"/>
      <c r="V557" s="67"/>
      <c r="W557" s="67"/>
      <c r="X557" s="67"/>
      <c r="Y557" s="67"/>
      <c r="Z557" s="67"/>
      <c r="AA557" s="67"/>
      <c r="AB557" s="80"/>
    </row>
    <row r="558" spans="1:28" ht="15">
      <c r="A558" s="67"/>
      <c r="B558" s="67"/>
      <c r="C558" s="67"/>
      <c r="D558" s="67"/>
      <c r="E558" s="67"/>
      <c r="F558" s="77"/>
      <c r="L558" s="67"/>
      <c r="M558" s="67"/>
      <c r="N558" s="67"/>
      <c r="O558" s="67"/>
      <c r="P558" s="67"/>
      <c r="Q558" s="67"/>
      <c r="R558" s="67"/>
      <c r="S558" s="67"/>
      <c r="T558" s="67"/>
      <c r="U558" s="67"/>
      <c r="V558" s="67"/>
      <c r="W558" s="67"/>
      <c r="X558" s="67"/>
      <c r="Y558" s="67"/>
      <c r="Z558" s="67"/>
      <c r="AA558" s="67"/>
      <c r="AB558" s="80"/>
    </row>
    <row r="559" spans="1:28" ht="15">
      <c r="A559" s="67"/>
      <c r="B559" s="67"/>
      <c r="C559" s="67"/>
      <c r="D559" s="67"/>
      <c r="E559" s="67"/>
      <c r="F559" s="77"/>
      <c r="L559" s="67"/>
      <c r="M559" s="67"/>
      <c r="N559" s="67"/>
      <c r="O559" s="67"/>
      <c r="P559" s="67"/>
      <c r="Q559" s="67"/>
      <c r="R559" s="67"/>
      <c r="S559" s="67"/>
      <c r="T559" s="67"/>
      <c r="U559" s="67"/>
      <c r="V559" s="67"/>
      <c r="W559" s="67"/>
      <c r="X559" s="67"/>
      <c r="Y559" s="67"/>
      <c r="Z559" s="67"/>
      <c r="AA559" s="67"/>
      <c r="AB559" s="80"/>
    </row>
    <row r="560" spans="1:28" ht="15">
      <c r="A560" s="67"/>
      <c r="B560" s="67"/>
      <c r="C560" s="67"/>
      <c r="D560" s="67"/>
      <c r="E560" s="67"/>
      <c r="F560" s="77"/>
      <c r="L560" s="67"/>
      <c r="M560" s="67"/>
      <c r="N560" s="67"/>
      <c r="O560" s="67"/>
      <c r="P560" s="67"/>
      <c r="Q560" s="67"/>
      <c r="R560" s="67"/>
      <c r="S560" s="67"/>
      <c r="T560" s="67"/>
      <c r="U560" s="67"/>
      <c r="V560" s="67"/>
      <c r="W560" s="67"/>
      <c r="X560" s="67"/>
      <c r="Y560" s="67"/>
      <c r="Z560" s="67"/>
      <c r="AA560" s="67"/>
      <c r="AB560" s="80"/>
    </row>
    <row r="561" spans="1:28">
      <c r="A561" s="67"/>
      <c r="B561" s="67"/>
      <c r="C561" s="67"/>
      <c r="D561" s="67"/>
      <c r="E561" s="67"/>
      <c r="F561" s="67"/>
      <c r="L561" s="67"/>
      <c r="M561" s="67"/>
      <c r="N561" s="67"/>
      <c r="O561" s="67"/>
      <c r="P561" s="67"/>
      <c r="Q561" s="67"/>
      <c r="R561" s="67"/>
      <c r="S561" s="67"/>
      <c r="T561" s="67"/>
      <c r="U561" s="67"/>
      <c r="V561" s="67"/>
      <c r="W561" s="67"/>
      <c r="X561" s="67"/>
      <c r="Y561" s="67"/>
      <c r="Z561" s="67"/>
      <c r="AA561" s="67"/>
      <c r="AB561" s="80"/>
    </row>
    <row r="562" spans="1:28">
      <c r="A562" s="67"/>
      <c r="B562" s="67"/>
      <c r="C562" s="67"/>
      <c r="D562" s="67"/>
      <c r="E562" s="67"/>
      <c r="F562" s="67"/>
      <c r="L562" s="67"/>
      <c r="M562" s="67"/>
      <c r="N562" s="67"/>
      <c r="O562" s="67"/>
      <c r="P562" s="67"/>
      <c r="Q562" s="67"/>
      <c r="R562" s="67"/>
      <c r="S562" s="67"/>
      <c r="T562" s="67"/>
      <c r="U562" s="67"/>
      <c r="V562" s="67"/>
      <c r="W562" s="67"/>
      <c r="X562" s="67"/>
      <c r="Y562" s="67"/>
      <c r="Z562" s="67"/>
      <c r="AA562" s="67"/>
      <c r="AB562" s="80"/>
    </row>
    <row r="563" spans="1:28">
      <c r="A563" s="67"/>
      <c r="B563" s="67"/>
      <c r="C563" s="67"/>
      <c r="D563" s="67"/>
      <c r="E563" s="67"/>
      <c r="F563" s="67"/>
      <c r="L563" s="67"/>
      <c r="M563" s="67"/>
      <c r="N563" s="67"/>
      <c r="O563" s="67"/>
      <c r="P563" s="67"/>
      <c r="Q563" s="67"/>
      <c r="R563" s="67"/>
      <c r="S563" s="67"/>
      <c r="T563" s="67"/>
      <c r="U563" s="67"/>
      <c r="V563" s="67"/>
      <c r="W563" s="67"/>
      <c r="X563" s="67"/>
      <c r="Y563" s="67"/>
      <c r="Z563" s="67"/>
      <c r="AA563" s="67"/>
      <c r="AB563" s="80"/>
    </row>
    <row r="564" spans="1:28">
      <c r="A564" s="67"/>
      <c r="B564" s="67"/>
      <c r="C564" s="67"/>
      <c r="D564" s="67"/>
      <c r="E564" s="67"/>
      <c r="F564" s="67"/>
      <c r="L564" s="67"/>
      <c r="M564" s="67"/>
      <c r="N564" s="67"/>
      <c r="O564" s="67"/>
      <c r="P564" s="67"/>
      <c r="Q564" s="67"/>
      <c r="R564" s="67"/>
      <c r="S564" s="67"/>
      <c r="T564" s="67"/>
      <c r="U564" s="67"/>
      <c r="V564" s="67"/>
      <c r="W564" s="67"/>
      <c r="X564" s="67"/>
      <c r="Y564" s="67"/>
      <c r="Z564" s="67"/>
      <c r="AA564" s="67"/>
      <c r="AB564" s="80"/>
    </row>
    <row r="565" spans="1:28">
      <c r="A565" s="67"/>
      <c r="B565" s="67"/>
      <c r="C565" s="67"/>
      <c r="D565" s="67"/>
      <c r="E565" s="67"/>
      <c r="F565" s="67"/>
      <c r="L565" s="67"/>
      <c r="M565" s="67"/>
      <c r="N565" s="67"/>
      <c r="O565" s="67"/>
      <c r="P565" s="67"/>
      <c r="Q565" s="67"/>
      <c r="R565" s="67"/>
      <c r="S565" s="67"/>
      <c r="T565" s="67"/>
      <c r="U565" s="67"/>
      <c r="V565" s="67"/>
      <c r="W565" s="67"/>
      <c r="X565" s="67"/>
      <c r="Y565" s="67"/>
      <c r="Z565" s="67"/>
      <c r="AA565" s="67"/>
      <c r="AB565" s="80"/>
    </row>
    <row r="566" spans="1:28">
      <c r="A566" s="67"/>
      <c r="B566" s="67"/>
      <c r="C566" s="67"/>
      <c r="D566" s="67"/>
      <c r="E566" s="67"/>
      <c r="F566" s="67"/>
      <c r="L566" s="67"/>
      <c r="M566" s="67"/>
      <c r="N566" s="67"/>
      <c r="O566" s="67"/>
      <c r="P566" s="67"/>
      <c r="Q566" s="67"/>
      <c r="R566" s="67"/>
      <c r="S566" s="67"/>
      <c r="T566" s="67"/>
      <c r="U566" s="67"/>
      <c r="V566" s="67"/>
      <c r="W566" s="67"/>
      <c r="X566" s="67"/>
      <c r="Y566" s="67"/>
      <c r="Z566" s="67"/>
      <c r="AA566" s="67"/>
      <c r="AB566" s="80"/>
    </row>
    <row r="567" spans="1:28">
      <c r="A567" s="67"/>
      <c r="B567" s="67"/>
      <c r="C567" s="67"/>
      <c r="D567" s="67"/>
      <c r="E567" s="67"/>
      <c r="F567" s="67"/>
      <c r="L567" s="67"/>
      <c r="M567" s="67"/>
      <c r="N567" s="67"/>
      <c r="O567" s="67"/>
      <c r="P567" s="67"/>
      <c r="Q567" s="67"/>
      <c r="R567" s="67"/>
      <c r="S567" s="67"/>
      <c r="T567" s="67"/>
      <c r="U567" s="67"/>
      <c r="V567" s="67"/>
      <c r="W567" s="67"/>
      <c r="X567" s="67"/>
      <c r="Y567" s="67"/>
      <c r="Z567" s="67"/>
      <c r="AA567" s="67"/>
      <c r="AB567" s="80"/>
    </row>
    <row r="568" spans="1:28">
      <c r="A568" s="67"/>
      <c r="B568" s="67"/>
      <c r="C568" s="67"/>
      <c r="D568" s="67"/>
      <c r="E568" s="67"/>
      <c r="F568" s="67"/>
      <c r="L568" s="67"/>
      <c r="M568" s="67"/>
      <c r="N568" s="67"/>
      <c r="O568" s="67"/>
      <c r="P568" s="67"/>
      <c r="Q568" s="67"/>
      <c r="R568" s="67"/>
      <c r="S568" s="67"/>
      <c r="T568" s="67"/>
      <c r="U568" s="67"/>
      <c r="V568" s="67"/>
      <c r="W568" s="67"/>
      <c r="X568" s="67"/>
      <c r="Y568" s="67"/>
      <c r="Z568" s="67"/>
      <c r="AA568" s="67"/>
      <c r="AB568" s="80"/>
    </row>
    <row r="569" spans="1:28">
      <c r="A569" s="67"/>
      <c r="B569" s="67"/>
      <c r="C569" s="67"/>
      <c r="D569" s="67"/>
      <c r="E569" s="67"/>
      <c r="F569" s="67"/>
      <c r="L569" s="67"/>
      <c r="M569" s="67"/>
      <c r="N569" s="67"/>
      <c r="O569" s="67"/>
      <c r="P569" s="67"/>
      <c r="Q569" s="67"/>
      <c r="R569" s="67"/>
      <c r="S569" s="67"/>
      <c r="T569" s="67"/>
      <c r="U569" s="67"/>
      <c r="V569" s="67"/>
      <c r="W569" s="67"/>
      <c r="X569" s="67"/>
      <c r="Y569" s="67"/>
      <c r="Z569" s="67"/>
      <c r="AA569" s="67"/>
      <c r="AB569" s="80"/>
    </row>
    <row r="570" spans="1:28">
      <c r="A570" s="67"/>
      <c r="B570" s="67"/>
      <c r="C570" s="67"/>
      <c r="D570" s="67"/>
      <c r="E570" s="67"/>
      <c r="F570" s="67"/>
      <c r="L570" s="67"/>
      <c r="M570" s="67"/>
      <c r="N570" s="67"/>
      <c r="O570" s="67"/>
      <c r="P570" s="67"/>
      <c r="Q570" s="67"/>
      <c r="R570" s="67"/>
      <c r="S570" s="67"/>
      <c r="T570" s="67"/>
      <c r="U570" s="67"/>
      <c r="V570" s="67"/>
      <c r="W570" s="67"/>
      <c r="X570" s="67"/>
      <c r="Y570" s="67"/>
      <c r="Z570" s="67"/>
      <c r="AA570" s="67"/>
      <c r="AB570" s="80"/>
    </row>
    <row r="571" spans="1:28">
      <c r="A571" s="67"/>
      <c r="B571" s="67"/>
      <c r="C571" s="67"/>
      <c r="D571" s="67"/>
      <c r="E571" s="67"/>
      <c r="F571" s="67"/>
      <c r="G571" s="80"/>
      <c r="H571" s="67"/>
      <c r="I571" s="67"/>
      <c r="J571" s="67"/>
      <c r="K571" s="67"/>
      <c r="L571" s="67"/>
      <c r="M571" s="67"/>
      <c r="N571" s="67"/>
      <c r="O571" s="67"/>
      <c r="P571" s="67"/>
      <c r="Q571" s="67"/>
      <c r="R571" s="67"/>
      <c r="S571" s="67"/>
      <c r="T571" s="67"/>
      <c r="U571" s="67"/>
      <c r="V571" s="67"/>
      <c r="W571" s="67"/>
      <c r="X571" s="67"/>
      <c r="Y571" s="67"/>
      <c r="Z571" s="67"/>
      <c r="AA571" s="67"/>
      <c r="AB571" s="80"/>
    </row>
    <row r="572" spans="1:28">
      <c r="A572" s="67"/>
      <c r="B572" s="67"/>
      <c r="C572" s="67"/>
      <c r="D572" s="67"/>
      <c r="E572" s="67"/>
      <c r="F572" s="67"/>
      <c r="G572" s="80"/>
      <c r="H572" s="67"/>
      <c r="I572" s="67"/>
      <c r="J572" s="67"/>
      <c r="K572" s="67"/>
      <c r="L572" s="67"/>
      <c r="M572" s="67"/>
      <c r="N572" s="67"/>
      <c r="O572" s="67"/>
      <c r="P572" s="67"/>
      <c r="Q572" s="67"/>
      <c r="R572" s="67"/>
      <c r="S572" s="67"/>
      <c r="T572" s="67"/>
      <c r="U572" s="67"/>
      <c r="V572" s="67"/>
      <c r="W572" s="67"/>
      <c r="X572" s="67"/>
      <c r="Y572" s="67"/>
      <c r="Z572" s="67"/>
      <c r="AA572" s="67"/>
      <c r="AB572" s="80"/>
    </row>
    <row r="573" spans="1:28">
      <c r="A573" s="67"/>
      <c r="B573" s="67"/>
      <c r="C573" s="67"/>
      <c r="D573" s="67"/>
      <c r="E573" s="67"/>
      <c r="F573" s="67"/>
      <c r="G573" s="80"/>
      <c r="H573" s="67" t="str">
        <f>IF('Recreation Current State'!A48="","",'Recreation Current State'!A48)</f>
        <v/>
      </c>
      <c r="I573" s="67"/>
      <c r="J573" s="67"/>
      <c r="K573" s="67"/>
      <c r="L573" s="67"/>
      <c r="M573" s="67"/>
      <c r="N573" s="67"/>
      <c r="O573" s="67"/>
      <c r="P573" s="67"/>
      <c r="Q573" s="67"/>
      <c r="R573" s="67"/>
      <c r="S573" s="67"/>
      <c r="T573" s="67"/>
      <c r="U573" s="67"/>
      <c r="V573" s="67"/>
      <c r="W573" s="67"/>
      <c r="X573" s="67"/>
      <c r="Y573" s="67"/>
      <c r="Z573" s="67"/>
      <c r="AA573" s="67"/>
      <c r="AB573" s="80"/>
    </row>
    <row r="574" spans="1:28">
      <c r="A574" s="67"/>
      <c r="B574" s="67"/>
      <c r="C574" s="67"/>
      <c r="D574" s="67"/>
      <c r="E574" s="67"/>
      <c r="F574" s="67"/>
      <c r="G574" s="80"/>
      <c r="H574" s="67"/>
      <c r="I574" s="67"/>
      <c r="J574" s="67"/>
      <c r="K574" s="67"/>
      <c r="L574" s="67"/>
      <c r="M574" s="67"/>
      <c r="N574" s="67"/>
      <c r="O574" s="67"/>
      <c r="P574" s="67"/>
      <c r="Q574" s="67"/>
      <c r="R574" s="67"/>
      <c r="S574" s="67"/>
      <c r="T574" s="67"/>
      <c r="U574" s="67"/>
      <c r="V574" s="67"/>
      <c r="W574" s="67"/>
      <c r="X574" s="67"/>
      <c r="Y574" s="67"/>
      <c r="Z574" s="67"/>
      <c r="AA574" s="67"/>
      <c r="AB574" s="80"/>
    </row>
    <row r="575" spans="1:28">
      <c r="A575" s="67"/>
      <c r="B575" s="67"/>
      <c r="C575" s="67"/>
      <c r="D575" s="67"/>
      <c r="E575" s="67"/>
      <c r="F575" s="67"/>
      <c r="G575" s="80"/>
      <c r="H575" s="67"/>
      <c r="I575" s="67"/>
      <c r="J575" s="67"/>
      <c r="K575" s="67"/>
      <c r="L575" s="67"/>
      <c r="M575" s="67"/>
      <c r="N575" s="67"/>
      <c r="O575" s="67"/>
      <c r="P575" s="67"/>
      <c r="Q575" s="67"/>
      <c r="R575" s="67"/>
      <c r="S575" s="67"/>
      <c r="T575" s="67"/>
      <c r="U575" s="67"/>
      <c r="V575" s="67"/>
      <c r="W575" s="67"/>
      <c r="X575" s="67"/>
      <c r="Y575" s="67"/>
      <c r="Z575" s="67"/>
      <c r="AA575" s="67"/>
      <c r="AB575" s="80"/>
    </row>
    <row r="576" spans="1:28">
      <c r="A576" s="67"/>
      <c r="B576" s="67"/>
      <c r="C576" s="67"/>
      <c r="D576" s="67"/>
      <c r="E576" s="67"/>
      <c r="F576" s="67"/>
      <c r="G576" s="80"/>
      <c r="H576" s="67"/>
      <c r="I576" s="67"/>
      <c r="J576" s="67"/>
      <c r="K576" s="67"/>
      <c r="L576" s="67"/>
      <c r="M576" s="67"/>
      <c r="N576" s="67"/>
      <c r="O576" s="67"/>
      <c r="P576" s="67"/>
      <c r="Q576" s="67"/>
      <c r="R576" s="67"/>
      <c r="S576" s="67"/>
      <c r="T576" s="67"/>
      <c r="U576" s="67"/>
      <c r="V576" s="67"/>
      <c r="W576" s="67"/>
      <c r="X576" s="67"/>
      <c r="Y576" s="67"/>
      <c r="Z576" s="67"/>
      <c r="AA576" s="67"/>
      <c r="AB576" s="80"/>
    </row>
    <row r="577" spans="1:28">
      <c r="A577" s="67"/>
      <c r="B577" s="67"/>
      <c r="C577" s="67"/>
      <c r="D577" s="67"/>
      <c r="E577" s="67"/>
      <c r="F577" s="67"/>
      <c r="G577" s="80"/>
      <c r="H577" s="67"/>
      <c r="I577" s="67"/>
      <c r="J577" s="67"/>
      <c r="K577" s="67"/>
      <c r="L577" s="67"/>
      <c r="M577" s="67"/>
      <c r="N577" s="67"/>
      <c r="O577" s="67"/>
      <c r="P577" s="67"/>
      <c r="Q577" s="67"/>
      <c r="R577" s="67"/>
      <c r="S577" s="67"/>
      <c r="T577" s="67"/>
      <c r="U577" s="67"/>
      <c r="V577" s="67"/>
      <c r="W577" s="67"/>
      <c r="X577" s="67"/>
      <c r="Y577" s="67"/>
      <c r="Z577" s="67"/>
      <c r="AA577" s="67"/>
      <c r="AB577" s="80"/>
    </row>
    <row r="578" spans="1:28">
      <c r="A578" s="67"/>
      <c r="B578" s="67"/>
      <c r="C578" s="67"/>
      <c r="D578" s="67"/>
      <c r="E578" s="67"/>
      <c r="F578" s="67"/>
      <c r="G578" s="80"/>
      <c r="H578" s="67"/>
      <c r="I578" s="67"/>
      <c r="J578" s="67"/>
      <c r="K578" s="67"/>
      <c r="L578" s="67"/>
      <c r="M578" s="67"/>
      <c r="N578" s="67"/>
      <c r="O578" s="67"/>
      <c r="P578" s="67"/>
      <c r="Q578" s="67"/>
      <c r="R578" s="67"/>
      <c r="S578" s="67"/>
      <c r="T578" s="67"/>
      <c r="U578" s="67"/>
      <c r="V578" s="67"/>
      <c r="W578" s="67"/>
      <c r="X578" s="67"/>
      <c r="Y578" s="67"/>
      <c r="Z578" s="67"/>
      <c r="AA578" s="67"/>
      <c r="AB578" s="80"/>
    </row>
    <row r="579" spans="1:28">
      <c r="A579" s="67"/>
      <c r="B579" s="67"/>
      <c r="C579" s="67"/>
      <c r="D579" s="67"/>
      <c r="E579" s="67"/>
      <c r="F579" s="67"/>
      <c r="G579" s="80"/>
      <c r="H579" s="67"/>
      <c r="I579" s="67"/>
      <c r="J579" s="67"/>
      <c r="K579" s="67"/>
      <c r="L579" s="67"/>
      <c r="M579" s="67"/>
      <c r="N579" s="67"/>
      <c r="O579" s="67"/>
      <c r="P579" s="67"/>
      <c r="Q579" s="67"/>
      <c r="R579" s="67"/>
      <c r="S579" s="67"/>
      <c r="T579" s="67"/>
      <c r="U579" s="67"/>
      <c r="V579" s="67"/>
      <c r="W579" s="67"/>
      <c r="X579" s="67"/>
      <c r="Y579" s="67"/>
      <c r="Z579" s="67"/>
      <c r="AA579" s="67"/>
      <c r="AB579" s="80"/>
    </row>
    <row r="580" spans="1:28">
      <c r="A580" s="67"/>
      <c r="B580" s="67"/>
      <c r="C580" s="67"/>
      <c r="D580" s="67"/>
      <c r="E580" s="67"/>
      <c r="F580" s="67"/>
      <c r="G580" s="80"/>
      <c r="H580" s="67"/>
      <c r="I580" s="67"/>
      <c r="J580" s="67"/>
      <c r="K580" s="67"/>
      <c r="L580" s="67"/>
      <c r="M580" s="67"/>
      <c r="N580" s="67"/>
      <c r="O580" s="67"/>
      <c r="P580" s="67"/>
      <c r="Q580" s="67"/>
      <c r="R580" s="67"/>
      <c r="S580" s="67"/>
      <c r="T580" s="67"/>
      <c r="U580" s="67"/>
      <c r="V580" s="67"/>
      <c r="W580" s="67"/>
      <c r="X580" s="67"/>
      <c r="Y580" s="67"/>
      <c r="Z580" s="67"/>
      <c r="AA580" s="67"/>
      <c r="AB580" s="80"/>
    </row>
    <row r="581" spans="1:28">
      <c r="A581" s="67"/>
      <c r="B581" s="67"/>
      <c r="C581" s="67"/>
      <c r="D581" s="67"/>
      <c r="E581" s="67"/>
      <c r="F581" s="67"/>
      <c r="G581" s="80"/>
      <c r="H581" s="67"/>
      <c r="I581" s="67"/>
      <c r="J581" s="67"/>
      <c r="K581" s="67"/>
      <c r="L581" s="67"/>
      <c r="M581" s="67"/>
      <c r="N581" s="67"/>
      <c r="O581" s="67"/>
      <c r="P581" s="67"/>
      <c r="Q581" s="67"/>
      <c r="R581" s="67"/>
      <c r="S581" s="67"/>
      <c r="T581" s="67"/>
      <c r="U581" s="67"/>
      <c r="V581" s="67"/>
      <c r="W581" s="67"/>
      <c r="X581" s="67"/>
      <c r="Y581" s="67"/>
      <c r="Z581" s="67"/>
      <c r="AA581" s="67"/>
      <c r="AB581" s="80"/>
    </row>
    <row r="582" spans="1:28">
      <c r="A582" s="67"/>
      <c r="B582" s="67"/>
      <c r="C582" s="67"/>
      <c r="D582" s="67"/>
      <c r="E582" s="67"/>
      <c r="F582" s="67"/>
      <c r="G582" s="80"/>
      <c r="H582" s="67"/>
      <c r="I582" s="67"/>
      <c r="J582" s="67"/>
      <c r="K582" s="67"/>
      <c r="L582" s="67"/>
      <c r="M582" s="67"/>
      <c r="N582" s="67"/>
      <c r="O582" s="67"/>
      <c r="P582" s="67"/>
      <c r="Q582" s="67"/>
      <c r="R582" s="67"/>
      <c r="S582" s="67"/>
      <c r="T582" s="67"/>
      <c r="U582" s="67"/>
      <c r="V582" s="67"/>
      <c r="W582" s="67"/>
      <c r="X582" s="67"/>
      <c r="Y582" s="67"/>
      <c r="Z582" s="67"/>
      <c r="AA582" s="67"/>
      <c r="AB582" s="80"/>
    </row>
    <row r="583" spans="1:28">
      <c r="A583" s="67"/>
      <c r="B583" s="67"/>
      <c r="C583" s="67"/>
      <c r="D583" s="67"/>
      <c r="E583" s="67"/>
      <c r="F583" s="67"/>
      <c r="G583" s="80"/>
      <c r="H583" s="67"/>
      <c r="I583" s="67"/>
      <c r="J583" s="67"/>
      <c r="K583" s="67"/>
      <c r="L583" s="67"/>
      <c r="M583" s="67"/>
      <c r="N583" s="67"/>
      <c r="O583" s="67"/>
      <c r="P583" s="67"/>
      <c r="Q583" s="67"/>
      <c r="R583" s="67"/>
      <c r="S583" s="67"/>
      <c r="T583" s="67"/>
      <c r="U583" s="67"/>
      <c r="V583" s="67"/>
      <c r="W583" s="67"/>
      <c r="X583" s="67"/>
      <c r="Y583" s="67"/>
      <c r="Z583" s="67"/>
      <c r="AA583" s="67"/>
      <c r="AB583" s="80"/>
    </row>
    <row r="584" spans="1:28">
      <c r="A584" s="67"/>
      <c r="B584" s="67"/>
      <c r="C584" s="67"/>
      <c r="D584" s="67"/>
      <c r="E584" s="67"/>
      <c r="F584" s="67"/>
      <c r="G584" s="80"/>
      <c r="H584" s="67"/>
      <c r="I584" s="67"/>
      <c r="J584" s="67"/>
      <c r="K584" s="67"/>
      <c r="L584" s="67"/>
      <c r="M584" s="67"/>
      <c r="N584" s="67"/>
      <c r="O584" s="67"/>
      <c r="P584" s="67"/>
      <c r="Q584" s="67"/>
      <c r="R584" s="67"/>
      <c r="S584" s="67"/>
      <c r="T584" s="67"/>
      <c r="U584" s="67"/>
      <c r="V584" s="67"/>
      <c r="W584" s="67"/>
      <c r="X584" s="67"/>
      <c r="Y584" s="67"/>
      <c r="Z584" s="67"/>
      <c r="AA584" s="67"/>
      <c r="AB584" s="80"/>
    </row>
    <row r="585" spans="1:28">
      <c r="A585" s="67"/>
      <c r="B585" s="67"/>
      <c r="C585" s="67"/>
      <c r="D585" s="67"/>
      <c r="E585" s="67"/>
      <c r="F585" s="67"/>
      <c r="G585" s="80"/>
      <c r="H585" s="67"/>
      <c r="I585" s="67"/>
      <c r="J585" s="67"/>
      <c r="K585" s="67"/>
      <c r="L585" s="67"/>
      <c r="M585" s="67"/>
      <c r="N585" s="67"/>
      <c r="O585" s="67"/>
      <c r="P585" s="67"/>
      <c r="Q585" s="67"/>
      <c r="R585" s="67"/>
      <c r="S585" s="67"/>
      <c r="T585" s="67"/>
      <c r="U585" s="67"/>
      <c r="V585" s="67"/>
      <c r="W585" s="67"/>
      <c r="X585" s="67"/>
      <c r="Y585" s="67"/>
      <c r="Z585" s="67"/>
      <c r="AA585" s="67"/>
      <c r="AB585" s="80"/>
    </row>
    <row r="586" spans="1:28">
      <c r="A586" s="67"/>
      <c r="B586" s="67"/>
      <c r="C586" s="67"/>
      <c r="D586" s="67"/>
      <c r="E586" s="67"/>
      <c r="F586" s="67"/>
      <c r="G586" s="80"/>
      <c r="H586" s="67"/>
      <c r="I586" s="67"/>
      <c r="J586" s="67"/>
      <c r="K586" s="67"/>
      <c r="L586" s="67"/>
      <c r="M586" s="67"/>
      <c r="N586" s="67"/>
      <c r="O586" s="67"/>
      <c r="P586" s="67"/>
      <c r="Q586" s="67"/>
      <c r="R586" s="67"/>
      <c r="S586" s="67"/>
      <c r="T586" s="67"/>
      <c r="U586" s="67"/>
      <c r="V586" s="67"/>
      <c r="W586" s="67"/>
      <c r="X586" s="67"/>
      <c r="Y586" s="67"/>
      <c r="Z586" s="67"/>
      <c r="AA586" s="67"/>
      <c r="AB586" s="80"/>
    </row>
    <row r="587" spans="1:28">
      <c r="A587" s="67"/>
      <c r="B587" s="67"/>
      <c r="C587" s="67"/>
      <c r="D587" s="67"/>
      <c r="E587" s="67"/>
      <c r="F587" s="67"/>
      <c r="G587" s="80"/>
      <c r="H587" s="67"/>
      <c r="I587" s="67"/>
      <c r="J587" s="67"/>
      <c r="K587" s="67"/>
      <c r="L587" s="67"/>
      <c r="M587" s="67"/>
      <c r="N587" s="67"/>
      <c r="O587" s="67"/>
      <c r="P587" s="67"/>
      <c r="Q587" s="67"/>
      <c r="R587" s="67"/>
      <c r="S587" s="67"/>
      <c r="T587" s="67"/>
      <c r="U587" s="67"/>
      <c r="V587" s="67"/>
      <c r="W587" s="67"/>
      <c r="X587" s="67"/>
      <c r="Y587" s="67"/>
      <c r="Z587" s="67"/>
      <c r="AA587" s="67"/>
      <c r="AB587" s="80"/>
    </row>
    <row r="588" spans="1:28">
      <c r="A588" s="67"/>
      <c r="B588" s="67"/>
      <c r="C588" s="67"/>
      <c r="D588" s="67"/>
      <c r="E588" s="67"/>
      <c r="F588" s="67"/>
      <c r="G588" s="80"/>
      <c r="H588" s="67"/>
      <c r="I588" s="67"/>
      <c r="J588" s="67"/>
      <c r="K588" s="67"/>
      <c r="L588" s="67"/>
      <c r="M588" s="67"/>
      <c r="N588" s="67"/>
      <c r="O588" s="67"/>
      <c r="P588" s="67"/>
      <c r="Q588" s="67"/>
      <c r="R588" s="67"/>
      <c r="S588" s="67"/>
      <c r="T588" s="67"/>
      <c r="U588" s="67"/>
      <c r="V588" s="67"/>
      <c r="W588" s="67"/>
      <c r="X588" s="67"/>
      <c r="Y588" s="67"/>
      <c r="Z588" s="67"/>
      <c r="AA588" s="67"/>
      <c r="AB588" s="80"/>
    </row>
    <row r="589" spans="1:28">
      <c r="A589" s="67"/>
      <c r="B589" s="67"/>
      <c r="C589" s="67"/>
      <c r="D589" s="67"/>
      <c r="E589" s="67"/>
      <c r="F589" s="67"/>
      <c r="G589" s="80"/>
      <c r="H589" s="67"/>
      <c r="I589" s="67"/>
      <c r="J589" s="67"/>
      <c r="K589" s="67"/>
      <c r="L589" s="67"/>
      <c r="M589" s="67"/>
      <c r="N589" s="67"/>
      <c r="O589" s="67"/>
      <c r="P589" s="67"/>
      <c r="Q589" s="67"/>
      <c r="R589" s="67"/>
      <c r="S589" s="67"/>
      <c r="T589" s="67"/>
      <c r="U589" s="67"/>
      <c r="V589" s="67"/>
      <c r="W589" s="67"/>
      <c r="X589" s="67"/>
      <c r="Y589" s="67"/>
      <c r="Z589" s="67"/>
      <c r="AA589" s="67"/>
      <c r="AB589" s="80"/>
    </row>
    <row r="590" spans="1:28">
      <c r="A590" s="67"/>
      <c r="B590" s="67"/>
      <c r="C590" s="67"/>
      <c r="D590" s="67"/>
      <c r="E590" s="67"/>
      <c r="F590" s="67"/>
      <c r="G590" s="80"/>
      <c r="H590" s="67"/>
      <c r="I590" s="67"/>
      <c r="J590" s="67"/>
      <c r="K590" s="67"/>
      <c r="L590" s="67"/>
      <c r="M590" s="67"/>
      <c r="N590" s="67"/>
      <c r="O590" s="67"/>
      <c r="P590" s="67"/>
      <c r="Q590" s="67"/>
      <c r="R590" s="67"/>
      <c r="S590" s="67"/>
      <c r="T590" s="67"/>
      <c r="U590" s="67"/>
      <c r="V590" s="67"/>
      <c r="W590" s="67"/>
      <c r="X590" s="67"/>
      <c r="Y590" s="67"/>
      <c r="Z590" s="67"/>
      <c r="AA590" s="67"/>
      <c r="AB590" s="80"/>
    </row>
    <row r="591" spans="1:28">
      <c r="A591" s="67"/>
      <c r="B591" s="67"/>
      <c r="C591" s="67"/>
      <c r="D591" s="67"/>
      <c r="E591" s="67"/>
      <c r="F591" s="67"/>
      <c r="G591" s="80"/>
      <c r="H591" s="67"/>
      <c r="I591" s="67"/>
      <c r="J591" s="67"/>
      <c r="K591" s="67"/>
      <c r="L591" s="67"/>
      <c r="M591" s="67"/>
      <c r="N591" s="67"/>
      <c r="O591" s="67"/>
      <c r="P591" s="67"/>
      <c r="Q591" s="67"/>
      <c r="R591" s="67"/>
      <c r="S591" s="67"/>
      <c r="T591" s="67"/>
      <c r="U591" s="67"/>
      <c r="V591" s="67"/>
      <c r="W591" s="67"/>
      <c r="X591" s="67"/>
      <c r="Y591" s="67"/>
      <c r="Z591" s="67"/>
      <c r="AA591" s="67"/>
      <c r="AB591" s="80"/>
    </row>
    <row r="592" spans="1:28">
      <c r="A592" s="67"/>
      <c r="B592" s="67"/>
      <c r="C592" s="67"/>
      <c r="D592" s="67"/>
      <c r="E592" s="67"/>
      <c r="F592" s="67"/>
      <c r="G592" s="80"/>
      <c r="H592" s="67"/>
      <c r="I592" s="67"/>
      <c r="J592" s="67"/>
      <c r="K592" s="67"/>
      <c r="L592" s="67"/>
      <c r="M592" s="67"/>
      <c r="N592" s="67"/>
      <c r="O592" s="67"/>
      <c r="P592" s="67"/>
      <c r="Q592" s="67"/>
      <c r="R592" s="67"/>
      <c r="S592" s="67"/>
      <c r="T592" s="67"/>
      <c r="U592" s="67"/>
      <c r="V592" s="67"/>
      <c r="W592" s="67"/>
      <c r="X592" s="67"/>
      <c r="Y592" s="67"/>
      <c r="Z592" s="67"/>
      <c r="AA592" s="67"/>
      <c r="AB592" s="80"/>
    </row>
    <row r="593" spans="1:28">
      <c r="A593" s="67"/>
      <c r="B593" s="67"/>
      <c r="C593" s="67"/>
      <c r="D593" s="67"/>
      <c r="E593" s="67"/>
      <c r="F593" s="67"/>
      <c r="G593" s="80"/>
      <c r="H593" s="67"/>
      <c r="I593" s="67"/>
      <c r="J593" s="67"/>
      <c r="K593" s="67"/>
      <c r="L593" s="67"/>
      <c r="M593" s="67"/>
      <c r="N593" s="67"/>
      <c r="O593" s="67"/>
      <c r="P593" s="67"/>
      <c r="Q593" s="67"/>
      <c r="R593" s="67"/>
      <c r="S593" s="67"/>
      <c r="T593" s="67"/>
      <c r="U593" s="67"/>
      <c r="V593" s="67"/>
      <c r="W593" s="67"/>
      <c r="X593" s="67"/>
      <c r="Y593" s="67"/>
      <c r="Z593" s="67"/>
      <c r="AA593" s="67"/>
      <c r="AB593" s="80"/>
    </row>
    <row r="594" spans="1:28">
      <c r="A594" s="67"/>
      <c r="B594" s="67"/>
      <c r="C594" s="67"/>
      <c r="D594" s="67"/>
      <c r="E594" s="67"/>
      <c r="F594" s="67"/>
      <c r="G594" s="80"/>
      <c r="H594" s="67"/>
      <c r="I594" s="67"/>
      <c r="J594" s="67"/>
      <c r="K594" s="67"/>
      <c r="L594" s="67"/>
      <c r="M594" s="67"/>
      <c r="N594" s="67"/>
      <c r="O594" s="67"/>
      <c r="P594" s="67"/>
      <c r="Q594" s="67"/>
      <c r="R594" s="67"/>
      <c r="S594" s="67"/>
      <c r="T594" s="67"/>
      <c r="U594" s="67"/>
      <c r="V594" s="67"/>
      <c r="W594" s="67"/>
      <c r="X594" s="67"/>
      <c r="Y594" s="67"/>
      <c r="Z594" s="67"/>
      <c r="AA594" s="67"/>
      <c r="AB594" s="80"/>
    </row>
    <row r="595" spans="1:28">
      <c r="A595" s="67"/>
      <c r="B595" s="67"/>
      <c r="C595" s="67"/>
      <c r="D595" s="67"/>
      <c r="E595" s="67"/>
      <c r="F595" s="67"/>
      <c r="G595" s="80"/>
      <c r="H595" s="67"/>
      <c r="I595" s="67"/>
      <c r="J595" s="67"/>
      <c r="K595" s="67"/>
      <c r="L595" s="67"/>
      <c r="M595" s="67"/>
      <c r="N595" s="67"/>
      <c r="O595" s="67"/>
      <c r="P595" s="67"/>
      <c r="Q595" s="67"/>
      <c r="R595" s="67"/>
      <c r="S595" s="67"/>
      <c r="T595" s="67"/>
      <c r="U595" s="67"/>
      <c r="V595" s="67"/>
      <c r="W595" s="67"/>
      <c r="X595" s="67"/>
      <c r="Y595" s="67"/>
      <c r="Z595" s="67"/>
      <c r="AA595" s="67"/>
      <c r="AB595" s="80"/>
    </row>
    <row r="596" spans="1:28">
      <c r="A596" s="67"/>
      <c r="B596" s="67"/>
      <c r="C596" s="67"/>
      <c r="D596" s="67"/>
      <c r="E596" s="67"/>
      <c r="F596" s="67"/>
      <c r="G596" s="80"/>
      <c r="H596" s="67"/>
      <c r="I596" s="67"/>
      <c r="J596" s="67"/>
      <c r="K596" s="67"/>
      <c r="L596" s="67"/>
      <c r="M596" s="67"/>
      <c r="N596" s="67"/>
      <c r="O596" s="67"/>
      <c r="P596" s="67"/>
      <c r="Q596" s="67"/>
      <c r="R596" s="67"/>
      <c r="S596" s="67"/>
      <c r="T596" s="67"/>
      <c r="U596" s="67"/>
      <c r="V596" s="67"/>
      <c r="W596" s="67"/>
      <c r="X596" s="67"/>
      <c r="Y596" s="67"/>
      <c r="Z596" s="67"/>
      <c r="AA596" s="67"/>
      <c r="AB596" s="80"/>
    </row>
    <row r="597" spans="1:28">
      <c r="A597" s="67"/>
      <c r="B597" s="67"/>
      <c r="C597" s="67"/>
      <c r="D597" s="67"/>
      <c r="E597" s="67"/>
      <c r="F597" s="67"/>
      <c r="G597" s="80"/>
      <c r="H597" s="67"/>
      <c r="I597" s="67"/>
      <c r="J597" s="67"/>
      <c r="K597" s="67"/>
      <c r="L597" s="67"/>
      <c r="M597" s="67"/>
      <c r="N597" s="67"/>
      <c r="O597" s="67"/>
      <c r="P597" s="67"/>
      <c r="Q597" s="67"/>
      <c r="R597" s="67"/>
      <c r="S597" s="67"/>
      <c r="T597" s="67"/>
      <c r="U597" s="67"/>
      <c r="V597" s="67"/>
      <c r="W597" s="67"/>
      <c r="X597" s="67"/>
      <c r="Y597" s="67"/>
      <c r="Z597" s="67"/>
      <c r="AA597" s="67"/>
      <c r="AB597" s="80"/>
    </row>
    <row r="598" spans="1:28">
      <c r="A598" s="67"/>
      <c r="B598" s="67"/>
      <c r="C598" s="67"/>
      <c r="D598" s="67"/>
      <c r="E598" s="67"/>
      <c r="F598" s="67"/>
      <c r="G598" s="80"/>
      <c r="H598" s="67"/>
      <c r="I598" s="67"/>
      <c r="J598" s="67"/>
      <c r="K598" s="67"/>
      <c r="L598" s="67"/>
      <c r="M598" s="67"/>
      <c r="N598" s="67"/>
      <c r="O598" s="67"/>
      <c r="P598" s="67"/>
      <c r="Q598" s="67"/>
      <c r="R598" s="67"/>
      <c r="S598" s="67"/>
      <c r="T598" s="67"/>
      <c r="U598" s="67"/>
      <c r="V598" s="67"/>
      <c r="W598" s="67"/>
      <c r="X598" s="67"/>
      <c r="Y598" s="67"/>
      <c r="Z598" s="67"/>
      <c r="AA598" s="67"/>
      <c r="AB598" s="80"/>
    </row>
    <row r="599" spans="1:28">
      <c r="A599" s="67"/>
      <c r="B599" s="67"/>
      <c r="C599" s="67"/>
      <c r="D599" s="67"/>
      <c r="E599" s="67"/>
      <c r="F599" s="67"/>
      <c r="G599" s="80"/>
      <c r="H599" s="67"/>
      <c r="I599" s="67"/>
      <c r="J599" s="67"/>
      <c r="K599" s="67"/>
      <c r="L599" s="67"/>
      <c r="M599" s="67"/>
      <c r="N599" s="67"/>
      <c r="O599" s="67"/>
      <c r="P599" s="67"/>
      <c r="Q599" s="67"/>
      <c r="R599" s="67"/>
      <c r="S599" s="67"/>
      <c r="T599" s="67"/>
      <c r="U599" s="67"/>
      <c r="V599" s="67"/>
      <c r="W599" s="67"/>
      <c r="X599" s="67"/>
      <c r="Y599" s="67"/>
      <c r="Z599" s="67"/>
      <c r="AA599" s="67"/>
      <c r="AB599" s="80"/>
    </row>
    <row r="600" spans="1:28">
      <c r="A600" s="67"/>
      <c r="B600" s="67"/>
      <c r="C600" s="67"/>
      <c r="D600" s="67"/>
      <c r="E600" s="67"/>
      <c r="F600" s="67"/>
      <c r="G600" s="80"/>
      <c r="H600" s="67"/>
      <c r="I600" s="67"/>
      <c r="J600" s="67"/>
      <c r="K600" s="67"/>
      <c r="L600" s="67"/>
      <c r="M600" s="67"/>
      <c r="N600" s="67"/>
      <c r="O600" s="67"/>
      <c r="P600" s="67"/>
      <c r="Q600" s="67"/>
      <c r="R600" s="67"/>
      <c r="S600" s="67"/>
      <c r="T600" s="67"/>
      <c r="U600" s="67"/>
      <c r="V600" s="67"/>
      <c r="W600" s="67"/>
      <c r="X600" s="67"/>
      <c r="Y600" s="67"/>
      <c r="Z600" s="67"/>
      <c r="AA600" s="67"/>
      <c r="AB600" s="80"/>
    </row>
    <row r="601" spans="1:28">
      <c r="A601" s="67"/>
      <c r="B601" s="67"/>
      <c r="C601" s="67"/>
      <c r="D601" s="67"/>
      <c r="E601" s="67"/>
      <c r="F601" s="67"/>
      <c r="G601" s="80"/>
      <c r="H601" s="67"/>
      <c r="I601" s="67"/>
      <c r="J601" s="67"/>
      <c r="K601" s="67"/>
      <c r="L601" s="67"/>
      <c r="M601" s="67"/>
      <c r="N601" s="67"/>
      <c r="O601" s="67"/>
      <c r="P601" s="67"/>
      <c r="Q601" s="67"/>
      <c r="R601" s="67"/>
      <c r="S601" s="67"/>
      <c r="T601" s="67"/>
      <c r="U601" s="67"/>
      <c r="V601" s="67"/>
      <c r="W601" s="67"/>
      <c r="X601" s="67"/>
      <c r="Y601" s="67"/>
      <c r="Z601" s="67"/>
      <c r="AA601" s="67"/>
      <c r="AB601" s="80"/>
    </row>
    <row r="602" spans="1:28">
      <c r="A602" s="67"/>
      <c r="B602" s="67"/>
      <c r="C602" s="67"/>
      <c r="D602" s="67"/>
      <c r="E602" s="67"/>
      <c r="F602" s="67"/>
      <c r="G602" s="80"/>
      <c r="H602" s="67"/>
      <c r="I602" s="67"/>
      <c r="J602" s="67"/>
      <c r="K602" s="67"/>
      <c r="L602" s="67"/>
      <c r="M602" s="67"/>
      <c r="N602" s="67"/>
      <c r="O602" s="67"/>
      <c r="P602" s="67"/>
      <c r="Q602" s="67"/>
      <c r="R602" s="67"/>
      <c r="S602" s="67"/>
      <c r="T602" s="67"/>
      <c r="U602" s="67"/>
      <c r="V602" s="67"/>
      <c r="W602" s="67"/>
      <c r="X602" s="67"/>
      <c r="Y602" s="67"/>
      <c r="Z602" s="67"/>
      <c r="AA602" s="67"/>
      <c r="AB602" s="80"/>
    </row>
    <row r="603" spans="1:28">
      <c r="A603" s="67"/>
      <c r="B603" s="67"/>
      <c r="C603" s="67"/>
      <c r="D603" s="67"/>
      <c r="E603" s="67"/>
      <c r="F603" s="67"/>
      <c r="G603" s="80"/>
      <c r="H603" s="67"/>
      <c r="I603" s="67"/>
      <c r="J603" s="67"/>
      <c r="K603" s="67"/>
      <c r="L603" s="67"/>
      <c r="M603" s="67"/>
      <c r="N603" s="67"/>
      <c r="O603" s="67"/>
      <c r="P603" s="67"/>
      <c r="Q603" s="67"/>
      <c r="R603" s="67"/>
      <c r="S603" s="67"/>
      <c r="T603" s="67"/>
      <c r="U603" s="67"/>
      <c r="V603" s="67"/>
      <c r="W603" s="67"/>
      <c r="X603" s="67"/>
      <c r="Y603" s="67"/>
      <c r="Z603" s="67"/>
      <c r="AA603" s="67"/>
      <c r="AB603" s="80"/>
    </row>
    <row r="604" spans="1:28">
      <c r="A604" s="67"/>
      <c r="B604" s="67"/>
      <c r="C604" s="67"/>
      <c r="D604" s="67"/>
      <c r="E604" s="67"/>
      <c r="F604" s="67"/>
      <c r="G604" s="80"/>
      <c r="H604" s="67"/>
      <c r="I604" s="67"/>
      <c r="J604" s="67"/>
      <c r="K604" s="67"/>
      <c r="L604" s="67"/>
      <c r="M604" s="67"/>
      <c r="N604" s="67"/>
      <c r="O604" s="67"/>
      <c r="P604" s="67"/>
      <c r="Q604" s="67"/>
      <c r="R604" s="67"/>
      <c r="S604" s="67"/>
      <c r="T604" s="67"/>
      <c r="U604" s="67"/>
      <c r="V604" s="67"/>
      <c r="W604" s="67"/>
      <c r="X604" s="67"/>
      <c r="Y604" s="67"/>
      <c r="Z604" s="67"/>
      <c r="AA604" s="67"/>
      <c r="AB604" s="80"/>
    </row>
    <row r="605" spans="1:28">
      <c r="A605" s="67"/>
      <c r="B605" s="67"/>
      <c r="C605" s="67"/>
      <c r="D605" s="67"/>
      <c r="E605" s="67"/>
      <c r="F605" s="67"/>
      <c r="G605" s="80"/>
      <c r="H605" s="67"/>
      <c r="I605" s="67"/>
      <c r="J605" s="67"/>
      <c r="K605" s="67"/>
      <c r="L605" s="67"/>
      <c r="M605" s="67"/>
      <c r="N605" s="67"/>
      <c r="O605" s="67"/>
      <c r="P605" s="67"/>
      <c r="Q605" s="67"/>
      <c r="R605" s="67"/>
      <c r="S605" s="67"/>
      <c r="T605" s="67"/>
      <c r="U605" s="67"/>
      <c r="V605" s="67"/>
      <c r="W605" s="67"/>
      <c r="X605" s="67"/>
      <c r="Y605" s="67"/>
      <c r="Z605" s="67"/>
      <c r="AA605" s="67"/>
      <c r="AB605" s="80"/>
    </row>
    <row r="606" spans="1:28">
      <c r="A606" s="67"/>
      <c r="B606" s="67"/>
      <c r="C606" s="67"/>
      <c r="D606" s="67"/>
      <c r="E606" s="67"/>
      <c r="F606" s="67"/>
      <c r="G606" s="80"/>
      <c r="H606" s="67"/>
      <c r="I606" s="67"/>
      <c r="J606" s="67"/>
      <c r="K606" s="67"/>
      <c r="L606" s="67"/>
      <c r="M606" s="67"/>
      <c r="N606" s="67"/>
      <c r="O606" s="67"/>
      <c r="P606" s="67"/>
      <c r="Q606" s="67"/>
      <c r="R606" s="67"/>
      <c r="S606" s="67"/>
      <c r="T606" s="67"/>
      <c r="U606" s="67"/>
      <c r="V606" s="67"/>
      <c r="W606" s="67"/>
      <c r="X606" s="67"/>
      <c r="Y606" s="67"/>
      <c r="Z606" s="67"/>
      <c r="AA606" s="67"/>
      <c r="AB606" s="80"/>
    </row>
    <row r="607" spans="1:28">
      <c r="A607" s="67"/>
      <c r="B607" s="67"/>
      <c r="C607" s="67"/>
      <c r="D607" s="67"/>
      <c r="E607" s="67"/>
      <c r="F607" s="67"/>
      <c r="G607" s="80"/>
      <c r="H607" s="67"/>
      <c r="I607" s="67"/>
      <c r="J607" s="67"/>
      <c r="K607" s="67"/>
      <c r="L607" s="67"/>
      <c r="M607" s="67"/>
      <c r="N607" s="67"/>
      <c r="O607" s="67"/>
      <c r="P607" s="67"/>
      <c r="Q607" s="67"/>
      <c r="R607" s="67"/>
      <c r="S607" s="67"/>
      <c r="T607" s="67"/>
      <c r="U607" s="67"/>
      <c r="V607" s="67"/>
      <c r="W607" s="67"/>
      <c r="X607" s="67"/>
      <c r="Y607" s="67"/>
      <c r="Z607" s="67"/>
      <c r="AA607" s="67"/>
      <c r="AB607" s="80"/>
    </row>
    <row r="608" spans="1:28">
      <c r="A608" s="67"/>
      <c r="B608" s="67"/>
      <c r="C608" s="67"/>
      <c r="D608" s="67"/>
      <c r="E608" s="67"/>
      <c r="F608" s="67"/>
      <c r="G608" s="80"/>
      <c r="H608" s="67"/>
      <c r="I608" s="67"/>
      <c r="J608" s="67"/>
      <c r="K608" s="67"/>
      <c r="L608" s="67"/>
      <c r="M608" s="67"/>
      <c r="N608" s="67"/>
      <c r="O608" s="67"/>
      <c r="P608" s="67"/>
      <c r="Q608" s="67"/>
      <c r="R608" s="67"/>
      <c r="S608" s="67"/>
      <c r="T608" s="67"/>
      <c r="U608" s="67"/>
      <c r="V608" s="67"/>
      <c r="W608" s="67"/>
      <c r="X608" s="67"/>
      <c r="Y608" s="67"/>
      <c r="Z608" s="67"/>
      <c r="AA608" s="67"/>
      <c r="AB608" s="80"/>
    </row>
    <row r="609" spans="1:28">
      <c r="A609" s="67"/>
      <c r="B609" s="67"/>
      <c r="C609" s="67"/>
      <c r="D609" s="67"/>
      <c r="E609" s="67"/>
      <c r="F609" s="67"/>
      <c r="G609" s="80"/>
      <c r="H609" s="67"/>
      <c r="I609" s="67"/>
      <c r="J609" s="67"/>
      <c r="K609" s="67"/>
      <c r="L609" s="67"/>
      <c r="M609" s="67"/>
      <c r="N609" s="67"/>
      <c r="O609" s="67"/>
      <c r="P609" s="67"/>
      <c r="Q609" s="67"/>
      <c r="R609" s="67"/>
      <c r="S609" s="67"/>
      <c r="T609" s="67"/>
      <c r="U609" s="67"/>
      <c r="V609" s="67"/>
      <c r="W609" s="67"/>
      <c r="X609" s="67"/>
      <c r="Y609" s="67"/>
      <c r="Z609" s="67"/>
      <c r="AA609" s="67"/>
      <c r="AB609" s="80"/>
    </row>
    <row r="610" spans="1:28">
      <c r="A610" s="67"/>
      <c r="B610" s="67"/>
      <c r="C610" s="67"/>
      <c r="D610" s="67"/>
      <c r="E610" s="67"/>
      <c r="F610" s="67"/>
      <c r="G610" s="80"/>
      <c r="H610" s="67"/>
      <c r="I610" s="67"/>
      <c r="J610" s="67"/>
      <c r="K610" s="67"/>
      <c r="L610" s="67"/>
      <c r="M610" s="67"/>
      <c r="N610" s="67"/>
      <c r="O610" s="67"/>
      <c r="P610" s="67"/>
      <c r="Q610" s="67"/>
      <c r="R610" s="67"/>
      <c r="S610" s="67"/>
      <c r="T610" s="67"/>
      <c r="U610" s="67"/>
      <c r="V610" s="67"/>
      <c r="W610" s="67"/>
      <c r="X610" s="67"/>
      <c r="Y610" s="67"/>
      <c r="Z610" s="67"/>
      <c r="AA610" s="67"/>
      <c r="AB610" s="80"/>
    </row>
    <row r="611" spans="1:28">
      <c r="A611" s="67"/>
      <c r="B611" s="67"/>
      <c r="C611" s="67"/>
      <c r="D611" s="67"/>
      <c r="E611" s="67"/>
      <c r="F611" s="67"/>
      <c r="G611" s="80"/>
      <c r="H611" s="67"/>
      <c r="I611" s="67"/>
      <c r="J611" s="67"/>
      <c r="K611" s="67"/>
      <c r="L611" s="67"/>
      <c r="M611" s="67"/>
      <c r="N611" s="67"/>
      <c r="O611" s="67"/>
      <c r="P611" s="67"/>
      <c r="Q611" s="67"/>
      <c r="R611" s="67"/>
      <c r="S611" s="67"/>
      <c r="T611" s="67"/>
      <c r="U611" s="67"/>
      <c r="V611" s="67"/>
      <c r="W611" s="67"/>
      <c r="X611" s="67"/>
      <c r="Y611" s="67"/>
      <c r="Z611" s="67"/>
      <c r="AA611" s="67"/>
      <c r="AB611" s="80"/>
    </row>
    <row r="612" spans="1:28">
      <c r="A612" s="67"/>
      <c r="B612" s="67"/>
      <c r="C612" s="67"/>
      <c r="D612" s="67"/>
      <c r="E612" s="67"/>
      <c r="F612" s="67"/>
      <c r="G612" s="80"/>
      <c r="H612" s="67"/>
      <c r="I612" s="67"/>
      <c r="J612" s="67"/>
      <c r="K612" s="67"/>
      <c r="L612" s="67"/>
      <c r="M612" s="67"/>
      <c r="N612" s="67"/>
      <c r="O612" s="67"/>
      <c r="P612" s="67"/>
      <c r="Q612" s="67"/>
      <c r="R612" s="67"/>
      <c r="S612" s="67"/>
      <c r="T612" s="67"/>
      <c r="U612" s="67"/>
      <c r="V612" s="67"/>
      <c r="W612" s="67"/>
      <c r="X612" s="67"/>
      <c r="Y612" s="67"/>
      <c r="Z612" s="67"/>
      <c r="AA612" s="67"/>
      <c r="AB612" s="80"/>
    </row>
    <row r="613" spans="1:28">
      <c r="A613" s="67"/>
      <c r="B613" s="67"/>
      <c r="C613" s="67"/>
      <c r="D613" s="67"/>
      <c r="E613" s="67"/>
      <c r="F613" s="67"/>
      <c r="G613" s="80"/>
      <c r="H613" s="67"/>
      <c r="I613" s="67"/>
      <c r="J613" s="67"/>
      <c r="K613" s="67"/>
      <c r="L613" s="67"/>
      <c r="M613" s="67"/>
      <c r="N613" s="67"/>
      <c r="O613" s="67"/>
      <c r="P613" s="67"/>
      <c r="Q613" s="67"/>
      <c r="R613" s="67"/>
      <c r="S613" s="67"/>
      <c r="T613" s="67"/>
      <c r="U613" s="67"/>
      <c r="V613" s="67"/>
      <c r="W613" s="67"/>
      <c r="X613" s="67"/>
      <c r="Y613" s="67"/>
      <c r="Z613" s="67"/>
      <c r="AA613" s="67"/>
      <c r="AB613" s="80"/>
    </row>
    <row r="614" spans="1:28">
      <c r="A614" s="67"/>
      <c r="B614" s="67"/>
      <c r="C614" s="67"/>
      <c r="D614" s="67"/>
      <c r="E614" s="67"/>
      <c r="F614" s="67"/>
      <c r="G614" s="80"/>
      <c r="H614" s="67"/>
      <c r="I614" s="67"/>
      <c r="J614" s="67"/>
      <c r="K614" s="67"/>
      <c r="L614" s="67"/>
      <c r="M614" s="67"/>
      <c r="N614" s="67"/>
      <c r="O614" s="67"/>
      <c r="P614" s="67"/>
      <c r="Q614" s="67"/>
      <c r="R614" s="67"/>
      <c r="S614" s="67"/>
      <c r="T614" s="67"/>
      <c r="U614" s="67"/>
      <c r="V614" s="67"/>
      <c r="W614" s="67"/>
      <c r="X614" s="67"/>
      <c r="Y614" s="67"/>
      <c r="Z614" s="67"/>
      <c r="AA614" s="67"/>
      <c r="AB614" s="80"/>
    </row>
    <row r="615" spans="1:28">
      <c r="A615" s="67"/>
      <c r="B615" s="67"/>
      <c r="C615" s="67"/>
      <c r="D615" s="67"/>
      <c r="E615" s="67"/>
      <c r="F615" s="67"/>
      <c r="G615" s="80"/>
      <c r="H615" s="67"/>
      <c r="I615" s="67"/>
      <c r="J615" s="67"/>
      <c r="K615" s="67"/>
      <c r="L615" s="67"/>
      <c r="M615" s="67"/>
      <c r="N615" s="67"/>
      <c r="O615" s="67"/>
      <c r="P615" s="67"/>
      <c r="Q615" s="67"/>
      <c r="R615" s="67"/>
      <c r="S615" s="67"/>
      <c r="T615" s="67"/>
      <c r="U615" s="67"/>
      <c r="V615" s="67"/>
      <c r="W615" s="67"/>
      <c r="X615" s="67"/>
      <c r="Y615" s="67"/>
      <c r="Z615" s="67"/>
      <c r="AA615" s="67"/>
      <c r="AB615" s="80"/>
    </row>
    <row r="616" spans="1:28">
      <c r="A616" s="67"/>
      <c r="B616" s="67"/>
      <c r="C616" s="67"/>
      <c r="D616" s="67"/>
      <c r="E616" s="67"/>
      <c r="F616" s="67"/>
      <c r="G616" s="80"/>
      <c r="H616" s="67"/>
      <c r="I616" s="67"/>
      <c r="J616" s="67"/>
      <c r="K616" s="67"/>
      <c r="L616" s="67"/>
      <c r="M616" s="67"/>
      <c r="N616" s="67"/>
      <c r="O616" s="67"/>
      <c r="P616" s="67"/>
      <c r="Q616" s="67"/>
      <c r="R616" s="67"/>
      <c r="S616" s="67"/>
      <c r="T616" s="67"/>
      <c r="U616" s="67"/>
      <c r="V616" s="67"/>
      <c r="W616" s="67"/>
      <c r="X616" s="67"/>
      <c r="Y616" s="67"/>
      <c r="Z616" s="67"/>
      <c r="AA616" s="67"/>
      <c r="AB616" s="80"/>
    </row>
    <row r="617" spans="1:28">
      <c r="A617" s="67"/>
      <c r="B617" s="67"/>
      <c r="C617" s="67"/>
      <c r="D617" s="67"/>
      <c r="E617" s="67"/>
      <c r="F617" s="67"/>
      <c r="G617" s="80"/>
      <c r="H617" s="67"/>
      <c r="I617" s="67"/>
      <c r="J617" s="67"/>
      <c r="K617" s="67"/>
      <c r="L617" s="67"/>
      <c r="M617" s="67"/>
      <c r="N617" s="67"/>
      <c r="O617" s="67"/>
      <c r="P617" s="67"/>
      <c r="Q617" s="67"/>
      <c r="R617" s="67"/>
      <c r="S617" s="67"/>
      <c r="T617" s="67"/>
      <c r="U617" s="67"/>
      <c r="V617" s="67"/>
      <c r="W617" s="67"/>
      <c r="X617" s="67"/>
      <c r="Y617" s="67"/>
      <c r="Z617" s="67"/>
      <c r="AA617" s="67"/>
      <c r="AB617" s="80"/>
    </row>
    <row r="618" spans="1:28">
      <c r="A618" s="67"/>
      <c r="B618" s="67"/>
      <c r="C618" s="67"/>
      <c r="D618" s="67"/>
      <c r="E618" s="67"/>
      <c r="F618" s="67"/>
      <c r="G618" s="80"/>
      <c r="H618" s="67"/>
      <c r="I618" s="67"/>
      <c r="J618" s="67"/>
      <c r="K618" s="67"/>
      <c r="L618" s="67"/>
      <c r="M618" s="67"/>
      <c r="N618" s="67"/>
      <c r="O618" s="67"/>
      <c r="P618" s="67"/>
      <c r="Q618" s="67"/>
      <c r="R618" s="67"/>
      <c r="S618" s="67"/>
      <c r="T618" s="67"/>
      <c r="U618" s="67"/>
      <c r="V618" s="67"/>
      <c r="W618" s="67"/>
      <c r="X618" s="67"/>
      <c r="Y618" s="67"/>
      <c r="Z618" s="67"/>
      <c r="AA618" s="67"/>
      <c r="AB618" s="80"/>
    </row>
    <row r="619" spans="1:28">
      <c r="A619" s="67"/>
      <c r="B619" s="67"/>
      <c r="C619" s="67"/>
      <c r="D619" s="67"/>
      <c r="E619" s="67"/>
      <c r="F619" s="67"/>
      <c r="G619" s="80"/>
      <c r="H619" s="67"/>
      <c r="I619" s="67"/>
      <c r="J619" s="67"/>
      <c r="K619" s="67"/>
      <c r="L619" s="67"/>
      <c r="M619" s="67"/>
      <c r="N619" s="67"/>
      <c r="O619" s="67"/>
      <c r="P619" s="67"/>
      <c r="Q619" s="67"/>
      <c r="R619" s="67"/>
      <c r="S619" s="67"/>
      <c r="T619" s="67"/>
      <c r="U619" s="67"/>
      <c r="V619" s="67"/>
      <c r="W619" s="67"/>
      <c r="X619" s="67"/>
      <c r="Y619" s="67"/>
      <c r="Z619" s="67"/>
      <c r="AA619" s="67"/>
      <c r="AB619" s="80"/>
    </row>
    <row r="620" spans="1:28">
      <c r="A620" s="67"/>
      <c r="B620" s="67"/>
      <c r="C620" s="67"/>
      <c r="D620" s="67"/>
      <c r="E620" s="67"/>
      <c r="F620" s="67"/>
      <c r="G620" s="80"/>
      <c r="H620" s="67"/>
      <c r="I620" s="67"/>
      <c r="J620" s="67"/>
      <c r="K620" s="67"/>
      <c r="L620" s="67"/>
      <c r="M620" s="67"/>
      <c r="N620" s="67"/>
      <c r="O620" s="67"/>
      <c r="P620" s="67"/>
      <c r="Q620" s="67"/>
      <c r="R620" s="67"/>
      <c r="S620" s="67"/>
      <c r="T620" s="67"/>
      <c r="U620" s="67"/>
      <c r="V620" s="67"/>
      <c r="W620" s="67"/>
      <c r="X620" s="67"/>
      <c r="Y620" s="67"/>
      <c r="Z620" s="67"/>
      <c r="AA620" s="67"/>
      <c r="AB620" s="80"/>
    </row>
    <row r="621" spans="1:28">
      <c r="A621" s="67"/>
      <c r="B621" s="67"/>
      <c r="C621" s="67"/>
      <c r="D621" s="67"/>
      <c r="E621" s="67"/>
      <c r="F621" s="67"/>
      <c r="G621" s="80"/>
      <c r="H621" s="67"/>
      <c r="I621" s="67"/>
      <c r="J621" s="67"/>
      <c r="K621" s="67"/>
      <c r="L621" s="67"/>
      <c r="M621" s="67"/>
      <c r="N621" s="67"/>
      <c r="O621" s="67"/>
      <c r="P621" s="67"/>
      <c r="Q621" s="67"/>
      <c r="R621" s="67"/>
      <c r="S621" s="67"/>
      <c r="T621" s="67"/>
      <c r="U621" s="67"/>
      <c r="V621" s="67"/>
      <c r="W621" s="67"/>
      <c r="X621" s="67"/>
      <c r="Y621" s="67"/>
      <c r="Z621" s="67"/>
      <c r="AA621" s="67"/>
      <c r="AB621" s="80"/>
    </row>
    <row r="622" spans="1:28">
      <c r="A622" s="67"/>
      <c r="B622" s="67"/>
      <c r="C622" s="67"/>
      <c r="D622" s="67"/>
      <c r="E622" s="67"/>
      <c r="F622" s="67"/>
      <c r="G622" s="80"/>
      <c r="H622" s="67"/>
      <c r="I622" s="67"/>
      <c r="J622" s="67"/>
      <c r="K622" s="67"/>
      <c r="L622" s="67"/>
      <c r="M622" s="67"/>
      <c r="N622" s="67"/>
      <c r="O622" s="67"/>
      <c r="P622" s="67"/>
      <c r="Q622" s="67"/>
      <c r="R622" s="67"/>
      <c r="S622" s="67"/>
      <c r="T622" s="67"/>
      <c r="U622" s="67"/>
      <c r="V622" s="67"/>
      <c r="W622" s="67"/>
      <c r="X622" s="67"/>
      <c r="Y622" s="67"/>
      <c r="Z622" s="67"/>
      <c r="AA622" s="67"/>
      <c r="AB622" s="80"/>
    </row>
    <row r="623" spans="1:28">
      <c r="A623" s="67"/>
      <c r="B623" s="67"/>
      <c r="C623" s="67"/>
      <c r="D623" s="67"/>
      <c r="E623" s="67"/>
      <c r="F623" s="67"/>
      <c r="G623" s="80"/>
      <c r="H623" s="67"/>
      <c r="I623" s="67"/>
      <c r="J623" s="67"/>
      <c r="K623" s="67"/>
      <c r="L623" s="67"/>
      <c r="M623" s="67"/>
      <c r="N623" s="67"/>
      <c r="O623" s="67"/>
      <c r="P623" s="67"/>
      <c r="Q623" s="67"/>
      <c r="R623" s="67"/>
      <c r="S623" s="67"/>
      <c r="T623" s="67"/>
      <c r="U623" s="67"/>
      <c r="V623" s="67"/>
      <c r="W623" s="67"/>
      <c r="X623" s="67"/>
      <c r="Y623" s="67"/>
      <c r="Z623" s="67"/>
      <c r="AA623" s="67"/>
      <c r="AB623" s="80"/>
    </row>
    <row r="624" spans="1:28">
      <c r="A624" s="67"/>
      <c r="B624" s="67"/>
      <c r="C624" s="67"/>
      <c r="D624" s="67"/>
      <c r="E624" s="67"/>
      <c r="F624" s="67"/>
      <c r="G624" s="80"/>
      <c r="H624" s="67"/>
      <c r="I624" s="67"/>
      <c r="J624" s="67"/>
      <c r="K624" s="67"/>
      <c r="L624" s="67"/>
      <c r="M624" s="67"/>
      <c r="N624" s="67"/>
      <c r="O624" s="67"/>
      <c r="P624" s="67"/>
      <c r="Q624" s="67"/>
      <c r="R624" s="67"/>
      <c r="S624" s="67"/>
      <c r="T624" s="67"/>
      <c r="U624" s="67"/>
      <c r="V624" s="67"/>
      <c r="W624" s="67"/>
      <c r="X624" s="67"/>
      <c r="Y624" s="67"/>
      <c r="Z624" s="67"/>
      <c r="AA624" s="67"/>
      <c r="AB624" s="80"/>
    </row>
    <row r="625" spans="1:28">
      <c r="A625" s="67"/>
      <c r="B625" s="67"/>
      <c r="C625" s="67"/>
      <c r="D625" s="67"/>
      <c r="E625" s="67"/>
      <c r="F625" s="67"/>
      <c r="G625" s="80"/>
      <c r="H625" s="67"/>
      <c r="I625" s="67"/>
      <c r="J625" s="67"/>
      <c r="K625" s="67"/>
      <c r="L625" s="67"/>
      <c r="M625" s="67"/>
      <c r="N625" s="67"/>
      <c r="O625" s="67"/>
      <c r="P625" s="67"/>
      <c r="Q625" s="67"/>
      <c r="R625" s="67"/>
      <c r="S625" s="67"/>
      <c r="T625" s="67"/>
      <c r="U625" s="67"/>
      <c r="V625" s="67"/>
      <c r="W625" s="67"/>
      <c r="X625" s="67"/>
      <c r="Y625" s="67"/>
      <c r="Z625" s="67"/>
      <c r="AA625" s="67"/>
      <c r="AB625" s="80"/>
    </row>
    <row r="626" spans="1:28">
      <c r="A626" s="67"/>
      <c r="B626" s="67"/>
      <c r="C626" s="67"/>
      <c r="D626" s="67"/>
      <c r="E626" s="67"/>
      <c r="F626" s="67"/>
      <c r="G626" s="80"/>
      <c r="H626" s="67"/>
      <c r="I626" s="67"/>
      <c r="J626" s="67"/>
      <c r="K626" s="67"/>
      <c r="L626" s="67"/>
      <c r="M626" s="67"/>
      <c r="N626" s="67"/>
      <c r="O626" s="67"/>
      <c r="P626" s="67"/>
      <c r="Q626" s="67"/>
      <c r="R626" s="67"/>
      <c r="S626" s="67"/>
      <c r="T626" s="67"/>
      <c r="U626" s="67"/>
      <c r="V626" s="67"/>
      <c r="W626" s="67"/>
      <c r="X626" s="67"/>
      <c r="Y626" s="67"/>
      <c r="Z626" s="67"/>
      <c r="AA626" s="67"/>
      <c r="AB626" s="80"/>
    </row>
    <row r="627" spans="1:28">
      <c r="A627" s="67"/>
      <c r="B627" s="67"/>
      <c r="C627" s="67"/>
      <c r="D627" s="67"/>
      <c r="E627" s="67"/>
      <c r="F627" s="67"/>
      <c r="G627" s="80"/>
      <c r="H627" s="67"/>
      <c r="I627" s="67"/>
      <c r="J627" s="67"/>
      <c r="K627" s="67"/>
      <c r="L627" s="67"/>
      <c r="M627" s="67"/>
      <c r="N627" s="67"/>
      <c r="O627" s="67"/>
      <c r="P627" s="67"/>
      <c r="Q627" s="67"/>
      <c r="R627" s="67"/>
      <c r="S627" s="67"/>
      <c r="T627" s="67"/>
      <c r="U627" s="67"/>
      <c r="V627" s="67"/>
      <c r="W627" s="67"/>
      <c r="X627" s="67"/>
      <c r="Y627" s="67"/>
      <c r="Z627" s="67"/>
      <c r="AA627" s="67"/>
      <c r="AB627" s="80"/>
    </row>
    <row r="628" spans="1:28">
      <c r="A628" s="67"/>
      <c r="B628" s="67"/>
      <c r="C628" s="67"/>
      <c r="D628" s="67"/>
      <c r="E628" s="67"/>
      <c r="F628" s="67"/>
      <c r="G628" s="80"/>
      <c r="H628" s="67"/>
      <c r="I628" s="67"/>
      <c r="J628" s="67"/>
      <c r="K628" s="67"/>
      <c r="L628" s="67"/>
      <c r="M628" s="67"/>
      <c r="N628" s="67"/>
      <c r="O628" s="67"/>
      <c r="P628" s="67"/>
      <c r="Q628" s="67"/>
      <c r="R628" s="67"/>
      <c r="S628" s="67"/>
      <c r="T628" s="67"/>
      <c r="U628" s="67"/>
      <c r="V628" s="67"/>
      <c r="W628" s="67"/>
      <c r="X628" s="67"/>
      <c r="Y628" s="67"/>
      <c r="Z628" s="67"/>
      <c r="AA628" s="67"/>
      <c r="AB628" s="80"/>
    </row>
    <row r="629" spans="1:28">
      <c r="A629" s="67"/>
      <c r="B629" s="67"/>
      <c r="C629" s="67"/>
      <c r="D629" s="67"/>
      <c r="E629" s="67"/>
      <c r="F629" s="67"/>
      <c r="G629" s="80"/>
      <c r="H629" s="67"/>
      <c r="I629" s="67"/>
      <c r="J629" s="67"/>
      <c r="K629" s="67"/>
      <c r="L629" s="67"/>
      <c r="M629" s="67"/>
      <c r="N629" s="67"/>
      <c r="O629" s="67"/>
      <c r="P629" s="67"/>
      <c r="Q629" s="67"/>
      <c r="R629" s="67"/>
      <c r="S629" s="67"/>
      <c r="T629" s="67"/>
      <c r="U629" s="67"/>
      <c r="V629" s="67"/>
      <c r="W629" s="67"/>
      <c r="X629" s="67"/>
      <c r="Y629" s="67"/>
      <c r="Z629" s="67"/>
      <c r="AA629" s="67"/>
      <c r="AB629" s="80"/>
    </row>
    <row r="630" spans="1:28">
      <c r="A630" s="67"/>
      <c r="B630" s="67"/>
      <c r="C630" s="67"/>
      <c r="D630" s="67"/>
      <c r="E630" s="67"/>
      <c r="F630" s="67"/>
      <c r="G630" s="80"/>
      <c r="H630" s="67"/>
      <c r="I630" s="67"/>
      <c r="J630" s="67"/>
      <c r="K630" s="67"/>
      <c r="L630" s="67"/>
      <c r="M630" s="67"/>
      <c r="N630" s="67"/>
      <c r="O630" s="67"/>
      <c r="P630" s="67"/>
      <c r="Q630" s="67"/>
      <c r="R630" s="67"/>
      <c r="S630" s="67"/>
      <c r="T630" s="67"/>
      <c r="U630" s="67"/>
      <c r="V630" s="67"/>
      <c r="W630" s="67"/>
      <c r="X630" s="67"/>
      <c r="Y630" s="67"/>
      <c r="Z630" s="67"/>
      <c r="AA630" s="67"/>
      <c r="AB630" s="80"/>
    </row>
    <row r="631" spans="1:28">
      <c r="A631" s="67"/>
      <c r="B631" s="67"/>
      <c r="C631" s="67"/>
      <c r="D631" s="67"/>
      <c r="E631" s="67"/>
      <c r="F631" s="67"/>
      <c r="G631" s="80"/>
      <c r="H631" s="67"/>
      <c r="I631" s="67"/>
      <c r="J631" s="67"/>
      <c r="K631" s="67"/>
      <c r="L631" s="67"/>
      <c r="M631" s="67"/>
      <c r="N631" s="67"/>
      <c r="O631" s="67"/>
      <c r="P631" s="67"/>
      <c r="Q631" s="67"/>
      <c r="R631" s="67"/>
      <c r="S631" s="67"/>
      <c r="T631" s="67"/>
      <c r="U631" s="67"/>
      <c r="V631" s="67"/>
      <c r="W631" s="67"/>
      <c r="X631" s="67"/>
      <c r="Y631" s="67"/>
      <c r="Z631" s="67"/>
      <c r="AA631" s="67"/>
      <c r="AB631" s="80"/>
    </row>
    <row r="632" spans="1:28">
      <c r="A632" s="67"/>
      <c r="B632" s="67"/>
      <c r="C632" s="67"/>
      <c r="D632" s="67"/>
      <c r="E632" s="67"/>
      <c r="F632" s="67"/>
      <c r="G632" s="80"/>
      <c r="H632" s="67"/>
      <c r="I632" s="67"/>
      <c r="J632" s="67"/>
      <c r="K632" s="67"/>
      <c r="L632" s="67"/>
      <c r="M632" s="67"/>
      <c r="N632" s="67"/>
      <c r="O632" s="67"/>
      <c r="P632" s="67"/>
      <c r="Q632" s="67"/>
      <c r="R632" s="67"/>
      <c r="S632" s="67"/>
      <c r="T632" s="67"/>
      <c r="U632" s="67"/>
      <c r="V632" s="67"/>
      <c r="W632" s="67"/>
      <c r="X632" s="67"/>
      <c r="Y632" s="67"/>
      <c r="Z632" s="67"/>
      <c r="AA632" s="67"/>
      <c r="AB632" s="80"/>
    </row>
    <row r="633" spans="1:28">
      <c r="A633" s="67"/>
      <c r="B633" s="67"/>
      <c r="C633" s="67"/>
      <c r="D633" s="67"/>
      <c r="E633" s="67"/>
      <c r="F633" s="67"/>
      <c r="G633" s="80"/>
      <c r="H633" s="67"/>
      <c r="I633" s="67"/>
      <c r="J633" s="67"/>
      <c r="K633" s="67"/>
      <c r="L633" s="67"/>
      <c r="M633" s="67"/>
      <c r="N633" s="67"/>
      <c r="O633" s="67"/>
      <c r="P633" s="67"/>
      <c r="Q633" s="67"/>
      <c r="R633" s="67"/>
      <c r="S633" s="67"/>
      <c r="T633" s="67"/>
      <c r="U633" s="67"/>
      <c r="V633" s="67"/>
      <c r="W633" s="67"/>
      <c r="X633" s="67"/>
      <c r="Y633" s="67"/>
      <c r="Z633" s="67"/>
      <c r="AA633" s="67"/>
      <c r="AB633" s="80"/>
    </row>
    <row r="634" spans="1:28">
      <c r="A634" s="67"/>
      <c r="B634" s="67"/>
      <c r="C634" s="67"/>
      <c r="D634" s="67"/>
      <c r="E634" s="67"/>
      <c r="F634" s="67"/>
      <c r="G634" s="80"/>
      <c r="H634" s="67"/>
      <c r="I634" s="67"/>
      <c r="J634" s="67"/>
      <c r="K634" s="67"/>
      <c r="L634" s="67"/>
      <c r="M634" s="67"/>
      <c r="N634" s="67"/>
      <c r="O634" s="67"/>
      <c r="P634" s="67"/>
      <c r="Q634" s="67"/>
      <c r="R634" s="67"/>
      <c r="S634" s="67"/>
      <c r="T634" s="67"/>
      <c r="U634" s="67"/>
      <c r="V634" s="67"/>
      <c r="W634" s="67"/>
      <c r="X634" s="67"/>
      <c r="Y634" s="67"/>
      <c r="Z634" s="67"/>
      <c r="AA634" s="67"/>
      <c r="AB634" s="80"/>
    </row>
    <row r="635" spans="1:28">
      <c r="A635" s="67"/>
      <c r="B635" s="67"/>
      <c r="C635" s="67"/>
      <c r="D635" s="67"/>
      <c r="E635" s="67"/>
      <c r="F635" s="67"/>
      <c r="G635" s="80"/>
      <c r="H635" s="67"/>
      <c r="I635" s="67"/>
      <c r="J635" s="67"/>
      <c r="K635" s="67"/>
      <c r="L635" s="67"/>
      <c r="M635" s="67"/>
      <c r="N635" s="67"/>
      <c r="O635" s="67"/>
      <c r="P635" s="67"/>
      <c r="Q635" s="67"/>
      <c r="R635" s="67"/>
      <c r="S635" s="67"/>
      <c r="T635" s="67"/>
      <c r="U635" s="67"/>
      <c r="V635" s="67"/>
      <c r="W635" s="67"/>
      <c r="X635" s="67"/>
      <c r="Y635" s="67"/>
      <c r="Z635" s="67"/>
      <c r="AA635" s="67"/>
      <c r="AB635" s="80"/>
    </row>
    <row r="636" spans="1:28">
      <c r="A636" s="67"/>
      <c r="B636" s="67"/>
      <c r="C636" s="67"/>
      <c r="D636" s="67"/>
      <c r="E636" s="67"/>
      <c r="F636" s="67"/>
      <c r="G636" s="80"/>
      <c r="H636" s="67"/>
      <c r="I636" s="67"/>
      <c r="J636" s="67"/>
      <c r="K636" s="67"/>
      <c r="L636" s="67"/>
      <c r="M636" s="67"/>
      <c r="N636" s="67"/>
      <c r="O636" s="67"/>
      <c r="P636" s="67"/>
      <c r="Q636" s="67"/>
      <c r="R636" s="67"/>
      <c r="S636" s="67"/>
      <c r="T636" s="67"/>
      <c r="U636" s="67"/>
      <c r="V636" s="67"/>
      <c r="W636" s="67"/>
      <c r="X636" s="67"/>
      <c r="Y636" s="67"/>
      <c r="Z636" s="67"/>
      <c r="AA636" s="67"/>
      <c r="AB636" s="80"/>
    </row>
  </sheetData>
  <dataConsolidate/>
  <dataValidations count="1">
    <dataValidation type="list" allowBlank="1" showInputMessage="1" showErrorMessage="1" sqref="D4:D503" xr:uid="{1AA0BDE3-2FFF-4DBC-9B74-E078F508D7E0}">
      <formula1>Categories</formula1>
    </dataValidation>
  </dataValidations>
  <printOptions horizontalCentered="1"/>
  <pageMargins left="0.5" right="0.5" top="0.5" bottom="0.5" header="0.5" footer="0.5"/>
  <pageSetup paperSize="3" scale="39" fitToHeight="0"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9BBDB60-AA9F-4D9D-889B-7C8BEA93078F}">
          <x14:formula1>
            <xm:f>INDIRECT(VLOOKUP(D4,Lookups!$A$2:$B$8,2,FALSE))</xm:f>
          </x14:formula1>
          <xm:sqref>E4:E503</xm:sqref>
        </x14:dataValidation>
        <x14:dataValidation type="list" allowBlank="1" showInputMessage="1" showErrorMessage="1" xr:uid="{6532425A-1021-4537-A484-4B385F5BDE26}">
          <x14:formula1>
            <xm:f>Lookups!$M$3:$M$5</xm:f>
          </x14:formula1>
          <xm:sqref>U4:U503</xm:sqref>
        </x14:dataValidation>
        <x14:dataValidation type="list" allowBlank="1" showInputMessage="1" showErrorMessage="1" xr:uid="{1E1110A4-AB4E-4C88-9BD0-04ABB6929AE8}">
          <x14:formula1>
            <xm:f>Lookups!$N$3:$N$4</xm:f>
          </x14:formula1>
          <xm:sqref>W4:W503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D70B2-C39D-43B6-9FC7-61A2A2B685A3}">
  <sheetPr codeName="Sheet4">
    <tabColor rgb="FF92D050"/>
    <pageSetUpPr fitToPage="1"/>
  </sheetPr>
  <dimension ref="A1:AE202"/>
  <sheetViews>
    <sheetView view="pageBreakPreview" zoomScale="70" zoomScaleNormal="80" zoomScaleSheetLayoutView="70" workbookViewId="0">
      <selection activeCell="F19" sqref="F19"/>
    </sheetView>
  </sheetViews>
  <sheetFormatPr defaultColWidth="9.109375" defaultRowHeight="13.2"/>
  <cols>
    <col min="1" max="3" width="17.6640625" style="65" customWidth="1"/>
    <col min="4" max="4" width="16.44140625" style="65" customWidth="1"/>
    <col min="5" max="6" width="31.5546875" style="66" customWidth="1"/>
    <col min="7" max="8" width="41.33203125" style="66" customWidth="1"/>
    <col min="9" max="9" width="19.33203125" style="65" customWidth="1"/>
    <col min="10" max="10" width="18.6640625" style="65" customWidth="1"/>
    <col min="11" max="11" width="21.5546875" style="65" customWidth="1"/>
    <col min="12" max="12" width="21.5546875" style="69" customWidth="1"/>
    <col min="13" max="13" width="21.5546875" style="65" customWidth="1"/>
    <col min="14" max="14" width="18.6640625" style="65" customWidth="1"/>
    <col min="15" max="16" width="21.5546875" style="65" customWidth="1"/>
    <col min="17" max="18" width="18.6640625" style="65" customWidth="1"/>
    <col min="19" max="21" width="18.6640625" style="65" hidden="1" customWidth="1"/>
    <col min="22" max="22" width="21.6640625" style="65" customWidth="1"/>
    <col min="23" max="23" width="18.6640625" style="65" customWidth="1"/>
    <col min="24" max="24" width="20.6640625" style="65" customWidth="1"/>
    <col min="25" max="25" width="12.33203125" style="65" customWidth="1"/>
    <col min="26" max="26" width="18.6640625" style="65" customWidth="1"/>
    <col min="27" max="27" width="12.33203125" style="65" customWidth="1"/>
    <col min="28" max="28" width="18.6640625" style="65" customWidth="1"/>
    <col min="29" max="29" width="23.109375" style="65" customWidth="1"/>
    <col min="30" max="30" width="23.6640625" style="65" customWidth="1"/>
    <col min="31" max="31" width="18.6640625" style="65" customWidth="1"/>
    <col min="32" max="16384" width="9.109375" style="69"/>
  </cols>
  <sheetData>
    <row r="1" spans="1:31" ht="30.75" customHeight="1">
      <c r="A1" s="444" t="s">
        <v>353</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row>
    <row r="2" spans="1:31" ht="17.399999999999999">
      <c r="H2" s="64"/>
    </row>
    <row r="3" spans="1:31" s="71" customFormat="1" ht="62.25" customHeight="1">
      <c r="A3" s="99" t="s">
        <v>7</v>
      </c>
      <c r="B3" s="99" t="s">
        <v>321</v>
      </c>
      <c r="C3" s="99" t="s">
        <v>322</v>
      </c>
      <c r="D3" s="99" t="s">
        <v>36</v>
      </c>
      <c r="E3" s="100" t="s">
        <v>140</v>
      </c>
      <c r="F3" s="100" t="s">
        <v>141</v>
      </c>
      <c r="G3" s="99" t="s">
        <v>14</v>
      </c>
      <c r="H3" s="99" t="s">
        <v>29</v>
      </c>
      <c r="I3" s="99" t="s">
        <v>35</v>
      </c>
      <c r="J3" s="99" t="s">
        <v>286</v>
      </c>
      <c r="K3" s="99" t="s">
        <v>30</v>
      </c>
      <c r="L3" s="99" t="s">
        <v>3</v>
      </c>
      <c r="M3" s="99" t="s">
        <v>38</v>
      </c>
      <c r="N3" s="99" t="s">
        <v>1</v>
      </c>
      <c r="O3" s="99" t="s">
        <v>31</v>
      </c>
      <c r="P3" s="101" t="s">
        <v>84</v>
      </c>
      <c r="Q3" s="101" t="s">
        <v>2</v>
      </c>
      <c r="R3" s="101" t="s">
        <v>100</v>
      </c>
      <c r="S3" s="102" t="s">
        <v>202</v>
      </c>
      <c r="T3" s="102" t="s">
        <v>204</v>
      </c>
      <c r="U3" s="102" t="s">
        <v>203</v>
      </c>
      <c r="V3" s="99" t="s">
        <v>32</v>
      </c>
      <c r="W3" s="99" t="s">
        <v>33</v>
      </c>
      <c r="X3" s="99" t="s">
        <v>37</v>
      </c>
      <c r="Y3" s="99" t="s">
        <v>5</v>
      </c>
      <c r="Z3" s="99" t="s">
        <v>34</v>
      </c>
      <c r="AA3" s="99" t="s">
        <v>5</v>
      </c>
      <c r="AB3" s="99" t="s">
        <v>10</v>
      </c>
      <c r="AC3" s="99" t="s">
        <v>16</v>
      </c>
      <c r="AD3" s="99" t="s">
        <v>17</v>
      </c>
      <c r="AE3" s="99" t="s">
        <v>15</v>
      </c>
    </row>
    <row r="4" spans="1:31" s="74" customFormat="1" ht="15">
      <c r="A4" s="103">
        <v>1</v>
      </c>
      <c r="B4" s="103"/>
      <c r="C4" s="103"/>
      <c r="D4" s="103"/>
      <c r="E4" s="104" t="s">
        <v>200</v>
      </c>
      <c r="F4" s="104" t="s">
        <v>96</v>
      </c>
      <c r="G4" s="105" t="s">
        <v>249</v>
      </c>
      <c r="H4" s="106"/>
      <c r="I4" s="103" t="s">
        <v>245</v>
      </c>
      <c r="J4" s="107">
        <v>2000</v>
      </c>
      <c r="K4" s="108">
        <v>450000</v>
      </c>
      <c r="L4" s="109">
        <v>675000</v>
      </c>
      <c r="M4" s="103"/>
      <c r="N4" s="110">
        <v>15</v>
      </c>
      <c r="O4" s="103">
        <v>0</v>
      </c>
      <c r="P4" s="111">
        <f ca="1">IF(J4&gt;0,YEAR('Cover Sheet'!$E$8)-J4+O4,0)</f>
        <v>21</v>
      </c>
      <c r="Q4" s="111">
        <f ca="1">IF(N4-P4&lt;0,0,N4-P4)</f>
        <v>0</v>
      </c>
      <c r="R4" s="112">
        <f ca="1">IFERROR(Q4/N4,0)</f>
        <v>0</v>
      </c>
      <c r="S4" s="113">
        <f ca="1">P4*$L4</f>
        <v>14175000</v>
      </c>
      <c r="T4" s="113">
        <f ca="1">Q4*$L4</f>
        <v>0</v>
      </c>
      <c r="U4" s="113">
        <f ca="1">R4*$L4</f>
        <v>0</v>
      </c>
      <c r="V4" s="114"/>
      <c r="W4" s="114"/>
      <c r="X4" s="103"/>
      <c r="Y4" s="103"/>
      <c r="Z4" s="103"/>
      <c r="AA4" s="103"/>
      <c r="AB4" s="103"/>
      <c r="AC4" s="103"/>
      <c r="AD4" s="103"/>
      <c r="AE4" s="115"/>
    </row>
    <row r="5" spans="1:31" s="74" customFormat="1" ht="15">
      <c r="A5" s="103">
        <v>2</v>
      </c>
      <c r="B5" s="103"/>
      <c r="C5" s="103"/>
      <c r="D5" s="116"/>
      <c r="E5" s="104" t="s">
        <v>200</v>
      </c>
      <c r="F5" s="104" t="s">
        <v>221</v>
      </c>
      <c r="G5" s="105" t="s">
        <v>250</v>
      </c>
      <c r="H5" s="106"/>
      <c r="I5" s="103" t="s">
        <v>246</v>
      </c>
      <c r="J5" s="107">
        <v>2002</v>
      </c>
      <c r="K5" s="108">
        <v>235000</v>
      </c>
      <c r="L5" s="109">
        <v>352500</v>
      </c>
      <c r="M5" s="103"/>
      <c r="N5" s="110">
        <v>20</v>
      </c>
      <c r="O5" s="103">
        <v>0</v>
      </c>
      <c r="P5" s="111">
        <f ca="1">IF(J5&gt;0,YEAR('Cover Sheet'!$E$8)-J5+O5,0)</f>
        <v>19</v>
      </c>
      <c r="Q5" s="111">
        <f t="shared" ref="Q5:Q13" ca="1" si="0">IF(N5-P5&lt;0,0,N5-P5)</f>
        <v>1</v>
      </c>
      <c r="R5" s="112">
        <f t="shared" ref="R5:R13" ca="1" si="1">IFERROR(Q5/N5,0)</f>
        <v>0.05</v>
      </c>
      <c r="S5" s="113">
        <f t="shared" ref="S5:S68" ca="1" si="2">P5*$L5</f>
        <v>6697500</v>
      </c>
      <c r="T5" s="113">
        <f t="shared" ref="T5:T68" ca="1" si="3">Q5*$L5</f>
        <v>352500</v>
      </c>
      <c r="U5" s="113">
        <f t="shared" ref="U5:U68" ca="1" si="4">R5*$L5</f>
        <v>17625</v>
      </c>
      <c r="V5" s="114"/>
      <c r="W5" s="114"/>
      <c r="X5" s="103"/>
      <c r="Y5" s="103"/>
      <c r="Z5" s="103"/>
      <c r="AA5" s="103"/>
      <c r="AB5" s="103"/>
      <c r="AC5" s="103"/>
      <c r="AD5" s="103"/>
      <c r="AE5" s="115"/>
    </row>
    <row r="6" spans="1:31" s="74" customFormat="1" ht="15">
      <c r="A6" s="103">
        <v>3</v>
      </c>
      <c r="B6" s="103"/>
      <c r="C6" s="103"/>
      <c r="D6" s="116"/>
      <c r="E6" s="104" t="s">
        <v>155</v>
      </c>
      <c r="F6" s="104" t="s">
        <v>219</v>
      </c>
      <c r="G6" s="105" t="s">
        <v>251</v>
      </c>
      <c r="H6" s="106"/>
      <c r="I6" s="103" t="s">
        <v>89</v>
      </c>
      <c r="J6" s="107">
        <v>2014</v>
      </c>
      <c r="K6" s="108">
        <v>12350</v>
      </c>
      <c r="L6" s="109">
        <v>18525</v>
      </c>
      <c r="M6" s="103"/>
      <c r="N6" s="110">
        <v>20</v>
      </c>
      <c r="O6" s="103">
        <v>0</v>
      </c>
      <c r="P6" s="111">
        <f ca="1">IF(J6&gt;0,YEAR('Cover Sheet'!$E$8)-J6+O6,0)</f>
        <v>7</v>
      </c>
      <c r="Q6" s="111">
        <f t="shared" ca="1" si="0"/>
        <v>13</v>
      </c>
      <c r="R6" s="112">
        <f t="shared" ca="1" si="1"/>
        <v>0.65</v>
      </c>
      <c r="S6" s="113">
        <f t="shared" ca="1" si="2"/>
        <v>129675</v>
      </c>
      <c r="T6" s="113">
        <f t="shared" ca="1" si="3"/>
        <v>240825</v>
      </c>
      <c r="U6" s="113">
        <f t="shared" ca="1" si="4"/>
        <v>12041.25</v>
      </c>
      <c r="V6" s="114"/>
      <c r="W6" s="114"/>
      <c r="X6" s="103"/>
      <c r="Y6" s="103"/>
      <c r="Z6" s="103"/>
      <c r="AA6" s="103"/>
      <c r="AB6" s="103"/>
      <c r="AC6" s="103"/>
      <c r="AD6" s="103"/>
      <c r="AE6" s="115"/>
    </row>
    <row r="7" spans="1:31" s="74" customFormat="1" ht="15">
      <c r="A7" s="103">
        <v>4</v>
      </c>
      <c r="B7" s="103"/>
      <c r="C7" s="103"/>
      <c r="D7" s="116"/>
      <c r="E7" s="104" t="s">
        <v>155</v>
      </c>
      <c r="F7" s="104" t="s">
        <v>220</v>
      </c>
      <c r="G7" s="105" t="s">
        <v>252</v>
      </c>
      <c r="H7" s="106"/>
      <c r="I7" s="103" t="s">
        <v>89</v>
      </c>
      <c r="J7" s="107">
        <v>2010</v>
      </c>
      <c r="K7" s="108">
        <v>22500</v>
      </c>
      <c r="L7" s="109">
        <v>35000</v>
      </c>
      <c r="M7" s="103"/>
      <c r="N7" s="110">
        <v>10</v>
      </c>
      <c r="O7" s="103">
        <v>0</v>
      </c>
      <c r="P7" s="111">
        <f ca="1">IF(J7&gt;0,YEAR('Cover Sheet'!$E$8)-J7+O7,0)</f>
        <v>11</v>
      </c>
      <c r="Q7" s="111">
        <f t="shared" ca="1" si="0"/>
        <v>0</v>
      </c>
      <c r="R7" s="112">
        <f t="shared" ca="1" si="1"/>
        <v>0</v>
      </c>
      <c r="S7" s="113">
        <f t="shared" ca="1" si="2"/>
        <v>385000</v>
      </c>
      <c r="T7" s="113">
        <f t="shared" ca="1" si="3"/>
        <v>0</v>
      </c>
      <c r="U7" s="113">
        <f t="shared" ca="1" si="4"/>
        <v>0</v>
      </c>
      <c r="V7" s="114"/>
      <c r="W7" s="114"/>
      <c r="X7" s="103"/>
      <c r="Y7" s="103"/>
      <c r="Z7" s="103"/>
      <c r="AA7" s="103"/>
      <c r="AB7" s="103"/>
      <c r="AC7" s="103"/>
      <c r="AD7" s="103"/>
      <c r="AE7" s="115"/>
    </row>
    <row r="8" spans="1:31" s="74" customFormat="1" ht="15">
      <c r="A8" s="103">
        <v>5</v>
      </c>
      <c r="B8" s="103"/>
      <c r="C8" s="103"/>
      <c r="D8" s="116"/>
      <c r="E8" s="104"/>
      <c r="F8" s="104"/>
      <c r="G8" s="105"/>
      <c r="H8" s="106"/>
      <c r="I8" s="103"/>
      <c r="J8" s="107"/>
      <c r="K8" s="108"/>
      <c r="L8" s="117"/>
      <c r="M8" s="103"/>
      <c r="N8" s="110"/>
      <c r="O8" s="103"/>
      <c r="P8" s="111">
        <f>IF(J8&gt;0,YEAR('Cover Sheet'!$E$8)-J8+O8,0)</f>
        <v>0</v>
      </c>
      <c r="Q8" s="111">
        <f t="shared" si="0"/>
        <v>0</v>
      </c>
      <c r="R8" s="112">
        <f t="shared" si="1"/>
        <v>0</v>
      </c>
      <c r="S8" s="113">
        <f t="shared" si="2"/>
        <v>0</v>
      </c>
      <c r="T8" s="113">
        <f t="shared" si="3"/>
        <v>0</v>
      </c>
      <c r="U8" s="113">
        <f t="shared" si="4"/>
        <v>0</v>
      </c>
      <c r="V8" s="114"/>
      <c r="W8" s="114"/>
      <c r="X8" s="103"/>
      <c r="Y8" s="103"/>
      <c r="Z8" s="103"/>
      <c r="AA8" s="103"/>
      <c r="AB8" s="103"/>
      <c r="AC8" s="103"/>
      <c r="AD8" s="103"/>
      <c r="AE8" s="115"/>
    </row>
    <row r="9" spans="1:31" s="74" customFormat="1" ht="15">
      <c r="A9" s="103">
        <v>6</v>
      </c>
      <c r="B9" s="103"/>
      <c r="C9" s="103"/>
      <c r="D9" s="116"/>
      <c r="E9" s="104"/>
      <c r="F9" s="104"/>
      <c r="G9" s="105"/>
      <c r="H9" s="106"/>
      <c r="I9" s="103"/>
      <c r="J9" s="107"/>
      <c r="K9" s="108"/>
      <c r="L9" s="117"/>
      <c r="M9" s="103"/>
      <c r="N9" s="110"/>
      <c r="O9" s="103"/>
      <c r="P9" s="111">
        <f>IF(J9&gt;0,YEAR('Cover Sheet'!$E$8)-J9+O9,0)</f>
        <v>0</v>
      </c>
      <c r="Q9" s="111">
        <f t="shared" si="0"/>
        <v>0</v>
      </c>
      <c r="R9" s="112">
        <f t="shared" si="1"/>
        <v>0</v>
      </c>
      <c r="S9" s="113">
        <f t="shared" si="2"/>
        <v>0</v>
      </c>
      <c r="T9" s="113">
        <f t="shared" si="3"/>
        <v>0</v>
      </c>
      <c r="U9" s="113">
        <f t="shared" si="4"/>
        <v>0</v>
      </c>
      <c r="V9" s="114"/>
      <c r="W9" s="114"/>
      <c r="X9" s="103"/>
      <c r="Y9" s="103"/>
      <c r="Z9" s="103"/>
      <c r="AA9" s="103"/>
      <c r="AB9" s="103"/>
      <c r="AC9" s="103"/>
      <c r="AD9" s="103"/>
      <c r="AE9" s="115"/>
    </row>
    <row r="10" spans="1:31" s="74" customFormat="1" ht="15">
      <c r="A10" s="103">
        <v>7</v>
      </c>
      <c r="B10" s="103"/>
      <c r="C10" s="103"/>
      <c r="D10" s="116"/>
      <c r="E10" s="104"/>
      <c r="F10" s="104"/>
      <c r="G10" s="105"/>
      <c r="H10" s="106"/>
      <c r="I10" s="103"/>
      <c r="J10" s="118"/>
      <c r="K10" s="108"/>
      <c r="L10" s="117"/>
      <c r="M10" s="103"/>
      <c r="N10" s="110"/>
      <c r="O10" s="103"/>
      <c r="P10" s="111">
        <f>IF(J10&gt;0,YEAR('Cover Sheet'!$E$8)-J10+O10,0)</f>
        <v>0</v>
      </c>
      <c r="Q10" s="111">
        <f t="shared" si="0"/>
        <v>0</v>
      </c>
      <c r="R10" s="112">
        <f t="shared" si="1"/>
        <v>0</v>
      </c>
      <c r="S10" s="113">
        <f t="shared" si="2"/>
        <v>0</v>
      </c>
      <c r="T10" s="113">
        <f t="shared" si="3"/>
        <v>0</v>
      </c>
      <c r="U10" s="113">
        <f t="shared" si="4"/>
        <v>0</v>
      </c>
      <c r="V10" s="114"/>
      <c r="W10" s="114"/>
      <c r="X10" s="103"/>
      <c r="Y10" s="103"/>
      <c r="Z10" s="103"/>
      <c r="AA10" s="103"/>
      <c r="AB10" s="103"/>
      <c r="AC10" s="103"/>
      <c r="AD10" s="103"/>
      <c r="AE10" s="115"/>
    </row>
    <row r="11" spans="1:31" s="74" customFormat="1" ht="15">
      <c r="A11" s="103">
        <v>8</v>
      </c>
      <c r="B11" s="103"/>
      <c r="C11" s="103"/>
      <c r="D11" s="116"/>
      <c r="E11" s="104"/>
      <c r="F11" s="104"/>
      <c r="G11" s="105"/>
      <c r="H11" s="106"/>
      <c r="I11" s="103"/>
      <c r="J11" s="107"/>
      <c r="K11" s="108"/>
      <c r="L11" s="117"/>
      <c r="M11" s="103"/>
      <c r="N11" s="110"/>
      <c r="O11" s="103"/>
      <c r="P11" s="111">
        <f>IF(J11&gt;0,YEAR('Cover Sheet'!$E$8)-J11+O11,0)</f>
        <v>0</v>
      </c>
      <c r="Q11" s="111">
        <f t="shared" si="0"/>
        <v>0</v>
      </c>
      <c r="R11" s="112">
        <f t="shared" si="1"/>
        <v>0</v>
      </c>
      <c r="S11" s="113">
        <f t="shared" si="2"/>
        <v>0</v>
      </c>
      <c r="T11" s="113">
        <f t="shared" si="3"/>
        <v>0</v>
      </c>
      <c r="U11" s="113">
        <f t="shared" si="4"/>
        <v>0</v>
      </c>
      <c r="V11" s="114"/>
      <c r="W11" s="114"/>
      <c r="X11" s="103"/>
      <c r="Y11" s="103"/>
      <c r="Z11" s="103"/>
      <c r="AA11" s="103"/>
      <c r="AB11" s="103"/>
      <c r="AC11" s="103"/>
      <c r="AD11" s="103"/>
      <c r="AE11" s="115"/>
    </row>
    <row r="12" spans="1:31" s="74" customFormat="1" ht="15">
      <c r="A12" s="103">
        <v>9</v>
      </c>
      <c r="B12" s="103"/>
      <c r="C12" s="103"/>
      <c r="D12" s="103"/>
      <c r="E12" s="104"/>
      <c r="F12" s="104"/>
      <c r="G12" s="119"/>
      <c r="H12" s="106"/>
      <c r="I12" s="103"/>
      <c r="J12" s="120"/>
      <c r="K12" s="108"/>
      <c r="L12" s="117"/>
      <c r="M12" s="103"/>
      <c r="N12" s="110"/>
      <c r="O12" s="103"/>
      <c r="P12" s="111">
        <f>IF(J12&gt;0,YEAR('Cover Sheet'!$E$8)-J12+O12,0)</f>
        <v>0</v>
      </c>
      <c r="Q12" s="111">
        <f t="shared" si="0"/>
        <v>0</v>
      </c>
      <c r="R12" s="112">
        <f t="shared" si="1"/>
        <v>0</v>
      </c>
      <c r="S12" s="113">
        <f t="shared" si="2"/>
        <v>0</v>
      </c>
      <c r="T12" s="113">
        <f t="shared" si="3"/>
        <v>0</v>
      </c>
      <c r="U12" s="113">
        <f t="shared" si="4"/>
        <v>0</v>
      </c>
      <c r="V12" s="114"/>
      <c r="W12" s="114"/>
      <c r="X12" s="103"/>
      <c r="Y12" s="103"/>
      <c r="Z12" s="103"/>
      <c r="AA12" s="103"/>
      <c r="AB12" s="103"/>
      <c r="AC12" s="103"/>
      <c r="AD12" s="103"/>
      <c r="AE12" s="115"/>
    </row>
    <row r="13" spans="1:31" s="74" customFormat="1" ht="15">
      <c r="A13" s="103">
        <v>10</v>
      </c>
      <c r="B13" s="103"/>
      <c r="C13" s="103"/>
      <c r="D13" s="116"/>
      <c r="E13" s="104"/>
      <c r="F13" s="104"/>
      <c r="G13" s="121"/>
      <c r="H13" s="106"/>
      <c r="I13" s="103"/>
      <c r="J13" s="107"/>
      <c r="K13" s="108"/>
      <c r="L13" s="117"/>
      <c r="M13" s="103"/>
      <c r="N13" s="110"/>
      <c r="O13" s="103"/>
      <c r="P13" s="111">
        <f>IF(J13&gt;0,YEAR('Cover Sheet'!$E$8)-J13+O13,0)</f>
        <v>0</v>
      </c>
      <c r="Q13" s="111">
        <f t="shared" si="0"/>
        <v>0</v>
      </c>
      <c r="R13" s="112">
        <f t="shared" si="1"/>
        <v>0</v>
      </c>
      <c r="S13" s="113">
        <f t="shared" si="2"/>
        <v>0</v>
      </c>
      <c r="T13" s="113">
        <f t="shared" si="3"/>
        <v>0</v>
      </c>
      <c r="U13" s="113">
        <f t="shared" si="4"/>
        <v>0</v>
      </c>
      <c r="V13" s="114"/>
      <c r="W13" s="114"/>
      <c r="X13" s="103"/>
      <c r="Y13" s="103"/>
      <c r="Z13" s="103"/>
      <c r="AA13" s="103"/>
      <c r="AB13" s="103"/>
      <c r="AC13" s="103"/>
      <c r="AD13" s="103"/>
      <c r="AE13" s="115"/>
    </row>
    <row r="14" spans="1:31" s="74" customFormat="1" ht="15">
      <c r="A14" s="103">
        <v>11</v>
      </c>
      <c r="B14" s="103"/>
      <c r="C14" s="103"/>
      <c r="D14" s="116"/>
      <c r="E14" s="104"/>
      <c r="F14" s="104"/>
      <c r="G14" s="105"/>
      <c r="H14" s="106"/>
      <c r="I14" s="103"/>
      <c r="J14" s="118"/>
      <c r="K14" s="108"/>
      <c r="L14" s="117"/>
      <c r="M14" s="103"/>
      <c r="N14" s="110"/>
      <c r="O14" s="103"/>
      <c r="P14" s="111">
        <f>IF(J14&gt;0,YEAR('Cover Sheet'!$E$8)-J14+O14,0)</f>
        <v>0</v>
      </c>
      <c r="Q14" s="111">
        <f t="shared" ref="Q14:Q77" si="5">IF(N14-P14&lt;0,0,N14-P14)</f>
        <v>0</v>
      </c>
      <c r="R14" s="112">
        <f t="shared" ref="R14:R77" si="6">IFERROR(Q14/N14,0)</f>
        <v>0</v>
      </c>
      <c r="S14" s="113">
        <f t="shared" si="2"/>
        <v>0</v>
      </c>
      <c r="T14" s="113">
        <f t="shared" si="3"/>
        <v>0</v>
      </c>
      <c r="U14" s="113">
        <f t="shared" si="4"/>
        <v>0</v>
      </c>
      <c r="V14" s="114"/>
      <c r="W14" s="114"/>
      <c r="X14" s="103"/>
      <c r="Y14" s="103"/>
      <c r="Z14" s="103"/>
      <c r="AA14" s="103"/>
      <c r="AB14" s="103"/>
      <c r="AC14" s="103"/>
      <c r="AD14" s="103"/>
      <c r="AE14" s="115"/>
    </row>
    <row r="15" spans="1:31" s="74" customFormat="1" ht="15">
      <c r="A15" s="103">
        <v>12</v>
      </c>
      <c r="B15" s="103"/>
      <c r="C15" s="103"/>
      <c r="D15" s="116"/>
      <c r="E15" s="104"/>
      <c r="F15" s="104"/>
      <c r="G15" s="105"/>
      <c r="H15" s="106"/>
      <c r="I15" s="103"/>
      <c r="J15" s="107"/>
      <c r="K15" s="108"/>
      <c r="L15" s="117"/>
      <c r="M15" s="103"/>
      <c r="N15" s="110"/>
      <c r="O15" s="103"/>
      <c r="P15" s="111">
        <f>IF(J15&gt;0,YEAR('Cover Sheet'!$E$8)-J15+O15,0)</f>
        <v>0</v>
      </c>
      <c r="Q15" s="111">
        <f t="shared" si="5"/>
        <v>0</v>
      </c>
      <c r="R15" s="112">
        <f t="shared" si="6"/>
        <v>0</v>
      </c>
      <c r="S15" s="113">
        <f t="shared" si="2"/>
        <v>0</v>
      </c>
      <c r="T15" s="113">
        <f t="shared" si="3"/>
        <v>0</v>
      </c>
      <c r="U15" s="113">
        <f t="shared" si="4"/>
        <v>0</v>
      </c>
      <c r="V15" s="114"/>
      <c r="W15" s="114"/>
      <c r="X15" s="103"/>
      <c r="Y15" s="103"/>
      <c r="Z15" s="103"/>
      <c r="AA15" s="103"/>
      <c r="AB15" s="103"/>
      <c r="AC15" s="103"/>
      <c r="AD15" s="103"/>
      <c r="AE15" s="115"/>
    </row>
    <row r="16" spans="1:31" s="74" customFormat="1" ht="15">
      <c r="A16" s="103">
        <v>13</v>
      </c>
      <c r="B16" s="103"/>
      <c r="C16" s="103"/>
      <c r="D16" s="103"/>
      <c r="E16" s="104"/>
      <c r="F16" s="104"/>
      <c r="G16" s="119"/>
      <c r="H16" s="106"/>
      <c r="I16" s="103"/>
      <c r="J16" s="120"/>
      <c r="K16" s="108"/>
      <c r="L16" s="117"/>
      <c r="M16" s="103"/>
      <c r="N16" s="110"/>
      <c r="O16" s="103"/>
      <c r="P16" s="111">
        <f>IF(J16&gt;0,YEAR('Cover Sheet'!$E$8)-J16+O16,0)</f>
        <v>0</v>
      </c>
      <c r="Q16" s="111">
        <f t="shared" si="5"/>
        <v>0</v>
      </c>
      <c r="R16" s="112">
        <f t="shared" si="6"/>
        <v>0</v>
      </c>
      <c r="S16" s="113">
        <f t="shared" si="2"/>
        <v>0</v>
      </c>
      <c r="T16" s="113">
        <f t="shared" si="3"/>
        <v>0</v>
      </c>
      <c r="U16" s="113">
        <f t="shared" si="4"/>
        <v>0</v>
      </c>
      <c r="V16" s="114"/>
      <c r="W16" s="114"/>
      <c r="X16" s="103"/>
      <c r="Y16" s="103"/>
      <c r="Z16" s="103"/>
      <c r="AA16" s="103"/>
      <c r="AB16" s="103"/>
      <c r="AC16" s="103"/>
      <c r="AD16" s="103"/>
      <c r="AE16" s="115"/>
    </row>
    <row r="17" spans="1:31" s="74" customFormat="1" ht="15">
      <c r="A17" s="103">
        <v>14</v>
      </c>
      <c r="B17" s="103"/>
      <c r="C17" s="103"/>
      <c r="D17" s="116"/>
      <c r="E17" s="104"/>
      <c r="F17" s="104"/>
      <c r="G17" s="121"/>
      <c r="H17" s="106"/>
      <c r="I17" s="103"/>
      <c r="J17" s="107"/>
      <c r="K17" s="108"/>
      <c r="L17" s="117"/>
      <c r="M17" s="103"/>
      <c r="N17" s="110"/>
      <c r="O17" s="103"/>
      <c r="P17" s="111">
        <f>IF(J17&gt;0,YEAR('Cover Sheet'!$E$8)-J17+O17,0)</f>
        <v>0</v>
      </c>
      <c r="Q17" s="111">
        <f t="shared" si="5"/>
        <v>0</v>
      </c>
      <c r="R17" s="112">
        <f t="shared" si="6"/>
        <v>0</v>
      </c>
      <c r="S17" s="113">
        <f t="shared" si="2"/>
        <v>0</v>
      </c>
      <c r="T17" s="113">
        <f t="shared" si="3"/>
        <v>0</v>
      </c>
      <c r="U17" s="113">
        <f t="shared" si="4"/>
        <v>0</v>
      </c>
      <c r="V17" s="114"/>
      <c r="W17" s="114"/>
      <c r="X17" s="103"/>
      <c r="Y17" s="103"/>
      <c r="Z17" s="103"/>
      <c r="AA17" s="103"/>
      <c r="AB17" s="103"/>
      <c r="AC17" s="103"/>
      <c r="AD17" s="103"/>
      <c r="AE17" s="115"/>
    </row>
    <row r="18" spans="1:31" s="74" customFormat="1" ht="15">
      <c r="A18" s="103">
        <v>15</v>
      </c>
      <c r="B18" s="103"/>
      <c r="C18" s="103"/>
      <c r="D18" s="116"/>
      <c r="E18" s="104"/>
      <c r="F18" s="104"/>
      <c r="G18" s="105"/>
      <c r="H18" s="106"/>
      <c r="I18" s="103"/>
      <c r="J18" s="118"/>
      <c r="K18" s="108"/>
      <c r="L18" s="117"/>
      <c r="M18" s="103"/>
      <c r="N18" s="110"/>
      <c r="O18" s="103"/>
      <c r="P18" s="111">
        <f>IF(J18&gt;0,YEAR('Cover Sheet'!$E$8)-J18+O18,0)</f>
        <v>0</v>
      </c>
      <c r="Q18" s="111">
        <f t="shared" si="5"/>
        <v>0</v>
      </c>
      <c r="R18" s="112">
        <f t="shared" si="6"/>
        <v>0</v>
      </c>
      <c r="S18" s="113">
        <f t="shared" si="2"/>
        <v>0</v>
      </c>
      <c r="T18" s="113">
        <f t="shared" si="3"/>
        <v>0</v>
      </c>
      <c r="U18" s="113">
        <f t="shared" si="4"/>
        <v>0</v>
      </c>
      <c r="V18" s="114"/>
      <c r="W18" s="114"/>
      <c r="X18" s="103"/>
      <c r="Y18" s="103"/>
      <c r="Z18" s="103"/>
      <c r="AA18" s="103"/>
      <c r="AB18" s="103"/>
      <c r="AC18" s="103"/>
      <c r="AD18" s="103"/>
      <c r="AE18" s="115"/>
    </row>
    <row r="19" spans="1:31" s="74" customFormat="1" ht="15">
      <c r="A19" s="103">
        <v>16</v>
      </c>
      <c r="B19" s="103"/>
      <c r="C19" s="103"/>
      <c r="D19" s="116"/>
      <c r="E19" s="104"/>
      <c r="F19" s="104"/>
      <c r="G19" s="105"/>
      <c r="H19" s="106"/>
      <c r="I19" s="103"/>
      <c r="J19" s="107"/>
      <c r="K19" s="108"/>
      <c r="L19" s="117"/>
      <c r="M19" s="103"/>
      <c r="N19" s="110"/>
      <c r="O19" s="103"/>
      <c r="P19" s="111">
        <f>IF(J19&gt;0,YEAR('Cover Sheet'!$E$8)-J19+O19,0)</f>
        <v>0</v>
      </c>
      <c r="Q19" s="111">
        <f t="shared" si="5"/>
        <v>0</v>
      </c>
      <c r="R19" s="112">
        <f t="shared" si="6"/>
        <v>0</v>
      </c>
      <c r="S19" s="113">
        <f t="shared" si="2"/>
        <v>0</v>
      </c>
      <c r="T19" s="113">
        <f t="shared" si="3"/>
        <v>0</v>
      </c>
      <c r="U19" s="113">
        <f t="shared" si="4"/>
        <v>0</v>
      </c>
      <c r="V19" s="114"/>
      <c r="W19" s="114"/>
      <c r="X19" s="103"/>
      <c r="Y19" s="103"/>
      <c r="Z19" s="103"/>
      <c r="AA19" s="103"/>
      <c r="AB19" s="103"/>
      <c r="AC19" s="103"/>
      <c r="AD19" s="103"/>
      <c r="AE19" s="115"/>
    </row>
    <row r="20" spans="1:31" s="74" customFormat="1" ht="15">
      <c r="A20" s="103">
        <v>17</v>
      </c>
      <c r="B20" s="103"/>
      <c r="C20" s="103"/>
      <c r="D20" s="103"/>
      <c r="E20" s="104"/>
      <c r="F20" s="104"/>
      <c r="G20" s="119"/>
      <c r="H20" s="106"/>
      <c r="I20" s="103"/>
      <c r="J20" s="120"/>
      <c r="K20" s="108"/>
      <c r="L20" s="117"/>
      <c r="M20" s="103"/>
      <c r="N20" s="110"/>
      <c r="O20" s="103"/>
      <c r="P20" s="111">
        <f>IF(J20&gt;0,YEAR('Cover Sheet'!$E$8)-J20+O20,0)</f>
        <v>0</v>
      </c>
      <c r="Q20" s="111">
        <f t="shared" si="5"/>
        <v>0</v>
      </c>
      <c r="R20" s="112">
        <f t="shared" si="6"/>
        <v>0</v>
      </c>
      <c r="S20" s="113">
        <f t="shared" si="2"/>
        <v>0</v>
      </c>
      <c r="T20" s="113">
        <f t="shared" si="3"/>
        <v>0</v>
      </c>
      <c r="U20" s="113">
        <f t="shared" si="4"/>
        <v>0</v>
      </c>
      <c r="V20" s="114"/>
      <c r="W20" s="114"/>
      <c r="X20" s="103"/>
      <c r="Y20" s="103"/>
      <c r="Z20" s="103"/>
      <c r="AA20" s="103"/>
      <c r="AB20" s="103"/>
      <c r="AC20" s="103"/>
      <c r="AD20" s="103"/>
      <c r="AE20" s="115"/>
    </row>
    <row r="21" spans="1:31" s="74" customFormat="1" ht="15">
      <c r="A21" s="103">
        <v>18</v>
      </c>
      <c r="B21" s="103"/>
      <c r="C21" s="103"/>
      <c r="D21" s="116"/>
      <c r="E21" s="104"/>
      <c r="F21" s="104"/>
      <c r="G21" s="121"/>
      <c r="H21" s="106"/>
      <c r="I21" s="103"/>
      <c r="J21" s="107"/>
      <c r="K21" s="108"/>
      <c r="L21" s="117"/>
      <c r="M21" s="103"/>
      <c r="N21" s="110"/>
      <c r="O21" s="103"/>
      <c r="P21" s="111">
        <f>IF(J21&gt;0,YEAR('Cover Sheet'!$E$8)-J21+O21,0)</f>
        <v>0</v>
      </c>
      <c r="Q21" s="111">
        <f t="shared" si="5"/>
        <v>0</v>
      </c>
      <c r="R21" s="112">
        <f t="shared" si="6"/>
        <v>0</v>
      </c>
      <c r="S21" s="113">
        <f t="shared" si="2"/>
        <v>0</v>
      </c>
      <c r="T21" s="113">
        <f t="shared" si="3"/>
        <v>0</v>
      </c>
      <c r="U21" s="113">
        <f t="shared" si="4"/>
        <v>0</v>
      </c>
      <c r="V21" s="114"/>
      <c r="W21" s="114"/>
      <c r="X21" s="103"/>
      <c r="Y21" s="103"/>
      <c r="Z21" s="103"/>
      <c r="AA21" s="103"/>
      <c r="AB21" s="103"/>
      <c r="AC21" s="103"/>
      <c r="AD21" s="103"/>
      <c r="AE21" s="115"/>
    </row>
    <row r="22" spans="1:31" s="74" customFormat="1" ht="15">
      <c r="A22" s="103">
        <v>19</v>
      </c>
      <c r="B22" s="103"/>
      <c r="C22" s="103"/>
      <c r="D22" s="116"/>
      <c r="E22" s="104"/>
      <c r="F22" s="104"/>
      <c r="G22" s="105"/>
      <c r="H22" s="106"/>
      <c r="I22" s="103"/>
      <c r="J22" s="118"/>
      <c r="K22" s="108"/>
      <c r="L22" s="117"/>
      <c r="M22" s="103"/>
      <c r="N22" s="110"/>
      <c r="O22" s="103"/>
      <c r="P22" s="111">
        <f>IF(J22&gt;0,YEAR('Cover Sheet'!$E$8)-J22+O22,0)</f>
        <v>0</v>
      </c>
      <c r="Q22" s="111">
        <f t="shared" si="5"/>
        <v>0</v>
      </c>
      <c r="R22" s="112">
        <f t="shared" si="6"/>
        <v>0</v>
      </c>
      <c r="S22" s="113">
        <f t="shared" si="2"/>
        <v>0</v>
      </c>
      <c r="T22" s="113">
        <f t="shared" si="3"/>
        <v>0</v>
      </c>
      <c r="U22" s="113">
        <f t="shared" si="4"/>
        <v>0</v>
      </c>
      <c r="V22" s="114"/>
      <c r="W22" s="114"/>
      <c r="X22" s="103"/>
      <c r="Y22" s="103"/>
      <c r="Z22" s="103"/>
      <c r="AA22" s="103"/>
      <c r="AB22" s="103"/>
      <c r="AC22" s="103"/>
      <c r="AD22" s="103"/>
      <c r="AE22" s="115"/>
    </row>
    <row r="23" spans="1:31" s="74" customFormat="1" ht="15">
      <c r="A23" s="103">
        <v>20</v>
      </c>
      <c r="B23" s="103"/>
      <c r="C23" s="103"/>
      <c r="D23" s="116"/>
      <c r="E23" s="104"/>
      <c r="F23" s="104"/>
      <c r="G23" s="105"/>
      <c r="H23" s="106"/>
      <c r="I23" s="103"/>
      <c r="J23" s="107"/>
      <c r="K23" s="108"/>
      <c r="L23" s="117"/>
      <c r="M23" s="103"/>
      <c r="N23" s="110"/>
      <c r="O23" s="103"/>
      <c r="P23" s="111">
        <f>IF(J23&gt;0,YEAR('Cover Sheet'!$E$8)-J23+O23,0)</f>
        <v>0</v>
      </c>
      <c r="Q23" s="111">
        <f t="shared" si="5"/>
        <v>0</v>
      </c>
      <c r="R23" s="112">
        <f t="shared" si="6"/>
        <v>0</v>
      </c>
      <c r="S23" s="113">
        <f t="shared" si="2"/>
        <v>0</v>
      </c>
      <c r="T23" s="113">
        <f t="shared" si="3"/>
        <v>0</v>
      </c>
      <c r="U23" s="113">
        <f t="shared" si="4"/>
        <v>0</v>
      </c>
      <c r="V23" s="114"/>
      <c r="W23" s="114"/>
      <c r="X23" s="103"/>
      <c r="Y23" s="103"/>
      <c r="Z23" s="103"/>
      <c r="AA23" s="103"/>
      <c r="AB23" s="103"/>
      <c r="AC23" s="103"/>
      <c r="AD23" s="103"/>
      <c r="AE23" s="115"/>
    </row>
    <row r="24" spans="1:31" s="74" customFormat="1" ht="15">
      <c r="A24" s="103">
        <v>21</v>
      </c>
      <c r="B24" s="103"/>
      <c r="C24" s="103"/>
      <c r="D24" s="103"/>
      <c r="E24" s="104"/>
      <c r="F24" s="104"/>
      <c r="G24" s="119"/>
      <c r="H24" s="106"/>
      <c r="I24" s="103"/>
      <c r="J24" s="120"/>
      <c r="K24" s="108"/>
      <c r="L24" s="117"/>
      <c r="M24" s="103"/>
      <c r="N24" s="110"/>
      <c r="O24" s="103"/>
      <c r="P24" s="111">
        <f>IF(J24&gt;0,YEAR('Cover Sheet'!$E$8)-J24+O24,0)</f>
        <v>0</v>
      </c>
      <c r="Q24" s="111">
        <f t="shared" si="5"/>
        <v>0</v>
      </c>
      <c r="R24" s="112">
        <f t="shared" si="6"/>
        <v>0</v>
      </c>
      <c r="S24" s="113">
        <f t="shared" si="2"/>
        <v>0</v>
      </c>
      <c r="T24" s="113">
        <f t="shared" si="3"/>
        <v>0</v>
      </c>
      <c r="U24" s="113">
        <f t="shared" si="4"/>
        <v>0</v>
      </c>
      <c r="V24" s="114"/>
      <c r="W24" s="114"/>
      <c r="X24" s="103"/>
      <c r="Y24" s="103"/>
      <c r="Z24" s="103"/>
      <c r="AA24" s="103"/>
      <c r="AB24" s="103"/>
      <c r="AC24" s="103"/>
      <c r="AD24" s="103"/>
      <c r="AE24" s="115"/>
    </row>
    <row r="25" spans="1:31" s="74" customFormat="1" ht="15">
      <c r="A25" s="103">
        <v>22</v>
      </c>
      <c r="B25" s="103"/>
      <c r="C25" s="103"/>
      <c r="D25" s="116"/>
      <c r="E25" s="104"/>
      <c r="F25" s="104"/>
      <c r="G25" s="121"/>
      <c r="H25" s="106"/>
      <c r="I25" s="103"/>
      <c r="J25" s="107"/>
      <c r="K25" s="108"/>
      <c r="L25" s="117"/>
      <c r="M25" s="103"/>
      <c r="N25" s="110"/>
      <c r="O25" s="103"/>
      <c r="P25" s="111">
        <f>IF(J25&gt;0,YEAR('Cover Sheet'!$E$8)-J25+O25,0)</f>
        <v>0</v>
      </c>
      <c r="Q25" s="111">
        <f t="shared" si="5"/>
        <v>0</v>
      </c>
      <c r="R25" s="112">
        <f t="shared" si="6"/>
        <v>0</v>
      </c>
      <c r="S25" s="113">
        <f t="shared" si="2"/>
        <v>0</v>
      </c>
      <c r="T25" s="113">
        <f t="shared" si="3"/>
        <v>0</v>
      </c>
      <c r="U25" s="113">
        <f t="shared" si="4"/>
        <v>0</v>
      </c>
      <c r="V25" s="114"/>
      <c r="W25" s="114"/>
      <c r="X25" s="103"/>
      <c r="Y25" s="103"/>
      <c r="Z25" s="103"/>
      <c r="AA25" s="103"/>
      <c r="AB25" s="103"/>
      <c r="AC25" s="103"/>
      <c r="AD25" s="103"/>
      <c r="AE25" s="115"/>
    </row>
    <row r="26" spans="1:31" s="74" customFormat="1" ht="15">
      <c r="A26" s="103">
        <v>23</v>
      </c>
      <c r="B26" s="103"/>
      <c r="C26" s="103"/>
      <c r="D26" s="116"/>
      <c r="E26" s="104"/>
      <c r="F26" s="104"/>
      <c r="G26" s="105"/>
      <c r="H26" s="106"/>
      <c r="I26" s="103"/>
      <c r="J26" s="118"/>
      <c r="K26" s="108"/>
      <c r="L26" s="117"/>
      <c r="M26" s="103"/>
      <c r="N26" s="110"/>
      <c r="O26" s="103"/>
      <c r="P26" s="111">
        <f>IF(J26&gt;0,YEAR('Cover Sheet'!$E$8)-J26+O26,0)</f>
        <v>0</v>
      </c>
      <c r="Q26" s="111">
        <f t="shared" si="5"/>
        <v>0</v>
      </c>
      <c r="R26" s="112">
        <f t="shared" si="6"/>
        <v>0</v>
      </c>
      <c r="S26" s="113">
        <f t="shared" si="2"/>
        <v>0</v>
      </c>
      <c r="T26" s="113">
        <f t="shared" si="3"/>
        <v>0</v>
      </c>
      <c r="U26" s="113">
        <f t="shared" si="4"/>
        <v>0</v>
      </c>
      <c r="V26" s="114"/>
      <c r="W26" s="114"/>
      <c r="X26" s="103"/>
      <c r="Y26" s="103"/>
      <c r="Z26" s="103"/>
      <c r="AA26" s="103"/>
      <c r="AB26" s="103"/>
      <c r="AC26" s="103"/>
      <c r="AD26" s="103"/>
      <c r="AE26" s="115"/>
    </row>
    <row r="27" spans="1:31" s="74" customFormat="1" ht="15">
      <c r="A27" s="103">
        <v>24</v>
      </c>
      <c r="B27" s="103"/>
      <c r="C27" s="103"/>
      <c r="D27" s="116"/>
      <c r="E27" s="104"/>
      <c r="F27" s="104"/>
      <c r="G27" s="105"/>
      <c r="H27" s="106"/>
      <c r="I27" s="103"/>
      <c r="J27" s="107"/>
      <c r="K27" s="108"/>
      <c r="L27" s="117"/>
      <c r="M27" s="103"/>
      <c r="N27" s="110"/>
      <c r="O27" s="103"/>
      <c r="P27" s="111">
        <f>IF(J27&gt;0,YEAR('Cover Sheet'!$E$8)-J27+O27,0)</f>
        <v>0</v>
      </c>
      <c r="Q27" s="111">
        <f t="shared" si="5"/>
        <v>0</v>
      </c>
      <c r="R27" s="112">
        <f t="shared" si="6"/>
        <v>0</v>
      </c>
      <c r="S27" s="113">
        <f t="shared" si="2"/>
        <v>0</v>
      </c>
      <c r="T27" s="113">
        <f t="shared" si="3"/>
        <v>0</v>
      </c>
      <c r="U27" s="113">
        <f t="shared" si="4"/>
        <v>0</v>
      </c>
      <c r="V27" s="114"/>
      <c r="W27" s="114"/>
      <c r="X27" s="103"/>
      <c r="Y27" s="103"/>
      <c r="Z27" s="103"/>
      <c r="AA27" s="103"/>
      <c r="AB27" s="103"/>
      <c r="AC27" s="103"/>
      <c r="AD27" s="103"/>
      <c r="AE27" s="115"/>
    </row>
    <row r="28" spans="1:31" s="74" customFormat="1" ht="15">
      <c r="A28" s="103">
        <v>25</v>
      </c>
      <c r="B28" s="103"/>
      <c r="C28" s="103"/>
      <c r="D28" s="103"/>
      <c r="E28" s="104"/>
      <c r="F28" s="104"/>
      <c r="G28" s="119"/>
      <c r="H28" s="106"/>
      <c r="I28" s="103"/>
      <c r="J28" s="120"/>
      <c r="K28" s="108"/>
      <c r="L28" s="117"/>
      <c r="M28" s="103"/>
      <c r="N28" s="110"/>
      <c r="O28" s="103"/>
      <c r="P28" s="111">
        <f>IF(J28&gt;0,YEAR('Cover Sheet'!$E$8)-J28+O28,0)</f>
        <v>0</v>
      </c>
      <c r="Q28" s="111">
        <f t="shared" si="5"/>
        <v>0</v>
      </c>
      <c r="R28" s="112">
        <f t="shared" si="6"/>
        <v>0</v>
      </c>
      <c r="S28" s="113">
        <f t="shared" si="2"/>
        <v>0</v>
      </c>
      <c r="T28" s="113">
        <f t="shared" si="3"/>
        <v>0</v>
      </c>
      <c r="U28" s="113">
        <f t="shared" si="4"/>
        <v>0</v>
      </c>
      <c r="V28" s="114"/>
      <c r="W28" s="114"/>
      <c r="X28" s="103"/>
      <c r="Y28" s="103"/>
      <c r="Z28" s="103"/>
      <c r="AA28" s="103"/>
      <c r="AB28" s="103"/>
      <c r="AC28" s="103"/>
      <c r="AD28" s="103"/>
      <c r="AE28" s="115"/>
    </row>
    <row r="29" spans="1:31" s="74" customFormat="1" ht="15">
      <c r="A29" s="103">
        <v>26</v>
      </c>
      <c r="B29" s="103"/>
      <c r="C29" s="103"/>
      <c r="D29" s="116"/>
      <c r="E29" s="104"/>
      <c r="F29" s="104"/>
      <c r="G29" s="121"/>
      <c r="H29" s="106"/>
      <c r="I29" s="103"/>
      <c r="J29" s="107"/>
      <c r="K29" s="108"/>
      <c r="L29" s="117"/>
      <c r="M29" s="103"/>
      <c r="N29" s="110"/>
      <c r="O29" s="103"/>
      <c r="P29" s="111">
        <f>IF(J29&gt;0,YEAR('Cover Sheet'!$E$8)-J29+O29,0)</f>
        <v>0</v>
      </c>
      <c r="Q29" s="111">
        <f t="shared" si="5"/>
        <v>0</v>
      </c>
      <c r="R29" s="112">
        <f t="shared" si="6"/>
        <v>0</v>
      </c>
      <c r="S29" s="113">
        <f t="shared" si="2"/>
        <v>0</v>
      </c>
      <c r="T29" s="113">
        <f t="shared" si="3"/>
        <v>0</v>
      </c>
      <c r="U29" s="113">
        <f t="shared" si="4"/>
        <v>0</v>
      </c>
      <c r="V29" s="114"/>
      <c r="W29" s="114"/>
      <c r="X29" s="103"/>
      <c r="Y29" s="103"/>
      <c r="Z29" s="103"/>
      <c r="AA29" s="103"/>
      <c r="AB29" s="103"/>
      <c r="AC29" s="103"/>
      <c r="AD29" s="103"/>
      <c r="AE29" s="115"/>
    </row>
    <row r="30" spans="1:31" s="74" customFormat="1" ht="15">
      <c r="A30" s="103">
        <v>27</v>
      </c>
      <c r="B30" s="103"/>
      <c r="C30" s="103"/>
      <c r="D30" s="116"/>
      <c r="E30" s="104"/>
      <c r="F30" s="104"/>
      <c r="G30" s="105"/>
      <c r="H30" s="106"/>
      <c r="I30" s="103"/>
      <c r="J30" s="118"/>
      <c r="K30" s="108"/>
      <c r="L30" s="117"/>
      <c r="M30" s="103"/>
      <c r="N30" s="110"/>
      <c r="O30" s="103"/>
      <c r="P30" s="111">
        <f>IF(J30&gt;0,YEAR('Cover Sheet'!$E$8)-J30+O30,0)</f>
        <v>0</v>
      </c>
      <c r="Q30" s="111">
        <f t="shared" si="5"/>
        <v>0</v>
      </c>
      <c r="R30" s="112">
        <f t="shared" si="6"/>
        <v>0</v>
      </c>
      <c r="S30" s="113">
        <f t="shared" si="2"/>
        <v>0</v>
      </c>
      <c r="T30" s="113">
        <f t="shared" si="3"/>
        <v>0</v>
      </c>
      <c r="U30" s="113">
        <f t="shared" si="4"/>
        <v>0</v>
      </c>
      <c r="V30" s="114"/>
      <c r="W30" s="114"/>
      <c r="X30" s="103"/>
      <c r="Y30" s="103"/>
      <c r="Z30" s="103"/>
      <c r="AA30" s="103"/>
      <c r="AB30" s="103"/>
      <c r="AC30" s="103"/>
      <c r="AD30" s="103"/>
      <c r="AE30" s="115"/>
    </row>
    <row r="31" spans="1:31" s="74" customFormat="1" ht="15">
      <c r="A31" s="103">
        <v>28</v>
      </c>
      <c r="B31" s="103"/>
      <c r="C31" s="103"/>
      <c r="D31" s="116"/>
      <c r="E31" s="104"/>
      <c r="F31" s="104"/>
      <c r="G31" s="105"/>
      <c r="H31" s="106"/>
      <c r="I31" s="103"/>
      <c r="J31" s="107"/>
      <c r="K31" s="108"/>
      <c r="L31" s="117"/>
      <c r="M31" s="103"/>
      <c r="N31" s="110"/>
      <c r="O31" s="103"/>
      <c r="P31" s="111">
        <f>IF(J31&gt;0,YEAR('Cover Sheet'!$E$8)-J31+O31,0)</f>
        <v>0</v>
      </c>
      <c r="Q31" s="111">
        <f t="shared" si="5"/>
        <v>0</v>
      </c>
      <c r="R31" s="112">
        <f t="shared" si="6"/>
        <v>0</v>
      </c>
      <c r="S31" s="113">
        <f t="shared" si="2"/>
        <v>0</v>
      </c>
      <c r="T31" s="113">
        <f t="shared" si="3"/>
        <v>0</v>
      </c>
      <c r="U31" s="113">
        <f t="shared" si="4"/>
        <v>0</v>
      </c>
      <c r="V31" s="114"/>
      <c r="W31" s="114"/>
      <c r="X31" s="103"/>
      <c r="Y31" s="103"/>
      <c r="Z31" s="103"/>
      <c r="AA31" s="103"/>
      <c r="AB31" s="103"/>
      <c r="AC31" s="103"/>
      <c r="AD31" s="103"/>
      <c r="AE31" s="115"/>
    </row>
    <row r="32" spans="1:31" s="74" customFormat="1" ht="15">
      <c r="A32" s="103">
        <v>29</v>
      </c>
      <c r="B32" s="103"/>
      <c r="C32" s="103"/>
      <c r="D32" s="103"/>
      <c r="E32" s="104"/>
      <c r="F32" s="104"/>
      <c r="G32" s="119"/>
      <c r="H32" s="106"/>
      <c r="I32" s="103"/>
      <c r="J32" s="120"/>
      <c r="K32" s="108"/>
      <c r="L32" s="117"/>
      <c r="M32" s="103"/>
      <c r="N32" s="110"/>
      <c r="O32" s="103"/>
      <c r="P32" s="111">
        <f>IF(J32&gt;0,YEAR('Cover Sheet'!$E$8)-J32+O32,0)</f>
        <v>0</v>
      </c>
      <c r="Q32" s="111">
        <f t="shared" si="5"/>
        <v>0</v>
      </c>
      <c r="R32" s="112">
        <f t="shared" si="6"/>
        <v>0</v>
      </c>
      <c r="S32" s="113">
        <f t="shared" si="2"/>
        <v>0</v>
      </c>
      <c r="T32" s="113">
        <f t="shared" si="3"/>
        <v>0</v>
      </c>
      <c r="U32" s="113">
        <f t="shared" si="4"/>
        <v>0</v>
      </c>
      <c r="V32" s="114"/>
      <c r="W32" s="114"/>
      <c r="X32" s="103"/>
      <c r="Y32" s="103"/>
      <c r="Z32" s="103"/>
      <c r="AA32" s="103"/>
      <c r="AB32" s="103"/>
      <c r="AC32" s="103"/>
      <c r="AD32" s="103"/>
      <c r="AE32" s="115"/>
    </row>
    <row r="33" spans="1:31" s="74" customFormat="1" ht="15">
      <c r="A33" s="103">
        <v>30</v>
      </c>
      <c r="B33" s="103"/>
      <c r="C33" s="103"/>
      <c r="D33" s="116"/>
      <c r="E33" s="104"/>
      <c r="F33" s="104"/>
      <c r="G33" s="121"/>
      <c r="H33" s="106"/>
      <c r="I33" s="103"/>
      <c r="J33" s="107"/>
      <c r="K33" s="108"/>
      <c r="L33" s="117"/>
      <c r="M33" s="103"/>
      <c r="N33" s="110"/>
      <c r="O33" s="103"/>
      <c r="P33" s="111">
        <f>IF(J33&gt;0,YEAR('Cover Sheet'!$E$8)-J33+O33,0)</f>
        <v>0</v>
      </c>
      <c r="Q33" s="111">
        <f t="shared" si="5"/>
        <v>0</v>
      </c>
      <c r="R33" s="112">
        <f t="shared" si="6"/>
        <v>0</v>
      </c>
      <c r="S33" s="113">
        <f t="shared" si="2"/>
        <v>0</v>
      </c>
      <c r="T33" s="113">
        <f t="shared" si="3"/>
        <v>0</v>
      </c>
      <c r="U33" s="113">
        <f t="shared" si="4"/>
        <v>0</v>
      </c>
      <c r="V33" s="114"/>
      <c r="W33" s="114"/>
      <c r="X33" s="103"/>
      <c r="Y33" s="103"/>
      <c r="Z33" s="103"/>
      <c r="AA33" s="103"/>
      <c r="AB33" s="103"/>
      <c r="AC33" s="103"/>
      <c r="AD33" s="103"/>
      <c r="AE33" s="115"/>
    </row>
    <row r="34" spans="1:31" s="74" customFormat="1" ht="15">
      <c r="A34" s="103">
        <v>31</v>
      </c>
      <c r="B34" s="103"/>
      <c r="C34" s="103"/>
      <c r="D34" s="116"/>
      <c r="E34" s="104"/>
      <c r="F34" s="104"/>
      <c r="G34" s="105"/>
      <c r="H34" s="106"/>
      <c r="I34" s="103"/>
      <c r="J34" s="118"/>
      <c r="K34" s="108"/>
      <c r="L34" s="117"/>
      <c r="M34" s="103"/>
      <c r="N34" s="110"/>
      <c r="O34" s="103"/>
      <c r="P34" s="111">
        <f>IF(J34&gt;0,YEAR('Cover Sheet'!$E$8)-J34+O34,0)</f>
        <v>0</v>
      </c>
      <c r="Q34" s="111">
        <f t="shared" si="5"/>
        <v>0</v>
      </c>
      <c r="R34" s="112">
        <f t="shared" si="6"/>
        <v>0</v>
      </c>
      <c r="S34" s="113">
        <f t="shared" si="2"/>
        <v>0</v>
      </c>
      <c r="T34" s="113">
        <f t="shared" si="3"/>
        <v>0</v>
      </c>
      <c r="U34" s="113">
        <f t="shared" si="4"/>
        <v>0</v>
      </c>
      <c r="V34" s="114"/>
      <c r="W34" s="114"/>
      <c r="X34" s="103"/>
      <c r="Y34" s="103"/>
      <c r="Z34" s="103"/>
      <c r="AA34" s="103"/>
      <c r="AB34" s="103"/>
      <c r="AC34" s="103"/>
      <c r="AD34" s="103"/>
      <c r="AE34" s="115"/>
    </row>
    <row r="35" spans="1:31" s="74" customFormat="1" ht="15">
      <c r="A35" s="103">
        <v>32</v>
      </c>
      <c r="B35" s="103"/>
      <c r="C35" s="103"/>
      <c r="D35" s="116"/>
      <c r="E35" s="104"/>
      <c r="F35" s="104"/>
      <c r="G35" s="105"/>
      <c r="H35" s="106"/>
      <c r="I35" s="103"/>
      <c r="J35" s="107"/>
      <c r="K35" s="108"/>
      <c r="L35" s="117"/>
      <c r="M35" s="103"/>
      <c r="N35" s="110"/>
      <c r="O35" s="103"/>
      <c r="P35" s="111">
        <f>IF(J35&gt;0,YEAR('Cover Sheet'!$E$8)-J35+O35,0)</f>
        <v>0</v>
      </c>
      <c r="Q35" s="111">
        <f t="shared" si="5"/>
        <v>0</v>
      </c>
      <c r="R35" s="112">
        <f t="shared" si="6"/>
        <v>0</v>
      </c>
      <c r="S35" s="113">
        <f t="shared" si="2"/>
        <v>0</v>
      </c>
      <c r="T35" s="113">
        <f t="shared" si="3"/>
        <v>0</v>
      </c>
      <c r="U35" s="113">
        <f t="shared" si="4"/>
        <v>0</v>
      </c>
      <c r="V35" s="114"/>
      <c r="W35" s="114"/>
      <c r="X35" s="103"/>
      <c r="Y35" s="103"/>
      <c r="Z35" s="103"/>
      <c r="AA35" s="103"/>
      <c r="AB35" s="103"/>
      <c r="AC35" s="103"/>
      <c r="AD35" s="103"/>
      <c r="AE35" s="115"/>
    </row>
    <row r="36" spans="1:31" s="74" customFormat="1" ht="15">
      <c r="A36" s="103">
        <v>33</v>
      </c>
      <c r="B36" s="103"/>
      <c r="C36" s="103"/>
      <c r="D36" s="103"/>
      <c r="E36" s="104"/>
      <c r="F36" s="104"/>
      <c r="G36" s="119"/>
      <c r="H36" s="106"/>
      <c r="I36" s="103"/>
      <c r="J36" s="120"/>
      <c r="K36" s="108"/>
      <c r="L36" s="117"/>
      <c r="M36" s="103"/>
      <c r="N36" s="110"/>
      <c r="O36" s="103"/>
      <c r="P36" s="111">
        <f>IF(J36&gt;0,YEAR('Cover Sheet'!$E$8)-J36+O36,0)</f>
        <v>0</v>
      </c>
      <c r="Q36" s="111">
        <f t="shared" si="5"/>
        <v>0</v>
      </c>
      <c r="R36" s="112">
        <f t="shared" si="6"/>
        <v>0</v>
      </c>
      <c r="S36" s="113">
        <f t="shared" si="2"/>
        <v>0</v>
      </c>
      <c r="T36" s="113">
        <f t="shared" si="3"/>
        <v>0</v>
      </c>
      <c r="U36" s="113">
        <f t="shared" si="4"/>
        <v>0</v>
      </c>
      <c r="V36" s="114"/>
      <c r="W36" s="114"/>
      <c r="X36" s="103"/>
      <c r="Y36" s="103"/>
      <c r="Z36" s="103"/>
      <c r="AA36" s="103"/>
      <c r="AB36" s="103"/>
      <c r="AC36" s="103"/>
      <c r="AD36" s="103"/>
      <c r="AE36" s="115"/>
    </row>
    <row r="37" spans="1:31" s="74" customFormat="1" ht="15">
      <c r="A37" s="103">
        <v>34</v>
      </c>
      <c r="B37" s="103"/>
      <c r="C37" s="103"/>
      <c r="D37" s="116"/>
      <c r="E37" s="104"/>
      <c r="F37" s="104"/>
      <c r="G37" s="121"/>
      <c r="H37" s="106"/>
      <c r="I37" s="103"/>
      <c r="J37" s="107"/>
      <c r="K37" s="108"/>
      <c r="L37" s="117"/>
      <c r="M37" s="103"/>
      <c r="N37" s="110"/>
      <c r="O37" s="103"/>
      <c r="P37" s="111">
        <f>IF(J37&gt;0,YEAR('Cover Sheet'!$E$8)-J37+O37,0)</f>
        <v>0</v>
      </c>
      <c r="Q37" s="111">
        <f t="shared" si="5"/>
        <v>0</v>
      </c>
      <c r="R37" s="112">
        <f t="shared" si="6"/>
        <v>0</v>
      </c>
      <c r="S37" s="113">
        <f t="shared" si="2"/>
        <v>0</v>
      </c>
      <c r="T37" s="113">
        <f t="shared" si="3"/>
        <v>0</v>
      </c>
      <c r="U37" s="113">
        <f t="shared" si="4"/>
        <v>0</v>
      </c>
      <c r="V37" s="114"/>
      <c r="W37" s="114"/>
      <c r="X37" s="103"/>
      <c r="Y37" s="103"/>
      <c r="Z37" s="103"/>
      <c r="AA37" s="103"/>
      <c r="AB37" s="103"/>
      <c r="AC37" s="103"/>
      <c r="AD37" s="103"/>
      <c r="AE37" s="115"/>
    </row>
    <row r="38" spans="1:31" s="74" customFormat="1" ht="15">
      <c r="A38" s="103">
        <v>35</v>
      </c>
      <c r="B38" s="103"/>
      <c r="C38" s="103"/>
      <c r="D38" s="116"/>
      <c r="E38" s="104"/>
      <c r="F38" s="104"/>
      <c r="G38" s="105"/>
      <c r="H38" s="106"/>
      <c r="I38" s="103"/>
      <c r="J38" s="118"/>
      <c r="K38" s="108"/>
      <c r="L38" s="117"/>
      <c r="M38" s="103"/>
      <c r="N38" s="110"/>
      <c r="O38" s="103"/>
      <c r="P38" s="111">
        <f>IF(J38&gt;0,YEAR('Cover Sheet'!$E$8)-J38+O38,0)</f>
        <v>0</v>
      </c>
      <c r="Q38" s="111">
        <f t="shared" si="5"/>
        <v>0</v>
      </c>
      <c r="R38" s="112">
        <f t="shared" si="6"/>
        <v>0</v>
      </c>
      <c r="S38" s="113">
        <f t="shared" si="2"/>
        <v>0</v>
      </c>
      <c r="T38" s="113">
        <f t="shared" si="3"/>
        <v>0</v>
      </c>
      <c r="U38" s="113">
        <f t="shared" si="4"/>
        <v>0</v>
      </c>
      <c r="V38" s="114"/>
      <c r="W38" s="114"/>
      <c r="X38" s="103"/>
      <c r="Y38" s="103"/>
      <c r="Z38" s="103"/>
      <c r="AA38" s="103"/>
      <c r="AB38" s="103"/>
      <c r="AC38" s="103"/>
      <c r="AD38" s="103"/>
      <c r="AE38" s="115"/>
    </row>
    <row r="39" spans="1:31" s="74" customFormat="1" ht="15">
      <c r="A39" s="103">
        <v>36</v>
      </c>
      <c r="B39" s="103"/>
      <c r="C39" s="103"/>
      <c r="D39" s="116"/>
      <c r="E39" s="104"/>
      <c r="F39" s="104"/>
      <c r="G39" s="105"/>
      <c r="H39" s="106"/>
      <c r="I39" s="103"/>
      <c r="J39" s="107"/>
      <c r="K39" s="108"/>
      <c r="L39" s="117"/>
      <c r="M39" s="103"/>
      <c r="N39" s="110"/>
      <c r="O39" s="103"/>
      <c r="P39" s="111">
        <f>IF(J39&gt;0,YEAR('Cover Sheet'!$E$8)-J39+O39,0)</f>
        <v>0</v>
      </c>
      <c r="Q39" s="111">
        <f t="shared" si="5"/>
        <v>0</v>
      </c>
      <c r="R39" s="112">
        <f t="shared" si="6"/>
        <v>0</v>
      </c>
      <c r="S39" s="113">
        <f t="shared" si="2"/>
        <v>0</v>
      </c>
      <c r="T39" s="113">
        <f t="shared" si="3"/>
        <v>0</v>
      </c>
      <c r="U39" s="113">
        <f t="shared" si="4"/>
        <v>0</v>
      </c>
      <c r="V39" s="114"/>
      <c r="W39" s="114"/>
      <c r="X39" s="103"/>
      <c r="Y39" s="103"/>
      <c r="Z39" s="103"/>
      <c r="AA39" s="103"/>
      <c r="AB39" s="103"/>
      <c r="AC39" s="103"/>
      <c r="AD39" s="103"/>
      <c r="AE39" s="115"/>
    </row>
    <row r="40" spans="1:31" s="74" customFormat="1" ht="15">
      <c r="A40" s="103">
        <v>37</v>
      </c>
      <c r="B40" s="103"/>
      <c r="C40" s="103"/>
      <c r="D40" s="103"/>
      <c r="E40" s="104"/>
      <c r="F40" s="104"/>
      <c r="G40" s="119"/>
      <c r="H40" s="106"/>
      <c r="I40" s="103"/>
      <c r="J40" s="120"/>
      <c r="K40" s="108"/>
      <c r="L40" s="117"/>
      <c r="M40" s="103"/>
      <c r="N40" s="110"/>
      <c r="O40" s="103"/>
      <c r="P40" s="111">
        <f>IF(J40&gt;0,YEAR('Cover Sheet'!$E$8)-J40+O40,0)</f>
        <v>0</v>
      </c>
      <c r="Q40" s="111">
        <f t="shared" si="5"/>
        <v>0</v>
      </c>
      <c r="R40" s="112">
        <f t="shared" si="6"/>
        <v>0</v>
      </c>
      <c r="S40" s="113">
        <f t="shared" si="2"/>
        <v>0</v>
      </c>
      <c r="T40" s="113">
        <f t="shared" si="3"/>
        <v>0</v>
      </c>
      <c r="U40" s="113">
        <f t="shared" si="4"/>
        <v>0</v>
      </c>
      <c r="V40" s="114"/>
      <c r="W40" s="114"/>
      <c r="X40" s="103"/>
      <c r="Y40" s="103"/>
      <c r="Z40" s="103"/>
      <c r="AA40" s="103"/>
      <c r="AB40" s="103"/>
      <c r="AC40" s="103"/>
      <c r="AD40" s="103"/>
      <c r="AE40" s="115"/>
    </row>
    <row r="41" spans="1:31" s="74" customFormat="1" ht="15">
      <c r="A41" s="103">
        <v>38</v>
      </c>
      <c r="B41" s="103"/>
      <c r="C41" s="103"/>
      <c r="D41" s="116"/>
      <c r="E41" s="104"/>
      <c r="F41" s="104"/>
      <c r="G41" s="121"/>
      <c r="H41" s="106"/>
      <c r="I41" s="103"/>
      <c r="J41" s="107"/>
      <c r="K41" s="108"/>
      <c r="L41" s="117"/>
      <c r="M41" s="103"/>
      <c r="N41" s="110"/>
      <c r="O41" s="103"/>
      <c r="P41" s="111">
        <f>IF(J41&gt;0,YEAR('Cover Sheet'!$E$8)-J41+O41,0)</f>
        <v>0</v>
      </c>
      <c r="Q41" s="111">
        <f t="shared" si="5"/>
        <v>0</v>
      </c>
      <c r="R41" s="112">
        <f t="shared" si="6"/>
        <v>0</v>
      </c>
      <c r="S41" s="113">
        <f t="shared" si="2"/>
        <v>0</v>
      </c>
      <c r="T41" s="113">
        <f t="shared" si="3"/>
        <v>0</v>
      </c>
      <c r="U41" s="113">
        <f t="shared" si="4"/>
        <v>0</v>
      </c>
      <c r="V41" s="114"/>
      <c r="W41" s="114"/>
      <c r="X41" s="103"/>
      <c r="Y41" s="103"/>
      <c r="Z41" s="103"/>
      <c r="AA41" s="103"/>
      <c r="AB41" s="103"/>
      <c r="AC41" s="103"/>
      <c r="AD41" s="103"/>
      <c r="AE41" s="115"/>
    </row>
    <row r="42" spans="1:31" s="74" customFormat="1" ht="15">
      <c r="A42" s="103">
        <v>39</v>
      </c>
      <c r="B42" s="103"/>
      <c r="C42" s="103"/>
      <c r="D42" s="116"/>
      <c r="E42" s="104"/>
      <c r="F42" s="104"/>
      <c r="G42" s="105"/>
      <c r="H42" s="106"/>
      <c r="I42" s="103"/>
      <c r="J42" s="118"/>
      <c r="K42" s="108"/>
      <c r="L42" s="117"/>
      <c r="M42" s="103"/>
      <c r="N42" s="110"/>
      <c r="O42" s="103"/>
      <c r="P42" s="111">
        <f>IF(J42&gt;0,YEAR('Cover Sheet'!$E$8)-J42+O42,0)</f>
        <v>0</v>
      </c>
      <c r="Q42" s="111">
        <f t="shared" si="5"/>
        <v>0</v>
      </c>
      <c r="R42" s="112">
        <f t="shared" si="6"/>
        <v>0</v>
      </c>
      <c r="S42" s="113">
        <f t="shared" si="2"/>
        <v>0</v>
      </c>
      <c r="T42" s="113">
        <f t="shared" si="3"/>
        <v>0</v>
      </c>
      <c r="U42" s="113">
        <f t="shared" si="4"/>
        <v>0</v>
      </c>
      <c r="V42" s="114"/>
      <c r="W42" s="114"/>
      <c r="X42" s="103"/>
      <c r="Y42" s="103"/>
      <c r="Z42" s="103"/>
      <c r="AA42" s="103"/>
      <c r="AB42" s="103"/>
      <c r="AC42" s="103"/>
      <c r="AD42" s="103"/>
      <c r="AE42" s="115"/>
    </row>
    <row r="43" spans="1:31" s="74" customFormat="1" ht="15">
      <c r="A43" s="103">
        <v>40</v>
      </c>
      <c r="B43" s="103"/>
      <c r="C43" s="103"/>
      <c r="D43" s="116"/>
      <c r="E43" s="104"/>
      <c r="F43" s="104"/>
      <c r="G43" s="105"/>
      <c r="H43" s="106"/>
      <c r="I43" s="103"/>
      <c r="J43" s="107"/>
      <c r="K43" s="108"/>
      <c r="L43" s="117"/>
      <c r="M43" s="103"/>
      <c r="N43" s="110"/>
      <c r="O43" s="103"/>
      <c r="P43" s="111">
        <f>IF(J43&gt;0,YEAR('Cover Sheet'!$E$8)-J43+O43,0)</f>
        <v>0</v>
      </c>
      <c r="Q43" s="111">
        <f t="shared" si="5"/>
        <v>0</v>
      </c>
      <c r="R43" s="112">
        <f t="shared" si="6"/>
        <v>0</v>
      </c>
      <c r="S43" s="113">
        <f t="shared" si="2"/>
        <v>0</v>
      </c>
      <c r="T43" s="113">
        <f t="shared" si="3"/>
        <v>0</v>
      </c>
      <c r="U43" s="113">
        <f t="shared" si="4"/>
        <v>0</v>
      </c>
      <c r="V43" s="114"/>
      <c r="W43" s="114"/>
      <c r="X43" s="103"/>
      <c r="Y43" s="103"/>
      <c r="Z43" s="103"/>
      <c r="AA43" s="103"/>
      <c r="AB43" s="103"/>
      <c r="AC43" s="103"/>
      <c r="AD43" s="103"/>
      <c r="AE43" s="115"/>
    </row>
    <row r="44" spans="1:31" s="74" customFormat="1" ht="15">
      <c r="A44" s="103">
        <v>41</v>
      </c>
      <c r="B44" s="103"/>
      <c r="C44" s="103"/>
      <c r="D44" s="103"/>
      <c r="E44" s="104"/>
      <c r="F44" s="104"/>
      <c r="G44" s="119"/>
      <c r="H44" s="106"/>
      <c r="I44" s="103"/>
      <c r="J44" s="120"/>
      <c r="K44" s="108"/>
      <c r="L44" s="117"/>
      <c r="M44" s="103"/>
      <c r="N44" s="110"/>
      <c r="O44" s="103"/>
      <c r="P44" s="111">
        <f>IF(J44&gt;0,YEAR('Cover Sheet'!$E$8)-J44+O44,0)</f>
        <v>0</v>
      </c>
      <c r="Q44" s="111">
        <f t="shared" si="5"/>
        <v>0</v>
      </c>
      <c r="R44" s="112">
        <f t="shared" si="6"/>
        <v>0</v>
      </c>
      <c r="S44" s="113">
        <f t="shared" si="2"/>
        <v>0</v>
      </c>
      <c r="T44" s="113">
        <f t="shared" si="3"/>
        <v>0</v>
      </c>
      <c r="U44" s="113">
        <f t="shared" si="4"/>
        <v>0</v>
      </c>
      <c r="V44" s="114"/>
      <c r="W44" s="114"/>
      <c r="X44" s="103"/>
      <c r="Y44" s="103"/>
      <c r="Z44" s="103"/>
      <c r="AA44" s="103"/>
      <c r="AB44" s="103"/>
      <c r="AC44" s="103"/>
      <c r="AD44" s="103"/>
      <c r="AE44" s="115"/>
    </row>
    <row r="45" spans="1:31" s="74" customFormat="1" ht="15">
      <c r="A45" s="103">
        <v>42</v>
      </c>
      <c r="B45" s="103"/>
      <c r="C45" s="103"/>
      <c r="D45" s="116"/>
      <c r="E45" s="104"/>
      <c r="F45" s="104"/>
      <c r="G45" s="121"/>
      <c r="H45" s="106"/>
      <c r="I45" s="103"/>
      <c r="J45" s="107"/>
      <c r="K45" s="108"/>
      <c r="L45" s="117"/>
      <c r="M45" s="103"/>
      <c r="N45" s="110"/>
      <c r="O45" s="103"/>
      <c r="P45" s="111">
        <f>IF(J45&gt;0,YEAR('Cover Sheet'!$E$8)-J45+O45,0)</f>
        <v>0</v>
      </c>
      <c r="Q45" s="111">
        <f t="shared" si="5"/>
        <v>0</v>
      </c>
      <c r="R45" s="112">
        <f t="shared" si="6"/>
        <v>0</v>
      </c>
      <c r="S45" s="113">
        <f t="shared" si="2"/>
        <v>0</v>
      </c>
      <c r="T45" s="113">
        <f t="shared" si="3"/>
        <v>0</v>
      </c>
      <c r="U45" s="113">
        <f t="shared" si="4"/>
        <v>0</v>
      </c>
      <c r="V45" s="114"/>
      <c r="W45" s="114"/>
      <c r="X45" s="103"/>
      <c r="Y45" s="103"/>
      <c r="Z45" s="103"/>
      <c r="AA45" s="103"/>
      <c r="AB45" s="103"/>
      <c r="AC45" s="103"/>
      <c r="AD45" s="103"/>
      <c r="AE45" s="115"/>
    </row>
    <row r="46" spans="1:31" s="74" customFormat="1" ht="15">
      <c r="A46" s="103">
        <v>43</v>
      </c>
      <c r="B46" s="103"/>
      <c r="C46" s="103"/>
      <c r="D46" s="116"/>
      <c r="E46" s="104"/>
      <c r="F46" s="104"/>
      <c r="G46" s="105"/>
      <c r="H46" s="106"/>
      <c r="I46" s="103"/>
      <c r="J46" s="118"/>
      <c r="K46" s="108"/>
      <c r="L46" s="117"/>
      <c r="M46" s="103"/>
      <c r="N46" s="110"/>
      <c r="O46" s="103"/>
      <c r="P46" s="111">
        <f>IF(J46&gt;0,YEAR('Cover Sheet'!$E$8)-J46+O46,0)</f>
        <v>0</v>
      </c>
      <c r="Q46" s="111">
        <f t="shared" si="5"/>
        <v>0</v>
      </c>
      <c r="R46" s="112">
        <f t="shared" si="6"/>
        <v>0</v>
      </c>
      <c r="S46" s="113">
        <f t="shared" si="2"/>
        <v>0</v>
      </c>
      <c r="T46" s="113">
        <f t="shared" si="3"/>
        <v>0</v>
      </c>
      <c r="U46" s="113">
        <f t="shared" si="4"/>
        <v>0</v>
      </c>
      <c r="V46" s="114"/>
      <c r="W46" s="114"/>
      <c r="X46" s="103"/>
      <c r="Y46" s="103"/>
      <c r="Z46" s="103"/>
      <c r="AA46" s="103"/>
      <c r="AB46" s="103"/>
      <c r="AC46" s="103"/>
      <c r="AD46" s="103"/>
      <c r="AE46" s="115"/>
    </row>
    <row r="47" spans="1:31" s="74" customFormat="1" ht="15">
      <c r="A47" s="103">
        <v>44</v>
      </c>
      <c r="B47" s="103"/>
      <c r="C47" s="103"/>
      <c r="D47" s="116"/>
      <c r="E47" s="104"/>
      <c r="F47" s="104"/>
      <c r="G47" s="105"/>
      <c r="H47" s="106"/>
      <c r="I47" s="103"/>
      <c r="J47" s="107"/>
      <c r="K47" s="108"/>
      <c r="L47" s="117"/>
      <c r="M47" s="103"/>
      <c r="N47" s="110"/>
      <c r="O47" s="103"/>
      <c r="P47" s="111">
        <f>IF(J47&gt;0,YEAR('Cover Sheet'!$E$8)-J47+O47,0)</f>
        <v>0</v>
      </c>
      <c r="Q47" s="111">
        <f t="shared" si="5"/>
        <v>0</v>
      </c>
      <c r="R47" s="112">
        <f t="shared" si="6"/>
        <v>0</v>
      </c>
      <c r="S47" s="113">
        <f t="shared" si="2"/>
        <v>0</v>
      </c>
      <c r="T47" s="113">
        <f t="shared" si="3"/>
        <v>0</v>
      </c>
      <c r="U47" s="113">
        <f t="shared" si="4"/>
        <v>0</v>
      </c>
      <c r="V47" s="114"/>
      <c r="W47" s="114"/>
      <c r="X47" s="103"/>
      <c r="Y47" s="103"/>
      <c r="Z47" s="103"/>
      <c r="AA47" s="103"/>
      <c r="AB47" s="103"/>
      <c r="AC47" s="103"/>
      <c r="AD47" s="103"/>
      <c r="AE47" s="115"/>
    </row>
    <row r="48" spans="1:31" s="74" customFormat="1" ht="15">
      <c r="A48" s="103">
        <v>45</v>
      </c>
      <c r="B48" s="103"/>
      <c r="C48" s="103"/>
      <c r="D48" s="103"/>
      <c r="E48" s="104"/>
      <c r="F48" s="104"/>
      <c r="G48" s="119"/>
      <c r="H48" s="106"/>
      <c r="I48" s="103"/>
      <c r="J48" s="120"/>
      <c r="K48" s="108"/>
      <c r="L48" s="117"/>
      <c r="M48" s="103"/>
      <c r="N48" s="110"/>
      <c r="O48" s="103"/>
      <c r="P48" s="111">
        <f>IF(J48&gt;0,YEAR('Cover Sheet'!$E$8)-J48+O48,0)</f>
        <v>0</v>
      </c>
      <c r="Q48" s="111">
        <f t="shared" si="5"/>
        <v>0</v>
      </c>
      <c r="R48" s="112">
        <f t="shared" si="6"/>
        <v>0</v>
      </c>
      <c r="S48" s="113">
        <f t="shared" si="2"/>
        <v>0</v>
      </c>
      <c r="T48" s="113">
        <f t="shared" si="3"/>
        <v>0</v>
      </c>
      <c r="U48" s="113">
        <f t="shared" si="4"/>
        <v>0</v>
      </c>
      <c r="V48" s="114"/>
      <c r="W48" s="114"/>
      <c r="X48" s="103"/>
      <c r="Y48" s="103"/>
      <c r="Z48" s="103"/>
      <c r="AA48" s="103"/>
      <c r="AB48" s="103"/>
      <c r="AC48" s="103"/>
      <c r="AD48" s="103"/>
      <c r="AE48" s="115"/>
    </row>
    <row r="49" spans="1:31" s="74" customFormat="1" ht="15">
      <c r="A49" s="103">
        <v>46</v>
      </c>
      <c r="B49" s="103"/>
      <c r="C49" s="103"/>
      <c r="D49" s="116"/>
      <c r="E49" s="104"/>
      <c r="F49" s="104"/>
      <c r="G49" s="121"/>
      <c r="H49" s="106"/>
      <c r="I49" s="103"/>
      <c r="J49" s="107"/>
      <c r="K49" s="108"/>
      <c r="L49" s="117"/>
      <c r="M49" s="103"/>
      <c r="N49" s="110"/>
      <c r="O49" s="103"/>
      <c r="P49" s="111">
        <f>IF(J49&gt;0,YEAR('Cover Sheet'!$E$8)-J49+O49,0)</f>
        <v>0</v>
      </c>
      <c r="Q49" s="111">
        <f t="shared" si="5"/>
        <v>0</v>
      </c>
      <c r="R49" s="112">
        <f t="shared" si="6"/>
        <v>0</v>
      </c>
      <c r="S49" s="113">
        <f t="shared" si="2"/>
        <v>0</v>
      </c>
      <c r="T49" s="113">
        <f t="shared" si="3"/>
        <v>0</v>
      </c>
      <c r="U49" s="113">
        <f t="shared" si="4"/>
        <v>0</v>
      </c>
      <c r="V49" s="114"/>
      <c r="W49" s="114"/>
      <c r="X49" s="103"/>
      <c r="Y49" s="103"/>
      <c r="Z49" s="103"/>
      <c r="AA49" s="103"/>
      <c r="AB49" s="103"/>
      <c r="AC49" s="103"/>
      <c r="AD49" s="103"/>
      <c r="AE49" s="115"/>
    </row>
    <row r="50" spans="1:31" s="74" customFormat="1" ht="15">
      <c r="A50" s="103">
        <v>47</v>
      </c>
      <c r="B50" s="103"/>
      <c r="C50" s="103"/>
      <c r="D50" s="116"/>
      <c r="E50" s="104"/>
      <c r="F50" s="104"/>
      <c r="G50" s="105"/>
      <c r="H50" s="106"/>
      <c r="I50" s="103"/>
      <c r="J50" s="118"/>
      <c r="K50" s="108"/>
      <c r="L50" s="117"/>
      <c r="M50" s="103"/>
      <c r="N50" s="110"/>
      <c r="O50" s="103"/>
      <c r="P50" s="111">
        <f>IF(J50&gt;0,YEAR('Cover Sheet'!$E$8)-J50+O50,0)</f>
        <v>0</v>
      </c>
      <c r="Q50" s="111">
        <f t="shared" si="5"/>
        <v>0</v>
      </c>
      <c r="R50" s="112">
        <f t="shared" si="6"/>
        <v>0</v>
      </c>
      <c r="S50" s="113">
        <f t="shared" si="2"/>
        <v>0</v>
      </c>
      <c r="T50" s="113">
        <f t="shared" si="3"/>
        <v>0</v>
      </c>
      <c r="U50" s="113">
        <f t="shared" si="4"/>
        <v>0</v>
      </c>
      <c r="V50" s="114"/>
      <c r="W50" s="114"/>
      <c r="X50" s="103"/>
      <c r="Y50" s="103"/>
      <c r="Z50" s="103"/>
      <c r="AA50" s="103"/>
      <c r="AB50" s="103"/>
      <c r="AC50" s="103"/>
      <c r="AD50" s="103"/>
      <c r="AE50" s="115"/>
    </row>
    <row r="51" spans="1:31" s="74" customFormat="1" ht="15">
      <c r="A51" s="103">
        <v>48</v>
      </c>
      <c r="B51" s="103"/>
      <c r="C51" s="103"/>
      <c r="D51" s="116"/>
      <c r="E51" s="104"/>
      <c r="F51" s="104"/>
      <c r="G51" s="105"/>
      <c r="H51" s="106"/>
      <c r="I51" s="103"/>
      <c r="J51" s="107"/>
      <c r="K51" s="108"/>
      <c r="L51" s="117"/>
      <c r="M51" s="103"/>
      <c r="N51" s="110"/>
      <c r="O51" s="103"/>
      <c r="P51" s="111">
        <f>IF(J51&gt;0,YEAR('Cover Sheet'!$E$8)-J51+O51,0)</f>
        <v>0</v>
      </c>
      <c r="Q51" s="111">
        <f t="shared" si="5"/>
        <v>0</v>
      </c>
      <c r="R51" s="112">
        <f t="shared" si="6"/>
        <v>0</v>
      </c>
      <c r="S51" s="113">
        <f t="shared" si="2"/>
        <v>0</v>
      </c>
      <c r="T51" s="113">
        <f t="shared" si="3"/>
        <v>0</v>
      </c>
      <c r="U51" s="113">
        <f t="shared" si="4"/>
        <v>0</v>
      </c>
      <c r="V51" s="114"/>
      <c r="W51" s="114"/>
      <c r="X51" s="103"/>
      <c r="Y51" s="103"/>
      <c r="Z51" s="103"/>
      <c r="AA51" s="103"/>
      <c r="AB51" s="103"/>
      <c r="AC51" s="103"/>
      <c r="AD51" s="103"/>
      <c r="AE51" s="115"/>
    </row>
    <row r="52" spans="1:31" s="74" customFormat="1" ht="15">
      <c r="A52" s="103">
        <v>49</v>
      </c>
      <c r="B52" s="103"/>
      <c r="C52" s="103"/>
      <c r="D52" s="103"/>
      <c r="E52" s="104"/>
      <c r="F52" s="104"/>
      <c r="G52" s="119"/>
      <c r="H52" s="106"/>
      <c r="I52" s="103"/>
      <c r="J52" s="120"/>
      <c r="K52" s="108"/>
      <c r="L52" s="117"/>
      <c r="M52" s="103"/>
      <c r="N52" s="110"/>
      <c r="O52" s="103"/>
      <c r="P52" s="111">
        <f>IF(J52&gt;0,YEAR('Cover Sheet'!$E$8)-J52+O52,0)</f>
        <v>0</v>
      </c>
      <c r="Q52" s="111">
        <f t="shared" si="5"/>
        <v>0</v>
      </c>
      <c r="R52" s="112">
        <f t="shared" si="6"/>
        <v>0</v>
      </c>
      <c r="S52" s="113">
        <f t="shared" si="2"/>
        <v>0</v>
      </c>
      <c r="T52" s="113">
        <f t="shared" si="3"/>
        <v>0</v>
      </c>
      <c r="U52" s="113">
        <f t="shared" si="4"/>
        <v>0</v>
      </c>
      <c r="V52" s="114"/>
      <c r="W52" s="114"/>
      <c r="X52" s="103"/>
      <c r="Y52" s="103"/>
      <c r="Z52" s="103"/>
      <c r="AA52" s="103"/>
      <c r="AB52" s="103"/>
      <c r="AC52" s="103"/>
      <c r="AD52" s="103"/>
      <c r="AE52" s="115"/>
    </row>
    <row r="53" spans="1:31" s="74" customFormat="1" ht="15">
      <c r="A53" s="103">
        <v>50</v>
      </c>
      <c r="B53" s="103"/>
      <c r="C53" s="103"/>
      <c r="D53" s="116"/>
      <c r="E53" s="104"/>
      <c r="F53" s="104"/>
      <c r="G53" s="121"/>
      <c r="H53" s="106"/>
      <c r="I53" s="103"/>
      <c r="J53" s="107"/>
      <c r="K53" s="108"/>
      <c r="L53" s="117"/>
      <c r="M53" s="103"/>
      <c r="N53" s="110"/>
      <c r="O53" s="103"/>
      <c r="P53" s="111">
        <f>IF(J53&gt;0,YEAR('Cover Sheet'!$E$8)-J53+O53,0)</f>
        <v>0</v>
      </c>
      <c r="Q53" s="111">
        <f t="shared" si="5"/>
        <v>0</v>
      </c>
      <c r="R53" s="112">
        <f t="shared" si="6"/>
        <v>0</v>
      </c>
      <c r="S53" s="113">
        <f t="shared" si="2"/>
        <v>0</v>
      </c>
      <c r="T53" s="113">
        <f t="shared" si="3"/>
        <v>0</v>
      </c>
      <c r="U53" s="113">
        <f t="shared" si="4"/>
        <v>0</v>
      </c>
      <c r="V53" s="114"/>
      <c r="W53" s="114"/>
      <c r="X53" s="103"/>
      <c r="Y53" s="103"/>
      <c r="Z53" s="103"/>
      <c r="AA53" s="103"/>
      <c r="AB53" s="103"/>
      <c r="AC53" s="103"/>
      <c r="AD53" s="103"/>
      <c r="AE53" s="115"/>
    </row>
    <row r="54" spans="1:31" s="74" customFormat="1" ht="15">
      <c r="A54" s="103">
        <v>51</v>
      </c>
      <c r="B54" s="103"/>
      <c r="C54" s="103"/>
      <c r="D54" s="116"/>
      <c r="E54" s="104"/>
      <c r="F54" s="104"/>
      <c r="G54" s="105"/>
      <c r="H54" s="106"/>
      <c r="I54" s="103"/>
      <c r="J54" s="118"/>
      <c r="K54" s="108"/>
      <c r="L54" s="117"/>
      <c r="M54" s="103"/>
      <c r="N54" s="110"/>
      <c r="O54" s="103"/>
      <c r="P54" s="111">
        <f>IF(J54&gt;0,YEAR('Cover Sheet'!$E$8)-J54+O54,0)</f>
        <v>0</v>
      </c>
      <c r="Q54" s="111">
        <f t="shared" si="5"/>
        <v>0</v>
      </c>
      <c r="R54" s="112">
        <f t="shared" si="6"/>
        <v>0</v>
      </c>
      <c r="S54" s="113">
        <f t="shared" si="2"/>
        <v>0</v>
      </c>
      <c r="T54" s="113">
        <f t="shared" si="3"/>
        <v>0</v>
      </c>
      <c r="U54" s="113">
        <f t="shared" si="4"/>
        <v>0</v>
      </c>
      <c r="V54" s="114"/>
      <c r="W54" s="114"/>
      <c r="X54" s="103"/>
      <c r="Y54" s="103"/>
      <c r="Z54" s="103"/>
      <c r="AA54" s="103"/>
      <c r="AB54" s="103"/>
      <c r="AC54" s="103"/>
      <c r="AD54" s="103"/>
      <c r="AE54" s="115"/>
    </row>
    <row r="55" spans="1:31" s="74" customFormat="1" ht="15">
      <c r="A55" s="103">
        <v>52</v>
      </c>
      <c r="B55" s="103"/>
      <c r="C55" s="103"/>
      <c r="D55" s="116"/>
      <c r="E55" s="104"/>
      <c r="F55" s="104"/>
      <c r="G55" s="105"/>
      <c r="H55" s="106"/>
      <c r="I55" s="103"/>
      <c r="J55" s="107"/>
      <c r="K55" s="108"/>
      <c r="L55" s="117"/>
      <c r="M55" s="103"/>
      <c r="N55" s="110"/>
      <c r="O55" s="103"/>
      <c r="P55" s="111">
        <f>IF(J55&gt;0,YEAR('Cover Sheet'!$E$8)-J55+O55,0)</f>
        <v>0</v>
      </c>
      <c r="Q55" s="111">
        <f t="shared" si="5"/>
        <v>0</v>
      </c>
      <c r="R55" s="112">
        <f t="shared" si="6"/>
        <v>0</v>
      </c>
      <c r="S55" s="113">
        <f t="shared" si="2"/>
        <v>0</v>
      </c>
      <c r="T55" s="113">
        <f t="shared" si="3"/>
        <v>0</v>
      </c>
      <c r="U55" s="113">
        <f t="shared" si="4"/>
        <v>0</v>
      </c>
      <c r="V55" s="114"/>
      <c r="W55" s="114"/>
      <c r="X55" s="103"/>
      <c r="Y55" s="103"/>
      <c r="Z55" s="103"/>
      <c r="AA55" s="103"/>
      <c r="AB55" s="103"/>
      <c r="AC55" s="103"/>
      <c r="AD55" s="103"/>
      <c r="AE55" s="115"/>
    </row>
    <row r="56" spans="1:31" s="74" customFormat="1" ht="15">
      <c r="A56" s="103">
        <v>53</v>
      </c>
      <c r="B56" s="103"/>
      <c r="C56" s="103"/>
      <c r="D56" s="103"/>
      <c r="E56" s="104"/>
      <c r="F56" s="104"/>
      <c r="G56" s="119"/>
      <c r="H56" s="106"/>
      <c r="I56" s="103"/>
      <c r="J56" s="120"/>
      <c r="K56" s="108"/>
      <c r="L56" s="117"/>
      <c r="M56" s="103"/>
      <c r="N56" s="110"/>
      <c r="O56" s="103"/>
      <c r="P56" s="111">
        <f>IF(J56&gt;0,YEAR('Cover Sheet'!$E$8)-J56+O56,0)</f>
        <v>0</v>
      </c>
      <c r="Q56" s="111">
        <f t="shared" si="5"/>
        <v>0</v>
      </c>
      <c r="R56" s="112">
        <f t="shared" si="6"/>
        <v>0</v>
      </c>
      <c r="S56" s="113">
        <f t="shared" si="2"/>
        <v>0</v>
      </c>
      <c r="T56" s="113">
        <f t="shared" si="3"/>
        <v>0</v>
      </c>
      <c r="U56" s="113">
        <f t="shared" si="4"/>
        <v>0</v>
      </c>
      <c r="V56" s="114"/>
      <c r="W56" s="114"/>
      <c r="X56" s="103"/>
      <c r="Y56" s="103"/>
      <c r="Z56" s="103"/>
      <c r="AA56" s="103"/>
      <c r="AB56" s="103"/>
      <c r="AC56" s="103"/>
      <c r="AD56" s="103"/>
      <c r="AE56" s="115"/>
    </row>
    <row r="57" spans="1:31" s="74" customFormat="1" ht="15">
      <c r="A57" s="103">
        <v>54</v>
      </c>
      <c r="B57" s="103"/>
      <c r="C57" s="103"/>
      <c r="D57" s="116"/>
      <c r="E57" s="104"/>
      <c r="F57" s="104"/>
      <c r="G57" s="121"/>
      <c r="H57" s="106"/>
      <c r="I57" s="103"/>
      <c r="J57" s="107"/>
      <c r="K57" s="108"/>
      <c r="L57" s="117"/>
      <c r="M57" s="103"/>
      <c r="N57" s="110"/>
      <c r="O57" s="103"/>
      <c r="P57" s="111">
        <f>IF(J57&gt;0,YEAR('Cover Sheet'!$E$8)-J57+O57,0)</f>
        <v>0</v>
      </c>
      <c r="Q57" s="111">
        <f t="shared" si="5"/>
        <v>0</v>
      </c>
      <c r="R57" s="112">
        <f t="shared" si="6"/>
        <v>0</v>
      </c>
      <c r="S57" s="113">
        <f t="shared" si="2"/>
        <v>0</v>
      </c>
      <c r="T57" s="113">
        <f t="shared" si="3"/>
        <v>0</v>
      </c>
      <c r="U57" s="113">
        <f t="shared" si="4"/>
        <v>0</v>
      </c>
      <c r="V57" s="114"/>
      <c r="W57" s="114"/>
      <c r="X57" s="103"/>
      <c r="Y57" s="103"/>
      <c r="Z57" s="103"/>
      <c r="AA57" s="103"/>
      <c r="AB57" s="103"/>
      <c r="AC57" s="103"/>
      <c r="AD57" s="103"/>
      <c r="AE57" s="115"/>
    </row>
    <row r="58" spans="1:31" s="74" customFormat="1" ht="15">
      <c r="A58" s="103">
        <v>55</v>
      </c>
      <c r="B58" s="103"/>
      <c r="C58" s="103"/>
      <c r="D58" s="116"/>
      <c r="E58" s="104"/>
      <c r="F58" s="104"/>
      <c r="G58" s="105"/>
      <c r="H58" s="106"/>
      <c r="I58" s="103"/>
      <c r="J58" s="118"/>
      <c r="K58" s="108"/>
      <c r="L58" s="117"/>
      <c r="M58" s="103"/>
      <c r="N58" s="110"/>
      <c r="O58" s="103"/>
      <c r="P58" s="111">
        <f>IF(J58&gt;0,YEAR('Cover Sheet'!$E$8)-J58+O58,0)</f>
        <v>0</v>
      </c>
      <c r="Q58" s="111">
        <f t="shared" si="5"/>
        <v>0</v>
      </c>
      <c r="R58" s="112">
        <f t="shared" si="6"/>
        <v>0</v>
      </c>
      <c r="S58" s="113">
        <f t="shared" si="2"/>
        <v>0</v>
      </c>
      <c r="T58" s="113">
        <f t="shared" si="3"/>
        <v>0</v>
      </c>
      <c r="U58" s="113">
        <f t="shared" si="4"/>
        <v>0</v>
      </c>
      <c r="V58" s="114"/>
      <c r="W58" s="114"/>
      <c r="X58" s="103"/>
      <c r="Y58" s="103"/>
      <c r="Z58" s="103"/>
      <c r="AA58" s="103"/>
      <c r="AB58" s="103"/>
      <c r="AC58" s="103"/>
      <c r="AD58" s="103"/>
      <c r="AE58" s="115"/>
    </row>
    <row r="59" spans="1:31" s="74" customFormat="1" ht="15">
      <c r="A59" s="103">
        <v>56</v>
      </c>
      <c r="B59" s="103"/>
      <c r="C59" s="103"/>
      <c r="D59" s="116"/>
      <c r="E59" s="104"/>
      <c r="F59" s="104"/>
      <c r="G59" s="105"/>
      <c r="H59" s="106"/>
      <c r="I59" s="103"/>
      <c r="J59" s="107"/>
      <c r="K59" s="108"/>
      <c r="L59" s="117"/>
      <c r="M59" s="103"/>
      <c r="N59" s="110"/>
      <c r="O59" s="103"/>
      <c r="P59" s="111">
        <f>IF(J59&gt;0,YEAR('Cover Sheet'!$E$8)-J59+O59,0)</f>
        <v>0</v>
      </c>
      <c r="Q59" s="111">
        <f t="shared" si="5"/>
        <v>0</v>
      </c>
      <c r="R59" s="112">
        <f t="shared" si="6"/>
        <v>0</v>
      </c>
      <c r="S59" s="113">
        <f t="shared" si="2"/>
        <v>0</v>
      </c>
      <c r="T59" s="113">
        <f t="shared" si="3"/>
        <v>0</v>
      </c>
      <c r="U59" s="113">
        <f t="shared" si="4"/>
        <v>0</v>
      </c>
      <c r="V59" s="114"/>
      <c r="W59" s="114"/>
      <c r="X59" s="103"/>
      <c r="Y59" s="103"/>
      <c r="Z59" s="103"/>
      <c r="AA59" s="103"/>
      <c r="AB59" s="103"/>
      <c r="AC59" s="103"/>
      <c r="AD59" s="103"/>
      <c r="AE59" s="115"/>
    </row>
    <row r="60" spans="1:31" s="74" customFormat="1" ht="15">
      <c r="A60" s="103">
        <v>57</v>
      </c>
      <c r="B60" s="103"/>
      <c r="C60" s="103"/>
      <c r="D60" s="103"/>
      <c r="E60" s="104"/>
      <c r="F60" s="104"/>
      <c r="G60" s="119"/>
      <c r="H60" s="106"/>
      <c r="I60" s="103"/>
      <c r="J60" s="120"/>
      <c r="K60" s="108"/>
      <c r="L60" s="117"/>
      <c r="M60" s="103"/>
      <c r="N60" s="110"/>
      <c r="O60" s="103"/>
      <c r="P60" s="111">
        <f>IF(J60&gt;0,YEAR('Cover Sheet'!$E$8)-J60+O60,0)</f>
        <v>0</v>
      </c>
      <c r="Q60" s="111">
        <f t="shared" si="5"/>
        <v>0</v>
      </c>
      <c r="R60" s="112">
        <f t="shared" si="6"/>
        <v>0</v>
      </c>
      <c r="S60" s="113">
        <f t="shared" si="2"/>
        <v>0</v>
      </c>
      <c r="T60" s="113">
        <f t="shared" si="3"/>
        <v>0</v>
      </c>
      <c r="U60" s="113">
        <f t="shared" si="4"/>
        <v>0</v>
      </c>
      <c r="V60" s="114"/>
      <c r="W60" s="114"/>
      <c r="X60" s="103"/>
      <c r="Y60" s="103"/>
      <c r="Z60" s="103"/>
      <c r="AA60" s="103"/>
      <c r="AB60" s="103"/>
      <c r="AC60" s="103"/>
      <c r="AD60" s="103"/>
      <c r="AE60" s="115"/>
    </row>
    <row r="61" spans="1:31" s="74" customFormat="1" ht="15">
      <c r="A61" s="103">
        <v>58</v>
      </c>
      <c r="B61" s="103"/>
      <c r="C61" s="103"/>
      <c r="D61" s="116"/>
      <c r="E61" s="104"/>
      <c r="F61" s="104"/>
      <c r="G61" s="121"/>
      <c r="H61" s="106"/>
      <c r="I61" s="103"/>
      <c r="J61" s="107"/>
      <c r="K61" s="108"/>
      <c r="L61" s="117"/>
      <c r="M61" s="103"/>
      <c r="N61" s="110"/>
      <c r="O61" s="103"/>
      <c r="P61" s="111">
        <f>IF(J61&gt;0,YEAR('Cover Sheet'!$E$8)-J61+O61,0)</f>
        <v>0</v>
      </c>
      <c r="Q61" s="111">
        <f t="shared" si="5"/>
        <v>0</v>
      </c>
      <c r="R61" s="112">
        <f t="shared" si="6"/>
        <v>0</v>
      </c>
      <c r="S61" s="113">
        <f t="shared" si="2"/>
        <v>0</v>
      </c>
      <c r="T61" s="113">
        <f t="shared" si="3"/>
        <v>0</v>
      </c>
      <c r="U61" s="113">
        <f t="shared" si="4"/>
        <v>0</v>
      </c>
      <c r="V61" s="114"/>
      <c r="W61" s="114"/>
      <c r="X61" s="103"/>
      <c r="Y61" s="103"/>
      <c r="Z61" s="103"/>
      <c r="AA61" s="103"/>
      <c r="AB61" s="103"/>
      <c r="AC61" s="103"/>
      <c r="AD61" s="103"/>
      <c r="AE61" s="115"/>
    </row>
    <row r="62" spans="1:31" s="74" customFormat="1" ht="15">
      <c r="A62" s="103">
        <v>59</v>
      </c>
      <c r="B62" s="103"/>
      <c r="C62" s="103"/>
      <c r="D62" s="116"/>
      <c r="E62" s="104"/>
      <c r="F62" s="104"/>
      <c r="G62" s="105"/>
      <c r="H62" s="106"/>
      <c r="I62" s="103"/>
      <c r="J62" s="118"/>
      <c r="K62" s="108"/>
      <c r="L62" s="117"/>
      <c r="M62" s="103"/>
      <c r="N62" s="110"/>
      <c r="O62" s="103"/>
      <c r="P62" s="111">
        <f>IF(J62&gt;0,YEAR('Cover Sheet'!$E$8)-J62+O62,0)</f>
        <v>0</v>
      </c>
      <c r="Q62" s="111">
        <f t="shared" si="5"/>
        <v>0</v>
      </c>
      <c r="R62" s="112">
        <f t="shared" si="6"/>
        <v>0</v>
      </c>
      <c r="S62" s="113">
        <f t="shared" si="2"/>
        <v>0</v>
      </c>
      <c r="T62" s="113">
        <f t="shared" si="3"/>
        <v>0</v>
      </c>
      <c r="U62" s="113">
        <f t="shared" si="4"/>
        <v>0</v>
      </c>
      <c r="V62" s="114"/>
      <c r="W62" s="114"/>
      <c r="X62" s="103"/>
      <c r="Y62" s="103"/>
      <c r="Z62" s="103"/>
      <c r="AA62" s="103"/>
      <c r="AB62" s="103"/>
      <c r="AC62" s="103"/>
      <c r="AD62" s="103"/>
      <c r="AE62" s="115"/>
    </row>
    <row r="63" spans="1:31" s="74" customFormat="1" ht="15">
      <c r="A63" s="103">
        <v>60</v>
      </c>
      <c r="B63" s="103"/>
      <c r="C63" s="103"/>
      <c r="D63" s="116"/>
      <c r="E63" s="104"/>
      <c r="F63" s="104"/>
      <c r="G63" s="105"/>
      <c r="H63" s="106"/>
      <c r="I63" s="103"/>
      <c r="J63" s="107"/>
      <c r="K63" s="108"/>
      <c r="L63" s="117"/>
      <c r="M63" s="103"/>
      <c r="N63" s="110"/>
      <c r="O63" s="103"/>
      <c r="P63" s="111">
        <f>IF(J63&gt;0,YEAR('Cover Sheet'!$E$8)-J63+O63,0)</f>
        <v>0</v>
      </c>
      <c r="Q63" s="111">
        <f t="shared" si="5"/>
        <v>0</v>
      </c>
      <c r="R63" s="112">
        <f t="shared" si="6"/>
        <v>0</v>
      </c>
      <c r="S63" s="113">
        <f t="shared" si="2"/>
        <v>0</v>
      </c>
      <c r="T63" s="113">
        <f t="shared" si="3"/>
        <v>0</v>
      </c>
      <c r="U63" s="113">
        <f t="shared" si="4"/>
        <v>0</v>
      </c>
      <c r="V63" s="114"/>
      <c r="W63" s="114"/>
      <c r="X63" s="103"/>
      <c r="Y63" s="103"/>
      <c r="Z63" s="103"/>
      <c r="AA63" s="103"/>
      <c r="AB63" s="103"/>
      <c r="AC63" s="103"/>
      <c r="AD63" s="103"/>
      <c r="AE63" s="115"/>
    </row>
    <row r="64" spans="1:31" s="74" customFormat="1" ht="15">
      <c r="A64" s="103">
        <v>61</v>
      </c>
      <c r="B64" s="103"/>
      <c r="C64" s="103"/>
      <c r="D64" s="103"/>
      <c r="E64" s="104"/>
      <c r="F64" s="104"/>
      <c r="G64" s="119"/>
      <c r="H64" s="106"/>
      <c r="I64" s="103"/>
      <c r="J64" s="120"/>
      <c r="K64" s="108"/>
      <c r="L64" s="117"/>
      <c r="M64" s="103"/>
      <c r="N64" s="110"/>
      <c r="O64" s="103"/>
      <c r="P64" s="111">
        <f>IF(J64&gt;0,YEAR('Cover Sheet'!$E$8)-J64+O64,0)</f>
        <v>0</v>
      </c>
      <c r="Q64" s="111">
        <f t="shared" si="5"/>
        <v>0</v>
      </c>
      <c r="R64" s="112">
        <f t="shared" si="6"/>
        <v>0</v>
      </c>
      <c r="S64" s="113">
        <f t="shared" si="2"/>
        <v>0</v>
      </c>
      <c r="T64" s="113">
        <f t="shared" si="3"/>
        <v>0</v>
      </c>
      <c r="U64" s="113">
        <f t="shared" si="4"/>
        <v>0</v>
      </c>
      <c r="V64" s="114"/>
      <c r="W64" s="114"/>
      <c r="X64" s="103"/>
      <c r="Y64" s="103"/>
      <c r="Z64" s="103"/>
      <c r="AA64" s="103"/>
      <c r="AB64" s="103"/>
      <c r="AC64" s="103"/>
      <c r="AD64" s="103"/>
      <c r="AE64" s="115"/>
    </row>
    <row r="65" spans="1:31" s="74" customFormat="1" ht="15">
      <c r="A65" s="103">
        <v>62</v>
      </c>
      <c r="B65" s="103"/>
      <c r="C65" s="103"/>
      <c r="D65" s="116"/>
      <c r="E65" s="104"/>
      <c r="F65" s="104"/>
      <c r="G65" s="121"/>
      <c r="H65" s="106"/>
      <c r="I65" s="103"/>
      <c r="J65" s="107"/>
      <c r="K65" s="108"/>
      <c r="L65" s="117"/>
      <c r="M65" s="103"/>
      <c r="N65" s="110"/>
      <c r="O65" s="103"/>
      <c r="P65" s="111">
        <f>IF(J65&gt;0,YEAR('Cover Sheet'!$E$8)-J65+O65,0)</f>
        <v>0</v>
      </c>
      <c r="Q65" s="111">
        <f t="shared" si="5"/>
        <v>0</v>
      </c>
      <c r="R65" s="112">
        <f t="shared" si="6"/>
        <v>0</v>
      </c>
      <c r="S65" s="113">
        <f t="shared" si="2"/>
        <v>0</v>
      </c>
      <c r="T65" s="113">
        <f t="shared" si="3"/>
        <v>0</v>
      </c>
      <c r="U65" s="113">
        <f t="shared" si="4"/>
        <v>0</v>
      </c>
      <c r="V65" s="114"/>
      <c r="W65" s="114"/>
      <c r="X65" s="103"/>
      <c r="Y65" s="103"/>
      <c r="Z65" s="103"/>
      <c r="AA65" s="103"/>
      <c r="AB65" s="103"/>
      <c r="AC65" s="103"/>
      <c r="AD65" s="103"/>
      <c r="AE65" s="115"/>
    </row>
    <row r="66" spans="1:31" s="74" customFormat="1" ht="15">
      <c r="A66" s="103">
        <v>63</v>
      </c>
      <c r="B66" s="103"/>
      <c r="C66" s="103"/>
      <c r="D66" s="116"/>
      <c r="E66" s="104"/>
      <c r="F66" s="104"/>
      <c r="G66" s="105"/>
      <c r="H66" s="106"/>
      <c r="I66" s="103"/>
      <c r="J66" s="118"/>
      <c r="K66" s="108"/>
      <c r="L66" s="117"/>
      <c r="M66" s="103"/>
      <c r="N66" s="110"/>
      <c r="O66" s="103"/>
      <c r="P66" s="111">
        <f>IF(J66&gt;0,YEAR('Cover Sheet'!$E$8)-J66+O66,0)</f>
        <v>0</v>
      </c>
      <c r="Q66" s="111">
        <f t="shared" si="5"/>
        <v>0</v>
      </c>
      <c r="R66" s="112">
        <f t="shared" si="6"/>
        <v>0</v>
      </c>
      <c r="S66" s="113">
        <f t="shared" si="2"/>
        <v>0</v>
      </c>
      <c r="T66" s="113">
        <f t="shared" si="3"/>
        <v>0</v>
      </c>
      <c r="U66" s="113">
        <f t="shared" si="4"/>
        <v>0</v>
      </c>
      <c r="V66" s="114"/>
      <c r="W66" s="114"/>
      <c r="X66" s="103"/>
      <c r="Y66" s="103"/>
      <c r="Z66" s="103"/>
      <c r="AA66" s="103"/>
      <c r="AB66" s="103"/>
      <c r="AC66" s="103"/>
      <c r="AD66" s="103"/>
      <c r="AE66" s="115"/>
    </row>
    <row r="67" spans="1:31" s="74" customFormat="1" ht="15">
      <c r="A67" s="103">
        <v>64</v>
      </c>
      <c r="B67" s="103"/>
      <c r="C67" s="103"/>
      <c r="D67" s="116"/>
      <c r="E67" s="104"/>
      <c r="F67" s="104"/>
      <c r="G67" s="105"/>
      <c r="H67" s="106"/>
      <c r="I67" s="103"/>
      <c r="J67" s="107"/>
      <c r="K67" s="108"/>
      <c r="L67" s="117"/>
      <c r="M67" s="103"/>
      <c r="N67" s="110"/>
      <c r="O67" s="103"/>
      <c r="P67" s="111">
        <f>IF(J67&gt;0,YEAR('Cover Sheet'!$E$8)-J67+O67,0)</f>
        <v>0</v>
      </c>
      <c r="Q67" s="111">
        <f t="shared" si="5"/>
        <v>0</v>
      </c>
      <c r="R67" s="112">
        <f t="shared" si="6"/>
        <v>0</v>
      </c>
      <c r="S67" s="113">
        <f t="shared" si="2"/>
        <v>0</v>
      </c>
      <c r="T67" s="113">
        <f t="shared" si="3"/>
        <v>0</v>
      </c>
      <c r="U67" s="113">
        <f t="shared" si="4"/>
        <v>0</v>
      </c>
      <c r="V67" s="114"/>
      <c r="W67" s="114"/>
      <c r="X67" s="103"/>
      <c r="Y67" s="103"/>
      <c r="Z67" s="103"/>
      <c r="AA67" s="103"/>
      <c r="AB67" s="103"/>
      <c r="AC67" s="103"/>
      <c r="AD67" s="103"/>
      <c r="AE67" s="115"/>
    </row>
    <row r="68" spans="1:31" s="74" customFormat="1" ht="15">
      <c r="A68" s="103">
        <v>65</v>
      </c>
      <c r="B68" s="103"/>
      <c r="C68" s="103"/>
      <c r="D68" s="103"/>
      <c r="E68" s="104"/>
      <c r="F68" s="104"/>
      <c r="G68" s="119"/>
      <c r="H68" s="106"/>
      <c r="I68" s="103"/>
      <c r="J68" s="120"/>
      <c r="K68" s="108"/>
      <c r="L68" s="117"/>
      <c r="M68" s="103"/>
      <c r="N68" s="110"/>
      <c r="O68" s="103"/>
      <c r="P68" s="111">
        <f>IF(J68&gt;0,YEAR('Cover Sheet'!$E$8)-J68+O68,0)</f>
        <v>0</v>
      </c>
      <c r="Q68" s="111">
        <f t="shared" si="5"/>
        <v>0</v>
      </c>
      <c r="R68" s="112">
        <f t="shared" si="6"/>
        <v>0</v>
      </c>
      <c r="S68" s="113">
        <f t="shared" si="2"/>
        <v>0</v>
      </c>
      <c r="T68" s="113">
        <f t="shared" si="3"/>
        <v>0</v>
      </c>
      <c r="U68" s="113">
        <f t="shared" si="4"/>
        <v>0</v>
      </c>
      <c r="V68" s="114"/>
      <c r="W68" s="114"/>
      <c r="X68" s="103"/>
      <c r="Y68" s="103"/>
      <c r="Z68" s="103"/>
      <c r="AA68" s="103"/>
      <c r="AB68" s="103"/>
      <c r="AC68" s="103"/>
      <c r="AD68" s="103"/>
      <c r="AE68" s="115"/>
    </row>
    <row r="69" spans="1:31" s="74" customFormat="1" ht="15">
      <c r="A69" s="103">
        <v>66</v>
      </c>
      <c r="B69" s="103"/>
      <c r="C69" s="103"/>
      <c r="D69" s="116"/>
      <c r="E69" s="104"/>
      <c r="F69" s="104"/>
      <c r="G69" s="121"/>
      <c r="H69" s="106"/>
      <c r="I69" s="103"/>
      <c r="J69" s="107"/>
      <c r="K69" s="108"/>
      <c r="L69" s="117"/>
      <c r="M69" s="103"/>
      <c r="N69" s="110"/>
      <c r="O69" s="103"/>
      <c r="P69" s="111">
        <f>IF(J69&gt;0,YEAR('Cover Sheet'!$E$8)-J69+O69,0)</f>
        <v>0</v>
      </c>
      <c r="Q69" s="111">
        <f t="shared" si="5"/>
        <v>0</v>
      </c>
      <c r="R69" s="112">
        <f t="shared" si="6"/>
        <v>0</v>
      </c>
      <c r="S69" s="113">
        <f t="shared" ref="S69:S103" si="7">P69*$L69</f>
        <v>0</v>
      </c>
      <c r="T69" s="113">
        <f t="shared" ref="T69:T103" si="8">Q69*$L69</f>
        <v>0</v>
      </c>
      <c r="U69" s="113">
        <f t="shared" ref="U69:U103" si="9">R69*$L69</f>
        <v>0</v>
      </c>
      <c r="V69" s="114"/>
      <c r="W69" s="114"/>
      <c r="X69" s="103"/>
      <c r="Y69" s="103"/>
      <c r="Z69" s="103"/>
      <c r="AA69" s="103"/>
      <c r="AB69" s="103"/>
      <c r="AC69" s="103"/>
      <c r="AD69" s="103"/>
      <c r="AE69" s="115"/>
    </row>
    <row r="70" spans="1:31" s="74" customFormat="1" ht="15">
      <c r="A70" s="103">
        <v>67</v>
      </c>
      <c r="B70" s="103"/>
      <c r="C70" s="103"/>
      <c r="D70" s="116"/>
      <c r="E70" s="104"/>
      <c r="F70" s="104"/>
      <c r="G70" s="105"/>
      <c r="H70" s="106"/>
      <c r="I70" s="103"/>
      <c r="J70" s="118"/>
      <c r="K70" s="108"/>
      <c r="L70" s="117"/>
      <c r="M70" s="103"/>
      <c r="N70" s="110"/>
      <c r="O70" s="103"/>
      <c r="P70" s="111">
        <f>IF(J70&gt;0,YEAR('Cover Sheet'!$E$8)-J70+O70,0)</f>
        <v>0</v>
      </c>
      <c r="Q70" s="111">
        <f t="shared" si="5"/>
        <v>0</v>
      </c>
      <c r="R70" s="112">
        <f t="shared" si="6"/>
        <v>0</v>
      </c>
      <c r="S70" s="113">
        <f t="shared" si="7"/>
        <v>0</v>
      </c>
      <c r="T70" s="113">
        <f t="shared" si="8"/>
        <v>0</v>
      </c>
      <c r="U70" s="113">
        <f t="shared" si="9"/>
        <v>0</v>
      </c>
      <c r="V70" s="114"/>
      <c r="W70" s="114"/>
      <c r="X70" s="103"/>
      <c r="Y70" s="103"/>
      <c r="Z70" s="103"/>
      <c r="AA70" s="103"/>
      <c r="AB70" s="103"/>
      <c r="AC70" s="103"/>
      <c r="AD70" s="103"/>
      <c r="AE70" s="115"/>
    </row>
    <row r="71" spans="1:31" s="74" customFormat="1" ht="15">
      <c r="A71" s="103">
        <v>68</v>
      </c>
      <c r="B71" s="103"/>
      <c r="C71" s="103"/>
      <c r="D71" s="116"/>
      <c r="E71" s="104"/>
      <c r="F71" s="104"/>
      <c r="G71" s="105"/>
      <c r="H71" s="106"/>
      <c r="I71" s="103"/>
      <c r="J71" s="107"/>
      <c r="K71" s="108"/>
      <c r="L71" s="117"/>
      <c r="M71" s="103"/>
      <c r="N71" s="110"/>
      <c r="O71" s="103"/>
      <c r="P71" s="111">
        <f>IF(J71&gt;0,YEAR('Cover Sheet'!$E$8)-J71+O71,0)</f>
        <v>0</v>
      </c>
      <c r="Q71" s="111">
        <f t="shared" si="5"/>
        <v>0</v>
      </c>
      <c r="R71" s="112">
        <f t="shared" si="6"/>
        <v>0</v>
      </c>
      <c r="S71" s="113">
        <f t="shared" si="7"/>
        <v>0</v>
      </c>
      <c r="T71" s="113">
        <f t="shared" si="8"/>
        <v>0</v>
      </c>
      <c r="U71" s="113">
        <f t="shared" si="9"/>
        <v>0</v>
      </c>
      <c r="V71" s="114"/>
      <c r="W71" s="114"/>
      <c r="X71" s="103"/>
      <c r="Y71" s="103"/>
      <c r="Z71" s="103"/>
      <c r="AA71" s="103"/>
      <c r="AB71" s="103"/>
      <c r="AC71" s="103"/>
      <c r="AD71" s="103"/>
      <c r="AE71" s="115"/>
    </row>
    <row r="72" spans="1:31" s="74" customFormat="1" ht="15">
      <c r="A72" s="103">
        <v>69</v>
      </c>
      <c r="B72" s="103"/>
      <c r="C72" s="103"/>
      <c r="D72" s="103"/>
      <c r="E72" s="104"/>
      <c r="F72" s="104"/>
      <c r="G72" s="119"/>
      <c r="H72" s="106"/>
      <c r="I72" s="103"/>
      <c r="J72" s="120"/>
      <c r="K72" s="108"/>
      <c r="L72" s="117"/>
      <c r="M72" s="103"/>
      <c r="N72" s="110"/>
      <c r="O72" s="103"/>
      <c r="P72" s="111">
        <f>IF(J72&gt;0,YEAR('Cover Sheet'!$E$8)-J72+O72,0)</f>
        <v>0</v>
      </c>
      <c r="Q72" s="111">
        <f t="shared" si="5"/>
        <v>0</v>
      </c>
      <c r="R72" s="112">
        <f t="shared" si="6"/>
        <v>0</v>
      </c>
      <c r="S72" s="113">
        <f t="shared" si="7"/>
        <v>0</v>
      </c>
      <c r="T72" s="113">
        <f t="shared" si="8"/>
        <v>0</v>
      </c>
      <c r="U72" s="113">
        <f t="shared" si="9"/>
        <v>0</v>
      </c>
      <c r="V72" s="114"/>
      <c r="W72" s="114"/>
      <c r="X72" s="103"/>
      <c r="Y72" s="103"/>
      <c r="Z72" s="103"/>
      <c r="AA72" s="103"/>
      <c r="AB72" s="103"/>
      <c r="AC72" s="103"/>
      <c r="AD72" s="103"/>
      <c r="AE72" s="115"/>
    </row>
    <row r="73" spans="1:31" s="74" customFormat="1" ht="15">
      <c r="A73" s="103">
        <v>70</v>
      </c>
      <c r="B73" s="103"/>
      <c r="C73" s="103"/>
      <c r="D73" s="116"/>
      <c r="E73" s="104"/>
      <c r="F73" s="104"/>
      <c r="G73" s="121"/>
      <c r="H73" s="106"/>
      <c r="I73" s="103"/>
      <c r="J73" s="107"/>
      <c r="K73" s="108"/>
      <c r="L73" s="117"/>
      <c r="M73" s="103"/>
      <c r="N73" s="110"/>
      <c r="O73" s="103"/>
      <c r="P73" s="111">
        <f>IF(J73&gt;0,YEAR('Cover Sheet'!$E$8)-J73+O73,0)</f>
        <v>0</v>
      </c>
      <c r="Q73" s="111">
        <f t="shared" si="5"/>
        <v>0</v>
      </c>
      <c r="R73" s="112">
        <f t="shared" si="6"/>
        <v>0</v>
      </c>
      <c r="S73" s="113">
        <f t="shared" si="7"/>
        <v>0</v>
      </c>
      <c r="T73" s="113">
        <f t="shared" si="8"/>
        <v>0</v>
      </c>
      <c r="U73" s="113">
        <f t="shared" si="9"/>
        <v>0</v>
      </c>
      <c r="V73" s="114"/>
      <c r="W73" s="114"/>
      <c r="X73" s="103"/>
      <c r="Y73" s="103"/>
      <c r="Z73" s="103"/>
      <c r="AA73" s="103"/>
      <c r="AB73" s="103"/>
      <c r="AC73" s="103"/>
      <c r="AD73" s="103"/>
      <c r="AE73" s="115"/>
    </row>
    <row r="74" spans="1:31" s="74" customFormat="1" ht="15">
      <c r="A74" s="103">
        <v>71</v>
      </c>
      <c r="B74" s="103"/>
      <c r="C74" s="103"/>
      <c r="D74" s="116"/>
      <c r="E74" s="104"/>
      <c r="F74" s="104"/>
      <c r="G74" s="105"/>
      <c r="H74" s="106"/>
      <c r="I74" s="103"/>
      <c r="J74" s="118"/>
      <c r="K74" s="108"/>
      <c r="L74" s="117"/>
      <c r="M74" s="103"/>
      <c r="N74" s="110"/>
      <c r="O74" s="103"/>
      <c r="P74" s="111">
        <f>IF(J74&gt;0,YEAR('Cover Sheet'!$E$8)-J74+O74,0)</f>
        <v>0</v>
      </c>
      <c r="Q74" s="111">
        <f t="shared" si="5"/>
        <v>0</v>
      </c>
      <c r="R74" s="112">
        <f t="shared" si="6"/>
        <v>0</v>
      </c>
      <c r="S74" s="113">
        <f t="shared" si="7"/>
        <v>0</v>
      </c>
      <c r="T74" s="113">
        <f t="shared" si="8"/>
        <v>0</v>
      </c>
      <c r="U74" s="113">
        <f t="shared" si="9"/>
        <v>0</v>
      </c>
      <c r="V74" s="114"/>
      <c r="W74" s="114"/>
      <c r="X74" s="103"/>
      <c r="Y74" s="103"/>
      <c r="Z74" s="103"/>
      <c r="AA74" s="103"/>
      <c r="AB74" s="103"/>
      <c r="AC74" s="103"/>
      <c r="AD74" s="103"/>
      <c r="AE74" s="115"/>
    </row>
    <row r="75" spans="1:31" s="74" customFormat="1" ht="15">
      <c r="A75" s="103">
        <v>72</v>
      </c>
      <c r="B75" s="103"/>
      <c r="C75" s="103"/>
      <c r="D75" s="116"/>
      <c r="E75" s="104"/>
      <c r="F75" s="104"/>
      <c r="G75" s="105"/>
      <c r="H75" s="106"/>
      <c r="I75" s="103"/>
      <c r="J75" s="107"/>
      <c r="K75" s="108"/>
      <c r="L75" s="117"/>
      <c r="M75" s="103"/>
      <c r="N75" s="110"/>
      <c r="O75" s="103"/>
      <c r="P75" s="111">
        <f>IF(J75&gt;0,YEAR('Cover Sheet'!$E$8)-J75+O75,0)</f>
        <v>0</v>
      </c>
      <c r="Q75" s="111">
        <f t="shared" si="5"/>
        <v>0</v>
      </c>
      <c r="R75" s="112">
        <f t="shared" si="6"/>
        <v>0</v>
      </c>
      <c r="S75" s="113">
        <f t="shared" si="7"/>
        <v>0</v>
      </c>
      <c r="T75" s="113">
        <f t="shared" si="8"/>
        <v>0</v>
      </c>
      <c r="U75" s="113">
        <f t="shared" si="9"/>
        <v>0</v>
      </c>
      <c r="V75" s="114"/>
      <c r="W75" s="114"/>
      <c r="X75" s="103"/>
      <c r="Y75" s="103"/>
      <c r="Z75" s="103"/>
      <c r="AA75" s="103"/>
      <c r="AB75" s="103"/>
      <c r="AC75" s="103"/>
      <c r="AD75" s="103"/>
      <c r="AE75" s="115"/>
    </row>
    <row r="76" spans="1:31" s="74" customFormat="1" ht="15">
      <c r="A76" s="103">
        <v>73</v>
      </c>
      <c r="B76" s="103"/>
      <c r="C76" s="103"/>
      <c r="D76" s="103"/>
      <c r="E76" s="104"/>
      <c r="F76" s="104"/>
      <c r="G76" s="119"/>
      <c r="H76" s="106"/>
      <c r="I76" s="103"/>
      <c r="J76" s="120"/>
      <c r="K76" s="108"/>
      <c r="L76" s="117"/>
      <c r="M76" s="103"/>
      <c r="N76" s="110"/>
      <c r="O76" s="103"/>
      <c r="P76" s="111">
        <f>IF(J76&gt;0,YEAR('Cover Sheet'!$E$8)-J76+O76,0)</f>
        <v>0</v>
      </c>
      <c r="Q76" s="111">
        <f t="shared" si="5"/>
        <v>0</v>
      </c>
      <c r="R76" s="112">
        <f t="shared" si="6"/>
        <v>0</v>
      </c>
      <c r="S76" s="113">
        <f t="shared" si="7"/>
        <v>0</v>
      </c>
      <c r="T76" s="113">
        <f t="shared" si="8"/>
        <v>0</v>
      </c>
      <c r="U76" s="113">
        <f t="shared" si="9"/>
        <v>0</v>
      </c>
      <c r="V76" s="114"/>
      <c r="W76" s="114"/>
      <c r="X76" s="103"/>
      <c r="Y76" s="103"/>
      <c r="Z76" s="103"/>
      <c r="AA76" s="103"/>
      <c r="AB76" s="103"/>
      <c r="AC76" s="103"/>
      <c r="AD76" s="103"/>
      <c r="AE76" s="115"/>
    </row>
    <row r="77" spans="1:31" s="74" customFormat="1" ht="15">
      <c r="A77" s="103">
        <v>74</v>
      </c>
      <c r="B77" s="103"/>
      <c r="C77" s="103"/>
      <c r="D77" s="116"/>
      <c r="E77" s="104"/>
      <c r="F77" s="104"/>
      <c r="G77" s="121"/>
      <c r="H77" s="106"/>
      <c r="I77" s="103"/>
      <c r="J77" s="107"/>
      <c r="K77" s="108"/>
      <c r="L77" s="117"/>
      <c r="M77" s="103"/>
      <c r="N77" s="110"/>
      <c r="O77" s="103"/>
      <c r="P77" s="111">
        <f>IF(J77&gt;0,YEAR('Cover Sheet'!$E$8)-J77+O77,0)</f>
        <v>0</v>
      </c>
      <c r="Q77" s="111">
        <f t="shared" si="5"/>
        <v>0</v>
      </c>
      <c r="R77" s="112">
        <f t="shared" si="6"/>
        <v>0</v>
      </c>
      <c r="S77" s="113">
        <f t="shared" si="7"/>
        <v>0</v>
      </c>
      <c r="T77" s="113">
        <f t="shared" si="8"/>
        <v>0</v>
      </c>
      <c r="U77" s="113">
        <f t="shared" si="9"/>
        <v>0</v>
      </c>
      <c r="V77" s="114"/>
      <c r="W77" s="114"/>
      <c r="X77" s="103"/>
      <c r="Y77" s="103"/>
      <c r="Z77" s="103"/>
      <c r="AA77" s="103"/>
      <c r="AB77" s="103"/>
      <c r="AC77" s="103"/>
      <c r="AD77" s="103"/>
      <c r="AE77" s="115"/>
    </row>
    <row r="78" spans="1:31" s="74" customFormat="1" ht="15">
      <c r="A78" s="103">
        <v>75</v>
      </c>
      <c r="B78" s="103"/>
      <c r="C78" s="103"/>
      <c r="D78" s="116"/>
      <c r="E78" s="104"/>
      <c r="F78" s="104"/>
      <c r="G78" s="105"/>
      <c r="H78" s="106"/>
      <c r="I78" s="103"/>
      <c r="J78" s="118"/>
      <c r="K78" s="108"/>
      <c r="L78" s="117"/>
      <c r="M78" s="103"/>
      <c r="N78" s="110"/>
      <c r="O78" s="103"/>
      <c r="P78" s="111">
        <f>IF(J78&gt;0,YEAR('Cover Sheet'!$E$8)-J78+O78,0)</f>
        <v>0</v>
      </c>
      <c r="Q78" s="111">
        <f t="shared" ref="Q78:Q103" si="10">IF(N78-P78&lt;0,0,N78-P78)</f>
        <v>0</v>
      </c>
      <c r="R78" s="112">
        <f t="shared" ref="R78:R103" si="11">IFERROR(Q78/N78,0)</f>
        <v>0</v>
      </c>
      <c r="S78" s="113">
        <f t="shared" si="7"/>
        <v>0</v>
      </c>
      <c r="T78" s="113">
        <f t="shared" si="8"/>
        <v>0</v>
      </c>
      <c r="U78" s="113">
        <f t="shared" si="9"/>
        <v>0</v>
      </c>
      <c r="V78" s="114"/>
      <c r="W78" s="114"/>
      <c r="X78" s="103"/>
      <c r="Y78" s="103"/>
      <c r="Z78" s="103"/>
      <c r="AA78" s="103"/>
      <c r="AB78" s="103"/>
      <c r="AC78" s="103"/>
      <c r="AD78" s="103"/>
      <c r="AE78" s="115"/>
    </row>
    <row r="79" spans="1:31" s="74" customFormat="1" ht="15">
      <c r="A79" s="103">
        <v>76</v>
      </c>
      <c r="B79" s="103"/>
      <c r="C79" s="103"/>
      <c r="D79" s="116"/>
      <c r="E79" s="104"/>
      <c r="F79" s="104"/>
      <c r="G79" s="105"/>
      <c r="H79" s="106"/>
      <c r="I79" s="103"/>
      <c r="J79" s="107"/>
      <c r="K79" s="108"/>
      <c r="L79" s="117"/>
      <c r="M79" s="103"/>
      <c r="N79" s="110"/>
      <c r="O79" s="103"/>
      <c r="P79" s="111">
        <f>IF(J79&gt;0,YEAR('Cover Sheet'!$E$8)-J79+O79,0)</f>
        <v>0</v>
      </c>
      <c r="Q79" s="111">
        <f t="shared" si="10"/>
        <v>0</v>
      </c>
      <c r="R79" s="112">
        <f t="shared" si="11"/>
        <v>0</v>
      </c>
      <c r="S79" s="113">
        <f t="shared" si="7"/>
        <v>0</v>
      </c>
      <c r="T79" s="113">
        <f t="shared" si="8"/>
        <v>0</v>
      </c>
      <c r="U79" s="113">
        <f t="shared" si="9"/>
        <v>0</v>
      </c>
      <c r="V79" s="114"/>
      <c r="W79" s="114"/>
      <c r="X79" s="103"/>
      <c r="Y79" s="103"/>
      <c r="Z79" s="103"/>
      <c r="AA79" s="103"/>
      <c r="AB79" s="103"/>
      <c r="AC79" s="103"/>
      <c r="AD79" s="103"/>
      <c r="AE79" s="115"/>
    </row>
    <row r="80" spans="1:31" s="74" customFormat="1" ht="15">
      <c r="A80" s="103">
        <v>77</v>
      </c>
      <c r="B80" s="103"/>
      <c r="C80" s="103"/>
      <c r="D80" s="103"/>
      <c r="E80" s="104"/>
      <c r="F80" s="104"/>
      <c r="G80" s="119"/>
      <c r="H80" s="106"/>
      <c r="I80" s="103"/>
      <c r="J80" s="120"/>
      <c r="K80" s="108"/>
      <c r="L80" s="117"/>
      <c r="M80" s="103"/>
      <c r="N80" s="110"/>
      <c r="O80" s="103"/>
      <c r="P80" s="111">
        <f>IF(J80&gt;0,YEAR('Cover Sheet'!$E$8)-J80+O80,0)</f>
        <v>0</v>
      </c>
      <c r="Q80" s="111">
        <f t="shared" si="10"/>
        <v>0</v>
      </c>
      <c r="R80" s="112">
        <f t="shared" si="11"/>
        <v>0</v>
      </c>
      <c r="S80" s="113">
        <f t="shared" si="7"/>
        <v>0</v>
      </c>
      <c r="T80" s="113">
        <f t="shared" si="8"/>
        <v>0</v>
      </c>
      <c r="U80" s="113">
        <f t="shared" si="9"/>
        <v>0</v>
      </c>
      <c r="V80" s="114"/>
      <c r="W80" s="114"/>
      <c r="X80" s="103"/>
      <c r="Y80" s="103"/>
      <c r="Z80" s="103"/>
      <c r="AA80" s="103"/>
      <c r="AB80" s="103"/>
      <c r="AC80" s="103"/>
      <c r="AD80" s="103"/>
      <c r="AE80" s="115"/>
    </row>
    <row r="81" spans="1:31" s="74" customFormat="1" ht="15">
      <c r="A81" s="103">
        <v>78</v>
      </c>
      <c r="B81" s="103"/>
      <c r="C81" s="103"/>
      <c r="D81" s="116"/>
      <c r="E81" s="104"/>
      <c r="F81" s="104"/>
      <c r="G81" s="121"/>
      <c r="H81" s="106"/>
      <c r="I81" s="103"/>
      <c r="J81" s="107"/>
      <c r="K81" s="108"/>
      <c r="L81" s="117"/>
      <c r="M81" s="103"/>
      <c r="N81" s="110"/>
      <c r="O81" s="103"/>
      <c r="P81" s="111">
        <f>IF(J81&gt;0,YEAR('Cover Sheet'!$E$8)-J81+O81,0)</f>
        <v>0</v>
      </c>
      <c r="Q81" s="111">
        <f t="shared" si="10"/>
        <v>0</v>
      </c>
      <c r="R81" s="112">
        <f t="shared" si="11"/>
        <v>0</v>
      </c>
      <c r="S81" s="113">
        <f t="shared" si="7"/>
        <v>0</v>
      </c>
      <c r="T81" s="113">
        <f t="shared" si="8"/>
        <v>0</v>
      </c>
      <c r="U81" s="113">
        <f t="shared" si="9"/>
        <v>0</v>
      </c>
      <c r="V81" s="114"/>
      <c r="W81" s="114"/>
      <c r="X81" s="103"/>
      <c r="Y81" s="103"/>
      <c r="Z81" s="103"/>
      <c r="AA81" s="103"/>
      <c r="AB81" s="103"/>
      <c r="AC81" s="103"/>
      <c r="AD81" s="103"/>
      <c r="AE81" s="115"/>
    </row>
    <row r="82" spans="1:31" s="74" customFormat="1" ht="15">
      <c r="A82" s="103">
        <v>79</v>
      </c>
      <c r="B82" s="103"/>
      <c r="C82" s="103"/>
      <c r="D82" s="116"/>
      <c r="E82" s="104"/>
      <c r="F82" s="104"/>
      <c r="G82" s="105"/>
      <c r="H82" s="106"/>
      <c r="I82" s="103"/>
      <c r="J82" s="118"/>
      <c r="K82" s="108"/>
      <c r="L82" s="117"/>
      <c r="M82" s="103"/>
      <c r="N82" s="110"/>
      <c r="O82" s="103"/>
      <c r="P82" s="111">
        <f>IF(J82&gt;0,YEAR('Cover Sheet'!$E$8)-J82+O82,0)</f>
        <v>0</v>
      </c>
      <c r="Q82" s="111">
        <f t="shared" si="10"/>
        <v>0</v>
      </c>
      <c r="R82" s="112">
        <f t="shared" si="11"/>
        <v>0</v>
      </c>
      <c r="S82" s="113">
        <f t="shared" si="7"/>
        <v>0</v>
      </c>
      <c r="T82" s="113">
        <f t="shared" si="8"/>
        <v>0</v>
      </c>
      <c r="U82" s="113">
        <f t="shared" si="9"/>
        <v>0</v>
      </c>
      <c r="V82" s="114"/>
      <c r="W82" s="114"/>
      <c r="X82" s="103"/>
      <c r="Y82" s="103"/>
      <c r="Z82" s="103"/>
      <c r="AA82" s="103"/>
      <c r="AB82" s="103"/>
      <c r="AC82" s="103"/>
      <c r="AD82" s="103"/>
      <c r="AE82" s="115"/>
    </row>
    <row r="83" spans="1:31" s="74" customFormat="1" ht="15">
      <c r="A83" s="103">
        <v>80</v>
      </c>
      <c r="B83" s="103"/>
      <c r="C83" s="103"/>
      <c r="D83" s="116"/>
      <c r="E83" s="104"/>
      <c r="F83" s="104"/>
      <c r="G83" s="105"/>
      <c r="H83" s="106"/>
      <c r="I83" s="103"/>
      <c r="J83" s="107"/>
      <c r="K83" s="108"/>
      <c r="L83" s="117"/>
      <c r="M83" s="103"/>
      <c r="N83" s="110"/>
      <c r="O83" s="103"/>
      <c r="P83" s="111">
        <f>IF(J83&gt;0,YEAR('Cover Sheet'!$E$8)-J83+O83,0)</f>
        <v>0</v>
      </c>
      <c r="Q83" s="111">
        <f t="shared" si="10"/>
        <v>0</v>
      </c>
      <c r="R83" s="112">
        <f t="shared" si="11"/>
        <v>0</v>
      </c>
      <c r="S83" s="113">
        <f t="shared" si="7"/>
        <v>0</v>
      </c>
      <c r="T83" s="113">
        <f t="shared" si="8"/>
        <v>0</v>
      </c>
      <c r="U83" s="113">
        <f t="shared" si="9"/>
        <v>0</v>
      </c>
      <c r="V83" s="114"/>
      <c r="W83" s="114"/>
      <c r="X83" s="103"/>
      <c r="Y83" s="103"/>
      <c r="Z83" s="103"/>
      <c r="AA83" s="103"/>
      <c r="AB83" s="103"/>
      <c r="AC83" s="103"/>
      <c r="AD83" s="103"/>
      <c r="AE83" s="115"/>
    </row>
    <row r="84" spans="1:31" s="74" customFormat="1" ht="15">
      <c r="A84" s="103">
        <v>81</v>
      </c>
      <c r="B84" s="103"/>
      <c r="C84" s="103"/>
      <c r="D84" s="103"/>
      <c r="E84" s="104"/>
      <c r="F84" s="104"/>
      <c r="G84" s="119"/>
      <c r="H84" s="106"/>
      <c r="I84" s="103"/>
      <c r="J84" s="120"/>
      <c r="K84" s="108"/>
      <c r="L84" s="117"/>
      <c r="M84" s="103"/>
      <c r="N84" s="110"/>
      <c r="O84" s="103"/>
      <c r="P84" s="111">
        <f>IF(J84&gt;0,YEAR('Cover Sheet'!$E$8)-J84+O84,0)</f>
        <v>0</v>
      </c>
      <c r="Q84" s="111">
        <f t="shared" si="10"/>
        <v>0</v>
      </c>
      <c r="R84" s="112">
        <f t="shared" si="11"/>
        <v>0</v>
      </c>
      <c r="S84" s="113">
        <f t="shared" si="7"/>
        <v>0</v>
      </c>
      <c r="T84" s="113">
        <f t="shared" si="8"/>
        <v>0</v>
      </c>
      <c r="U84" s="113">
        <f t="shared" si="9"/>
        <v>0</v>
      </c>
      <c r="V84" s="114"/>
      <c r="W84" s="114"/>
      <c r="X84" s="103"/>
      <c r="Y84" s="103"/>
      <c r="Z84" s="103"/>
      <c r="AA84" s="103"/>
      <c r="AB84" s="103"/>
      <c r="AC84" s="103"/>
      <c r="AD84" s="103"/>
      <c r="AE84" s="115"/>
    </row>
    <row r="85" spans="1:31" s="74" customFormat="1" ht="15">
      <c r="A85" s="103">
        <v>82</v>
      </c>
      <c r="B85" s="103"/>
      <c r="C85" s="103"/>
      <c r="D85" s="116"/>
      <c r="E85" s="104"/>
      <c r="F85" s="104"/>
      <c r="G85" s="121"/>
      <c r="H85" s="106"/>
      <c r="I85" s="103"/>
      <c r="J85" s="107"/>
      <c r="K85" s="108"/>
      <c r="L85" s="117"/>
      <c r="M85" s="103"/>
      <c r="N85" s="110"/>
      <c r="O85" s="103"/>
      <c r="P85" s="111">
        <f>IF(J85&gt;0,YEAR('Cover Sheet'!$E$8)-J85+O85,0)</f>
        <v>0</v>
      </c>
      <c r="Q85" s="111">
        <f t="shared" si="10"/>
        <v>0</v>
      </c>
      <c r="R85" s="112">
        <f t="shared" si="11"/>
        <v>0</v>
      </c>
      <c r="S85" s="113">
        <f t="shared" si="7"/>
        <v>0</v>
      </c>
      <c r="T85" s="113">
        <f t="shared" si="8"/>
        <v>0</v>
      </c>
      <c r="U85" s="113">
        <f t="shared" si="9"/>
        <v>0</v>
      </c>
      <c r="V85" s="114"/>
      <c r="W85" s="114"/>
      <c r="X85" s="103"/>
      <c r="Y85" s="103"/>
      <c r="Z85" s="103"/>
      <c r="AA85" s="103"/>
      <c r="AB85" s="103"/>
      <c r="AC85" s="103"/>
      <c r="AD85" s="103"/>
      <c r="AE85" s="115"/>
    </row>
    <row r="86" spans="1:31" s="74" customFormat="1" ht="15">
      <c r="A86" s="103">
        <v>83</v>
      </c>
      <c r="B86" s="103"/>
      <c r="C86" s="103"/>
      <c r="D86" s="116"/>
      <c r="E86" s="104"/>
      <c r="F86" s="104"/>
      <c r="G86" s="105"/>
      <c r="H86" s="106"/>
      <c r="I86" s="103"/>
      <c r="J86" s="118"/>
      <c r="K86" s="108"/>
      <c r="L86" s="117"/>
      <c r="M86" s="103"/>
      <c r="N86" s="110"/>
      <c r="O86" s="103"/>
      <c r="P86" s="111">
        <f>IF(J86&gt;0,YEAR('Cover Sheet'!$E$8)-J86+O86,0)</f>
        <v>0</v>
      </c>
      <c r="Q86" s="111">
        <f t="shared" si="10"/>
        <v>0</v>
      </c>
      <c r="R86" s="112">
        <f t="shared" si="11"/>
        <v>0</v>
      </c>
      <c r="S86" s="113">
        <f t="shared" si="7"/>
        <v>0</v>
      </c>
      <c r="T86" s="113">
        <f t="shared" si="8"/>
        <v>0</v>
      </c>
      <c r="U86" s="113">
        <f t="shared" si="9"/>
        <v>0</v>
      </c>
      <c r="V86" s="114"/>
      <c r="W86" s="114"/>
      <c r="X86" s="103"/>
      <c r="Y86" s="103"/>
      <c r="Z86" s="103"/>
      <c r="AA86" s="103"/>
      <c r="AB86" s="103"/>
      <c r="AC86" s="103"/>
      <c r="AD86" s="103"/>
      <c r="AE86" s="115"/>
    </row>
    <row r="87" spans="1:31" s="74" customFormat="1" ht="15">
      <c r="A87" s="103">
        <v>84</v>
      </c>
      <c r="B87" s="103"/>
      <c r="C87" s="103"/>
      <c r="D87" s="116"/>
      <c r="E87" s="104"/>
      <c r="F87" s="104"/>
      <c r="G87" s="105"/>
      <c r="H87" s="106"/>
      <c r="I87" s="103"/>
      <c r="J87" s="107"/>
      <c r="K87" s="108"/>
      <c r="L87" s="117"/>
      <c r="M87" s="103"/>
      <c r="N87" s="110"/>
      <c r="O87" s="103"/>
      <c r="P87" s="111">
        <f>IF(J87&gt;0,YEAR('Cover Sheet'!$E$8)-J87+O87,0)</f>
        <v>0</v>
      </c>
      <c r="Q87" s="111">
        <f t="shared" si="10"/>
        <v>0</v>
      </c>
      <c r="R87" s="112">
        <f t="shared" si="11"/>
        <v>0</v>
      </c>
      <c r="S87" s="113">
        <f t="shared" si="7"/>
        <v>0</v>
      </c>
      <c r="T87" s="113">
        <f t="shared" si="8"/>
        <v>0</v>
      </c>
      <c r="U87" s="113">
        <f t="shared" si="9"/>
        <v>0</v>
      </c>
      <c r="V87" s="114"/>
      <c r="W87" s="114"/>
      <c r="X87" s="103"/>
      <c r="Y87" s="103"/>
      <c r="Z87" s="103"/>
      <c r="AA87" s="103"/>
      <c r="AB87" s="103"/>
      <c r="AC87" s="103"/>
      <c r="AD87" s="103"/>
      <c r="AE87" s="115"/>
    </row>
    <row r="88" spans="1:31" s="74" customFormat="1" ht="15">
      <c r="A88" s="103">
        <v>85</v>
      </c>
      <c r="B88" s="103"/>
      <c r="C88" s="103"/>
      <c r="D88" s="103"/>
      <c r="E88" s="104"/>
      <c r="F88" s="104"/>
      <c r="G88" s="119"/>
      <c r="H88" s="106"/>
      <c r="I88" s="103"/>
      <c r="J88" s="120"/>
      <c r="K88" s="108"/>
      <c r="L88" s="117"/>
      <c r="M88" s="103"/>
      <c r="N88" s="110"/>
      <c r="O88" s="103"/>
      <c r="P88" s="111">
        <f>IF(J88&gt;0,YEAR('Cover Sheet'!$E$8)-J88+O88,0)</f>
        <v>0</v>
      </c>
      <c r="Q88" s="111">
        <f t="shared" si="10"/>
        <v>0</v>
      </c>
      <c r="R88" s="112">
        <f t="shared" si="11"/>
        <v>0</v>
      </c>
      <c r="S88" s="113">
        <f t="shared" si="7"/>
        <v>0</v>
      </c>
      <c r="T88" s="113">
        <f t="shared" si="8"/>
        <v>0</v>
      </c>
      <c r="U88" s="113">
        <f t="shared" si="9"/>
        <v>0</v>
      </c>
      <c r="V88" s="114"/>
      <c r="W88" s="114"/>
      <c r="X88" s="103"/>
      <c r="Y88" s="103"/>
      <c r="Z88" s="103"/>
      <c r="AA88" s="103"/>
      <c r="AB88" s="103"/>
      <c r="AC88" s="103"/>
      <c r="AD88" s="103"/>
      <c r="AE88" s="115"/>
    </row>
    <row r="89" spans="1:31" s="74" customFormat="1" ht="15">
      <c r="A89" s="103">
        <v>86</v>
      </c>
      <c r="B89" s="103"/>
      <c r="C89" s="103"/>
      <c r="D89" s="116"/>
      <c r="E89" s="104"/>
      <c r="F89" s="104"/>
      <c r="G89" s="121"/>
      <c r="H89" s="106"/>
      <c r="I89" s="103"/>
      <c r="J89" s="107"/>
      <c r="K89" s="108"/>
      <c r="L89" s="117"/>
      <c r="M89" s="103"/>
      <c r="N89" s="110"/>
      <c r="O89" s="103"/>
      <c r="P89" s="111">
        <f>IF(J89&gt;0,YEAR('Cover Sheet'!$E$8)-J89+O89,0)</f>
        <v>0</v>
      </c>
      <c r="Q89" s="111">
        <f t="shared" si="10"/>
        <v>0</v>
      </c>
      <c r="R89" s="112">
        <f t="shared" si="11"/>
        <v>0</v>
      </c>
      <c r="S89" s="113">
        <f t="shared" si="7"/>
        <v>0</v>
      </c>
      <c r="T89" s="113">
        <f t="shared" si="8"/>
        <v>0</v>
      </c>
      <c r="U89" s="113">
        <f t="shared" si="9"/>
        <v>0</v>
      </c>
      <c r="V89" s="114"/>
      <c r="W89" s="114"/>
      <c r="X89" s="103"/>
      <c r="Y89" s="103"/>
      <c r="Z89" s="103"/>
      <c r="AA89" s="103"/>
      <c r="AB89" s="103"/>
      <c r="AC89" s="103"/>
      <c r="AD89" s="103"/>
      <c r="AE89" s="115"/>
    </row>
    <row r="90" spans="1:31" s="74" customFormat="1" ht="15">
      <c r="A90" s="103">
        <v>87</v>
      </c>
      <c r="B90" s="103"/>
      <c r="C90" s="103"/>
      <c r="D90" s="116"/>
      <c r="E90" s="104"/>
      <c r="F90" s="104"/>
      <c r="G90" s="105"/>
      <c r="H90" s="106"/>
      <c r="I90" s="103"/>
      <c r="J90" s="118"/>
      <c r="K90" s="108"/>
      <c r="L90" s="117"/>
      <c r="M90" s="103"/>
      <c r="N90" s="110"/>
      <c r="O90" s="103"/>
      <c r="P90" s="111">
        <f>IF(J90&gt;0,YEAR('Cover Sheet'!$E$8)-J90+O90,0)</f>
        <v>0</v>
      </c>
      <c r="Q90" s="111">
        <f t="shared" si="10"/>
        <v>0</v>
      </c>
      <c r="R90" s="112">
        <f t="shared" si="11"/>
        <v>0</v>
      </c>
      <c r="S90" s="113">
        <f t="shared" si="7"/>
        <v>0</v>
      </c>
      <c r="T90" s="113">
        <f t="shared" si="8"/>
        <v>0</v>
      </c>
      <c r="U90" s="113">
        <f t="shared" si="9"/>
        <v>0</v>
      </c>
      <c r="V90" s="114"/>
      <c r="W90" s="114"/>
      <c r="X90" s="103"/>
      <c r="Y90" s="103"/>
      <c r="Z90" s="103"/>
      <c r="AA90" s="103"/>
      <c r="AB90" s="103"/>
      <c r="AC90" s="103"/>
      <c r="AD90" s="103"/>
      <c r="AE90" s="115"/>
    </row>
    <row r="91" spans="1:31" s="74" customFormat="1" ht="15">
      <c r="A91" s="103">
        <v>88</v>
      </c>
      <c r="B91" s="103"/>
      <c r="C91" s="103"/>
      <c r="D91" s="116"/>
      <c r="E91" s="104"/>
      <c r="F91" s="104"/>
      <c r="G91" s="105"/>
      <c r="H91" s="106"/>
      <c r="I91" s="103"/>
      <c r="J91" s="107"/>
      <c r="K91" s="108"/>
      <c r="L91" s="117"/>
      <c r="M91" s="103"/>
      <c r="N91" s="110"/>
      <c r="O91" s="103"/>
      <c r="P91" s="111">
        <f>IF(J91&gt;0,YEAR('Cover Sheet'!$E$8)-J91+O91,0)</f>
        <v>0</v>
      </c>
      <c r="Q91" s="111">
        <f t="shared" si="10"/>
        <v>0</v>
      </c>
      <c r="R91" s="112">
        <f t="shared" si="11"/>
        <v>0</v>
      </c>
      <c r="S91" s="113">
        <f t="shared" si="7"/>
        <v>0</v>
      </c>
      <c r="T91" s="113">
        <f t="shared" si="8"/>
        <v>0</v>
      </c>
      <c r="U91" s="113">
        <f t="shared" si="9"/>
        <v>0</v>
      </c>
      <c r="V91" s="114"/>
      <c r="W91" s="114"/>
      <c r="X91" s="103"/>
      <c r="Y91" s="103"/>
      <c r="Z91" s="103"/>
      <c r="AA91" s="103"/>
      <c r="AB91" s="103"/>
      <c r="AC91" s="103"/>
      <c r="AD91" s="103"/>
      <c r="AE91" s="115"/>
    </row>
    <row r="92" spans="1:31" s="74" customFormat="1" ht="15">
      <c r="A92" s="103">
        <v>89</v>
      </c>
      <c r="B92" s="103"/>
      <c r="C92" s="103"/>
      <c r="D92" s="103"/>
      <c r="E92" s="104"/>
      <c r="F92" s="104"/>
      <c r="G92" s="119"/>
      <c r="H92" s="106"/>
      <c r="I92" s="103"/>
      <c r="J92" s="120"/>
      <c r="K92" s="108"/>
      <c r="L92" s="117"/>
      <c r="M92" s="103"/>
      <c r="N92" s="110"/>
      <c r="O92" s="103"/>
      <c r="P92" s="111">
        <f>IF(J92&gt;0,YEAR('Cover Sheet'!$E$8)-J92+O92,0)</f>
        <v>0</v>
      </c>
      <c r="Q92" s="111">
        <f t="shared" si="10"/>
        <v>0</v>
      </c>
      <c r="R92" s="112">
        <f t="shared" si="11"/>
        <v>0</v>
      </c>
      <c r="S92" s="113">
        <f t="shared" si="7"/>
        <v>0</v>
      </c>
      <c r="T92" s="113">
        <f t="shared" si="8"/>
        <v>0</v>
      </c>
      <c r="U92" s="113">
        <f t="shared" si="9"/>
        <v>0</v>
      </c>
      <c r="V92" s="114"/>
      <c r="W92" s="114"/>
      <c r="X92" s="103"/>
      <c r="Y92" s="103"/>
      <c r="Z92" s="103"/>
      <c r="AA92" s="103"/>
      <c r="AB92" s="103"/>
      <c r="AC92" s="103"/>
      <c r="AD92" s="103"/>
      <c r="AE92" s="115"/>
    </row>
    <row r="93" spans="1:31" s="74" customFormat="1" ht="15">
      <c r="A93" s="103">
        <v>90</v>
      </c>
      <c r="B93" s="103"/>
      <c r="C93" s="103"/>
      <c r="D93" s="116"/>
      <c r="E93" s="104"/>
      <c r="F93" s="104"/>
      <c r="G93" s="121"/>
      <c r="H93" s="106"/>
      <c r="I93" s="103"/>
      <c r="J93" s="107"/>
      <c r="K93" s="108"/>
      <c r="L93" s="117"/>
      <c r="M93" s="103"/>
      <c r="N93" s="110"/>
      <c r="O93" s="103"/>
      <c r="P93" s="111">
        <f>IF(J93&gt;0,YEAR('Cover Sheet'!$E$8)-J93+O93,0)</f>
        <v>0</v>
      </c>
      <c r="Q93" s="111">
        <f t="shared" si="10"/>
        <v>0</v>
      </c>
      <c r="R93" s="112">
        <f t="shared" si="11"/>
        <v>0</v>
      </c>
      <c r="S93" s="113">
        <f t="shared" si="7"/>
        <v>0</v>
      </c>
      <c r="T93" s="113">
        <f t="shared" si="8"/>
        <v>0</v>
      </c>
      <c r="U93" s="113">
        <f t="shared" si="9"/>
        <v>0</v>
      </c>
      <c r="V93" s="114"/>
      <c r="W93" s="114"/>
      <c r="X93" s="103"/>
      <c r="Y93" s="103"/>
      <c r="Z93" s="103"/>
      <c r="AA93" s="103"/>
      <c r="AB93" s="103"/>
      <c r="AC93" s="103"/>
      <c r="AD93" s="103"/>
      <c r="AE93" s="115"/>
    </row>
    <row r="94" spans="1:31" s="74" customFormat="1" ht="15">
      <c r="A94" s="103">
        <v>91</v>
      </c>
      <c r="B94" s="103"/>
      <c r="C94" s="103"/>
      <c r="D94" s="116"/>
      <c r="E94" s="104"/>
      <c r="F94" s="104"/>
      <c r="G94" s="105"/>
      <c r="H94" s="106"/>
      <c r="I94" s="103"/>
      <c r="J94" s="118"/>
      <c r="K94" s="108"/>
      <c r="L94" s="117"/>
      <c r="M94" s="103"/>
      <c r="N94" s="110"/>
      <c r="O94" s="103"/>
      <c r="P94" s="111">
        <f>IF(J94&gt;0,YEAR('Cover Sheet'!$E$8)-J94+O94,0)</f>
        <v>0</v>
      </c>
      <c r="Q94" s="111">
        <f t="shared" si="10"/>
        <v>0</v>
      </c>
      <c r="R94" s="112">
        <f t="shared" si="11"/>
        <v>0</v>
      </c>
      <c r="S94" s="113">
        <f t="shared" si="7"/>
        <v>0</v>
      </c>
      <c r="T94" s="113">
        <f t="shared" si="8"/>
        <v>0</v>
      </c>
      <c r="U94" s="113">
        <f t="shared" si="9"/>
        <v>0</v>
      </c>
      <c r="V94" s="114"/>
      <c r="W94" s="114"/>
      <c r="X94" s="103"/>
      <c r="Y94" s="103"/>
      <c r="Z94" s="103"/>
      <c r="AA94" s="103"/>
      <c r="AB94" s="103"/>
      <c r="AC94" s="103"/>
      <c r="AD94" s="103"/>
      <c r="AE94" s="115"/>
    </row>
    <row r="95" spans="1:31" s="74" customFormat="1" ht="15">
      <c r="A95" s="103">
        <v>92</v>
      </c>
      <c r="B95" s="103"/>
      <c r="C95" s="103"/>
      <c r="D95" s="116"/>
      <c r="E95" s="104"/>
      <c r="F95" s="104"/>
      <c r="G95" s="105"/>
      <c r="H95" s="106"/>
      <c r="I95" s="103"/>
      <c r="J95" s="107"/>
      <c r="K95" s="108"/>
      <c r="L95" s="117"/>
      <c r="M95" s="103"/>
      <c r="N95" s="110"/>
      <c r="O95" s="103"/>
      <c r="P95" s="111">
        <f>IF(J95&gt;0,YEAR('Cover Sheet'!$E$8)-J95+O95,0)</f>
        <v>0</v>
      </c>
      <c r="Q95" s="111">
        <f t="shared" si="10"/>
        <v>0</v>
      </c>
      <c r="R95" s="112">
        <f t="shared" si="11"/>
        <v>0</v>
      </c>
      <c r="S95" s="113">
        <f t="shared" si="7"/>
        <v>0</v>
      </c>
      <c r="T95" s="113">
        <f t="shared" si="8"/>
        <v>0</v>
      </c>
      <c r="U95" s="113">
        <f t="shared" si="9"/>
        <v>0</v>
      </c>
      <c r="V95" s="114"/>
      <c r="W95" s="114"/>
      <c r="X95" s="103"/>
      <c r="Y95" s="103"/>
      <c r="Z95" s="103"/>
      <c r="AA95" s="103"/>
      <c r="AB95" s="103"/>
      <c r="AC95" s="103"/>
      <c r="AD95" s="103"/>
      <c r="AE95" s="115"/>
    </row>
    <row r="96" spans="1:31" s="74" customFormat="1" ht="15">
      <c r="A96" s="103">
        <v>93</v>
      </c>
      <c r="B96" s="103"/>
      <c r="C96" s="103"/>
      <c r="D96" s="103"/>
      <c r="E96" s="104"/>
      <c r="F96" s="104"/>
      <c r="G96" s="119"/>
      <c r="H96" s="106"/>
      <c r="I96" s="103"/>
      <c r="J96" s="120"/>
      <c r="K96" s="108"/>
      <c r="L96" s="117"/>
      <c r="M96" s="103"/>
      <c r="N96" s="110"/>
      <c r="O96" s="103"/>
      <c r="P96" s="111">
        <f>IF(J96&gt;0,YEAR('Cover Sheet'!$E$8)-J96+O96,0)</f>
        <v>0</v>
      </c>
      <c r="Q96" s="111">
        <f t="shared" si="10"/>
        <v>0</v>
      </c>
      <c r="R96" s="112">
        <f t="shared" si="11"/>
        <v>0</v>
      </c>
      <c r="S96" s="113">
        <f t="shared" si="7"/>
        <v>0</v>
      </c>
      <c r="T96" s="113">
        <f t="shared" si="8"/>
        <v>0</v>
      </c>
      <c r="U96" s="113">
        <f t="shared" si="9"/>
        <v>0</v>
      </c>
      <c r="V96" s="114"/>
      <c r="W96" s="114"/>
      <c r="X96" s="103"/>
      <c r="Y96" s="103"/>
      <c r="Z96" s="103"/>
      <c r="AA96" s="103"/>
      <c r="AB96" s="103"/>
      <c r="AC96" s="103"/>
      <c r="AD96" s="103"/>
      <c r="AE96" s="115"/>
    </row>
    <row r="97" spans="1:31" s="74" customFormat="1" ht="15">
      <c r="A97" s="103">
        <v>94</v>
      </c>
      <c r="B97" s="103"/>
      <c r="C97" s="103"/>
      <c r="D97" s="116"/>
      <c r="E97" s="104"/>
      <c r="F97" s="104"/>
      <c r="G97" s="121"/>
      <c r="H97" s="106"/>
      <c r="I97" s="103"/>
      <c r="J97" s="107"/>
      <c r="K97" s="108"/>
      <c r="L97" s="117"/>
      <c r="M97" s="103"/>
      <c r="N97" s="110"/>
      <c r="O97" s="103"/>
      <c r="P97" s="111">
        <f>IF(J97&gt;0,YEAR('Cover Sheet'!$E$8)-J97+O97,0)</f>
        <v>0</v>
      </c>
      <c r="Q97" s="111">
        <f t="shared" si="10"/>
        <v>0</v>
      </c>
      <c r="R97" s="112">
        <f t="shared" si="11"/>
        <v>0</v>
      </c>
      <c r="S97" s="113">
        <f t="shared" si="7"/>
        <v>0</v>
      </c>
      <c r="T97" s="113">
        <f t="shared" si="8"/>
        <v>0</v>
      </c>
      <c r="U97" s="113">
        <f t="shared" si="9"/>
        <v>0</v>
      </c>
      <c r="V97" s="114"/>
      <c r="W97" s="114"/>
      <c r="X97" s="103"/>
      <c r="Y97" s="103"/>
      <c r="Z97" s="103"/>
      <c r="AA97" s="103"/>
      <c r="AB97" s="103"/>
      <c r="AC97" s="103"/>
      <c r="AD97" s="103"/>
      <c r="AE97" s="115"/>
    </row>
    <row r="98" spans="1:31" s="74" customFormat="1" ht="15">
      <c r="A98" s="103">
        <v>95</v>
      </c>
      <c r="B98" s="103"/>
      <c r="C98" s="103"/>
      <c r="D98" s="116"/>
      <c r="E98" s="104"/>
      <c r="F98" s="104"/>
      <c r="G98" s="105"/>
      <c r="H98" s="106"/>
      <c r="I98" s="103"/>
      <c r="J98" s="118"/>
      <c r="K98" s="108"/>
      <c r="L98" s="117"/>
      <c r="M98" s="103"/>
      <c r="N98" s="110"/>
      <c r="O98" s="103"/>
      <c r="P98" s="111">
        <f>IF(J98&gt;0,YEAR('Cover Sheet'!$E$8)-J98+O98,0)</f>
        <v>0</v>
      </c>
      <c r="Q98" s="111">
        <f t="shared" si="10"/>
        <v>0</v>
      </c>
      <c r="R98" s="112">
        <f t="shared" si="11"/>
        <v>0</v>
      </c>
      <c r="S98" s="113">
        <f t="shared" si="7"/>
        <v>0</v>
      </c>
      <c r="T98" s="113">
        <f t="shared" si="8"/>
        <v>0</v>
      </c>
      <c r="U98" s="113">
        <f t="shared" si="9"/>
        <v>0</v>
      </c>
      <c r="V98" s="114"/>
      <c r="W98" s="114"/>
      <c r="X98" s="103"/>
      <c r="Y98" s="103"/>
      <c r="Z98" s="103"/>
      <c r="AA98" s="103"/>
      <c r="AB98" s="103"/>
      <c r="AC98" s="103"/>
      <c r="AD98" s="103"/>
      <c r="AE98" s="115"/>
    </row>
    <row r="99" spans="1:31" s="74" customFormat="1" ht="15">
      <c r="A99" s="103">
        <v>96</v>
      </c>
      <c r="B99" s="103"/>
      <c r="C99" s="103"/>
      <c r="D99" s="116"/>
      <c r="E99" s="104"/>
      <c r="F99" s="104"/>
      <c r="G99" s="105"/>
      <c r="H99" s="106"/>
      <c r="I99" s="103"/>
      <c r="J99" s="107"/>
      <c r="K99" s="108"/>
      <c r="L99" s="117"/>
      <c r="M99" s="103"/>
      <c r="N99" s="110"/>
      <c r="O99" s="103"/>
      <c r="P99" s="111">
        <f>IF(J99&gt;0,YEAR('Cover Sheet'!$E$8)-J99+O99,0)</f>
        <v>0</v>
      </c>
      <c r="Q99" s="111">
        <f t="shared" si="10"/>
        <v>0</v>
      </c>
      <c r="R99" s="112">
        <f t="shared" si="11"/>
        <v>0</v>
      </c>
      <c r="S99" s="113">
        <f t="shared" si="7"/>
        <v>0</v>
      </c>
      <c r="T99" s="113">
        <f t="shared" si="8"/>
        <v>0</v>
      </c>
      <c r="U99" s="113">
        <f t="shared" si="9"/>
        <v>0</v>
      </c>
      <c r="V99" s="114"/>
      <c r="W99" s="114"/>
      <c r="X99" s="103"/>
      <c r="Y99" s="103"/>
      <c r="Z99" s="103"/>
      <c r="AA99" s="103"/>
      <c r="AB99" s="103"/>
      <c r="AC99" s="103"/>
      <c r="AD99" s="103"/>
      <c r="AE99" s="115"/>
    </row>
    <row r="100" spans="1:31" s="74" customFormat="1" ht="15">
      <c r="A100" s="103">
        <v>97</v>
      </c>
      <c r="B100" s="103"/>
      <c r="C100" s="103"/>
      <c r="D100" s="103"/>
      <c r="E100" s="104"/>
      <c r="F100" s="104"/>
      <c r="G100" s="119"/>
      <c r="H100" s="106"/>
      <c r="I100" s="103"/>
      <c r="J100" s="120"/>
      <c r="K100" s="108"/>
      <c r="L100" s="117"/>
      <c r="M100" s="103"/>
      <c r="N100" s="110"/>
      <c r="O100" s="103"/>
      <c r="P100" s="111">
        <f>IF(J100&gt;0,YEAR('Cover Sheet'!$E$8)-J100+O100,0)</f>
        <v>0</v>
      </c>
      <c r="Q100" s="111">
        <f t="shared" si="10"/>
        <v>0</v>
      </c>
      <c r="R100" s="112">
        <f t="shared" si="11"/>
        <v>0</v>
      </c>
      <c r="S100" s="113">
        <f t="shared" si="7"/>
        <v>0</v>
      </c>
      <c r="T100" s="113">
        <f t="shared" si="8"/>
        <v>0</v>
      </c>
      <c r="U100" s="113">
        <f t="shared" si="9"/>
        <v>0</v>
      </c>
      <c r="V100" s="114"/>
      <c r="W100" s="114"/>
      <c r="X100" s="103"/>
      <c r="Y100" s="103"/>
      <c r="Z100" s="103"/>
      <c r="AA100" s="103"/>
      <c r="AB100" s="103"/>
      <c r="AC100" s="103"/>
      <c r="AD100" s="103"/>
      <c r="AE100" s="115"/>
    </row>
    <row r="101" spans="1:31" s="74" customFormat="1" ht="15">
      <c r="A101" s="103">
        <v>98</v>
      </c>
      <c r="B101" s="103"/>
      <c r="C101" s="103"/>
      <c r="D101" s="116"/>
      <c r="E101" s="104"/>
      <c r="F101" s="104"/>
      <c r="G101" s="121"/>
      <c r="H101" s="106"/>
      <c r="I101" s="103"/>
      <c r="J101" s="107"/>
      <c r="K101" s="108"/>
      <c r="L101" s="117"/>
      <c r="M101" s="103"/>
      <c r="N101" s="110"/>
      <c r="O101" s="103"/>
      <c r="P101" s="111">
        <f>IF(J101&gt;0,YEAR('Cover Sheet'!$E$8)-J101+O101,0)</f>
        <v>0</v>
      </c>
      <c r="Q101" s="111">
        <f t="shared" si="10"/>
        <v>0</v>
      </c>
      <c r="R101" s="112">
        <f t="shared" si="11"/>
        <v>0</v>
      </c>
      <c r="S101" s="113">
        <f t="shared" si="7"/>
        <v>0</v>
      </c>
      <c r="T101" s="113">
        <f t="shared" si="8"/>
        <v>0</v>
      </c>
      <c r="U101" s="113">
        <f t="shared" si="9"/>
        <v>0</v>
      </c>
      <c r="V101" s="114"/>
      <c r="W101" s="114"/>
      <c r="X101" s="103"/>
      <c r="Y101" s="103"/>
      <c r="Z101" s="103"/>
      <c r="AA101" s="103"/>
      <c r="AB101" s="103"/>
      <c r="AC101" s="103"/>
      <c r="AD101" s="103"/>
      <c r="AE101" s="115"/>
    </row>
    <row r="102" spans="1:31" s="74" customFormat="1" ht="15">
      <c r="A102" s="103">
        <v>99</v>
      </c>
      <c r="B102" s="103"/>
      <c r="C102" s="103"/>
      <c r="D102" s="116"/>
      <c r="E102" s="104"/>
      <c r="F102" s="104"/>
      <c r="G102" s="105"/>
      <c r="H102" s="106"/>
      <c r="I102" s="103"/>
      <c r="J102" s="118"/>
      <c r="K102" s="108"/>
      <c r="L102" s="117"/>
      <c r="M102" s="103"/>
      <c r="N102" s="110"/>
      <c r="O102" s="103"/>
      <c r="P102" s="111">
        <f>IF(J102&gt;0,YEAR('Cover Sheet'!$E$8)-J102+O102,0)</f>
        <v>0</v>
      </c>
      <c r="Q102" s="111">
        <f t="shared" si="10"/>
        <v>0</v>
      </c>
      <c r="R102" s="112">
        <f t="shared" si="11"/>
        <v>0</v>
      </c>
      <c r="S102" s="113">
        <f t="shared" si="7"/>
        <v>0</v>
      </c>
      <c r="T102" s="113">
        <f t="shared" si="8"/>
        <v>0</v>
      </c>
      <c r="U102" s="113">
        <f t="shared" si="9"/>
        <v>0</v>
      </c>
      <c r="V102" s="114"/>
      <c r="W102" s="114"/>
      <c r="X102" s="103"/>
      <c r="Y102" s="103"/>
      <c r="Z102" s="103"/>
      <c r="AA102" s="103"/>
      <c r="AB102" s="103"/>
      <c r="AC102" s="103"/>
      <c r="AD102" s="103"/>
      <c r="AE102" s="115"/>
    </row>
    <row r="103" spans="1:31" s="74" customFormat="1" ht="15">
      <c r="A103" s="103">
        <v>100</v>
      </c>
      <c r="B103" s="103"/>
      <c r="C103" s="103"/>
      <c r="D103" s="116"/>
      <c r="E103" s="104"/>
      <c r="F103" s="104"/>
      <c r="G103" s="105"/>
      <c r="H103" s="106"/>
      <c r="I103" s="103"/>
      <c r="J103" s="107"/>
      <c r="K103" s="108"/>
      <c r="L103" s="117"/>
      <c r="M103" s="103"/>
      <c r="N103" s="110"/>
      <c r="O103" s="103"/>
      <c r="P103" s="111">
        <f>IF(J103&gt;0,YEAR('Cover Sheet'!$E$8)-J103+O103,0)</f>
        <v>0</v>
      </c>
      <c r="Q103" s="111">
        <f t="shared" si="10"/>
        <v>0</v>
      </c>
      <c r="R103" s="112">
        <f t="shared" si="11"/>
        <v>0</v>
      </c>
      <c r="S103" s="113">
        <f t="shared" si="7"/>
        <v>0</v>
      </c>
      <c r="T103" s="113">
        <f t="shared" si="8"/>
        <v>0</v>
      </c>
      <c r="U103" s="113">
        <f t="shared" si="9"/>
        <v>0</v>
      </c>
      <c r="V103" s="114"/>
      <c r="W103" s="114"/>
      <c r="X103" s="103"/>
      <c r="Y103" s="103"/>
      <c r="Z103" s="103"/>
      <c r="AA103" s="103"/>
      <c r="AB103" s="103"/>
      <c r="AC103" s="103"/>
      <c r="AD103" s="103"/>
      <c r="AE103" s="115"/>
    </row>
    <row r="104" spans="1:31" s="74" customFormat="1" ht="15">
      <c r="A104" s="76"/>
      <c r="B104" s="76"/>
      <c r="C104" s="76"/>
      <c r="D104" s="76"/>
      <c r="E104" s="77"/>
      <c r="F104" s="77"/>
      <c r="G104" s="77"/>
      <c r="H104" s="77"/>
      <c r="I104" s="76"/>
      <c r="J104" s="76"/>
      <c r="K104" s="76"/>
      <c r="L104" s="73"/>
      <c r="M104" s="76"/>
      <c r="N104" s="76"/>
      <c r="O104" s="76"/>
      <c r="P104" s="76"/>
      <c r="Q104" s="76"/>
      <c r="R104" s="76"/>
      <c r="S104" s="76"/>
      <c r="T104" s="76"/>
      <c r="U104" s="76"/>
      <c r="V104" s="76"/>
      <c r="W104" s="76"/>
      <c r="X104" s="76"/>
      <c r="Y104" s="76"/>
      <c r="Z104" s="76"/>
      <c r="AA104" s="76"/>
      <c r="AB104" s="76"/>
      <c r="AC104" s="76"/>
      <c r="AD104" s="76"/>
      <c r="AE104" s="76"/>
    </row>
    <row r="105" spans="1:31" s="74" customFormat="1" ht="15">
      <c r="A105" s="76"/>
      <c r="B105" s="76"/>
      <c r="C105" s="76"/>
      <c r="D105" s="76"/>
      <c r="E105" s="77"/>
      <c r="F105" s="77"/>
      <c r="G105" s="77"/>
      <c r="H105" s="77"/>
      <c r="I105" s="76"/>
      <c r="J105" s="76"/>
      <c r="K105" s="76"/>
      <c r="L105" s="73"/>
      <c r="M105" s="76"/>
      <c r="N105" s="76"/>
      <c r="O105" s="76"/>
      <c r="P105" s="76"/>
      <c r="Q105" s="76"/>
      <c r="R105" s="76"/>
      <c r="S105" s="76"/>
      <c r="T105" s="76"/>
      <c r="U105" s="76"/>
      <c r="V105" s="76"/>
      <c r="W105" s="76"/>
      <c r="X105" s="76"/>
      <c r="Y105" s="76"/>
      <c r="Z105" s="76"/>
      <c r="AA105" s="76"/>
      <c r="AB105" s="76"/>
      <c r="AC105" s="76"/>
      <c r="AD105" s="76"/>
      <c r="AE105" s="76"/>
    </row>
    <row r="106" spans="1:31" s="74" customFormat="1" ht="15">
      <c r="A106" s="76"/>
      <c r="B106" s="76"/>
      <c r="C106" s="76"/>
      <c r="D106" s="76"/>
      <c r="E106" s="77"/>
      <c r="F106" s="77"/>
      <c r="G106" s="77"/>
      <c r="H106" s="77"/>
      <c r="I106" s="76"/>
      <c r="J106" s="76"/>
      <c r="K106" s="76"/>
      <c r="L106" s="73"/>
      <c r="M106" s="76"/>
      <c r="N106" s="76"/>
      <c r="O106" s="76"/>
      <c r="P106" s="76"/>
      <c r="Q106" s="76"/>
      <c r="R106" s="76"/>
      <c r="S106" s="76"/>
      <c r="T106" s="76"/>
      <c r="U106" s="76"/>
      <c r="V106" s="76"/>
      <c r="W106" s="76"/>
      <c r="X106" s="76"/>
      <c r="Y106" s="76"/>
      <c r="Z106" s="76"/>
      <c r="AA106" s="76"/>
      <c r="AB106" s="76"/>
      <c r="AC106" s="76"/>
      <c r="AD106" s="76"/>
      <c r="AE106" s="76"/>
    </row>
    <row r="107" spans="1:31" s="74" customFormat="1" ht="15">
      <c r="A107" s="76"/>
      <c r="B107" s="76"/>
      <c r="C107" s="76"/>
      <c r="D107" s="76"/>
      <c r="E107" s="77"/>
      <c r="F107" s="77"/>
      <c r="G107" s="77"/>
      <c r="H107" s="77"/>
      <c r="I107" s="76"/>
      <c r="J107" s="76"/>
      <c r="K107" s="76"/>
      <c r="L107" s="73"/>
      <c r="M107" s="76"/>
      <c r="N107" s="76"/>
      <c r="O107" s="76"/>
      <c r="P107" s="76"/>
      <c r="Q107" s="76"/>
      <c r="R107" s="76"/>
      <c r="S107" s="76"/>
      <c r="T107" s="76"/>
      <c r="U107" s="76"/>
      <c r="V107" s="76"/>
      <c r="W107" s="76"/>
      <c r="X107" s="76"/>
      <c r="Y107" s="76"/>
      <c r="Z107" s="76"/>
      <c r="AA107" s="76"/>
      <c r="AB107" s="76"/>
      <c r="AC107" s="76"/>
      <c r="AD107" s="76"/>
      <c r="AE107" s="76"/>
    </row>
    <row r="108" spans="1:31" s="74" customFormat="1" ht="15">
      <c r="A108" s="76"/>
      <c r="B108" s="76"/>
      <c r="C108" s="76"/>
      <c r="D108" s="76"/>
      <c r="E108" s="77"/>
      <c r="F108" s="77"/>
      <c r="G108" s="77"/>
      <c r="H108" s="77"/>
      <c r="I108" s="76"/>
      <c r="J108" s="76"/>
      <c r="K108" s="76"/>
      <c r="L108" s="73"/>
      <c r="M108" s="76"/>
      <c r="N108" s="76"/>
      <c r="O108" s="76"/>
      <c r="P108" s="76"/>
      <c r="Q108" s="76"/>
      <c r="R108" s="76"/>
      <c r="S108" s="76"/>
      <c r="T108" s="76"/>
      <c r="U108" s="76"/>
      <c r="V108" s="76"/>
      <c r="W108" s="76"/>
      <c r="X108" s="76"/>
      <c r="Y108" s="76"/>
      <c r="Z108" s="76"/>
      <c r="AA108" s="76"/>
      <c r="AB108" s="76"/>
      <c r="AC108" s="76"/>
      <c r="AD108" s="76"/>
      <c r="AE108" s="76"/>
    </row>
    <row r="109" spans="1:31" s="74" customFormat="1" ht="15">
      <c r="A109" s="76"/>
      <c r="B109" s="76"/>
      <c r="C109" s="76"/>
      <c r="D109" s="76"/>
      <c r="E109" s="77"/>
      <c r="F109" s="77"/>
      <c r="G109" s="77"/>
      <c r="H109" s="77"/>
      <c r="I109" s="76"/>
      <c r="J109" s="76"/>
      <c r="K109" s="76"/>
      <c r="L109" s="73"/>
      <c r="M109" s="76"/>
      <c r="N109" s="76"/>
      <c r="O109" s="76"/>
      <c r="P109" s="76"/>
      <c r="Q109" s="76"/>
      <c r="R109" s="76"/>
      <c r="S109" s="76"/>
      <c r="T109" s="76"/>
      <c r="U109" s="76"/>
      <c r="V109" s="76"/>
      <c r="W109" s="76"/>
      <c r="X109" s="76"/>
      <c r="Y109" s="76"/>
      <c r="Z109" s="76"/>
      <c r="AA109" s="76"/>
      <c r="AB109" s="76"/>
      <c r="AC109" s="76"/>
      <c r="AD109" s="76"/>
      <c r="AE109" s="76"/>
    </row>
    <row r="110" spans="1:31" s="74" customFormat="1" ht="15">
      <c r="A110" s="76"/>
      <c r="B110" s="76"/>
      <c r="C110" s="76"/>
      <c r="D110" s="76"/>
      <c r="E110" s="77"/>
      <c r="F110" s="77"/>
      <c r="G110" s="77"/>
      <c r="H110" s="77"/>
      <c r="I110" s="76"/>
      <c r="J110" s="76"/>
      <c r="K110" s="76"/>
      <c r="L110" s="73"/>
      <c r="M110" s="76"/>
      <c r="N110" s="76"/>
      <c r="O110" s="76"/>
      <c r="P110" s="76"/>
      <c r="Q110" s="76"/>
      <c r="R110" s="76"/>
      <c r="S110" s="76"/>
      <c r="T110" s="76"/>
      <c r="U110" s="76"/>
      <c r="V110" s="76"/>
      <c r="W110" s="76"/>
      <c r="X110" s="76"/>
      <c r="Y110" s="76"/>
      <c r="Z110" s="76"/>
      <c r="AA110" s="76"/>
      <c r="AB110" s="76"/>
      <c r="AC110" s="76"/>
      <c r="AD110" s="76"/>
      <c r="AE110" s="76"/>
    </row>
    <row r="111" spans="1:31" s="74" customFormat="1" ht="15">
      <c r="A111" s="76"/>
      <c r="B111" s="76"/>
      <c r="C111" s="76"/>
      <c r="D111" s="76"/>
      <c r="E111" s="77"/>
      <c r="F111" s="77"/>
      <c r="G111" s="77"/>
      <c r="H111" s="77"/>
      <c r="I111" s="76"/>
      <c r="J111" s="76"/>
      <c r="K111" s="76"/>
      <c r="L111" s="73"/>
      <c r="M111" s="76"/>
      <c r="N111" s="76"/>
      <c r="O111" s="76"/>
      <c r="P111" s="76"/>
      <c r="Q111" s="76"/>
      <c r="R111" s="76"/>
      <c r="S111" s="76"/>
      <c r="T111" s="76"/>
      <c r="U111" s="76"/>
      <c r="V111" s="76"/>
      <c r="W111" s="76"/>
      <c r="X111" s="76"/>
      <c r="Y111" s="76"/>
      <c r="Z111" s="76"/>
      <c r="AA111" s="76"/>
      <c r="AB111" s="76"/>
      <c r="AC111" s="76"/>
      <c r="AD111" s="76"/>
      <c r="AE111" s="76"/>
    </row>
    <row r="112" spans="1:31">
      <c r="A112" s="67"/>
      <c r="B112" s="67"/>
      <c r="C112" s="67"/>
      <c r="D112" s="67"/>
      <c r="E112" s="80"/>
      <c r="F112" s="80"/>
      <c r="G112" s="80"/>
      <c r="H112" s="80"/>
      <c r="I112" s="67"/>
      <c r="J112" s="67"/>
      <c r="K112" s="67"/>
      <c r="L112" s="68"/>
      <c r="M112" s="67"/>
      <c r="N112" s="67"/>
      <c r="O112" s="67"/>
      <c r="P112" s="67"/>
      <c r="Q112" s="67"/>
      <c r="R112" s="67"/>
      <c r="S112" s="67"/>
      <c r="T112" s="67"/>
      <c r="U112" s="67"/>
      <c r="V112" s="67"/>
      <c r="W112" s="67"/>
      <c r="X112" s="67"/>
      <c r="Y112" s="67"/>
      <c r="Z112" s="67"/>
      <c r="AA112" s="67"/>
      <c r="AB112" s="67"/>
      <c r="AC112" s="67"/>
      <c r="AD112" s="67"/>
      <c r="AE112" s="67"/>
    </row>
    <row r="113" spans="1:31">
      <c r="A113" s="67"/>
      <c r="B113" s="67"/>
      <c r="C113" s="67"/>
      <c r="D113" s="67"/>
      <c r="E113" s="80"/>
      <c r="F113" s="80"/>
      <c r="G113" s="80"/>
      <c r="H113" s="80"/>
      <c r="I113" s="67"/>
      <c r="J113" s="67"/>
      <c r="K113" s="67"/>
      <c r="L113" s="68"/>
      <c r="M113" s="67"/>
      <c r="N113" s="67"/>
      <c r="O113" s="67"/>
      <c r="P113" s="67"/>
      <c r="Q113" s="67"/>
      <c r="R113" s="67"/>
      <c r="S113" s="67"/>
      <c r="T113" s="67"/>
      <c r="U113" s="67"/>
      <c r="V113" s="67"/>
      <c r="W113" s="67"/>
      <c r="X113" s="67"/>
      <c r="Y113" s="67"/>
      <c r="Z113" s="67"/>
      <c r="AA113" s="67"/>
      <c r="AB113" s="67"/>
      <c r="AC113" s="67"/>
      <c r="AD113" s="67"/>
      <c r="AE113" s="67"/>
    </row>
    <row r="114" spans="1:31">
      <c r="A114" s="67"/>
      <c r="B114" s="67"/>
      <c r="C114" s="67"/>
      <c r="D114" s="67"/>
      <c r="E114" s="80"/>
      <c r="F114" s="80"/>
      <c r="G114" s="80"/>
      <c r="H114" s="80"/>
      <c r="I114" s="67"/>
      <c r="J114" s="67"/>
      <c r="K114" s="67"/>
      <c r="L114" s="68"/>
      <c r="M114" s="67"/>
      <c r="N114" s="67"/>
      <c r="O114" s="67"/>
      <c r="P114" s="67"/>
      <c r="Q114" s="67"/>
      <c r="R114" s="67"/>
      <c r="S114" s="67"/>
      <c r="T114" s="67"/>
      <c r="U114" s="67"/>
      <c r="V114" s="67"/>
      <c r="W114" s="67"/>
      <c r="X114" s="67"/>
      <c r="Y114" s="67"/>
      <c r="Z114" s="67"/>
      <c r="AA114" s="67"/>
      <c r="AB114" s="67"/>
      <c r="AC114" s="67"/>
      <c r="AD114" s="67"/>
      <c r="AE114" s="67"/>
    </row>
    <row r="115" spans="1:31">
      <c r="A115" s="67"/>
      <c r="B115" s="67"/>
      <c r="C115" s="67"/>
      <c r="D115" s="67"/>
      <c r="E115" s="80"/>
      <c r="F115" s="80"/>
      <c r="G115" s="80"/>
      <c r="H115" s="80"/>
      <c r="I115" s="67"/>
      <c r="J115" s="67"/>
      <c r="K115" s="67"/>
      <c r="L115" s="68"/>
      <c r="M115" s="67"/>
      <c r="N115" s="67"/>
      <c r="O115" s="67"/>
      <c r="P115" s="67"/>
      <c r="Q115" s="67"/>
      <c r="R115" s="67"/>
      <c r="S115" s="67"/>
      <c r="T115" s="67"/>
      <c r="U115" s="67"/>
      <c r="V115" s="67"/>
      <c r="W115" s="67"/>
      <c r="X115" s="67"/>
      <c r="Y115" s="67"/>
      <c r="Z115" s="67"/>
      <c r="AA115" s="67"/>
      <c r="AB115" s="67"/>
      <c r="AC115" s="67"/>
      <c r="AD115" s="67"/>
      <c r="AE115" s="67"/>
    </row>
    <row r="116" spans="1:31">
      <c r="A116" s="67"/>
      <c r="B116" s="67"/>
      <c r="C116" s="67"/>
      <c r="D116" s="67"/>
      <c r="E116" s="80"/>
      <c r="F116" s="80"/>
      <c r="G116" s="80"/>
      <c r="H116" s="80"/>
      <c r="I116" s="67"/>
      <c r="J116" s="67"/>
      <c r="K116" s="67"/>
      <c r="L116" s="68"/>
      <c r="M116" s="67"/>
      <c r="N116" s="67"/>
      <c r="O116" s="67"/>
      <c r="P116" s="67"/>
      <c r="Q116" s="67"/>
      <c r="R116" s="67"/>
      <c r="S116" s="67"/>
      <c r="T116" s="67"/>
      <c r="U116" s="67"/>
      <c r="V116" s="67"/>
      <c r="W116" s="67"/>
      <c r="X116" s="67"/>
      <c r="Y116" s="67"/>
      <c r="Z116" s="67"/>
      <c r="AA116" s="67"/>
      <c r="AB116" s="67"/>
      <c r="AC116" s="67"/>
      <c r="AD116" s="67"/>
      <c r="AE116" s="67"/>
    </row>
    <row r="117" spans="1:31">
      <c r="A117" s="67"/>
      <c r="B117" s="67"/>
      <c r="C117" s="67"/>
      <c r="D117" s="67"/>
      <c r="E117" s="80"/>
      <c r="F117" s="80"/>
      <c r="G117" s="80"/>
      <c r="H117" s="80"/>
      <c r="I117" s="67"/>
      <c r="J117" s="67"/>
      <c r="K117" s="67"/>
      <c r="L117" s="68"/>
      <c r="M117" s="67"/>
      <c r="N117" s="67"/>
      <c r="O117" s="67"/>
      <c r="P117" s="67"/>
      <c r="Q117" s="67"/>
      <c r="R117" s="67"/>
      <c r="S117" s="67"/>
      <c r="T117" s="67"/>
      <c r="U117" s="67"/>
      <c r="V117" s="67"/>
      <c r="W117" s="67"/>
      <c r="X117" s="67"/>
      <c r="Y117" s="67"/>
      <c r="Z117" s="67"/>
      <c r="AA117" s="67"/>
      <c r="AB117" s="67"/>
      <c r="AC117" s="67"/>
      <c r="AD117" s="67"/>
      <c r="AE117" s="67"/>
    </row>
    <row r="118" spans="1:31">
      <c r="A118" s="67"/>
      <c r="B118" s="67"/>
      <c r="C118" s="67"/>
      <c r="D118" s="67"/>
      <c r="E118" s="80"/>
      <c r="F118" s="80"/>
      <c r="G118" s="80"/>
      <c r="H118" s="80"/>
      <c r="I118" s="67"/>
      <c r="J118" s="67"/>
      <c r="K118" s="67"/>
      <c r="L118" s="68"/>
      <c r="M118" s="67"/>
      <c r="N118" s="67"/>
      <c r="O118" s="67"/>
      <c r="P118" s="67"/>
      <c r="Q118" s="67"/>
      <c r="R118" s="67"/>
      <c r="S118" s="67"/>
      <c r="T118" s="67"/>
      <c r="U118" s="67"/>
      <c r="V118" s="67"/>
      <c r="W118" s="67"/>
      <c r="X118" s="67"/>
      <c r="Y118" s="67"/>
      <c r="Z118" s="67"/>
      <c r="AA118" s="67"/>
      <c r="AB118" s="67"/>
      <c r="AC118" s="67"/>
      <c r="AD118" s="67"/>
      <c r="AE118" s="67"/>
    </row>
    <row r="119" spans="1:31">
      <c r="A119" s="67"/>
      <c r="B119" s="67"/>
      <c r="C119" s="67"/>
      <c r="D119" s="67"/>
      <c r="E119" s="80"/>
      <c r="F119" s="80"/>
      <c r="G119" s="80"/>
      <c r="H119" s="80"/>
      <c r="I119" s="67"/>
      <c r="J119" s="67"/>
      <c r="K119" s="67"/>
      <c r="L119" s="68"/>
      <c r="M119" s="67"/>
      <c r="N119" s="67"/>
      <c r="O119" s="67"/>
      <c r="P119" s="67"/>
      <c r="Q119" s="67"/>
      <c r="R119" s="67"/>
      <c r="S119" s="67"/>
      <c r="T119" s="67"/>
      <c r="U119" s="67"/>
      <c r="V119" s="67"/>
      <c r="W119" s="67"/>
      <c r="X119" s="67"/>
      <c r="Y119" s="67"/>
      <c r="Z119" s="67"/>
      <c r="AA119" s="67"/>
      <c r="AB119" s="67"/>
      <c r="AC119" s="67"/>
      <c r="AD119" s="67"/>
      <c r="AE119" s="67"/>
    </row>
    <row r="120" spans="1:31">
      <c r="A120" s="67"/>
      <c r="B120" s="67"/>
      <c r="C120" s="67"/>
      <c r="D120" s="67"/>
      <c r="E120" s="80"/>
      <c r="F120" s="80"/>
      <c r="G120" s="80"/>
      <c r="H120" s="80"/>
      <c r="I120" s="67"/>
      <c r="J120" s="67"/>
      <c r="K120" s="67"/>
      <c r="L120" s="68"/>
      <c r="M120" s="67"/>
      <c r="N120" s="67"/>
      <c r="O120" s="67"/>
      <c r="P120" s="67"/>
      <c r="Q120" s="67"/>
      <c r="R120" s="67"/>
      <c r="S120" s="67"/>
      <c r="T120" s="67"/>
      <c r="U120" s="67"/>
      <c r="V120" s="67"/>
      <c r="W120" s="67"/>
      <c r="X120" s="67"/>
      <c r="Y120" s="67"/>
      <c r="Z120" s="67"/>
      <c r="AA120" s="67"/>
      <c r="AB120" s="67"/>
      <c r="AC120" s="67"/>
      <c r="AD120" s="67"/>
      <c r="AE120" s="67"/>
    </row>
    <row r="121" spans="1:31">
      <c r="A121" s="67"/>
      <c r="B121" s="67"/>
      <c r="C121" s="67"/>
      <c r="D121" s="67"/>
      <c r="E121" s="80"/>
      <c r="F121" s="80"/>
      <c r="G121" s="80"/>
      <c r="H121" s="80"/>
      <c r="I121" s="67"/>
      <c r="J121" s="67"/>
      <c r="K121" s="67"/>
      <c r="L121" s="68"/>
      <c r="M121" s="67"/>
      <c r="N121" s="67"/>
      <c r="O121" s="67"/>
      <c r="P121" s="67"/>
      <c r="Q121" s="67"/>
      <c r="R121" s="67"/>
      <c r="S121" s="67"/>
      <c r="T121" s="67"/>
      <c r="U121" s="67"/>
      <c r="V121" s="67"/>
      <c r="W121" s="67"/>
      <c r="X121" s="67"/>
      <c r="Y121" s="67"/>
      <c r="Z121" s="67"/>
      <c r="AA121" s="67"/>
      <c r="AB121" s="67"/>
      <c r="AC121" s="67"/>
      <c r="AD121" s="67"/>
      <c r="AE121" s="67"/>
    </row>
    <row r="122" spans="1:31">
      <c r="A122" s="67"/>
      <c r="B122" s="67"/>
      <c r="C122" s="67"/>
      <c r="D122" s="67"/>
      <c r="E122" s="80"/>
      <c r="F122" s="80"/>
      <c r="G122" s="80"/>
      <c r="H122" s="80"/>
      <c r="I122" s="67"/>
      <c r="J122" s="67"/>
      <c r="K122" s="67"/>
      <c r="L122" s="68"/>
      <c r="M122" s="67"/>
      <c r="N122" s="67"/>
      <c r="O122" s="67"/>
      <c r="P122" s="67"/>
      <c r="Q122" s="67"/>
      <c r="R122" s="67"/>
      <c r="S122" s="67"/>
      <c r="T122" s="67"/>
      <c r="U122" s="67"/>
      <c r="V122" s="67"/>
      <c r="W122" s="67"/>
      <c r="X122" s="67"/>
      <c r="Y122" s="67"/>
      <c r="Z122" s="67"/>
      <c r="AA122" s="67"/>
      <c r="AB122" s="67"/>
      <c r="AC122" s="67"/>
      <c r="AD122" s="67"/>
      <c r="AE122" s="67"/>
    </row>
    <row r="123" spans="1:31">
      <c r="A123" s="67"/>
      <c r="B123" s="67"/>
      <c r="C123" s="67"/>
      <c r="D123" s="67"/>
      <c r="E123" s="80"/>
      <c r="F123" s="80"/>
      <c r="G123" s="80"/>
      <c r="H123" s="80"/>
      <c r="I123" s="67"/>
      <c r="J123" s="67"/>
      <c r="K123" s="67"/>
      <c r="L123" s="68"/>
      <c r="M123" s="67"/>
      <c r="N123" s="67"/>
      <c r="O123" s="67"/>
      <c r="P123" s="67"/>
      <c r="Q123" s="67"/>
      <c r="R123" s="67"/>
      <c r="S123" s="67"/>
      <c r="T123" s="67"/>
      <c r="U123" s="67"/>
      <c r="V123" s="67"/>
      <c r="W123" s="67"/>
      <c r="X123" s="67"/>
      <c r="Y123" s="67"/>
      <c r="Z123" s="67"/>
      <c r="AA123" s="67"/>
      <c r="AB123" s="67"/>
      <c r="AC123" s="67"/>
      <c r="AD123" s="67"/>
      <c r="AE123" s="67"/>
    </row>
    <row r="124" spans="1:31">
      <c r="A124" s="67"/>
      <c r="B124" s="67"/>
      <c r="C124" s="67"/>
      <c r="D124" s="67"/>
      <c r="E124" s="80"/>
      <c r="F124" s="80"/>
      <c r="G124" s="80"/>
      <c r="H124" s="80"/>
      <c r="I124" s="67"/>
      <c r="J124" s="67"/>
      <c r="K124" s="67"/>
      <c r="L124" s="68"/>
      <c r="M124" s="67"/>
      <c r="N124" s="67"/>
      <c r="O124" s="67"/>
      <c r="P124" s="67"/>
      <c r="Q124" s="67"/>
      <c r="R124" s="67"/>
      <c r="S124" s="67"/>
      <c r="T124" s="67"/>
      <c r="U124" s="67"/>
      <c r="V124" s="67"/>
      <c r="W124" s="67"/>
      <c r="X124" s="67"/>
      <c r="Y124" s="67"/>
      <c r="Z124" s="67"/>
      <c r="AA124" s="67"/>
      <c r="AB124" s="67"/>
      <c r="AC124" s="67"/>
      <c r="AD124" s="67"/>
      <c r="AE124" s="67"/>
    </row>
    <row r="125" spans="1:31">
      <c r="A125" s="67"/>
      <c r="B125" s="67"/>
      <c r="C125" s="67"/>
      <c r="D125" s="67"/>
      <c r="E125" s="80"/>
      <c r="F125" s="80"/>
      <c r="G125" s="80"/>
      <c r="H125" s="80"/>
      <c r="I125" s="67"/>
      <c r="J125" s="67"/>
      <c r="K125" s="67"/>
      <c r="L125" s="68"/>
      <c r="M125" s="67"/>
      <c r="N125" s="67"/>
      <c r="O125" s="67"/>
      <c r="P125" s="67"/>
      <c r="Q125" s="67"/>
      <c r="R125" s="67"/>
      <c r="S125" s="67"/>
      <c r="T125" s="67"/>
      <c r="U125" s="67"/>
      <c r="V125" s="67"/>
      <c r="W125" s="67"/>
      <c r="X125" s="67"/>
      <c r="Y125" s="67"/>
      <c r="Z125" s="67"/>
      <c r="AA125" s="67"/>
      <c r="AB125" s="67"/>
      <c r="AC125" s="67"/>
      <c r="AD125" s="67"/>
      <c r="AE125" s="67"/>
    </row>
    <row r="126" spans="1:31">
      <c r="A126" s="67"/>
      <c r="B126" s="67"/>
      <c r="C126" s="67"/>
      <c r="D126" s="67"/>
      <c r="E126" s="80"/>
      <c r="F126" s="80"/>
      <c r="G126" s="80"/>
      <c r="H126" s="80"/>
      <c r="I126" s="67"/>
      <c r="J126" s="67"/>
      <c r="K126" s="67"/>
      <c r="L126" s="68"/>
      <c r="M126" s="67"/>
      <c r="N126" s="67"/>
      <c r="O126" s="67"/>
      <c r="P126" s="67"/>
      <c r="Q126" s="67"/>
      <c r="R126" s="67"/>
      <c r="S126" s="67"/>
      <c r="T126" s="67"/>
      <c r="U126" s="67"/>
      <c r="V126" s="67"/>
      <c r="W126" s="67"/>
      <c r="X126" s="67"/>
      <c r="Y126" s="67"/>
      <c r="Z126" s="67"/>
      <c r="AA126" s="67"/>
      <c r="AB126" s="67"/>
      <c r="AC126" s="67"/>
      <c r="AD126" s="67"/>
      <c r="AE126" s="67"/>
    </row>
    <row r="127" spans="1:31">
      <c r="A127" s="67"/>
      <c r="B127" s="67"/>
      <c r="C127" s="67"/>
      <c r="D127" s="67"/>
      <c r="E127" s="80"/>
      <c r="F127" s="80"/>
      <c r="G127" s="80"/>
      <c r="H127" s="80"/>
      <c r="I127" s="67"/>
      <c r="J127" s="67"/>
      <c r="K127" s="67"/>
      <c r="L127" s="68"/>
      <c r="M127" s="67"/>
      <c r="N127" s="67"/>
      <c r="O127" s="67"/>
      <c r="P127" s="67"/>
      <c r="Q127" s="67"/>
      <c r="R127" s="67"/>
      <c r="S127" s="67"/>
      <c r="T127" s="67"/>
      <c r="U127" s="67"/>
      <c r="V127" s="67"/>
      <c r="W127" s="67"/>
      <c r="X127" s="67"/>
      <c r="Y127" s="67"/>
      <c r="Z127" s="67"/>
      <c r="AA127" s="67"/>
      <c r="AB127" s="67"/>
      <c r="AC127" s="67"/>
      <c r="AD127" s="67"/>
      <c r="AE127" s="67"/>
    </row>
    <row r="128" spans="1:31">
      <c r="A128" s="67"/>
      <c r="B128" s="67"/>
      <c r="C128" s="67"/>
      <c r="D128" s="67"/>
      <c r="E128" s="80"/>
      <c r="F128" s="80"/>
      <c r="G128" s="80"/>
      <c r="H128" s="80"/>
      <c r="I128" s="67"/>
      <c r="J128" s="67"/>
      <c r="K128" s="67"/>
      <c r="L128" s="68"/>
      <c r="M128" s="67"/>
      <c r="N128" s="67"/>
      <c r="O128" s="67"/>
      <c r="P128" s="67"/>
      <c r="Q128" s="67"/>
      <c r="R128" s="67"/>
      <c r="S128" s="67"/>
      <c r="T128" s="67"/>
      <c r="U128" s="67"/>
      <c r="V128" s="67"/>
      <c r="W128" s="67"/>
      <c r="X128" s="67"/>
      <c r="Y128" s="67"/>
      <c r="Z128" s="67"/>
      <c r="AA128" s="67"/>
      <c r="AB128" s="67"/>
      <c r="AC128" s="67"/>
      <c r="AD128" s="67"/>
      <c r="AE128" s="67"/>
    </row>
    <row r="129" spans="1:31">
      <c r="A129" s="67"/>
      <c r="B129" s="67"/>
      <c r="C129" s="67"/>
      <c r="D129" s="67"/>
      <c r="E129" s="80"/>
      <c r="F129" s="80"/>
      <c r="G129" s="80"/>
      <c r="H129" s="80"/>
      <c r="I129" s="67"/>
      <c r="J129" s="67"/>
      <c r="K129" s="67"/>
      <c r="L129" s="68"/>
      <c r="M129" s="67"/>
      <c r="N129" s="67"/>
      <c r="O129" s="67"/>
      <c r="P129" s="67"/>
      <c r="Q129" s="67"/>
      <c r="R129" s="67"/>
      <c r="S129" s="67"/>
      <c r="T129" s="67"/>
      <c r="U129" s="67"/>
      <c r="V129" s="67"/>
      <c r="W129" s="67"/>
      <c r="X129" s="67"/>
      <c r="Y129" s="67"/>
      <c r="Z129" s="67"/>
      <c r="AA129" s="67"/>
      <c r="AB129" s="67"/>
      <c r="AC129" s="67"/>
      <c r="AD129" s="67"/>
      <c r="AE129" s="67"/>
    </row>
    <row r="130" spans="1:31">
      <c r="A130" s="67"/>
      <c r="B130" s="67"/>
      <c r="C130" s="67"/>
      <c r="D130" s="67"/>
      <c r="E130" s="80"/>
      <c r="F130" s="80"/>
      <c r="G130" s="80"/>
      <c r="H130" s="80"/>
      <c r="I130" s="67"/>
      <c r="J130" s="67"/>
      <c r="K130" s="67"/>
      <c r="L130" s="68"/>
      <c r="M130" s="67"/>
      <c r="N130" s="67"/>
      <c r="O130" s="67"/>
      <c r="P130" s="67"/>
      <c r="Q130" s="67"/>
      <c r="R130" s="67"/>
      <c r="S130" s="67"/>
      <c r="T130" s="67"/>
      <c r="U130" s="67"/>
      <c r="V130" s="67"/>
      <c r="W130" s="67"/>
      <c r="X130" s="67"/>
      <c r="Y130" s="67"/>
      <c r="Z130" s="67"/>
      <c r="AA130" s="67"/>
      <c r="AB130" s="67"/>
      <c r="AC130" s="67"/>
      <c r="AD130" s="67"/>
      <c r="AE130" s="67"/>
    </row>
    <row r="131" spans="1:31">
      <c r="A131" s="67"/>
      <c r="B131" s="67"/>
      <c r="C131" s="67"/>
      <c r="D131" s="67"/>
      <c r="E131" s="80"/>
      <c r="F131" s="80"/>
      <c r="G131" s="80"/>
      <c r="H131" s="80"/>
      <c r="I131" s="67"/>
      <c r="J131" s="67"/>
      <c r="K131" s="67"/>
      <c r="L131" s="68"/>
      <c r="M131" s="67"/>
      <c r="N131" s="67"/>
      <c r="O131" s="67"/>
      <c r="P131" s="67"/>
      <c r="Q131" s="67"/>
      <c r="R131" s="67"/>
      <c r="S131" s="67"/>
      <c r="T131" s="67"/>
      <c r="U131" s="67"/>
      <c r="V131" s="67"/>
      <c r="W131" s="67"/>
      <c r="X131" s="67"/>
      <c r="Y131" s="67"/>
      <c r="Z131" s="67"/>
      <c r="AA131" s="67"/>
      <c r="AB131" s="67"/>
      <c r="AC131" s="67"/>
      <c r="AD131" s="67"/>
      <c r="AE131" s="67"/>
    </row>
    <row r="132" spans="1:31">
      <c r="A132" s="67"/>
      <c r="B132" s="67"/>
      <c r="C132" s="67"/>
      <c r="D132" s="67"/>
      <c r="E132" s="80"/>
      <c r="F132" s="80"/>
      <c r="G132" s="80"/>
      <c r="H132" s="80"/>
      <c r="I132" s="67"/>
      <c r="J132" s="67"/>
      <c r="K132" s="67"/>
      <c r="L132" s="68"/>
      <c r="M132" s="67"/>
      <c r="N132" s="67"/>
      <c r="O132" s="67"/>
      <c r="P132" s="67"/>
      <c r="Q132" s="67"/>
      <c r="R132" s="67"/>
      <c r="S132" s="67"/>
      <c r="T132" s="67"/>
      <c r="U132" s="67"/>
      <c r="V132" s="67"/>
      <c r="W132" s="67"/>
      <c r="X132" s="67"/>
      <c r="Y132" s="67"/>
      <c r="Z132" s="67"/>
      <c r="AA132" s="67"/>
      <c r="AB132" s="67"/>
      <c r="AC132" s="67"/>
      <c r="AD132" s="67"/>
      <c r="AE132" s="67"/>
    </row>
    <row r="133" spans="1:31">
      <c r="A133" s="67"/>
      <c r="B133" s="67"/>
      <c r="C133" s="67"/>
      <c r="D133" s="67"/>
      <c r="E133" s="80"/>
      <c r="F133" s="80"/>
      <c r="G133" s="80"/>
      <c r="H133" s="80"/>
      <c r="I133" s="67"/>
      <c r="J133" s="67"/>
      <c r="K133" s="67"/>
      <c r="L133" s="68"/>
      <c r="M133" s="67"/>
      <c r="N133" s="67"/>
      <c r="O133" s="67"/>
      <c r="P133" s="67"/>
      <c r="Q133" s="67"/>
      <c r="R133" s="67"/>
      <c r="S133" s="67"/>
      <c r="T133" s="67"/>
      <c r="U133" s="67"/>
      <c r="V133" s="67"/>
      <c r="W133" s="67"/>
      <c r="X133" s="67"/>
      <c r="Y133" s="67"/>
      <c r="Z133" s="67"/>
      <c r="AA133" s="67"/>
      <c r="AB133" s="67"/>
      <c r="AC133" s="67"/>
      <c r="AD133" s="67"/>
      <c r="AE133" s="67"/>
    </row>
    <row r="134" spans="1:31">
      <c r="A134" s="67"/>
      <c r="B134" s="67"/>
      <c r="C134" s="67"/>
      <c r="D134" s="67"/>
      <c r="E134" s="80"/>
      <c r="F134" s="80"/>
      <c r="G134" s="80"/>
      <c r="H134" s="80"/>
      <c r="I134" s="67"/>
      <c r="J134" s="67"/>
      <c r="K134" s="67"/>
      <c r="L134" s="68"/>
      <c r="M134" s="67"/>
      <c r="N134" s="67"/>
      <c r="O134" s="67"/>
      <c r="P134" s="67"/>
      <c r="Q134" s="67"/>
      <c r="R134" s="67"/>
      <c r="S134" s="67"/>
      <c r="T134" s="67"/>
      <c r="U134" s="67"/>
      <c r="V134" s="67"/>
      <c r="W134" s="67"/>
      <c r="X134" s="67"/>
      <c r="Y134" s="67"/>
      <c r="Z134" s="67"/>
      <c r="AA134" s="67"/>
      <c r="AB134" s="67"/>
      <c r="AC134" s="67"/>
      <c r="AD134" s="67"/>
      <c r="AE134" s="67"/>
    </row>
    <row r="135" spans="1:31">
      <c r="A135" s="67"/>
      <c r="B135" s="67"/>
      <c r="C135" s="67"/>
      <c r="D135" s="67"/>
      <c r="E135" s="80"/>
      <c r="F135" s="80"/>
      <c r="G135" s="80"/>
      <c r="H135" s="80"/>
      <c r="I135" s="67"/>
      <c r="J135" s="67"/>
      <c r="K135" s="67"/>
      <c r="L135" s="68"/>
      <c r="M135" s="67"/>
      <c r="N135" s="67"/>
      <c r="O135" s="67"/>
      <c r="P135" s="67"/>
      <c r="Q135" s="67"/>
      <c r="R135" s="67"/>
      <c r="S135" s="67"/>
      <c r="T135" s="67"/>
      <c r="U135" s="67"/>
      <c r="V135" s="67"/>
      <c r="W135" s="67"/>
      <c r="X135" s="67"/>
      <c r="Y135" s="67"/>
      <c r="Z135" s="67"/>
      <c r="AA135" s="67"/>
      <c r="AB135" s="67"/>
      <c r="AC135" s="67"/>
      <c r="AD135" s="67"/>
      <c r="AE135" s="67"/>
    </row>
    <row r="136" spans="1:31">
      <c r="A136" s="67"/>
      <c r="B136" s="67"/>
      <c r="C136" s="67"/>
      <c r="D136" s="67"/>
      <c r="E136" s="80"/>
      <c r="F136" s="80"/>
      <c r="G136" s="80"/>
      <c r="H136" s="80"/>
      <c r="I136" s="67"/>
      <c r="J136" s="67"/>
      <c r="K136" s="67"/>
      <c r="L136" s="68"/>
      <c r="M136" s="67"/>
      <c r="N136" s="67"/>
      <c r="O136" s="67"/>
      <c r="P136" s="67"/>
      <c r="Q136" s="67"/>
      <c r="R136" s="67"/>
      <c r="S136" s="67"/>
      <c r="T136" s="67"/>
      <c r="U136" s="67"/>
      <c r="V136" s="67"/>
      <c r="W136" s="67"/>
      <c r="X136" s="67"/>
      <c r="Y136" s="67"/>
      <c r="Z136" s="67"/>
      <c r="AA136" s="67"/>
      <c r="AB136" s="67"/>
      <c r="AC136" s="67"/>
      <c r="AD136" s="67"/>
      <c r="AE136" s="67"/>
    </row>
    <row r="137" spans="1:31">
      <c r="A137" s="67"/>
      <c r="B137" s="67"/>
      <c r="C137" s="67"/>
      <c r="D137" s="67"/>
      <c r="E137" s="80"/>
      <c r="F137" s="80"/>
      <c r="G137" s="80"/>
      <c r="H137" s="80"/>
      <c r="I137" s="67"/>
      <c r="J137" s="67"/>
      <c r="K137" s="67"/>
      <c r="L137" s="68"/>
      <c r="M137" s="67"/>
      <c r="N137" s="67"/>
      <c r="O137" s="67"/>
      <c r="P137" s="67"/>
      <c r="Q137" s="67"/>
      <c r="R137" s="67"/>
      <c r="S137" s="67"/>
      <c r="T137" s="67"/>
      <c r="U137" s="67"/>
      <c r="V137" s="67"/>
      <c r="W137" s="67"/>
      <c r="X137" s="67"/>
      <c r="Y137" s="67"/>
      <c r="Z137" s="67"/>
      <c r="AA137" s="67"/>
      <c r="AB137" s="67"/>
      <c r="AC137" s="67"/>
      <c r="AD137" s="67"/>
      <c r="AE137" s="67"/>
    </row>
    <row r="138" spans="1:31">
      <c r="A138" s="67"/>
      <c r="B138" s="67"/>
      <c r="C138" s="67"/>
      <c r="D138" s="67"/>
      <c r="E138" s="80"/>
      <c r="F138" s="80"/>
      <c r="G138" s="80"/>
      <c r="H138" s="80"/>
      <c r="I138" s="67"/>
      <c r="J138" s="67"/>
      <c r="K138" s="67"/>
      <c r="L138" s="68"/>
      <c r="M138" s="67"/>
      <c r="N138" s="67"/>
      <c r="O138" s="67"/>
      <c r="P138" s="67"/>
      <c r="Q138" s="67"/>
      <c r="R138" s="67"/>
      <c r="S138" s="67"/>
      <c r="T138" s="67"/>
      <c r="U138" s="67"/>
      <c r="V138" s="67"/>
      <c r="W138" s="67"/>
      <c r="X138" s="67"/>
      <c r="Y138" s="67"/>
      <c r="Z138" s="67"/>
      <c r="AA138" s="67"/>
      <c r="AB138" s="67"/>
      <c r="AC138" s="67"/>
      <c r="AD138" s="67"/>
      <c r="AE138" s="67"/>
    </row>
    <row r="139" spans="1:31">
      <c r="A139" s="67"/>
      <c r="B139" s="67"/>
      <c r="C139" s="67"/>
      <c r="D139" s="67"/>
      <c r="E139" s="80"/>
      <c r="F139" s="80"/>
      <c r="G139" s="80"/>
      <c r="H139" s="80"/>
      <c r="I139" s="67"/>
      <c r="J139" s="67"/>
      <c r="K139" s="67"/>
      <c r="L139" s="68"/>
      <c r="M139" s="67"/>
      <c r="N139" s="67"/>
      <c r="O139" s="67"/>
      <c r="P139" s="67"/>
      <c r="Q139" s="67"/>
      <c r="R139" s="67"/>
      <c r="S139" s="67"/>
      <c r="T139" s="67"/>
      <c r="U139" s="67"/>
      <c r="V139" s="67"/>
      <c r="W139" s="67"/>
      <c r="X139" s="67"/>
      <c r="Y139" s="67"/>
      <c r="Z139" s="67"/>
      <c r="AA139" s="67"/>
      <c r="AB139" s="67"/>
      <c r="AC139" s="67"/>
      <c r="AD139" s="67"/>
      <c r="AE139" s="67"/>
    </row>
    <row r="140" spans="1:31">
      <c r="A140" s="67"/>
      <c r="B140" s="67"/>
      <c r="C140" s="67"/>
      <c r="D140" s="67"/>
      <c r="E140" s="80"/>
      <c r="F140" s="80"/>
      <c r="G140" s="80"/>
      <c r="H140" s="80"/>
      <c r="I140" s="67"/>
      <c r="J140" s="67"/>
      <c r="K140" s="67"/>
      <c r="L140" s="68"/>
      <c r="M140" s="67"/>
      <c r="N140" s="67"/>
      <c r="O140" s="67"/>
      <c r="P140" s="67"/>
      <c r="Q140" s="67"/>
      <c r="R140" s="67"/>
      <c r="S140" s="67"/>
      <c r="T140" s="67"/>
      <c r="U140" s="67"/>
      <c r="V140" s="67"/>
      <c r="W140" s="67"/>
      <c r="X140" s="67"/>
      <c r="Y140" s="67"/>
      <c r="Z140" s="67"/>
      <c r="AA140" s="67"/>
      <c r="AB140" s="67"/>
      <c r="AC140" s="67"/>
      <c r="AD140" s="67"/>
      <c r="AE140" s="67"/>
    </row>
    <row r="141" spans="1:31">
      <c r="A141" s="67"/>
      <c r="B141" s="67"/>
      <c r="C141" s="67"/>
      <c r="D141" s="67"/>
      <c r="E141" s="80"/>
      <c r="F141" s="80"/>
      <c r="G141" s="80"/>
      <c r="H141" s="80"/>
      <c r="I141" s="67"/>
      <c r="J141" s="67"/>
      <c r="K141" s="67"/>
      <c r="L141" s="68"/>
      <c r="M141" s="67"/>
      <c r="N141" s="67"/>
      <c r="O141" s="67"/>
      <c r="P141" s="67"/>
      <c r="Q141" s="67"/>
      <c r="R141" s="67"/>
      <c r="S141" s="67"/>
      <c r="T141" s="67"/>
      <c r="U141" s="67"/>
      <c r="V141" s="67"/>
      <c r="W141" s="67"/>
      <c r="X141" s="67"/>
      <c r="Y141" s="67"/>
      <c r="Z141" s="67"/>
      <c r="AA141" s="67"/>
      <c r="AB141" s="67"/>
      <c r="AC141" s="67"/>
      <c r="AD141" s="67"/>
      <c r="AE141" s="67"/>
    </row>
    <row r="142" spans="1:31">
      <c r="A142" s="67"/>
      <c r="B142" s="67"/>
      <c r="C142" s="67"/>
      <c r="D142" s="67"/>
      <c r="E142" s="80"/>
      <c r="F142" s="80"/>
      <c r="G142" s="80"/>
      <c r="H142" s="80"/>
      <c r="I142" s="67"/>
      <c r="J142" s="67"/>
      <c r="K142" s="67"/>
      <c r="L142" s="68"/>
      <c r="M142" s="67"/>
      <c r="N142" s="67"/>
      <c r="O142" s="67"/>
      <c r="P142" s="67"/>
      <c r="Q142" s="67"/>
      <c r="R142" s="67"/>
      <c r="S142" s="67"/>
      <c r="T142" s="67"/>
      <c r="U142" s="67"/>
      <c r="V142" s="67"/>
      <c r="W142" s="67"/>
      <c r="X142" s="67"/>
      <c r="Y142" s="67"/>
      <c r="Z142" s="67"/>
      <c r="AA142" s="67"/>
      <c r="AB142" s="67"/>
      <c r="AC142" s="67"/>
      <c r="AD142" s="67"/>
      <c r="AE142" s="67"/>
    </row>
    <row r="143" spans="1:31">
      <c r="A143" s="67"/>
      <c r="B143" s="67"/>
      <c r="C143" s="67"/>
      <c r="D143" s="67"/>
      <c r="E143" s="80"/>
      <c r="F143" s="80"/>
      <c r="G143" s="80"/>
      <c r="H143" s="80"/>
      <c r="I143" s="67"/>
      <c r="J143" s="67"/>
      <c r="K143" s="67"/>
      <c r="L143" s="68"/>
      <c r="M143" s="67"/>
      <c r="N143" s="67"/>
      <c r="O143" s="67"/>
      <c r="P143" s="67"/>
      <c r="Q143" s="67"/>
      <c r="R143" s="67"/>
      <c r="S143" s="67"/>
      <c r="T143" s="67"/>
      <c r="U143" s="67"/>
      <c r="V143" s="67"/>
      <c r="W143" s="67"/>
      <c r="X143" s="67"/>
      <c r="Y143" s="67"/>
      <c r="Z143" s="67"/>
      <c r="AA143" s="67"/>
      <c r="AB143" s="67"/>
      <c r="AC143" s="67"/>
      <c r="AD143" s="67"/>
      <c r="AE143" s="67"/>
    </row>
    <row r="144" spans="1:31">
      <c r="A144" s="67"/>
      <c r="B144" s="67"/>
      <c r="C144" s="67"/>
      <c r="D144" s="67"/>
      <c r="E144" s="80"/>
      <c r="F144" s="80"/>
      <c r="G144" s="80"/>
      <c r="H144" s="80"/>
      <c r="I144" s="67"/>
      <c r="J144" s="67"/>
      <c r="K144" s="67"/>
      <c r="L144" s="68"/>
      <c r="M144" s="67"/>
      <c r="N144" s="67"/>
      <c r="O144" s="67"/>
      <c r="P144" s="67"/>
      <c r="Q144" s="67"/>
      <c r="R144" s="67"/>
      <c r="S144" s="67"/>
      <c r="T144" s="67"/>
      <c r="U144" s="67"/>
      <c r="V144" s="67"/>
      <c r="W144" s="67"/>
      <c r="X144" s="67"/>
      <c r="Y144" s="67"/>
      <c r="Z144" s="67"/>
      <c r="AA144" s="67"/>
      <c r="AB144" s="67"/>
      <c r="AC144" s="67"/>
      <c r="AD144" s="67"/>
      <c r="AE144" s="67"/>
    </row>
    <row r="145" spans="1:31">
      <c r="A145" s="67"/>
      <c r="B145" s="67"/>
      <c r="C145" s="67"/>
      <c r="D145" s="67"/>
      <c r="E145" s="80"/>
      <c r="F145" s="80"/>
      <c r="G145" s="80"/>
      <c r="H145" s="80"/>
      <c r="I145" s="67"/>
      <c r="J145" s="67"/>
      <c r="K145" s="67"/>
      <c r="L145" s="68"/>
      <c r="M145" s="67"/>
      <c r="N145" s="67"/>
      <c r="O145" s="67"/>
      <c r="P145" s="67"/>
      <c r="Q145" s="67"/>
      <c r="R145" s="67"/>
      <c r="S145" s="67"/>
      <c r="T145" s="67"/>
      <c r="U145" s="67"/>
      <c r="V145" s="67"/>
      <c r="W145" s="67"/>
      <c r="X145" s="67"/>
      <c r="Y145" s="67"/>
      <c r="Z145" s="67"/>
      <c r="AA145" s="67"/>
      <c r="AB145" s="67"/>
      <c r="AC145" s="67"/>
      <c r="AD145" s="67"/>
      <c r="AE145" s="67"/>
    </row>
    <row r="146" spans="1:31">
      <c r="A146" s="67"/>
      <c r="B146" s="67"/>
      <c r="C146" s="67"/>
      <c r="D146" s="67"/>
      <c r="E146" s="80"/>
      <c r="F146" s="80"/>
      <c r="G146" s="80"/>
      <c r="H146" s="80"/>
      <c r="I146" s="67"/>
      <c r="J146" s="67"/>
      <c r="K146" s="67"/>
      <c r="L146" s="68"/>
      <c r="M146" s="67"/>
      <c r="N146" s="67"/>
      <c r="O146" s="67"/>
      <c r="P146" s="67"/>
      <c r="Q146" s="67"/>
      <c r="R146" s="67"/>
      <c r="S146" s="67"/>
      <c r="T146" s="67"/>
      <c r="U146" s="67"/>
      <c r="V146" s="67"/>
      <c r="W146" s="67"/>
      <c r="X146" s="67"/>
      <c r="Y146" s="67"/>
      <c r="Z146" s="67"/>
      <c r="AA146" s="67"/>
      <c r="AB146" s="67"/>
      <c r="AC146" s="67"/>
      <c r="AD146" s="67"/>
      <c r="AE146" s="67"/>
    </row>
    <row r="147" spans="1:31">
      <c r="A147" s="67"/>
      <c r="B147" s="67"/>
      <c r="C147" s="67"/>
      <c r="D147" s="67"/>
      <c r="E147" s="80"/>
      <c r="F147" s="80"/>
      <c r="G147" s="80"/>
      <c r="H147" s="80"/>
      <c r="I147" s="67"/>
      <c r="J147" s="67"/>
      <c r="K147" s="67"/>
      <c r="L147" s="68"/>
      <c r="M147" s="67"/>
      <c r="N147" s="67"/>
      <c r="O147" s="67"/>
      <c r="P147" s="67"/>
      <c r="Q147" s="67"/>
      <c r="R147" s="67"/>
      <c r="S147" s="67"/>
      <c r="T147" s="67"/>
      <c r="U147" s="67"/>
      <c r="V147" s="67"/>
      <c r="W147" s="67"/>
      <c r="X147" s="67"/>
      <c r="Y147" s="67"/>
      <c r="Z147" s="67"/>
      <c r="AA147" s="67"/>
      <c r="AB147" s="67"/>
      <c r="AC147" s="67"/>
      <c r="AD147" s="67"/>
      <c r="AE147" s="67"/>
    </row>
    <row r="148" spans="1:31">
      <c r="A148" s="67"/>
      <c r="B148" s="67"/>
      <c r="C148" s="67"/>
      <c r="D148" s="67"/>
      <c r="E148" s="80"/>
      <c r="F148" s="80"/>
      <c r="G148" s="80"/>
      <c r="H148" s="80"/>
      <c r="I148" s="67"/>
      <c r="J148" s="67"/>
      <c r="K148" s="67"/>
      <c r="L148" s="68"/>
      <c r="M148" s="67"/>
      <c r="N148" s="67"/>
      <c r="O148" s="67"/>
      <c r="P148" s="67"/>
      <c r="Q148" s="67"/>
      <c r="R148" s="67"/>
      <c r="S148" s="67"/>
      <c r="T148" s="67"/>
      <c r="U148" s="67"/>
      <c r="V148" s="67"/>
      <c r="W148" s="67"/>
      <c r="X148" s="67"/>
      <c r="Y148" s="67"/>
      <c r="Z148" s="67"/>
      <c r="AA148" s="67"/>
      <c r="AB148" s="67"/>
      <c r="AC148" s="67"/>
      <c r="AD148" s="67"/>
      <c r="AE148" s="67"/>
    </row>
    <row r="149" spans="1:31">
      <c r="A149" s="67"/>
      <c r="B149" s="67"/>
      <c r="C149" s="67"/>
      <c r="D149" s="67"/>
      <c r="E149" s="80"/>
      <c r="F149" s="80"/>
      <c r="G149" s="80"/>
      <c r="H149" s="80"/>
      <c r="I149" s="67"/>
      <c r="J149" s="67"/>
      <c r="K149" s="67"/>
      <c r="L149" s="68"/>
      <c r="M149" s="67"/>
      <c r="N149" s="67"/>
      <c r="O149" s="67"/>
      <c r="P149" s="67"/>
      <c r="Q149" s="67"/>
      <c r="R149" s="67"/>
      <c r="S149" s="67"/>
      <c r="T149" s="67"/>
      <c r="U149" s="67"/>
      <c r="V149" s="67"/>
      <c r="W149" s="67"/>
      <c r="X149" s="67"/>
      <c r="Y149" s="67"/>
      <c r="Z149" s="67"/>
      <c r="AA149" s="67"/>
      <c r="AB149" s="67"/>
      <c r="AC149" s="67"/>
      <c r="AD149" s="67"/>
      <c r="AE149" s="67"/>
    </row>
    <row r="150" spans="1:31">
      <c r="A150" s="67"/>
      <c r="B150" s="67"/>
      <c r="C150" s="67"/>
      <c r="D150" s="67"/>
      <c r="E150" s="80"/>
      <c r="F150" s="80"/>
      <c r="G150" s="80"/>
      <c r="H150" s="80"/>
      <c r="I150" s="67"/>
      <c r="J150" s="67"/>
      <c r="K150" s="67"/>
      <c r="L150" s="68"/>
      <c r="M150" s="67"/>
      <c r="N150" s="67"/>
      <c r="O150" s="67"/>
      <c r="P150" s="67"/>
      <c r="Q150" s="67"/>
      <c r="R150" s="67"/>
      <c r="S150" s="67"/>
      <c r="T150" s="67"/>
      <c r="U150" s="67"/>
      <c r="V150" s="67"/>
      <c r="W150" s="67"/>
      <c r="X150" s="67"/>
      <c r="Y150" s="67"/>
      <c r="Z150" s="67"/>
      <c r="AA150" s="67"/>
      <c r="AB150" s="67"/>
      <c r="AC150" s="67"/>
      <c r="AD150" s="67"/>
      <c r="AE150" s="67"/>
    </row>
    <row r="151" spans="1:31">
      <c r="A151" s="67"/>
      <c r="B151" s="67"/>
      <c r="C151" s="67"/>
      <c r="D151" s="67"/>
      <c r="E151" s="80"/>
      <c r="F151" s="80"/>
      <c r="G151" s="80"/>
      <c r="H151" s="80"/>
      <c r="I151" s="67"/>
      <c r="J151" s="67"/>
      <c r="K151" s="67"/>
      <c r="L151" s="68"/>
      <c r="M151" s="67"/>
      <c r="N151" s="67"/>
      <c r="O151" s="67"/>
      <c r="P151" s="67"/>
      <c r="Q151" s="67"/>
      <c r="R151" s="67"/>
      <c r="S151" s="67"/>
      <c r="T151" s="67"/>
      <c r="U151" s="67"/>
      <c r="V151" s="67"/>
      <c r="W151" s="67"/>
      <c r="X151" s="67"/>
      <c r="Y151" s="67"/>
      <c r="Z151" s="67"/>
      <c r="AA151" s="67"/>
      <c r="AB151" s="67"/>
      <c r="AC151" s="67"/>
      <c r="AD151" s="67"/>
      <c r="AE151" s="67"/>
    </row>
    <row r="152" spans="1:31">
      <c r="A152" s="67"/>
      <c r="B152" s="67"/>
      <c r="C152" s="67"/>
      <c r="D152" s="67"/>
      <c r="E152" s="80"/>
      <c r="F152" s="80"/>
      <c r="G152" s="80"/>
      <c r="H152" s="80"/>
      <c r="I152" s="67"/>
      <c r="J152" s="67"/>
      <c r="K152" s="67"/>
      <c r="L152" s="68"/>
      <c r="M152" s="67"/>
      <c r="N152" s="67"/>
      <c r="O152" s="67"/>
      <c r="P152" s="67"/>
      <c r="Q152" s="67"/>
      <c r="R152" s="67"/>
      <c r="S152" s="67"/>
      <c r="T152" s="67"/>
      <c r="U152" s="67"/>
      <c r="V152" s="67"/>
      <c r="W152" s="67"/>
      <c r="X152" s="67"/>
      <c r="Y152" s="67"/>
      <c r="Z152" s="67"/>
      <c r="AA152" s="67"/>
      <c r="AB152" s="67"/>
      <c r="AC152" s="67"/>
      <c r="AD152" s="67"/>
      <c r="AE152" s="67"/>
    </row>
    <row r="153" spans="1:31">
      <c r="A153" s="67"/>
      <c r="B153" s="67"/>
      <c r="C153" s="67"/>
      <c r="D153" s="67"/>
      <c r="E153" s="80"/>
      <c r="F153" s="80"/>
      <c r="G153" s="80"/>
      <c r="H153" s="80"/>
      <c r="I153" s="67"/>
      <c r="J153" s="67"/>
      <c r="K153" s="67"/>
      <c r="L153" s="68"/>
      <c r="M153" s="67"/>
      <c r="N153" s="67"/>
      <c r="O153" s="67"/>
      <c r="P153" s="67"/>
      <c r="Q153" s="67"/>
      <c r="R153" s="67"/>
      <c r="S153" s="67"/>
      <c r="T153" s="67"/>
      <c r="U153" s="67"/>
      <c r="V153" s="67"/>
      <c r="W153" s="67"/>
      <c r="X153" s="67"/>
      <c r="Y153" s="67"/>
      <c r="Z153" s="67"/>
      <c r="AA153" s="67"/>
      <c r="AB153" s="67"/>
      <c r="AC153" s="67"/>
      <c r="AD153" s="67"/>
      <c r="AE153" s="67"/>
    </row>
    <row r="154" spans="1:31">
      <c r="A154" s="67"/>
      <c r="B154" s="67"/>
      <c r="C154" s="67"/>
      <c r="D154" s="67"/>
      <c r="E154" s="80"/>
      <c r="F154" s="80"/>
      <c r="G154" s="80"/>
      <c r="H154" s="80"/>
      <c r="I154" s="67"/>
      <c r="J154" s="67"/>
      <c r="K154" s="67"/>
      <c r="L154" s="68"/>
      <c r="M154" s="67"/>
      <c r="N154" s="67"/>
      <c r="O154" s="67"/>
      <c r="P154" s="67"/>
      <c r="Q154" s="67"/>
      <c r="R154" s="67"/>
      <c r="S154" s="67"/>
      <c r="T154" s="67"/>
      <c r="U154" s="67"/>
      <c r="V154" s="67"/>
      <c r="W154" s="67"/>
      <c r="X154" s="67"/>
      <c r="Y154" s="67"/>
      <c r="Z154" s="67"/>
      <c r="AA154" s="67"/>
      <c r="AB154" s="67"/>
      <c r="AC154" s="67"/>
      <c r="AD154" s="67"/>
      <c r="AE154" s="67"/>
    </row>
    <row r="155" spans="1:31">
      <c r="A155" s="67"/>
      <c r="B155" s="67"/>
      <c r="C155" s="67"/>
      <c r="D155" s="67"/>
      <c r="E155" s="80"/>
      <c r="F155" s="80"/>
      <c r="G155" s="80"/>
      <c r="H155" s="80"/>
      <c r="I155" s="67"/>
      <c r="J155" s="67"/>
      <c r="K155" s="67"/>
      <c r="L155" s="68"/>
      <c r="M155" s="67"/>
      <c r="N155" s="67"/>
      <c r="O155" s="67"/>
      <c r="P155" s="67"/>
      <c r="Q155" s="67"/>
      <c r="R155" s="67"/>
      <c r="S155" s="67"/>
      <c r="T155" s="67"/>
      <c r="U155" s="67"/>
      <c r="V155" s="67"/>
      <c r="W155" s="67"/>
      <c r="X155" s="67"/>
      <c r="Y155" s="67"/>
      <c r="Z155" s="67"/>
      <c r="AA155" s="67"/>
      <c r="AB155" s="67"/>
      <c r="AC155" s="67"/>
      <c r="AD155" s="67"/>
      <c r="AE155" s="67"/>
    </row>
    <row r="156" spans="1:31">
      <c r="A156" s="67"/>
      <c r="B156" s="67"/>
      <c r="C156" s="67"/>
      <c r="D156" s="67"/>
      <c r="E156" s="80"/>
      <c r="F156" s="80"/>
      <c r="G156" s="80"/>
      <c r="H156" s="80"/>
      <c r="I156" s="67"/>
      <c r="J156" s="67"/>
      <c r="K156" s="67"/>
      <c r="L156" s="68"/>
      <c r="M156" s="67"/>
      <c r="N156" s="67"/>
      <c r="O156" s="67"/>
      <c r="P156" s="67"/>
      <c r="Q156" s="67"/>
      <c r="R156" s="67"/>
      <c r="S156" s="67"/>
      <c r="T156" s="67"/>
      <c r="U156" s="67"/>
      <c r="V156" s="67"/>
      <c r="W156" s="67"/>
      <c r="X156" s="67"/>
      <c r="Y156" s="67"/>
      <c r="Z156" s="67"/>
      <c r="AA156" s="67"/>
      <c r="AB156" s="67"/>
      <c r="AC156" s="67"/>
      <c r="AD156" s="67"/>
      <c r="AE156" s="67"/>
    </row>
    <row r="157" spans="1:31">
      <c r="A157" s="67"/>
      <c r="B157" s="67"/>
      <c r="C157" s="67"/>
      <c r="D157" s="67"/>
      <c r="E157" s="80"/>
      <c r="F157" s="80"/>
      <c r="G157" s="80"/>
      <c r="H157" s="80"/>
      <c r="I157" s="67"/>
      <c r="J157" s="67"/>
      <c r="K157" s="67"/>
      <c r="L157" s="68"/>
      <c r="M157" s="67"/>
      <c r="N157" s="67"/>
      <c r="O157" s="67"/>
      <c r="P157" s="67"/>
      <c r="Q157" s="67"/>
      <c r="R157" s="67"/>
      <c r="S157" s="67"/>
      <c r="T157" s="67"/>
      <c r="U157" s="67"/>
      <c r="V157" s="67"/>
      <c r="W157" s="67"/>
      <c r="X157" s="67"/>
      <c r="Y157" s="67"/>
      <c r="Z157" s="67"/>
      <c r="AA157" s="67"/>
      <c r="AB157" s="67"/>
      <c r="AC157" s="67"/>
      <c r="AD157" s="67"/>
      <c r="AE157" s="67"/>
    </row>
    <row r="158" spans="1:31">
      <c r="A158" s="67"/>
      <c r="B158" s="67"/>
      <c r="C158" s="67"/>
      <c r="D158" s="67"/>
      <c r="E158" s="80"/>
      <c r="F158" s="80"/>
      <c r="G158" s="80"/>
      <c r="H158" s="80"/>
      <c r="I158" s="67"/>
      <c r="J158" s="67"/>
      <c r="K158" s="67"/>
      <c r="L158" s="68"/>
      <c r="M158" s="67"/>
      <c r="N158" s="67"/>
      <c r="O158" s="67"/>
      <c r="P158" s="67"/>
      <c r="Q158" s="67"/>
      <c r="R158" s="67"/>
      <c r="S158" s="67"/>
      <c r="T158" s="67"/>
      <c r="U158" s="67"/>
      <c r="V158" s="67"/>
      <c r="W158" s="67"/>
      <c r="X158" s="67"/>
      <c r="Y158" s="67"/>
      <c r="Z158" s="67"/>
      <c r="AA158" s="67"/>
      <c r="AB158" s="67"/>
      <c r="AC158" s="67"/>
      <c r="AD158" s="67"/>
      <c r="AE158" s="67"/>
    </row>
    <row r="159" spans="1:31">
      <c r="A159" s="67"/>
      <c r="B159" s="67"/>
      <c r="C159" s="67"/>
      <c r="D159" s="67"/>
      <c r="E159" s="80"/>
      <c r="F159" s="80"/>
      <c r="G159" s="80"/>
      <c r="H159" s="80"/>
      <c r="I159" s="67"/>
      <c r="J159" s="67"/>
      <c r="K159" s="67"/>
      <c r="L159" s="68"/>
      <c r="M159" s="67"/>
      <c r="N159" s="67"/>
      <c r="O159" s="67"/>
      <c r="P159" s="67"/>
      <c r="Q159" s="67"/>
      <c r="R159" s="67"/>
      <c r="S159" s="67"/>
      <c r="T159" s="67"/>
      <c r="U159" s="67"/>
      <c r="V159" s="67"/>
      <c r="W159" s="67"/>
      <c r="X159" s="67"/>
      <c r="Y159" s="67"/>
      <c r="Z159" s="67"/>
      <c r="AA159" s="67"/>
      <c r="AB159" s="67"/>
      <c r="AC159" s="67"/>
      <c r="AD159" s="67"/>
      <c r="AE159" s="67"/>
    </row>
    <row r="160" spans="1:31">
      <c r="A160" s="67"/>
      <c r="B160" s="67"/>
      <c r="C160" s="67"/>
      <c r="D160" s="67"/>
      <c r="E160" s="80"/>
      <c r="F160" s="80"/>
      <c r="G160" s="80"/>
      <c r="H160" s="80"/>
      <c r="I160" s="67"/>
      <c r="J160" s="67"/>
      <c r="K160" s="67"/>
      <c r="L160" s="68"/>
      <c r="M160" s="67"/>
      <c r="N160" s="67"/>
      <c r="O160" s="67"/>
      <c r="P160" s="67"/>
      <c r="Q160" s="67"/>
      <c r="R160" s="67"/>
      <c r="S160" s="67"/>
      <c r="T160" s="67"/>
      <c r="U160" s="67"/>
      <c r="V160" s="67"/>
      <c r="W160" s="67"/>
      <c r="X160" s="67"/>
      <c r="Y160" s="67"/>
      <c r="Z160" s="67"/>
      <c r="AA160" s="67"/>
      <c r="AB160" s="67"/>
      <c r="AC160" s="67"/>
      <c r="AD160" s="67"/>
      <c r="AE160" s="67"/>
    </row>
    <row r="161" spans="1:31">
      <c r="A161" s="67"/>
      <c r="B161" s="67"/>
      <c r="C161" s="67"/>
      <c r="D161" s="67"/>
      <c r="E161" s="80"/>
      <c r="F161" s="80"/>
      <c r="G161" s="80"/>
      <c r="H161" s="80"/>
      <c r="I161" s="67"/>
      <c r="J161" s="67"/>
      <c r="K161" s="67"/>
      <c r="L161" s="68"/>
      <c r="M161" s="67"/>
      <c r="N161" s="67"/>
      <c r="O161" s="67"/>
      <c r="P161" s="67"/>
      <c r="Q161" s="67"/>
      <c r="R161" s="67"/>
      <c r="S161" s="67"/>
      <c r="T161" s="67"/>
      <c r="U161" s="67"/>
      <c r="V161" s="67"/>
      <c r="W161" s="67"/>
      <c r="X161" s="67"/>
      <c r="Y161" s="67"/>
      <c r="Z161" s="67"/>
      <c r="AA161" s="67"/>
      <c r="AB161" s="67"/>
      <c r="AC161" s="67"/>
      <c r="AD161" s="67"/>
      <c r="AE161" s="67"/>
    </row>
    <row r="162" spans="1:31">
      <c r="A162" s="67"/>
      <c r="B162" s="67"/>
      <c r="C162" s="67"/>
      <c r="D162" s="67"/>
      <c r="E162" s="80"/>
      <c r="F162" s="80"/>
      <c r="G162" s="80"/>
      <c r="H162" s="80"/>
      <c r="I162" s="67"/>
      <c r="J162" s="67"/>
      <c r="K162" s="67"/>
      <c r="L162" s="68"/>
      <c r="M162" s="67"/>
      <c r="N162" s="67"/>
      <c r="O162" s="67"/>
      <c r="P162" s="67"/>
      <c r="Q162" s="67"/>
      <c r="R162" s="67"/>
      <c r="S162" s="67"/>
      <c r="T162" s="67"/>
      <c r="U162" s="67"/>
      <c r="V162" s="67"/>
      <c r="W162" s="67"/>
      <c r="X162" s="67"/>
      <c r="Y162" s="67"/>
      <c r="Z162" s="67"/>
      <c r="AA162" s="67"/>
      <c r="AB162" s="67"/>
      <c r="AC162" s="67"/>
      <c r="AD162" s="67"/>
      <c r="AE162" s="67"/>
    </row>
    <row r="163" spans="1:31">
      <c r="A163" s="67"/>
      <c r="B163" s="67"/>
      <c r="C163" s="67"/>
      <c r="D163" s="67"/>
      <c r="E163" s="80"/>
      <c r="F163" s="80"/>
      <c r="G163" s="80"/>
      <c r="H163" s="80"/>
      <c r="I163" s="67"/>
      <c r="J163" s="67"/>
      <c r="K163" s="67"/>
      <c r="L163" s="68"/>
      <c r="M163" s="67"/>
      <c r="N163" s="67"/>
      <c r="O163" s="67"/>
      <c r="P163" s="67"/>
      <c r="Q163" s="67"/>
      <c r="R163" s="67"/>
      <c r="S163" s="67"/>
      <c r="T163" s="67"/>
      <c r="U163" s="67"/>
      <c r="V163" s="67"/>
      <c r="W163" s="67"/>
      <c r="X163" s="67"/>
      <c r="Y163" s="67"/>
      <c r="Z163" s="67"/>
      <c r="AA163" s="67"/>
      <c r="AB163" s="67"/>
      <c r="AC163" s="67"/>
      <c r="AD163" s="67"/>
      <c r="AE163" s="67"/>
    </row>
    <row r="164" spans="1:31">
      <c r="A164" s="67"/>
      <c r="B164" s="67"/>
      <c r="C164" s="67"/>
      <c r="D164" s="67"/>
      <c r="E164" s="80"/>
      <c r="F164" s="80"/>
      <c r="G164" s="80"/>
      <c r="H164" s="80"/>
      <c r="I164" s="67"/>
      <c r="J164" s="67"/>
      <c r="K164" s="67"/>
      <c r="L164" s="68"/>
      <c r="M164" s="67"/>
      <c r="N164" s="67"/>
      <c r="O164" s="67"/>
      <c r="P164" s="67"/>
      <c r="Q164" s="67"/>
      <c r="R164" s="67"/>
      <c r="S164" s="67"/>
      <c r="T164" s="67"/>
      <c r="U164" s="67"/>
      <c r="V164" s="67"/>
      <c r="W164" s="67"/>
      <c r="X164" s="67"/>
      <c r="Y164" s="67"/>
      <c r="Z164" s="67"/>
      <c r="AA164" s="67"/>
      <c r="AB164" s="67"/>
      <c r="AC164" s="67"/>
      <c r="AD164" s="67"/>
      <c r="AE164" s="67"/>
    </row>
    <row r="165" spans="1:31">
      <c r="A165" s="67"/>
      <c r="B165" s="67"/>
      <c r="C165" s="67"/>
      <c r="D165" s="67"/>
      <c r="E165" s="80"/>
      <c r="F165" s="80"/>
      <c r="G165" s="80"/>
      <c r="H165" s="80"/>
      <c r="I165" s="67"/>
      <c r="J165" s="67"/>
      <c r="K165" s="67"/>
      <c r="L165" s="68"/>
      <c r="M165" s="67"/>
      <c r="N165" s="67"/>
      <c r="O165" s="67"/>
      <c r="P165" s="67"/>
      <c r="Q165" s="67"/>
      <c r="R165" s="67"/>
      <c r="S165" s="67"/>
      <c r="T165" s="67"/>
      <c r="U165" s="67"/>
      <c r="V165" s="67"/>
      <c r="W165" s="67"/>
      <c r="X165" s="67"/>
      <c r="Y165" s="67"/>
      <c r="Z165" s="67"/>
      <c r="AA165" s="67"/>
      <c r="AB165" s="67"/>
      <c r="AC165" s="67"/>
      <c r="AD165" s="67"/>
      <c r="AE165" s="67"/>
    </row>
    <row r="166" spans="1:31">
      <c r="A166" s="67"/>
      <c r="B166" s="67"/>
      <c r="C166" s="67"/>
      <c r="D166" s="67"/>
      <c r="E166" s="80"/>
      <c r="F166" s="80"/>
      <c r="G166" s="80"/>
      <c r="H166" s="80"/>
      <c r="I166" s="67"/>
      <c r="J166" s="67"/>
      <c r="K166" s="67"/>
      <c r="L166" s="68"/>
      <c r="M166" s="67"/>
      <c r="N166" s="67"/>
      <c r="O166" s="67"/>
      <c r="P166" s="67"/>
      <c r="Q166" s="67"/>
      <c r="R166" s="67"/>
      <c r="S166" s="67"/>
      <c r="T166" s="67"/>
      <c r="U166" s="67"/>
      <c r="V166" s="67"/>
      <c r="W166" s="67"/>
      <c r="X166" s="67"/>
      <c r="Y166" s="67"/>
      <c r="Z166" s="67"/>
      <c r="AA166" s="67"/>
      <c r="AB166" s="67"/>
      <c r="AC166" s="67"/>
      <c r="AD166" s="67"/>
      <c r="AE166" s="67"/>
    </row>
    <row r="167" spans="1:31">
      <c r="A167" s="67"/>
      <c r="B167" s="67"/>
      <c r="C167" s="67"/>
      <c r="D167" s="67"/>
      <c r="E167" s="80"/>
      <c r="F167" s="80"/>
      <c r="G167" s="80"/>
      <c r="H167" s="80"/>
      <c r="I167" s="67"/>
      <c r="J167" s="67"/>
      <c r="K167" s="67"/>
      <c r="L167" s="68"/>
      <c r="M167" s="67"/>
      <c r="N167" s="67"/>
      <c r="O167" s="67"/>
      <c r="P167" s="67"/>
      <c r="Q167" s="67"/>
      <c r="R167" s="67"/>
      <c r="S167" s="67"/>
      <c r="T167" s="67"/>
      <c r="U167" s="67"/>
      <c r="V167" s="67"/>
      <c r="W167" s="67"/>
      <c r="X167" s="67"/>
      <c r="Y167" s="67"/>
      <c r="Z167" s="67"/>
      <c r="AA167" s="67"/>
      <c r="AB167" s="67"/>
      <c r="AC167" s="67"/>
      <c r="AD167" s="67"/>
      <c r="AE167" s="67"/>
    </row>
    <row r="168" spans="1:31">
      <c r="A168" s="67"/>
      <c r="B168" s="67"/>
      <c r="C168" s="67"/>
      <c r="D168" s="67"/>
      <c r="E168" s="80"/>
      <c r="F168" s="80"/>
      <c r="G168" s="80"/>
      <c r="H168" s="80"/>
      <c r="I168" s="67"/>
      <c r="J168" s="67"/>
      <c r="K168" s="67"/>
      <c r="L168" s="68"/>
      <c r="M168" s="67"/>
      <c r="N168" s="67"/>
      <c r="O168" s="67"/>
      <c r="P168" s="67"/>
      <c r="Q168" s="67"/>
      <c r="R168" s="67"/>
      <c r="S168" s="67"/>
      <c r="T168" s="67"/>
      <c r="U168" s="67"/>
      <c r="V168" s="67"/>
      <c r="W168" s="67"/>
      <c r="X168" s="67"/>
      <c r="Y168" s="67"/>
      <c r="Z168" s="67"/>
      <c r="AA168" s="67"/>
      <c r="AB168" s="67"/>
      <c r="AC168" s="67"/>
      <c r="AD168" s="67"/>
      <c r="AE168" s="67"/>
    </row>
    <row r="169" spans="1:31">
      <c r="A169" s="67"/>
      <c r="B169" s="67"/>
      <c r="C169" s="67"/>
      <c r="D169" s="67"/>
      <c r="E169" s="80"/>
      <c r="F169" s="80"/>
      <c r="G169" s="80"/>
      <c r="H169" s="80"/>
      <c r="I169" s="67"/>
      <c r="J169" s="67"/>
      <c r="K169" s="67"/>
      <c r="L169" s="68"/>
      <c r="M169" s="67"/>
      <c r="N169" s="67"/>
      <c r="O169" s="67"/>
      <c r="P169" s="67"/>
      <c r="Q169" s="67"/>
      <c r="R169" s="67"/>
      <c r="S169" s="67"/>
      <c r="T169" s="67"/>
      <c r="U169" s="67"/>
      <c r="V169" s="67"/>
      <c r="W169" s="67"/>
      <c r="X169" s="67"/>
      <c r="Y169" s="67"/>
      <c r="Z169" s="67"/>
      <c r="AA169" s="67"/>
      <c r="AB169" s="67"/>
      <c r="AC169" s="67"/>
      <c r="AD169" s="67"/>
      <c r="AE169" s="67"/>
    </row>
    <row r="170" spans="1:31">
      <c r="A170" s="67"/>
      <c r="B170" s="67"/>
      <c r="C170" s="67"/>
      <c r="D170" s="67"/>
      <c r="E170" s="80"/>
      <c r="F170" s="80"/>
      <c r="G170" s="80"/>
      <c r="H170" s="80"/>
      <c r="I170" s="67"/>
      <c r="J170" s="67"/>
      <c r="K170" s="67"/>
      <c r="L170" s="68"/>
      <c r="M170" s="67"/>
      <c r="N170" s="67"/>
      <c r="O170" s="67"/>
      <c r="P170" s="67"/>
      <c r="Q170" s="67"/>
      <c r="R170" s="67"/>
      <c r="S170" s="67"/>
      <c r="T170" s="67"/>
      <c r="U170" s="67"/>
      <c r="V170" s="67"/>
      <c r="W170" s="67"/>
      <c r="X170" s="67"/>
      <c r="Y170" s="67"/>
      <c r="Z170" s="67"/>
      <c r="AA170" s="67"/>
      <c r="AB170" s="67"/>
      <c r="AC170" s="67"/>
      <c r="AD170" s="67"/>
      <c r="AE170" s="67"/>
    </row>
    <row r="171" spans="1:31">
      <c r="A171" s="67"/>
      <c r="B171" s="67"/>
      <c r="C171" s="67"/>
      <c r="D171" s="67"/>
      <c r="E171" s="80"/>
      <c r="F171" s="80"/>
      <c r="G171" s="80"/>
      <c r="H171" s="80"/>
      <c r="I171" s="67"/>
      <c r="J171" s="67"/>
      <c r="K171" s="67"/>
      <c r="L171" s="68"/>
      <c r="M171" s="67"/>
      <c r="N171" s="67"/>
      <c r="O171" s="67"/>
      <c r="P171" s="67"/>
      <c r="Q171" s="67"/>
      <c r="R171" s="67"/>
      <c r="S171" s="67"/>
      <c r="T171" s="67"/>
      <c r="U171" s="67"/>
      <c r="V171" s="67"/>
      <c r="W171" s="67"/>
      <c r="X171" s="67"/>
      <c r="Y171" s="67"/>
      <c r="Z171" s="67"/>
      <c r="AA171" s="67"/>
      <c r="AB171" s="67"/>
      <c r="AC171" s="67"/>
      <c r="AD171" s="67"/>
      <c r="AE171" s="67"/>
    </row>
    <row r="172" spans="1:31">
      <c r="A172" s="67"/>
      <c r="B172" s="67"/>
      <c r="C172" s="67"/>
      <c r="D172" s="67"/>
      <c r="E172" s="80"/>
      <c r="F172" s="80"/>
      <c r="G172" s="80"/>
      <c r="H172" s="80"/>
      <c r="I172" s="67"/>
      <c r="J172" s="67"/>
      <c r="K172" s="67"/>
      <c r="L172" s="68"/>
      <c r="M172" s="67"/>
      <c r="N172" s="67"/>
      <c r="O172" s="67"/>
      <c r="P172" s="67"/>
      <c r="Q172" s="67"/>
      <c r="R172" s="67"/>
      <c r="S172" s="67"/>
      <c r="T172" s="67"/>
      <c r="U172" s="67"/>
      <c r="V172" s="67"/>
      <c r="W172" s="67"/>
      <c r="X172" s="67"/>
      <c r="Y172" s="67"/>
      <c r="Z172" s="67"/>
      <c r="AA172" s="67"/>
      <c r="AB172" s="67"/>
      <c r="AC172" s="67"/>
      <c r="AD172" s="67"/>
      <c r="AE172" s="67"/>
    </row>
    <row r="173" spans="1:31">
      <c r="A173" s="67"/>
      <c r="B173" s="67"/>
      <c r="C173" s="67"/>
      <c r="D173" s="67"/>
      <c r="E173" s="80"/>
      <c r="F173" s="80"/>
      <c r="G173" s="80"/>
      <c r="H173" s="80"/>
      <c r="I173" s="67"/>
      <c r="J173" s="67"/>
      <c r="K173" s="67"/>
      <c r="L173" s="68"/>
      <c r="M173" s="67"/>
      <c r="N173" s="67"/>
      <c r="O173" s="67"/>
      <c r="P173" s="67"/>
      <c r="Q173" s="67"/>
      <c r="R173" s="67"/>
      <c r="S173" s="67"/>
      <c r="T173" s="67"/>
      <c r="U173" s="67"/>
      <c r="V173" s="67"/>
      <c r="W173" s="67"/>
      <c r="X173" s="67"/>
      <c r="Y173" s="67"/>
      <c r="Z173" s="67"/>
      <c r="AA173" s="67"/>
      <c r="AB173" s="67"/>
      <c r="AC173" s="67"/>
      <c r="AD173" s="67"/>
      <c r="AE173" s="67"/>
    </row>
    <row r="174" spans="1:31">
      <c r="A174" s="67"/>
      <c r="B174" s="67"/>
      <c r="C174" s="67"/>
      <c r="D174" s="67"/>
      <c r="E174" s="80"/>
      <c r="F174" s="80"/>
      <c r="G174" s="80"/>
      <c r="H174" s="80"/>
      <c r="I174" s="67"/>
      <c r="J174" s="67"/>
      <c r="K174" s="67"/>
      <c r="L174" s="68"/>
      <c r="M174" s="67"/>
      <c r="N174" s="67"/>
      <c r="O174" s="67"/>
      <c r="P174" s="67"/>
      <c r="Q174" s="67"/>
      <c r="R174" s="67"/>
      <c r="S174" s="67"/>
      <c r="T174" s="67"/>
      <c r="U174" s="67"/>
      <c r="V174" s="67"/>
      <c r="W174" s="67"/>
      <c r="X174" s="67"/>
      <c r="Y174" s="67"/>
      <c r="Z174" s="67"/>
      <c r="AA174" s="67"/>
      <c r="AB174" s="67"/>
      <c r="AC174" s="67"/>
      <c r="AD174" s="67"/>
      <c r="AE174" s="67"/>
    </row>
    <row r="175" spans="1:31">
      <c r="A175" s="67"/>
      <c r="B175" s="67"/>
      <c r="C175" s="67"/>
      <c r="D175" s="67"/>
      <c r="E175" s="80"/>
      <c r="F175" s="80"/>
      <c r="G175" s="80"/>
      <c r="H175" s="80"/>
      <c r="I175" s="67"/>
      <c r="J175" s="67"/>
      <c r="K175" s="67"/>
      <c r="L175" s="68"/>
      <c r="M175" s="67"/>
      <c r="N175" s="67"/>
      <c r="O175" s="67"/>
      <c r="P175" s="67"/>
      <c r="Q175" s="67"/>
      <c r="R175" s="67"/>
      <c r="S175" s="67"/>
      <c r="T175" s="67"/>
      <c r="U175" s="67"/>
      <c r="V175" s="67"/>
      <c r="W175" s="67"/>
      <c r="X175" s="67"/>
      <c r="Y175" s="67"/>
      <c r="Z175" s="67"/>
      <c r="AA175" s="67"/>
      <c r="AB175" s="67"/>
      <c r="AC175" s="67"/>
      <c r="AD175" s="67"/>
      <c r="AE175" s="67"/>
    </row>
    <row r="176" spans="1:31">
      <c r="A176" s="67"/>
      <c r="B176" s="67"/>
      <c r="C176" s="67"/>
      <c r="D176" s="67"/>
      <c r="E176" s="80"/>
      <c r="F176" s="80"/>
      <c r="G176" s="80"/>
      <c r="H176" s="80"/>
      <c r="I176" s="67"/>
      <c r="J176" s="67"/>
      <c r="K176" s="67"/>
      <c r="L176" s="68"/>
      <c r="M176" s="67"/>
      <c r="N176" s="67"/>
      <c r="O176" s="67"/>
      <c r="P176" s="67"/>
      <c r="Q176" s="67"/>
      <c r="R176" s="67"/>
      <c r="S176" s="67"/>
      <c r="T176" s="67"/>
      <c r="U176" s="67"/>
      <c r="V176" s="67"/>
      <c r="W176" s="67"/>
      <c r="X176" s="67"/>
      <c r="Y176" s="67"/>
      <c r="Z176" s="67"/>
      <c r="AA176" s="67"/>
      <c r="AB176" s="67"/>
      <c r="AC176" s="67"/>
      <c r="AD176" s="67"/>
      <c r="AE176" s="67"/>
    </row>
    <row r="177" spans="1:31">
      <c r="A177" s="67"/>
      <c r="B177" s="67"/>
      <c r="C177" s="67"/>
      <c r="D177" s="67"/>
      <c r="E177" s="80"/>
      <c r="F177" s="80"/>
      <c r="G177" s="80"/>
      <c r="H177" s="80"/>
      <c r="I177" s="67"/>
      <c r="J177" s="67"/>
      <c r="K177" s="67"/>
      <c r="L177" s="68"/>
      <c r="M177" s="67"/>
      <c r="N177" s="67"/>
      <c r="O177" s="67"/>
      <c r="P177" s="67"/>
      <c r="Q177" s="67"/>
      <c r="R177" s="67"/>
      <c r="S177" s="67"/>
      <c r="T177" s="67"/>
      <c r="U177" s="67"/>
      <c r="V177" s="67"/>
      <c r="W177" s="67"/>
      <c r="X177" s="67"/>
      <c r="Y177" s="67"/>
      <c r="Z177" s="67"/>
      <c r="AA177" s="67"/>
      <c r="AB177" s="67"/>
      <c r="AC177" s="67"/>
      <c r="AD177" s="67"/>
      <c r="AE177" s="67"/>
    </row>
    <row r="178" spans="1:31">
      <c r="A178" s="67"/>
      <c r="B178" s="67"/>
      <c r="C178" s="67"/>
      <c r="D178" s="67"/>
      <c r="E178" s="80"/>
      <c r="F178" s="80"/>
      <c r="G178" s="80"/>
      <c r="H178" s="80"/>
      <c r="I178" s="67"/>
      <c r="J178" s="67"/>
      <c r="K178" s="67"/>
      <c r="L178" s="68"/>
      <c r="M178" s="67"/>
      <c r="N178" s="67"/>
      <c r="O178" s="67"/>
      <c r="P178" s="67"/>
      <c r="Q178" s="67"/>
      <c r="R178" s="67"/>
      <c r="S178" s="67"/>
      <c r="T178" s="67"/>
      <c r="U178" s="67"/>
      <c r="V178" s="67"/>
      <c r="W178" s="67"/>
      <c r="X178" s="67"/>
      <c r="Y178" s="67"/>
      <c r="Z178" s="67"/>
      <c r="AA178" s="67"/>
      <c r="AB178" s="67"/>
      <c r="AC178" s="67"/>
      <c r="AD178" s="67"/>
      <c r="AE178" s="67"/>
    </row>
    <row r="179" spans="1:31">
      <c r="A179" s="67"/>
      <c r="B179" s="67"/>
      <c r="C179" s="67"/>
      <c r="D179" s="67"/>
      <c r="E179" s="80"/>
      <c r="F179" s="80"/>
      <c r="G179" s="80"/>
      <c r="H179" s="80"/>
      <c r="I179" s="67"/>
      <c r="J179" s="67"/>
      <c r="K179" s="67"/>
      <c r="L179" s="68"/>
      <c r="M179" s="67"/>
      <c r="N179" s="67"/>
      <c r="O179" s="67"/>
      <c r="P179" s="67"/>
      <c r="Q179" s="67"/>
      <c r="R179" s="67"/>
      <c r="S179" s="67"/>
      <c r="T179" s="67"/>
      <c r="U179" s="67"/>
      <c r="V179" s="67"/>
      <c r="W179" s="67"/>
      <c r="X179" s="67"/>
      <c r="Y179" s="67"/>
      <c r="Z179" s="67"/>
      <c r="AA179" s="67"/>
      <c r="AB179" s="67"/>
      <c r="AC179" s="67"/>
      <c r="AD179" s="67"/>
      <c r="AE179" s="67"/>
    </row>
    <row r="180" spans="1:31">
      <c r="A180" s="67"/>
      <c r="B180" s="67"/>
      <c r="C180" s="67"/>
      <c r="D180" s="67"/>
      <c r="E180" s="80"/>
      <c r="F180" s="80"/>
      <c r="G180" s="80"/>
      <c r="H180" s="80"/>
      <c r="I180" s="67"/>
      <c r="J180" s="67"/>
      <c r="K180" s="67"/>
      <c r="L180" s="68"/>
      <c r="M180" s="67"/>
      <c r="N180" s="67"/>
      <c r="O180" s="67"/>
      <c r="P180" s="67"/>
      <c r="Q180" s="67"/>
      <c r="R180" s="67"/>
      <c r="S180" s="67"/>
      <c r="T180" s="67"/>
      <c r="U180" s="67"/>
      <c r="V180" s="67"/>
      <c r="W180" s="67"/>
      <c r="X180" s="67"/>
      <c r="Y180" s="67"/>
      <c r="Z180" s="67"/>
      <c r="AA180" s="67"/>
      <c r="AB180" s="67"/>
      <c r="AC180" s="67"/>
      <c r="AD180" s="67"/>
      <c r="AE180" s="67"/>
    </row>
    <row r="181" spans="1:31">
      <c r="A181" s="67"/>
      <c r="B181" s="67"/>
      <c r="C181" s="67"/>
      <c r="D181" s="67"/>
      <c r="E181" s="80"/>
      <c r="F181" s="80"/>
      <c r="G181" s="80"/>
      <c r="H181" s="80"/>
      <c r="I181" s="67"/>
      <c r="J181" s="67"/>
      <c r="K181" s="67"/>
      <c r="L181" s="68"/>
      <c r="M181" s="67"/>
      <c r="N181" s="67"/>
      <c r="O181" s="67"/>
      <c r="P181" s="67"/>
      <c r="Q181" s="67"/>
      <c r="R181" s="67"/>
      <c r="S181" s="67"/>
      <c r="T181" s="67"/>
      <c r="U181" s="67"/>
      <c r="V181" s="67"/>
      <c r="W181" s="67"/>
      <c r="X181" s="67"/>
      <c r="Y181" s="67"/>
      <c r="Z181" s="67"/>
      <c r="AA181" s="67"/>
      <c r="AB181" s="67"/>
      <c r="AC181" s="67"/>
      <c r="AD181" s="67"/>
      <c r="AE181" s="67"/>
    </row>
    <row r="182" spans="1:31">
      <c r="A182" s="67"/>
      <c r="B182" s="67"/>
      <c r="C182" s="67"/>
      <c r="D182" s="67"/>
      <c r="E182" s="80"/>
      <c r="F182" s="80"/>
      <c r="G182" s="80"/>
      <c r="H182" s="80"/>
      <c r="I182" s="67"/>
      <c r="J182" s="67"/>
      <c r="K182" s="67"/>
      <c r="L182" s="68"/>
      <c r="M182" s="67"/>
      <c r="N182" s="67"/>
      <c r="O182" s="67"/>
      <c r="P182" s="67"/>
      <c r="Q182" s="67"/>
      <c r="R182" s="67"/>
      <c r="S182" s="67"/>
      <c r="T182" s="67"/>
      <c r="U182" s="67"/>
      <c r="V182" s="67"/>
      <c r="W182" s="67"/>
      <c r="X182" s="67"/>
      <c r="Y182" s="67"/>
      <c r="Z182" s="67"/>
      <c r="AA182" s="67"/>
      <c r="AB182" s="67"/>
      <c r="AC182" s="67"/>
      <c r="AD182" s="67"/>
      <c r="AE182" s="67"/>
    </row>
    <row r="183" spans="1:31">
      <c r="A183" s="67"/>
      <c r="B183" s="67"/>
      <c r="C183" s="67"/>
      <c r="D183" s="67"/>
      <c r="E183" s="80"/>
      <c r="F183" s="80"/>
      <c r="G183" s="80"/>
      <c r="H183" s="80"/>
      <c r="I183" s="67"/>
      <c r="J183" s="67"/>
      <c r="K183" s="67"/>
      <c r="L183" s="68"/>
      <c r="M183" s="67"/>
      <c r="N183" s="67"/>
      <c r="O183" s="67"/>
      <c r="P183" s="67"/>
      <c r="Q183" s="67"/>
      <c r="R183" s="67"/>
      <c r="S183" s="67"/>
      <c r="T183" s="67"/>
      <c r="U183" s="67"/>
      <c r="V183" s="67"/>
      <c r="W183" s="67"/>
      <c r="X183" s="67"/>
      <c r="Y183" s="67"/>
      <c r="Z183" s="67"/>
      <c r="AA183" s="67"/>
      <c r="AB183" s="67"/>
      <c r="AC183" s="67"/>
      <c r="AD183" s="67"/>
      <c r="AE183" s="67"/>
    </row>
    <row r="184" spans="1:31">
      <c r="A184" s="67"/>
      <c r="B184" s="67"/>
      <c r="C184" s="67"/>
      <c r="D184" s="67"/>
      <c r="E184" s="80"/>
      <c r="F184" s="80"/>
      <c r="G184" s="80"/>
      <c r="H184" s="80"/>
      <c r="I184" s="67"/>
      <c r="J184" s="67"/>
      <c r="K184" s="67"/>
      <c r="L184" s="68"/>
      <c r="M184" s="67"/>
      <c r="N184" s="67"/>
      <c r="O184" s="67"/>
      <c r="P184" s="67"/>
      <c r="Q184" s="67"/>
      <c r="R184" s="67"/>
      <c r="S184" s="67"/>
      <c r="T184" s="67"/>
      <c r="U184" s="67"/>
      <c r="V184" s="67"/>
      <c r="W184" s="67"/>
      <c r="X184" s="67"/>
      <c r="Y184" s="67"/>
      <c r="Z184" s="67"/>
      <c r="AA184" s="67"/>
      <c r="AB184" s="67"/>
      <c r="AC184" s="67"/>
      <c r="AD184" s="67"/>
      <c r="AE184" s="67"/>
    </row>
    <row r="185" spans="1:31">
      <c r="A185" s="67"/>
      <c r="B185" s="67"/>
      <c r="C185" s="67"/>
      <c r="D185" s="67"/>
      <c r="E185" s="80"/>
      <c r="F185" s="80"/>
      <c r="G185" s="80"/>
      <c r="H185" s="80"/>
      <c r="I185" s="67"/>
      <c r="J185" s="67"/>
      <c r="K185" s="67"/>
      <c r="L185" s="68"/>
      <c r="M185" s="67"/>
      <c r="N185" s="67"/>
      <c r="O185" s="67"/>
      <c r="P185" s="67"/>
      <c r="Q185" s="67"/>
      <c r="R185" s="67"/>
      <c r="S185" s="67"/>
      <c r="T185" s="67"/>
      <c r="U185" s="67"/>
      <c r="V185" s="67"/>
      <c r="W185" s="67"/>
      <c r="X185" s="67"/>
      <c r="Y185" s="67"/>
      <c r="Z185" s="67"/>
      <c r="AA185" s="67"/>
      <c r="AB185" s="67"/>
      <c r="AC185" s="67"/>
      <c r="AD185" s="67"/>
      <c r="AE185" s="67"/>
    </row>
    <row r="186" spans="1:31">
      <c r="A186" s="67"/>
      <c r="B186" s="67"/>
      <c r="C186" s="67"/>
      <c r="D186" s="67"/>
      <c r="E186" s="80"/>
      <c r="F186" s="80"/>
      <c r="G186" s="80"/>
      <c r="H186" s="80"/>
      <c r="I186" s="67"/>
      <c r="J186" s="67"/>
      <c r="K186" s="67"/>
      <c r="L186" s="68"/>
      <c r="M186" s="67"/>
      <c r="N186" s="67"/>
      <c r="O186" s="67"/>
      <c r="P186" s="67"/>
      <c r="Q186" s="67"/>
      <c r="R186" s="67"/>
      <c r="S186" s="67"/>
      <c r="T186" s="67"/>
      <c r="U186" s="67"/>
      <c r="V186" s="67"/>
      <c r="W186" s="67"/>
      <c r="X186" s="67"/>
      <c r="Y186" s="67"/>
      <c r="Z186" s="67"/>
      <c r="AA186" s="67"/>
      <c r="AB186" s="67"/>
      <c r="AC186" s="67"/>
      <c r="AD186" s="67"/>
      <c r="AE186" s="67"/>
    </row>
    <row r="187" spans="1:31">
      <c r="A187" s="67"/>
      <c r="B187" s="67"/>
      <c r="C187" s="67"/>
      <c r="D187" s="67"/>
      <c r="E187" s="80"/>
      <c r="F187" s="80"/>
      <c r="G187" s="80"/>
      <c r="H187" s="80"/>
      <c r="I187" s="67"/>
      <c r="J187" s="67"/>
      <c r="K187" s="67"/>
      <c r="L187" s="68"/>
      <c r="M187" s="67"/>
      <c r="N187" s="67"/>
      <c r="O187" s="67"/>
      <c r="P187" s="67"/>
      <c r="Q187" s="67"/>
      <c r="R187" s="67"/>
      <c r="S187" s="67"/>
      <c r="T187" s="67"/>
      <c r="U187" s="67"/>
      <c r="V187" s="67"/>
      <c r="W187" s="67"/>
      <c r="X187" s="67"/>
      <c r="Y187" s="67"/>
      <c r="Z187" s="67"/>
      <c r="AA187" s="67"/>
      <c r="AB187" s="67"/>
      <c r="AC187" s="67"/>
      <c r="AD187" s="67"/>
      <c r="AE187" s="67"/>
    </row>
    <row r="188" spans="1:31">
      <c r="A188" s="67"/>
      <c r="B188" s="67"/>
      <c r="C188" s="67"/>
      <c r="D188" s="67"/>
      <c r="E188" s="80"/>
      <c r="F188" s="80"/>
      <c r="G188" s="80"/>
      <c r="H188" s="80"/>
      <c r="I188" s="67"/>
      <c r="J188" s="67"/>
      <c r="K188" s="67"/>
      <c r="L188" s="68"/>
      <c r="M188" s="67"/>
      <c r="N188" s="67"/>
      <c r="O188" s="67"/>
      <c r="P188" s="67"/>
      <c r="Q188" s="67"/>
      <c r="R188" s="67"/>
      <c r="S188" s="67"/>
      <c r="T188" s="67"/>
      <c r="U188" s="67"/>
      <c r="V188" s="67"/>
      <c r="W188" s="67"/>
      <c r="X188" s="67"/>
      <c r="Y188" s="67"/>
      <c r="Z188" s="67"/>
      <c r="AA188" s="67"/>
      <c r="AB188" s="67"/>
      <c r="AC188" s="67"/>
      <c r="AD188" s="67"/>
      <c r="AE188" s="67"/>
    </row>
    <row r="189" spans="1:31">
      <c r="A189" s="67"/>
      <c r="B189" s="67"/>
      <c r="C189" s="67"/>
      <c r="D189" s="67"/>
      <c r="E189" s="80"/>
      <c r="F189" s="80"/>
      <c r="G189" s="80"/>
      <c r="H189" s="80"/>
      <c r="I189" s="67"/>
      <c r="J189" s="67"/>
      <c r="K189" s="67"/>
      <c r="L189" s="68"/>
      <c r="M189" s="67"/>
      <c r="N189" s="67"/>
      <c r="O189" s="67"/>
      <c r="P189" s="67"/>
      <c r="Q189" s="67"/>
      <c r="R189" s="67"/>
      <c r="S189" s="67"/>
      <c r="T189" s="67"/>
      <c r="U189" s="67"/>
      <c r="V189" s="67"/>
      <c r="W189" s="67"/>
      <c r="X189" s="67"/>
      <c r="Y189" s="67"/>
      <c r="Z189" s="67"/>
      <c r="AA189" s="67"/>
      <c r="AB189" s="67"/>
      <c r="AC189" s="67"/>
      <c r="AD189" s="67"/>
      <c r="AE189" s="67"/>
    </row>
    <row r="190" spans="1:31">
      <c r="A190" s="67"/>
      <c r="B190" s="67"/>
      <c r="C190" s="67"/>
      <c r="D190" s="67"/>
      <c r="E190" s="80"/>
      <c r="F190" s="80"/>
      <c r="G190" s="80"/>
      <c r="H190" s="80"/>
      <c r="I190" s="67"/>
      <c r="J190" s="67"/>
      <c r="K190" s="67"/>
      <c r="L190" s="68"/>
      <c r="M190" s="67"/>
      <c r="N190" s="67"/>
      <c r="O190" s="67"/>
      <c r="P190" s="67"/>
      <c r="Q190" s="67"/>
      <c r="R190" s="67"/>
      <c r="S190" s="67"/>
      <c r="T190" s="67"/>
      <c r="U190" s="67"/>
      <c r="V190" s="67"/>
      <c r="W190" s="67"/>
      <c r="X190" s="67"/>
      <c r="Y190" s="67"/>
      <c r="Z190" s="67"/>
      <c r="AA190" s="67"/>
      <c r="AB190" s="67"/>
      <c r="AC190" s="67"/>
      <c r="AD190" s="67"/>
      <c r="AE190" s="67"/>
    </row>
    <row r="191" spans="1:31">
      <c r="A191" s="67"/>
      <c r="B191" s="67"/>
      <c r="C191" s="67"/>
      <c r="D191" s="67"/>
      <c r="E191" s="80"/>
      <c r="F191" s="80"/>
      <c r="G191" s="80"/>
      <c r="H191" s="80"/>
      <c r="I191" s="67"/>
      <c r="J191" s="67"/>
      <c r="K191" s="67"/>
      <c r="L191" s="68"/>
      <c r="M191" s="67"/>
      <c r="N191" s="67"/>
      <c r="O191" s="67"/>
      <c r="P191" s="67"/>
      <c r="Q191" s="67"/>
      <c r="R191" s="67"/>
      <c r="S191" s="67"/>
      <c r="T191" s="67"/>
      <c r="U191" s="67"/>
      <c r="V191" s="67"/>
      <c r="W191" s="67"/>
      <c r="X191" s="67"/>
      <c r="Y191" s="67"/>
      <c r="Z191" s="67"/>
      <c r="AA191" s="67"/>
      <c r="AB191" s="67"/>
      <c r="AC191" s="67"/>
      <c r="AD191" s="67"/>
      <c r="AE191" s="67"/>
    </row>
    <row r="192" spans="1:31">
      <c r="A192" s="67"/>
      <c r="B192" s="67"/>
      <c r="C192" s="67"/>
      <c r="D192" s="67"/>
      <c r="E192" s="80"/>
      <c r="F192" s="80"/>
      <c r="G192" s="80"/>
      <c r="H192" s="80"/>
      <c r="I192" s="67"/>
      <c r="J192" s="67"/>
      <c r="K192" s="67"/>
      <c r="L192" s="68"/>
      <c r="M192" s="67"/>
      <c r="N192" s="67"/>
      <c r="O192" s="67"/>
      <c r="P192" s="67"/>
      <c r="Q192" s="67"/>
      <c r="R192" s="67"/>
      <c r="S192" s="67"/>
      <c r="T192" s="67"/>
      <c r="U192" s="67"/>
      <c r="V192" s="67"/>
      <c r="W192" s="67"/>
      <c r="X192" s="67"/>
      <c r="Y192" s="67"/>
      <c r="Z192" s="67"/>
      <c r="AA192" s="67"/>
      <c r="AB192" s="67"/>
      <c r="AC192" s="67"/>
      <c r="AD192" s="67"/>
      <c r="AE192" s="67"/>
    </row>
    <row r="193" spans="1:31">
      <c r="A193" s="67"/>
      <c r="B193" s="67"/>
      <c r="C193" s="67"/>
      <c r="D193" s="67"/>
      <c r="E193" s="80"/>
      <c r="F193" s="80"/>
      <c r="G193" s="80"/>
      <c r="H193" s="80"/>
      <c r="I193" s="67"/>
      <c r="J193" s="67"/>
      <c r="K193" s="67"/>
      <c r="L193" s="68"/>
      <c r="M193" s="67"/>
      <c r="N193" s="67"/>
      <c r="O193" s="67"/>
      <c r="P193" s="67"/>
      <c r="Q193" s="67"/>
      <c r="R193" s="67"/>
      <c r="S193" s="67"/>
      <c r="T193" s="67"/>
      <c r="U193" s="67"/>
      <c r="V193" s="67"/>
      <c r="W193" s="67"/>
      <c r="X193" s="67"/>
      <c r="Y193" s="67"/>
      <c r="Z193" s="67"/>
      <c r="AA193" s="67"/>
      <c r="AB193" s="67"/>
      <c r="AC193" s="67"/>
      <c r="AD193" s="67"/>
      <c r="AE193" s="67"/>
    </row>
    <row r="194" spans="1:31">
      <c r="A194" s="67"/>
      <c r="B194" s="67"/>
      <c r="C194" s="67"/>
      <c r="D194" s="67"/>
      <c r="E194" s="80"/>
      <c r="F194" s="80"/>
      <c r="G194" s="80"/>
      <c r="H194" s="80"/>
      <c r="I194" s="67"/>
      <c r="J194" s="67"/>
      <c r="K194" s="67"/>
      <c r="L194" s="68"/>
      <c r="M194" s="67"/>
      <c r="N194" s="67"/>
      <c r="O194" s="67"/>
      <c r="P194" s="67"/>
      <c r="Q194" s="67"/>
      <c r="R194" s="67"/>
      <c r="S194" s="67"/>
      <c r="T194" s="67"/>
      <c r="U194" s="67"/>
      <c r="V194" s="67"/>
      <c r="W194" s="67"/>
      <c r="X194" s="67"/>
      <c r="Y194" s="67"/>
      <c r="Z194" s="67"/>
      <c r="AA194" s="67"/>
      <c r="AB194" s="67"/>
      <c r="AC194" s="67"/>
      <c r="AD194" s="67"/>
      <c r="AE194" s="67"/>
    </row>
    <row r="195" spans="1:31">
      <c r="A195" s="67"/>
      <c r="B195" s="67"/>
      <c r="C195" s="67"/>
      <c r="D195" s="67"/>
      <c r="E195" s="80"/>
      <c r="F195" s="80"/>
      <c r="G195" s="80"/>
      <c r="H195" s="80"/>
      <c r="I195" s="67"/>
      <c r="J195" s="67"/>
      <c r="K195" s="67"/>
      <c r="L195" s="68"/>
      <c r="M195" s="67"/>
      <c r="N195" s="67"/>
      <c r="O195" s="67"/>
      <c r="P195" s="67"/>
      <c r="Q195" s="67"/>
      <c r="R195" s="67"/>
      <c r="S195" s="67"/>
      <c r="T195" s="67"/>
      <c r="U195" s="67"/>
      <c r="V195" s="67"/>
      <c r="W195" s="67"/>
      <c r="X195" s="67"/>
      <c r="Y195" s="67"/>
      <c r="Z195" s="67"/>
      <c r="AA195" s="67"/>
      <c r="AB195" s="67"/>
      <c r="AC195" s="67"/>
      <c r="AD195" s="67"/>
      <c r="AE195" s="67"/>
    </row>
    <row r="196" spans="1:31">
      <c r="A196" s="67"/>
      <c r="B196" s="67"/>
      <c r="C196" s="67"/>
      <c r="D196" s="67"/>
      <c r="E196" s="80"/>
      <c r="F196" s="80"/>
      <c r="G196" s="80"/>
      <c r="H196" s="80"/>
      <c r="I196" s="67"/>
      <c r="J196" s="67"/>
      <c r="K196" s="67"/>
      <c r="L196" s="68"/>
      <c r="M196" s="67"/>
      <c r="N196" s="67"/>
      <c r="O196" s="67"/>
      <c r="P196" s="67"/>
      <c r="Q196" s="67"/>
      <c r="R196" s="67"/>
      <c r="S196" s="67"/>
      <c r="T196" s="67"/>
      <c r="U196" s="67"/>
      <c r="V196" s="67"/>
      <c r="W196" s="67"/>
      <c r="X196" s="67"/>
      <c r="Y196" s="67"/>
      <c r="Z196" s="67"/>
      <c r="AA196" s="67"/>
      <c r="AB196" s="67"/>
      <c r="AC196" s="67"/>
      <c r="AD196" s="67"/>
      <c r="AE196" s="67"/>
    </row>
    <row r="197" spans="1:31">
      <c r="A197" s="67"/>
      <c r="B197" s="67"/>
      <c r="C197" s="67"/>
      <c r="D197" s="67"/>
      <c r="E197" s="80"/>
      <c r="F197" s="80"/>
      <c r="G197" s="80"/>
      <c r="H197" s="80"/>
      <c r="I197" s="67"/>
      <c r="J197" s="67"/>
      <c r="K197" s="67"/>
      <c r="L197" s="68"/>
      <c r="M197" s="67"/>
      <c r="N197" s="67"/>
      <c r="O197" s="67"/>
      <c r="P197" s="67"/>
      <c r="Q197" s="67"/>
      <c r="R197" s="67"/>
      <c r="S197" s="67"/>
      <c r="T197" s="67"/>
      <c r="U197" s="67"/>
      <c r="V197" s="67"/>
      <c r="W197" s="67"/>
      <c r="X197" s="67"/>
      <c r="Y197" s="67"/>
      <c r="Z197" s="67"/>
      <c r="AA197" s="67"/>
      <c r="AB197" s="67"/>
      <c r="AC197" s="67"/>
      <c r="AD197" s="67"/>
      <c r="AE197" s="67"/>
    </row>
    <row r="198" spans="1:31">
      <c r="A198" s="67"/>
      <c r="B198" s="67"/>
      <c r="C198" s="67"/>
      <c r="D198" s="67"/>
      <c r="E198" s="80"/>
      <c r="F198" s="80"/>
      <c r="G198" s="80"/>
      <c r="H198" s="80"/>
      <c r="I198" s="67"/>
      <c r="J198" s="67"/>
      <c r="K198" s="67"/>
      <c r="L198" s="68"/>
      <c r="M198" s="67"/>
      <c r="N198" s="67"/>
      <c r="O198" s="67"/>
      <c r="P198" s="67"/>
      <c r="Q198" s="67"/>
      <c r="R198" s="67"/>
      <c r="S198" s="67"/>
      <c r="T198" s="67"/>
      <c r="U198" s="67"/>
      <c r="V198" s="67"/>
      <c r="W198" s="67"/>
      <c r="X198" s="67"/>
      <c r="Y198" s="67"/>
      <c r="Z198" s="67"/>
      <c r="AA198" s="67"/>
      <c r="AB198" s="67"/>
      <c r="AC198" s="67"/>
      <c r="AD198" s="67"/>
      <c r="AE198" s="67"/>
    </row>
    <row r="199" spans="1:31">
      <c r="A199" s="67"/>
      <c r="B199" s="67"/>
      <c r="C199" s="67"/>
      <c r="D199" s="67"/>
      <c r="E199" s="80"/>
      <c r="F199" s="80"/>
      <c r="G199" s="80"/>
      <c r="H199" s="80"/>
      <c r="I199" s="67"/>
      <c r="J199" s="67"/>
      <c r="K199" s="67"/>
      <c r="L199" s="68"/>
      <c r="M199" s="67"/>
      <c r="N199" s="67"/>
      <c r="O199" s="67"/>
      <c r="P199" s="67"/>
      <c r="Q199" s="67"/>
      <c r="R199" s="67"/>
      <c r="S199" s="67"/>
      <c r="T199" s="67"/>
      <c r="U199" s="67"/>
      <c r="V199" s="67"/>
      <c r="W199" s="67"/>
      <c r="X199" s="67"/>
      <c r="Y199" s="67"/>
      <c r="Z199" s="67"/>
      <c r="AA199" s="67"/>
      <c r="AB199" s="67"/>
      <c r="AC199" s="67"/>
      <c r="AD199" s="67"/>
      <c r="AE199" s="67"/>
    </row>
    <row r="200" spans="1:31">
      <c r="A200" s="67"/>
      <c r="B200" s="67"/>
      <c r="C200" s="67"/>
      <c r="D200" s="67"/>
      <c r="E200" s="80"/>
      <c r="F200" s="80"/>
      <c r="G200" s="80"/>
      <c r="H200" s="80"/>
      <c r="I200" s="67"/>
      <c r="J200" s="67"/>
      <c r="K200" s="67"/>
      <c r="L200" s="68"/>
      <c r="M200" s="67"/>
      <c r="N200" s="67"/>
      <c r="O200" s="67"/>
      <c r="P200" s="67"/>
      <c r="Q200" s="67"/>
      <c r="R200" s="67"/>
      <c r="S200" s="67"/>
      <c r="T200" s="67"/>
      <c r="U200" s="67"/>
      <c r="V200" s="67"/>
      <c r="W200" s="67"/>
      <c r="X200" s="67"/>
      <c r="Y200" s="67"/>
      <c r="Z200" s="67"/>
      <c r="AA200" s="67"/>
      <c r="AB200" s="67"/>
      <c r="AC200" s="67"/>
      <c r="AD200" s="67"/>
      <c r="AE200" s="67"/>
    </row>
    <row r="201" spans="1:31">
      <c r="A201" s="67"/>
      <c r="B201" s="67"/>
      <c r="C201" s="67"/>
      <c r="D201" s="67"/>
      <c r="E201" s="80"/>
      <c r="F201" s="80"/>
      <c r="G201" s="80"/>
      <c r="H201" s="80"/>
      <c r="I201" s="67"/>
      <c r="J201" s="67"/>
      <c r="K201" s="67"/>
      <c r="L201" s="68"/>
      <c r="M201" s="67"/>
      <c r="N201" s="67"/>
      <c r="O201" s="67"/>
      <c r="P201" s="67"/>
      <c r="Q201" s="67"/>
      <c r="R201" s="67"/>
      <c r="S201" s="67"/>
      <c r="T201" s="67"/>
      <c r="U201" s="67"/>
      <c r="V201" s="67"/>
      <c r="W201" s="67"/>
      <c r="X201" s="67"/>
      <c r="Y201" s="67"/>
      <c r="Z201" s="67"/>
      <c r="AA201" s="67"/>
      <c r="AB201" s="67"/>
      <c r="AC201" s="67"/>
      <c r="AD201" s="67"/>
      <c r="AE201" s="67"/>
    </row>
    <row r="202" spans="1:31">
      <c r="A202" s="67"/>
      <c r="B202" s="67"/>
      <c r="C202" s="67"/>
      <c r="D202" s="67"/>
      <c r="E202" s="80"/>
      <c r="F202" s="80"/>
      <c r="G202" s="80"/>
      <c r="H202" s="80"/>
      <c r="I202" s="67"/>
      <c r="J202" s="67"/>
      <c r="K202" s="67"/>
      <c r="L202" s="68"/>
      <c r="M202" s="67"/>
      <c r="N202" s="67"/>
      <c r="O202" s="67"/>
      <c r="P202" s="67"/>
      <c r="Q202" s="67"/>
      <c r="R202" s="67"/>
      <c r="S202" s="67"/>
      <c r="T202" s="67"/>
      <c r="U202" s="67"/>
      <c r="V202" s="67"/>
      <c r="W202" s="67"/>
      <c r="X202" s="67"/>
      <c r="Y202" s="67"/>
      <c r="Z202" s="67"/>
      <c r="AA202" s="67"/>
      <c r="AB202" s="67"/>
      <c r="AC202" s="67"/>
      <c r="AD202" s="67"/>
      <c r="AE202" s="67"/>
    </row>
  </sheetData>
  <mergeCells count="1">
    <mergeCell ref="A1:AE1"/>
  </mergeCells>
  <printOptions horizontalCentered="1"/>
  <pageMargins left="0.5" right="0.5" top="0.5" bottom="0.5" header="0.5" footer="0.5"/>
  <pageSetup paperSize="17" scale="32"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B4FD352-AC59-4955-9994-7E9F22070920}">
          <x14:formula1>
            <xm:f>Lookups!$A$18:$A$19</xm:f>
          </x14:formula1>
          <xm:sqref>E4:E103</xm:sqref>
        </x14:dataValidation>
        <x14:dataValidation type="list" allowBlank="1" showInputMessage="1" showErrorMessage="1" xr:uid="{687D3CD3-33A4-40BA-AB20-28D839F0D5DF}">
          <x14:formula1>
            <xm:f>INDIRECT(VLOOKUP(E4,Lookups!$A$2:$B$8,2,FALSE))</xm:f>
          </x14:formula1>
          <xm:sqref>F4:F103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4DE19-523F-4165-8D93-73E48F60C56D}">
  <sheetPr codeName="Sheet5">
    <tabColor theme="7"/>
    <pageSetUpPr fitToPage="1"/>
  </sheetPr>
  <dimension ref="A1:BF529"/>
  <sheetViews>
    <sheetView view="pageBreakPreview" zoomScale="50" zoomScaleNormal="110" zoomScaleSheetLayoutView="50" workbookViewId="0">
      <selection sqref="A1:AS1"/>
    </sheetView>
  </sheetViews>
  <sheetFormatPr defaultColWidth="9.109375" defaultRowHeight="13.2"/>
  <cols>
    <col min="1" max="1" width="19.33203125" style="65" customWidth="1"/>
    <col min="2" max="2" width="11.88671875" style="65" customWidth="1"/>
    <col min="3" max="4" width="33.5546875" style="65" customWidth="1"/>
    <col min="5" max="5" width="33.88671875" style="65" customWidth="1"/>
    <col min="6" max="6" width="34.44140625" style="65" customWidth="1"/>
    <col min="7" max="7" width="22.5546875" style="65" customWidth="1"/>
    <col min="8" max="8" width="28" style="65" customWidth="1"/>
    <col min="9" max="11" width="22.5546875" style="65" customWidth="1"/>
    <col min="12" max="15" width="23" style="65" customWidth="1"/>
    <col min="16" max="16" width="30.109375" style="65" customWidth="1"/>
    <col min="17" max="17" width="17.109375" style="65" customWidth="1"/>
    <col min="18" max="42" width="17.109375" style="153" customWidth="1"/>
    <col min="43" max="43" width="23.33203125" style="153" bestFit="1" customWidth="1"/>
    <col min="44" max="44" width="24" style="153" customWidth="1"/>
    <col min="45" max="45" width="22.88671875" style="153" customWidth="1"/>
    <col min="46" max="46" width="9.109375" style="69"/>
    <col min="47" max="47" width="22.109375" style="69" customWidth="1"/>
    <col min="48" max="54" width="9.109375" style="69"/>
    <col min="55" max="55" width="11.33203125" style="69" bestFit="1" customWidth="1"/>
    <col min="56" max="56" width="10.6640625" style="69" customWidth="1"/>
    <col min="57" max="16384" width="9.109375" style="69"/>
  </cols>
  <sheetData>
    <row r="1" spans="1:45" ht="30.75" customHeight="1">
      <c r="A1" s="448" t="s">
        <v>289</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row>
    <row r="2" spans="1:45" ht="17.399999999999999">
      <c r="A2" s="131"/>
      <c r="B2" s="131"/>
      <c r="C2" s="131"/>
      <c r="D2" s="131"/>
      <c r="E2" s="131"/>
      <c r="F2" s="132"/>
      <c r="G2" s="132"/>
      <c r="H2" s="132"/>
      <c r="I2" s="132"/>
      <c r="J2" s="132"/>
      <c r="K2" s="132"/>
      <c r="L2" s="132"/>
      <c r="M2" s="132"/>
      <c r="N2" s="132"/>
      <c r="O2" s="132"/>
      <c r="P2" s="133"/>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row>
    <row r="3" spans="1:45">
      <c r="A3" s="452"/>
      <c r="B3" s="452"/>
      <c r="C3" s="452"/>
      <c r="D3" s="452"/>
      <c r="E3" s="452"/>
      <c r="F3" s="162"/>
      <c r="G3" s="162"/>
      <c r="H3" s="162"/>
      <c r="I3" s="162"/>
      <c r="J3" s="162"/>
      <c r="K3" s="162"/>
      <c r="L3" s="162"/>
      <c r="M3" s="162"/>
      <c r="N3" s="162"/>
      <c r="O3" s="162"/>
      <c r="P3" s="454" t="s">
        <v>123</v>
      </c>
      <c r="Q3" s="163" t="s">
        <v>171</v>
      </c>
      <c r="R3" s="163">
        <v>2019</v>
      </c>
      <c r="S3" s="163">
        <v>2020</v>
      </c>
      <c r="T3" s="163">
        <v>2021</v>
      </c>
      <c r="U3" s="163">
        <v>2022</v>
      </c>
      <c r="V3" s="163">
        <v>2023</v>
      </c>
      <c r="W3" s="163">
        <v>2024</v>
      </c>
      <c r="X3" s="163">
        <v>2025</v>
      </c>
      <c r="Y3" s="163">
        <v>2026</v>
      </c>
      <c r="Z3" s="163">
        <v>2027</v>
      </c>
      <c r="AA3" s="163">
        <v>2028</v>
      </c>
      <c r="AB3" s="163">
        <v>2029</v>
      </c>
      <c r="AC3" s="163">
        <v>2030</v>
      </c>
      <c r="AD3" s="163">
        <v>2031</v>
      </c>
      <c r="AE3" s="163">
        <v>2032</v>
      </c>
      <c r="AF3" s="163">
        <v>2033</v>
      </c>
      <c r="AG3" s="163">
        <v>2034</v>
      </c>
      <c r="AH3" s="163">
        <v>2035</v>
      </c>
      <c r="AI3" s="163">
        <v>2036</v>
      </c>
      <c r="AJ3" s="163">
        <v>2037</v>
      </c>
      <c r="AK3" s="163">
        <v>2038</v>
      </c>
      <c r="AL3" s="163">
        <v>2039</v>
      </c>
      <c r="AM3" s="163">
        <v>2040</v>
      </c>
      <c r="AN3" s="163">
        <v>2041</v>
      </c>
      <c r="AO3" s="163">
        <v>2042</v>
      </c>
      <c r="AP3" s="163">
        <v>2043</v>
      </c>
      <c r="AQ3" s="163" t="s">
        <v>113</v>
      </c>
      <c r="AR3" s="163" t="s">
        <v>116</v>
      </c>
      <c r="AS3" s="163" t="s">
        <v>117</v>
      </c>
    </row>
    <row r="4" spans="1:45">
      <c r="A4" s="453"/>
      <c r="B4" s="453"/>
      <c r="C4" s="453"/>
      <c r="D4" s="453"/>
      <c r="E4" s="453"/>
      <c r="F4" s="162"/>
      <c r="G4" s="162"/>
      <c r="H4" s="162"/>
      <c r="I4" s="162"/>
      <c r="J4" s="162"/>
      <c r="K4" s="162"/>
      <c r="L4" s="162"/>
      <c r="M4" s="162"/>
      <c r="N4" s="162"/>
      <c r="O4" s="162"/>
      <c r="P4" s="454"/>
      <c r="Q4" s="164"/>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row>
    <row r="5" spans="1:45">
      <c r="A5" s="165"/>
      <c r="B5" s="166"/>
      <c r="C5" s="166"/>
      <c r="D5" s="166"/>
      <c r="E5" s="166"/>
      <c r="F5" s="166"/>
      <c r="G5" s="166"/>
      <c r="H5" s="166"/>
      <c r="I5" s="166"/>
      <c r="J5" s="166"/>
      <c r="K5" s="166"/>
      <c r="L5" s="166"/>
      <c r="M5" s="166"/>
      <c r="N5" s="166"/>
      <c r="O5" s="166"/>
      <c r="P5" s="106" t="s">
        <v>150</v>
      </c>
      <c r="Q5" s="167">
        <f t="shared" ref="Q5:AS5" si="0">SUMIF($C$17:$C$516,$P5,Q$17:Q$516)</f>
        <v>0</v>
      </c>
      <c r="R5" s="167">
        <f t="shared" si="0"/>
        <v>0</v>
      </c>
      <c r="S5" s="167">
        <f t="shared" si="0"/>
        <v>0</v>
      </c>
      <c r="T5" s="167">
        <f t="shared" si="0"/>
        <v>0</v>
      </c>
      <c r="U5" s="167">
        <f t="shared" si="0"/>
        <v>0</v>
      </c>
      <c r="V5" s="167">
        <f t="shared" si="0"/>
        <v>0</v>
      </c>
      <c r="W5" s="167">
        <f t="shared" si="0"/>
        <v>0</v>
      </c>
      <c r="X5" s="167">
        <f t="shared" si="0"/>
        <v>0</v>
      </c>
      <c r="Y5" s="167">
        <f t="shared" si="0"/>
        <v>0</v>
      </c>
      <c r="Z5" s="167">
        <f t="shared" si="0"/>
        <v>0</v>
      </c>
      <c r="AA5" s="167">
        <f t="shared" si="0"/>
        <v>0</v>
      </c>
      <c r="AB5" s="167">
        <f t="shared" si="0"/>
        <v>0</v>
      </c>
      <c r="AC5" s="167">
        <f t="shared" si="0"/>
        <v>0</v>
      </c>
      <c r="AD5" s="167">
        <f t="shared" si="0"/>
        <v>0</v>
      </c>
      <c r="AE5" s="167">
        <f t="shared" si="0"/>
        <v>0</v>
      </c>
      <c r="AF5" s="167">
        <f t="shared" si="0"/>
        <v>0</v>
      </c>
      <c r="AG5" s="167">
        <f t="shared" si="0"/>
        <v>0</v>
      </c>
      <c r="AH5" s="167">
        <f t="shared" si="0"/>
        <v>53755.169881161164</v>
      </c>
      <c r="AI5" s="167">
        <f t="shared" si="0"/>
        <v>0</v>
      </c>
      <c r="AJ5" s="167">
        <f t="shared" si="0"/>
        <v>0</v>
      </c>
      <c r="AK5" s="167">
        <f t="shared" si="0"/>
        <v>0</v>
      </c>
      <c r="AL5" s="167">
        <f t="shared" si="0"/>
        <v>0</v>
      </c>
      <c r="AM5" s="167">
        <f t="shared" si="0"/>
        <v>2969951.2725891112</v>
      </c>
      <c r="AN5" s="167">
        <f t="shared" si="0"/>
        <v>0</v>
      </c>
      <c r="AO5" s="167">
        <f t="shared" si="0"/>
        <v>0</v>
      </c>
      <c r="AP5" s="167">
        <f t="shared" si="0"/>
        <v>0</v>
      </c>
      <c r="AQ5" s="168">
        <f t="shared" si="0"/>
        <v>3023706.4424702725</v>
      </c>
      <c r="AR5" s="168">
        <f t="shared" si="0"/>
        <v>120948.25769881089</v>
      </c>
      <c r="AS5" s="168">
        <f t="shared" si="0"/>
        <v>60882.04673240424</v>
      </c>
    </row>
    <row r="6" spans="1:45">
      <c r="A6" s="166"/>
      <c r="B6" s="166"/>
      <c r="C6" s="166"/>
      <c r="D6" s="166"/>
      <c r="E6" s="166"/>
      <c r="F6" s="166"/>
      <c r="G6" s="166"/>
      <c r="H6" s="166"/>
      <c r="I6" s="166"/>
      <c r="J6" s="166"/>
      <c r="K6" s="166"/>
      <c r="L6" s="166"/>
      <c r="M6" s="166"/>
      <c r="N6" s="166"/>
      <c r="O6" s="166"/>
      <c r="P6" s="106" t="s">
        <v>151</v>
      </c>
      <c r="Q6" s="169">
        <f t="shared" ref="Q6:Q9" si="1">SUMIF($C$17:$C$516,$P6,Q$17:Q$516)</f>
        <v>608472.97188275785</v>
      </c>
      <c r="R6" s="169">
        <f t="shared" ref="R6:AA9" si="2">SUMIF($C$17:$C$516,$P6,R$17:R$516)</f>
        <v>0</v>
      </c>
      <c r="S6" s="169">
        <f t="shared" si="2"/>
        <v>0</v>
      </c>
      <c r="T6" s="169">
        <f t="shared" si="2"/>
        <v>0</v>
      </c>
      <c r="U6" s="169">
        <f t="shared" si="2"/>
        <v>0</v>
      </c>
      <c r="V6" s="169">
        <f t="shared" si="2"/>
        <v>608472.97188275785</v>
      </c>
      <c r="W6" s="169">
        <f t="shared" si="2"/>
        <v>0</v>
      </c>
      <c r="X6" s="169">
        <f t="shared" si="2"/>
        <v>0</v>
      </c>
      <c r="Y6" s="169">
        <f t="shared" si="2"/>
        <v>0</v>
      </c>
      <c r="Z6" s="169">
        <f t="shared" si="2"/>
        <v>0</v>
      </c>
      <c r="AA6" s="169">
        <f t="shared" si="2"/>
        <v>0</v>
      </c>
      <c r="AB6" s="169">
        <f t="shared" ref="AB6:AK9" si="3">SUMIF($C$17:$C$516,$P6,AB$17:AB$516)</f>
        <v>0</v>
      </c>
      <c r="AC6" s="169">
        <f t="shared" si="3"/>
        <v>0</v>
      </c>
      <c r="AD6" s="169">
        <f t="shared" si="3"/>
        <v>321038.98005950451</v>
      </c>
      <c r="AE6" s="169">
        <f t="shared" si="3"/>
        <v>0</v>
      </c>
      <c r="AF6" s="169">
        <f t="shared" si="3"/>
        <v>0</v>
      </c>
      <c r="AG6" s="169">
        <f t="shared" si="3"/>
        <v>0</v>
      </c>
      <c r="AH6" s="169">
        <f t="shared" si="3"/>
        <v>0</v>
      </c>
      <c r="AI6" s="169">
        <f t="shared" si="3"/>
        <v>0</v>
      </c>
      <c r="AJ6" s="169">
        <f t="shared" si="3"/>
        <v>0</v>
      </c>
      <c r="AK6" s="169">
        <f t="shared" si="3"/>
        <v>608472.97188275785</v>
      </c>
      <c r="AL6" s="169">
        <f t="shared" ref="AL6:AS9" si="4">SUMIF($C$17:$C$516,$P6,AL$17:AL$516)</f>
        <v>0</v>
      </c>
      <c r="AM6" s="169">
        <f t="shared" si="4"/>
        <v>0</v>
      </c>
      <c r="AN6" s="169">
        <f t="shared" si="4"/>
        <v>0</v>
      </c>
      <c r="AO6" s="169">
        <f t="shared" si="4"/>
        <v>0</v>
      </c>
      <c r="AP6" s="169">
        <f t="shared" si="4"/>
        <v>0</v>
      </c>
      <c r="AQ6" s="170">
        <f t="shared" si="4"/>
        <v>1537984.9238250202</v>
      </c>
      <c r="AR6" s="170">
        <f t="shared" si="4"/>
        <v>61519.396953000811</v>
      </c>
      <c r="AS6" s="170">
        <f t="shared" si="4"/>
        <v>54131.402970523217</v>
      </c>
    </row>
    <row r="7" spans="1:45">
      <c r="A7" s="166"/>
      <c r="B7" s="166"/>
      <c r="C7" s="166"/>
      <c r="D7" s="166"/>
      <c r="E7" s="166"/>
      <c r="F7" s="166"/>
      <c r="G7" s="166"/>
      <c r="H7" s="166"/>
      <c r="I7" s="166"/>
      <c r="J7" s="166"/>
      <c r="K7" s="166"/>
      <c r="L7" s="166"/>
      <c r="M7" s="166"/>
      <c r="N7" s="166"/>
      <c r="O7" s="166"/>
      <c r="P7" s="106" t="s">
        <v>44</v>
      </c>
      <c r="Q7" s="169">
        <f t="shared" si="1"/>
        <v>0</v>
      </c>
      <c r="R7" s="169">
        <f t="shared" si="2"/>
        <v>0</v>
      </c>
      <c r="S7" s="169">
        <f t="shared" si="2"/>
        <v>23040.31644253603</v>
      </c>
      <c r="T7" s="169">
        <f t="shared" si="2"/>
        <v>0</v>
      </c>
      <c r="U7" s="169">
        <f t="shared" si="2"/>
        <v>59856.927547608844</v>
      </c>
      <c r="V7" s="169">
        <f t="shared" si="2"/>
        <v>0</v>
      </c>
      <c r="W7" s="169">
        <f t="shared" si="2"/>
        <v>23040.31644253603</v>
      </c>
      <c r="X7" s="169">
        <f t="shared" si="2"/>
        <v>0</v>
      </c>
      <c r="Y7" s="169">
        <f t="shared" si="2"/>
        <v>100941.02898458642</v>
      </c>
      <c r="Z7" s="169">
        <f t="shared" si="2"/>
        <v>36816.611105072814</v>
      </c>
      <c r="AA7" s="169">
        <f t="shared" si="2"/>
        <v>23040.31644253603</v>
      </c>
      <c r="AB7" s="169">
        <f t="shared" si="3"/>
        <v>0</v>
      </c>
      <c r="AC7" s="169">
        <f t="shared" si="3"/>
        <v>23040.31644253603</v>
      </c>
      <c r="AD7" s="169">
        <f t="shared" si="3"/>
        <v>0</v>
      </c>
      <c r="AE7" s="169">
        <f t="shared" si="3"/>
        <v>36816.611105072814</v>
      </c>
      <c r="AF7" s="169">
        <f t="shared" si="3"/>
        <v>0</v>
      </c>
      <c r="AG7" s="169">
        <f t="shared" si="3"/>
        <v>0</v>
      </c>
      <c r="AH7" s="169">
        <f t="shared" si="3"/>
        <v>0</v>
      </c>
      <c r="AI7" s="169">
        <f t="shared" si="3"/>
        <v>77900.712542050387</v>
      </c>
      <c r="AJ7" s="169">
        <f t="shared" si="3"/>
        <v>36816.611105072814</v>
      </c>
      <c r="AK7" s="169">
        <f t="shared" si="3"/>
        <v>0</v>
      </c>
      <c r="AL7" s="169">
        <f t="shared" si="4"/>
        <v>0</v>
      </c>
      <c r="AM7" s="169">
        <f t="shared" si="4"/>
        <v>0</v>
      </c>
      <c r="AN7" s="169">
        <f t="shared" si="4"/>
        <v>0</v>
      </c>
      <c r="AO7" s="169">
        <f t="shared" si="4"/>
        <v>36816.611105072814</v>
      </c>
      <c r="AP7" s="169">
        <f t="shared" si="4"/>
        <v>0</v>
      </c>
      <c r="AQ7" s="170">
        <f t="shared" si="4"/>
        <v>478126.37926468102</v>
      </c>
      <c r="AR7" s="170">
        <f t="shared" si="4"/>
        <v>19125.055170587239</v>
      </c>
      <c r="AS7" s="170">
        <f t="shared" si="4"/>
        <v>26673.551696487615</v>
      </c>
    </row>
    <row r="8" spans="1:45">
      <c r="A8" s="166"/>
      <c r="B8" s="166"/>
      <c r="C8" s="166"/>
      <c r="D8" s="166"/>
      <c r="E8" s="166"/>
      <c r="F8" s="166"/>
      <c r="G8" s="166"/>
      <c r="H8" s="166"/>
      <c r="I8" s="166"/>
      <c r="J8" s="166"/>
      <c r="K8" s="166"/>
      <c r="L8" s="166"/>
      <c r="M8" s="166"/>
      <c r="N8" s="166"/>
      <c r="O8" s="166"/>
      <c r="P8" s="106" t="s">
        <v>154</v>
      </c>
      <c r="Q8" s="169">
        <f t="shared" si="1"/>
        <v>0</v>
      </c>
      <c r="R8" s="169">
        <f t="shared" si="2"/>
        <v>0</v>
      </c>
      <c r="S8" s="169">
        <f t="shared" si="2"/>
        <v>0</v>
      </c>
      <c r="T8" s="169">
        <f t="shared" si="2"/>
        <v>0</v>
      </c>
      <c r="U8" s="169">
        <f t="shared" si="2"/>
        <v>0</v>
      </c>
      <c r="V8" s="169">
        <f t="shared" si="2"/>
        <v>0</v>
      </c>
      <c r="W8" s="169">
        <f t="shared" si="2"/>
        <v>0</v>
      </c>
      <c r="X8" s="169">
        <f t="shared" si="2"/>
        <v>0</v>
      </c>
      <c r="Y8" s="169">
        <f t="shared" si="2"/>
        <v>0</v>
      </c>
      <c r="Z8" s="169">
        <f t="shared" si="2"/>
        <v>0</v>
      </c>
      <c r="AA8" s="169">
        <f t="shared" si="2"/>
        <v>0</v>
      </c>
      <c r="AB8" s="169">
        <f t="shared" si="3"/>
        <v>0</v>
      </c>
      <c r="AC8" s="169">
        <f t="shared" si="3"/>
        <v>0</v>
      </c>
      <c r="AD8" s="169">
        <f t="shared" si="3"/>
        <v>0</v>
      </c>
      <c r="AE8" s="169">
        <f t="shared" si="3"/>
        <v>0</v>
      </c>
      <c r="AF8" s="169">
        <f t="shared" si="3"/>
        <v>0</v>
      </c>
      <c r="AG8" s="169">
        <f t="shared" si="3"/>
        <v>0</v>
      </c>
      <c r="AH8" s="169">
        <f t="shared" si="3"/>
        <v>0</v>
      </c>
      <c r="AI8" s="169">
        <f t="shared" si="3"/>
        <v>0</v>
      </c>
      <c r="AJ8" s="169">
        <f t="shared" si="3"/>
        <v>0</v>
      </c>
      <c r="AK8" s="169">
        <f t="shared" si="3"/>
        <v>0</v>
      </c>
      <c r="AL8" s="169">
        <f t="shared" si="4"/>
        <v>0</v>
      </c>
      <c r="AM8" s="169">
        <f t="shared" si="4"/>
        <v>0</v>
      </c>
      <c r="AN8" s="169">
        <f t="shared" si="4"/>
        <v>0</v>
      </c>
      <c r="AO8" s="169">
        <f t="shared" si="4"/>
        <v>0</v>
      </c>
      <c r="AP8" s="169">
        <f t="shared" si="4"/>
        <v>0</v>
      </c>
      <c r="AQ8" s="170">
        <f t="shared" si="4"/>
        <v>0</v>
      </c>
      <c r="AR8" s="170">
        <f t="shared" si="4"/>
        <v>0</v>
      </c>
      <c r="AS8" s="170">
        <f t="shared" si="4"/>
        <v>79625.58506567798</v>
      </c>
    </row>
    <row r="9" spans="1:45">
      <c r="A9" s="166"/>
      <c r="B9" s="166"/>
      <c r="C9" s="166"/>
      <c r="D9" s="166"/>
      <c r="E9" s="166"/>
      <c r="F9" s="166"/>
      <c r="G9" s="166"/>
      <c r="H9" s="166"/>
      <c r="I9" s="166"/>
      <c r="J9" s="166"/>
      <c r="K9" s="166"/>
      <c r="L9" s="166"/>
      <c r="M9" s="166"/>
      <c r="N9" s="166"/>
      <c r="O9" s="166"/>
      <c r="P9" s="106" t="s">
        <v>57</v>
      </c>
      <c r="Q9" s="169">
        <f t="shared" si="1"/>
        <v>4058052.4728440545</v>
      </c>
      <c r="R9" s="169">
        <f t="shared" si="2"/>
        <v>0</v>
      </c>
      <c r="S9" s="169">
        <f t="shared" si="2"/>
        <v>0</v>
      </c>
      <c r="T9" s="169">
        <f t="shared" si="2"/>
        <v>0</v>
      </c>
      <c r="U9" s="169">
        <f t="shared" si="2"/>
        <v>13500000</v>
      </c>
      <c r="V9" s="169">
        <f t="shared" si="2"/>
        <v>0</v>
      </c>
      <c r="W9" s="169">
        <f t="shared" si="2"/>
        <v>0</v>
      </c>
      <c r="X9" s="169">
        <f t="shared" si="2"/>
        <v>10839.387322858562</v>
      </c>
      <c r="Y9" s="169">
        <f t="shared" si="2"/>
        <v>0</v>
      </c>
      <c r="Z9" s="169">
        <f t="shared" si="2"/>
        <v>0</v>
      </c>
      <c r="AA9" s="169">
        <f t="shared" si="2"/>
        <v>0</v>
      </c>
      <c r="AB9" s="169">
        <f t="shared" si="3"/>
        <v>0</v>
      </c>
      <c r="AC9" s="169">
        <f t="shared" si="3"/>
        <v>0</v>
      </c>
      <c r="AD9" s="169">
        <f t="shared" si="3"/>
        <v>0</v>
      </c>
      <c r="AE9" s="169">
        <f t="shared" si="3"/>
        <v>0</v>
      </c>
      <c r="AF9" s="169">
        <f t="shared" si="3"/>
        <v>0</v>
      </c>
      <c r="AG9" s="169">
        <f t="shared" si="3"/>
        <v>0</v>
      </c>
      <c r="AH9" s="169">
        <f t="shared" si="3"/>
        <v>10839.387322858562</v>
      </c>
      <c r="AI9" s="169">
        <f t="shared" si="3"/>
        <v>0</v>
      </c>
      <c r="AJ9" s="169">
        <f t="shared" si="3"/>
        <v>0</v>
      </c>
      <c r="AK9" s="169">
        <f t="shared" si="3"/>
        <v>0</v>
      </c>
      <c r="AL9" s="169">
        <f t="shared" si="4"/>
        <v>0</v>
      </c>
      <c r="AM9" s="169">
        <f t="shared" si="4"/>
        <v>18087.765311490239</v>
      </c>
      <c r="AN9" s="169">
        <f t="shared" si="4"/>
        <v>0</v>
      </c>
      <c r="AO9" s="169">
        <f t="shared" si="4"/>
        <v>0</v>
      </c>
      <c r="AP9" s="169">
        <f t="shared" si="4"/>
        <v>102977.67379424503</v>
      </c>
      <c r="AQ9" s="170">
        <f t="shared" si="4"/>
        <v>13642744.213751454</v>
      </c>
      <c r="AR9" s="170">
        <f t="shared" si="4"/>
        <v>545709.76855005813</v>
      </c>
      <c r="AS9" s="170">
        <f t="shared" si="4"/>
        <v>411194.97205798374</v>
      </c>
    </row>
    <row r="10" spans="1:45">
      <c r="A10" s="166"/>
      <c r="B10" s="166"/>
      <c r="C10" s="166"/>
      <c r="D10" s="166"/>
      <c r="E10" s="166"/>
      <c r="F10" s="166"/>
      <c r="G10" s="166"/>
      <c r="H10" s="166"/>
      <c r="I10" s="166"/>
      <c r="J10" s="166"/>
      <c r="K10" s="166"/>
      <c r="L10" s="166"/>
      <c r="M10" s="166"/>
      <c r="N10" s="166"/>
      <c r="O10" s="166"/>
      <c r="P10" s="171"/>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3">
        <f>SUMIF($C$17:$C$516,$P10,AQ$17:AQ$516)</f>
        <v>0</v>
      </c>
      <c r="AR10" s="173">
        <f>SUMIF($C$17:$C$516,$P10,AR$17:AR$516)</f>
        <v>0</v>
      </c>
      <c r="AS10" s="174">
        <f>SUMIF($C$17:$C$516,$P10,AS$17:AS$516)</f>
        <v>0</v>
      </c>
    </row>
    <row r="11" spans="1:45">
      <c r="A11" s="166"/>
      <c r="B11" s="166"/>
      <c r="C11" s="166"/>
      <c r="D11" s="166"/>
      <c r="E11" s="166"/>
      <c r="F11" s="166"/>
      <c r="G11" s="166"/>
      <c r="H11" s="166"/>
      <c r="I11" s="166"/>
      <c r="J11" s="166"/>
      <c r="K11" s="166"/>
      <c r="L11" s="166"/>
      <c r="M11" s="166"/>
      <c r="N11" s="166"/>
      <c r="O11" s="166"/>
      <c r="P11" s="175"/>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7">
        <f>SUM(AQ4:AQ10)</f>
        <v>18682561.959311426</v>
      </c>
      <c r="AR11" s="177">
        <f>SUM(AR5:AR10)</f>
        <v>747302.47837245709</v>
      </c>
      <c r="AS11" s="178">
        <f>SUM(AS5:AS10)</f>
        <v>632507.55852307682</v>
      </c>
    </row>
    <row r="12" spans="1:45">
      <c r="A12" s="166"/>
      <c r="B12" s="166"/>
      <c r="C12" s="166"/>
      <c r="D12" s="166"/>
      <c r="E12" s="166"/>
      <c r="F12" s="166"/>
      <c r="G12" s="166"/>
      <c r="H12" s="166"/>
      <c r="I12" s="166"/>
      <c r="J12" s="166"/>
      <c r="K12" s="166"/>
      <c r="L12" s="166"/>
      <c r="M12" s="166"/>
      <c r="N12" s="166"/>
      <c r="O12" s="166"/>
      <c r="P12" s="138" t="s">
        <v>124</v>
      </c>
      <c r="Q12" s="139">
        <f t="shared" ref="Q12:AP12" si="5">ROUND($AR$517,-3)</f>
        <v>747000</v>
      </c>
      <c r="R12" s="139">
        <f t="shared" si="5"/>
        <v>747000</v>
      </c>
      <c r="S12" s="139">
        <f t="shared" si="5"/>
        <v>747000</v>
      </c>
      <c r="T12" s="139">
        <f t="shared" si="5"/>
        <v>747000</v>
      </c>
      <c r="U12" s="139">
        <f t="shared" si="5"/>
        <v>747000</v>
      </c>
      <c r="V12" s="139">
        <f t="shared" si="5"/>
        <v>747000</v>
      </c>
      <c r="W12" s="139">
        <f t="shared" si="5"/>
        <v>747000</v>
      </c>
      <c r="X12" s="139">
        <f t="shared" si="5"/>
        <v>747000</v>
      </c>
      <c r="Y12" s="139">
        <f t="shared" si="5"/>
        <v>747000</v>
      </c>
      <c r="Z12" s="139">
        <f t="shared" si="5"/>
        <v>747000</v>
      </c>
      <c r="AA12" s="139">
        <f t="shared" si="5"/>
        <v>747000</v>
      </c>
      <c r="AB12" s="139">
        <f t="shared" si="5"/>
        <v>747000</v>
      </c>
      <c r="AC12" s="139">
        <f t="shared" si="5"/>
        <v>747000</v>
      </c>
      <c r="AD12" s="139">
        <f t="shared" si="5"/>
        <v>747000</v>
      </c>
      <c r="AE12" s="139">
        <f t="shared" si="5"/>
        <v>747000</v>
      </c>
      <c r="AF12" s="139">
        <f t="shared" si="5"/>
        <v>747000</v>
      </c>
      <c r="AG12" s="139">
        <f t="shared" si="5"/>
        <v>747000</v>
      </c>
      <c r="AH12" s="139">
        <f t="shared" si="5"/>
        <v>747000</v>
      </c>
      <c r="AI12" s="139">
        <f t="shared" si="5"/>
        <v>747000</v>
      </c>
      <c r="AJ12" s="139">
        <f t="shared" si="5"/>
        <v>747000</v>
      </c>
      <c r="AK12" s="139">
        <f t="shared" si="5"/>
        <v>747000</v>
      </c>
      <c r="AL12" s="139">
        <f t="shared" si="5"/>
        <v>747000</v>
      </c>
      <c r="AM12" s="139">
        <f t="shared" si="5"/>
        <v>747000</v>
      </c>
      <c r="AN12" s="139">
        <f t="shared" si="5"/>
        <v>747000</v>
      </c>
      <c r="AO12" s="139">
        <f t="shared" si="5"/>
        <v>747000</v>
      </c>
      <c r="AP12" s="139">
        <f t="shared" si="5"/>
        <v>747000</v>
      </c>
      <c r="AQ12" s="140"/>
      <c r="AR12" s="140"/>
      <c r="AS12" s="141"/>
    </row>
    <row r="13" spans="1:45">
      <c r="A13" s="166"/>
      <c r="B13" s="166"/>
      <c r="C13" s="166"/>
      <c r="D13" s="166"/>
      <c r="E13" s="166"/>
      <c r="F13" s="166"/>
      <c r="G13" s="166"/>
      <c r="H13" s="166"/>
      <c r="I13" s="166"/>
      <c r="J13" s="166"/>
      <c r="K13" s="166"/>
      <c r="L13" s="166"/>
      <c r="M13" s="166"/>
      <c r="N13" s="166"/>
      <c r="O13" s="166"/>
      <c r="P13" s="142" t="s">
        <v>125</v>
      </c>
      <c r="Q13" s="143">
        <f t="shared" ref="Q13:AP13" si="6">ROUND($AS$517,-3)</f>
        <v>633000</v>
      </c>
      <c r="R13" s="143">
        <f t="shared" si="6"/>
        <v>633000</v>
      </c>
      <c r="S13" s="143">
        <f t="shared" si="6"/>
        <v>633000</v>
      </c>
      <c r="T13" s="143">
        <f t="shared" si="6"/>
        <v>633000</v>
      </c>
      <c r="U13" s="143">
        <f t="shared" si="6"/>
        <v>633000</v>
      </c>
      <c r="V13" s="143">
        <f t="shared" si="6"/>
        <v>633000</v>
      </c>
      <c r="W13" s="143">
        <f t="shared" si="6"/>
        <v>633000</v>
      </c>
      <c r="X13" s="143">
        <f t="shared" si="6"/>
        <v>633000</v>
      </c>
      <c r="Y13" s="143">
        <f t="shared" si="6"/>
        <v>633000</v>
      </c>
      <c r="Z13" s="143">
        <f t="shared" si="6"/>
        <v>633000</v>
      </c>
      <c r="AA13" s="143">
        <f t="shared" si="6"/>
        <v>633000</v>
      </c>
      <c r="AB13" s="143">
        <f t="shared" si="6"/>
        <v>633000</v>
      </c>
      <c r="AC13" s="143">
        <f t="shared" si="6"/>
        <v>633000</v>
      </c>
      <c r="AD13" s="143">
        <f t="shared" si="6"/>
        <v>633000</v>
      </c>
      <c r="AE13" s="143">
        <f t="shared" si="6"/>
        <v>633000</v>
      </c>
      <c r="AF13" s="143">
        <f t="shared" si="6"/>
        <v>633000</v>
      </c>
      <c r="AG13" s="143">
        <f t="shared" si="6"/>
        <v>633000</v>
      </c>
      <c r="AH13" s="143">
        <f t="shared" si="6"/>
        <v>633000</v>
      </c>
      <c r="AI13" s="143">
        <f t="shared" si="6"/>
        <v>633000</v>
      </c>
      <c r="AJ13" s="143">
        <f t="shared" si="6"/>
        <v>633000</v>
      </c>
      <c r="AK13" s="143">
        <f t="shared" si="6"/>
        <v>633000</v>
      </c>
      <c r="AL13" s="143">
        <f t="shared" si="6"/>
        <v>633000</v>
      </c>
      <c r="AM13" s="143">
        <f t="shared" si="6"/>
        <v>633000</v>
      </c>
      <c r="AN13" s="143">
        <f t="shared" si="6"/>
        <v>633000</v>
      </c>
      <c r="AO13" s="143">
        <f t="shared" si="6"/>
        <v>633000</v>
      </c>
      <c r="AP13" s="143">
        <f t="shared" si="6"/>
        <v>633000</v>
      </c>
      <c r="AQ13" s="144"/>
      <c r="AR13" s="144"/>
      <c r="AS13" s="145"/>
    </row>
    <row r="14" spans="1:45">
      <c r="A14" s="179"/>
      <c r="B14" s="180"/>
      <c r="C14" s="180"/>
      <c r="D14" s="180"/>
      <c r="E14" s="180"/>
      <c r="F14" s="180"/>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69"/>
    </row>
    <row r="15" spans="1:45">
      <c r="A15" s="449" t="s">
        <v>109</v>
      </c>
      <c r="B15" s="450"/>
      <c r="C15" s="450"/>
      <c r="D15" s="450"/>
      <c r="E15" s="450"/>
      <c r="F15" s="451"/>
      <c r="G15" s="449" t="s">
        <v>110</v>
      </c>
      <c r="H15" s="450"/>
      <c r="I15" s="450"/>
      <c r="J15" s="450"/>
      <c r="K15" s="450"/>
      <c r="L15" s="450"/>
      <c r="M15" s="450"/>
      <c r="N15" s="450"/>
      <c r="O15" s="450"/>
      <c r="P15" s="451"/>
      <c r="Q15" s="205"/>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7"/>
    </row>
    <row r="16" spans="1:45" s="146" customFormat="1" ht="60.75" customHeight="1">
      <c r="A16" s="182" t="s">
        <v>111</v>
      </c>
      <c r="B16" s="202" t="s">
        <v>128</v>
      </c>
      <c r="C16" s="182" t="str">
        <f>'Inventory - Linear and Vertical'!D3</f>
        <v>Asset Category (Choose From Drop Down Menu)</v>
      </c>
      <c r="D16" s="182" t="str">
        <f>'Inventory - Vehicles and Equip.'!F3</f>
        <v>Asset Subcategory (Choose From Drop Down Menu)</v>
      </c>
      <c r="E16" s="182" t="str">
        <f>'Inventory - Linear and Vertical'!F3</f>
        <v>Asset Name/ Description</v>
      </c>
      <c r="F16" s="203" t="s">
        <v>112</v>
      </c>
      <c r="G16" s="204" t="s">
        <v>3</v>
      </c>
      <c r="H16" s="182" t="str">
        <f>'Inventory - Linear and Vertical'!I3</f>
        <v>Installation Year</v>
      </c>
      <c r="I16" s="182" t="str">
        <f>'Inventory - Linear and Vertical'!M3</f>
        <v>Expected Useful Life</v>
      </c>
      <c r="J16" s="182" t="s">
        <v>254</v>
      </c>
      <c r="K16" s="182" t="s">
        <v>114</v>
      </c>
      <c r="L16" s="182" t="s">
        <v>115</v>
      </c>
      <c r="M16" s="182" t="s">
        <v>118</v>
      </c>
      <c r="N16" s="182" t="s">
        <v>119</v>
      </c>
      <c r="O16" s="182" t="s">
        <v>120</v>
      </c>
      <c r="P16" s="203" t="s">
        <v>121</v>
      </c>
      <c r="Q16" s="181" t="s">
        <v>171</v>
      </c>
      <c r="R16" s="182">
        <v>2019</v>
      </c>
      <c r="S16" s="182">
        <v>2020</v>
      </c>
      <c r="T16" s="182">
        <v>2021</v>
      </c>
      <c r="U16" s="182">
        <v>2022</v>
      </c>
      <c r="V16" s="182">
        <v>2023</v>
      </c>
      <c r="W16" s="182">
        <v>2024</v>
      </c>
      <c r="X16" s="182">
        <v>2025</v>
      </c>
      <c r="Y16" s="182">
        <v>2026</v>
      </c>
      <c r="Z16" s="182">
        <v>2027</v>
      </c>
      <c r="AA16" s="182">
        <v>2028</v>
      </c>
      <c r="AB16" s="182">
        <v>2029</v>
      </c>
      <c r="AC16" s="182">
        <v>2030</v>
      </c>
      <c r="AD16" s="182">
        <v>2031</v>
      </c>
      <c r="AE16" s="182">
        <v>2032</v>
      </c>
      <c r="AF16" s="182">
        <v>2033</v>
      </c>
      <c r="AG16" s="182">
        <v>2034</v>
      </c>
      <c r="AH16" s="182">
        <v>2035</v>
      </c>
      <c r="AI16" s="182">
        <v>2036</v>
      </c>
      <c r="AJ16" s="182">
        <v>2037</v>
      </c>
      <c r="AK16" s="182">
        <v>2038</v>
      </c>
      <c r="AL16" s="182">
        <v>2039</v>
      </c>
      <c r="AM16" s="182">
        <v>2040</v>
      </c>
      <c r="AN16" s="182">
        <v>2041</v>
      </c>
      <c r="AO16" s="182">
        <v>2042</v>
      </c>
      <c r="AP16" s="182">
        <v>2043</v>
      </c>
      <c r="AQ16" s="182" t="s">
        <v>113</v>
      </c>
      <c r="AR16" s="182" t="s">
        <v>116</v>
      </c>
      <c r="AS16" s="183" t="s">
        <v>117</v>
      </c>
    </row>
    <row r="17" spans="1:45" s="74" customFormat="1" ht="27.75" customHeight="1">
      <c r="A17" s="184">
        <f>'Inventory - Linear and Vertical'!A4</f>
        <v>1</v>
      </c>
      <c r="B17" s="184"/>
      <c r="C17" s="184" t="str">
        <f>'Inventory - Linear and Vertical'!D4</f>
        <v>Water</v>
      </c>
      <c r="D17" s="184" t="str">
        <f>IF('Inventory - Linear and Vertical'!E4="","",'Inventory - Linear and Vertical'!E4)</f>
        <v>Water Treatment Plant</v>
      </c>
      <c r="E17" s="185" t="str">
        <f>'Inventory - Linear and Vertical'!F4</f>
        <v>East WTP</v>
      </c>
      <c r="F17" s="186" t="str">
        <f>'Inventory - Linear and Vertical'!G4</f>
        <v>104 Chief Jules Dr</v>
      </c>
      <c r="G17" s="187">
        <f>'Inventory - Linear and Vertical'!K4</f>
        <v>2969951.2725891112</v>
      </c>
      <c r="H17" s="188">
        <f>IF(C17='Community-Wide Current State'!$A$18,'Inventory - Vehicles and Equip.'!J4-'Inventory - Vehicles and Equip.'!O4,'Inventory - Linear and Vertical'!I4)</f>
        <v>1990</v>
      </c>
      <c r="I17" s="188">
        <f>'Inventory - Linear and Vertical'!M4</f>
        <v>50</v>
      </c>
      <c r="J17" s="189" t="str">
        <f>IF(ISNUMBER('Inventory - Linear and Vertical'!AA4),'Inventory - Linear and Vertical'!AA4,"")</f>
        <v/>
      </c>
      <c r="K17" s="190">
        <f>IF(ISNUMBER(J17),H17+J17,H17+$I17)</f>
        <v>2040</v>
      </c>
      <c r="L17" s="190">
        <f t="shared" ref="L17:P17" si="7">K17+$I17</f>
        <v>2090</v>
      </c>
      <c r="M17" s="190">
        <f t="shared" si="7"/>
        <v>2140</v>
      </c>
      <c r="N17" s="190">
        <f t="shared" si="7"/>
        <v>2190</v>
      </c>
      <c r="O17" s="190">
        <f t="shared" si="7"/>
        <v>2240</v>
      </c>
      <c r="P17" s="191">
        <f t="shared" si="7"/>
        <v>2290</v>
      </c>
      <c r="Q17" s="192" t="str">
        <f t="shared" ref="Q17:Q34" si="8">IF(AND(K17&lt;$R$16,K17&gt;0),G17,"")</f>
        <v/>
      </c>
      <c r="R17" s="169" t="str">
        <f t="shared" ref="R17" si="9">IF(OR($K17=R$16,$L17=R$16,$M17=R$16,$N17=R$16,$O17=R$16,$P17=R$16),$G17,"")</f>
        <v/>
      </c>
      <c r="S17" s="169" t="str">
        <f>IF(OR($K17=S$16,$L17=S$16,$M17=S$16,$N17=S$16,$O17=S$16,$P17=S$16),$G17,"")</f>
        <v/>
      </c>
      <c r="T17" s="169" t="str">
        <f>IF(OR($K17=T$16,$L17=T$16,$M17=T$16,$N17=T$16,$O17=T$16,$P17=T$16),$G17,"")</f>
        <v/>
      </c>
      <c r="U17" s="169" t="str">
        <f>IF(OR($K17=U$16,$L17=U$16,$M17=U$16,$N17=U$16,$O17=U$16,$P17=U$16),$G17,"")</f>
        <v/>
      </c>
      <c r="V17" s="169" t="str">
        <f t="shared" ref="V17:V18" si="10">IF(OR($K17=V$16,$L17=V$16,$M17=V$16,$N17=V$16,$O17=V$16,$P17=V$16),$G17,"")</f>
        <v/>
      </c>
      <c r="W17" s="169" t="str">
        <f t="shared" ref="W17:AF26" si="11">IF(OR($K17=W$16,$L17=W$16,$M17=W$16,$N17=W$16,$O17=W$16,$P17=W$16),$G17,"")</f>
        <v/>
      </c>
      <c r="X17" s="169" t="str">
        <f t="shared" si="11"/>
        <v/>
      </c>
      <c r="Y17" s="169" t="str">
        <f t="shared" si="11"/>
        <v/>
      </c>
      <c r="Z17" s="169" t="str">
        <f t="shared" si="11"/>
        <v/>
      </c>
      <c r="AA17" s="169" t="str">
        <f t="shared" si="11"/>
        <v/>
      </c>
      <c r="AB17" s="169" t="str">
        <f t="shared" si="11"/>
        <v/>
      </c>
      <c r="AC17" s="169" t="str">
        <f t="shared" si="11"/>
        <v/>
      </c>
      <c r="AD17" s="169" t="str">
        <f t="shared" si="11"/>
        <v/>
      </c>
      <c r="AE17" s="169" t="str">
        <f t="shared" si="11"/>
        <v/>
      </c>
      <c r="AF17" s="169" t="str">
        <f t="shared" si="11"/>
        <v/>
      </c>
      <c r="AG17" s="169" t="str">
        <f t="shared" ref="AG17:AP26" si="12">IF(OR($K17=AG$16,$L17=AG$16,$M17=AG$16,$N17=AG$16,$O17=AG$16,$P17=AG$16),$G17,"")</f>
        <v/>
      </c>
      <c r="AH17" s="169" t="str">
        <f t="shared" si="12"/>
        <v/>
      </c>
      <c r="AI17" s="169" t="str">
        <f t="shared" si="12"/>
        <v/>
      </c>
      <c r="AJ17" s="169" t="str">
        <f t="shared" si="12"/>
        <v/>
      </c>
      <c r="AK17" s="169" t="str">
        <f t="shared" si="12"/>
        <v/>
      </c>
      <c r="AL17" s="169" t="str">
        <f t="shared" si="12"/>
        <v/>
      </c>
      <c r="AM17" s="169">
        <f t="shared" si="12"/>
        <v>2969951.2725891112</v>
      </c>
      <c r="AN17" s="169" t="str">
        <f t="shared" si="12"/>
        <v/>
      </c>
      <c r="AO17" s="169" t="str">
        <f t="shared" si="12"/>
        <v/>
      </c>
      <c r="AP17" s="169" t="str">
        <f t="shared" si="12"/>
        <v/>
      </c>
      <c r="AQ17" s="170">
        <f t="shared" ref="AQ17:AQ34" si="13">SUM(R17:AP17)</f>
        <v>2969951.2725891112</v>
      </c>
      <c r="AR17" s="170">
        <f>AQ17/25</f>
        <v>118798.05090356445</v>
      </c>
      <c r="AS17" s="193">
        <f t="shared" ref="AS17:AS34" si="14">IF(I17&lt;=0,0,G17/I17)</f>
        <v>59399.025451782225</v>
      </c>
    </row>
    <row r="18" spans="1:45" s="74" customFormat="1" ht="27.75" customHeight="1">
      <c r="A18" s="184">
        <f>'Inventory - Linear and Vertical'!A5</f>
        <v>2</v>
      </c>
      <c r="B18" s="184"/>
      <c r="C18" s="184" t="str">
        <f>'Inventory - Linear and Vertical'!D5</f>
        <v>Water</v>
      </c>
      <c r="D18" s="184" t="str">
        <f>IF('Inventory - Linear and Vertical'!E5="","",'Inventory - Linear and Vertical'!E5)</f>
        <v>Water Mains</v>
      </c>
      <c r="E18" s="185" t="str">
        <f>'Inventory - Linear and Vertical'!F5</f>
        <v>1st St Water Main</v>
      </c>
      <c r="F18" s="186" t="str">
        <f>'Inventory - Linear and Vertical'!G5</f>
        <v>Village Rd</v>
      </c>
      <c r="G18" s="194">
        <f>'Inventory - Linear and Vertical'!K5</f>
        <v>53755.169881161164</v>
      </c>
      <c r="H18" s="188">
        <f>IF(C18='Community-Wide Current State'!$A$18,'Inventory - Vehicles and Equip.'!J5-'Inventory - Vehicles and Equip.'!O5,'Inventory - Linear and Vertical'!I5)</f>
        <v>1960</v>
      </c>
      <c r="I18" s="188">
        <f>'Inventory - Linear and Vertical'!M5</f>
        <v>75</v>
      </c>
      <c r="J18" s="189" t="str">
        <f>IF(ISNUMBER('Inventory - Linear and Vertical'!AA5),'Inventory - Linear and Vertical'!AA5,"")</f>
        <v/>
      </c>
      <c r="K18" s="190">
        <f t="shared" ref="K18:K81" si="15">IF(ISNUMBER(J18),H18+J18,H18+$I18)</f>
        <v>2035</v>
      </c>
      <c r="L18" s="190">
        <f t="shared" ref="L18:L34" si="16">K18+$I18</f>
        <v>2110</v>
      </c>
      <c r="M18" s="190">
        <f t="shared" ref="M18:M34" si="17">L18+$I18</f>
        <v>2185</v>
      </c>
      <c r="N18" s="190">
        <f t="shared" ref="N18:N34" si="18">M18+$I18</f>
        <v>2260</v>
      </c>
      <c r="O18" s="190">
        <f t="shared" ref="O18:O34" si="19">N18+$I18</f>
        <v>2335</v>
      </c>
      <c r="P18" s="191">
        <f t="shared" ref="P18:P34" si="20">O18+$I18</f>
        <v>2410</v>
      </c>
      <c r="Q18" s="192" t="str">
        <f t="shared" si="8"/>
        <v/>
      </c>
      <c r="R18" s="192" t="str">
        <f>IF(OR($K18=R$16,$L18=R$16,$M18=R$16,$N18=R$16,$O18=R$16,$P18=R$16),$G18,"")</f>
        <v/>
      </c>
      <c r="S18" s="169" t="str">
        <f t="shared" ref="S18" si="21">IF(OR($K18=S$16,$L18=S$16,$M18=S$16,$N18=S$16,$O18=S$16,$P18=S$16),$G18,"")</f>
        <v/>
      </c>
      <c r="T18" s="169" t="str">
        <f t="shared" ref="T18:U37" si="22">IF(OR($K18=T$16,$L18=T$16,$M18=T$16,$N18=T$16,$O18=T$16,$P18=T$16),$G18,"")</f>
        <v/>
      </c>
      <c r="U18" s="169" t="str">
        <f t="shared" si="22"/>
        <v/>
      </c>
      <c r="V18" s="169" t="str">
        <f t="shared" si="10"/>
        <v/>
      </c>
      <c r="W18" s="169" t="str">
        <f t="shared" si="11"/>
        <v/>
      </c>
      <c r="X18" s="169" t="str">
        <f t="shared" si="11"/>
        <v/>
      </c>
      <c r="Y18" s="169" t="str">
        <f t="shared" si="11"/>
        <v/>
      </c>
      <c r="Z18" s="169" t="str">
        <f t="shared" si="11"/>
        <v/>
      </c>
      <c r="AA18" s="169" t="str">
        <f t="shared" si="11"/>
        <v/>
      </c>
      <c r="AB18" s="169" t="str">
        <f t="shared" si="11"/>
        <v/>
      </c>
      <c r="AC18" s="169" t="str">
        <f t="shared" si="11"/>
        <v/>
      </c>
      <c r="AD18" s="169" t="str">
        <f t="shared" si="11"/>
        <v/>
      </c>
      <c r="AE18" s="169" t="str">
        <f t="shared" si="11"/>
        <v/>
      </c>
      <c r="AF18" s="169" t="str">
        <f t="shared" si="11"/>
        <v/>
      </c>
      <c r="AG18" s="169" t="str">
        <f t="shared" si="12"/>
        <v/>
      </c>
      <c r="AH18" s="169">
        <f t="shared" si="12"/>
        <v>53755.169881161164</v>
      </c>
      <c r="AI18" s="169" t="str">
        <f t="shared" si="12"/>
        <v/>
      </c>
      <c r="AJ18" s="169" t="str">
        <f t="shared" si="12"/>
        <v/>
      </c>
      <c r="AK18" s="169" t="str">
        <f t="shared" si="12"/>
        <v/>
      </c>
      <c r="AL18" s="169" t="str">
        <f t="shared" si="12"/>
        <v/>
      </c>
      <c r="AM18" s="169" t="str">
        <f t="shared" si="12"/>
        <v/>
      </c>
      <c r="AN18" s="169" t="str">
        <f t="shared" si="12"/>
        <v/>
      </c>
      <c r="AO18" s="169" t="str">
        <f t="shared" si="12"/>
        <v/>
      </c>
      <c r="AP18" s="169" t="str">
        <f t="shared" si="12"/>
        <v/>
      </c>
      <c r="AQ18" s="170">
        <f t="shared" si="13"/>
        <v>53755.169881161164</v>
      </c>
      <c r="AR18" s="170">
        <f t="shared" ref="AR18:AR34" si="23">AQ18/25</f>
        <v>2150.2067952464467</v>
      </c>
      <c r="AS18" s="193">
        <f t="shared" si="14"/>
        <v>716.73559841548217</v>
      </c>
    </row>
    <row r="19" spans="1:45" s="74" customFormat="1" ht="27.75" customHeight="1">
      <c r="A19" s="184">
        <f>'Inventory - Linear and Vertical'!A6</f>
        <v>3</v>
      </c>
      <c r="B19" s="184"/>
      <c r="C19" s="184" t="str">
        <f>'Inventory - Linear and Vertical'!D6</f>
        <v>Water</v>
      </c>
      <c r="D19" s="184" t="str">
        <f>IF('Inventory - Linear and Vertical'!E6="","",'Inventory - Linear and Vertical'!E6)</f>
        <v>Service Connection</v>
      </c>
      <c r="E19" s="185" t="str">
        <f>'Inventory - Linear and Vertical'!F6</f>
        <v>Service Connections</v>
      </c>
      <c r="F19" s="186" t="str">
        <f>'Inventory - Linear and Vertical'!G6</f>
        <v>1st Ave North Side</v>
      </c>
      <c r="G19" s="194">
        <f>'Inventory - Linear and Vertical'!K6</f>
        <v>57471.426165489502</v>
      </c>
      <c r="H19" s="188">
        <f>IF(C19='Community-Wide Current State'!$A$18,'Inventory - Vehicles and Equip.'!J6-'Inventory - Vehicles and Equip.'!O6,'Inventory - Linear and Vertical'!I6)</f>
        <v>1990</v>
      </c>
      <c r="I19" s="188">
        <f>'Inventory - Linear and Vertical'!M6</f>
        <v>75</v>
      </c>
      <c r="J19" s="189" t="str">
        <f>IF(ISNUMBER('Inventory - Linear and Vertical'!AA6),'Inventory - Linear and Vertical'!AA6,"")</f>
        <v/>
      </c>
      <c r="K19" s="190">
        <f t="shared" si="15"/>
        <v>2065</v>
      </c>
      <c r="L19" s="190">
        <f t="shared" si="16"/>
        <v>2140</v>
      </c>
      <c r="M19" s="190">
        <f t="shared" si="17"/>
        <v>2215</v>
      </c>
      <c r="N19" s="190">
        <f t="shared" si="18"/>
        <v>2290</v>
      </c>
      <c r="O19" s="190">
        <f t="shared" si="19"/>
        <v>2365</v>
      </c>
      <c r="P19" s="191">
        <f t="shared" si="20"/>
        <v>2440</v>
      </c>
      <c r="Q19" s="192" t="str">
        <f t="shared" si="8"/>
        <v/>
      </c>
      <c r="R19" s="192" t="str">
        <f>IF(OR($K19=R$16,$L19=R$16,$M19=R$16,$N19=R$16,$O19=R$16,$P19=R$16),$G19,"")</f>
        <v/>
      </c>
      <c r="S19" s="169" t="str">
        <f t="shared" ref="S19:S82" si="24">IF(OR($K19=S$16,$L19=S$16,$M19=S$16,$N19=S$16,$O19=S$16,$P19=S$16),$G19,"")</f>
        <v/>
      </c>
      <c r="T19" s="169" t="str">
        <f t="shared" si="22"/>
        <v/>
      </c>
      <c r="U19" s="169" t="str">
        <f t="shared" si="22"/>
        <v/>
      </c>
      <c r="V19" s="169" t="str">
        <f t="shared" ref="V19:V82" si="25">IF(OR($K19=V$16,$L19=V$16,$M19=V$16,$N19=V$16,$O19=V$16,$P19=V$16),$G19,"")</f>
        <v/>
      </c>
      <c r="W19" s="169" t="str">
        <f t="shared" si="11"/>
        <v/>
      </c>
      <c r="X19" s="169" t="str">
        <f t="shared" si="11"/>
        <v/>
      </c>
      <c r="Y19" s="169" t="str">
        <f t="shared" si="11"/>
        <v/>
      </c>
      <c r="Z19" s="169" t="str">
        <f t="shared" si="11"/>
        <v/>
      </c>
      <c r="AA19" s="169" t="str">
        <f t="shared" si="11"/>
        <v/>
      </c>
      <c r="AB19" s="169" t="str">
        <f t="shared" si="11"/>
        <v/>
      </c>
      <c r="AC19" s="169" t="str">
        <f t="shared" si="11"/>
        <v/>
      </c>
      <c r="AD19" s="169" t="str">
        <f t="shared" si="11"/>
        <v/>
      </c>
      <c r="AE19" s="169" t="str">
        <f t="shared" si="11"/>
        <v/>
      </c>
      <c r="AF19" s="169" t="str">
        <f t="shared" si="11"/>
        <v/>
      </c>
      <c r="AG19" s="169" t="str">
        <f t="shared" si="12"/>
        <v/>
      </c>
      <c r="AH19" s="169" t="str">
        <f t="shared" si="12"/>
        <v/>
      </c>
      <c r="AI19" s="169" t="str">
        <f t="shared" si="12"/>
        <v/>
      </c>
      <c r="AJ19" s="169" t="str">
        <f t="shared" si="12"/>
        <v/>
      </c>
      <c r="AK19" s="169" t="str">
        <f t="shared" si="12"/>
        <v/>
      </c>
      <c r="AL19" s="169" t="str">
        <f t="shared" si="12"/>
        <v/>
      </c>
      <c r="AM19" s="169" t="str">
        <f t="shared" si="12"/>
        <v/>
      </c>
      <c r="AN19" s="169" t="str">
        <f t="shared" si="12"/>
        <v/>
      </c>
      <c r="AO19" s="169" t="str">
        <f t="shared" si="12"/>
        <v/>
      </c>
      <c r="AP19" s="169" t="str">
        <f t="shared" si="12"/>
        <v/>
      </c>
      <c r="AQ19" s="170">
        <f t="shared" si="13"/>
        <v>0</v>
      </c>
      <c r="AR19" s="170">
        <f t="shared" si="23"/>
        <v>0</v>
      </c>
      <c r="AS19" s="193">
        <f t="shared" si="14"/>
        <v>766.28568220652664</v>
      </c>
    </row>
    <row r="20" spans="1:45" s="74" customFormat="1" ht="27.75" customHeight="1">
      <c r="A20" s="184">
        <f>'Inventory - Linear and Vertical'!A7</f>
        <v>4</v>
      </c>
      <c r="B20" s="184"/>
      <c r="C20" s="184" t="str">
        <f>'Inventory - Linear and Vertical'!D7</f>
        <v>Sewer</v>
      </c>
      <c r="D20" s="184" t="str">
        <f>IF('Inventory - Linear and Vertical'!E7="","",'Inventory - Linear and Vertical'!E7)</f>
        <v>Sewer mains</v>
      </c>
      <c r="E20" s="185" t="str">
        <f>'Inventory - Linear and Vertical'!F7</f>
        <v>1st St Sewer Main</v>
      </c>
      <c r="F20" s="186" t="str">
        <f>'Inventory - Linear and Vertical'!G7</f>
        <v>1st St</v>
      </c>
      <c r="G20" s="194">
        <f>'Inventory - Linear and Vertical'!K7</f>
        <v>54373.423196938609</v>
      </c>
      <c r="H20" s="188">
        <f>IF(C20='Community-Wide Current State'!$A$18,'Inventory - Vehicles and Equip.'!J7-'Inventory - Vehicles and Equip.'!O7,'Inventory - Linear and Vertical'!I7)</f>
        <v>2006</v>
      </c>
      <c r="I20" s="188">
        <f>'Inventory - Linear and Vertical'!M7</f>
        <v>75</v>
      </c>
      <c r="J20" s="189" t="str">
        <f>IF(ISNUMBER('Inventory - Linear and Vertical'!AA7),'Inventory - Linear and Vertical'!AA7,"")</f>
        <v/>
      </c>
      <c r="K20" s="190">
        <f t="shared" si="15"/>
        <v>2081</v>
      </c>
      <c r="L20" s="190">
        <f t="shared" si="16"/>
        <v>2156</v>
      </c>
      <c r="M20" s="190">
        <f t="shared" si="17"/>
        <v>2231</v>
      </c>
      <c r="N20" s="190">
        <f t="shared" si="18"/>
        <v>2306</v>
      </c>
      <c r="O20" s="190">
        <f t="shared" si="19"/>
        <v>2381</v>
      </c>
      <c r="P20" s="191">
        <f t="shared" si="20"/>
        <v>2456</v>
      </c>
      <c r="Q20" s="192" t="str">
        <f t="shared" si="8"/>
        <v/>
      </c>
      <c r="R20" s="169" t="str">
        <f>IF(OR($K20=R$16,$L20=R$16,$M20=R$16,$N20=R$16,$O20=R$16,$P20=R$16),$G20,"")</f>
        <v/>
      </c>
      <c r="S20" s="169" t="str">
        <f t="shared" si="24"/>
        <v/>
      </c>
      <c r="T20" s="169" t="str">
        <f t="shared" si="22"/>
        <v/>
      </c>
      <c r="U20" s="169" t="str">
        <f t="shared" si="22"/>
        <v/>
      </c>
      <c r="V20" s="169" t="str">
        <f t="shared" si="25"/>
        <v/>
      </c>
      <c r="W20" s="169" t="str">
        <f t="shared" si="11"/>
        <v/>
      </c>
      <c r="X20" s="169" t="str">
        <f t="shared" si="11"/>
        <v/>
      </c>
      <c r="Y20" s="169" t="str">
        <f t="shared" si="11"/>
        <v/>
      </c>
      <c r="Z20" s="169" t="str">
        <f t="shared" si="11"/>
        <v/>
      </c>
      <c r="AA20" s="169" t="str">
        <f t="shared" si="11"/>
        <v/>
      </c>
      <c r="AB20" s="169" t="str">
        <f t="shared" si="11"/>
        <v/>
      </c>
      <c r="AC20" s="169" t="str">
        <f t="shared" si="11"/>
        <v/>
      </c>
      <c r="AD20" s="169" t="str">
        <f t="shared" si="11"/>
        <v/>
      </c>
      <c r="AE20" s="169" t="str">
        <f t="shared" si="11"/>
        <v/>
      </c>
      <c r="AF20" s="169" t="str">
        <f t="shared" si="11"/>
        <v/>
      </c>
      <c r="AG20" s="169" t="str">
        <f t="shared" si="12"/>
        <v/>
      </c>
      <c r="AH20" s="169" t="str">
        <f t="shared" si="12"/>
        <v/>
      </c>
      <c r="AI20" s="169" t="str">
        <f t="shared" si="12"/>
        <v/>
      </c>
      <c r="AJ20" s="169" t="str">
        <f t="shared" si="12"/>
        <v/>
      </c>
      <c r="AK20" s="169" t="str">
        <f t="shared" si="12"/>
        <v/>
      </c>
      <c r="AL20" s="169" t="str">
        <f t="shared" si="12"/>
        <v/>
      </c>
      <c r="AM20" s="169" t="str">
        <f t="shared" si="12"/>
        <v/>
      </c>
      <c r="AN20" s="169" t="str">
        <f t="shared" si="12"/>
        <v/>
      </c>
      <c r="AO20" s="169" t="str">
        <f t="shared" si="12"/>
        <v/>
      </c>
      <c r="AP20" s="169" t="str">
        <f t="shared" si="12"/>
        <v/>
      </c>
      <c r="AQ20" s="170">
        <f t="shared" si="13"/>
        <v>0</v>
      </c>
      <c r="AR20" s="170">
        <f t="shared" si="23"/>
        <v>0</v>
      </c>
      <c r="AS20" s="193">
        <f t="shared" si="14"/>
        <v>724.97897595918141</v>
      </c>
    </row>
    <row r="21" spans="1:45" s="74" customFormat="1" ht="27.75" customHeight="1">
      <c r="A21" s="184">
        <f>'Inventory - Linear and Vertical'!A8</f>
        <v>5</v>
      </c>
      <c r="B21" s="184"/>
      <c r="C21" s="184" t="str">
        <f>'Inventory - Linear and Vertical'!D8</f>
        <v>Sewer</v>
      </c>
      <c r="D21" s="184" t="str">
        <f>IF('Inventory - Linear and Vertical'!E8="","",'Inventory - Linear and Vertical'!E8)</f>
        <v>Pump stations</v>
      </c>
      <c r="E21" s="185" t="str">
        <f>'Inventory - Linear and Vertical'!F8</f>
        <v>North Pump Station</v>
      </c>
      <c r="F21" s="186" t="str">
        <f>'Inventory - Linear and Vertical'!G8</f>
        <v>345 Slave Lake</v>
      </c>
      <c r="G21" s="194">
        <f>'Inventory - Linear and Vertical'!K8</f>
        <v>321038.98005950451</v>
      </c>
      <c r="H21" s="188">
        <f>IF(C21='Community-Wide Current State'!$A$18,'Inventory - Vehicles and Equip.'!J8-'Inventory - Vehicles and Equip.'!O8,'Inventory - Linear and Vertical'!I8)</f>
        <v>2006</v>
      </c>
      <c r="I21" s="188">
        <f>'Inventory - Linear and Vertical'!M8</f>
        <v>25</v>
      </c>
      <c r="J21" s="189" t="str">
        <f>IF(ISNUMBER('Inventory - Linear and Vertical'!AA8),'Inventory - Linear and Vertical'!AA8,"")</f>
        <v/>
      </c>
      <c r="K21" s="190">
        <f t="shared" si="15"/>
        <v>2031</v>
      </c>
      <c r="L21" s="190">
        <f t="shared" si="16"/>
        <v>2056</v>
      </c>
      <c r="M21" s="190">
        <f t="shared" si="17"/>
        <v>2081</v>
      </c>
      <c r="N21" s="190">
        <f t="shared" si="18"/>
        <v>2106</v>
      </c>
      <c r="O21" s="190">
        <f t="shared" si="19"/>
        <v>2131</v>
      </c>
      <c r="P21" s="191">
        <f t="shared" si="20"/>
        <v>2156</v>
      </c>
      <c r="Q21" s="192" t="str">
        <f t="shared" si="8"/>
        <v/>
      </c>
      <c r="R21" s="192" t="str">
        <f t="shared" ref="R21:R34" si="26">IF(OR($K21=R$16,$L21=R$16,$M21=R$16,$N21=R$16,$O21=R$16,$P21=R$16),$G21,"")</f>
        <v/>
      </c>
      <c r="S21" s="169" t="str">
        <f t="shared" si="24"/>
        <v/>
      </c>
      <c r="T21" s="169" t="str">
        <f t="shared" si="22"/>
        <v/>
      </c>
      <c r="U21" s="169" t="str">
        <f t="shared" si="22"/>
        <v/>
      </c>
      <c r="V21" s="169" t="str">
        <f t="shared" si="25"/>
        <v/>
      </c>
      <c r="W21" s="169" t="str">
        <f t="shared" si="11"/>
        <v/>
      </c>
      <c r="X21" s="169" t="str">
        <f t="shared" si="11"/>
        <v/>
      </c>
      <c r="Y21" s="169" t="str">
        <f t="shared" si="11"/>
        <v/>
      </c>
      <c r="Z21" s="169" t="str">
        <f t="shared" si="11"/>
        <v/>
      </c>
      <c r="AA21" s="169" t="str">
        <f t="shared" si="11"/>
        <v/>
      </c>
      <c r="AB21" s="169" t="str">
        <f t="shared" si="11"/>
        <v/>
      </c>
      <c r="AC21" s="169" t="str">
        <f t="shared" si="11"/>
        <v/>
      </c>
      <c r="AD21" s="169">
        <f t="shared" si="11"/>
        <v>321038.98005950451</v>
      </c>
      <c r="AE21" s="169" t="str">
        <f t="shared" si="11"/>
        <v/>
      </c>
      <c r="AF21" s="169" t="str">
        <f t="shared" si="11"/>
        <v/>
      </c>
      <c r="AG21" s="169" t="str">
        <f t="shared" si="12"/>
        <v/>
      </c>
      <c r="AH21" s="169" t="str">
        <f t="shared" si="12"/>
        <v/>
      </c>
      <c r="AI21" s="169" t="str">
        <f t="shared" si="12"/>
        <v/>
      </c>
      <c r="AJ21" s="169" t="str">
        <f t="shared" si="12"/>
        <v/>
      </c>
      <c r="AK21" s="169" t="str">
        <f t="shared" si="12"/>
        <v/>
      </c>
      <c r="AL21" s="169" t="str">
        <f t="shared" si="12"/>
        <v/>
      </c>
      <c r="AM21" s="169" t="str">
        <f t="shared" si="12"/>
        <v/>
      </c>
      <c r="AN21" s="169" t="str">
        <f t="shared" si="12"/>
        <v/>
      </c>
      <c r="AO21" s="169" t="str">
        <f t="shared" si="12"/>
        <v/>
      </c>
      <c r="AP21" s="169" t="str">
        <f t="shared" si="12"/>
        <v/>
      </c>
      <c r="AQ21" s="170">
        <f t="shared" si="13"/>
        <v>321038.98005950451</v>
      </c>
      <c r="AR21" s="170">
        <f t="shared" si="23"/>
        <v>12841.55920238018</v>
      </c>
      <c r="AS21" s="193">
        <f t="shared" si="14"/>
        <v>12841.55920238018</v>
      </c>
    </row>
    <row r="22" spans="1:45" s="74" customFormat="1" ht="27.75" customHeight="1">
      <c r="A22" s="184">
        <f>'Inventory - Linear and Vertical'!A9</f>
        <v>6</v>
      </c>
      <c r="B22" s="184"/>
      <c r="C22" s="184" t="str">
        <f>'Inventory - Linear and Vertical'!D9</f>
        <v>Sewer</v>
      </c>
      <c r="D22" s="184" t="str">
        <f>IF('Inventory - Linear and Vertical'!E9="","",'Inventory - Linear and Vertical'!E9)</f>
        <v>Sewage Lagoon</v>
      </c>
      <c r="E22" s="185" t="str">
        <f>'Inventory - Linear and Vertical'!F9</f>
        <v>Main Sewage Lagoon East</v>
      </c>
      <c r="F22" s="186" t="str">
        <f>'Inventory - Linear and Vertical'!G9</f>
        <v>106 Mackenzie St</v>
      </c>
      <c r="G22" s="194">
        <f>'Inventory - Linear and Vertical'!K9</f>
        <v>608472.97188275785</v>
      </c>
      <c r="H22" s="188">
        <f>IF(C22='Community-Wide Current State'!$A$18,'Inventory - Vehicles and Equip.'!J9-'Inventory - Vehicles and Equip.'!O9,'Inventory - Linear and Vertical'!I9)</f>
        <v>2003</v>
      </c>
      <c r="I22" s="188">
        <f>'Inventory - Linear and Vertical'!M9</f>
        <v>15</v>
      </c>
      <c r="J22" s="189">
        <f>IF(ISNUMBER('Inventory - Linear and Vertical'!AA9),'Inventory - Linear and Vertical'!AA9,"")</f>
        <v>5</v>
      </c>
      <c r="K22" s="190">
        <f t="shared" si="15"/>
        <v>2008</v>
      </c>
      <c r="L22" s="190">
        <f t="shared" si="16"/>
        <v>2023</v>
      </c>
      <c r="M22" s="190">
        <f t="shared" si="17"/>
        <v>2038</v>
      </c>
      <c r="N22" s="190">
        <f t="shared" si="18"/>
        <v>2053</v>
      </c>
      <c r="O22" s="190">
        <f t="shared" si="19"/>
        <v>2068</v>
      </c>
      <c r="P22" s="191">
        <f t="shared" si="20"/>
        <v>2083</v>
      </c>
      <c r="Q22" s="192">
        <f t="shared" si="8"/>
        <v>608472.97188275785</v>
      </c>
      <c r="R22" s="192" t="str">
        <f t="shared" si="26"/>
        <v/>
      </c>
      <c r="S22" s="169" t="str">
        <f t="shared" si="24"/>
        <v/>
      </c>
      <c r="T22" s="169" t="str">
        <f t="shared" si="22"/>
        <v/>
      </c>
      <c r="U22" s="169" t="str">
        <f t="shared" si="22"/>
        <v/>
      </c>
      <c r="V22" s="169">
        <f t="shared" si="25"/>
        <v>608472.97188275785</v>
      </c>
      <c r="W22" s="169" t="str">
        <f t="shared" si="11"/>
        <v/>
      </c>
      <c r="X22" s="169" t="str">
        <f t="shared" si="11"/>
        <v/>
      </c>
      <c r="Y22" s="169" t="str">
        <f t="shared" si="11"/>
        <v/>
      </c>
      <c r="Z22" s="169" t="str">
        <f t="shared" si="11"/>
        <v/>
      </c>
      <c r="AA22" s="169" t="str">
        <f t="shared" si="11"/>
        <v/>
      </c>
      <c r="AB22" s="169" t="str">
        <f t="shared" si="11"/>
        <v/>
      </c>
      <c r="AC22" s="169" t="str">
        <f t="shared" si="11"/>
        <v/>
      </c>
      <c r="AD22" s="169" t="str">
        <f t="shared" si="11"/>
        <v/>
      </c>
      <c r="AE22" s="169" t="str">
        <f t="shared" si="11"/>
        <v/>
      </c>
      <c r="AF22" s="169" t="str">
        <f t="shared" si="11"/>
        <v/>
      </c>
      <c r="AG22" s="169" t="str">
        <f t="shared" si="12"/>
        <v/>
      </c>
      <c r="AH22" s="169" t="str">
        <f t="shared" si="12"/>
        <v/>
      </c>
      <c r="AI22" s="169" t="str">
        <f t="shared" si="12"/>
        <v/>
      </c>
      <c r="AJ22" s="169" t="str">
        <f t="shared" si="12"/>
        <v/>
      </c>
      <c r="AK22" s="169">
        <f t="shared" si="12"/>
        <v>608472.97188275785</v>
      </c>
      <c r="AL22" s="169" t="str">
        <f t="shared" si="12"/>
        <v/>
      </c>
      <c r="AM22" s="169" t="str">
        <f t="shared" si="12"/>
        <v/>
      </c>
      <c r="AN22" s="169" t="str">
        <f t="shared" si="12"/>
        <v/>
      </c>
      <c r="AO22" s="169" t="str">
        <f t="shared" si="12"/>
        <v/>
      </c>
      <c r="AP22" s="169" t="str">
        <f t="shared" si="12"/>
        <v/>
      </c>
      <c r="AQ22" s="170">
        <f t="shared" si="13"/>
        <v>1216945.9437655157</v>
      </c>
      <c r="AR22" s="170">
        <f t="shared" si="23"/>
        <v>48677.837750620631</v>
      </c>
      <c r="AS22" s="193">
        <f t="shared" si="14"/>
        <v>40564.864792183856</v>
      </c>
    </row>
    <row r="23" spans="1:45" s="74" customFormat="1" ht="27.75" customHeight="1">
      <c r="A23" s="184">
        <f>'Inventory - Linear and Vertical'!A10</f>
        <v>7</v>
      </c>
      <c r="B23" s="184"/>
      <c r="C23" s="184" t="str">
        <f>'Inventory - Linear and Vertical'!D10</f>
        <v>Roads and Drainage</v>
      </c>
      <c r="D23" s="184" t="str">
        <f>IF('Inventory - Linear and Vertical'!E10="","",'Inventory - Linear and Vertical'!E10)</f>
        <v>Asphalt Roads</v>
      </c>
      <c r="E23" s="185" t="str">
        <f>'Inventory - Linear and Vertical'!F10</f>
        <v>1st Ave</v>
      </c>
      <c r="F23" s="186" t="str">
        <f>'Inventory - Linear and Vertical'!G10</f>
        <v>Mountainview Rd</v>
      </c>
      <c r="G23" s="194">
        <f>'Inventory - Linear and Vertical'!K10</f>
        <v>77900.712542050387</v>
      </c>
      <c r="H23" s="188">
        <f>IF(C23='Community-Wide Current State'!$A$18,'Inventory - Vehicles and Equip.'!J10-'Inventory - Vehicles and Equip.'!O10,'Inventory - Linear and Vertical'!I10)</f>
        <v>2016</v>
      </c>
      <c r="I23" s="188">
        <f>'Inventory - Linear and Vertical'!M10</f>
        <v>10</v>
      </c>
      <c r="J23" s="189" t="str">
        <f>IF(ISNUMBER('Inventory - Linear and Vertical'!AA10),'Inventory - Linear and Vertical'!AA10,"")</f>
        <v/>
      </c>
      <c r="K23" s="190">
        <f t="shared" si="15"/>
        <v>2026</v>
      </c>
      <c r="L23" s="190">
        <f t="shared" si="16"/>
        <v>2036</v>
      </c>
      <c r="M23" s="190">
        <f t="shared" si="17"/>
        <v>2046</v>
      </c>
      <c r="N23" s="190">
        <f t="shared" si="18"/>
        <v>2056</v>
      </c>
      <c r="O23" s="190">
        <f t="shared" si="19"/>
        <v>2066</v>
      </c>
      <c r="P23" s="191">
        <f t="shared" si="20"/>
        <v>2076</v>
      </c>
      <c r="Q23" s="192" t="str">
        <f t="shared" si="8"/>
        <v/>
      </c>
      <c r="R23" s="192" t="str">
        <f t="shared" si="26"/>
        <v/>
      </c>
      <c r="S23" s="169" t="str">
        <f t="shared" si="24"/>
        <v/>
      </c>
      <c r="T23" s="169" t="str">
        <f t="shared" si="22"/>
        <v/>
      </c>
      <c r="U23" s="169" t="str">
        <f t="shared" si="22"/>
        <v/>
      </c>
      <c r="V23" s="169" t="str">
        <f t="shared" si="25"/>
        <v/>
      </c>
      <c r="W23" s="169" t="str">
        <f t="shared" si="11"/>
        <v/>
      </c>
      <c r="X23" s="169" t="str">
        <f t="shared" si="11"/>
        <v/>
      </c>
      <c r="Y23" s="169">
        <f t="shared" si="11"/>
        <v>77900.712542050387</v>
      </c>
      <c r="Z23" s="169" t="str">
        <f t="shared" si="11"/>
        <v/>
      </c>
      <c r="AA23" s="169" t="str">
        <f t="shared" si="11"/>
        <v/>
      </c>
      <c r="AB23" s="169" t="str">
        <f t="shared" si="11"/>
        <v/>
      </c>
      <c r="AC23" s="169" t="str">
        <f t="shared" si="11"/>
        <v/>
      </c>
      <c r="AD23" s="169" t="str">
        <f t="shared" si="11"/>
        <v/>
      </c>
      <c r="AE23" s="169" t="str">
        <f t="shared" si="11"/>
        <v/>
      </c>
      <c r="AF23" s="169" t="str">
        <f t="shared" si="11"/>
        <v/>
      </c>
      <c r="AG23" s="169" t="str">
        <f t="shared" si="12"/>
        <v/>
      </c>
      <c r="AH23" s="169" t="str">
        <f t="shared" si="12"/>
        <v/>
      </c>
      <c r="AI23" s="169">
        <f t="shared" si="12"/>
        <v>77900.712542050387</v>
      </c>
      <c r="AJ23" s="169" t="str">
        <f t="shared" si="12"/>
        <v/>
      </c>
      <c r="AK23" s="169" t="str">
        <f t="shared" si="12"/>
        <v/>
      </c>
      <c r="AL23" s="169" t="str">
        <f t="shared" si="12"/>
        <v/>
      </c>
      <c r="AM23" s="169" t="str">
        <f t="shared" si="12"/>
        <v/>
      </c>
      <c r="AN23" s="169" t="str">
        <f t="shared" si="12"/>
        <v/>
      </c>
      <c r="AO23" s="169" t="str">
        <f t="shared" si="12"/>
        <v/>
      </c>
      <c r="AP23" s="169" t="str">
        <f t="shared" si="12"/>
        <v/>
      </c>
      <c r="AQ23" s="170">
        <f t="shared" si="13"/>
        <v>155801.42508410077</v>
      </c>
      <c r="AR23" s="170">
        <f t="shared" si="23"/>
        <v>6232.0570033640306</v>
      </c>
      <c r="AS23" s="193">
        <f t="shared" si="14"/>
        <v>7790.0712542050387</v>
      </c>
    </row>
    <row r="24" spans="1:45" s="74" customFormat="1" ht="27.75" customHeight="1">
      <c r="A24" s="184">
        <f>'Inventory - Linear and Vertical'!A11</f>
        <v>8</v>
      </c>
      <c r="B24" s="184"/>
      <c r="C24" s="184" t="str">
        <f>'Inventory - Linear and Vertical'!D11</f>
        <v>Roads and Drainage</v>
      </c>
      <c r="D24" s="184" t="str">
        <f>IF('Inventory - Linear and Vertical'!E11="","",'Inventory - Linear and Vertical'!E11)</f>
        <v>Gravel Roads</v>
      </c>
      <c r="E24" s="185" t="str">
        <f>'Inventory - Linear and Vertical'!F11</f>
        <v>2nd Av</v>
      </c>
      <c r="F24" s="186" t="str">
        <f>'Inventory - Linear and Vertical'!G11</f>
        <v>2nd Av</v>
      </c>
      <c r="G24" s="194">
        <f>'Inventory - Linear and Vertical'!K11</f>
        <v>23040.31644253603</v>
      </c>
      <c r="H24" s="188">
        <f>IF(C24='Community-Wide Current State'!$A$18,'Inventory - Vehicles and Equip.'!J11-'Inventory - Vehicles and Equip.'!O11,'Inventory - Linear and Vertical'!I11)</f>
        <v>2018</v>
      </c>
      <c r="I24" s="188">
        <f>'Inventory - Linear and Vertical'!M11</f>
        <v>2</v>
      </c>
      <c r="J24" s="189" t="str">
        <f>IF(ISNUMBER('Inventory - Linear and Vertical'!AA11),'Inventory - Linear and Vertical'!AA11,"")</f>
        <v/>
      </c>
      <c r="K24" s="190">
        <f t="shared" si="15"/>
        <v>2020</v>
      </c>
      <c r="L24" s="190">
        <f t="shared" si="16"/>
        <v>2022</v>
      </c>
      <c r="M24" s="190">
        <f t="shared" si="17"/>
        <v>2024</v>
      </c>
      <c r="N24" s="190">
        <f t="shared" si="18"/>
        <v>2026</v>
      </c>
      <c r="O24" s="190">
        <f t="shared" si="19"/>
        <v>2028</v>
      </c>
      <c r="P24" s="191">
        <f t="shared" si="20"/>
        <v>2030</v>
      </c>
      <c r="Q24" s="192" t="str">
        <f t="shared" si="8"/>
        <v/>
      </c>
      <c r="R24" s="192" t="str">
        <f t="shared" si="26"/>
        <v/>
      </c>
      <c r="S24" s="169">
        <f t="shared" si="24"/>
        <v>23040.31644253603</v>
      </c>
      <c r="T24" s="169" t="str">
        <f t="shared" si="22"/>
        <v/>
      </c>
      <c r="U24" s="169">
        <f t="shared" si="22"/>
        <v>23040.31644253603</v>
      </c>
      <c r="V24" s="169" t="str">
        <f t="shared" si="25"/>
        <v/>
      </c>
      <c r="W24" s="169">
        <f t="shared" si="11"/>
        <v>23040.31644253603</v>
      </c>
      <c r="X24" s="169" t="str">
        <f t="shared" si="11"/>
        <v/>
      </c>
      <c r="Y24" s="169">
        <f t="shared" si="11"/>
        <v>23040.31644253603</v>
      </c>
      <c r="Z24" s="169" t="str">
        <f t="shared" si="11"/>
        <v/>
      </c>
      <c r="AA24" s="169">
        <f t="shared" si="11"/>
        <v>23040.31644253603</v>
      </c>
      <c r="AB24" s="169" t="str">
        <f t="shared" si="11"/>
        <v/>
      </c>
      <c r="AC24" s="169">
        <f t="shared" si="11"/>
        <v>23040.31644253603</v>
      </c>
      <c r="AD24" s="169" t="str">
        <f t="shared" si="11"/>
        <v/>
      </c>
      <c r="AE24" s="169" t="str">
        <f t="shared" si="11"/>
        <v/>
      </c>
      <c r="AF24" s="169" t="str">
        <f t="shared" si="11"/>
        <v/>
      </c>
      <c r="AG24" s="169" t="str">
        <f t="shared" si="12"/>
        <v/>
      </c>
      <c r="AH24" s="169" t="str">
        <f t="shared" si="12"/>
        <v/>
      </c>
      <c r="AI24" s="169" t="str">
        <f t="shared" si="12"/>
        <v/>
      </c>
      <c r="AJ24" s="169" t="str">
        <f t="shared" si="12"/>
        <v/>
      </c>
      <c r="AK24" s="169" t="str">
        <f t="shared" si="12"/>
        <v/>
      </c>
      <c r="AL24" s="169" t="str">
        <f t="shared" si="12"/>
        <v/>
      </c>
      <c r="AM24" s="169" t="str">
        <f t="shared" si="12"/>
        <v/>
      </c>
      <c r="AN24" s="169" t="str">
        <f t="shared" si="12"/>
        <v/>
      </c>
      <c r="AO24" s="169" t="str">
        <f t="shared" si="12"/>
        <v/>
      </c>
      <c r="AP24" s="169" t="str">
        <f t="shared" si="12"/>
        <v/>
      </c>
      <c r="AQ24" s="170">
        <f t="shared" si="13"/>
        <v>138241.89865521618</v>
      </c>
      <c r="AR24" s="170">
        <f t="shared" si="23"/>
        <v>5529.6759462086475</v>
      </c>
      <c r="AS24" s="193">
        <f t="shared" si="14"/>
        <v>11520.158221268015</v>
      </c>
    </row>
    <row r="25" spans="1:45" s="74" customFormat="1" ht="27.75" customHeight="1">
      <c r="A25" s="184">
        <f>'Inventory - Linear and Vertical'!A12</f>
        <v>9</v>
      </c>
      <c r="B25" s="184"/>
      <c r="C25" s="184" t="str">
        <f>'Inventory - Linear and Vertical'!D12</f>
        <v>Roads and Drainage</v>
      </c>
      <c r="D25" s="184" t="str">
        <f>IF('Inventory - Linear and Vertical'!E12="","",'Inventory - Linear and Vertical'!E12)</f>
        <v>ATV/Snowmobile Path</v>
      </c>
      <c r="E25" s="185" t="str">
        <f>'Inventory - Linear and Vertical'!F12</f>
        <v>Lake Trail</v>
      </c>
      <c r="F25" s="186" t="str">
        <f>'Inventory - Linear and Vertical'!G12</f>
        <v>East Park</v>
      </c>
      <c r="G25" s="194">
        <f>'Inventory - Linear and Vertical'!K12</f>
        <v>36816.611105072814</v>
      </c>
      <c r="H25" s="188">
        <f>IF(C25='Community-Wide Current State'!$A$18,'Inventory - Vehicles and Equip.'!J12-'Inventory - Vehicles and Equip.'!O12,'Inventory - Linear and Vertical'!I12)</f>
        <v>2017</v>
      </c>
      <c r="I25" s="188">
        <f>'Inventory - Linear and Vertical'!M12</f>
        <v>5</v>
      </c>
      <c r="J25" s="189" t="str">
        <f>IF(ISNUMBER('Inventory - Linear and Vertical'!AA12),'Inventory - Linear and Vertical'!AA12,"")</f>
        <v/>
      </c>
      <c r="K25" s="190">
        <f t="shared" si="15"/>
        <v>2022</v>
      </c>
      <c r="L25" s="190">
        <f t="shared" si="16"/>
        <v>2027</v>
      </c>
      <c r="M25" s="190">
        <f t="shared" si="17"/>
        <v>2032</v>
      </c>
      <c r="N25" s="190">
        <f t="shared" si="18"/>
        <v>2037</v>
      </c>
      <c r="O25" s="190">
        <f t="shared" si="19"/>
        <v>2042</v>
      </c>
      <c r="P25" s="191">
        <f t="shared" si="20"/>
        <v>2047</v>
      </c>
      <c r="Q25" s="192" t="str">
        <f t="shared" si="8"/>
        <v/>
      </c>
      <c r="R25" s="192" t="str">
        <f t="shared" si="26"/>
        <v/>
      </c>
      <c r="S25" s="169" t="str">
        <f t="shared" si="24"/>
        <v/>
      </c>
      <c r="T25" s="169" t="str">
        <f t="shared" si="22"/>
        <v/>
      </c>
      <c r="U25" s="169">
        <f t="shared" si="22"/>
        <v>36816.611105072814</v>
      </c>
      <c r="V25" s="169" t="str">
        <f t="shared" si="25"/>
        <v/>
      </c>
      <c r="W25" s="169" t="str">
        <f t="shared" si="11"/>
        <v/>
      </c>
      <c r="X25" s="169" t="str">
        <f t="shared" si="11"/>
        <v/>
      </c>
      <c r="Y25" s="169" t="str">
        <f t="shared" si="11"/>
        <v/>
      </c>
      <c r="Z25" s="169">
        <f t="shared" si="11"/>
        <v>36816.611105072814</v>
      </c>
      <c r="AA25" s="169" t="str">
        <f t="shared" si="11"/>
        <v/>
      </c>
      <c r="AB25" s="169" t="str">
        <f t="shared" si="11"/>
        <v/>
      </c>
      <c r="AC25" s="169" t="str">
        <f t="shared" si="11"/>
        <v/>
      </c>
      <c r="AD25" s="169" t="str">
        <f t="shared" si="11"/>
        <v/>
      </c>
      <c r="AE25" s="169">
        <f t="shared" si="11"/>
        <v>36816.611105072814</v>
      </c>
      <c r="AF25" s="169" t="str">
        <f t="shared" si="11"/>
        <v/>
      </c>
      <c r="AG25" s="169" t="str">
        <f t="shared" si="12"/>
        <v/>
      </c>
      <c r="AH25" s="169" t="str">
        <f t="shared" si="12"/>
        <v/>
      </c>
      <c r="AI25" s="169" t="str">
        <f t="shared" si="12"/>
        <v/>
      </c>
      <c r="AJ25" s="169">
        <f t="shared" si="12"/>
        <v>36816.611105072814</v>
      </c>
      <c r="AK25" s="169" t="str">
        <f t="shared" si="12"/>
        <v/>
      </c>
      <c r="AL25" s="169" t="str">
        <f t="shared" si="12"/>
        <v/>
      </c>
      <c r="AM25" s="169" t="str">
        <f t="shared" si="12"/>
        <v/>
      </c>
      <c r="AN25" s="169" t="str">
        <f t="shared" si="12"/>
        <v/>
      </c>
      <c r="AO25" s="169">
        <f t="shared" si="12"/>
        <v>36816.611105072814</v>
      </c>
      <c r="AP25" s="169" t="str">
        <f t="shared" si="12"/>
        <v/>
      </c>
      <c r="AQ25" s="170">
        <f t="shared" si="13"/>
        <v>184083.05552536406</v>
      </c>
      <c r="AR25" s="170">
        <f t="shared" si="23"/>
        <v>7363.3222210145623</v>
      </c>
      <c r="AS25" s="193">
        <f t="shared" si="14"/>
        <v>7363.3222210145632</v>
      </c>
    </row>
    <row r="26" spans="1:45" s="74" customFormat="1" ht="27.75" customHeight="1">
      <c r="A26" s="184">
        <f>'Inventory - Linear and Vertical'!A13</f>
        <v>10</v>
      </c>
      <c r="B26" s="184"/>
      <c r="C26" s="184" t="str">
        <f>'Inventory - Linear and Vertical'!D13</f>
        <v>Buildings</v>
      </c>
      <c r="D26" s="184" t="str">
        <f>IF('Inventory - Linear and Vertical'!E13="","",'Inventory - Linear and Vertical'!E13)</f>
        <v>Administrative Buildings</v>
      </c>
      <c r="E26" s="185" t="str">
        <f>'Inventory - Linear and Vertical'!F13</f>
        <v>Band Office</v>
      </c>
      <c r="F26" s="186" t="str">
        <f>'Inventory - Linear and Vertical'!G13</f>
        <v>Bute Cres</v>
      </c>
      <c r="G26" s="194">
        <f>'Inventory - Linear and Vertical'!K13</f>
        <v>3981279.2532838993</v>
      </c>
      <c r="H26" s="188">
        <f>IF(C26='Community-Wide Current State'!$A$18,'Inventory - Vehicles and Equip.'!J13-'Inventory - Vehicles and Equip.'!O13,'Inventory - Linear and Vertical'!I13)</f>
        <v>2008</v>
      </c>
      <c r="I26" s="188">
        <f>'Inventory - Linear and Vertical'!M13</f>
        <v>50</v>
      </c>
      <c r="J26" s="189" t="str">
        <f>IF(ISNUMBER('Inventory - Linear and Vertical'!AA13),'Inventory - Linear and Vertical'!AA13,"")</f>
        <v/>
      </c>
      <c r="K26" s="190">
        <f t="shared" si="15"/>
        <v>2058</v>
      </c>
      <c r="L26" s="190">
        <f t="shared" si="16"/>
        <v>2108</v>
      </c>
      <c r="M26" s="190">
        <f t="shared" si="17"/>
        <v>2158</v>
      </c>
      <c r="N26" s="190">
        <f t="shared" si="18"/>
        <v>2208</v>
      </c>
      <c r="O26" s="190">
        <f t="shared" si="19"/>
        <v>2258</v>
      </c>
      <c r="P26" s="191">
        <f t="shared" si="20"/>
        <v>2308</v>
      </c>
      <c r="Q26" s="192" t="str">
        <f t="shared" si="8"/>
        <v/>
      </c>
      <c r="R26" s="192" t="str">
        <f t="shared" si="26"/>
        <v/>
      </c>
      <c r="S26" s="169" t="str">
        <f t="shared" si="24"/>
        <v/>
      </c>
      <c r="T26" s="169" t="str">
        <f t="shared" si="22"/>
        <v/>
      </c>
      <c r="U26" s="169" t="str">
        <f t="shared" si="22"/>
        <v/>
      </c>
      <c r="V26" s="169" t="str">
        <f t="shared" si="25"/>
        <v/>
      </c>
      <c r="W26" s="169" t="str">
        <f t="shared" si="11"/>
        <v/>
      </c>
      <c r="X26" s="169" t="str">
        <f t="shared" si="11"/>
        <v/>
      </c>
      <c r="Y26" s="169" t="str">
        <f t="shared" si="11"/>
        <v/>
      </c>
      <c r="Z26" s="169" t="str">
        <f t="shared" si="11"/>
        <v/>
      </c>
      <c r="AA26" s="169" t="str">
        <f t="shared" si="11"/>
        <v/>
      </c>
      <c r="AB26" s="169" t="str">
        <f t="shared" si="11"/>
        <v/>
      </c>
      <c r="AC26" s="169" t="str">
        <f t="shared" si="11"/>
        <v/>
      </c>
      <c r="AD26" s="169" t="str">
        <f t="shared" si="11"/>
        <v/>
      </c>
      <c r="AE26" s="169" t="str">
        <f t="shared" si="11"/>
        <v/>
      </c>
      <c r="AF26" s="169" t="str">
        <f t="shared" si="11"/>
        <v/>
      </c>
      <c r="AG26" s="169" t="str">
        <f t="shared" si="12"/>
        <v/>
      </c>
      <c r="AH26" s="169" t="str">
        <f t="shared" si="12"/>
        <v/>
      </c>
      <c r="AI26" s="169" t="str">
        <f t="shared" si="12"/>
        <v/>
      </c>
      <c r="AJ26" s="169" t="str">
        <f t="shared" si="12"/>
        <v/>
      </c>
      <c r="AK26" s="169" t="str">
        <f t="shared" si="12"/>
        <v/>
      </c>
      <c r="AL26" s="169" t="str">
        <f t="shared" si="12"/>
        <v/>
      </c>
      <c r="AM26" s="169" t="str">
        <f t="shared" si="12"/>
        <v/>
      </c>
      <c r="AN26" s="169" t="str">
        <f t="shared" si="12"/>
        <v/>
      </c>
      <c r="AO26" s="169" t="str">
        <f t="shared" si="12"/>
        <v/>
      </c>
      <c r="AP26" s="169" t="str">
        <f t="shared" si="12"/>
        <v/>
      </c>
      <c r="AQ26" s="170">
        <f t="shared" si="13"/>
        <v>0</v>
      </c>
      <c r="AR26" s="170">
        <f t="shared" si="23"/>
        <v>0</v>
      </c>
      <c r="AS26" s="193">
        <f t="shared" si="14"/>
        <v>79625.58506567798</v>
      </c>
    </row>
    <row r="27" spans="1:45" s="74" customFormat="1" ht="27.75" customHeight="1">
      <c r="A27" s="184">
        <f>'Inventory - Linear and Vertical'!A14</f>
        <v>11</v>
      </c>
      <c r="B27" s="184"/>
      <c r="C27" s="184" t="str">
        <f>'Inventory - Linear and Vertical'!D14</f>
        <v>Recreation</v>
      </c>
      <c r="D27" s="184" t="str">
        <f>IF('Inventory - Linear and Vertical'!E14="","",'Inventory - Linear and Vertical'!E14)</f>
        <v>Recreation Centre and Pool</v>
      </c>
      <c r="E27" s="185" t="str">
        <f>'Inventory - Linear and Vertical'!F14</f>
        <v>Memorial Pool</v>
      </c>
      <c r="F27" s="186" t="str">
        <f>'Inventory - Linear and Vertical'!G14</f>
        <v>Joseph Rd</v>
      </c>
      <c r="G27" s="194">
        <f>'Inventory - Linear and Vertical'!K14</f>
        <v>4058052.4728440545</v>
      </c>
      <c r="H27" s="188">
        <f>IF(C27='Community-Wide Current State'!$A$18,'Inventory - Vehicles and Equip.'!J14-'Inventory - Vehicles and Equip.'!O14,'Inventory - Linear and Vertical'!I14)</f>
        <v>1985</v>
      </c>
      <c r="I27" s="188">
        <f>'Inventory - Linear and Vertical'!M14</f>
        <v>30</v>
      </c>
      <c r="J27" s="189" t="str">
        <f>IF(ISNUMBER('Inventory - Linear and Vertical'!AA14),'Inventory - Linear and Vertical'!AA14,"")</f>
        <v/>
      </c>
      <c r="K27" s="190">
        <f t="shared" si="15"/>
        <v>2015</v>
      </c>
      <c r="L27" s="190">
        <f t="shared" si="16"/>
        <v>2045</v>
      </c>
      <c r="M27" s="190">
        <f t="shared" si="17"/>
        <v>2075</v>
      </c>
      <c r="N27" s="190">
        <f t="shared" si="18"/>
        <v>2105</v>
      </c>
      <c r="O27" s="190">
        <f t="shared" si="19"/>
        <v>2135</v>
      </c>
      <c r="P27" s="191">
        <f t="shared" si="20"/>
        <v>2165</v>
      </c>
      <c r="Q27" s="192">
        <f t="shared" si="8"/>
        <v>4058052.4728440545</v>
      </c>
      <c r="R27" s="192" t="str">
        <f t="shared" si="26"/>
        <v/>
      </c>
      <c r="S27" s="169" t="str">
        <f t="shared" si="24"/>
        <v/>
      </c>
      <c r="T27" s="169" t="str">
        <f t="shared" si="22"/>
        <v/>
      </c>
      <c r="U27" s="169" t="str">
        <f t="shared" si="22"/>
        <v/>
      </c>
      <c r="V27" s="169" t="str">
        <f t="shared" si="25"/>
        <v/>
      </c>
      <c r="W27" s="169" t="str">
        <f t="shared" ref="W27:AF36" si="27">IF(OR($K27=W$16,$L27=W$16,$M27=W$16,$N27=W$16,$O27=W$16,$P27=W$16),$G27,"")</f>
        <v/>
      </c>
      <c r="X27" s="169" t="str">
        <f t="shared" si="27"/>
        <v/>
      </c>
      <c r="Y27" s="169" t="str">
        <f t="shared" si="27"/>
        <v/>
      </c>
      <c r="Z27" s="169" t="str">
        <f t="shared" si="27"/>
        <v/>
      </c>
      <c r="AA27" s="169" t="str">
        <f t="shared" si="27"/>
        <v/>
      </c>
      <c r="AB27" s="169" t="str">
        <f t="shared" si="27"/>
        <v/>
      </c>
      <c r="AC27" s="169" t="str">
        <f t="shared" si="27"/>
        <v/>
      </c>
      <c r="AD27" s="169" t="str">
        <f t="shared" si="27"/>
        <v/>
      </c>
      <c r="AE27" s="169" t="str">
        <f t="shared" si="27"/>
        <v/>
      </c>
      <c r="AF27" s="169" t="str">
        <f t="shared" si="27"/>
        <v/>
      </c>
      <c r="AG27" s="169" t="str">
        <f t="shared" ref="AG27:AP36" si="28">IF(OR($K27=AG$16,$L27=AG$16,$M27=AG$16,$N27=AG$16,$O27=AG$16,$P27=AG$16),$G27,"")</f>
        <v/>
      </c>
      <c r="AH27" s="169" t="str">
        <f t="shared" si="28"/>
        <v/>
      </c>
      <c r="AI27" s="169" t="str">
        <f t="shared" si="28"/>
        <v/>
      </c>
      <c r="AJ27" s="169" t="str">
        <f t="shared" si="28"/>
        <v/>
      </c>
      <c r="AK27" s="169" t="str">
        <f t="shared" si="28"/>
        <v/>
      </c>
      <c r="AL27" s="169" t="str">
        <f t="shared" si="28"/>
        <v/>
      </c>
      <c r="AM27" s="169" t="str">
        <f t="shared" si="28"/>
        <v/>
      </c>
      <c r="AN27" s="169" t="str">
        <f t="shared" si="28"/>
        <v/>
      </c>
      <c r="AO27" s="169" t="str">
        <f t="shared" si="28"/>
        <v/>
      </c>
      <c r="AP27" s="169" t="str">
        <f t="shared" si="28"/>
        <v/>
      </c>
      <c r="AQ27" s="170">
        <f t="shared" si="13"/>
        <v>0</v>
      </c>
      <c r="AR27" s="170">
        <f t="shared" si="23"/>
        <v>0</v>
      </c>
      <c r="AS27" s="193">
        <f t="shared" si="14"/>
        <v>135268.4157614685</v>
      </c>
    </row>
    <row r="28" spans="1:45" s="74" customFormat="1" ht="27.75" customHeight="1">
      <c r="A28" s="184">
        <f>'Inventory - Linear and Vertical'!A15</f>
        <v>12</v>
      </c>
      <c r="B28" s="184"/>
      <c r="C28" s="184" t="str">
        <f>'Inventory - Linear and Vertical'!D15</f>
        <v>Recreation</v>
      </c>
      <c r="D28" s="184" t="str">
        <f>IF('Inventory - Linear and Vertical'!E15="","",'Inventory - Linear and Vertical'!E15)</f>
        <v xml:space="preserve">Arena </v>
      </c>
      <c r="E28" s="185" t="str">
        <f>'Inventory - Linear and Vertical'!F15</f>
        <v>Twin Rinks</v>
      </c>
      <c r="F28" s="186" t="str">
        <f>'Inventory - Linear and Vertical'!G15</f>
        <v>91 Main St</v>
      </c>
      <c r="G28" s="194">
        <f>'Inventory - Linear and Vertical'!K15</f>
        <v>13500000</v>
      </c>
      <c r="H28" s="188">
        <f>IF(C28='Community-Wide Current State'!$A$18,'Inventory - Vehicles and Equip.'!J15-'Inventory - Vehicles and Equip.'!O15,'Inventory - Linear and Vertical'!I15)</f>
        <v>1972</v>
      </c>
      <c r="I28" s="188">
        <f>'Inventory - Linear and Vertical'!M15</f>
        <v>50</v>
      </c>
      <c r="J28" s="189" t="str">
        <f>IF(ISNUMBER('Inventory - Linear and Vertical'!AA15),'Inventory - Linear and Vertical'!AA15,"")</f>
        <v/>
      </c>
      <c r="K28" s="190">
        <f t="shared" si="15"/>
        <v>2022</v>
      </c>
      <c r="L28" s="190">
        <f t="shared" si="16"/>
        <v>2072</v>
      </c>
      <c r="M28" s="190">
        <f t="shared" si="17"/>
        <v>2122</v>
      </c>
      <c r="N28" s="190">
        <f t="shared" si="18"/>
        <v>2172</v>
      </c>
      <c r="O28" s="190">
        <f t="shared" si="19"/>
        <v>2222</v>
      </c>
      <c r="P28" s="191">
        <f t="shared" si="20"/>
        <v>2272</v>
      </c>
      <c r="Q28" s="192" t="str">
        <f t="shared" si="8"/>
        <v/>
      </c>
      <c r="R28" s="192" t="str">
        <f t="shared" si="26"/>
        <v/>
      </c>
      <c r="S28" s="169" t="str">
        <f t="shared" si="24"/>
        <v/>
      </c>
      <c r="T28" s="169" t="str">
        <f t="shared" si="22"/>
        <v/>
      </c>
      <c r="U28" s="169">
        <f t="shared" si="22"/>
        <v>13500000</v>
      </c>
      <c r="V28" s="169" t="str">
        <f t="shared" si="25"/>
        <v/>
      </c>
      <c r="W28" s="169" t="str">
        <f t="shared" si="27"/>
        <v/>
      </c>
      <c r="X28" s="169" t="str">
        <f t="shared" si="27"/>
        <v/>
      </c>
      <c r="Y28" s="169" t="str">
        <f t="shared" si="27"/>
        <v/>
      </c>
      <c r="Z28" s="169" t="str">
        <f t="shared" si="27"/>
        <v/>
      </c>
      <c r="AA28" s="169" t="str">
        <f t="shared" si="27"/>
        <v/>
      </c>
      <c r="AB28" s="169" t="str">
        <f t="shared" si="27"/>
        <v/>
      </c>
      <c r="AC28" s="169" t="str">
        <f t="shared" si="27"/>
        <v/>
      </c>
      <c r="AD28" s="169" t="str">
        <f t="shared" si="27"/>
        <v/>
      </c>
      <c r="AE28" s="169" t="str">
        <f t="shared" si="27"/>
        <v/>
      </c>
      <c r="AF28" s="169" t="str">
        <f t="shared" si="27"/>
        <v/>
      </c>
      <c r="AG28" s="169" t="str">
        <f t="shared" si="28"/>
        <v/>
      </c>
      <c r="AH28" s="169" t="str">
        <f t="shared" si="28"/>
        <v/>
      </c>
      <c r="AI28" s="169" t="str">
        <f t="shared" si="28"/>
        <v/>
      </c>
      <c r="AJ28" s="169" t="str">
        <f t="shared" si="28"/>
        <v/>
      </c>
      <c r="AK28" s="169" t="str">
        <f t="shared" si="28"/>
        <v/>
      </c>
      <c r="AL28" s="169" t="str">
        <f t="shared" si="28"/>
        <v/>
      </c>
      <c r="AM28" s="169" t="str">
        <f t="shared" si="28"/>
        <v/>
      </c>
      <c r="AN28" s="169" t="str">
        <f t="shared" si="28"/>
        <v/>
      </c>
      <c r="AO28" s="169" t="str">
        <f t="shared" si="28"/>
        <v/>
      </c>
      <c r="AP28" s="169" t="str">
        <f t="shared" si="28"/>
        <v/>
      </c>
      <c r="AQ28" s="170">
        <f t="shared" si="13"/>
        <v>13500000</v>
      </c>
      <c r="AR28" s="170">
        <f t="shared" si="23"/>
        <v>540000</v>
      </c>
      <c r="AS28" s="193">
        <f t="shared" si="14"/>
        <v>270000</v>
      </c>
    </row>
    <row r="29" spans="1:45" s="74" customFormat="1" ht="27.75" customHeight="1">
      <c r="A29" s="184">
        <f>'Inventory - Linear and Vertical'!A16</f>
        <v>13</v>
      </c>
      <c r="B29" s="184"/>
      <c r="C29" s="184" t="str">
        <f>'Inventory - Linear and Vertical'!D16</f>
        <v>Recreation</v>
      </c>
      <c r="D29" s="184" t="str">
        <f>IF('Inventory - Linear and Vertical'!E16="","",'Inventory - Linear and Vertical'!E16)</f>
        <v>Boat Launch</v>
      </c>
      <c r="E29" s="185" t="str">
        <f>'Inventory - Linear and Vertical'!F16</f>
        <v>West Lake Boat Launch</v>
      </c>
      <c r="F29" s="186" t="str">
        <f>'Inventory - Linear and Vertical'!G16</f>
        <v>East Park</v>
      </c>
      <c r="G29" s="194">
        <f>'Inventory - Linear and Vertical'!K16</f>
        <v>102977.67379424503</v>
      </c>
      <c r="H29" s="188">
        <f>IF(C29='Community-Wide Current State'!$A$18,'Inventory - Vehicles and Equip.'!J16-'Inventory - Vehicles and Equip.'!O16,'Inventory - Linear and Vertical'!I16)</f>
        <v>2018</v>
      </c>
      <c r="I29" s="188">
        <f>'Inventory - Linear and Vertical'!M16</f>
        <v>25</v>
      </c>
      <c r="J29" s="189" t="str">
        <f>IF(ISNUMBER('Inventory - Linear and Vertical'!AA16),'Inventory - Linear and Vertical'!AA16,"")</f>
        <v/>
      </c>
      <c r="K29" s="190">
        <f t="shared" si="15"/>
        <v>2043</v>
      </c>
      <c r="L29" s="190">
        <f t="shared" si="16"/>
        <v>2068</v>
      </c>
      <c r="M29" s="190">
        <f t="shared" si="17"/>
        <v>2093</v>
      </c>
      <c r="N29" s="190">
        <f t="shared" si="18"/>
        <v>2118</v>
      </c>
      <c r="O29" s="190">
        <f t="shared" si="19"/>
        <v>2143</v>
      </c>
      <c r="P29" s="191">
        <f t="shared" si="20"/>
        <v>2168</v>
      </c>
      <c r="Q29" s="192" t="str">
        <f t="shared" si="8"/>
        <v/>
      </c>
      <c r="R29" s="192" t="str">
        <f t="shared" si="26"/>
        <v/>
      </c>
      <c r="S29" s="169" t="str">
        <f t="shared" si="24"/>
        <v/>
      </c>
      <c r="T29" s="169" t="str">
        <f t="shared" si="22"/>
        <v/>
      </c>
      <c r="U29" s="169" t="str">
        <f t="shared" si="22"/>
        <v/>
      </c>
      <c r="V29" s="169" t="str">
        <f t="shared" si="25"/>
        <v/>
      </c>
      <c r="W29" s="169" t="str">
        <f t="shared" si="27"/>
        <v/>
      </c>
      <c r="X29" s="169" t="str">
        <f t="shared" si="27"/>
        <v/>
      </c>
      <c r="Y29" s="169" t="str">
        <f t="shared" si="27"/>
        <v/>
      </c>
      <c r="Z29" s="169" t="str">
        <f t="shared" si="27"/>
        <v/>
      </c>
      <c r="AA29" s="169" t="str">
        <f t="shared" si="27"/>
        <v/>
      </c>
      <c r="AB29" s="169" t="str">
        <f t="shared" si="27"/>
        <v/>
      </c>
      <c r="AC29" s="169" t="str">
        <f t="shared" si="27"/>
        <v/>
      </c>
      <c r="AD29" s="169" t="str">
        <f t="shared" si="27"/>
        <v/>
      </c>
      <c r="AE29" s="169" t="str">
        <f t="shared" si="27"/>
        <v/>
      </c>
      <c r="AF29" s="169" t="str">
        <f t="shared" si="27"/>
        <v/>
      </c>
      <c r="AG29" s="169" t="str">
        <f t="shared" si="28"/>
        <v/>
      </c>
      <c r="AH29" s="169" t="str">
        <f t="shared" si="28"/>
        <v/>
      </c>
      <c r="AI29" s="169" t="str">
        <f t="shared" si="28"/>
        <v/>
      </c>
      <c r="AJ29" s="169" t="str">
        <f t="shared" si="28"/>
        <v/>
      </c>
      <c r="AK29" s="169" t="str">
        <f t="shared" si="28"/>
        <v/>
      </c>
      <c r="AL29" s="169" t="str">
        <f t="shared" si="28"/>
        <v/>
      </c>
      <c r="AM29" s="169" t="str">
        <f t="shared" si="28"/>
        <v/>
      </c>
      <c r="AN29" s="169" t="str">
        <f t="shared" si="28"/>
        <v/>
      </c>
      <c r="AO29" s="169" t="str">
        <f t="shared" si="28"/>
        <v/>
      </c>
      <c r="AP29" s="169">
        <f t="shared" si="28"/>
        <v>102977.67379424503</v>
      </c>
      <c r="AQ29" s="170">
        <f t="shared" si="13"/>
        <v>102977.67379424503</v>
      </c>
      <c r="AR29" s="170">
        <f t="shared" si="23"/>
        <v>4119.1069517698015</v>
      </c>
      <c r="AS29" s="193">
        <f t="shared" si="14"/>
        <v>4119.1069517698015</v>
      </c>
    </row>
    <row r="30" spans="1:45" s="74" customFormat="1" ht="27.75" customHeight="1">
      <c r="A30" s="184">
        <f>'Inventory - Linear and Vertical'!A17</f>
        <v>14</v>
      </c>
      <c r="B30" s="184"/>
      <c r="C30" s="184" t="str">
        <f>'Inventory - Linear and Vertical'!D17</f>
        <v>Recreation</v>
      </c>
      <c r="D30" s="184" t="str">
        <f>IF('Inventory - Linear and Vertical'!E17="","",'Inventory - Linear and Vertical'!E17)</f>
        <v>Ball Diamonds</v>
      </c>
      <c r="E30" s="185" t="str">
        <f>'Inventory - Linear and Vertical'!F17</f>
        <v>School Ball Diamond</v>
      </c>
      <c r="F30" s="186" t="str">
        <f>'Inventory - Linear and Vertical'!G17</f>
        <v>Tso'Escen Rd</v>
      </c>
      <c r="G30" s="194">
        <f>'Inventory - Linear and Vertical'!K17</f>
        <v>18087.765311490239</v>
      </c>
      <c r="H30" s="188">
        <f>IF(C30='Community-Wide Current State'!$A$18,'Inventory - Vehicles and Equip.'!J17-'Inventory - Vehicles and Equip.'!O17,'Inventory - Linear and Vertical'!I17)</f>
        <v>2015</v>
      </c>
      <c r="I30" s="188">
        <f>'Inventory - Linear and Vertical'!M17</f>
        <v>25</v>
      </c>
      <c r="J30" s="189" t="str">
        <f>IF(ISNUMBER('Inventory - Linear and Vertical'!AA17),'Inventory - Linear and Vertical'!AA17,"")</f>
        <v/>
      </c>
      <c r="K30" s="190">
        <f t="shared" si="15"/>
        <v>2040</v>
      </c>
      <c r="L30" s="190">
        <f t="shared" si="16"/>
        <v>2065</v>
      </c>
      <c r="M30" s="190">
        <f t="shared" si="17"/>
        <v>2090</v>
      </c>
      <c r="N30" s="190">
        <f t="shared" si="18"/>
        <v>2115</v>
      </c>
      <c r="O30" s="190">
        <f t="shared" si="19"/>
        <v>2140</v>
      </c>
      <c r="P30" s="191">
        <f t="shared" si="20"/>
        <v>2165</v>
      </c>
      <c r="Q30" s="192" t="str">
        <f t="shared" si="8"/>
        <v/>
      </c>
      <c r="R30" s="192" t="str">
        <f t="shared" si="26"/>
        <v/>
      </c>
      <c r="S30" s="169" t="str">
        <f t="shared" si="24"/>
        <v/>
      </c>
      <c r="T30" s="169" t="str">
        <f t="shared" si="22"/>
        <v/>
      </c>
      <c r="U30" s="169" t="str">
        <f t="shared" si="22"/>
        <v/>
      </c>
      <c r="V30" s="169" t="str">
        <f t="shared" si="25"/>
        <v/>
      </c>
      <c r="W30" s="169" t="str">
        <f t="shared" si="27"/>
        <v/>
      </c>
      <c r="X30" s="169" t="str">
        <f t="shared" si="27"/>
        <v/>
      </c>
      <c r="Y30" s="169" t="str">
        <f t="shared" si="27"/>
        <v/>
      </c>
      <c r="Z30" s="169" t="str">
        <f t="shared" si="27"/>
        <v/>
      </c>
      <c r="AA30" s="169" t="str">
        <f t="shared" si="27"/>
        <v/>
      </c>
      <c r="AB30" s="169" t="str">
        <f t="shared" si="27"/>
        <v/>
      </c>
      <c r="AC30" s="169" t="str">
        <f t="shared" si="27"/>
        <v/>
      </c>
      <c r="AD30" s="169" t="str">
        <f t="shared" si="27"/>
        <v/>
      </c>
      <c r="AE30" s="169" t="str">
        <f t="shared" si="27"/>
        <v/>
      </c>
      <c r="AF30" s="169" t="str">
        <f t="shared" si="27"/>
        <v/>
      </c>
      <c r="AG30" s="169" t="str">
        <f t="shared" si="28"/>
        <v/>
      </c>
      <c r="AH30" s="169" t="str">
        <f t="shared" si="28"/>
        <v/>
      </c>
      <c r="AI30" s="169" t="str">
        <f t="shared" si="28"/>
        <v/>
      </c>
      <c r="AJ30" s="169" t="str">
        <f t="shared" si="28"/>
        <v/>
      </c>
      <c r="AK30" s="169" t="str">
        <f t="shared" si="28"/>
        <v/>
      </c>
      <c r="AL30" s="169" t="str">
        <f t="shared" si="28"/>
        <v/>
      </c>
      <c r="AM30" s="169">
        <f t="shared" si="28"/>
        <v>18087.765311490239</v>
      </c>
      <c r="AN30" s="169" t="str">
        <f t="shared" si="28"/>
        <v/>
      </c>
      <c r="AO30" s="169" t="str">
        <f t="shared" si="28"/>
        <v/>
      </c>
      <c r="AP30" s="169" t="str">
        <f t="shared" si="28"/>
        <v/>
      </c>
      <c r="AQ30" s="170">
        <f t="shared" si="13"/>
        <v>18087.765311490239</v>
      </c>
      <c r="AR30" s="170">
        <f t="shared" si="23"/>
        <v>723.51061245960955</v>
      </c>
      <c r="AS30" s="193">
        <f t="shared" si="14"/>
        <v>723.51061245960955</v>
      </c>
    </row>
    <row r="31" spans="1:45" s="74" customFormat="1" ht="27.75" customHeight="1">
      <c r="A31" s="184">
        <f>'Inventory - Linear and Vertical'!A18</f>
        <v>15</v>
      </c>
      <c r="B31" s="184"/>
      <c r="C31" s="184" t="str">
        <f>'Inventory - Linear and Vertical'!D18</f>
        <v>Recreation</v>
      </c>
      <c r="D31" s="184" t="str">
        <f>IF('Inventory - Linear and Vertical'!E18="","",'Inventory - Linear and Vertical'!E18)</f>
        <v>Benches</v>
      </c>
      <c r="E31" s="185" t="str">
        <f>'Inventory - Linear and Vertical'!F18</f>
        <v>Lake Park Benches</v>
      </c>
      <c r="F31" s="186" t="str">
        <f>'Inventory - Linear and Vertical'!G18</f>
        <v>Lake Park</v>
      </c>
      <c r="G31" s="194">
        <f>'Inventory - Linear and Vertical'!K18</f>
        <v>10839.387322858562</v>
      </c>
      <c r="H31" s="188">
        <f>IF(C31='Community-Wide Current State'!$A$18,'Inventory - Vehicles and Equip.'!J18-'Inventory - Vehicles and Equip.'!O18,'Inventory - Linear and Vertical'!I18)</f>
        <v>2015</v>
      </c>
      <c r="I31" s="188">
        <f>'Inventory - Linear and Vertical'!M18</f>
        <v>10</v>
      </c>
      <c r="J31" s="189" t="str">
        <f>IF(ISNUMBER('Inventory - Linear and Vertical'!AA18),'Inventory - Linear and Vertical'!AA18,"")</f>
        <v/>
      </c>
      <c r="K31" s="190">
        <f t="shared" si="15"/>
        <v>2025</v>
      </c>
      <c r="L31" s="190">
        <f t="shared" si="16"/>
        <v>2035</v>
      </c>
      <c r="M31" s="190">
        <f t="shared" si="17"/>
        <v>2045</v>
      </c>
      <c r="N31" s="190">
        <f t="shared" si="18"/>
        <v>2055</v>
      </c>
      <c r="O31" s="190">
        <f t="shared" si="19"/>
        <v>2065</v>
      </c>
      <c r="P31" s="191">
        <f t="shared" si="20"/>
        <v>2075</v>
      </c>
      <c r="Q31" s="192" t="str">
        <f t="shared" si="8"/>
        <v/>
      </c>
      <c r="R31" s="192" t="str">
        <f t="shared" si="26"/>
        <v/>
      </c>
      <c r="S31" s="169" t="str">
        <f t="shared" si="24"/>
        <v/>
      </c>
      <c r="T31" s="169" t="str">
        <f t="shared" si="22"/>
        <v/>
      </c>
      <c r="U31" s="169" t="str">
        <f t="shared" si="22"/>
        <v/>
      </c>
      <c r="V31" s="169" t="str">
        <f t="shared" si="25"/>
        <v/>
      </c>
      <c r="W31" s="169" t="str">
        <f t="shared" si="27"/>
        <v/>
      </c>
      <c r="X31" s="169">
        <f t="shared" si="27"/>
        <v>10839.387322858562</v>
      </c>
      <c r="Y31" s="169" t="str">
        <f t="shared" si="27"/>
        <v/>
      </c>
      <c r="Z31" s="169" t="str">
        <f t="shared" si="27"/>
        <v/>
      </c>
      <c r="AA31" s="169" t="str">
        <f t="shared" si="27"/>
        <v/>
      </c>
      <c r="AB31" s="169" t="str">
        <f t="shared" si="27"/>
        <v/>
      </c>
      <c r="AC31" s="169" t="str">
        <f t="shared" si="27"/>
        <v/>
      </c>
      <c r="AD31" s="169" t="str">
        <f t="shared" si="27"/>
        <v/>
      </c>
      <c r="AE31" s="169" t="str">
        <f t="shared" si="27"/>
        <v/>
      </c>
      <c r="AF31" s="169" t="str">
        <f t="shared" si="27"/>
        <v/>
      </c>
      <c r="AG31" s="169" t="str">
        <f t="shared" si="28"/>
        <v/>
      </c>
      <c r="AH31" s="169">
        <f t="shared" si="28"/>
        <v>10839.387322858562</v>
      </c>
      <c r="AI31" s="169" t="str">
        <f t="shared" si="28"/>
        <v/>
      </c>
      <c r="AJ31" s="169" t="str">
        <f t="shared" si="28"/>
        <v/>
      </c>
      <c r="AK31" s="169" t="str">
        <f t="shared" si="28"/>
        <v/>
      </c>
      <c r="AL31" s="169" t="str">
        <f t="shared" si="28"/>
        <v/>
      </c>
      <c r="AM31" s="169" t="str">
        <f t="shared" si="28"/>
        <v/>
      </c>
      <c r="AN31" s="169" t="str">
        <f t="shared" si="28"/>
        <v/>
      </c>
      <c r="AO31" s="169" t="str">
        <f t="shared" si="28"/>
        <v/>
      </c>
      <c r="AP31" s="169" t="str">
        <f t="shared" si="28"/>
        <v/>
      </c>
      <c r="AQ31" s="170">
        <f t="shared" si="13"/>
        <v>21678.774645717123</v>
      </c>
      <c r="AR31" s="170">
        <f t="shared" si="23"/>
        <v>867.15098582868495</v>
      </c>
      <c r="AS31" s="193">
        <f t="shared" si="14"/>
        <v>1083.9387322858561</v>
      </c>
    </row>
    <row r="32" spans="1:45" s="74" customFormat="1" ht="27.75" customHeight="1">
      <c r="A32" s="184">
        <f>'Inventory - Linear and Vertical'!A19</f>
        <v>16</v>
      </c>
      <c r="B32" s="184"/>
      <c r="C32" s="184">
        <f>'Inventory - Linear and Vertical'!D19</f>
        <v>0</v>
      </c>
      <c r="D32" s="184" t="str">
        <f>IF('Inventory - Linear and Vertical'!E19="","",'Inventory - Linear and Vertical'!E19)</f>
        <v/>
      </c>
      <c r="E32" s="185">
        <f>'Inventory - Linear and Vertical'!F19</f>
        <v>0</v>
      </c>
      <c r="F32" s="186">
        <f>'Inventory - Linear and Vertical'!G19</f>
        <v>0</v>
      </c>
      <c r="G32" s="194">
        <f>'Inventory - Linear and Vertical'!K19</f>
        <v>0</v>
      </c>
      <c r="H32" s="188">
        <f>IF(C32='Community-Wide Current State'!$A$18,'Inventory - Vehicles and Equip.'!J19-'Inventory - Vehicles and Equip.'!O19,'Inventory - Linear and Vertical'!I19)</f>
        <v>0</v>
      </c>
      <c r="I32" s="188">
        <f>'Inventory - Linear and Vertical'!M19</f>
        <v>0</v>
      </c>
      <c r="J32" s="189" t="str">
        <f>IF(ISNUMBER('Inventory - Linear and Vertical'!AA19),'Inventory - Linear and Vertical'!AA19,"")</f>
        <v/>
      </c>
      <c r="K32" s="190">
        <f t="shared" si="15"/>
        <v>0</v>
      </c>
      <c r="L32" s="190">
        <f t="shared" si="16"/>
        <v>0</v>
      </c>
      <c r="M32" s="190">
        <f t="shared" si="17"/>
        <v>0</v>
      </c>
      <c r="N32" s="190">
        <f t="shared" si="18"/>
        <v>0</v>
      </c>
      <c r="O32" s="190">
        <f t="shared" si="19"/>
        <v>0</v>
      </c>
      <c r="P32" s="191">
        <f t="shared" si="20"/>
        <v>0</v>
      </c>
      <c r="Q32" s="192" t="str">
        <f t="shared" si="8"/>
        <v/>
      </c>
      <c r="R32" s="192" t="str">
        <f t="shared" si="26"/>
        <v/>
      </c>
      <c r="S32" s="169" t="str">
        <f t="shared" si="24"/>
        <v/>
      </c>
      <c r="T32" s="169" t="str">
        <f t="shared" si="22"/>
        <v/>
      </c>
      <c r="U32" s="169" t="str">
        <f t="shared" si="22"/>
        <v/>
      </c>
      <c r="V32" s="169" t="str">
        <f t="shared" si="25"/>
        <v/>
      </c>
      <c r="W32" s="169" t="str">
        <f t="shared" si="27"/>
        <v/>
      </c>
      <c r="X32" s="169" t="str">
        <f t="shared" si="27"/>
        <v/>
      </c>
      <c r="Y32" s="169" t="str">
        <f t="shared" si="27"/>
        <v/>
      </c>
      <c r="Z32" s="169" t="str">
        <f t="shared" si="27"/>
        <v/>
      </c>
      <c r="AA32" s="169" t="str">
        <f t="shared" si="27"/>
        <v/>
      </c>
      <c r="AB32" s="169" t="str">
        <f t="shared" si="27"/>
        <v/>
      </c>
      <c r="AC32" s="169" t="str">
        <f t="shared" si="27"/>
        <v/>
      </c>
      <c r="AD32" s="169" t="str">
        <f t="shared" si="27"/>
        <v/>
      </c>
      <c r="AE32" s="169" t="str">
        <f t="shared" si="27"/>
        <v/>
      </c>
      <c r="AF32" s="169" t="str">
        <f t="shared" si="27"/>
        <v/>
      </c>
      <c r="AG32" s="169" t="str">
        <f t="shared" si="28"/>
        <v/>
      </c>
      <c r="AH32" s="169" t="str">
        <f t="shared" si="28"/>
        <v/>
      </c>
      <c r="AI32" s="169" t="str">
        <f t="shared" si="28"/>
        <v/>
      </c>
      <c r="AJ32" s="169" t="str">
        <f t="shared" si="28"/>
        <v/>
      </c>
      <c r="AK32" s="169" t="str">
        <f t="shared" si="28"/>
        <v/>
      </c>
      <c r="AL32" s="169" t="str">
        <f t="shared" si="28"/>
        <v/>
      </c>
      <c r="AM32" s="169" t="str">
        <f t="shared" si="28"/>
        <v/>
      </c>
      <c r="AN32" s="169" t="str">
        <f t="shared" si="28"/>
        <v/>
      </c>
      <c r="AO32" s="169" t="str">
        <f t="shared" si="28"/>
        <v/>
      </c>
      <c r="AP32" s="169" t="str">
        <f t="shared" si="28"/>
        <v/>
      </c>
      <c r="AQ32" s="170">
        <f t="shared" si="13"/>
        <v>0</v>
      </c>
      <c r="AR32" s="170">
        <f t="shared" si="23"/>
        <v>0</v>
      </c>
      <c r="AS32" s="193">
        <f t="shared" si="14"/>
        <v>0</v>
      </c>
    </row>
    <row r="33" spans="1:45" s="74" customFormat="1" ht="27.75" customHeight="1">
      <c r="A33" s="184">
        <f>'Inventory - Linear and Vertical'!A20</f>
        <v>17</v>
      </c>
      <c r="B33" s="184"/>
      <c r="C33" s="184">
        <f>'Inventory - Linear and Vertical'!D20</f>
        <v>0</v>
      </c>
      <c r="D33" s="184" t="str">
        <f>IF('Inventory - Linear and Vertical'!E20="","",'Inventory - Linear and Vertical'!E20)</f>
        <v/>
      </c>
      <c r="E33" s="185">
        <f>'Inventory - Linear and Vertical'!F20</f>
        <v>0</v>
      </c>
      <c r="F33" s="186">
        <f>'Inventory - Linear and Vertical'!G20</f>
        <v>0</v>
      </c>
      <c r="G33" s="194">
        <f>'Inventory - Linear and Vertical'!K20</f>
        <v>0</v>
      </c>
      <c r="H33" s="188">
        <f>IF(C33='Community-Wide Current State'!$A$18,'Inventory - Vehicles and Equip.'!J20-'Inventory - Vehicles and Equip.'!O20,'Inventory - Linear and Vertical'!I20)</f>
        <v>0</v>
      </c>
      <c r="I33" s="188">
        <f>'Inventory - Linear and Vertical'!M20</f>
        <v>0</v>
      </c>
      <c r="J33" s="189" t="str">
        <f>IF(ISNUMBER('Inventory - Linear and Vertical'!AA20),'Inventory - Linear and Vertical'!AA20,"")</f>
        <v/>
      </c>
      <c r="K33" s="190">
        <f t="shared" si="15"/>
        <v>0</v>
      </c>
      <c r="L33" s="190">
        <f t="shared" si="16"/>
        <v>0</v>
      </c>
      <c r="M33" s="190">
        <f t="shared" si="17"/>
        <v>0</v>
      </c>
      <c r="N33" s="190">
        <f t="shared" si="18"/>
        <v>0</v>
      </c>
      <c r="O33" s="190">
        <f t="shared" si="19"/>
        <v>0</v>
      </c>
      <c r="P33" s="191">
        <f t="shared" si="20"/>
        <v>0</v>
      </c>
      <c r="Q33" s="192" t="str">
        <f t="shared" si="8"/>
        <v/>
      </c>
      <c r="R33" s="192" t="str">
        <f t="shared" si="26"/>
        <v/>
      </c>
      <c r="S33" s="169" t="str">
        <f t="shared" si="24"/>
        <v/>
      </c>
      <c r="T33" s="169" t="str">
        <f t="shared" si="22"/>
        <v/>
      </c>
      <c r="U33" s="169" t="str">
        <f t="shared" si="22"/>
        <v/>
      </c>
      <c r="V33" s="169" t="str">
        <f t="shared" si="25"/>
        <v/>
      </c>
      <c r="W33" s="169" t="str">
        <f t="shared" si="27"/>
        <v/>
      </c>
      <c r="X33" s="169" t="str">
        <f t="shared" si="27"/>
        <v/>
      </c>
      <c r="Y33" s="169" t="str">
        <f t="shared" si="27"/>
        <v/>
      </c>
      <c r="Z33" s="169" t="str">
        <f t="shared" si="27"/>
        <v/>
      </c>
      <c r="AA33" s="169" t="str">
        <f t="shared" si="27"/>
        <v/>
      </c>
      <c r="AB33" s="169" t="str">
        <f t="shared" si="27"/>
        <v/>
      </c>
      <c r="AC33" s="169" t="str">
        <f t="shared" si="27"/>
        <v/>
      </c>
      <c r="AD33" s="169" t="str">
        <f t="shared" si="27"/>
        <v/>
      </c>
      <c r="AE33" s="169" t="str">
        <f t="shared" si="27"/>
        <v/>
      </c>
      <c r="AF33" s="169" t="str">
        <f t="shared" si="27"/>
        <v/>
      </c>
      <c r="AG33" s="169" t="str">
        <f t="shared" si="28"/>
        <v/>
      </c>
      <c r="AH33" s="169" t="str">
        <f t="shared" si="28"/>
        <v/>
      </c>
      <c r="AI33" s="169" t="str">
        <f t="shared" si="28"/>
        <v/>
      </c>
      <c r="AJ33" s="169" t="str">
        <f t="shared" si="28"/>
        <v/>
      </c>
      <c r="AK33" s="169" t="str">
        <f t="shared" si="28"/>
        <v/>
      </c>
      <c r="AL33" s="169" t="str">
        <f t="shared" si="28"/>
        <v/>
      </c>
      <c r="AM33" s="169" t="str">
        <f t="shared" si="28"/>
        <v/>
      </c>
      <c r="AN33" s="169" t="str">
        <f t="shared" si="28"/>
        <v/>
      </c>
      <c r="AO33" s="169" t="str">
        <f t="shared" si="28"/>
        <v/>
      </c>
      <c r="AP33" s="169" t="str">
        <f t="shared" si="28"/>
        <v/>
      </c>
      <c r="AQ33" s="170">
        <f t="shared" si="13"/>
        <v>0</v>
      </c>
      <c r="AR33" s="170">
        <f t="shared" si="23"/>
        <v>0</v>
      </c>
      <c r="AS33" s="193">
        <f t="shared" si="14"/>
        <v>0</v>
      </c>
    </row>
    <row r="34" spans="1:45" s="74" customFormat="1" ht="27.75" customHeight="1">
      <c r="A34" s="184">
        <f>'Inventory - Linear and Vertical'!A21</f>
        <v>18</v>
      </c>
      <c r="B34" s="184"/>
      <c r="C34" s="184">
        <f>'Inventory - Linear and Vertical'!D21</f>
        <v>0</v>
      </c>
      <c r="D34" s="184" t="str">
        <f>IF('Inventory - Linear and Vertical'!E21="","",'Inventory - Linear and Vertical'!E21)</f>
        <v/>
      </c>
      <c r="E34" s="185">
        <f>'Inventory - Linear and Vertical'!F21</f>
        <v>0</v>
      </c>
      <c r="F34" s="186">
        <f>'Inventory - Linear and Vertical'!G21</f>
        <v>0</v>
      </c>
      <c r="G34" s="194">
        <f>'Inventory - Linear and Vertical'!K21</f>
        <v>0</v>
      </c>
      <c r="H34" s="188">
        <f>IF(C34='Community-Wide Current State'!$A$18,'Inventory - Vehicles and Equip.'!J21-'Inventory - Vehicles and Equip.'!O21,'Inventory - Linear and Vertical'!I21)</f>
        <v>0</v>
      </c>
      <c r="I34" s="188">
        <f>'Inventory - Linear and Vertical'!M21</f>
        <v>0</v>
      </c>
      <c r="J34" s="189" t="str">
        <f>IF(ISNUMBER('Inventory - Linear and Vertical'!AA21),'Inventory - Linear and Vertical'!AA21,"")</f>
        <v/>
      </c>
      <c r="K34" s="190">
        <f t="shared" si="15"/>
        <v>0</v>
      </c>
      <c r="L34" s="190">
        <f t="shared" si="16"/>
        <v>0</v>
      </c>
      <c r="M34" s="190">
        <f t="shared" si="17"/>
        <v>0</v>
      </c>
      <c r="N34" s="190">
        <f t="shared" si="18"/>
        <v>0</v>
      </c>
      <c r="O34" s="190">
        <f t="shared" si="19"/>
        <v>0</v>
      </c>
      <c r="P34" s="191">
        <f t="shared" si="20"/>
        <v>0</v>
      </c>
      <c r="Q34" s="192" t="str">
        <f t="shared" si="8"/>
        <v/>
      </c>
      <c r="R34" s="192" t="str">
        <f t="shared" si="26"/>
        <v/>
      </c>
      <c r="S34" s="169" t="str">
        <f t="shared" si="24"/>
        <v/>
      </c>
      <c r="T34" s="169" t="str">
        <f t="shared" si="22"/>
        <v/>
      </c>
      <c r="U34" s="169" t="str">
        <f t="shared" si="22"/>
        <v/>
      </c>
      <c r="V34" s="169" t="str">
        <f t="shared" si="25"/>
        <v/>
      </c>
      <c r="W34" s="169" t="str">
        <f t="shared" si="27"/>
        <v/>
      </c>
      <c r="X34" s="169" t="str">
        <f t="shared" si="27"/>
        <v/>
      </c>
      <c r="Y34" s="169" t="str">
        <f t="shared" si="27"/>
        <v/>
      </c>
      <c r="Z34" s="169" t="str">
        <f t="shared" si="27"/>
        <v/>
      </c>
      <c r="AA34" s="169" t="str">
        <f t="shared" si="27"/>
        <v/>
      </c>
      <c r="AB34" s="169" t="str">
        <f t="shared" si="27"/>
        <v/>
      </c>
      <c r="AC34" s="169" t="str">
        <f t="shared" si="27"/>
        <v/>
      </c>
      <c r="AD34" s="169" t="str">
        <f t="shared" si="27"/>
        <v/>
      </c>
      <c r="AE34" s="169" t="str">
        <f t="shared" si="27"/>
        <v/>
      </c>
      <c r="AF34" s="169" t="str">
        <f t="shared" si="27"/>
        <v/>
      </c>
      <c r="AG34" s="169" t="str">
        <f t="shared" si="28"/>
        <v/>
      </c>
      <c r="AH34" s="169" t="str">
        <f t="shared" si="28"/>
        <v/>
      </c>
      <c r="AI34" s="169" t="str">
        <f t="shared" si="28"/>
        <v/>
      </c>
      <c r="AJ34" s="169" t="str">
        <f t="shared" si="28"/>
        <v/>
      </c>
      <c r="AK34" s="169" t="str">
        <f t="shared" si="28"/>
        <v/>
      </c>
      <c r="AL34" s="169" t="str">
        <f t="shared" si="28"/>
        <v/>
      </c>
      <c r="AM34" s="169" t="str">
        <f t="shared" si="28"/>
        <v/>
      </c>
      <c r="AN34" s="169" t="str">
        <f t="shared" si="28"/>
        <v/>
      </c>
      <c r="AO34" s="169" t="str">
        <f t="shared" si="28"/>
        <v/>
      </c>
      <c r="AP34" s="169" t="str">
        <f t="shared" si="28"/>
        <v/>
      </c>
      <c r="AQ34" s="170">
        <f t="shared" si="13"/>
        <v>0</v>
      </c>
      <c r="AR34" s="170">
        <f t="shared" si="23"/>
        <v>0</v>
      </c>
      <c r="AS34" s="193">
        <f t="shared" si="14"/>
        <v>0</v>
      </c>
    </row>
    <row r="35" spans="1:45" s="74" customFormat="1" ht="27.75" customHeight="1">
      <c r="A35" s="184">
        <f>'Inventory - Linear and Vertical'!A22</f>
        <v>19</v>
      </c>
      <c r="B35" s="184"/>
      <c r="C35" s="184">
        <f>'Inventory - Linear and Vertical'!D22</f>
        <v>0</v>
      </c>
      <c r="D35" s="195" t="str">
        <f>IF('Inventory - Linear and Vertical'!E22="","",'Inventory - Linear and Vertical'!E22)</f>
        <v/>
      </c>
      <c r="E35" s="185">
        <f>'Inventory - Linear and Vertical'!F22</f>
        <v>0</v>
      </c>
      <c r="F35" s="186">
        <f>'Inventory - Linear and Vertical'!G22</f>
        <v>0</v>
      </c>
      <c r="G35" s="194">
        <f>'Inventory - Linear and Vertical'!K22</f>
        <v>0</v>
      </c>
      <c r="H35" s="188">
        <f>IF(C35='Community-Wide Current State'!$A$18,'Inventory - Vehicles and Equip.'!J22-'Inventory - Vehicles and Equip.'!O22,'Inventory - Linear and Vertical'!I22)</f>
        <v>0</v>
      </c>
      <c r="I35" s="188">
        <f>'Inventory - Linear and Vertical'!M22</f>
        <v>0</v>
      </c>
      <c r="J35" s="189" t="str">
        <f>IF(ISNUMBER('Inventory - Linear and Vertical'!AA22),'Inventory - Linear and Vertical'!AA22,"")</f>
        <v/>
      </c>
      <c r="K35" s="190">
        <f t="shared" si="15"/>
        <v>0</v>
      </c>
      <c r="L35" s="190">
        <f t="shared" ref="L35:L98" si="29">K35+$I35</f>
        <v>0</v>
      </c>
      <c r="M35" s="190">
        <f t="shared" ref="M35:M98" si="30">L35+$I35</f>
        <v>0</v>
      </c>
      <c r="N35" s="190">
        <f t="shared" ref="N35:N98" si="31">M35+$I35</f>
        <v>0</v>
      </c>
      <c r="O35" s="190">
        <f t="shared" ref="O35:O98" si="32">N35+$I35</f>
        <v>0</v>
      </c>
      <c r="P35" s="191">
        <f t="shared" ref="P35:P98" si="33">O35+$I35</f>
        <v>0</v>
      </c>
      <c r="Q35" s="192" t="str">
        <f t="shared" ref="Q35:Q98" si="34">IF(AND(K35&lt;$R$16,K35&gt;0),G35,"")</f>
        <v/>
      </c>
      <c r="R35" s="192" t="str">
        <f t="shared" ref="R35:R98" si="35">IF(OR($K35=R$16,$L35=R$16,$M35=R$16,$N35=R$16,$O35=R$16,$P35=R$16),$G35,"")</f>
        <v/>
      </c>
      <c r="S35" s="169" t="str">
        <f t="shared" si="24"/>
        <v/>
      </c>
      <c r="T35" s="169" t="str">
        <f t="shared" si="22"/>
        <v/>
      </c>
      <c r="U35" s="169" t="str">
        <f t="shared" si="22"/>
        <v/>
      </c>
      <c r="V35" s="169" t="str">
        <f t="shared" si="25"/>
        <v/>
      </c>
      <c r="W35" s="169" t="str">
        <f t="shared" si="27"/>
        <v/>
      </c>
      <c r="X35" s="169" t="str">
        <f t="shared" si="27"/>
        <v/>
      </c>
      <c r="Y35" s="169" t="str">
        <f t="shared" si="27"/>
        <v/>
      </c>
      <c r="Z35" s="169" t="str">
        <f t="shared" si="27"/>
        <v/>
      </c>
      <c r="AA35" s="169" t="str">
        <f t="shared" si="27"/>
        <v/>
      </c>
      <c r="AB35" s="169" t="str">
        <f t="shared" si="27"/>
        <v/>
      </c>
      <c r="AC35" s="169" t="str">
        <f t="shared" si="27"/>
        <v/>
      </c>
      <c r="AD35" s="169" t="str">
        <f t="shared" si="27"/>
        <v/>
      </c>
      <c r="AE35" s="169" t="str">
        <f t="shared" si="27"/>
        <v/>
      </c>
      <c r="AF35" s="169" t="str">
        <f t="shared" si="27"/>
        <v/>
      </c>
      <c r="AG35" s="169" t="str">
        <f t="shared" si="28"/>
        <v/>
      </c>
      <c r="AH35" s="169" t="str">
        <f t="shared" si="28"/>
        <v/>
      </c>
      <c r="AI35" s="169" t="str">
        <f t="shared" si="28"/>
        <v/>
      </c>
      <c r="AJ35" s="169" t="str">
        <f t="shared" si="28"/>
        <v/>
      </c>
      <c r="AK35" s="169" t="str">
        <f t="shared" si="28"/>
        <v/>
      </c>
      <c r="AL35" s="169" t="str">
        <f t="shared" si="28"/>
        <v/>
      </c>
      <c r="AM35" s="169" t="str">
        <f t="shared" si="28"/>
        <v/>
      </c>
      <c r="AN35" s="169" t="str">
        <f t="shared" si="28"/>
        <v/>
      </c>
      <c r="AO35" s="169" t="str">
        <f t="shared" si="28"/>
        <v/>
      </c>
      <c r="AP35" s="169" t="str">
        <f t="shared" si="28"/>
        <v/>
      </c>
      <c r="AQ35" s="170">
        <f t="shared" ref="AQ35:AQ98" si="36">SUM(R35:AP35)</f>
        <v>0</v>
      </c>
      <c r="AR35" s="170">
        <f t="shared" ref="AR35:AR98" si="37">AQ35/25</f>
        <v>0</v>
      </c>
      <c r="AS35" s="193">
        <f t="shared" ref="AS35:AS98" si="38">IF(I35&lt;=0,0,G35/I35)</f>
        <v>0</v>
      </c>
    </row>
    <row r="36" spans="1:45" s="74" customFormat="1" ht="27.75" customHeight="1">
      <c r="A36" s="184">
        <f>'Inventory - Linear and Vertical'!A23</f>
        <v>20</v>
      </c>
      <c r="B36" s="184"/>
      <c r="C36" s="184">
        <f>'Inventory - Linear and Vertical'!D23</f>
        <v>0</v>
      </c>
      <c r="D36" s="184" t="str">
        <f>IF('Inventory - Linear and Vertical'!E23="","",'Inventory - Linear and Vertical'!E23)</f>
        <v/>
      </c>
      <c r="E36" s="185">
        <f>'Inventory - Linear and Vertical'!F23</f>
        <v>0</v>
      </c>
      <c r="F36" s="186">
        <f>'Inventory - Linear and Vertical'!G23</f>
        <v>0</v>
      </c>
      <c r="G36" s="194">
        <f>'Inventory - Linear and Vertical'!K23</f>
        <v>0</v>
      </c>
      <c r="H36" s="188">
        <f>IF(C36='Community-Wide Current State'!$A$18,'Inventory - Vehicles and Equip.'!J23-'Inventory - Vehicles and Equip.'!O23,'Inventory - Linear and Vertical'!I23)</f>
        <v>0</v>
      </c>
      <c r="I36" s="188">
        <f>'Inventory - Linear and Vertical'!M23</f>
        <v>0</v>
      </c>
      <c r="J36" s="189" t="str">
        <f>IF(ISNUMBER('Inventory - Linear and Vertical'!AA23),'Inventory - Linear and Vertical'!AA23,"")</f>
        <v/>
      </c>
      <c r="K36" s="190">
        <f t="shared" si="15"/>
        <v>0</v>
      </c>
      <c r="L36" s="190">
        <f t="shared" si="29"/>
        <v>0</v>
      </c>
      <c r="M36" s="190">
        <f t="shared" si="30"/>
        <v>0</v>
      </c>
      <c r="N36" s="190">
        <f t="shared" si="31"/>
        <v>0</v>
      </c>
      <c r="O36" s="190">
        <f t="shared" si="32"/>
        <v>0</v>
      </c>
      <c r="P36" s="191">
        <f t="shared" si="33"/>
        <v>0</v>
      </c>
      <c r="Q36" s="192" t="str">
        <f t="shared" si="34"/>
        <v/>
      </c>
      <c r="R36" s="192" t="str">
        <f t="shared" si="35"/>
        <v/>
      </c>
      <c r="S36" s="169" t="str">
        <f t="shared" si="24"/>
        <v/>
      </c>
      <c r="T36" s="169" t="str">
        <f t="shared" si="22"/>
        <v/>
      </c>
      <c r="U36" s="169" t="str">
        <f t="shared" si="22"/>
        <v/>
      </c>
      <c r="V36" s="169" t="str">
        <f t="shared" si="25"/>
        <v/>
      </c>
      <c r="W36" s="169" t="str">
        <f t="shared" si="27"/>
        <v/>
      </c>
      <c r="X36" s="169" t="str">
        <f t="shared" si="27"/>
        <v/>
      </c>
      <c r="Y36" s="169" t="str">
        <f t="shared" si="27"/>
        <v/>
      </c>
      <c r="Z36" s="169" t="str">
        <f t="shared" si="27"/>
        <v/>
      </c>
      <c r="AA36" s="169" t="str">
        <f t="shared" si="27"/>
        <v/>
      </c>
      <c r="AB36" s="169" t="str">
        <f t="shared" si="27"/>
        <v/>
      </c>
      <c r="AC36" s="169" t="str">
        <f t="shared" si="27"/>
        <v/>
      </c>
      <c r="AD36" s="169" t="str">
        <f t="shared" si="27"/>
        <v/>
      </c>
      <c r="AE36" s="169" t="str">
        <f t="shared" si="27"/>
        <v/>
      </c>
      <c r="AF36" s="169" t="str">
        <f t="shared" si="27"/>
        <v/>
      </c>
      <c r="AG36" s="169" t="str">
        <f t="shared" si="28"/>
        <v/>
      </c>
      <c r="AH36" s="169" t="str">
        <f t="shared" si="28"/>
        <v/>
      </c>
      <c r="AI36" s="169" t="str">
        <f t="shared" si="28"/>
        <v/>
      </c>
      <c r="AJ36" s="169" t="str">
        <f t="shared" si="28"/>
        <v/>
      </c>
      <c r="AK36" s="169" t="str">
        <f t="shared" si="28"/>
        <v/>
      </c>
      <c r="AL36" s="169" t="str">
        <f t="shared" si="28"/>
        <v/>
      </c>
      <c r="AM36" s="169" t="str">
        <f t="shared" si="28"/>
        <v/>
      </c>
      <c r="AN36" s="169" t="str">
        <f t="shared" si="28"/>
        <v/>
      </c>
      <c r="AO36" s="169" t="str">
        <f t="shared" si="28"/>
        <v/>
      </c>
      <c r="AP36" s="169" t="str">
        <f t="shared" si="28"/>
        <v/>
      </c>
      <c r="AQ36" s="170">
        <f t="shared" si="36"/>
        <v>0</v>
      </c>
      <c r="AR36" s="170">
        <f t="shared" si="37"/>
        <v>0</v>
      </c>
      <c r="AS36" s="193">
        <f t="shared" si="38"/>
        <v>0</v>
      </c>
    </row>
    <row r="37" spans="1:45" s="74" customFormat="1" ht="27.75" customHeight="1">
      <c r="A37" s="184">
        <f>'Inventory - Linear and Vertical'!A24</f>
        <v>21</v>
      </c>
      <c r="B37" s="184"/>
      <c r="C37" s="184">
        <f>'Inventory - Linear and Vertical'!D24</f>
        <v>0</v>
      </c>
      <c r="D37" s="184" t="str">
        <f>IF('Inventory - Linear and Vertical'!E24="","",'Inventory - Linear and Vertical'!E24)</f>
        <v/>
      </c>
      <c r="E37" s="185">
        <f>'Inventory - Linear and Vertical'!F24</f>
        <v>0</v>
      </c>
      <c r="F37" s="186">
        <f>'Inventory - Linear and Vertical'!G24</f>
        <v>0</v>
      </c>
      <c r="G37" s="194">
        <f>'Inventory - Linear and Vertical'!K24</f>
        <v>0</v>
      </c>
      <c r="H37" s="188">
        <f>IF(C37='Community-Wide Current State'!$A$18,'Inventory - Vehicles and Equip.'!J24-'Inventory - Vehicles and Equip.'!O24,'Inventory - Linear and Vertical'!I24)</f>
        <v>0</v>
      </c>
      <c r="I37" s="188">
        <f>'Inventory - Linear and Vertical'!M24</f>
        <v>0</v>
      </c>
      <c r="J37" s="189" t="str">
        <f>IF(ISNUMBER('Inventory - Linear and Vertical'!AA24),'Inventory - Linear and Vertical'!AA24,"")</f>
        <v/>
      </c>
      <c r="K37" s="190">
        <f t="shared" si="15"/>
        <v>0</v>
      </c>
      <c r="L37" s="190">
        <f t="shared" si="29"/>
        <v>0</v>
      </c>
      <c r="M37" s="190">
        <f t="shared" si="30"/>
        <v>0</v>
      </c>
      <c r="N37" s="190">
        <f t="shared" si="31"/>
        <v>0</v>
      </c>
      <c r="O37" s="190">
        <f t="shared" si="32"/>
        <v>0</v>
      </c>
      <c r="P37" s="191">
        <f t="shared" si="33"/>
        <v>0</v>
      </c>
      <c r="Q37" s="192" t="str">
        <f t="shared" si="34"/>
        <v/>
      </c>
      <c r="R37" s="192" t="str">
        <f t="shared" si="35"/>
        <v/>
      </c>
      <c r="S37" s="169" t="str">
        <f t="shared" si="24"/>
        <v/>
      </c>
      <c r="T37" s="169" t="str">
        <f t="shared" si="22"/>
        <v/>
      </c>
      <c r="U37" s="169" t="str">
        <f t="shared" si="22"/>
        <v/>
      </c>
      <c r="V37" s="169" t="str">
        <f t="shared" si="25"/>
        <v/>
      </c>
      <c r="W37" s="169" t="str">
        <f t="shared" ref="W37:AF46" si="39">IF(OR($K37=W$16,$L37=W$16,$M37=W$16,$N37=W$16,$O37=W$16,$P37=W$16),$G37,"")</f>
        <v/>
      </c>
      <c r="X37" s="169" t="str">
        <f t="shared" si="39"/>
        <v/>
      </c>
      <c r="Y37" s="169" t="str">
        <f t="shared" si="39"/>
        <v/>
      </c>
      <c r="Z37" s="169" t="str">
        <f t="shared" si="39"/>
        <v/>
      </c>
      <c r="AA37" s="169" t="str">
        <f t="shared" si="39"/>
        <v/>
      </c>
      <c r="AB37" s="169" t="str">
        <f t="shared" si="39"/>
        <v/>
      </c>
      <c r="AC37" s="169" t="str">
        <f t="shared" si="39"/>
        <v/>
      </c>
      <c r="AD37" s="169" t="str">
        <f t="shared" si="39"/>
        <v/>
      </c>
      <c r="AE37" s="169" t="str">
        <f t="shared" si="39"/>
        <v/>
      </c>
      <c r="AF37" s="169" t="str">
        <f t="shared" si="39"/>
        <v/>
      </c>
      <c r="AG37" s="169" t="str">
        <f t="shared" ref="AG37:AP46" si="40">IF(OR($K37=AG$16,$L37=AG$16,$M37=AG$16,$N37=AG$16,$O37=AG$16,$P37=AG$16),$G37,"")</f>
        <v/>
      </c>
      <c r="AH37" s="169" t="str">
        <f t="shared" si="40"/>
        <v/>
      </c>
      <c r="AI37" s="169" t="str">
        <f t="shared" si="40"/>
        <v/>
      </c>
      <c r="AJ37" s="169" t="str">
        <f t="shared" si="40"/>
        <v/>
      </c>
      <c r="AK37" s="169" t="str">
        <f t="shared" si="40"/>
        <v/>
      </c>
      <c r="AL37" s="169" t="str">
        <f t="shared" si="40"/>
        <v/>
      </c>
      <c r="AM37" s="169" t="str">
        <f t="shared" si="40"/>
        <v/>
      </c>
      <c r="AN37" s="169" t="str">
        <f t="shared" si="40"/>
        <v/>
      </c>
      <c r="AO37" s="169" t="str">
        <f t="shared" si="40"/>
        <v/>
      </c>
      <c r="AP37" s="169" t="str">
        <f t="shared" si="40"/>
        <v/>
      </c>
      <c r="AQ37" s="170">
        <f t="shared" si="36"/>
        <v>0</v>
      </c>
      <c r="AR37" s="170">
        <f t="shared" si="37"/>
        <v>0</v>
      </c>
      <c r="AS37" s="193">
        <f t="shared" si="38"/>
        <v>0</v>
      </c>
    </row>
    <row r="38" spans="1:45" s="74" customFormat="1" ht="27.75" customHeight="1">
      <c r="A38" s="184">
        <f>'Inventory - Linear and Vertical'!A25</f>
        <v>22</v>
      </c>
      <c r="B38" s="184"/>
      <c r="C38" s="184">
        <f>'Inventory - Linear and Vertical'!D25</f>
        <v>0</v>
      </c>
      <c r="D38" s="184" t="str">
        <f>IF('Inventory - Linear and Vertical'!E25="","",'Inventory - Linear and Vertical'!E25)</f>
        <v/>
      </c>
      <c r="E38" s="185">
        <f>'Inventory - Linear and Vertical'!F25</f>
        <v>0</v>
      </c>
      <c r="F38" s="186">
        <f>'Inventory - Linear and Vertical'!G25</f>
        <v>0</v>
      </c>
      <c r="G38" s="194">
        <f>'Inventory - Linear and Vertical'!K25</f>
        <v>0</v>
      </c>
      <c r="H38" s="188">
        <f>IF(C38='Community-Wide Current State'!$A$18,'Inventory - Vehicles and Equip.'!J25-'Inventory - Vehicles and Equip.'!O25,'Inventory - Linear and Vertical'!I25)</f>
        <v>0</v>
      </c>
      <c r="I38" s="188">
        <f>'Inventory - Linear and Vertical'!M25</f>
        <v>0</v>
      </c>
      <c r="J38" s="189" t="str">
        <f>IF(ISNUMBER('Inventory - Linear and Vertical'!AA25),'Inventory - Linear and Vertical'!AA25,"")</f>
        <v/>
      </c>
      <c r="K38" s="190">
        <f t="shared" si="15"/>
        <v>0</v>
      </c>
      <c r="L38" s="190">
        <f t="shared" si="29"/>
        <v>0</v>
      </c>
      <c r="M38" s="190">
        <f t="shared" si="30"/>
        <v>0</v>
      </c>
      <c r="N38" s="190">
        <f t="shared" si="31"/>
        <v>0</v>
      </c>
      <c r="O38" s="190">
        <f t="shared" si="32"/>
        <v>0</v>
      </c>
      <c r="P38" s="191">
        <f t="shared" si="33"/>
        <v>0</v>
      </c>
      <c r="Q38" s="192" t="str">
        <f t="shared" si="34"/>
        <v/>
      </c>
      <c r="R38" s="192" t="str">
        <f t="shared" si="35"/>
        <v/>
      </c>
      <c r="S38" s="169" t="str">
        <f t="shared" si="24"/>
        <v/>
      </c>
      <c r="T38" s="169" t="str">
        <f t="shared" ref="T38:U57" si="41">IF(OR($K38=T$16,$L38=T$16,$M38=T$16,$N38=T$16,$O38=T$16,$P38=T$16),$G38,"")</f>
        <v/>
      </c>
      <c r="U38" s="169" t="str">
        <f t="shared" si="41"/>
        <v/>
      </c>
      <c r="V38" s="169" t="str">
        <f t="shared" si="25"/>
        <v/>
      </c>
      <c r="W38" s="169" t="str">
        <f t="shared" si="39"/>
        <v/>
      </c>
      <c r="X38" s="169" t="str">
        <f t="shared" si="39"/>
        <v/>
      </c>
      <c r="Y38" s="169" t="str">
        <f t="shared" si="39"/>
        <v/>
      </c>
      <c r="Z38" s="169" t="str">
        <f t="shared" si="39"/>
        <v/>
      </c>
      <c r="AA38" s="169" t="str">
        <f t="shared" si="39"/>
        <v/>
      </c>
      <c r="AB38" s="169" t="str">
        <f t="shared" si="39"/>
        <v/>
      </c>
      <c r="AC38" s="169" t="str">
        <f t="shared" si="39"/>
        <v/>
      </c>
      <c r="AD38" s="169" t="str">
        <f t="shared" si="39"/>
        <v/>
      </c>
      <c r="AE38" s="169" t="str">
        <f t="shared" si="39"/>
        <v/>
      </c>
      <c r="AF38" s="169" t="str">
        <f t="shared" si="39"/>
        <v/>
      </c>
      <c r="AG38" s="169" t="str">
        <f t="shared" si="40"/>
        <v/>
      </c>
      <c r="AH38" s="169" t="str">
        <f t="shared" si="40"/>
        <v/>
      </c>
      <c r="AI38" s="169" t="str">
        <f t="shared" si="40"/>
        <v/>
      </c>
      <c r="AJ38" s="169" t="str">
        <f t="shared" si="40"/>
        <v/>
      </c>
      <c r="AK38" s="169" t="str">
        <f t="shared" si="40"/>
        <v/>
      </c>
      <c r="AL38" s="169" t="str">
        <f t="shared" si="40"/>
        <v/>
      </c>
      <c r="AM38" s="169" t="str">
        <f t="shared" si="40"/>
        <v/>
      </c>
      <c r="AN38" s="169" t="str">
        <f t="shared" si="40"/>
        <v/>
      </c>
      <c r="AO38" s="169" t="str">
        <f t="shared" si="40"/>
        <v/>
      </c>
      <c r="AP38" s="169" t="str">
        <f t="shared" si="40"/>
        <v/>
      </c>
      <c r="AQ38" s="170">
        <f t="shared" si="36"/>
        <v>0</v>
      </c>
      <c r="AR38" s="170">
        <f t="shared" si="37"/>
        <v>0</v>
      </c>
      <c r="AS38" s="193">
        <f t="shared" si="38"/>
        <v>0</v>
      </c>
    </row>
    <row r="39" spans="1:45" s="74" customFormat="1" ht="27.75" customHeight="1">
      <c r="A39" s="184">
        <f>'Inventory - Linear and Vertical'!A26</f>
        <v>23</v>
      </c>
      <c r="B39" s="184"/>
      <c r="C39" s="184">
        <f>'Inventory - Linear and Vertical'!D26</f>
        <v>0</v>
      </c>
      <c r="D39" s="184" t="str">
        <f>IF('Inventory - Linear and Vertical'!E26="","",'Inventory - Linear and Vertical'!E26)</f>
        <v/>
      </c>
      <c r="E39" s="185">
        <f>'Inventory - Linear and Vertical'!F26</f>
        <v>0</v>
      </c>
      <c r="F39" s="186">
        <f>'Inventory - Linear and Vertical'!G26</f>
        <v>0</v>
      </c>
      <c r="G39" s="194">
        <f>'Inventory - Linear and Vertical'!K26</f>
        <v>0</v>
      </c>
      <c r="H39" s="188">
        <f>IF(C39='Community-Wide Current State'!$A$18,'Inventory - Vehicles and Equip.'!J26-'Inventory - Vehicles and Equip.'!O26,'Inventory - Linear and Vertical'!I26)</f>
        <v>0</v>
      </c>
      <c r="I39" s="188">
        <f>'Inventory - Linear and Vertical'!M26</f>
        <v>0</v>
      </c>
      <c r="J39" s="189" t="str">
        <f>IF(ISNUMBER('Inventory - Linear and Vertical'!AA26),'Inventory - Linear and Vertical'!AA26,"")</f>
        <v/>
      </c>
      <c r="K39" s="190">
        <f t="shared" si="15"/>
        <v>0</v>
      </c>
      <c r="L39" s="190">
        <f t="shared" si="29"/>
        <v>0</v>
      </c>
      <c r="M39" s="190">
        <f t="shared" si="30"/>
        <v>0</v>
      </c>
      <c r="N39" s="190">
        <f t="shared" si="31"/>
        <v>0</v>
      </c>
      <c r="O39" s="190">
        <f t="shared" si="32"/>
        <v>0</v>
      </c>
      <c r="P39" s="191">
        <f t="shared" si="33"/>
        <v>0</v>
      </c>
      <c r="Q39" s="192" t="str">
        <f t="shared" si="34"/>
        <v/>
      </c>
      <c r="R39" s="192" t="str">
        <f t="shared" si="35"/>
        <v/>
      </c>
      <c r="S39" s="169" t="str">
        <f t="shared" si="24"/>
        <v/>
      </c>
      <c r="T39" s="169" t="str">
        <f t="shared" si="41"/>
        <v/>
      </c>
      <c r="U39" s="169" t="str">
        <f t="shared" si="41"/>
        <v/>
      </c>
      <c r="V39" s="169" t="str">
        <f t="shared" si="25"/>
        <v/>
      </c>
      <c r="W39" s="169" t="str">
        <f t="shared" si="39"/>
        <v/>
      </c>
      <c r="X39" s="169" t="str">
        <f t="shared" si="39"/>
        <v/>
      </c>
      <c r="Y39" s="169" t="str">
        <f t="shared" si="39"/>
        <v/>
      </c>
      <c r="Z39" s="169" t="str">
        <f t="shared" si="39"/>
        <v/>
      </c>
      <c r="AA39" s="169" t="str">
        <f t="shared" si="39"/>
        <v/>
      </c>
      <c r="AB39" s="169" t="str">
        <f t="shared" si="39"/>
        <v/>
      </c>
      <c r="AC39" s="169" t="str">
        <f t="shared" si="39"/>
        <v/>
      </c>
      <c r="AD39" s="169" t="str">
        <f t="shared" si="39"/>
        <v/>
      </c>
      <c r="AE39" s="169" t="str">
        <f t="shared" si="39"/>
        <v/>
      </c>
      <c r="AF39" s="169" t="str">
        <f t="shared" si="39"/>
        <v/>
      </c>
      <c r="AG39" s="169" t="str">
        <f t="shared" si="40"/>
        <v/>
      </c>
      <c r="AH39" s="169" t="str">
        <f t="shared" si="40"/>
        <v/>
      </c>
      <c r="AI39" s="169" t="str">
        <f t="shared" si="40"/>
        <v/>
      </c>
      <c r="AJ39" s="169" t="str">
        <f t="shared" si="40"/>
        <v/>
      </c>
      <c r="AK39" s="169" t="str">
        <f t="shared" si="40"/>
        <v/>
      </c>
      <c r="AL39" s="169" t="str">
        <f t="shared" si="40"/>
        <v/>
      </c>
      <c r="AM39" s="169" t="str">
        <f t="shared" si="40"/>
        <v/>
      </c>
      <c r="AN39" s="169" t="str">
        <f t="shared" si="40"/>
        <v/>
      </c>
      <c r="AO39" s="169" t="str">
        <f t="shared" si="40"/>
        <v/>
      </c>
      <c r="AP39" s="169" t="str">
        <f t="shared" si="40"/>
        <v/>
      </c>
      <c r="AQ39" s="170">
        <f t="shared" si="36"/>
        <v>0</v>
      </c>
      <c r="AR39" s="170">
        <f t="shared" si="37"/>
        <v>0</v>
      </c>
      <c r="AS39" s="193">
        <f t="shared" si="38"/>
        <v>0</v>
      </c>
    </row>
    <row r="40" spans="1:45" s="74" customFormat="1" ht="27.75" customHeight="1">
      <c r="A40" s="184">
        <f>'Inventory - Linear and Vertical'!A27</f>
        <v>24</v>
      </c>
      <c r="B40" s="184"/>
      <c r="C40" s="184">
        <f>'Inventory - Linear and Vertical'!D27</f>
        <v>0</v>
      </c>
      <c r="D40" s="184" t="str">
        <f>IF('Inventory - Linear and Vertical'!E27="","",'Inventory - Linear and Vertical'!E27)</f>
        <v/>
      </c>
      <c r="E40" s="185">
        <f>'Inventory - Linear and Vertical'!F27</f>
        <v>0</v>
      </c>
      <c r="F40" s="186">
        <f>'Inventory - Linear and Vertical'!G27</f>
        <v>0</v>
      </c>
      <c r="G40" s="194">
        <f>'Inventory - Linear and Vertical'!K27</f>
        <v>0</v>
      </c>
      <c r="H40" s="188">
        <f>IF(C40='Community-Wide Current State'!$A$18,'Inventory - Vehicles and Equip.'!J27-'Inventory - Vehicles and Equip.'!O27,'Inventory - Linear and Vertical'!I27)</f>
        <v>0</v>
      </c>
      <c r="I40" s="188">
        <f>'Inventory - Linear and Vertical'!M27</f>
        <v>0</v>
      </c>
      <c r="J40" s="189" t="str">
        <f>IF(ISNUMBER('Inventory - Linear and Vertical'!AA27),'Inventory - Linear and Vertical'!AA27,"")</f>
        <v/>
      </c>
      <c r="K40" s="190">
        <f t="shared" si="15"/>
        <v>0</v>
      </c>
      <c r="L40" s="190">
        <f t="shared" si="29"/>
        <v>0</v>
      </c>
      <c r="M40" s="190">
        <f t="shared" si="30"/>
        <v>0</v>
      </c>
      <c r="N40" s="190">
        <f t="shared" si="31"/>
        <v>0</v>
      </c>
      <c r="O40" s="190">
        <f t="shared" si="32"/>
        <v>0</v>
      </c>
      <c r="P40" s="191">
        <f t="shared" si="33"/>
        <v>0</v>
      </c>
      <c r="Q40" s="192" t="str">
        <f t="shared" si="34"/>
        <v/>
      </c>
      <c r="R40" s="192" t="str">
        <f t="shared" si="35"/>
        <v/>
      </c>
      <c r="S40" s="169" t="str">
        <f t="shared" si="24"/>
        <v/>
      </c>
      <c r="T40" s="169" t="str">
        <f t="shared" si="41"/>
        <v/>
      </c>
      <c r="U40" s="169" t="str">
        <f t="shared" si="41"/>
        <v/>
      </c>
      <c r="V40" s="169" t="str">
        <f t="shared" si="25"/>
        <v/>
      </c>
      <c r="W40" s="169" t="str">
        <f t="shared" si="39"/>
        <v/>
      </c>
      <c r="X40" s="169" t="str">
        <f t="shared" si="39"/>
        <v/>
      </c>
      <c r="Y40" s="169" t="str">
        <f t="shared" si="39"/>
        <v/>
      </c>
      <c r="Z40" s="169" t="str">
        <f t="shared" si="39"/>
        <v/>
      </c>
      <c r="AA40" s="169" t="str">
        <f t="shared" si="39"/>
        <v/>
      </c>
      <c r="AB40" s="169" t="str">
        <f t="shared" si="39"/>
        <v/>
      </c>
      <c r="AC40" s="169" t="str">
        <f t="shared" si="39"/>
        <v/>
      </c>
      <c r="AD40" s="169" t="str">
        <f t="shared" si="39"/>
        <v/>
      </c>
      <c r="AE40" s="169" t="str">
        <f t="shared" si="39"/>
        <v/>
      </c>
      <c r="AF40" s="169" t="str">
        <f t="shared" si="39"/>
        <v/>
      </c>
      <c r="AG40" s="169" t="str">
        <f t="shared" si="40"/>
        <v/>
      </c>
      <c r="AH40" s="169" t="str">
        <f t="shared" si="40"/>
        <v/>
      </c>
      <c r="AI40" s="169" t="str">
        <f t="shared" si="40"/>
        <v/>
      </c>
      <c r="AJ40" s="169" t="str">
        <f t="shared" si="40"/>
        <v/>
      </c>
      <c r="AK40" s="169" t="str">
        <f t="shared" si="40"/>
        <v/>
      </c>
      <c r="AL40" s="169" t="str">
        <f t="shared" si="40"/>
        <v/>
      </c>
      <c r="AM40" s="169" t="str">
        <f t="shared" si="40"/>
        <v/>
      </c>
      <c r="AN40" s="169" t="str">
        <f t="shared" si="40"/>
        <v/>
      </c>
      <c r="AO40" s="169" t="str">
        <f t="shared" si="40"/>
        <v/>
      </c>
      <c r="AP40" s="169" t="str">
        <f t="shared" si="40"/>
        <v/>
      </c>
      <c r="AQ40" s="170">
        <f t="shared" si="36"/>
        <v>0</v>
      </c>
      <c r="AR40" s="170">
        <f t="shared" si="37"/>
        <v>0</v>
      </c>
      <c r="AS40" s="193">
        <f t="shared" si="38"/>
        <v>0</v>
      </c>
    </row>
    <row r="41" spans="1:45" s="74" customFormat="1" ht="27.75" customHeight="1">
      <c r="A41" s="184">
        <f>'Inventory - Linear and Vertical'!A28</f>
        <v>25</v>
      </c>
      <c r="B41" s="184"/>
      <c r="C41" s="184">
        <f>'Inventory - Linear and Vertical'!D28</f>
        <v>0</v>
      </c>
      <c r="D41" s="184" t="str">
        <f>IF('Inventory - Linear and Vertical'!E28="","",'Inventory - Linear and Vertical'!E28)</f>
        <v/>
      </c>
      <c r="E41" s="185">
        <f>'Inventory - Linear and Vertical'!F28</f>
        <v>0</v>
      </c>
      <c r="F41" s="186">
        <f>'Inventory - Linear and Vertical'!G28</f>
        <v>0</v>
      </c>
      <c r="G41" s="194">
        <f>'Inventory - Linear and Vertical'!K28</f>
        <v>0</v>
      </c>
      <c r="H41" s="188">
        <f>IF(C41='Community-Wide Current State'!$A$18,'Inventory - Vehicles and Equip.'!J28-'Inventory - Vehicles and Equip.'!O28,'Inventory - Linear and Vertical'!I28)</f>
        <v>0</v>
      </c>
      <c r="I41" s="188">
        <f>'Inventory - Linear and Vertical'!M28</f>
        <v>0</v>
      </c>
      <c r="J41" s="189" t="str">
        <f>IF(ISNUMBER('Inventory - Linear and Vertical'!AA28),'Inventory - Linear and Vertical'!AA28,"")</f>
        <v/>
      </c>
      <c r="K41" s="190">
        <f t="shared" si="15"/>
        <v>0</v>
      </c>
      <c r="L41" s="190">
        <f t="shared" si="29"/>
        <v>0</v>
      </c>
      <c r="M41" s="190">
        <f t="shared" si="30"/>
        <v>0</v>
      </c>
      <c r="N41" s="190">
        <f t="shared" si="31"/>
        <v>0</v>
      </c>
      <c r="O41" s="190">
        <f t="shared" si="32"/>
        <v>0</v>
      </c>
      <c r="P41" s="191">
        <f t="shared" si="33"/>
        <v>0</v>
      </c>
      <c r="Q41" s="192" t="str">
        <f t="shared" si="34"/>
        <v/>
      </c>
      <c r="R41" s="192" t="str">
        <f t="shared" si="35"/>
        <v/>
      </c>
      <c r="S41" s="169" t="str">
        <f t="shared" si="24"/>
        <v/>
      </c>
      <c r="T41" s="169" t="str">
        <f t="shared" si="41"/>
        <v/>
      </c>
      <c r="U41" s="169" t="str">
        <f t="shared" si="41"/>
        <v/>
      </c>
      <c r="V41" s="169" t="str">
        <f t="shared" si="25"/>
        <v/>
      </c>
      <c r="W41" s="169" t="str">
        <f t="shared" si="39"/>
        <v/>
      </c>
      <c r="X41" s="169" t="str">
        <f t="shared" si="39"/>
        <v/>
      </c>
      <c r="Y41" s="169" t="str">
        <f t="shared" si="39"/>
        <v/>
      </c>
      <c r="Z41" s="169" t="str">
        <f t="shared" si="39"/>
        <v/>
      </c>
      <c r="AA41" s="169" t="str">
        <f t="shared" si="39"/>
        <v/>
      </c>
      <c r="AB41" s="169" t="str">
        <f t="shared" si="39"/>
        <v/>
      </c>
      <c r="AC41" s="169" t="str">
        <f t="shared" si="39"/>
        <v/>
      </c>
      <c r="AD41" s="169" t="str">
        <f t="shared" si="39"/>
        <v/>
      </c>
      <c r="AE41" s="169" t="str">
        <f t="shared" si="39"/>
        <v/>
      </c>
      <c r="AF41" s="169" t="str">
        <f t="shared" si="39"/>
        <v/>
      </c>
      <c r="AG41" s="169" t="str">
        <f t="shared" si="40"/>
        <v/>
      </c>
      <c r="AH41" s="169" t="str">
        <f t="shared" si="40"/>
        <v/>
      </c>
      <c r="AI41" s="169" t="str">
        <f t="shared" si="40"/>
        <v/>
      </c>
      <c r="AJ41" s="169" t="str">
        <f t="shared" si="40"/>
        <v/>
      </c>
      <c r="AK41" s="169" t="str">
        <f t="shared" si="40"/>
        <v/>
      </c>
      <c r="AL41" s="169" t="str">
        <f t="shared" si="40"/>
        <v/>
      </c>
      <c r="AM41" s="169" t="str">
        <f t="shared" si="40"/>
        <v/>
      </c>
      <c r="AN41" s="169" t="str">
        <f t="shared" si="40"/>
        <v/>
      </c>
      <c r="AO41" s="169" t="str">
        <f t="shared" si="40"/>
        <v/>
      </c>
      <c r="AP41" s="169" t="str">
        <f t="shared" si="40"/>
        <v/>
      </c>
      <c r="AQ41" s="170">
        <f t="shared" si="36"/>
        <v>0</v>
      </c>
      <c r="AR41" s="170">
        <f t="shared" si="37"/>
        <v>0</v>
      </c>
      <c r="AS41" s="193">
        <f t="shared" si="38"/>
        <v>0</v>
      </c>
    </row>
    <row r="42" spans="1:45" s="74" customFormat="1" ht="27.75" customHeight="1">
      <c r="A42" s="184">
        <f>'Inventory - Linear and Vertical'!A29</f>
        <v>26</v>
      </c>
      <c r="B42" s="184"/>
      <c r="C42" s="184">
        <f>'Inventory - Linear and Vertical'!D29</f>
        <v>0</v>
      </c>
      <c r="D42" s="184" t="str">
        <f>IF('Inventory - Linear and Vertical'!E29="","",'Inventory - Linear and Vertical'!E29)</f>
        <v/>
      </c>
      <c r="E42" s="185">
        <f>'Inventory - Linear and Vertical'!F29</f>
        <v>0</v>
      </c>
      <c r="F42" s="186">
        <f>'Inventory - Linear and Vertical'!G29</f>
        <v>0</v>
      </c>
      <c r="G42" s="194">
        <f>'Inventory - Linear and Vertical'!K29</f>
        <v>0</v>
      </c>
      <c r="H42" s="188">
        <f>IF(C42='Community-Wide Current State'!$A$18,'Inventory - Vehicles and Equip.'!J29-'Inventory - Vehicles and Equip.'!O29,'Inventory - Linear and Vertical'!I29)</f>
        <v>0</v>
      </c>
      <c r="I42" s="188">
        <f>'Inventory - Linear and Vertical'!M29</f>
        <v>0</v>
      </c>
      <c r="J42" s="189" t="str">
        <f>IF(ISNUMBER('Inventory - Linear and Vertical'!AA29),'Inventory - Linear and Vertical'!AA29,"")</f>
        <v/>
      </c>
      <c r="K42" s="190">
        <f t="shared" si="15"/>
        <v>0</v>
      </c>
      <c r="L42" s="190">
        <f t="shared" si="29"/>
        <v>0</v>
      </c>
      <c r="M42" s="190">
        <f t="shared" si="30"/>
        <v>0</v>
      </c>
      <c r="N42" s="190">
        <f t="shared" si="31"/>
        <v>0</v>
      </c>
      <c r="O42" s="190">
        <f t="shared" si="32"/>
        <v>0</v>
      </c>
      <c r="P42" s="191">
        <f t="shared" si="33"/>
        <v>0</v>
      </c>
      <c r="Q42" s="192" t="str">
        <f t="shared" si="34"/>
        <v/>
      </c>
      <c r="R42" s="192" t="str">
        <f t="shared" si="35"/>
        <v/>
      </c>
      <c r="S42" s="169" t="str">
        <f t="shared" si="24"/>
        <v/>
      </c>
      <c r="T42" s="169" t="str">
        <f t="shared" si="41"/>
        <v/>
      </c>
      <c r="U42" s="169" t="str">
        <f t="shared" si="41"/>
        <v/>
      </c>
      <c r="V42" s="169" t="str">
        <f t="shared" si="25"/>
        <v/>
      </c>
      <c r="W42" s="169" t="str">
        <f t="shared" si="39"/>
        <v/>
      </c>
      <c r="X42" s="169" t="str">
        <f t="shared" si="39"/>
        <v/>
      </c>
      <c r="Y42" s="169" t="str">
        <f t="shared" si="39"/>
        <v/>
      </c>
      <c r="Z42" s="169" t="str">
        <f t="shared" si="39"/>
        <v/>
      </c>
      <c r="AA42" s="169" t="str">
        <f t="shared" si="39"/>
        <v/>
      </c>
      <c r="AB42" s="169" t="str">
        <f t="shared" si="39"/>
        <v/>
      </c>
      <c r="AC42" s="169" t="str">
        <f t="shared" si="39"/>
        <v/>
      </c>
      <c r="AD42" s="169" t="str">
        <f t="shared" si="39"/>
        <v/>
      </c>
      <c r="AE42" s="169" t="str">
        <f t="shared" si="39"/>
        <v/>
      </c>
      <c r="AF42" s="169" t="str">
        <f t="shared" si="39"/>
        <v/>
      </c>
      <c r="AG42" s="169" t="str">
        <f t="shared" si="40"/>
        <v/>
      </c>
      <c r="AH42" s="169" t="str">
        <f t="shared" si="40"/>
        <v/>
      </c>
      <c r="AI42" s="169" t="str">
        <f t="shared" si="40"/>
        <v/>
      </c>
      <c r="AJ42" s="169" t="str">
        <f t="shared" si="40"/>
        <v/>
      </c>
      <c r="AK42" s="169" t="str">
        <f t="shared" si="40"/>
        <v/>
      </c>
      <c r="AL42" s="169" t="str">
        <f t="shared" si="40"/>
        <v/>
      </c>
      <c r="AM42" s="169" t="str">
        <f t="shared" si="40"/>
        <v/>
      </c>
      <c r="AN42" s="169" t="str">
        <f t="shared" si="40"/>
        <v/>
      </c>
      <c r="AO42" s="169" t="str">
        <f t="shared" si="40"/>
        <v/>
      </c>
      <c r="AP42" s="169" t="str">
        <f t="shared" si="40"/>
        <v/>
      </c>
      <c r="AQ42" s="170">
        <f t="shared" si="36"/>
        <v>0</v>
      </c>
      <c r="AR42" s="170">
        <f t="shared" si="37"/>
        <v>0</v>
      </c>
      <c r="AS42" s="193">
        <f t="shared" si="38"/>
        <v>0</v>
      </c>
    </row>
    <row r="43" spans="1:45" s="74" customFormat="1" ht="27.75" customHeight="1">
      <c r="A43" s="184">
        <f>'Inventory - Linear and Vertical'!A30</f>
        <v>27</v>
      </c>
      <c r="B43" s="184"/>
      <c r="C43" s="184">
        <f>'Inventory - Linear and Vertical'!D30</f>
        <v>0</v>
      </c>
      <c r="D43" s="184" t="str">
        <f>IF('Inventory - Linear and Vertical'!E30="","",'Inventory - Linear and Vertical'!E30)</f>
        <v/>
      </c>
      <c r="E43" s="185">
        <f>'Inventory - Linear and Vertical'!F30</f>
        <v>0</v>
      </c>
      <c r="F43" s="186">
        <f>'Inventory - Linear and Vertical'!G30</f>
        <v>0</v>
      </c>
      <c r="G43" s="194">
        <f>'Inventory - Linear and Vertical'!K30</f>
        <v>0</v>
      </c>
      <c r="H43" s="188">
        <f>IF(C43='Community-Wide Current State'!$A$18,'Inventory - Vehicles and Equip.'!J30-'Inventory - Vehicles and Equip.'!O30,'Inventory - Linear and Vertical'!I30)</f>
        <v>0</v>
      </c>
      <c r="I43" s="188">
        <f>'Inventory - Linear and Vertical'!M30</f>
        <v>0</v>
      </c>
      <c r="J43" s="189" t="str">
        <f>IF(ISNUMBER('Inventory - Linear and Vertical'!AA30),'Inventory - Linear and Vertical'!AA30,"")</f>
        <v/>
      </c>
      <c r="K43" s="190">
        <f t="shared" si="15"/>
        <v>0</v>
      </c>
      <c r="L43" s="190">
        <f t="shared" si="29"/>
        <v>0</v>
      </c>
      <c r="M43" s="190">
        <f t="shared" si="30"/>
        <v>0</v>
      </c>
      <c r="N43" s="190">
        <f t="shared" si="31"/>
        <v>0</v>
      </c>
      <c r="O43" s="190">
        <f t="shared" si="32"/>
        <v>0</v>
      </c>
      <c r="P43" s="191">
        <f t="shared" si="33"/>
        <v>0</v>
      </c>
      <c r="Q43" s="192" t="str">
        <f t="shared" si="34"/>
        <v/>
      </c>
      <c r="R43" s="192" t="str">
        <f t="shared" si="35"/>
        <v/>
      </c>
      <c r="S43" s="169" t="str">
        <f t="shared" si="24"/>
        <v/>
      </c>
      <c r="T43" s="169" t="str">
        <f t="shared" si="41"/>
        <v/>
      </c>
      <c r="U43" s="169" t="str">
        <f t="shared" si="41"/>
        <v/>
      </c>
      <c r="V43" s="169" t="str">
        <f t="shared" si="25"/>
        <v/>
      </c>
      <c r="W43" s="169" t="str">
        <f t="shared" si="39"/>
        <v/>
      </c>
      <c r="X43" s="169" t="str">
        <f t="shared" si="39"/>
        <v/>
      </c>
      <c r="Y43" s="169" t="str">
        <f t="shared" si="39"/>
        <v/>
      </c>
      <c r="Z43" s="169" t="str">
        <f t="shared" si="39"/>
        <v/>
      </c>
      <c r="AA43" s="169" t="str">
        <f t="shared" si="39"/>
        <v/>
      </c>
      <c r="AB43" s="169" t="str">
        <f t="shared" si="39"/>
        <v/>
      </c>
      <c r="AC43" s="169" t="str">
        <f t="shared" si="39"/>
        <v/>
      </c>
      <c r="AD43" s="169" t="str">
        <f t="shared" si="39"/>
        <v/>
      </c>
      <c r="AE43" s="169" t="str">
        <f t="shared" si="39"/>
        <v/>
      </c>
      <c r="AF43" s="169" t="str">
        <f t="shared" si="39"/>
        <v/>
      </c>
      <c r="AG43" s="169" t="str">
        <f t="shared" si="40"/>
        <v/>
      </c>
      <c r="AH43" s="169" t="str">
        <f t="shared" si="40"/>
        <v/>
      </c>
      <c r="AI43" s="169" t="str">
        <f t="shared" si="40"/>
        <v/>
      </c>
      <c r="AJ43" s="169" t="str">
        <f t="shared" si="40"/>
        <v/>
      </c>
      <c r="AK43" s="169" t="str">
        <f t="shared" si="40"/>
        <v/>
      </c>
      <c r="AL43" s="169" t="str">
        <f t="shared" si="40"/>
        <v/>
      </c>
      <c r="AM43" s="169" t="str">
        <f t="shared" si="40"/>
        <v/>
      </c>
      <c r="AN43" s="169" t="str">
        <f t="shared" si="40"/>
        <v/>
      </c>
      <c r="AO43" s="169" t="str">
        <f t="shared" si="40"/>
        <v/>
      </c>
      <c r="AP43" s="169" t="str">
        <f t="shared" si="40"/>
        <v/>
      </c>
      <c r="AQ43" s="170">
        <f t="shared" si="36"/>
        <v>0</v>
      </c>
      <c r="AR43" s="170">
        <f t="shared" si="37"/>
        <v>0</v>
      </c>
      <c r="AS43" s="193">
        <f t="shared" si="38"/>
        <v>0</v>
      </c>
    </row>
    <row r="44" spans="1:45" s="74" customFormat="1" ht="27.75" customHeight="1">
      <c r="A44" s="184">
        <f>'Inventory - Linear and Vertical'!A31</f>
        <v>28</v>
      </c>
      <c r="B44" s="184"/>
      <c r="C44" s="184">
        <f>'Inventory - Linear and Vertical'!D31</f>
        <v>0</v>
      </c>
      <c r="D44" s="184" t="str">
        <f>IF('Inventory - Linear and Vertical'!E31="","",'Inventory - Linear and Vertical'!E31)</f>
        <v/>
      </c>
      <c r="E44" s="185">
        <f>'Inventory - Linear and Vertical'!F31</f>
        <v>0</v>
      </c>
      <c r="F44" s="186">
        <f>'Inventory - Linear and Vertical'!G31</f>
        <v>0</v>
      </c>
      <c r="G44" s="194">
        <f>'Inventory - Linear and Vertical'!K31</f>
        <v>0</v>
      </c>
      <c r="H44" s="188">
        <f>IF(C44='Community-Wide Current State'!$A$18,'Inventory - Vehicles and Equip.'!J31-'Inventory - Vehicles and Equip.'!O31,'Inventory - Linear and Vertical'!I31)</f>
        <v>0</v>
      </c>
      <c r="I44" s="188">
        <f>'Inventory - Linear and Vertical'!M31</f>
        <v>0</v>
      </c>
      <c r="J44" s="189" t="str">
        <f>IF(ISNUMBER('Inventory - Linear and Vertical'!AA31),'Inventory - Linear and Vertical'!AA31,"")</f>
        <v/>
      </c>
      <c r="K44" s="190">
        <f t="shared" si="15"/>
        <v>0</v>
      </c>
      <c r="L44" s="190">
        <f t="shared" si="29"/>
        <v>0</v>
      </c>
      <c r="M44" s="190">
        <f t="shared" si="30"/>
        <v>0</v>
      </c>
      <c r="N44" s="190">
        <f t="shared" si="31"/>
        <v>0</v>
      </c>
      <c r="O44" s="190">
        <f t="shared" si="32"/>
        <v>0</v>
      </c>
      <c r="P44" s="191">
        <f t="shared" si="33"/>
        <v>0</v>
      </c>
      <c r="Q44" s="192" t="str">
        <f t="shared" si="34"/>
        <v/>
      </c>
      <c r="R44" s="192" t="str">
        <f t="shared" si="35"/>
        <v/>
      </c>
      <c r="S44" s="169" t="str">
        <f t="shared" si="24"/>
        <v/>
      </c>
      <c r="T44" s="169" t="str">
        <f t="shared" si="41"/>
        <v/>
      </c>
      <c r="U44" s="169" t="str">
        <f t="shared" si="41"/>
        <v/>
      </c>
      <c r="V44" s="169" t="str">
        <f t="shared" si="25"/>
        <v/>
      </c>
      <c r="W44" s="169" t="str">
        <f t="shared" si="39"/>
        <v/>
      </c>
      <c r="X44" s="169" t="str">
        <f t="shared" si="39"/>
        <v/>
      </c>
      <c r="Y44" s="169" t="str">
        <f t="shared" si="39"/>
        <v/>
      </c>
      <c r="Z44" s="169" t="str">
        <f t="shared" si="39"/>
        <v/>
      </c>
      <c r="AA44" s="169" t="str">
        <f t="shared" si="39"/>
        <v/>
      </c>
      <c r="AB44" s="169" t="str">
        <f t="shared" si="39"/>
        <v/>
      </c>
      <c r="AC44" s="169" t="str">
        <f t="shared" si="39"/>
        <v/>
      </c>
      <c r="AD44" s="169" t="str">
        <f t="shared" si="39"/>
        <v/>
      </c>
      <c r="AE44" s="169" t="str">
        <f t="shared" si="39"/>
        <v/>
      </c>
      <c r="AF44" s="169" t="str">
        <f t="shared" si="39"/>
        <v/>
      </c>
      <c r="AG44" s="169" t="str">
        <f t="shared" si="40"/>
        <v/>
      </c>
      <c r="AH44" s="169" t="str">
        <f t="shared" si="40"/>
        <v/>
      </c>
      <c r="AI44" s="169" t="str">
        <f t="shared" si="40"/>
        <v/>
      </c>
      <c r="AJ44" s="169" t="str">
        <f t="shared" si="40"/>
        <v/>
      </c>
      <c r="AK44" s="169" t="str">
        <f t="shared" si="40"/>
        <v/>
      </c>
      <c r="AL44" s="169" t="str">
        <f t="shared" si="40"/>
        <v/>
      </c>
      <c r="AM44" s="169" t="str">
        <f t="shared" si="40"/>
        <v/>
      </c>
      <c r="AN44" s="169" t="str">
        <f t="shared" si="40"/>
        <v/>
      </c>
      <c r="AO44" s="169" t="str">
        <f t="shared" si="40"/>
        <v/>
      </c>
      <c r="AP44" s="169" t="str">
        <f t="shared" si="40"/>
        <v/>
      </c>
      <c r="AQ44" s="170">
        <f t="shared" si="36"/>
        <v>0</v>
      </c>
      <c r="AR44" s="170">
        <f t="shared" si="37"/>
        <v>0</v>
      </c>
      <c r="AS44" s="193">
        <f t="shared" si="38"/>
        <v>0</v>
      </c>
    </row>
    <row r="45" spans="1:45" s="74" customFormat="1" ht="27.75" customHeight="1">
      <c r="A45" s="184">
        <f>'Inventory - Linear and Vertical'!A32</f>
        <v>29</v>
      </c>
      <c r="B45" s="184"/>
      <c r="C45" s="184">
        <f>'Inventory - Linear and Vertical'!D32</f>
        <v>0</v>
      </c>
      <c r="D45" s="184" t="str">
        <f>IF('Inventory - Linear and Vertical'!E32="","",'Inventory - Linear and Vertical'!E32)</f>
        <v/>
      </c>
      <c r="E45" s="185">
        <f>'Inventory - Linear and Vertical'!F32</f>
        <v>0</v>
      </c>
      <c r="F45" s="186">
        <f>'Inventory - Linear and Vertical'!G32</f>
        <v>0</v>
      </c>
      <c r="G45" s="194">
        <f>'Inventory - Linear and Vertical'!K32</f>
        <v>0</v>
      </c>
      <c r="H45" s="188">
        <f>IF(C45='Community-Wide Current State'!$A$18,'Inventory - Vehicles and Equip.'!J32-'Inventory - Vehicles and Equip.'!O32,'Inventory - Linear and Vertical'!I32)</f>
        <v>0</v>
      </c>
      <c r="I45" s="188">
        <f>'Inventory - Linear and Vertical'!M32</f>
        <v>0</v>
      </c>
      <c r="J45" s="189" t="str">
        <f>IF(ISNUMBER('Inventory - Linear and Vertical'!AA32),'Inventory - Linear and Vertical'!AA32,"")</f>
        <v/>
      </c>
      <c r="K45" s="190">
        <f t="shared" si="15"/>
        <v>0</v>
      </c>
      <c r="L45" s="190">
        <f t="shared" si="29"/>
        <v>0</v>
      </c>
      <c r="M45" s="190">
        <f t="shared" si="30"/>
        <v>0</v>
      </c>
      <c r="N45" s="190">
        <f t="shared" si="31"/>
        <v>0</v>
      </c>
      <c r="O45" s="190">
        <f t="shared" si="32"/>
        <v>0</v>
      </c>
      <c r="P45" s="191">
        <f t="shared" si="33"/>
        <v>0</v>
      </c>
      <c r="Q45" s="192" t="str">
        <f t="shared" si="34"/>
        <v/>
      </c>
      <c r="R45" s="192" t="str">
        <f t="shared" si="35"/>
        <v/>
      </c>
      <c r="S45" s="169" t="str">
        <f t="shared" si="24"/>
        <v/>
      </c>
      <c r="T45" s="169" t="str">
        <f t="shared" si="41"/>
        <v/>
      </c>
      <c r="U45" s="169" t="str">
        <f t="shared" si="41"/>
        <v/>
      </c>
      <c r="V45" s="169" t="str">
        <f t="shared" si="25"/>
        <v/>
      </c>
      <c r="W45" s="169" t="str">
        <f t="shared" si="39"/>
        <v/>
      </c>
      <c r="X45" s="169" t="str">
        <f t="shared" si="39"/>
        <v/>
      </c>
      <c r="Y45" s="169" t="str">
        <f t="shared" si="39"/>
        <v/>
      </c>
      <c r="Z45" s="169" t="str">
        <f t="shared" si="39"/>
        <v/>
      </c>
      <c r="AA45" s="169" t="str">
        <f t="shared" si="39"/>
        <v/>
      </c>
      <c r="AB45" s="169" t="str">
        <f t="shared" si="39"/>
        <v/>
      </c>
      <c r="AC45" s="169" t="str">
        <f t="shared" si="39"/>
        <v/>
      </c>
      <c r="AD45" s="169" t="str">
        <f t="shared" si="39"/>
        <v/>
      </c>
      <c r="AE45" s="169" t="str">
        <f t="shared" si="39"/>
        <v/>
      </c>
      <c r="AF45" s="169" t="str">
        <f t="shared" si="39"/>
        <v/>
      </c>
      <c r="AG45" s="169" t="str">
        <f t="shared" si="40"/>
        <v/>
      </c>
      <c r="AH45" s="169" t="str">
        <f t="shared" si="40"/>
        <v/>
      </c>
      <c r="AI45" s="169" t="str">
        <f t="shared" si="40"/>
        <v/>
      </c>
      <c r="AJ45" s="169" t="str">
        <f t="shared" si="40"/>
        <v/>
      </c>
      <c r="AK45" s="169" t="str">
        <f t="shared" si="40"/>
        <v/>
      </c>
      <c r="AL45" s="169" t="str">
        <f t="shared" si="40"/>
        <v/>
      </c>
      <c r="AM45" s="169" t="str">
        <f t="shared" si="40"/>
        <v/>
      </c>
      <c r="AN45" s="169" t="str">
        <f t="shared" si="40"/>
        <v/>
      </c>
      <c r="AO45" s="169" t="str">
        <f t="shared" si="40"/>
        <v/>
      </c>
      <c r="AP45" s="169" t="str">
        <f t="shared" si="40"/>
        <v/>
      </c>
      <c r="AQ45" s="170">
        <f t="shared" si="36"/>
        <v>0</v>
      </c>
      <c r="AR45" s="170">
        <f t="shared" si="37"/>
        <v>0</v>
      </c>
      <c r="AS45" s="193">
        <f t="shared" si="38"/>
        <v>0</v>
      </c>
    </row>
    <row r="46" spans="1:45" s="74" customFormat="1" ht="27.75" customHeight="1">
      <c r="A46" s="184">
        <f>'Inventory - Linear and Vertical'!A33</f>
        <v>30</v>
      </c>
      <c r="B46" s="184"/>
      <c r="C46" s="184">
        <f>'Inventory - Linear and Vertical'!D33</f>
        <v>0</v>
      </c>
      <c r="D46" s="184" t="str">
        <f>IF('Inventory - Linear and Vertical'!E33="","",'Inventory - Linear and Vertical'!E33)</f>
        <v/>
      </c>
      <c r="E46" s="185">
        <f>'Inventory - Linear and Vertical'!F33</f>
        <v>0</v>
      </c>
      <c r="F46" s="186">
        <f>'Inventory - Linear and Vertical'!G33</f>
        <v>0</v>
      </c>
      <c r="G46" s="194">
        <f>'Inventory - Linear and Vertical'!K33</f>
        <v>0</v>
      </c>
      <c r="H46" s="188">
        <f>IF(C46='Community-Wide Current State'!$A$18,'Inventory - Vehicles and Equip.'!J33-'Inventory - Vehicles and Equip.'!O33,'Inventory - Linear and Vertical'!I33)</f>
        <v>0</v>
      </c>
      <c r="I46" s="188">
        <f>'Inventory - Linear and Vertical'!M33</f>
        <v>0</v>
      </c>
      <c r="J46" s="189" t="str">
        <f>IF(ISNUMBER('Inventory - Linear and Vertical'!AA33),'Inventory - Linear and Vertical'!AA33,"")</f>
        <v/>
      </c>
      <c r="K46" s="190">
        <f t="shared" si="15"/>
        <v>0</v>
      </c>
      <c r="L46" s="190">
        <f t="shared" si="29"/>
        <v>0</v>
      </c>
      <c r="M46" s="190">
        <f t="shared" si="30"/>
        <v>0</v>
      </c>
      <c r="N46" s="190">
        <f t="shared" si="31"/>
        <v>0</v>
      </c>
      <c r="O46" s="190">
        <f t="shared" si="32"/>
        <v>0</v>
      </c>
      <c r="P46" s="191">
        <f t="shared" si="33"/>
        <v>0</v>
      </c>
      <c r="Q46" s="192" t="str">
        <f t="shared" si="34"/>
        <v/>
      </c>
      <c r="R46" s="192" t="str">
        <f t="shared" si="35"/>
        <v/>
      </c>
      <c r="S46" s="169" t="str">
        <f t="shared" si="24"/>
        <v/>
      </c>
      <c r="T46" s="169" t="str">
        <f t="shared" si="41"/>
        <v/>
      </c>
      <c r="U46" s="169" t="str">
        <f t="shared" si="41"/>
        <v/>
      </c>
      <c r="V46" s="169" t="str">
        <f t="shared" si="25"/>
        <v/>
      </c>
      <c r="W46" s="169" t="str">
        <f t="shared" si="39"/>
        <v/>
      </c>
      <c r="X46" s="169" t="str">
        <f t="shared" si="39"/>
        <v/>
      </c>
      <c r="Y46" s="169" t="str">
        <f t="shared" si="39"/>
        <v/>
      </c>
      <c r="Z46" s="169" t="str">
        <f t="shared" si="39"/>
        <v/>
      </c>
      <c r="AA46" s="169" t="str">
        <f t="shared" si="39"/>
        <v/>
      </c>
      <c r="AB46" s="169" t="str">
        <f t="shared" si="39"/>
        <v/>
      </c>
      <c r="AC46" s="169" t="str">
        <f t="shared" si="39"/>
        <v/>
      </c>
      <c r="AD46" s="169" t="str">
        <f t="shared" si="39"/>
        <v/>
      </c>
      <c r="AE46" s="169" t="str">
        <f t="shared" si="39"/>
        <v/>
      </c>
      <c r="AF46" s="169" t="str">
        <f t="shared" si="39"/>
        <v/>
      </c>
      <c r="AG46" s="169" t="str">
        <f t="shared" si="40"/>
        <v/>
      </c>
      <c r="AH46" s="169" t="str">
        <f t="shared" si="40"/>
        <v/>
      </c>
      <c r="AI46" s="169" t="str">
        <f t="shared" si="40"/>
        <v/>
      </c>
      <c r="AJ46" s="169" t="str">
        <f t="shared" si="40"/>
        <v/>
      </c>
      <c r="AK46" s="169" t="str">
        <f t="shared" si="40"/>
        <v/>
      </c>
      <c r="AL46" s="169" t="str">
        <f t="shared" si="40"/>
        <v/>
      </c>
      <c r="AM46" s="169" t="str">
        <f t="shared" si="40"/>
        <v/>
      </c>
      <c r="AN46" s="169" t="str">
        <f t="shared" si="40"/>
        <v/>
      </c>
      <c r="AO46" s="169" t="str">
        <f t="shared" si="40"/>
        <v/>
      </c>
      <c r="AP46" s="169" t="str">
        <f t="shared" si="40"/>
        <v/>
      </c>
      <c r="AQ46" s="170">
        <f t="shared" si="36"/>
        <v>0</v>
      </c>
      <c r="AR46" s="170">
        <f t="shared" si="37"/>
        <v>0</v>
      </c>
      <c r="AS46" s="193">
        <f t="shared" si="38"/>
        <v>0</v>
      </c>
    </row>
    <row r="47" spans="1:45" s="74" customFormat="1" ht="27.75" customHeight="1">
      <c r="A47" s="184">
        <f>'Inventory - Linear and Vertical'!A34</f>
        <v>31</v>
      </c>
      <c r="B47" s="184"/>
      <c r="C47" s="184">
        <f>'Inventory - Linear and Vertical'!D34</f>
        <v>0</v>
      </c>
      <c r="D47" s="184" t="str">
        <f>IF('Inventory - Linear and Vertical'!E34="","",'Inventory - Linear and Vertical'!E34)</f>
        <v/>
      </c>
      <c r="E47" s="185">
        <f>'Inventory - Linear and Vertical'!F34</f>
        <v>0</v>
      </c>
      <c r="F47" s="186">
        <f>'Inventory - Linear and Vertical'!G34</f>
        <v>0</v>
      </c>
      <c r="G47" s="194">
        <f>'Inventory - Linear and Vertical'!K34</f>
        <v>0</v>
      </c>
      <c r="H47" s="188">
        <f>IF(C47='Community-Wide Current State'!$A$18,'Inventory - Vehicles and Equip.'!J34-'Inventory - Vehicles and Equip.'!O34,'Inventory - Linear and Vertical'!I34)</f>
        <v>0</v>
      </c>
      <c r="I47" s="188">
        <f>'Inventory - Linear and Vertical'!M34</f>
        <v>0</v>
      </c>
      <c r="J47" s="189" t="str">
        <f>IF(ISNUMBER('Inventory - Linear and Vertical'!AA34),'Inventory - Linear and Vertical'!AA34,"")</f>
        <v/>
      </c>
      <c r="K47" s="190">
        <f t="shared" si="15"/>
        <v>0</v>
      </c>
      <c r="L47" s="190">
        <f t="shared" si="29"/>
        <v>0</v>
      </c>
      <c r="M47" s="190">
        <f t="shared" si="30"/>
        <v>0</v>
      </c>
      <c r="N47" s="190">
        <f t="shared" si="31"/>
        <v>0</v>
      </c>
      <c r="O47" s="190">
        <f t="shared" si="32"/>
        <v>0</v>
      </c>
      <c r="P47" s="191">
        <f t="shared" si="33"/>
        <v>0</v>
      </c>
      <c r="Q47" s="192" t="str">
        <f t="shared" si="34"/>
        <v/>
      </c>
      <c r="R47" s="192" t="str">
        <f t="shared" si="35"/>
        <v/>
      </c>
      <c r="S47" s="169" t="str">
        <f t="shared" si="24"/>
        <v/>
      </c>
      <c r="T47" s="169" t="str">
        <f t="shared" si="41"/>
        <v/>
      </c>
      <c r="U47" s="169" t="str">
        <f t="shared" si="41"/>
        <v/>
      </c>
      <c r="V47" s="169" t="str">
        <f t="shared" si="25"/>
        <v/>
      </c>
      <c r="W47" s="169" t="str">
        <f t="shared" ref="W47:AF56" si="42">IF(OR($K47=W$16,$L47=W$16,$M47=W$16,$N47=W$16,$O47=W$16,$P47=W$16),$G47,"")</f>
        <v/>
      </c>
      <c r="X47" s="169" t="str">
        <f t="shared" si="42"/>
        <v/>
      </c>
      <c r="Y47" s="169" t="str">
        <f t="shared" si="42"/>
        <v/>
      </c>
      <c r="Z47" s="169" t="str">
        <f t="shared" si="42"/>
        <v/>
      </c>
      <c r="AA47" s="169" t="str">
        <f t="shared" si="42"/>
        <v/>
      </c>
      <c r="AB47" s="169" t="str">
        <f t="shared" si="42"/>
        <v/>
      </c>
      <c r="AC47" s="169" t="str">
        <f t="shared" si="42"/>
        <v/>
      </c>
      <c r="AD47" s="169" t="str">
        <f t="shared" si="42"/>
        <v/>
      </c>
      <c r="AE47" s="169" t="str">
        <f t="shared" si="42"/>
        <v/>
      </c>
      <c r="AF47" s="169" t="str">
        <f t="shared" si="42"/>
        <v/>
      </c>
      <c r="AG47" s="169" t="str">
        <f t="shared" ref="AG47:AP56" si="43">IF(OR($K47=AG$16,$L47=AG$16,$M47=AG$16,$N47=AG$16,$O47=AG$16,$P47=AG$16),$G47,"")</f>
        <v/>
      </c>
      <c r="AH47" s="169" t="str">
        <f t="shared" si="43"/>
        <v/>
      </c>
      <c r="AI47" s="169" t="str">
        <f t="shared" si="43"/>
        <v/>
      </c>
      <c r="AJ47" s="169" t="str">
        <f t="shared" si="43"/>
        <v/>
      </c>
      <c r="AK47" s="169" t="str">
        <f t="shared" si="43"/>
        <v/>
      </c>
      <c r="AL47" s="169" t="str">
        <f t="shared" si="43"/>
        <v/>
      </c>
      <c r="AM47" s="169" t="str">
        <f t="shared" si="43"/>
        <v/>
      </c>
      <c r="AN47" s="169" t="str">
        <f t="shared" si="43"/>
        <v/>
      </c>
      <c r="AO47" s="169" t="str">
        <f t="shared" si="43"/>
        <v/>
      </c>
      <c r="AP47" s="169" t="str">
        <f t="shared" si="43"/>
        <v/>
      </c>
      <c r="AQ47" s="170">
        <f t="shared" si="36"/>
        <v>0</v>
      </c>
      <c r="AR47" s="170">
        <f t="shared" si="37"/>
        <v>0</v>
      </c>
      <c r="AS47" s="193">
        <f t="shared" si="38"/>
        <v>0</v>
      </c>
    </row>
    <row r="48" spans="1:45" s="74" customFormat="1" ht="27.75" customHeight="1">
      <c r="A48" s="184">
        <f>'Inventory - Linear and Vertical'!A35</f>
        <v>32</v>
      </c>
      <c r="B48" s="184"/>
      <c r="C48" s="184">
        <f>'Inventory - Linear and Vertical'!D35</f>
        <v>0</v>
      </c>
      <c r="D48" s="184" t="str">
        <f>IF('Inventory - Linear and Vertical'!E35="","",'Inventory - Linear and Vertical'!E35)</f>
        <v/>
      </c>
      <c r="E48" s="185">
        <f>'Inventory - Linear and Vertical'!F35</f>
        <v>0</v>
      </c>
      <c r="F48" s="186">
        <f>'Inventory - Linear and Vertical'!G35</f>
        <v>0</v>
      </c>
      <c r="G48" s="194">
        <f>'Inventory - Linear and Vertical'!K35</f>
        <v>0</v>
      </c>
      <c r="H48" s="188">
        <f>IF(C48='Community-Wide Current State'!$A$18,'Inventory - Vehicles and Equip.'!J35-'Inventory - Vehicles and Equip.'!O35,'Inventory - Linear and Vertical'!I35)</f>
        <v>0</v>
      </c>
      <c r="I48" s="188">
        <f>'Inventory - Linear and Vertical'!M35</f>
        <v>0</v>
      </c>
      <c r="J48" s="189" t="str">
        <f>IF(ISNUMBER('Inventory - Linear and Vertical'!AA35),'Inventory - Linear and Vertical'!AA35,"")</f>
        <v/>
      </c>
      <c r="K48" s="190">
        <f t="shared" si="15"/>
        <v>0</v>
      </c>
      <c r="L48" s="190">
        <f t="shared" si="29"/>
        <v>0</v>
      </c>
      <c r="M48" s="190">
        <f t="shared" si="30"/>
        <v>0</v>
      </c>
      <c r="N48" s="190">
        <f t="shared" si="31"/>
        <v>0</v>
      </c>
      <c r="O48" s="190">
        <f t="shared" si="32"/>
        <v>0</v>
      </c>
      <c r="P48" s="191">
        <f t="shared" si="33"/>
        <v>0</v>
      </c>
      <c r="Q48" s="192" t="str">
        <f t="shared" si="34"/>
        <v/>
      </c>
      <c r="R48" s="192" t="str">
        <f t="shared" si="35"/>
        <v/>
      </c>
      <c r="S48" s="169" t="str">
        <f t="shared" si="24"/>
        <v/>
      </c>
      <c r="T48" s="169" t="str">
        <f t="shared" si="41"/>
        <v/>
      </c>
      <c r="U48" s="169" t="str">
        <f t="shared" si="41"/>
        <v/>
      </c>
      <c r="V48" s="169" t="str">
        <f t="shared" si="25"/>
        <v/>
      </c>
      <c r="W48" s="169" t="str">
        <f t="shared" si="42"/>
        <v/>
      </c>
      <c r="X48" s="169" t="str">
        <f t="shared" si="42"/>
        <v/>
      </c>
      <c r="Y48" s="169" t="str">
        <f t="shared" si="42"/>
        <v/>
      </c>
      <c r="Z48" s="169" t="str">
        <f t="shared" si="42"/>
        <v/>
      </c>
      <c r="AA48" s="169" t="str">
        <f t="shared" si="42"/>
        <v/>
      </c>
      <c r="AB48" s="169" t="str">
        <f t="shared" si="42"/>
        <v/>
      </c>
      <c r="AC48" s="169" t="str">
        <f t="shared" si="42"/>
        <v/>
      </c>
      <c r="AD48" s="169" t="str">
        <f t="shared" si="42"/>
        <v/>
      </c>
      <c r="AE48" s="169" t="str">
        <f t="shared" si="42"/>
        <v/>
      </c>
      <c r="AF48" s="169" t="str">
        <f t="shared" si="42"/>
        <v/>
      </c>
      <c r="AG48" s="169" t="str">
        <f t="shared" si="43"/>
        <v/>
      </c>
      <c r="AH48" s="169" t="str">
        <f t="shared" si="43"/>
        <v/>
      </c>
      <c r="AI48" s="169" t="str">
        <f t="shared" si="43"/>
        <v/>
      </c>
      <c r="AJ48" s="169" t="str">
        <f t="shared" si="43"/>
        <v/>
      </c>
      <c r="AK48" s="169" t="str">
        <f t="shared" si="43"/>
        <v/>
      </c>
      <c r="AL48" s="169" t="str">
        <f t="shared" si="43"/>
        <v/>
      </c>
      <c r="AM48" s="169" t="str">
        <f t="shared" si="43"/>
        <v/>
      </c>
      <c r="AN48" s="169" t="str">
        <f t="shared" si="43"/>
        <v/>
      </c>
      <c r="AO48" s="169" t="str">
        <f t="shared" si="43"/>
        <v/>
      </c>
      <c r="AP48" s="169" t="str">
        <f t="shared" si="43"/>
        <v/>
      </c>
      <c r="AQ48" s="170">
        <f t="shared" si="36"/>
        <v>0</v>
      </c>
      <c r="AR48" s="170">
        <f t="shared" si="37"/>
        <v>0</v>
      </c>
      <c r="AS48" s="193">
        <f t="shared" si="38"/>
        <v>0</v>
      </c>
    </row>
    <row r="49" spans="1:58" s="74" customFormat="1" ht="27.75" customHeight="1">
      <c r="A49" s="184">
        <f>'Inventory - Linear and Vertical'!A36</f>
        <v>33</v>
      </c>
      <c r="B49" s="184"/>
      <c r="C49" s="184">
        <f>'Inventory - Linear and Vertical'!D36</f>
        <v>0</v>
      </c>
      <c r="D49" s="184" t="str">
        <f>IF('Inventory - Linear and Vertical'!E36="","",'Inventory - Linear and Vertical'!E36)</f>
        <v/>
      </c>
      <c r="E49" s="185">
        <f>'Inventory - Linear and Vertical'!F36</f>
        <v>0</v>
      </c>
      <c r="F49" s="186">
        <f>'Inventory - Linear and Vertical'!G36</f>
        <v>0</v>
      </c>
      <c r="G49" s="194">
        <f>'Inventory - Linear and Vertical'!K36</f>
        <v>0</v>
      </c>
      <c r="H49" s="188">
        <f>IF(C49='Community-Wide Current State'!$A$18,'Inventory - Vehicles and Equip.'!J36-'Inventory - Vehicles and Equip.'!O36,'Inventory - Linear and Vertical'!I36)</f>
        <v>0</v>
      </c>
      <c r="I49" s="188">
        <f>'Inventory - Linear and Vertical'!M36</f>
        <v>0</v>
      </c>
      <c r="J49" s="189" t="str">
        <f>IF(ISNUMBER('Inventory - Linear and Vertical'!AA36),'Inventory - Linear and Vertical'!AA36,"")</f>
        <v/>
      </c>
      <c r="K49" s="190">
        <f t="shared" si="15"/>
        <v>0</v>
      </c>
      <c r="L49" s="190">
        <f t="shared" si="29"/>
        <v>0</v>
      </c>
      <c r="M49" s="190">
        <f t="shared" si="30"/>
        <v>0</v>
      </c>
      <c r="N49" s="190">
        <f t="shared" si="31"/>
        <v>0</v>
      </c>
      <c r="O49" s="190">
        <f t="shared" si="32"/>
        <v>0</v>
      </c>
      <c r="P49" s="191">
        <f t="shared" si="33"/>
        <v>0</v>
      </c>
      <c r="Q49" s="192" t="str">
        <f t="shared" si="34"/>
        <v/>
      </c>
      <c r="R49" s="192" t="str">
        <f t="shared" si="35"/>
        <v/>
      </c>
      <c r="S49" s="169" t="str">
        <f t="shared" si="24"/>
        <v/>
      </c>
      <c r="T49" s="169" t="str">
        <f t="shared" si="41"/>
        <v/>
      </c>
      <c r="U49" s="169" t="str">
        <f t="shared" si="41"/>
        <v/>
      </c>
      <c r="V49" s="169" t="str">
        <f t="shared" si="25"/>
        <v/>
      </c>
      <c r="W49" s="169" t="str">
        <f t="shared" si="42"/>
        <v/>
      </c>
      <c r="X49" s="169" t="str">
        <f t="shared" si="42"/>
        <v/>
      </c>
      <c r="Y49" s="169" t="str">
        <f t="shared" si="42"/>
        <v/>
      </c>
      <c r="Z49" s="169" t="str">
        <f t="shared" si="42"/>
        <v/>
      </c>
      <c r="AA49" s="169" t="str">
        <f t="shared" si="42"/>
        <v/>
      </c>
      <c r="AB49" s="169" t="str">
        <f t="shared" si="42"/>
        <v/>
      </c>
      <c r="AC49" s="169" t="str">
        <f t="shared" si="42"/>
        <v/>
      </c>
      <c r="AD49" s="169" t="str">
        <f t="shared" si="42"/>
        <v/>
      </c>
      <c r="AE49" s="169" t="str">
        <f t="shared" si="42"/>
        <v/>
      </c>
      <c r="AF49" s="169" t="str">
        <f t="shared" si="42"/>
        <v/>
      </c>
      <c r="AG49" s="169" t="str">
        <f t="shared" si="43"/>
        <v/>
      </c>
      <c r="AH49" s="169" t="str">
        <f t="shared" si="43"/>
        <v/>
      </c>
      <c r="AI49" s="169" t="str">
        <f t="shared" si="43"/>
        <v/>
      </c>
      <c r="AJ49" s="169" t="str">
        <f t="shared" si="43"/>
        <v/>
      </c>
      <c r="AK49" s="169" t="str">
        <f t="shared" si="43"/>
        <v/>
      </c>
      <c r="AL49" s="169" t="str">
        <f t="shared" si="43"/>
        <v/>
      </c>
      <c r="AM49" s="169" t="str">
        <f t="shared" si="43"/>
        <v/>
      </c>
      <c r="AN49" s="169" t="str">
        <f t="shared" si="43"/>
        <v/>
      </c>
      <c r="AO49" s="169" t="str">
        <f t="shared" si="43"/>
        <v/>
      </c>
      <c r="AP49" s="169" t="str">
        <f t="shared" si="43"/>
        <v/>
      </c>
      <c r="AQ49" s="170">
        <f t="shared" si="36"/>
        <v>0</v>
      </c>
      <c r="AR49" s="170">
        <f t="shared" si="37"/>
        <v>0</v>
      </c>
      <c r="AS49" s="193">
        <f t="shared" si="38"/>
        <v>0</v>
      </c>
    </row>
    <row r="50" spans="1:58" s="74" customFormat="1" ht="27.75" customHeight="1">
      <c r="A50" s="184">
        <f>'Inventory - Linear and Vertical'!A37</f>
        <v>34</v>
      </c>
      <c r="B50" s="184"/>
      <c r="C50" s="184">
        <f>'Inventory - Linear and Vertical'!D37</f>
        <v>0</v>
      </c>
      <c r="D50" s="184" t="str">
        <f>IF('Inventory - Linear and Vertical'!E37="","",'Inventory - Linear and Vertical'!E37)</f>
        <v/>
      </c>
      <c r="E50" s="185">
        <f>'Inventory - Linear and Vertical'!F37</f>
        <v>0</v>
      </c>
      <c r="F50" s="186">
        <f>'Inventory - Linear and Vertical'!G37</f>
        <v>0</v>
      </c>
      <c r="G50" s="194">
        <f>'Inventory - Linear and Vertical'!K37</f>
        <v>0</v>
      </c>
      <c r="H50" s="188">
        <f>IF(C50='Community-Wide Current State'!$A$18,'Inventory - Vehicles and Equip.'!J37-'Inventory - Vehicles and Equip.'!O37,'Inventory - Linear and Vertical'!I37)</f>
        <v>0</v>
      </c>
      <c r="I50" s="188">
        <f>'Inventory - Linear and Vertical'!M37</f>
        <v>0</v>
      </c>
      <c r="J50" s="189" t="str">
        <f>IF(ISNUMBER('Inventory - Linear and Vertical'!AA37),'Inventory - Linear and Vertical'!AA37,"")</f>
        <v/>
      </c>
      <c r="K50" s="190">
        <f t="shared" si="15"/>
        <v>0</v>
      </c>
      <c r="L50" s="190">
        <f t="shared" si="29"/>
        <v>0</v>
      </c>
      <c r="M50" s="190">
        <f t="shared" si="30"/>
        <v>0</v>
      </c>
      <c r="N50" s="190">
        <f t="shared" si="31"/>
        <v>0</v>
      </c>
      <c r="O50" s="190">
        <f t="shared" si="32"/>
        <v>0</v>
      </c>
      <c r="P50" s="191">
        <f t="shared" si="33"/>
        <v>0</v>
      </c>
      <c r="Q50" s="192" t="str">
        <f t="shared" si="34"/>
        <v/>
      </c>
      <c r="R50" s="192" t="str">
        <f t="shared" si="35"/>
        <v/>
      </c>
      <c r="S50" s="169" t="str">
        <f t="shared" si="24"/>
        <v/>
      </c>
      <c r="T50" s="169" t="str">
        <f t="shared" si="41"/>
        <v/>
      </c>
      <c r="U50" s="169" t="str">
        <f t="shared" si="41"/>
        <v/>
      </c>
      <c r="V50" s="169" t="str">
        <f t="shared" si="25"/>
        <v/>
      </c>
      <c r="W50" s="169" t="str">
        <f t="shared" si="42"/>
        <v/>
      </c>
      <c r="X50" s="169" t="str">
        <f t="shared" si="42"/>
        <v/>
      </c>
      <c r="Y50" s="169" t="str">
        <f t="shared" si="42"/>
        <v/>
      </c>
      <c r="Z50" s="169" t="str">
        <f t="shared" si="42"/>
        <v/>
      </c>
      <c r="AA50" s="169" t="str">
        <f t="shared" si="42"/>
        <v/>
      </c>
      <c r="AB50" s="169" t="str">
        <f t="shared" si="42"/>
        <v/>
      </c>
      <c r="AC50" s="169" t="str">
        <f t="shared" si="42"/>
        <v/>
      </c>
      <c r="AD50" s="169" t="str">
        <f t="shared" si="42"/>
        <v/>
      </c>
      <c r="AE50" s="169" t="str">
        <f t="shared" si="42"/>
        <v/>
      </c>
      <c r="AF50" s="169" t="str">
        <f t="shared" si="42"/>
        <v/>
      </c>
      <c r="AG50" s="169" t="str">
        <f t="shared" si="43"/>
        <v/>
      </c>
      <c r="AH50" s="169" t="str">
        <f t="shared" si="43"/>
        <v/>
      </c>
      <c r="AI50" s="169" t="str">
        <f t="shared" si="43"/>
        <v/>
      </c>
      <c r="AJ50" s="169" t="str">
        <f t="shared" si="43"/>
        <v/>
      </c>
      <c r="AK50" s="169" t="str">
        <f t="shared" si="43"/>
        <v/>
      </c>
      <c r="AL50" s="169" t="str">
        <f t="shared" si="43"/>
        <v/>
      </c>
      <c r="AM50" s="169" t="str">
        <f t="shared" si="43"/>
        <v/>
      </c>
      <c r="AN50" s="169" t="str">
        <f t="shared" si="43"/>
        <v/>
      </c>
      <c r="AO50" s="169" t="str">
        <f t="shared" si="43"/>
        <v/>
      </c>
      <c r="AP50" s="169" t="str">
        <f t="shared" si="43"/>
        <v/>
      </c>
      <c r="AQ50" s="170">
        <f t="shared" si="36"/>
        <v>0</v>
      </c>
      <c r="AR50" s="170">
        <f t="shared" si="37"/>
        <v>0</v>
      </c>
      <c r="AS50" s="193">
        <f t="shared" si="38"/>
        <v>0</v>
      </c>
    </row>
    <row r="51" spans="1:58" s="74" customFormat="1" ht="27.75" customHeight="1">
      <c r="A51" s="184">
        <f>'Inventory - Linear and Vertical'!A38</f>
        <v>35</v>
      </c>
      <c r="B51" s="184"/>
      <c r="C51" s="184">
        <f>'Inventory - Linear and Vertical'!D38</f>
        <v>0</v>
      </c>
      <c r="D51" s="184" t="str">
        <f>IF('Inventory - Linear and Vertical'!E38="","",'Inventory - Linear and Vertical'!E38)</f>
        <v/>
      </c>
      <c r="E51" s="185">
        <f>'Inventory - Linear and Vertical'!F38</f>
        <v>0</v>
      </c>
      <c r="F51" s="186">
        <f>'Inventory - Linear and Vertical'!G38</f>
        <v>0</v>
      </c>
      <c r="G51" s="194">
        <f>'Inventory - Linear and Vertical'!K38</f>
        <v>0</v>
      </c>
      <c r="H51" s="188">
        <f>IF(C51='Community-Wide Current State'!$A$18,'Inventory - Vehicles and Equip.'!J38-'Inventory - Vehicles and Equip.'!O38,'Inventory - Linear and Vertical'!I38)</f>
        <v>0</v>
      </c>
      <c r="I51" s="188">
        <f>'Inventory - Linear and Vertical'!M38</f>
        <v>0</v>
      </c>
      <c r="J51" s="189" t="str">
        <f>IF(ISNUMBER('Inventory - Linear and Vertical'!AA38),'Inventory - Linear and Vertical'!AA38,"")</f>
        <v/>
      </c>
      <c r="K51" s="190">
        <f t="shared" si="15"/>
        <v>0</v>
      </c>
      <c r="L51" s="190">
        <f t="shared" si="29"/>
        <v>0</v>
      </c>
      <c r="M51" s="190">
        <f t="shared" si="30"/>
        <v>0</v>
      </c>
      <c r="N51" s="190">
        <f t="shared" si="31"/>
        <v>0</v>
      </c>
      <c r="O51" s="190">
        <f t="shared" si="32"/>
        <v>0</v>
      </c>
      <c r="P51" s="191">
        <f t="shared" si="33"/>
        <v>0</v>
      </c>
      <c r="Q51" s="192" t="str">
        <f t="shared" si="34"/>
        <v/>
      </c>
      <c r="R51" s="192" t="str">
        <f t="shared" si="35"/>
        <v/>
      </c>
      <c r="S51" s="169" t="str">
        <f t="shared" si="24"/>
        <v/>
      </c>
      <c r="T51" s="169" t="str">
        <f t="shared" si="41"/>
        <v/>
      </c>
      <c r="U51" s="169" t="str">
        <f t="shared" si="41"/>
        <v/>
      </c>
      <c r="V51" s="169" t="str">
        <f t="shared" si="25"/>
        <v/>
      </c>
      <c r="W51" s="169" t="str">
        <f t="shared" si="42"/>
        <v/>
      </c>
      <c r="X51" s="169" t="str">
        <f t="shared" si="42"/>
        <v/>
      </c>
      <c r="Y51" s="169" t="str">
        <f t="shared" si="42"/>
        <v/>
      </c>
      <c r="Z51" s="169" t="str">
        <f t="shared" si="42"/>
        <v/>
      </c>
      <c r="AA51" s="169" t="str">
        <f t="shared" si="42"/>
        <v/>
      </c>
      <c r="AB51" s="169" t="str">
        <f t="shared" si="42"/>
        <v/>
      </c>
      <c r="AC51" s="169" t="str">
        <f t="shared" si="42"/>
        <v/>
      </c>
      <c r="AD51" s="169" t="str">
        <f t="shared" si="42"/>
        <v/>
      </c>
      <c r="AE51" s="169" t="str">
        <f t="shared" si="42"/>
        <v/>
      </c>
      <c r="AF51" s="169" t="str">
        <f t="shared" si="42"/>
        <v/>
      </c>
      <c r="AG51" s="169" t="str">
        <f t="shared" si="43"/>
        <v/>
      </c>
      <c r="AH51" s="169" t="str">
        <f t="shared" si="43"/>
        <v/>
      </c>
      <c r="AI51" s="169" t="str">
        <f t="shared" si="43"/>
        <v/>
      </c>
      <c r="AJ51" s="169" t="str">
        <f t="shared" si="43"/>
        <v/>
      </c>
      <c r="AK51" s="169" t="str">
        <f t="shared" si="43"/>
        <v/>
      </c>
      <c r="AL51" s="169" t="str">
        <f t="shared" si="43"/>
        <v/>
      </c>
      <c r="AM51" s="169" t="str">
        <f t="shared" si="43"/>
        <v/>
      </c>
      <c r="AN51" s="169" t="str">
        <f t="shared" si="43"/>
        <v/>
      </c>
      <c r="AO51" s="169" t="str">
        <f t="shared" si="43"/>
        <v/>
      </c>
      <c r="AP51" s="169" t="str">
        <f t="shared" si="43"/>
        <v/>
      </c>
      <c r="AQ51" s="170">
        <f t="shared" si="36"/>
        <v>0</v>
      </c>
      <c r="AR51" s="170">
        <f t="shared" si="37"/>
        <v>0</v>
      </c>
      <c r="AS51" s="193">
        <f t="shared" si="38"/>
        <v>0</v>
      </c>
    </row>
    <row r="52" spans="1:58" s="74" customFormat="1" ht="27.75" customHeight="1">
      <c r="A52" s="184">
        <f>'Inventory - Linear and Vertical'!A39</f>
        <v>36</v>
      </c>
      <c r="B52" s="184"/>
      <c r="C52" s="184">
        <f>'Inventory - Linear and Vertical'!D39</f>
        <v>0</v>
      </c>
      <c r="D52" s="184" t="str">
        <f>IF('Inventory - Linear and Vertical'!E39="","",'Inventory - Linear and Vertical'!E39)</f>
        <v/>
      </c>
      <c r="E52" s="185">
        <f>'Inventory - Linear and Vertical'!F39</f>
        <v>0</v>
      </c>
      <c r="F52" s="186">
        <f>'Inventory - Linear and Vertical'!G39</f>
        <v>0</v>
      </c>
      <c r="G52" s="194">
        <f>'Inventory - Linear and Vertical'!K39</f>
        <v>0</v>
      </c>
      <c r="H52" s="188">
        <f>IF(C52='Community-Wide Current State'!$A$18,'Inventory - Vehicles and Equip.'!J39-'Inventory - Vehicles and Equip.'!O39,'Inventory - Linear and Vertical'!I39)</f>
        <v>0</v>
      </c>
      <c r="I52" s="188">
        <f>'Inventory - Linear and Vertical'!M39</f>
        <v>0</v>
      </c>
      <c r="J52" s="189" t="str">
        <f>IF(ISNUMBER('Inventory - Linear and Vertical'!AA39),'Inventory - Linear and Vertical'!AA39,"")</f>
        <v/>
      </c>
      <c r="K52" s="190">
        <f t="shared" si="15"/>
        <v>0</v>
      </c>
      <c r="L52" s="190">
        <f t="shared" si="29"/>
        <v>0</v>
      </c>
      <c r="M52" s="190">
        <f t="shared" si="30"/>
        <v>0</v>
      </c>
      <c r="N52" s="190">
        <f t="shared" si="31"/>
        <v>0</v>
      </c>
      <c r="O52" s="190">
        <f t="shared" si="32"/>
        <v>0</v>
      </c>
      <c r="P52" s="191">
        <f t="shared" si="33"/>
        <v>0</v>
      </c>
      <c r="Q52" s="192" t="str">
        <f t="shared" si="34"/>
        <v/>
      </c>
      <c r="R52" s="192" t="str">
        <f t="shared" si="35"/>
        <v/>
      </c>
      <c r="S52" s="169" t="str">
        <f t="shared" si="24"/>
        <v/>
      </c>
      <c r="T52" s="169" t="str">
        <f t="shared" si="41"/>
        <v/>
      </c>
      <c r="U52" s="169" t="str">
        <f t="shared" si="41"/>
        <v/>
      </c>
      <c r="V52" s="169" t="str">
        <f t="shared" si="25"/>
        <v/>
      </c>
      <c r="W52" s="169" t="str">
        <f t="shared" si="42"/>
        <v/>
      </c>
      <c r="X52" s="169" t="str">
        <f t="shared" si="42"/>
        <v/>
      </c>
      <c r="Y52" s="169" t="str">
        <f t="shared" si="42"/>
        <v/>
      </c>
      <c r="Z52" s="169" t="str">
        <f t="shared" si="42"/>
        <v/>
      </c>
      <c r="AA52" s="169" t="str">
        <f t="shared" si="42"/>
        <v/>
      </c>
      <c r="AB52" s="169" t="str">
        <f t="shared" si="42"/>
        <v/>
      </c>
      <c r="AC52" s="169" t="str">
        <f t="shared" si="42"/>
        <v/>
      </c>
      <c r="AD52" s="169" t="str">
        <f t="shared" si="42"/>
        <v/>
      </c>
      <c r="AE52" s="169" t="str">
        <f t="shared" si="42"/>
        <v/>
      </c>
      <c r="AF52" s="169" t="str">
        <f t="shared" si="42"/>
        <v/>
      </c>
      <c r="AG52" s="169" t="str">
        <f t="shared" si="43"/>
        <v/>
      </c>
      <c r="AH52" s="169" t="str">
        <f t="shared" si="43"/>
        <v/>
      </c>
      <c r="AI52" s="169" t="str">
        <f t="shared" si="43"/>
        <v/>
      </c>
      <c r="AJ52" s="169" t="str">
        <f t="shared" si="43"/>
        <v/>
      </c>
      <c r="AK52" s="169" t="str">
        <f t="shared" si="43"/>
        <v/>
      </c>
      <c r="AL52" s="169" t="str">
        <f t="shared" si="43"/>
        <v/>
      </c>
      <c r="AM52" s="169" t="str">
        <f t="shared" si="43"/>
        <v/>
      </c>
      <c r="AN52" s="169" t="str">
        <f t="shared" si="43"/>
        <v/>
      </c>
      <c r="AO52" s="169" t="str">
        <f t="shared" si="43"/>
        <v/>
      </c>
      <c r="AP52" s="169" t="str">
        <f t="shared" si="43"/>
        <v/>
      </c>
      <c r="AQ52" s="170">
        <f t="shared" si="36"/>
        <v>0</v>
      </c>
      <c r="AR52" s="170">
        <f t="shared" si="37"/>
        <v>0</v>
      </c>
      <c r="AS52" s="193">
        <f t="shared" si="38"/>
        <v>0</v>
      </c>
    </row>
    <row r="53" spans="1:58" s="74" customFormat="1" ht="27.75" customHeight="1">
      <c r="A53" s="184">
        <f>'Inventory - Linear and Vertical'!A40</f>
        <v>37</v>
      </c>
      <c r="B53" s="184"/>
      <c r="C53" s="184">
        <f>'Inventory - Linear and Vertical'!D40</f>
        <v>0</v>
      </c>
      <c r="D53" s="184" t="str">
        <f>IF('Inventory - Linear and Vertical'!E40="","",'Inventory - Linear and Vertical'!E40)</f>
        <v/>
      </c>
      <c r="E53" s="185">
        <f>'Inventory - Linear and Vertical'!F40</f>
        <v>0</v>
      </c>
      <c r="F53" s="186">
        <f>'Inventory - Linear and Vertical'!G40</f>
        <v>0</v>
      </c>
      <c r="G53" s="194">
        <f>'Inventory - Linear and Vertical'!K40</f>
        <v>0</v>
      </c>
      <c r="H53" s="188">
        <f>IF(C53='Community-Wide Current State'!$A$18,'Inventory - Vehicles and Equip.'!J40-'Inventory - Vehicles and Equip.'!O40,'Inventory - Linear and Vertical'!I40)</f>
        <v>0</v>
      </c>
      <c r="I53" s="188">
        <f>'Inventory - Linear and Vertical'!M40</f>
        <v>0</v>
      </c>
      <c r="J53" s="189" t="str">
        <f>IF(ISNUMBER('Inventory - Linear and Vertical'!AA40),'Inventory - Linear and Vertical'!AA40,"")</f>
        <v/>
      </c>
      <c r="K53" s="190">
        <f t="shared" si="15"/>
        <v>0</v>
      </c>
      <c r="L53" s="190">
        <f t="shared" si="29"/>
        <v>0</v>
      </c>
      <c r="M53" s="190">
        <f t="shared" si="30"/>
        <v>0</v>
      </c>
      <c r="N53" s="190">
        <f t="shared" si="31"/>
        <v>0</v>
      </c>
      <c r="O53" s="190">
        <f t="shared" si="32"/>
        <v>0</v>
      </c>
      <c r="P53" s="191">
        <f t="shared" si="33"/>
        <v>0</v>
      </c>
      <c r="Q53" s="192" t="str">
        <f t="shared" si="34"/>
        <v/>
      </c>
      <c r="R53" s="192" t="str">
        <f t="shared" si="35"/>
        <v/>
      </c>
      <c r="S53" s="169" t="str">
        <f t="shared" si="24"/>
        <v/>
      </c>
      <c r="T53" s="169" t="str">
        <f t="shared" si="41"/>
        <v/>
      </c>
      <c r="U53" s="169" t="str">
        <f t="shared" si="41"/>
        <v/>
      </c>
      <c r="V53" s="169" t="str">
        <f t="shared" si="25"/>
        <v/>
      </c>
      <c r="W53" s="169" t="str">
        <f t="shared" si="42"/>
        <v/>
      </c>
      <c r="X53" s="169" t="str">
        <f t="shared" si="42"/>
        <v/>
      </c>
      <c r="Y53" s="169" t="str">
        <f t="shared" si="42"/>
        <v/>
      </c>
      <c r="Z53" s="169" t="str">
        <f t="shared" si="42"/>
        <v/>
      </c>
      <c r="AA53" s="169" t="str">
        <f t="shared" si="42"/>
        <v/>
      </c>
      <c r="AB53" s="169" t="str">
        <f t="shared" si="42"/>
        <v/>
      </c>
      <c r="AC53" s="169" t="str">
        <f t="shared" si="42"/>
        <v/>
      </c>
      <c r="AD53" s="169" t="str">
        <f t="shared" si="42"/>
        <v/>
      </c>
      <c r="AE53" s="169" t="str">
        <f t="shared" si="42"/>
        <v/>
      </c>
      <c r="AF53" s="169" t="str">
        <f t="shared" si="42"/>
        <v/>
      </c>
      <c r="AG53" s="169" t="str">
        <f t="shared" si="43"/>
        <v/>
      </c>
      <c r="AH53" s="169" t="str">
        <f t="shared" si="43"/>
        <v/>
      </c>
      <c r="AI53" s="169" t="str">
        <f t="shared" si="43"/>
        <v/>
      </c>
      <c r="AJ53" s="169" t="str">
        <f t="shared" si="43"/>
        <v/>
      </c>
      <c r="AK53" s="169" t="str">
        <f t="shared" si="43"/>
        <v/>
      </c>
      <c r="AL53" s="169" t="str">
        <f t="shared" si="43"/>
        <v/>
      </c>
      <c r="AM53" s="169" t="str">
        <f t="shared" si="43"/>
        <v/>
      </c>
      <c r="AN53" s="169" t="str">
        <f t="shared" si="43"/>
        <v/>
      </c>
      <c r="AO53" s="169" t="str">
        <f t="shared" si="43"/>
        <v/>
      </c>
      <c r="AP53" s="169" t="str">
        <f t="shared" si="43"/>
        <v/>
      </c>
      <c r="AQ53" s="170">
        <f t="shared" si="36"/>
        <v>0</v>
      </c>
      <c r="AR53" s="170">
        <f t="shared" si="37"/>
        <v>0</v>
      </c>
      <c r="AS53" s="193">
        <f t="shared" si="38"/>
        <v>0</v>
      </c>
    </row>
    <row r="54" spans="1:58" s="74" customFormat="1" ht="27.75" customHeight="1">
      <c r="A54" s="184">
        <f>'Inventory - Linear and Vertical'!A41</f>
        <v>38</v>
      </c>
      <c r="B54" s="184"/>
      <c r="C54" s="184">
        <f>'Inventory - Linear and Vertical'!D41</f>
        <v>0</v>
      </c>
      <c r="D54" s="184" t="str">
        <f>IF('Inventory - Linear and Vertical'!E41="","",'Inventory - Linear and Vertical'!E41)</f>
        <v/>
      </c>
      <c r="E54" s="185">
        <f>'Inventory - Linear and Vertical'!F41</f>
        <v>0</v>
      </c>
      <c r="F54" s="186">
        <f>'Inventory - Linear and Vertical'!G41</f>
        <v>0</v>
      </c>
      <c r="G54" s="194">
        <f>'Inventory - Linear and Vertical'!K41</f>
        <v>0</v>
      </c>
      <c r="H54" s="188">
        <f>IF(C54='Community-Wide Current State'!$A$18,'Inventory - Vehicles and Equip.'!J41-'Inventory - Vehicles and Equip.'!O41,'Inventory - Linear and Vertical'!I41)</f>
        <v>0</v>
      </c>
      <c r="I54" s="188">
        <f>'Inventory - Linear and Vertical'!M41</f>
        <v>0</v>
      </c>
      <c r="J54" s="189" t="str">
        <f>IF(ISNUMBER('Inventory - Linear and Vertical'!AA41),'Inventory - Linear and Vertical'!AA41,"")</f>
        <v/>
      </c>
      <c r="K54" s="190">
        <f t="shared" si="15"/>
        <v>0</v>
      </c>
      <c r="L54" s="190">
        <f t="shared" si="29"/>
        <v>0</v>
      </c>
      <c r="M54" s="190">
        <f t="shared" si="30"/>
        <v>0</v>
      </c>
      <c r="N54" s="190">
        <f t="shared" si="31"/>
        <v>0</v>
      </c>
      <c r="O54" s="190">
        <f t="shared" si="32"/>
        <v>0</v>
      </c>
      <c r="P54" s="191">
        <f t="shared" si="33"/>
        <v>0</v>
      </c>
      <c r="Q54" s="192" t="str">
        <f t="shared" si="34"/>
        <v/>
      </c>
      <c r="R54" s="192" t="str">
        <f t="shared" si="35"/>
        <v/>
      </c>
      <c r="S54" s="169" t="str">
        <f t="shared" si="24"/>
        <v/>
      </c>
      <c r="T54" s="169" t="str">
        <f t="shared" si="41"/>
        <v/>
      </c>
      <c r="U54" s="169" t="str">
        <f t="shared" si="41"/>
        <v/>
      </c>
      <c r="V54" s="169" t="str">
        <f t="shared" si="25"/>
        <v/>
      </c>
      <c r="W54" s="169" t="str">
        <f t="shared" si="42"/>
        <v/>
      </c>
      <c r="X54" s="169" t="str">
        <f t="shared" si="42"/>
        <v/>
      </c>
      <c r="Y54" s="169" t="str">
        <f t="shared" si="42"/>
        <v/>
      </c>
      <c r="Z54" s="169" t="str">
        <f t="shared" si="42"/>
        <v/>
      </c>
      <c r="AA54" s="169" t="str">
        <f t="shared" si="42"/>
        <v/>
      </c>
      <c r="AB54" s="169" t="str">
        <f t="shared" si="42"/>
        <v/>
      </c>
      <c r="AC54" s="169" t="str">
        <f t="shared" si="42"/>
        <v/>
      </c>
      <c r="AD54" s="169" t="str">
        <f t="shared" si="42"/>
        <v/>
      </c>
      <c r="AE54" s="169" t="str">
        <f t="shared" si="42"/>
        <v/>
      </c>
      <c r="AF54" s="169" t="str">
        <f t="shared" si="42"/>
        <v/>
      </c>
      <c r="AG54" s="169" t="str">
        <f t="shared" si="43"/>
        <v/>
      </c>
      <c r="AH54" s="169" t="str">
        <f t="shared" si="43"/>
        <v/>
      </c>
      <c r="AI54" s="169" t="str">
        <f t="shared" si="43"/>
        <v/>
      </c>
      <c r="AJ54" s="169" t="str">
        <f t="shared" si="43"/>
        <v/>
      </c>
      <c r="AK54" s="169" t="str">
        <f t="shared" si="43"/>
        <v/>
      </c>
      <c r="AL54" s="169" t="str">
        <f t="shared" si="43"/>
        <v/>
      </c>
      <c r="AM54" s="169" t="str">
        <f t="shared" si="43"/>
        <v/>
      </c>
      <c r="AN54" s="169" t="str">
        <f t="shared" si="43"/>
        <v/>
      </c>
      <c r="AO54" s="169" t="str">
        <f t="shared" si="43"/>
        <v/>
      </c>
      <c r="AP54" s="169" t="str">
        <f t="shared" si="43"/>
        <v/>
      </c>
      <c r="AQ54" s="170">
        <f t="shared" si="36"/>
        <v>0</v>
      </c>
      <c r="AR54" s="170">
        <f t="shared" si="37"/>
        <v>0</v>
      </c>
      <c r="AS54" s="193">
        <f t="shared" si="38"/>
        <v>0</v>
      </c>
    </row>
    <row r="55" spans="1:58" s="74" customFormat="1" ht="27.75" customHeight="1">
      <c r="A55" s="184">
        <f>'Inventory - Linear and Vertical'!A42</f>
        <v>39</v>
      </c>
      <c r="B55" s="184"/>
      <c r="C55" s="184">
        <f>'Inventory - Linear and Vertical'!D42</f>
        <v>0</v>
      </c>
      <c r="D55" s="184" t="str">
        <f>IF('Inventory - Linear and Vertical'!E42="","",'Inventory - Linear and Vertical'!E42)</f>
        <v/>
      </c>
      <c r="E55" s="185">
        <f>'Inventory - Linear and Vertical'!F42</f>
        <v>0</v>
      </c>
      <c r="F55" s="186">
        <f>'Inventory - Linear and Vertical'!G42</f>
        <v>0</v>
      </c>
      <c r="G55" s="194">
        <f>'Inventory - Linear and Vertical'!K42</f>
        <v>0</v>
      </c>
      <c r="H55" s="188">
        <f>IF(C55='Community-Wide Current State'!$A$18,'Inventory - Vehicles and Equip.'!J42-'Inventory - Vehicles and Equip.'!O42,'Inventory - Linear and Vertical'!I42)</f>
        <v>0</v>
      </c>
      <c r="I55" s="188">
        <f>'Inventory - Linear and Vertical'!M42</f>
        <v>0</v>
      </c>
      <c r="J55" s="189" t="str">
        <f>IF(ISNUMBER('Inventory - Linear and Vertical'!AA42),'Inventory - Linear and Vertical'!AA42,"")</f>
        <v/>
      </c>
      <c r="K55" s="190">
        <f t="shared" si="15"/>
        <v>0</v>
      </c>
      <c r="L55" s="190">
        <f t="shared" si="29"/>
        <v>0</v>
      </c>
      <c r="M55" s="190">
        <f t="shared" si="30"/>
        <v>0</v>
      </c>
      <c r="N55" s="190">
        <f t="shared" si="31"/>
        <v>0</v>
      </c>
      <c r="O55" s="190">
        <f t="shared" si="32"/>
        <v>0</v>
      </c>
      <c r="P55" s="191">
        <f t="shared" si="33"/>
        <v>0</v>
      </c>
      <c r="Q55" s="192" t="str">
        <f t="shared" si="34"/>
        <v/>
      </c>
      <c r="R55" s="192" t="str">
        <f t="shared" si="35"/>
        <v/>
      </c>
      <c r="S55" s="169" t="str">
        <f t="shared" si="24"/>
        <v/>
      </c>
      <c r="T55" s="169" t="str">
        <f t="shared" si="41"/>
        <v/>
      </c>
      <c r="U55" s="169" t="str">
        <f t="shared" si="41"/>
        <v/>
      </c>
      <c r="V55" s="169" t="str">
        <f t="shared" si="25"/>
        <v/>
      </c>
      <c r="W55" s="169" t="str">
        <f t="shared" si="42"/>
        <v/>
      </c>
      <c r="X55" s="169" t="str">
        <f t="shared" si="42"/>
        <v/>
      </c>
      <c r="Y55" s="169" t="str">
        <f t="shared" si="42"/>
        <v/>
      </c>
      <c r="Z55" s="169" t="str">
        <f t="shared" si="42"/>
        <v/>
      </c>
      <c r="AA55" s="169" t="str">
        <f t="shared" si="42"/>
        <v/>
      </c>
      <c r="AB55" s="169" t="str">
        <f t="shared" si="42"/>
        <v/>
      </c>
      <c r="AC55" s="169" t="str">
        <f t="shared" si="42"/>
        <v/>
      </c>
      <c r="AD55" s="169" t="str">
        <f t="shared" si="42"/>
        <v/>
      </c>
      <c r="AE55" s="169" t="str">
        <f t="shared" si="42"/>
        <v/>
      </c>
      <c r="AF55" s="169" t="str">
        <f t="shared" si="42"/>
        <v/>
      </c>
      <c r="AG55" s="169" t="str">
        <f t="shared" si="43"/>
        <v/>
      </c>
      <c r="AH55" s="169" t="str">
        <f t="shared" si="43"/>
        <v/>
      </c>
      <c r="AI55" s="169" t="str">
        <f t="shared" si="43"/>
        <v/>
      </c>
      <c r="AJ55" s="169" t="str">
        <f t="shared" si="43"/>
        <v/>
      </c>
      <c r="AK55" s="169" t="str">
        <f t="shared" si="43"/>
        <v/>
      </c>
      <c r="AL55" s="169" t="str">
        <f t="shared" si="43"/>
        <v/>
      </c>
      <c r="AM55" s="169" t="str">
        <f t="shared" si="43"/>
        <v/>
      </c>
      <c r="AN55" s="169" t="str">
        <f t="shared" si="43"/>
        <v/>
      </c>
      <c r="AO55" s="169" t="str">
        <f t="shared" si="43"/>
        <v/>
      </c>
      <c r="AP55" s="169" t="str">
        <f t="shared" si="43"/>
        <v/>
      </c>
      <c r="AQ55" s="170">
        <f t="shared" si="36"/>
        <v>0</v>
      </c>
      <c r="AR55" s="170">
        <f t="shared" si="37"/>
        <v>0</v>
      </c>
      <c r="AS55" s="193">
        <f t="shared" si="38"/>
        <v>0</v>
      </c>
    </row>
    <row r="56" spans="1:58" s="74" customFormat="1" ht="27.75" customHeight="1">
      <c r="A56" s="184">
        <f>'Inventory - Linear and Vertical'!A43</f>
        <v>40</v>
      </c>
      <c r="B56" s="184"/>
      <c r="C56" s="184">
        <f>'Inventory - Linear and Vertical'!D43</f>
        <v>0</v>
      </c>
      <c r="D56" s="184" t="str">
        <f>IF('Inventory - Linear and Vertical'!E43="","",'Inventory - Linear and Vertical'!E43)</f>
        <v/>
      </c>
      <c r="E56" s="185">
        <f>'Inventory - Linear and Vertical'!F43</f>
        <v>0</v>
      </c>
      <c r="F56" s="186">
        <f>'Inventory - Linear and Vertical'!G43</f>
        <v>0</v>
      </c>
      <c r="G56" s="194">
        <f>'Inventory - Linear and Vertical'!K43</f>
        <v>0</v>
      </c>
      <c r="H56" s="188">
        <f>IF(C56='Community-Wide Current State'!$A$18,'Inventory - Vehicles and Equip.'!J43-'Inventory - Vehicles and Equip.'!O43,'Inventory - Linear and Vertical'!I43)</f>
        <v>0</v>
      </c>
      <c r="I56" s="188">
        <f>'Inventory - Linear and Vertical'!M43</f>
        <v>0</v>
      </c>
      <c r="J56" s="189" t="str">
        <f>IF(ISNUMBER('Inventory - Linear and Vertical'!AA43),'Inventory - Linear and Vertical'!AA43,"")</f>
        <v/>
      </c>
      <c r="K56" s="190">
        <f t="shared" si="15"/>
        <v>0</v>
      </c>
      <c r="L56" s="190">
        <f t="shared" si="29"/>
        <v>0</v>
      </c>
      <c r="M56" s="190">
        <f t="shared" si="30"/>
        <v>0</v>
      </c>
      <c r="N56" s="190">
        <f t="shared" si="31"/>
        <v>0</v>
      </c>
      <c r="O56" s="190">
        <f t="shared" si="32"/>
        <v>0</v>
      </c>
      <c r="P56" s="191">
        <f t="shared" si="33"/>
        <v>0</v>
      </c>
      <c r="Q56" s="192" t="str">
        <f t="shared" si="34"/>
        <v/>
      </c>
      <c r="R56" s="192" t="str">
        <f t="shared" si="35"/>
        <v/>
      </c>
      <c r="S56" s="169" t="str">
        <f t="shared" si="24"/>
        <v/>
      </c>
      <c r="T56" s="169" t="str">
        <f t="shared" si="41"/>
        <v/>
      </c>
      <c r="U56" s="169" t="str">
        <f t="shared" si="41"/>
        <v/>
      </c>
      <c r="V56" s="169" t="str">
        <f t="shared" si="25"/>
        <v/>
      </c>
      <c r="W56" s="169" t="str">
        <f t="shared" si="42"/>
        <v/>
      </c>
      <c r="X56" s="169" t="str">
        <f t="shared" si="42"/>
        <v/>
      </c>
      <c r="Y56" s="169" t="str">
        <f t="shared" si="42"/>
        <v/>
      </c>
      <c r="Z56" s="169" t="str">
        <f t="shared" si="42"/>
        <v/>
      </c>
      <c r="AA56" s="169" t="str">
        <f t="shared" si="42"/>
        <v/>
      </c>
      <c r="AB56" s="169" t="str">
        <f t="shared" si="42"/>
        <v/>
      </c>
      <c r="AC56" s="169" t="str">
        <f t="shared" si="42"/>
        <v/>
      </c>
      <c r="AD56" s="169" t="str">
        <f t="shared" si="42"/>
        <v/>
      </c>
      <c r="AE56" s="169" t="str">
        <f t="shared" si="42"/>
        <v/>
      </c>
      <c r="AF56" s="169" t="str">
        <f t="shared" si="42"/>
        <v/>
      </c>
      <c r="AG56" s="169" t="str">
        <f t="shared" si="43"/>
        <v/>
      </c>
      <c r="AH56" s="169" t="str">
        <f t="shared" si="43"/>
        <v/>
      </c>
      <c r="AI56" s="169" t="str">
        <f t="shared" si="43"/>
        <v/>
      </c>
      <c r="AJ56" s="169" t="str">
        <f t="shared" si="43"/>
        <v/>
      </c>
      <c r="AK56" s="169" t="str">
        <f t="shared" si="43"/>
        <v/>
      </c>
      <c r="AL56" s="169" t="str">
        <f t="shared" si="43"/>
        <v/>
      </c>
      <c r="AM56" s="169" t="str">
        <f t="shared" si="43"/>
        <v/>
      </c>
      <c r="AN56" s="169" t="str">
        <f t="shared" si="43"/>
        <v/>
      </c>
      <c r="AO56" s="169" t="str">
        <f t="shared" si="43"/>
        <v/>
      </c>
      <c r="AP56" s="169" t="str">
        <f t="shared" si="43"/>
        <v/>
      </c>
      <c r="AQ56" s="170">
        <f t="shared" si="36"/>
        <v>0</v>
      </c>
      <c r="AR56" s="170">
        <f t="shared" si="37"/>
        <v>0</v>
      </c>
      <c r="AS56" s="193">
        <f t="shared" si="38"/>
        <v>0</v>
      </c>
    </row>
    <row r="57" spans="1:58" s="74" customFormat="1" ht="27.75" customHeight="1">
      <c r="A57" s="184">
        <f>'Inventory - Linear and Vertical'!A44</f>
        <v>41</v>
      </c>
      <c r="B57" s="184"/>
      <c r="C57" s="184">
        <f>'Inventory - Linear and Vertical'!D44</f>
        <v>0</v>
      </c>
      <c r="D57" s="184" t="str">
        <f>IF('Inventory - Linear and Vertical'!E44="","",'Inventory - Linear and Vertical'!E44)</f>
        <v/>
      </c>
      <c r="E57" s="185">
        <f>'Inventory - Linear and Vertical'!F44</f>
        <v>0</v>
      </c>
      <c r="F57" s="186">
        <f>'Inventory - Linear and Vertical'!G44</f>
        <v>0</v>
      </c>
      <c r="G57" s="194">
        <f>'Inventory - Linear and Vertical'!K44</f>
        <v>0</v>
      </c>
      <c r="H57" s="188">
        <f>IF(C57='Community-Wide Current State'!$A$18,'Inventory - Vehicles and Equip.'!J44-'Inventory - Vehicles and Equip.'!O44,'Inventory - Linear and Vertical'!I44)</f>
        <v>0</v>
      </c>
      <c r="I57" s="188">
        <f>'Inventory - Linear and Vertical'!M44</f>
        <v>0</v>
      </c>
      <c r="J57" s="189" t="str">
        <f>IF(ISNUMBER('Inventory - Linear and Vertical'!AA44),'Inventory - Linear and Vertical'!AA44,"")</f>
        <v/>
      </c>
      <c r="K57" s="190">
        <f t="shared" si="15"/>
        <v>0</v>
      </c>
      <c r="L57" s="190">
        <f t="shared" si="29"/>
        <v>0</v>
      </c>
      <c r="M57" s="190">
        <f t="shared" si="30"/>
        <v>0</v>
      </c>
      <c r="N57" s="190">
        <f t="shared" si="31"/>
        <v>0</v>
      </c>
      <c r="O57" s="190">
        <f t="shared" si="32"/>
        <v>0</v>
      </c>
      <c r="P57" s="191">
        <f t="shared" si="33"/>
        <v>0</v>
      </c>
      <c r="Q57" s="192" t="str">
        <f t="shared" si="34"/>
        <v/>
      </c>
      <c r="R57" s="192" t="str">
        <f t="shared" si="35"/>
        <v/>
      </c>
      <c r="S57" s="169" t="str">
        <f t="shared" si="24"/>
        <v/>
      </c>
      <c r="T57" s="169" t="str">
        <f t="shared" si="41"/>
        <v/>
      </c>
      <c r="U57" s="169" t="str">
        <f t="shared" si="41"/>
        <v/>
      </c>
      <c r="V57" s="169" t="str">
        <f t="shared" si="25"/>
        <v/>
      </c>
      <c r="W57" s="169" t="str">
        <f t="shared" ref="W57:AF66" si="44">IF(OR($K57=W$16,$L57=W$16,$M57=W$16,$N57=W$16,$O57=W$16,$P57=W$16),$G57,"")</f>
        <v/>
      </c>
      <c r="X57" s="169" t="str">
        <f t="shared" si="44"/>
        <v/>
      </c>
      <c r="Y57" s="169" t="str">
        <f t="shared" si="44"/>
        <v/>
      </c>
      <c r="Z57" s="169" t="str">
        <f t="shared" si="44"/>
        <v/>
      </c>
      <c r="AA57" s="169" t="str">
        <f t="shared" si="44"/>
        <v/>
      </c>
      <c r="AB57" s="169" t="str">
        <f t="shared" si="44"/>
        <v/>
      </c>
      <c r="AC57" s="169" t="str">
        <f t="shared" si="44"/>
        <v/>
      </c>
      <c r="AD57" s="169" t="str">
        <f t="shared" si="44"/>
        <v/>
      </c>
      <c r="AE57" s="169" t="str">
        <f t="shared" si="44"/>
        <v/>
      </c>
      <c r="AF57" s="169" t="str">
        <f t="shared" si="44"/>
        <v/>
      </c>
      <c r="AG57" s="169" t="str">
        <f t="shared" ref="AG57:AP66" si="45">IF(OR($K57=AG$16,$L57=AG$16,$M57=AG$16,$N57=AG$16,$O57=AG$16,$P57=AG$16),$G57,"")</f>
        <v/>
      </c>
      <c r="AH57" s="169" t="str">
        <f t="shared" si="45"/>
        <v/>
      </c>
      <c r="AI57" s="169" t="str">
        <f t="shared" si="45"/>
        <v/>
      </c>
      <c r="AJ57" s="169" t="str">
        <f t="shared" si="45"/>
        <v/>
      </c>
      <c r="AK57" s="169" t="str">
        <f t="shared" si="45"/>
        <v/>
      </c>
      <c r="AL57" s="169" t="str">
        <f t="shared" si="45"/>
        <v/>
      </c>
      <c r="AM57" s="169" t="str">
        <f t="shared" si="45"/>
        <v/>
      </c>
      <c r="AN57" s="169" t="str">
        <f t="shared" si="45"/>
        <v/>
      </c>
      <c r="AO57" s="169" t="str">
        <f t="shared" si="45"/>
        <v/>
      </c>
      <c r="AP57" s="169" t="str">
        <f t="shared" si="45"/>
        <v/>
      </c>
      <c r="AQ57" s="170">
        <f t="shared" si="36"/>
        <v>0</v>
      </c>
      <c r="AR57" s="170">
        <f t="shared" si="37"/>
        <v>0</v>
      </c>
      <c r="AS57" s="193">
        <f t="shared" si="38"/>
        <v>0</v>
      </c>
      <c r="BA57" s="147"/>
      <c r="BB57" s="147"/>
      <c r="BC57" s="147"/>
      <c r="BD57" s="147"/>
      <c r="BE57" s="147"/>
      <c r="BF57" s="147"/>
    </row>
    <row r="58" spans="1:58" s="74" customFormat="1" ht="27.75" customHeight="1">
      <c r="A58" s="184">
        <f>'Inventory - Linear and Vertical'!A45</f>
        <v>42</v>
      </c>
      <c r="B58" s="184"/>
      <c r="C58" s="184">
        <f>'Inventory - Linear and Vertical'!D45</f>
        <v>0</v>
      </c>
      <c r="D58" s="184" t="str">
        <f>IF('Inventory - Linear and Vertical'!E45="","",'Inventory - Linear and Vertical'!E45)</f>
        <v/>
      </c>
      <c r="E58" s="185">
        <f>'Inventory - Linear and Vertical'!F45</f>
        <v>0</v>
      </c>
      <c r="F58" s="186">
        <f>'Inventory - Linear and Vertical'!G45</f>
        <v>0</v>
      </c>
      <c r="G58" s="194">
        <f>'Inventory - Linear and Vertical'!K45</f>
        <v>0</v>
      </c>
      <c r="H58" s="188">
        <f>IF(C58='Community-Wide Current State'!$A$18,'Inventory - Vehicles and Equip.'!J45-'Inventory - Vehicles and Equip.'!O45,'Inventory - Linear and Vertical'!I45)</f>
        <v>0</v>
      </c>
      <c r="I58" s="188">
        <f>'Inventory - Linear and Vertical'!M45</f>
        <v>0</v>
      </c>
      <c r="J58" s="189" t="str">
        <f>IF(ISNUMBER('Inventory - Linear and Vertical'!AA45),'Inventory - Linear and Vertical'!AA45,"")</f>
        <v/>
      </c>
      <c r="K58" s="190">
        <f t="shared" si="15"/>
        <v>0</v>
      </c>
      <c r="L58" s="190">
        <f t="shared" si="29"/>
        <v>0</v>
      </c>
      <c r="M58" s="190">
        <f t="shared" si="30"/>
        <v>0</v>
      </c>
      <c r="N58" s="190">
        <f t="shared" si="31"/>
        <v>0</v>
      </c>
      <c r="O58" s="190">
        <f t="shared" si="32"/>
        <v>0</v>
      </c>
      <c r="P58" s="191">
        <f t="shared" si="33"/>
        <v>0</v>
      </c>
      <c r="Q58" s="192" t="str">
        <f t="shared" si="34"/>
        <v/>
      </c>
      <c r="R58" s="192" t="str">
        <f t="shared" si="35"/>
        <v/>
      </c>
      <c r="S58" s="169" t="str">
        <f t="shared" si="24"/>
        <v/>
      </c>
      <c r="T58" s="169" t="str">
        <f t="shared" ref="T58:U77" si="46">IF(OR($K58=T$16,$L58=T$16,$M58=T$16,$N58=T$16,$O58=T$16,$P58=T$16),$G58,"")</f>
        <v/>
      </c>
      <c r="U58" s="169" t="str">
        <f t="shared" si="46"/>
        <v/>
      </c>
      <c r="V58" s="169" t="str">
        <f t="shared" si="25"/>
        <v/>
      </c>
      <c r="W58" s="169" t="str">
        <f t="shared" si="44"/>
        <v/>
      </c>
      <c r="X58" s="169" t="str">
        <f t="shared" si="44"/>
        <v/>
      </c>
      <c r="Y58" s="169" t="str">
        <f t="shared" si="44"/>
        <v/>
      </c>
      <c r="Z58" s="169" t="str">
        <f t="shared" si="44"/>
        <v/>
      </c>
      <c r="AA58" s="169" t="str">
        <f t="shared" si="44"/>
        <v/>
      </c>
      <c r="AB58" s="169" t="str">
        <f t="shared" si="44"/>
        <v/>
      </c>
      <c r="AC58" s="169" t="str">
        <f t="shared" si="44"/>
        <v/>
      </c>
      <c r="AD58" s="169" t="str">
        <f t="shared" si="44"/>
        <v/>
      </c>
      <c r="AE58" s="169" t="str">
        <f t="shared" si="44"/>
        <v/>
      </c>
      <c r="AF58" s="169" t="str">
        <f t="shared" si="44"/>
        <v/>
      </c>
      <c r="AG58" s="169" t="str">
        <f t="shared" si="45"/>
        <v/>
      </c>
      <c r="AH58" s="169" t="str">
        <f t="shared" si="45"/>
        <v/>
      </c>
      <c r="AI58" s="169" t="str">
        <f t="shared" si="45"/>
        <v/>
      </c>
      <c r="AJ58" s="169" t="str">
        <f t="shared" si="45"/>
        <v/>
      </c>
      <c r="AK58" s="169" t="str">
        <f t="shared" si="45"/>
        <v/>
      </c>
      <c r="AL58" s="169" t="str">
        <f t="shared" si="45"/>
        <v/>
      </c>
      <c r="AM58" s="169" t="str">
        <f t="shared" si="45"/>
        <v/>
      </c>
      <c r="AN58" s="169" t="str">
        <f t="shared" si="45"/>
        <v/>
      </c>
      <c r="AO58" s="169" t="str">
        <f t="shared" si="45"/>
        <v/>
      </c>
      <c r="AP58" s="169" t="str">
        <f t="shared" si="45"/>
        <v/>
      </c>
      <c r="AQ58" s="170">
        <f t="shared" si="36"/>
        <v>0</v>
      </c>
      <c r="AR58" s="170">
        <f t="shared" si="37"/>
        <v>0</v>
      </c>
      <c r="AS58" s="193">
        <f t="shared" si="38"/>
        <v>0</v>
      </c>
      <c r="BA58" s="147"/>
      <c r="BB58" s="148"/>
      <c r="BC58" s="149"/>
      <c r="BD58" s="149"/>
      <c r="BE58" s="147"/>
      <c r="BF58" s="147"/>
    </row>
    <row r="59" spans="1:58" s="74" customFormat="1" ht="27.75" customHeight="1">
      <c r="A59" s="184">
        <f>'Inventory - Linear and Vertical'!A46</f>
        <v>43</v>
      </c>
      <c r="B59" s="184"/>
      <c r="C59" s="184">
        <f>'Inventory - Linear and Vertical'!D46</f>
        <v>0</v>
      </c>
      <c r="D59" s="184" t="str">
        <f>IF('Inventory - Linear and Vertical'!E46="","",'Inventory - Linear and Vertical'!E46)</f>
        <v/>
      </c>
      <c r="E59" s="185">
        <f>'Inventory - Linear and Vertical'!F46</f>
        <v>0</v>
      </c>
      <c r="F59" s="186">
        <f>'Inventory - Linear and Vertical'!G46</f>
        <v>0</v>
      </c>
      <c r="G59" s="194">
        <f>'Inventory - Linear and Vertical'!K46</f>
        <v>0</v>
      </c>
      <c r="H59" s="188">
        <f>IF(C59='Community-Wide Current State'!$A$18,'Inventory - Vehicles and Equip.'!J46-'Inventory - Vehicles and Equip.'!O46,'Inventory - Linear and Vertical'!I46)</f>
        <v>0</v>
      </c>
      <c r="I59" s="188">
        <f>'Inventory - Linear and Vertical'!M46</f>
        <v>0</v>
      </c>
      <c r="J59" s="189" t="str">
        <f>IF(ISNUMBER('Inventory - Linear and Vertical'!AA46),'Inventory - Linear and Vertical'!AA46,"")</f>
        <v/>
      </c>
      <c r="K59" s="190">
        <f t="shared" si="15"/>
        <v>0</v>
      </c>
      <c r="L59" s="190">
        <f t="shared" si="29"/>
        <v>0</v>
      </c>
      <c r="M59" s="190">
        <f t="shared" si="30"/>
        <v>0</v>
      </c>
      <c r="N59" s="190">
        <f t="shared" si="31"/>
        <v>0</v>
      </c>
      <c r="O59" s="190">
        <f t="shared" si="32"/>
        <v>0</v>
      </c>
      <c r="P59" s="191">
        <f t="shared" si="33"/>
        <v>0</v>
      </c>
      <c r="Q59" s="192" t="str">
        <f t="shared" si="34"/>
        <v/>
      </c>
      <c r="R59" s="192" t="str">
        <f t="shared" si="35"/>
        <v/>
      </c>
      <c r="S59" s="169" t="str">
        <f t="shared" si="24"/>
        <v/>
      </c>
      <c r="T59" s="169" t="str">
        <f t="shared" si="46"/>
        <v/>
      </c>
      <c r="U59" s="169" t="str">
        <f t="shared" si="46"/>
        <v/>
      </c>
      <c r="V59" s="169" t="str">
        <f t="shared" si="25"/>
        <v/>
      </c>
      <c r="W59" s="169" t="str">
        <f t="shared" si="44"/>
        <v/>
      </c>
      <c r="X59" s="169" t="str">
        <f t="shared" si="44"/>
        <v/>
      </c>
      <c r="Y59" s="169" t="str">
        <f t="shared" si="44"/>
        <v/>
      </c>
      <c r="Z59" s="169" t="str">
        <f t="shared" si="44"/>
        <v/>
      </c>
      <c r="AA59" s="169" t="str">
        <f t="shared" si="44"/>
        <v/>
      </c>
      <c r="AB59" s="169" t="str">
        <f t="shared" si="44"/>
        <v/>
      </c>
      <c r="AC59" s="169" t="str">
        <f t="shared" si="44"/>
        <v/>
      </c>
      <c r="AD59" s="169" t="str">
        <f t="shared" si="44"/>
        <v/>
      </c>
      <c r="AE59" s="169" t="str">
        <f t="shared" si="44"/>
        <v/>
      </c>
      <c r="AF59" s="169" t="str">
        <f t="shared" si="44"/>
        <v/>
      </c>
      <c r="AG59" s="169" t="str">
        <f t="shared" si="45"/>
        <v/>
      </c>
      <c r="AH59" s="169" t="str">
        <f t="shared" si="45"/>
        <v/>
      </c>
      <c r="AI59" s="169" t="str">
        <f t="shared" si="45"/>
        <v/>
      </c>
      <c r="AJ59" s="169" t="str">
        <f t="shared" si="45"/>
        <v/>
      </c>
      <c r="AK59" s="169" t="str">
        <f t="shared" si="45"/>
        <v/>
      </c>
      <c r="AL59" s="169" t="str">
        <f t="shared" si="45"/>
        <v/>
      </c>
      <c r="AM59" s="169" t="str">
        <f t="shared" si="45"/>
        <v/>
      </c>
      <c r="AN59" s="169" t="str">
        <f t="shared" si="45"/>
        <v/>
      </c>
      <c r="AO59" s="169" t="str">
        <f t="shared" si="45"/>
        <v/>
      </c>
      <c r="AP59" s="169" t="str">
        <f t="shared" si="45"/>
        <v/>
      </c>
      <c r="AQ59" s="170">
        <f t="shared" si="36"/>
        <v>0</v>
      </c>
      <c r="AR59" s="170">
        <f t="shared" si="37"/>
        <v>0</v>
      </c>
      <c r="AS59" s="193">
        <f t="shared" si="38"/>
        <v>0</v>
      </c>
      <c r="BA59" s="147"/>
      <c r="BB59" s="148"/>
      <c r="BC59" s="149"/>
      <c r="BD59" s="149"/>
      <c r="BE59" s="147"/>
      <c r="BF59" s="147"/>
    </row>
    <row r="60" spans="1:58" s="74" customFormat="1" ht="27.75" customHeight="1">
      <c r="A60" s="184">
        <f>'Inventory - Linear and Vertical'!A47</f>
        <v>44</v>
      </c>
      <c r="B60" s="184"/>
      <c r="C60" s="184">
        <f>'Inventory - Linear and Vertical'!D47</f>
        <v>0</v>
      </c>
      <c r="D60" s="184" t="str">
        <f>IF('Inventory - Linear and Vertical'!E47="","",'Inventory - Linear and Vertical'!E47)</f>
        <v/>
      </c>
      <c r="E60" s="185">
        <f>'Inventory - Linear and Vertical'!F47</f>
        <v>0</v>
      </c>
      <c r="F60" s="186">
        <f>'Inventory - Linear and Vertical'!G47</f>
        <v>0</v>
      </c>
      <c r="G60" s="194">
        <f>'Inventory - Linear and Vertical'!K47</f>
        <v>0</v>
      </c>
      <c r="H60" s="188">
        <f>IF(C60='Community-Wide Current State'!$A$18,'Inventory - Vehicles and Equip.'!J47-'Inventory - Vehicles and Equip.'!O47,'Inventory - Linear and Vertical'!I47)</f>
        <v>0</v>
      </c>
      <c r="I60" s="188">
        <f>'Inventory - Linear and Vertical'!M47</f>
        <v>0</v>
      </c>
      <c r="J60" s="189" t="str">
        <f>IF(ISNUMBER('Inventory - Linear and Vertical'!AA47),'Inventory - Linear and Vertical'!AA47,"")</f>
        <v/>
      </c>
      <c r="K60" s="190">
        <f t="shared" si="15"/>
        <v>0</v>
      </c>
      <c r="L60" s="190">
        <f t="shared" si="29"/>
        <v>0</v>
      </c>
      <c r="M60" s="190">
        <f t="shared" si="30"/>
        <v>0</v>
      </c>
      <c r="N60" s="190">
        <f t="shared" si="31"/>
        <v>0</v>
      </c>
      <c r="O60" s="190">
        <f t="shared" si="32"/>
        <v>0</v>
      </c>
      <c r="P60" s="191">
        <f t="shared" si="33"/>
        <v>0</v>
      </c>
      <c r="Q60" s="192" t="str">
        <f t="shared" si="34"/>
        <v/>
      </c>
      <c r="R60" s="192" t="str">
        <f t="shared" si="35"/>
        <v/>
      </c>
      <c r="S60" s="169" t="str">
        <f t="shared" si="24"/>
        <v/>
      </c>
      <c r="T60" s="169" t="str">
        <f t="shared" si="46"/>
        <v/>
      </c>
      <c r="U60" s="169" t="str">
        <f t="shared" si="46"/>
        <v/>
      </c>
      <c r="V60" s="169" t="str">
        <f t="shared" si="25"/>
        <v/>
      </c>
      <c r="W60" s="169" t="str">
        <f t="shared" si="44"/>
        <v/>
      </c>
      <c r="X60" s="169" t="str">
        <f t="shared" si="44"/>
        <v/>
      </c>
      <c r="Y60" s="169" t="str">
        <f t="shared" si="44"/>
        <v/>
      </c>
      <c r="Z60" s="169" t="str">
        <f t="shared" si="44"/>
        <v/>
      </c>
      <c r="AA60" s="169" t="str">
        <f t="shared" si="44"/>
        <v/>
      </c>
      <c r="AB60" s="169" t="str">
        <f t="shared" si="44"/>
        <v/>
      </c>
      <c r="AC60" s="169" t="str">
        <f t="shared" si="44"/>
        <v/>
      </c>
      <c r="AD60" s="169" t="str">
        <f t="shared" si="44"/>
        <v/>
      </c>
      <c r="AE60" s="169" t="str">
        <f t="shared" si="44"/>
        <v/>
      </c>
      <c r="AF60" s="169" t="str">
        <f t="shared" si="44"/>
        <v/>
      </c>
      <c r="AG60" s="169" t="str">
        <f t="shared" si="45"/>
        <v/>
      </c>
      <c r="AH60" s="169" t="str">
        <f t="shared" si="45"/>
        <v/>
      </c>
      <c r="AI60" s="169" t="str">
        <f t="shared" si="45"/>
        <v/>
      </c>
      <c r="AJ60" s="169" t="str">
        <f t="shared" si="45"/>
        <v/>
      </c>
      <c r="AK60" s="169" t="str">
        <f t="shared" si="45"/>
        <v/>
      </c>
      <c r="AL60" s="169" t="str">
        <f t="shared" si="45"/>
        <v/>
      </c>
      <c r="AM60" s="169" t="str">
        <f t="shared" si="45"/>
        <v/>
      </c>
      <c r="AN60" s="169" t="str">
        <f t="shared" si="45"/>
        <v/>
      </c>
      <c r="AO60" s="169" t="str">
        <f t="shared" si="45"/>
        <v/>
      </c>
      <c r="AP60" s="169" t="str">
        <f t="shared" si="45"/>
        <v/>
      </c>
      <c r="AQ60" s="170">
        <f t="shared" si="36"/>
        <v>0</v>
      </c>
      <c r="AR60" s="170">
        <f t="shared" si="37"/>
        <v>0</v>
      </c>
      <c r="AS60" s="193">
        <f t="shared" si="38"/>
        <v>0</v>
      </c>
      <c r="BA60" s="147"/>
      <c r="BB60" s="148"/>
      <c r="BC60" s="149"/>
      <c r="BD60" s="149"/>
      <c r="BE60" s="147"/>
      <c r="BF60" s="147"/>
    </row>
    <row r="61" spans="1:58" s="74" customFormat="1" ht="27.75" customHeight="1">
      <c r="A61" s="184">
        <f>'Inventory - Linear and Vertical'!A48</f>
        <v>45</v>
      </c>
      <c r="B61" s="184"/>
      <c r="C61" s="184">
        <f>'Inventory - Linear and Vertical'!D48</f>
        <v>0</v>
      </c>
      <c r="D61" s="184" t="str">
        <f>IF('Inventory - Linear and Vertical'!E48="","",'Inventory - Linear and Vertical'!E48)</f>
        <v/>
      </c>
      <c r="E61" s="185">
        <f>'Inventory - Linear and Vertical'!F48</f>
        <v>0</v>
      </c>
      <c r="F61" s="186">
        <f>'Inventory - Linear and Vertical'!G48</f>
        <v>0</v>
      </c>
      <c r="G61" s="194">
        <f>'Inventory - Linear and Vertical'!K48</f>
        <v>0</v>
      </c>
      <c r="H61" s="188">
        <f>IF(C61='Community-Wide Current State'!$A$18,'Inventory - Vehicles and Equip.'!J48-'Inventory - Vehicles and Equip.'!O48,'Inventory - Linear and Vertical'!I48)</f>
        <v>0</v>
      </c>
      <c r="I61" s="188">
        <f>'Inventory - Linear and Vertical'!M48</f>
        <v>0</v>
      </c>
      <c r="J61" s="189" t="str">
        <f>IF(ISNUMBER('Inventory - Linear and Vertical'!AA48),'Inventory - Linear and Vertical'!AA48,"")</f>
        <v/>
      </c>
      <c r="K61" s="190">
        <f t="shared" si="15"/>
        <v>0</v>
      </c>
      <c r="L61" s="190">
        <f t="shared" si="29"/>
        <v>0</v>
      </c>
      <c r="M61" s="190">
        <f t="shared" si="30"/>
        <v>0</v>
      </c>
      <c r="N61" s="190">
        <f t="shared" si="31"/>
        <v>0</v>
      </c>
      <c r="O61" s="190">
        <f t="shared" si="32"/>
        <v>0</v>
      </c>
      <c r="P61" s="191">
        <f t="shared" si="33"/>
        <v>0</v>
      </c>
      <c r="Q61" s="192" t="str">
        <f t="shared" si="34"/>
        <v/>
      </c>
      <c r="R61" s="192" t="str">
        <f t="shared" si="35"/>
        <v/>
      </c>
      <c r="S61" s="169" t="str">
        <f t="shared" si="24"/>
        <v/>
      </c>
      <c r="T61" s="169" t="str">
        <f t="shared" si="46"/>
        <v/>
      </c>
      <c r="U61" s="169" t="str">
        <f t="shared" si="46"/>
        <v/>
      </c>
      <c r="V61" s="169" t="str">
        <f t="shared" si="25"/>
        <v/>
      </c>
      <c r="W61" s="169" t="str">
        <f t="shared" si="44"/>
        <v/>
      </c>
      <c r="X61" s="169" t="str">
        <f t="shared" si="44"/>
        <v/>
      </c>
      <c r="Y61" s="169" t="str">
        <f t="shared" si="44"/>
        <v/>
      </c>
      <c r="Z61" s="169" t="str">
        <f t="shared" si="44"/>
        <v/>
      </c>
      <c r="AA61" s="169" t="str">
        <f t="shared" si="44"/>
        <v/>
      </c>
      <c r="AB61" s="169" t="str">
        <f t="shared" si="44"/>
        <v/>
      </c>
      <c r="AC61" s="169" t="str">
        <f t="shared" si="44"/>
        <v/>
      </c>
      <c r="AD61" s="169" t="str">
        <f t="shared" si="44"/>
        <v/>
      </c>
      <c r="AE61" s="169" t="str">
        <f t="shared" si="44"/>
        <v/>
      </c>
      <c r="AF61" s="169" t="str">
        <f t="shared" si="44"/>
        <v/>
      </c>
      <c r="AG61" s="169" t="str">
        <f t="shared" si="45"/>
        <v/>
      </c>
      <c r="AH61" s="169" t="str">
        <f t="shared" si="45"/>
        <v/>
      </c>
      <c r="AI61" s="169" t="str">
        <f t="shared" si="45"/>
        <v/>
      </c>
      <c r="AJ61" s="169" t="str">
        <f t="shared" si="45"/>
        <v/>
      </c>
      <c r="AK61" s="169" t="str">
        <f t="shared" si="45"/>
        <v/>
      </c>
      <c r="AL61" s="169" t="str">
        <f t="shared" si="45"/>
        <v/>
      </c>
      <c r="AM61" s="169" t="str">
        <f t="shared" si="45"/>
        <v/>
      </c>
      <c r="AN61" s="169" t="str">
        <f t="shared" si="45"/>
        <v/>
      </c>
      <c r="AO61" s="169" t="str">
        <f t="shared" si="45"/>
        <v/>
      </c>
      <c r="AP61" s="169" t="str">
        <f t="shared" si="45"/>
        <v/>
      </c>
      <c r="AQ61" s="170">
        <f t="shared" si="36"/>
        <v>0</v>
      </c>
      <c r="AR61" s="170">
        <f t="shared" si="37"/>
        <v>0</v>
      </c>
      <c r="AS61" s="193">
        <f t="shared" si="38"/>
        <v>0</v>
      </c>
      <c r="BA61" s="147"/>
      <c r="BB61" s="148"/>
      <c r="BC61" s="149"/>
      <c r="BD61" s="149"/>
      <c r="BE61" s="147"/>
      <c r="BF61" s="147"/>
    </row>
    <row r="62" spans="1:58" s="74" customFormat="1" ht="27.75" customHeight="1">
      <c r="A62" s="184">
        <f>'Inventory - Linear and Vertical'!A49</f>
        <v>46</v>
      </c>
      <c r="B62" s="184"/>
      <c r="C62" s="184">
        <f>'Inventory - Linear and Vertical'!D49</f>
        <v>0</v>
      </c>
      <c r="D62" s="184" t="str">
        <f>IF('Inventory - Linear and Vertical'!E49="","",'Inventory - Linear and Vertical'!E49)</f>
        <v/>
      </c>
      <c r="E62" s="185">
        <f>'Inventory - Linear and Vertical'!F49</f>
        <v>0</v>
      </c>
      <c r="F62" s="186">
        <f>'Inventory - Linear and Vertical'!G49</f>
        <v>0</v>
      </c>
      <c r="G62" s="194">
        <f>'Inventory - Linear and Vertical'!K49</f>
        <v>0</v>
      </c>
      <c r="H62" s="188">
        <f>IF(C62='Community-Wide Current State'!$A$18,'Inventory - Vehicles and Equip.'!J49-'Inventory - Vehicles and Equip.'!O49,'Inventory - Linear and Vertical'!I49)</f>
        <v>0</v>
      </c>
      <c r="I62" s="188">
        <f>'Inventory - Linear and Vertical'!M49</f>
        <v>0</v>
      </c>
      <c r="J62" s="189" t="str">
        <f>IF(ISNUMBER('Inventory - Linear and Vertical'!AA49),'Inventory - Linear and Vertical'!AA49,"")</f>
        <v/>
      </c>
      <c r="K62" s="190">
        <f t="shared" si="15"/>
        <v>0</v>
      </c>
      <c r="L62" s="190">
        <f t="shared" si="29"/>
        <v>0</v>
      </c>
      <c r="M62" s="190">
        <f t="shared" si="30"/>
        <v>0</v>
      </c>
      <c r="N62" s="190">
        <f t="shared" si="31"/>
        <v>0</v>
      </c>
      <c r="O62" s="190">
        <f t="shared" si="32"/>
        <v>0</v>
      </c>
      <c r="P62" s="191">
        <f t="shared" si="33"/>
        <v>0</v>
      </c>
      <c r="Q62" s="192" t="str">
        <f t="shared" si="34"/>
        <v/>
      </c>
      <c r="R62" s="192" t="str">
        <f t="shared" si="35"/>
        <v/>
      </c>
      <c r="S62" s="169" t="str">
        <f t="shared" si="24"/>
        <v/>
      </c>
      <c r="T62" s="169" t="str">
        <f t="shared" si="46"/>
        <v/>
      </c>
      <c r="U62" s="169" t="str">
        <f t="shared" si="46"/>
        <v/>
      </c>
      <c r="V62" s="169" t="str">
        <f t="shared" si="25"/>
        <v/>
      </c>
      <c r="W62" s="169" t="str">
        <f t="shared" si="44"/>
        <v/>
      </c>
      <c r="X62" s="169" t="str">
        <f t="shared" si="44"/>
        <v/>
      </c>
      <c r="Y62" s="169" t="str">
        <f t="shared" si="44"/>
        <v/>
      </c>
      <c r="Z62" s="169" t="str">
        <f t="shared" si="44"/>
        <v/>
      </c>
      <c r="AA62" s="169" t="str">
        <f t="shared" si="44"/>
        <v/>
      </c>
      <c r="AB62" s="169" t="str">
        <f t="shared" si="44"/>
        <v/>
      </c>
      <c r="AC62" s="169" t="str">
        <f t="shared" si="44"/>
        <v/>
      </c>
      <c r="AD62" s="169" t="str">
        <f t="shared" si="44"/>
        <v/>
      </c>
      <c r="AE62" s="169" t="str">
        <f t="shared" si="44"/>
        <v/>
      </c>
      <c r="AF62" s="169" t="str">
        <f t="shared" si="44"/>
        <v/>
      </c>
      <c r="AG62" s="169" t="str">
        <f t="shared" si="45"/>
        <v/>
      </c>
      <c r="AH62" s="169" t="str">
        <f t="shared" si="45"/>
        <v/>
      </c>
      <c r="AI62" s="169" t="str">
        <f t="shared" si="45"/>
        <v/>
      </c>
      <c r="AJ62" s="169" t="str">
        <f t="shared" si="45"/>
        <v/>
      </c>
      <c r="AK62" s="169" t="str">
        <f t="shared" si="45"/>
        <v/>
      </c>
      <c r="AL62" s="169" t="str">
        <f t="shared" si="45"/>
        <v/>
      </c>
      <c r="AM62" s="169" t="str">
        <f t="shared" si="45"/>
        <v/>
      </c>
      <c r="AN62" s="169" t="str">
        <f t="shared" si="45"/>
        <v/>
      </c>
      <c r="AO62" s="169" t="str">
        <f t="shared" si="45"/>
        <v/>
      </c>
      <c r="AP62" s="169" t="str">
        <f t="shared" si="45"/>
        <v/>
      </c>
      <c r="AQ62" s="170">
        <f t="shared" si="36"/>
        <v>0</v>
      </c>
      <c r="AR62" s="170">
        <f t="shared" si="37"/>
        <v>0</v>
      </c>
      <c r="AS62" s="193">
        <f t="shared" si="38"/>
        <v>0</v>
      </c>
      <c r="BA62" s="147"/>
      <c r="BB62" s="148"/>
      <c r="BC62" s="149"/>
      <c r="BD62" s="149"/>
      <c r="BE62" s="147"/>
      <c r="BF62" s="147"/>
    </row>
    <row r="63" spans="1:58" s="74" customFormat="1" ht="27.75" customHeight="1">
      <c r="A63" s="184">
        <f>'Inventory - Linear and Vertical'!A50</f>
        <v>47</v>
      </c>
      <c r="B63" s="184"/>
      <c r="C63" s="184">
        <f>'Inventory - Linear and Vertical'!D50</f>
        <v>0</v>
      </c>
      <c r="D63" s="184" t="str">
        <f>IF('Inventory - Linear and Vertical'!E50="","",'Inventory - Linear and Vertical'!E50)</f>
        <v/>
      </c>
      <c r="E63" s="185">
        <f>'Inventory - Linear and Vertical'!F50</f>
        <v>0</v>
      </c>
      <c r="F63" s="186">
        <f>'Inventory - Linear and Vertical'!G50</f>
        <v>0</v>
      </c>
      <c r="G63" s="194">
        <f>'Inventory - Linear and Vertical'!K50</f>
        <v>0</v>
      </c>
      <c r="H63" s="188">
        <f>IF(C63='Community-Wide Current State'!$A$18,'Inventory - Vehicles and Equip.'!J50-'Inventory - Vehicles and Equip.'!O50,'Inventory - Linear and Vertical'!I50)</f>
        <v>0</v>
      </c>
      <c r="I63" s="188">
        <f>'Inventory - Linear and Vertical'!M50</f>
        <v>0</v>
      </c>
      <c r="J63" s="189" t="str">
        <f>IF(ISNUMBER('Inventory - Linear and Vertical'!AA50),'Inventory - Linear and Vertical'!AA50,"")</f>
        <v/>
      </c>
      <c r="K63" s="190">
        <f t="shared" si="15"/>
        <v>0</v>
      </c>
      <c r="L63" s="190">
        <f t="shared" si="29"/>
        <v>0</v>
      </c>
      <c r="M63" s="190">
        <f t="shared" si="30"/>
        <v>0</v>
      </c>
      <c r="N63" s="190">
        <f t="shared" si="31"/>
        <v>0</v>
      </c>
      <c r="O63" s="190">
        <f t="shared" si="32"/>
        <v>0</v>
      </c>
      <c r="P63" s="191">
        <f t="shared" si="33"/>
        <v>0</v>
      </c>
      <c r="Q63" s="192" t="str">
        <f t="shared" si="34"/>
        <v/>
      </c>
      <c r="R63" s="192" t="str">
        <f t="shared" si="35"/>
        <v/>
      </c>
      <c r="S63" s="169" t="str">
        <f t="shared" si="24"/>
        <v/>
      </c>
      <c r="T63" s="169" t="str">
        <f t="shared" si="46"/>
        <v/>
      </c>
      <c r="U63" s="169" t="str">
        <f t="shared" si="46"/>
        <v/>
      </c>
      <c r="V63" s="169" t="str">
        <f t="shared" si="25"/>
        <v/>
      </c>
      <c r="W63" s="169" t="str">
        <f t="shared" si="44"/>
        <v/>
      </c>
      <c r="X63" s="169" t="str">
        <f t="shared" si="44"/>
        <v/>
      </c>
      <c r="Y63" s="169" t="str">
        <f t="shared" si="44"/>
        <v/>
      </c>
      <c r="Z63" s="169" t="str">
        <f t="shared" si="44"/>
        <v/>
      </c>
      <c r="AA63" s="169" t="str">
        <f t="shared" si="44"/>
        <v/>
      </c>
      <c r="AB63" s="169" t="str">
        <f t="shared" si="44"/>
        <v/>
      </c>
      <c r="AC63" s="169" t="str">
        <f t="shared" si="44"/>
        <v/>
      </c>
      <c r="AD63" s="169" t="str">
        <f t="shared" si="44"/>
        <v/>
      </c>
      <c r="AE63" s="169" t="str">
        <f t="shared" si="44"/>
        <v/>
      </c>
      <c r="AF63" s="169" t="str">
        <f t="shared" si="44"/>
        <v/>
      </c>
      <c r="AG63" s="169" t="str">
        <f t="shared" si="45"/>
        <v/>
      </c>
      <c r="AH63" s="169" t="str">
        <f t="shared" si="45"/>
        <v/>
      </c>
      <c r="AI63" s="169" t="str">
        <f t="shared" si="45"/>
        <v/>
      </c>
      <c r="AJ63" s="169" t="str">
        <f t="shared" si="45"/>
        <v/>
      </c>
      <c r="AK63" s="169" t="str">
        <f t="shared" si="45"/>
        <v/>
      </c>
      <c r="AL63" s="169" t="str">
        <f t="shared" si="45"/>
        <v/>
      </c>
      <c r="AM63" s="169" t="str">
        <f t="shared" si="45"/>
        <v/>
      </c>
      <c r="AN63" s="169" t="str">
        <f t="shared" si="45"/>
        <v/>
      </c>
      <c r="AO63" s="169" t="str">
        <f t="shared" si="45"/>
        <v/>
      </c>
      <c r="AP63" s="169" t="str">
        <f t="shared" si="45"/>
        <v/>
      </c>
      <c r="AQ63" s="170">
        <f t="shared" si="36"/>
        <v>0</v>
      </c>
      <c r="AR63" s="170">
        <f t="shared" si="37"/>
        <v>0</v>
      </c>
      <c r="AS63" s="193">
        <f t="shared" si="38"/>
        <v>0</v>
      </c>
      <c r="BA63" s="147"/>
      <c r="BB63" s="148"/>
      <c r="BC63" s="149"/>
      <c r="BD63" s="149"/>
      <c r="BE63" s="147"/>
      <c r="BF63" s="147"/>
    </row>
    <row r="64" spans="1:58" s="74" customFormat="1" ht="27.75" customHeight="1">
      <c r="A64" s="184">
        <f>'Inventory - Linear and Vertical'!A51</f>
        <v>48</v>
      </c>
      <c r="B64" s="184"/>
      <c r="C64" s="184">
        <f>'Inventory - Linear and Vertical'!D51</f>
        <v>0</v>
      </c>
      <c r="D64" s="184" t="str">
        <f>IF('Inventory - Linear and Vertical'!E51="","",'Inventory - Linear and Vertical'!E51)</f>
        <v/>
      </c>
      <c r="E64" s="185">
        <f>'Inventory - Linear and Vertical'!F51</f>
        <v>0</v>
      </c>
      <c r="F64" s="186">
        <f>'Inventory - Linear and Vertical'!G51</f>
        <v>0</v>
      </c>
      <c r="G64" s="194">
        <f>'Inventory - Linear and Vertical'!K51</f>
        <v>0</v>
      </c>
      <c r="H64" s="188">
        <f>IF(C64='Community-Wide Current State'!$A$18,'Inventory - Vehicles and Equip.'!J51-'Inventory - Vehicles and Equip.'!O51,'Inventory - Linear and Vertical'!I51)</f>
        <v>0</v>
      </c>
      <c r="I64" s="188">
        <f>'Inventory - Linear and Vertical'!M51</f>
        <v>0</v>
      </c>
      <c r="J64" s="189" t="str">
        <f>IF(ISNUMBER('Inventory - Linear and Vertical'!AA51),'Inventory - Linear and Vertical'!AA51,"")</f>
        <v/>
      </c>
      <c r="K64" s="190">
        <f t="shared" si="15"/>
        <v>0</v>
      </c>
      <c r="L64" s="190">
        <f t="shared" si="29"/>
        <v>0</v>
      </c>
      <c r="M64" s="190">
        <f t="shared" si="30"/>
        <v>0</v>
      </c>
      <c r="N64" s="190">
        <f t="shared" si="31"/>
        <v>0</v>
      </c>
      <c r="O64" s="190">
        <f t="shared" si="32"/>
        <v>0</v>
      </c>
      <c r="P64" s="191">
        <f t="shared" si="33"/>
        <v>0</v>
      </c>
      <c r="Q64" s="192" t="str">
        <f t="shared" si="34"/>
        <v/>
      </c>
      <c r="R64" s="192" t="str">
        <f t="shared" si="35"/>
        <v/>
      </c>
      <c r="S64" s="169" t="str">
        <f t="shared" si="24"/>
        <v/>
      </c>
      <c r="T64" s="169" t="str">
        <f t="shared" si="46"/>
        <v/>
      </c>
      <c r="U64" s="169" t="str">
        <f t="shared" si="46"/>
        <v/>
      </c>
      <c r="V64" s="169" t="str">
        <f t="shared" si="25"/>
        <v/>
      </c>
      <c r="W64" s="169" t="str">
        <f t="shared" si="44"/>
        <v/>
      </c>
      <c r="X64" s="169" t="str">
        <f t="shared" si="44"/>
        <v/>
      </c>
      <c r="Y64" s="169" t="str">
        <f t="shared" si="44"/>
        <v/>
      </c>
      <c r="Z64" s="169" t="str">
        <f t="shared" si="44"/>
        <v/>
      </c>
      <c r="AA64" s="169" t="str">
        <f t="shared" si="44"/>
        <v/>
      </c>
      <c r="AB64" s="169" t="str">
        <f t="shared" si="44"/>
        <v/>
      </c>
      <c r="AC64" s="169" t="str">
        <f t="shared" si="44"/>
        <v/>
      </c>
      <c r="AD64" s="169" t="str">
        <f t="shared" si="44"/>
        <v/>
      </c>
      <c r="AE64" s="169" t="str">
        <f t="shared" si="44"/>
        <v/>
      </c>
      <c r="AF64" s="169" t="str">
        <f t="shared" si="44"/>
        <v/>
      </c>
      <c r="AG64" s="169" t="str">
        <f t="shared" si="45"/>
        <v/>
      </c>
      <c r="AH64" s="169" t="str">
        <f t="shared" si="45"/>
        <v/>
      </c>
      <c r="AI64" s="169" t="str">
        <f t="shared" si="45"/>
        <v/>
      </c>
      <c r="AJ64" s="169" t="str">
        <f t="shared" si="45"/>
        <v/>
      </c>
      <c r="AK64" s="169" t="str">
        <f t="shared" si="45"/>
        <v/>
      </c>
      <c r="AL64" s="169" t="str">
        <f t="shared" si="45"/>
        <v/>
      </c>
      <c r="AM64" s="169" t="str">
        <f t="shared" si="45"/>
        <v/>
      </c>
      <c r="AN64" s="169" t="str">
        <f t="shared" si="45"/>
        <v/>
      </c>
      <c r="AO64" s="169" t="str">
        <f t="shared" si="45"/>
        <v/>
      </c>
      <c r="AP64" s="169" t="str">
        <f t="shared" si="45"/>
        <v/>
      </c>
      <c r="AQ64" s="170">
        <f t="shared" si="36"/>
        <v>0</v>
      </c>
      <c r="AR64" s="170">
        <f t="shared" si="37"/>
        <v>0</v>
      </c>
      <c r="AS64" s="193">
        <f t="shared" si="38"/>
        <v>0</v>
      </c>
      <c r="BA64" s="147"/>
      <c r="BB64" s="148"/>
      <c r="BC64" s="149"/>
      <c r="BD64" s="149"/>
      <c r="BE64" s="147"/>
      <c r="BF64" s="147"/>
    </row>
    <row r="65" spans="1:58" s="74" customFormat="1" ht="27.75" customHeight="1">
      <c r="A65" s="184">
        <f>'Inventory - Linear and Vertical'!A52</f>
        <v>49</v>
      </c>
      <c r="B65" s="184"/>
      <c r="C65" s="184">
        <f>'Inventory - Linear and Vertical'!D52</f>
        <v>0</v>
      </c>
      <c r="D65" s="184" t="str">
        <f>IF('Inventory - Linear and Vertical'!E52="","",'Inventory - Linear and Vertical'!E52)</f>
        <v/>
      </c>
      <c r="E65" s="185">
        <f>'Inventory - Linear and Vertical'!F52</f>
        <v>0</v>
      </c>
      <c r="F65" s="186">
        <f>'Inventory - Linear and Vertical'!G52</f>
        <v>0</v>
      </c>
      <c r="G65" s="194">
        <f>'Inventory - Linear and Vertical'!K52</f>
        <v>0</v>
      </c>
      <c r="H65" s="188">
        <f>IF(C65='Community-Wide Current State'!$A$18,'Inventory - Vehicles and Equip.'!J52-'Inventory - Vehicles and Equip.'!O52,'Inventory - Linear and Vertical'!I52)</f>
        <v>0</v>
      </c>
      <c r="I65" s="188">
        <f>'Inventory - Linear and Vertical'!M52</f>
        <v>0</v>
      </c>
      <c r="J65" s="189" t="str">
        <f>IF(ISNUMBER('Inventory - Linear and Vertical'!AA52),'Inventory - Linear and Vertical'!AA52,"")</f>
        <v/>
      </c>
      <c r="K65" s="190">
        <f t="shared" si="15"/>
        <v>0</v>
      </c>
      <c r="L65" s="190">
        <f t="shared" si="29"/>
        <v>0</v>
      </c>
      <c r="M65" s="190">
        <f t="shared" si="30"/>
        <v>0</v>
      </c>
      <c r="N65" s="190">
        <f t="shared" si="31"/>
        <v>0</v>
      </c>
      <c r="O65" s="190">
        <f t="shared" si="32"/>
        <v>0</v>
      </c>
      <c r="P65" s="191">
        <f t="shared" si="33"/>
        <v>0</v>
      </c>
      <c r="Q65" s="192" t="str">
        <f t="shared" si="34"/>
        <v/>
      </c>
      <c r="R65" s="192" t="str">
        <f t="shared" si="35"/>
        <v/>
      </c>
      <c r="S65" s="169" t="str">
        <f t="shared" si="24"/>
        <v/>
      </c>
      <c r="T65" s="169" t="str">
        <f t="shared" si="46"/>
        <v/>
      </c>
      <c r="U65" s="169" t="str">
        <f t="shared" si="46"/>
        <v/>
      </c>
      <c r="V65" s="169" t="str">
        <f t="shared" si="25"/>
        <v/>
      </c>
      <c r="W65" s="169" t="str">
        <f t="shared" si="44"/>
        <v/>
      </c>
      <c r="X65" s="169" t="str">
        <f t="shared" si="44"/>
        <v/>
      </c>
      <c r="Y65" s="169" t="str">
        <f t="shared" si="44"/>
        <v/>
      </c>
      <c r="Z65" s="169" t="str">
        <f t="shared" si="44"/>
        <v/>
      </c>
      <c r="AA65" s="169" t="str">
        <f t="shared" si="44"/>
        <v/>
      </c>
      <c r="AB65" s="169" t="str">
        <f t="shared" si="44"/>
        <v/>
      </c>
      <c r="AC65" s="169" t="str">
        <f t="shared" si="44"/>
        <v/>
      </c>
      <c r="AD65" s="169" t="str">
        <f t="shared" si="44"/>
        <v/>
      </c>
      <c r="AE65" s="169" t="str">
        <f t="shared" si="44"/>
        <v/>
      </c>
      <c r="AF65" s="169" t="str">
        <f t="shared" si="44"/>
        <v/>
      </c>
      <c r="AG65" s="169" t="str">
        <f t="shared" si="45"/>
        <v/>
      </c>
      <c r="AH65" s="169" t="str">
        <f t="shared" si="45"/>
        <v/>
      </c>
      <c r="AI65" s="169" t="str">
        <f t="shared" si="45"/>
        <v/>
      </c>
      <c r="AJ65" s="169" t="str">
        <f t="shared" si="45"/>
        <v/>
      </c>
      <c r="AK65" s="169" t="str">
        <f t="shared" si="45"/>
        <v/>
      </c>
      <c r="AL65" s="169" t="str">
        <f t="shared" si="45"/>
        <v/>
      </c>
      <c r="AM65" s="169" t="str">
        <f t="shared" si="45"/>
        <v/>
      </c>
      <c r="AN65" s="169" t="str">
        <f t="shared" si="45"/>
        <v/>
      </c>
      <c r="AO65" s="169" t="str">
        <f t="shared" si="45"/>
        <v/>
      </c>
      <c r="AP65" s="169" t="str">
        <f t="shared" si="45"/>
        <v/>
      </c>
      <c r="AQ65" s="170">
        <f t="shared" si="36"/>
        <v>0</v>
      </c>
      <c r="AR65" s="170">
        <f t="shared" si="37"/>
        <v>0</v>
      </c>
      <c r="AS65" s="193">
        <f t="shared" si="38"/>
        <v>0</v>
      </c>
      <c r="BA65" s="147"/>
      <c r="BB65" s="147"/>
      <c r="BC65" s="150"/>
      <c r="BD65" s="150"/>
      <c r="BE65" s="147"/>
      <c r="BF65" s="147"/>
    </row>
    <row r="66" spans="1:58" s="74" customFormat="1" ht="27.75" customHeight="1">
      <c r="A66" s="184">
        <f>'Inventory - Linear and Vertical'!A53</f>
        <v>50</v>
      </c>
      <c r="B66" s="184"/>
      <c r="C66" s="184">
        <f>'Inventory - Linear and Vertical'!D53</f>
        <v>0</v>
      </c>
      <c r="D66" s="184" t="str">
        <f>IF('Inventory - Linear and Vertical'!E53="","",'Inventory - Linear and Vertical'!E53)</f>
        <v/>
      </c>
      <c r="E66" s="185">
        <f>'Inventory - Linear and Vertical'!F53</f>
        <v>0</v>
      </c>
      <c r="F66" s="186">
        <f>'Inventory - Linear and Vertical'!G53</f>
        <v>0</v>
      </c>
      <c r="G66" s="194">
        <f>'Inventory - Linear and Vertical'!K53</f>
        <v>0</v>
      </c>
      <c r="H66" s="188">
        <f>IF(C66='Community-Wide Current State'!$A$18,'Inventory - Vehicles and Equip.'!J53-'Inventory - Vehicles and Equip.'!O53,'Inventory - Linear and Vertical'!I53)</f>
        <v>0</v>
      </c>
      <c r="I66" s="188">
        <f>'Inventory - Linear and Vertical'!M53</f>
        <v>0</v>
      </c>
      <c r="J66" s="189" t="str">
        <f>IF(ISNUMBER('Inventory - Linear and Vertical'!AA53),'Inventory - Linear and Vertical'!AA53,"")</f>
        <v/>
      </c>
      <c r="K66" s="190">
        <f t="shared" si="15"/>
        <v>0</v>
      </c>
      <c r="L66" s="190">
        <f t="shared" si="29"/>
        <v>0</v>
      </c>
      <c r="M66" s="190">
        <f t="shared" si="30"/>
        <v>0</v>
      </c>
      <c r="N66" s="190">
        <f t="shared" si="31"/>
        <v>0</v>
      </c>
      <c r="O66" s="190">
        <f t="shared" si="32"/>
        <v>0</v>
      </c>
      <c r="P66" s="191">
        <f t="shared" si="33"/>
        <v>0</v>
      </c>
      <c r="Q66" s="192" t="str">
        <f t="shared" si="34"/>
        <v/>
      </c>
      <c r="R66" s="192" t="str">
        <f t="shared" si="35"/>
        <v/>
      </c>
      <c r="S66" s="169" t="str">
        <f t="shared" si="24"/>
        <v/>
      </c>
      <c r="T66" s="169" t="str">
        <f t="shared" si="46"/>
        <v/>
      </c>
      <c r="U66" s="169" t="str">
        <f t="shared" si="46"/>
        <v/>
      </c>
      <c r="V66" s="169" t="str">
        <f t="shared" si="25"/>
        <v/>
      </c>
      <c r="W66" s="169" t="str">
        <f t="shared" si="44"/>
        <v/>
      </c>
      <c r="X66" s="169" t="str">
        <f t="shared" si="44"/>
        <v/>
      </c>
      <c r="Y66" s="169" t="str">
        <f t="shared" si="44"/>
        <v/>
      </c>
      <c r="Z66" s="169" t="str">
        <f t="shared" si="44"/>
        <v/>
      </c>
      <c r="AA66" s="169" t="str">
        <f t="shared" si="44"/>
        <v/>
      </c>
      <c r="AB66" s="169" t="str">
        <f t="shared" si="44"/>
        <v/>
      </c>
      <c r="AC66" s="169" t="str">
        <f t="shared" si="44"/>
        <v/>
      </c>
      <c r="AD66" s="169" t="str">
        <f t="shared" si="44"/>
        <v/>
      </c>
      <c r="AE66" s="169" t="str">
        <f t="shared" si="44"/>
        <v/>
      </c>
      <c r="AF66" s="169" t="str">
        <f t="shared" si="44"/>
        <v/>
      </c>
      <c r="AG66" s="169" t="str">
        <f t="shared" si="45"/>
        <v/>
      </c>
      <c r="AH66" s="169" t="str">
        <f t="shared" si="45"/>
        <v/>
      </c>
      <c r="AI66" s="169" t="str">
        <f t="shared" si="45"/>
        <v/>
      </c>
      <c r="AJ66" s="169" t="str">
        <f t="shared" si="45"/>
        <v/>
      </c>
      <c r="AK66" s="169" t="str">
        <f t="shared" si="45"/>
        <v/>
      </c>
      <c r="AL66" s="169" t="str">
        <f t="shared" si="45"/>
        <v/>
      </c>
      <c r="AM66" s="169" t="str">
        <f t="shared" si="45"/>
        <v/>
      </c>
      <c r="AN66" s="169" t="str">
        <f t="shared" si="45"/>
        <v/>
      </c>
      <c r="AO66" s="169" t="str">
        <f t="shared" si="45"/>
        <v/>
      </c>
      <c r="AP66" s="169" t="str">
        <f t="shared" si="45"/>
        <v/>
      </c>
      <c r="AQ66" s="170">
        <f t="shared" si="36"/>
        <v>0</v>
      </c>
      <c r="AR66" s="170">
        <f t="shared" si="37"/>
        <v>0</v>
      </c>
      <c r="AS66" s="193">
        <f t="shared" si="38"/>
        <v>0</v>
      </c>
      <c r="BA66" s="147"/>
      <c r="BB66" s="147"/>
      <c r="BC66" s="147"/>
      <c r="BD66" s="147"/>
      <c r="BE66" s="147"/>
      <c r="BF66" s="147"/>
    </row>
    <row r="67" spans="1:58" s="74" customFormat="1" ht="27.75" customHeight="1">
      <c r="A67" s="184">
        <f>'Inventory - Linear and Vertical'!A54</f>
        <v>51</v>
      </c>
      <c r="B67" s="184"/>
      <c r="C67" s="184">
        <f>'Inventory - Linear and Vertical'!D54</f>
        <v>0</v>
      </c>
      <c r="D67" s="184" t="str">
        <f>IF('Inventory - Linear and Vertical'!E54="","",'Inventory - Linear and Vertical'!E54)</f>
        <v/>
      </c>
      <c r="E67" s="185">
        <f>'Inventory - Linear and Vertical'!F54</f>
        <v>0</v>
      </c>
      <c r="F67" s="186">
        <f>'Inventory - Linear and Vertical'!G54</f>
        <v>0</v>
      </c>
      <c r="G67" s="194">
        <f>'Inventory - Linear and Vertical'!K54</f>
        <v>0</v>
      </c>
      <c r="H67" s="188">
        <f>IF(C67='Community-Wide Current State'!$A$18,'Inventory - Vehicles and Equip.'!J54-'Inventory - Vehicles and Equip.'!O54,'Inventory - Linear and Vertical'!I54)</f>
        <v>0</v>
      </c>
      <c r="I67" s="188">
        <f>'Inventory - Linear and Vertical'!M54</f>
        <v>0</v>
      </c>
      <c r="J67" s="189" t="str">
        <f>IF(ISNUMBER('Inventory - Linear and Vertical'!AA54),'Inventory - Linear and Vertical'!AA54,"")</f>
        <v/>
      </c>
      <c r="K67" s="190">
        <f t="shared" si="15"/>
        <v>0</v>
      </c>
      <c r="L67" s="190">
        <f t="shared" si="29"/>
        <v>0</v>
      </c>
      <c r="M67" s="190">
        <f t="shared" si="30"/>
        <v>0</v>
      </c>
      <c r="N67" s="190">
        <f t="shared" si="31"/>
        <v>0</v>
      </c>
      <c r="O67" s="190">
        <f t="shared" si="32"/>
        <v>0</v>
      </c>
      <c r="P67" s="191">
        <f t="shared" si="33"/>
        <v>0</v>
      </c>
      <c r="Q67" s="192" t="str">
        <f t="shared" si="34"/>
        <v/>
      </c>
      <c r="R67" s="192" t="str">
        <f t="shared" si="35"/>
        <v/>
      </c>
      <c r="S67" s="169" t="str">
        <f t="shared" si="24"/>
        <v/>
      </c>
      <c r="T67" s="169" t="str">
        <f t="shared" si="46"/>
        <v/>
      </c>
      <c r="U67" s="169" t="str">
        <f t="shared" si="46"/>
        <v/>
      </c>
      <c r="V67" s="169" t="str">
        <f t="shared" si="25"/>
        <v/>
      </c>
      <c r="W67" s="169" t="str">
        <f t="shared" ref="W67:AF76" si="47">IF(OR($K67=W$16,$L67=W$16,$M67=W$16,$N67=W$16,$O67=W$16,$P67=W$16),$G67,"")</f>
        <v/>
      </c>
      <c r="X67" s="169" t="str">
        <f t="shared" si="47"/>
        <v/>
      </c>
      <c r="Y67" s="169" t="str">
        <f t="shared" si="47"/>
        <v/>
      </c>
      <c r="Z67" s="169" t="str">
        <f t="shared" si="47"/>
        <v/>
      </c>
      <c r="AA67" s="169" t="str">
        <f t="shared" si="47"/>
        <v/>
      </c>
      <c r="AB67" s="169" t="str">
        <f t="shared" si="47"/>
        <v/>
      </c>
      <c r="AC67" s="169" t="str">
        <f t="shared" si="47"/>
        <v/>
      </c>
      <c r="AD67" s="169" t="str">
        <f t="shared" si="47"/>
        <v/>
      </c>
      <c r="AE67" s="169" t="str">
        <f t="shared" si="47"/>
        <v/>
      </c>
      <c r="AF67" s="169" t="str">
        <f t="shared" si="47"/>
        <v/>
      </c>
      <c r="AG67" s="169" t="str">
        <f t="shared" ref="AG67:AP76" si="48">IF(OR($K67=AG$16,$L67=AG$16,$M67=AG$16,$N67=AG$16,$O67=AG$16,$P67=AG$16),$G67,"")</f>
        <v/>
      </c>
      <c r="AH67" s="169" t="str">
        <f t="shared" si="48"/>
        <v/>
      </c>
      <c r="AI67" s="169" t="str">
        <f t="shared" si="48"/>
        <v/>
      </c>
      <c r="AJ67" s="169" t="str">
        <f t="shared" si="48"/>
        <v/>
      </c>
      <c r="AK67" s="169" t="str">
        <f t="shared" si="48"/>
        <v/>
      </c>
      <c r="AL67" s="169" t="str">
        <f t="shared" si="48"/>
        <v/>
      </c>
      <c r="AM67" s="169" t="str">
        <f t="shared" si="48"/>
        <v/>
      </c>
      <c r="AN67" s="169" t="str">
        <f t="shared" si="48"/>
        <v/>
      </c>
      <c r="AO67" s="169" t="str">
        <f t="shared" si="48"/>
        <v/>
      </c>
      <c r="AP67" s="169" t="str">
        <f t="shared" si="48"/>
        <v/>
      </c>
      <c r="AQ67" s="170">
        <f t="shared" si="36"/>
        <v>0</v>
      </c>
      <c r="AR67" s="170">
        <f t="shared" si="37"/>
        <v>0</v>
      </c>
      <c r="AS67" s="193">
        <f t="shared" si="38"/>
        <v>0</v>
      </c>
      <c r="BA67" s="147"/>
      <c r="BB67" s="147"/>
      <c r="BC67" s="147"/>
      <c r="BD67" s="147"/>
      <c r="BE67" s="147"/>
      <c r="BF67" s="147"/>
    </row>
    <row r="68" spans="1:58" s="74" customFormat="1" ht="27.75" customHeight="1">
      <c r="A68" s="184">
        <f>'Inventory - Linear and Vertical'!A55</f>
        <v>52</v>
      </c>
      <c r="B68" s="184"/>
      <c r="C68" s="184">
        <f>'Inventory - Linear and Vertical'!D55</f>
        <v>0</v>
      </c>
      <c r="D68" s="184" t="str">
        <f>IF('Inventory - Linear and Vertical'!E55="","",'Inventory - Linear and Vertical'!E55)</f>
        <v/>
      </c>
      <c r="E68" s="185">
        <f>'Inventory - Linear and Vertical'!F55</f>
        <v>0</v>
      </c>
      <c r="F68" s="186">
        <f>'Inventory - Linear and Vertical'!G55</f>
        <v>0</v>
      </c>
      <c r="G68" s="194">
        <f>'Inventory - Linear and Vertical'!K55</f>
        <v>0</v>
      </c>
      <c r="H68" s="188">
        <f>IF(C68='Community-Wide Current State'!$A$18,'Inventory - Vehicles and Equip.'!J55-'Inventory - Vehicles and Equip.'!O55,'Inventory - Linear and Vertical'!I55)</f>
        <v>0</v>
      </c>
      <c r="I68" s="188">
        <f>'Inventory - Linear and Vertical'!M55</f>
        <v>0</v>
      </c>
      <c r="J68" s="189" t="str">
        <f>IF(ISNUMBER('Inventory - Linear and Vertical'!AA55),'Inventory - Linear and Vertical'!AA55,"")</f>
        <v/>
      </c>
      <c r="K68" s="190">
        <f t="shared" si="15"/>
        <v>0</v>
      </c>
      <c r="L68" s="190">
        <f t="shared" si="29"/>
        <v>0</v>
      </c>
      <c r="M68" s="190">
        <f t="shared" si="30"/>
        <v>0</v>
      </c>
      <c r="N68" s="190">
        <f t="shared" si="31"/>
        <v>0</v>
      </c>
      <c r="O68" s="190">
        <f t="shared" si="32"/>
        <v>0</v>
      </c>
      <c r="P68" s="191">
        <f t="shared" si="33"/>
        <v>0</v>
      </c>
      <c r="Q68" s="192" t="str">
        <f t="shared" si="34"/>
        <v/>
      </c>
      <c r="R68" s="192" t="str">
        <f t="shared" si="35"/>
        <v/>
      </c>
      <c r="S68" s="169" t="str">
        <f t="shared" si="24"/>
        <v/>
      </c>
      <c r="T68" s="169" t="str">
        <f t="shared" si="46"/>
        <v/>
      </c>
      <c r="U68" s="169" t="str">
        <f t="shared" si="46"/>
        <v/>
      </c>
      <c r="V68" s="169" t="str">
        <f t="shared" si="25"/>
        <v/>
      </c>
      <c r="W68" s="169" t="str">
        <f t="shared" si="47"/>
        <v/>
      </c>
      <c r="X68" s="169" t="str">
        <f t="shared" si="47"/>
        <v/>
      </c>
      <c r="Y68" s="169" t="str">
        <f t="shared" si="47"/>
        <v/>
      </c>
      <c r="Z68" s="169" t="str">
        <f t="shared" si="47"/>
        <v/>
      </c>
      <c r="AA68" s="169" t="str">
        <f t="shared" si="47"/>
        <v/>
      </c>
      <c r="AB68" s="169" t="str">
        <f t="shared" si="47"/>
        <v/>
      </c>
      <c r="AC68" s="169" t="str">
        <f t="shared" si="47"/>
        <v/>
      </c>
      <c r="AD68" s="169" t="str">
        <f t="shared" si="47"/>
        <v/>
      </c>
      <c r="AE68" s="169" t="str">
        <f t="shared" si="47"/>
        <v/>
      </c>
      <c r="AF68" s="169" t="str">
        <f t="shared" si="47"/>
        <v/>
      </c>
      <c r="AG68" s="169" t="str">
        <f t="shared" si="48"/>
        <v/>
      </c>
      <c r="AH68" s="169" t="str">
        <f t="shared" si="48"/>
        <v/>
      </c>
      <c r="AI68" s="169" t="str">
        <f t="shared" si="48"/>
        <v/>
      </c>
      <c r="AJ68" s="169" t="str">
        <f t="shared" si="48"/>
        <v/>
      </c>
      <c r="AK68" s="169" t="str">
        <f t="shared" si="48"/>
        <v/>
      </c>
      <c r="AL68" s="169" t="str">
        <f t="shared" si="48"/>
        <v/>
      </c>
      <c r="AM68" s="169" t="str">
        <f t="shared" si="48"/>
        <v/>
      </c>
      <c r="AN68" s="169" t="str">
        <f t="shared" si="48"/>
        <v/>
      </c>
      <c r="AO68" s="169" t="str">
        <f t="shared" si="48"/>
        <v/>
      </c>
      <c r="AP68" s="169" t="str">
        <f t="shared" si="48"/>
        <v/>
      </c>
      <c r="AQ68" s="170">
        <f t="shared" si="36"/>
        <v>0</v>
      </c>
      <c r="AR68" s="170">
        <f t="shared" si="37"/>
        <v>0</v>
      </c>
      <c r="AS68" s="193">
        <f t="shared" si="38"/>
        <v>0</v>
      </c>
      <c r="BA68" s="147"/>
      <c r="BB68" s="147"/>
      <c r="BC68" s="147"/>
      <c r="BD68" s="147"/>
      <c r="BE68" s="147"/>
      <c r="BF68" s="147"/>
    </row>
    <row r="69" spans="1:58" s="74" customFormat="1" ht="27.75" customHeight="1">
      <c r="A69" s="184">
        <f>'Inventory - Linear and Vertical'!A56</f>
        <v>53</v>
      </c>
      <c r="B69" s="184"/>
      <c r="C69" s="184">
        <f>'Inventory - Linear and Vertical'!D56</f>
        <v>0</v>
      </c>
      <c r="D69" s="184" t="str">
        <f>IF('Inventory - Linear and Vertical'!E56="","",'Inventory - Linear and Vertical'!E56)</f>
        <v/>
      </c>
      <c r="E69" s="185">
        <f>'Inventory - Linear and Vertical'!F56</f>
        <v>0</v>
      </c>
      <c r="F69" s="186">
        <f>'Inventory - Linear and Vertical'!G56</f>
        <v>0</v>
      </c>
      <c r="G69" s="194">
        <f>'Inventory - Linear and Vertical'!K56</f>
        <v>0</v>
      </c>
      <c r="H69" s="188">
        <f>IF(C69='Community-Wide Current State'!$A$18,'Inventory - Vehicles and Equip.'!J56-'Inventory - Vehicles and Equip.'!O56,'Inventory - Linear and Vertical'!I56)</f>
        <v>0</v>
      </c>
      <c r="I69" s="188">
        <f>'Inventory - Linear and Vertical'!M56</f>
        <v>0</v>
      </c>
      <c r="J69" s="189" t="str">
        <f>IF(ISNUMBER('Inventory - Linear and Vertical'!AA56),'Inventory - Linear and Vertical'!AA56,"")</f>
        <v/>
      </c>
      <c r="K69" s="190">
        <f t="shared" si="15"/>
        <v>0</v>
      </c>
      <c r="L69" s="190">
        <f t="shared" si="29"/>
        <v>0</v>
      </c>
      <c r="M69" s="190">
        <f t="shared" si="30"/>
        <v>0</v>
      </c>
      <c r="N69" s="190">
        <f t="shared" si="31"/>
        <v>0</v>
      </c>
      <c r="O69" s="190">
        <f t="shared" si="32"/>
        <v>0</v>
      </c>
      <c r="P69" s="191">
        <f t="shared" si="33"/>
        <v>0</v>
      </c>
      <c r="Q69" s="192" t="str">
        <f t="shared" si="34"/>
        <v/>
      </c>
      <c r="R69" s="192" t="str">
        <f t="shared" si="35"/>
        <v/>
      </c>
      <c r="S69" s="169" t="str">
        <f t="shared" si="24"/>
        <v/>
      </c>
      <c r="T69" s="169" t="str">
        <f t="shared" si="46"/>
        <v/>
      </c>
      <c r="U69" s="169" t="str">
        <f t="shared" si="46"/>
        <v/>
      </c>
      <c r="V69" s="169" t="str">
        <f t="shared" si="25"/>
        <v/>
      </c>
      <c r="W69" s="169" t="str">
        <f t="shared" si="47"/>
        <v/>
      </c>
      <c r="X69" s="169" t="str">
        <f t="shared" si="47"/>
        <v/>
      </c>
      <c r="Y69" s="169" t="str">
        <f t="shared" si="47"/>
        <v/>
      </c>
      <c r="Z69" s="169" t="str">
        <f t="shared" si="47"/>
        <v/>
      </c>
      <c r="AA69" s="169" t="str">
        <f t="shared" si="47"/>
        <v/>
      </c>
      <c r="AB69" s="169" t="str">
        <f t="shared" si="47"/>
        <v/>
      </c>
      <c r="AC69" s="169" t="str">
        <f t="shared" si="47"/>
        <v/>
      </c>
      <c r="AD69" s="169" t="str">
        <f t="shared" si="47"/>
        <v/>
      </c>
      <c r="AE69" s="169" t="str">
        <f t="shared" si="47"/>
        <v/>
      </c>
      <c r="AF69" s="169" t="str">
        <f t="shared" si="47"/>
        <v/>
      </c>
      <c r="AG69" s="169" t="str">
        <f t="shared" si="48"/>
        <v/>
      </c>
      <c r="AH69" s="169" t="str">
        <f t="shared" si="48"/>
        <v/>
      </c>
      <c r="AI69" s="169" t="str">
        <f t="shared" si="48"/>
        <v/>
      </c>
      <c r="AJ69" s="169" t="str">
        <f t="shared" si="48"/>
        <v/>
      </c>
      <c r="AK69" s="169" t="str">
        <f t="shared" si="48"/>
        <v/>
      </c>
      <c r="AL69" s="169" t="str">
        <f t="shared" si="48"/>
        <v/>
      </c>
      <c r="AM69" s="169" t="str">
        <f t="shared" si="48"/>
        <v/>
      </c>
      <c r="AN69" s="169" t="str">
        <f t="shared" si="48"/>
        <v/>
      </c>
      <c r="AO69" s="169" t="str">
        <f t="shared" si="48"/>
        <v/>
      </c>
      <c r="AP69" s="169" t="str">
        <f t="shared" si="48"/>
        <v/>
      </c>
      <c r="AQ69" s="170">
        <f t="shared" si="36"/>
        <v>0</v>
      </c>
      <c r="AR69" s="170">
        <f t="shared" si="37"/>
        <v>0</v>
      </c>
      <c r="AS69" s="193">
        <f t="shared" si="38"/>
        <v>0</v>
      </c>
      <c r="BA69" s="147"/>
      <c r="BB69" s="147"/>
      <c r="BC69" s="147"/>
      <c r="BD69" s="147"/>
      <c r="BE69" s="147"/>
      <c r="BF69" s="147"/>
    </row>
    <row r="70" spans="1:58" s="74" customFormat="1" ht="27.75" customHeight="1">
      <c r="A70" s="184">
        <f>'Inventory - Linear and Vertical'!A57</f>
        <v>54</v>
      </c>
      <c r="B70" s="184"/>
      <c r="C70" s="184">
        <f>'Inventory - Linear and Vertical'!D57</f>
        <v>0</v>
      </c>
      <c r="D70" s="184" t="str">
        <f>IF('Inventory - Linear and Vertical'!E57="","",'Inventory - Linear and Vertical'!E57)</f>
        <v/>
      </c>
      <c r="E70" s="185">
        <f>'Inventory - Linear and Vertical'!F57</f>
        <v>0</v>
      </c>
      <c r="F70" s="186">
        <f>'Inventory - Linear and Vertical'!G57</f>
        <v>0</v>
      </c>
      <c r="G70" s="194">
        <f>'Inventory - Linear and Vertical'!K57</f>
        <v>0</v>
      </c>
      <c r="H70" s="188">
        <f>IF(C70='Community-Wide Current State'!$A$18,'Inventory - Vehicles and Equip.'!J57-'Inventory - Vehicles and Equip.'!O57,'Inventory - Linear and Vertical'!I57)</f>
        <v>0</v>
      </c>
      <c r="I70" s="188">
        <f>'Inventory - Linear and Vertical'!M57</f>
        <v>0</v>
      </c>
      <c r="J70" s="189" t="str">
        <f>IF(ISNUMBER('Inventory - Linear and Vertical'!AA57),'Inventory - Linear and Vertical'!AA57,"")</f>
        <v/>
      </c>
      <c r="K70" s="190">
        <f t="shared" si="15"/>
        <v>0</v>
      </c>
      <c r="L70" s="190">
        <f t="shared" si="29"/>
        <v>0</v>
      </c>
      <c r="M70" s="190">
        <f t="shared" si="30"/>
        <v>0</v>
      </c>
      <c r="N70" s="190">
        <f t="shared" si="31"/>
        <v>0</v>
      </c>
      <c r="O70" s="190">
        <f t="shared" si="32"/>
        <v>0</v>
      </c>
      <c r="P70" s="191">
        <f t="shared" si="33"/>
        <v>0</v>
      </c>
      <c r="Q70" s="192" t="str">
        <f t="shared" si="34"/>
        <v/>
      </c>
      <c r="R70" s="192" t="str">
        <f t="shared" si="35"/>
        <v/>
      </c>
      <c r="S70" s="169" t="str">
        <f t="shared" si="24"/>
        <v/>
      </c>
      <c r="T70" s="169" t="str">
        <f t="shared" si="46"/>
        <v/>
      </c>
      <c r="U70" s="169" t="str">
        <f t="shared" si="46"/>
        <v/>
      </c>
      <c r="V70" s="169" t="str">
        <f t="shared" si="25"/>
        <v/>
      </c>
      <c r="W70" s="169" t="str">
        <f t="shared" si="47"/>
        <v/>
      </c>
      <c r="X70" s="169" t="str">
        <f t="shared" si="47"/>
        <v/>
      </c>
      <c r="Y70" s="169" t="str">
        <f t="shared" si="47"/>
        <v/>
      </c>
      <c r="Z70" s="169" t="str">
        <f t="shared" si="47"/>
        <v/>
      </c>
      <c r="AA70" s="169" t="str">
        <f t="shared" si="47"/>
        <v/>
      </c>
      <c r="AB70" s="169" t="str">
        <f t="shared" si="47"/>
        <v/>
      </c>
      <c r="AC70" s="169" t="str">
        <f t="shared" si="47"/>
        <v/>
      </c>
      <c r="AD70" s="169" t="str">
        <f t="shared" si="47"/>
        <v/>
      </c>
      <c r="AE70" s="169" t="str">
        <f t="shared" si="47"/>
        <v/>
      </c>
      <c r="AF70" s="169" t="str">
        <f t="shared" si="47"/>
        <v/>
      </c>
      <c r="AG70" s="169" t="str">
        <f t="shared" si="48"/>
        <v/>
      </c>
      <c r="AH70" s="169" t="str">
        <f t="shared" si="48"/>
        <v/>
      </c>
      <c r="AI70" s="169" t="str">
        <f t="shared" si="48"/>
        <v/>
      </c>
      <c r="AJ70" s="169" t="str">
        <f t="shared" si="48"/>
        <v/>
      </c>
      <c r="AK70" s="169" t="str">
        <f t="shared" si="48"/>
        <v/>
      </c>
      <c r="AL70" s="169" t="str">
        <f t="shared" si="48"/>
        <v/>
      </c>
      <c r="AM70" s="169" t="str">
        <f t="shared" si="48"/>
        <v/>
      </c>
      <c r="AN70" s="169" t="str">
        <f t="shared" si="48"/>
        <v/>
      </c>
      <c r="AO70" s="169" t="str">
        <f t="shared" si="48"/>
        <v/>
      </c>
      <c r="AP70" s="169" t="str">
        <f t="shared" si="48"/>
        <v/>
      </c>
      <c r="AQ70" s="170">
        <f t="shared" si="36"/>
        <v>0</v>
      </c>
      <c r="AR70" s="170">
        <f t="shared" si="37"/>
        <v>0</v>
      </c>
      <c r="AS70" s="193">
        <f t="shared" si="38"/>
        <v>0</v>
      </c>
    </row>
    <row r="71" spans="1:58" s="74" customFormat="1" ht="27.75" customHeight="1">
      <c r="A71" s="184">
        <f>'Inventory - Linear and Vertical'!A58</f>
        <v>55</v>
      </c>
      <c r="B71" s="184"/>
      <c r="C71" s="184">
        <f>'Inventory - Linear and Vertical'!D58</f>
        <v>0</v>
      </c>
      <c r="D71" s="184" t="str">
        <f>IF('Inventory - Linear and Vertical'!E58="","",'Inventory - Linear and Vertical'!E58)</f>
        <v/>
      </c>
      <c r="E71" s="185">
        <f>'Inventory - Linear and Vertical'!F58</f>
        <v>0</v>
      </c>
      <c r="F71" s="186">
        <f>'Inventory - Linear and Vertical'!G58</f>
        <v>0</v>
      </c>
      <c r="G71" s="194">
        <f>'Inventory - Linear and Vertical'!K58</f>
        <v>0</v>
      </c>
      <c r="H71" s="188">
        <f>IF(C71='Community-Wide Current State'!$A$18,'Inventory - Vehicles and Equip.'!J58-'Inventory - Vehicles and Equip.'!O58,'Inventory - Linear and Vertical'!I58)</f>
        <v>0</v>
      </c>
      <c r="I71" s="188">
        <f>'Inventory - Linear and Vertical'!M58</f>
        <v>0</v>
      </c>
      <c r="J71" s="189" t="str">
        <f>IF(ISNUMBER('Inventory - Linear and Vertical'!AA58),'Inventory - Linear and Vertical'!AA58,"")</f>
        <v/>
      </c>
      <c r="K71" s="190">
        <f t="shared" si="15"/>
        <v>0</v>
      </c>
      <c r="L71" s="190">
        <f t="shared" si="29"/>
        <v>0</v>
      </c>
      <c r="M71" s="190">
        <f t="shared" si="30"/>
        <v>0</v>
      </c>
      <c r="N71" s="190">
        <f t="shared" si="31"/>
        <v>0</v>
      </c>
      <c r="O71" s="190">
        <f t="shared" si="32"/>
        <v>0</v>
      </c>
      <c r="P71" s="191">
        <f t="shared" si="33"/>
        <v>0</v>
      </c>
      <c r="Q71" s="192" t="str">
        <f t="shared" si="34"/>
        <v/>
      </c>
      <c r="R71" s="192" t="str">
        <f t="shared" si="35"/>
        <v/>
      </c>
      <c r="S71" s="169" t="str">
        <f t="shared" si="24"/>
        <v/>
      </c>
      <c r="T71" s="169" t="str">
        <f t="shared" si="46"/>
        <v/>
      </c>
      <c r="U71" s="169" t="str">
        <f t="shared" si="46"/>
        <v/>
      </c>
      <c r="V71" s="169" t="str">
        <f t="shared" si="25"/>
        <v/>
      </c>
      <c r="W71" s="169" t="str">
        <f t="shared" si="47"/>
        <v/>
      </c>
      <c r="X71" s="169" t="str">
        <f t="shared" si="47"/>
        <v/>
      </c>
      <c r="Y71" s="169" t="str">
        <f t="shared" si="47"/>
        <v/>
      </c>
      <c r="Z71" s="169" t="str">
        <f t="shared" si="47"/>
        <v/>
      </c>
      <c r="AA71" s="169" t="str">
        <f t="shared" si="47"/>
        <v/>
      </c>
      <c r="AB71" s="169" t="str">
        <f t="shared" si="47"/>
        <v/>
      </c>
      <c r="AC71" s="169" t="str">
        <f t="shared" si="47"/>
        <v/>
      </c>
      <c r="AD71" s="169" t="str">
        <f t="shared" si="47"/>
        <v/>
      </c>
      <c r="AE71" s="169" t="str">
        <f t="shared" si="47"/>
        <v/>
      </c>
      <c r="AF71" s="169" t="str">
        <f t="shared" si="47"/>
        <v/>
      </c>
      <c r="AG71" s="169" t="str">
        <f t="shared" si="48"/>
        <v/>
      </c>
      <c r="AH71" s="169" t="str">
        <f t="shared" si="48"/>
        <v/>
      </c>
      <c r="AI71" s="169" t="str">
        <f t="shared" si="48"/>
        <v/>
      </c>
      <c r="AJ71" s="169" t="str">
        <f t="shared" si="48"/>
        <v/>
      </c>
      <c r="AK71" s="169" t="str">
        <f t="shared" si="48"/>
        <v/>
      </c>
      <c r="AL71" s="169" t="str">
        <f t="shared" si="48"/>
        <v/>
      </c>
      <c r="AM71" s="169" t="str">
        <f t="shared" si="48"/>
        <v/>
      </c>
      <c r="AN71" s="169" t="str">
        <f t="shared" si="48"/>
        <v/>
      </c>
      <c r="AO71" s="169" t="str">
        <f t="shared" si="48"/>
        <v/>
      </c>
      <c r="AP71" s="169" t="str">
        <f t="shared" si="48"/>
        <v/>
      </c>
      <c r="AQ71" s="170">
        <f t="shared" si="36"/>
        <v>0</v>
      </c>
      <c r="AR71" s="170">
        <f t="shared" si="37"/>
        <v>0</v>
      </c>
      <c r="AS71" s="193">
        <f t="shared" si="38"/>
        <v>0</v>
      </c>
    </row>
    <row r="72" spans="1:58" s="74" customFormat="1" ht="27.75" customHeight="1">
      <c r="A72" s="184">
        <f>'Inventory - Linear and Vertical'!A59</f>
        <v>56</v>
      </c>
      <c r="B72" s="184"/>
      <c r="C72" s="184">
        <f>'Inventory - Linear and Vertical'!D59</f>
        <v>0</v>
      </c>
      <c r="D72" s="184" t="str">
        <f>IF('Inventory - Linear and Vertical'!E59="","",'Inventory - Linear and Vertical'!E59)</f>
        <v/>
      </c>
      <c r="E72" s="185">
        <f>'Inventory - Linear and Vertical'!F59</f>
        <v>0</v>
      </c>
      <c r="F72" s="186">
        <f>'Inventory - Linear and Vertical'!G59</f>
        <v>0</v>
      </c>
      <c r="G72" s="194">
        <f>'Inventory - Linear and Vertical'!K59</f>
        <v>0</v>
      </c>
      <c r="H72" s="188">
        <f>IF(C72='Community-Wide Current State'!$A$18,'Inventory - Vehicles and Equip.'!J59-'Inventory - Vehicles and Equip.'!O59,'Inventory - Linear and Vertical'!I59)</f>
        <v>0</v>
      </c>
      <c r="I72" s="188">
        <f>'Inventory - Linear and Vertical'!M59</f>
        <v>0</v>
      </c>
      <c r="J72" s="189" t="str">
        <f>IF(ISNUMBER('Inventory - Linear and Vertical'!AA59),'Inventory - Linear and Vertical'!AA59,"")</f>
        <v/>
      </c>
      <c r="K72" s="190">
        <f t="shared" si="15"/>
        <v>0</v>
      </c>
      <c r="L72" s="190">
        <f t="shared" si="29"/>
        <v>0</v>
      </c>
      <c r="M72" s="190">
        <f t="shared" si="30"/>
        <v>0</v>
      </c>
      <c r="N72" s="190">
        <f t="shared" si="31"/>
        <v>0</v>
      </c>
      <c r="O72" s="190">
        <f t="shared" si="32"/>
        <v>0</v>
      </c>
      <c r="P72" s="191">
        <f t="shared" si="33"/>
        <v>0</v>
      </c>
      <c r="Q72" s="192" t="str">
        <f t="shared" si="34"/>
        <v/>
      </c>
      <c r="R72" s="192" t="str">
        <f t="shared" si="35"/>
        <v/>
      </c>
      <c r="S72" s="169" t="str">
        <f t="shared" si="24"/>
        <v/>
      </c>
      <c r="T72" s="169" t="str">
        <f t="shared" si="46"/>
        <v/>
      </c>
      <c r="U72" s="169" t="str">
        <f t="shared" si="46"/>
        <v/>
      </c>
      <c r="V72" s="169" t="str">
        <f t="shared" si="25"/>
        <v/>
      </c>
      <c r="W72" s="169" t="str">
        <f t="shared" si="47"/>
        <v/>
      </c>
      <c r="X72" s="169" t="str">
        <f t="shared" si="47"/>
        <v/>
      </c>
      <c r="Y72" s="169" t="str">
        <f t="shared" si="47"/>
        <v/>
      </c>
      <c r="Z72" s="169" t="str">
        <f t="shared" si="47"/>
        <v/>
      </c>
      <c r="AA72" s="169" t="str">
        <f t="shared" si="47"/>
        <v/>
      </c>
      <c r="AB72" s="169" t="str">
        <f t="shared" si="47"/>
        <v/>
      </c>
      <c r="AC72" s="169" t="str">
        <f t="shared" si="47"/>
        <v/>
      </c>
      <c r="AD72" s="169" t="str">
        <f t="shared" si="47"/>
        <v/>
      </c>
      <c r="AE72" s="169" t="str">
        <f t="shared" si="47"/>
        <v/>
      </c>
      <c r="AF72" s="169" t="str">
        <f t="shared" si="47"/>
        <v/>
      </c>
      <c r="AG72" s="169" t="str">
        <f t="shared" si="48"/>
        <v/>
      </c>
      <c r="AH72" s="169" t="str">
        <f t="shared" si="48"/>
        <v/>
      </c>
      <c r="AI72" s="169" t="str">
        <f t="shared" si="48"/>
        <v/>
      </c>
      <c r="AJ72" s="169" t="str">
        <f t="shared" si="48"/>
        <v/>
      </c>
      <c r="AK72" s="169" t="str">
        <f t="shared" si="48"/>
        <v/>
      </c>
      <c r="AL72" s="169" t="str">
        <f t="shared" si="48"/>
        <v/>
      </c>
      <c r="AM72" s="169" t="str">
        <f t="shared" si="48"/>
        <v/>
      </c>
      <c r="AN72" s="169" t="str">
        <f t="shared" si="48"/>
        <v/>
      </c>
      <c r="AO72" s="169" t="str">
        <f t="shared" si="48"/>
        <v/>
      </c>
      <c r="AP72" s="169" t="str">
        <f t="shared" si="48"/>
        <v/>
      </c>
      <c r="AQ72" s="170">
        <f t="shared" si="36"/>
        <v>0</v>
      </c>
      <c r="AR72" s="170">
        <f t="shared" si="37"/>
        <v>0</v>
      </c>
      <c r="AS72" s="193">
        <f t="shared" si="38"/>
        <v>0</v>
      </c>
    </row>
    <row r="73" spans="1:58" s="74" customFormat="1" ht="27.75" customHeight="1">
      <c r="A73" s="184">
        <f>'Inventory - Linear and Vertical'!A60</f>
        <v>57</v>
      </c>
      <c r="B73" s="184"/>
      <c r="C73" s="184">
        <f>'Inventory - Linear and Vertical'!D60</f>
        <v>0</v>
      </c>
      <c r="D73" s="184" t="str">
        <f>IF('Inventory - Linear and Vertical'!E60="","",'Inventory - Linear and Vertical'!E60)</f>
        <v/>
      </c>
      <c r="E73" s="185">
        <f>'Inventory - Linear and Vertical'!F60</f>
        <v>0</v>
      </c>
      <c r="F73" s="186">
        <f>'Inventory - Linear and Vertical'!G60</f>
        <v>0</v>
      </c>
      <c r="G73" s="194">
        <f>'Inventory - Linear and Vertical'!K60</f>
        <v>0</v>
      </c>
      <c r="H73" s="188">
        <f>IF(C73='Community-Wide Current State'!$A$18,'Inventory - Vehicles and Equip.'!J60-'Inventory - Vehicles and Equip.'!O60,'Inventory - Linear and Vertical'!I60)</f>
        <v>0</v>
      </c>
      <c r="I73" s="188">
        <f>'Inventory - Linear and Vertical'!M60</f>
        <v>0</v>
      </c>
      <c r="J73" s="189" t="str">
        <f>IF(ISNUMBER('Inventory - Linear and Vertical'!AA60),'Inventory - Linear and Vertical'!AA60,"")</f>
        <v/>
      </c>
      <c r="K73" s="190">
        <f t="shared" si="15"/>
        <v>0</v>
      </c>
      <c r="L73" s="190">
        <f t="shared" si="29"/>
        <v>0</v>
      </c>
      <c r="M73" s="190">
        <f t="shared" si="30"/>
        <v>0</v>
      </c>
      <c r="N73" s="190">
        <f t="shared" si="31"/>
        <v>0</v>
      </c>
      <c r="O73" s="190">
        <f t="shared" si="32"/>
        <v>0</v>
      </c>
      <c r="P73" s="191">
        <f t="shared" si="33"/>
        <v>0</v>
      </c>
      <c r="Q73" s="192" t="str">
        <f t="shared" si="34"/>
        <v/>
      </c>
      <c r="R73" s="192" t="str">
        <f t="shared" si="35"/>
        <v/>
      </c>
      <c r="S73" s="169" t="str">
        <f t="shared" si="24"/>
        <v/>
      </c>
      <c r="T73" s="169" t="str">
        <f t="shared" si="46"/>
        <v/>
      </c>
      <c r="U73" s="169" t="str">
        <f t="shared" si="46"/>
        <v/>
      </c>
      <c r="V73" s="169" t="str">
        <f t="shared" si="25"/>
        <v/>
      </c>
      <c r="W73" s="169" t="str">
        <f t="shared" si="47"/>
        <v/>
      </c>
      <c r="X73" s="169" t="str">
        <f t="shared" si="47"/>
        <v/>
      </c>
      <c r="Y73" s="169" t="str">
        <f t="shared" si="47"/>
        <v/>
      </c>
      <c r="Z73" s="169" t="str">
        <f t="shared" si="47"/>
        <v/>
      </c>
      <c r="AA73" s="169" t="str">
        <f t="shared" si="47"/>
        <v/>
      </c>
      <c r="AB73" s="169" t="str">
        <f t="shared" si="47"/>
        <v/>
      </c>
      <c r="AC73" s="169" t="str">
        <f t="shared" si="47"/>
        <v/>
      </c>
      <c r="AD73" s="169" t="str">
        <f t="shared" si="47"/>
        <v/>
      </c>
      <c r="AE73" s="169" t="str">
        <f t="shared" si="47"/>
        <v/>
      </c>
      <c r="AF73" s="169" t="str">
        <f t="shared" si="47"/>
        <v/>
      </c>
      <c r="AG73" s="169" t="str">
        <f t="shared" si="48"/>
        <v/>
      </c>
      <c r="AH73" s="169" t="str">
        <f t="shared" si="48"/>
        <v/>
      </c>
      <c r="AI73" s="169" t="str">
        <f t="shared" si="48"/>
        <v/>
      </c>
      <c r="AJ73" s="169" t="str">
        <f t="shared" si="48"/>
        <v/>
      </c>
      <c r="AK73" s="169" t="str">
        <f t="shared" si="48"/>
        <v/>
      </c>
      <c r="AL73" s="169" t="str">
        <f t="shared" si="48"/>
        <v/>
      </c>
      <c r="AM73" s="169" t="str">
        <f t="shared" si="48"/>
        <v/>
      </c>
      <c r="AN73" s="169" t="str">
        <f t="shared" si="48"/>
        <v/>
      </c>
      <c r="AO73" s="169" t="str">
        <f t="shared" si="48"/>
        <v/>
      </c>
      <c r="AP73" s="169" t="str">
        <f t="shared" si="48"/>
        <v/>
      </c>
      <c r="AQ73" s="170">
        <f t="shared" si="36"/>
        <v>0</v>
      </c>
      <c r="AR73" s="170">
        <f t="shared" si="37"/>
        <v>0</v>
      </c>
      <c r="AS73" s="193">
        <f t="shared" si="38"/>
        <v>0</v>
      </c>
    </row>
    <row r="74" spans="1:58" s="74" customFormat="1" ht="27.75" customHeight="1">
      <c r="A74" s="184">
        <f>'Inventory - Linear and Vertical'!A61</f>
        <v>58</v>
      </c>
      <c r="B74" s="184"/>
      <c r="C74" s="184">
        <f>'Inventory - Linear and Vertical'!D61</f>
        <v>0</v>
      </c>
      <c r="D74" s="184" t="str">
        <f>IF('Inventory - Linear and Vertical'!E61="","",'Inventory - Linear and Vertical'!E61)</f>
        <v/>
      </c>
      <c r="E74" s="185">
        <f>'Inventory - Linear and Vertical'!F61</f>
        <v>0</v>
      </c>
      <c r="F74" s="186">
        <f>'Inventory - Linear and Vertical'!G61</f>
        <v>0</v>
      </c>
      <c r="G74" s="194">
        <f>'Inventory - Linear and Vertical'!K61</f>
        <v>0</v>
      </c>
      <c r="H74" s="188">
        <f>IF(C74='Community-Wide Current State'!$A$18,'Inventory - Vehicles and Equip.'!J61-'Inventory - Vehicles and Equip.'!O61,'Inventory - Linear and Vertical'!I61)</f>
        <v>0</v>
      </c>
      <c r="I74" s="188">
        <f>'Inventory - Linear and Vertical'!M61</f>
        <v>0</v>
      </c>
      <c r="J74" s="189" t="str">
        <f>IF(ISNUMBER('Inventory - Linear and Vertical'!AA61),'Inventory - Linear and Vertical'!AA61,"")</f>
        <v/>
      </c>
      <c r="K74" s="190">
        <f t="shared" si="15"/>
        <v>0</v>
      </c>
      <c r="L74" s="190">
        <f t="shared" si="29"/>
        <v>0</v>
      </c>
      <c r="M74" s="190">
        <f t="shared" si="30"/>
        <v>0</v>
      </c>
      <c r="N74" s="190">
        <f t="shared" si="31"/>
        <v>0</v>
      </c>
      <c r="O74" s="190">
        <f t="shared" si="32"/>
        <v>0</v>
      </c>
      <c r="P74" s="191">
        <f t="shared" si="33"/>
        <v>0</v>
      </c>
      <c r="Q74" s="192" t="str">
        <f t="shared" si="34"/>
        <v/>
      </c>
      <c r="R74" s="192" t="str">
        <f t="shared" si="35"/>
        <v/>
      </c>
      <c r="S74" s="169" t="str">
        <f t="shared" si="24"/>
        <v/>
      </c>
      <c r="T74" s="169" t="str">
        <f t="shared" si="46"/>
        <v/>
      </c>
      <c r="U74" s="169" t="str">
        <f t="shared" si="46"/>
        <v/>
      </c>
      <c r="V74" s="169" t="str">
        <f t="shared" si="25"/>
        <v/>
      </c>
      <c r="W74" s="169" t="str">
        <f t="shared" si="47"/>
        <v/>
      </c>
      <c r="X74" s="169" t="str">
        <f t="shared" si="47"/>
        <v/>
      </c>
      <c r="Y74" s="169" t="str">
        <f t="shared" si="47"/>
        <v/>
      </c>
      <c r="Z74" s="169" t="str">
        <f t="shared" si="47"/>
        <v/>
      </c>
      <c r="AA74" s="169" t="str">
        <f t="shared" si="47"/>
        <v/>
      </c>
      <c r="AB74" s="169" t="str">
        <f t="shared" si="47"/>
        <v/>
      </c>
      <c r="AC74" s="169" t="str">
        <f t="shared" si="47"/>
        <v/>
      </c>
      <c r="AD74" s="169" t="str">
        <f t="shared" si="47"/>
        <v/>
      </c>
      <c r="AE74" s="169" t="str">
        <f t="shared" si="47"/>
        <v/>
      </c>
      <c r="AF74" s="169" t="str">
        <f t="shared" si="47"/>
        <v/>
      </c>
      <c r="AG74" s="169" t="str">
        <f t="shared" si="48"/>
        <v/>
      </c>
      <c r="AH74" s="169" t="str">
        <f t="shared" si="48"/>
        <v/>
      </c>
      <c r="AI74" s="169" t="str">
        <f t="shared" si="48"/>
        <v/>
      </c>
      <c r="AJ74" s="169" t="str">
        <f t="shared" si="48"/>
        <v/>
      </c>
      <c r="AK74" s="169" t="str">
        <f t="shared" si="48"/>
        <v/>
      </c>
      <c r="AL74" s="169" t="str">
        <f t="shared" si="48"/>
        <v/>
      </c>
      <c r="AM74" s="169" t="str">
        <f t="shared" si="48"/>
        <v/>
      </c>
      <c r="AN74" s="169" t="str">
        <f t="shared" si="48"/>
        <v/>
      </c>
      <c r="AO74" s="169" t="str">
        <f t="shared" si="48"/>
        <v/>
      </c>
      <c r="AP74" s="169" t="str">
        <f t="shared" si="48"/>
        <v/>
      </c>
      <c r="AQ74" s="170">
        <f t="shared" si="36"/>
        <v>0</v>
      </c>
      <c r="AR74" s="170">
        <f t="shared" si="37"/>
        <v>0</v>
      </c>
      <c r="AS74" s="193">
        <f t="shared" si="38"/>
        <v>0</v>
      </c>
    </row>
    <row r="75" spans="1:58" s="74" customFormat="1" ht="27.75" customHeight="1">
      <c r="A75" s="184">
        <f>'Inventory - Linear and Vertical'!A62</f>
        <v>59</v>
      </c>
      <c r="B75" s="184"/>
      <c r="C75" s="184">
        <f>'Inventory - Linear and Vertical'!D62</f>
        <v>0</v>
      </c>
      <c r="D75" s="184" t="str">
        <f>IF('Inventory - Linear and Vertical'!E62="","",'Inventory - Linear and Vertical'!E62)</f>
        <v/>
      </c>
      <c r="E75" s="185">
        <f>'Inventory - Linear and Vertical'!F62</f>
        <v>0</v>
      </c>
      <c r="F75" s="186">
        <f>'Inventory - Linear and Vertical'!G62</f>
        <v>0</v>
      </c>
      <c r="G75" s="194">
        <f>'Inventory - Linear and Vertical'!K62</f>
        <v>0</v>
      </c>
      <c r="H75" s="188">
        <f>IF(C75='Community-Wide Current State'!$A$18,'Inventory - Vehicles and Equip.'!J62-'Inventory - Vehicles and Equip.'!O62,'Inventory - Linear and Vertical'!I62)</f>
        <v>0</v>
      </c>
      <c r="I75" s="188">
        <f>'Inventory - Linear and Vertical'!M62</f>
        <v>0</v>
      </c>
      <c r="J75" s="189" t="str">
        <f>IF(ISNUMBER('Inventory - Linear and Vertical'!AA62),'Inventory - Linear and Vertical'!AA62,"")</f>
        <v/>
      </c>
      <c r="K75" s="190">
        <f t="shared" si="15"/>
        <v>0</v>
      </c>
      <c r="L75" s="190">
        <f t="shared" si="29"/>
        <v>0</v>
      </c>
      <c r="M75" s="190">
        <f t="shared" si="30"/>
        <v>0</v>
      </c>
      <c r="N75" s="190">
        <f t="shared" si="31"/>
        <v>0</v>
      </c>
      <c r="O75" s="190">
        <f t="shared" si="32"/>
        <v>0</v>
      </c>
      <c r="P75" s="191">
        <f t="shared" si="33"/>
        <v>0</v>
      </c>
      <c r="Q75" s="192" t="str">
        <f t="shared" si="34"/>
        <v/>
      </c>
      <c r="R75" s="192" t="str">
        <f t="shared" si="35"/>
        <v/>
      </c>
      <c r="S75" s="169" t="str">
        <f t="shared" si="24"/>
        <v/>
      </c>
      <c r="T75" s="169" t="str">
        <f t="shared" si="46"/>
        <v/>
      </c>
      <c r="U75" s="169" t="str">
        <f t="shared" si="46"/>
        <v/>
      </c>
      <c r="V75" s="169" t="str">
        <f t="shared" si="25"/>
        <v/>
      </c>
      <c r="W75" s="169" t="str">
        <f t="shared" si="47"/>
        <v/>
      </c>
      <c r="X75" s="169" t="str">
        <f t="shared" si="47"/>
        <v/>
      </c>
      <c r="Y75" s="169" t="str">
        <f t="shared" si="47"/>
        <v/>
      </c>
      <c r="Z75" s="169" t="str">
        <f t="shared" si="47"/>
        <v/>
      </c>
      <c r="AA75" s="169" t="str">
        <f t="shared" si="47"/>
        <v/>
      </c>
      <c r="AB75" s="169" t="str">
        <f t="shared" si="47"/>
        <v/>
      </c>
      <c r="AC75" s="169" t="str">
        <f t="shared" si="47"/>
        <v/>
      </c>
      <c r="AD75" s="169" t="str">
        <f t="shared" si="47"/>
        <v/>
      </c>
      <c r="AE75" s="169" t="str">
        <f t="shared" si="47"/>
        <v/>
      </c>
      <c r="AF75" s="169" t="str">
        <f t="shared" si="47"/>
        <v/>
      </c>
      <c r="AG75" s="169" t="str">
        <f t="shared" si="48"/>
        <v/>
      </c>
      <c r="AH75" s="169" t="str">
        <f t="shared" si="48"/>
        <v/>
      </c>
      <c r="AI75" s="169" t="str">
        <f t="shared" si="48"/>
        <v/>
      </c>
      <c r="AJ75" s="169" t="str">
        <f t="shared" si="48"/>
        <v/>
      </c>
      <c r="AK75" s="169" t="str">
        <f t="shared" si="48"/>
        <v/>
      </c>
      <c r="AL75" s="169" t="str">
        <f t="shared" si="48"/>
        <v/>
      </c>
      <c r="AM75" s="169" t="str">
        <f t="shared" si="48"/>
        <v/>
      </c>
      <c r="AN75" s="169" t="str">
        <f t="shared" si="48"/>
        <v/>
      </c>
      <c r="AO75" s="169" t="str">
        <f t="shared" si="48"/>
        <v/>
      </c>
      <c r="AP75" s="169" t="str">
        <f t="shared" si="48"/>
        <v/>
      </c>
      <c r="AQ75" s="170">
        <f t="shared" si="36"/>
        <v>0</v>
      </c>
      <c r="AR75" s="170">
        <f t="shared" si="37"/>
        <v>0</v>
      </c>
      <c r="AS75" s="193">
        <f t="shared" si="38"/>
        <v>0</v>
      </c>
    </row>
    <row r="76" spans="1:58" s="74" customFormat="1" ht="27.75" customHeight="1">
      <c r="A76" s="184">
        <f>'Inventory - Linear and Vertical'!A63</f>
        <v>60</v>
      </c>
      <c r="B76" s="184"/>
      <c r="C76" s="184">
        <f>'Inventory - Linear and Vertical'!D63</f>
        <v>0</v>
      </c>
      <c r="D76" s="184" t="str">
        <f>IF('Inventory - Linear and Vertical'!E63="","",'Inventory - Linear and Vertical'!E63)</f>
        <v/>
      </c>
      <c r="E76" s="185">
        <f>'Inventory - Linear and Vertical'!F63</f>
        <v>0</v>
      </c>
      <c r="F76" s="186">
        <f>'Inventory - Linear and Vertical'!G63</f>
        <v>0</v>
      </c>
      <c r="G76" s="194">
        <f>'Inventory - Linear and Vertical'!K63</f>
        <v>0</v>
      </c>
      <c r="H76" s="188">
        <f>IF(C76='Community-Wide Current State'!$A$18,'Inventory - Vehicles and Equip.'!J63-'Inventory - Vehicles and Equip.'!O63,'Inventory - Linear and Vertical'!I63)</f>
        <v>0</v>
      </c>
      <c r="I76" s="188">
        <f>'Inventory - Linear and Vertical'!M63</f>
        <v>0</v>
      </c>
      <c r="J76" s="189" t="str">
        <f>IF(ISNUMBER('Inventory - Linear and Vertical'!AA63),'Inventory - Linear and Vertical'!AA63,"")</f>
        <v/>
      </c>
      <c r="K76" s="190">
        <f t="shared" si="15"/>
        <v>0</v>
      </c>
      <c r="L76" s="190">
        <f t="shared" si="29"/>
        <v>0</v>
      </c>
      <c r="M76" s="190">
        <f t="shared" si="30"/>
        <v>0</v>
      </c>
      <c r="N76" s="190">
        <f t="shared" si="31"/>
        <v>0</v>
      </c>
      <c r="O76" s="190">
        <f t="shared" si="32"/>
        <v>0</v>
      </c>
      <c r="P76" s="191">
        <f t="shared" si="33"/>
        <v>0</v>
      </c>
      <c r="Q76" s="192" t="str">
        <f t="shared" si="34"/>
        <v/>
      </c>
      <c r="R76" s="192" t="str">
        <f t="shared" si="35"/>
        <v/>
      </c>
      <c r="S76" s="169" t="str">
        <f t="shared" si="24"/>
        <v/>
      </c>
      <c r="T76" s="169" t="str">
        <f t="shared" si="46"/>
        <v/>
      </c>
      <c r="U76" s="169" t="str">
        <f t="shared" si="46"/>
        <v/>
      </c>
      <c r="V76" s="169" t="str">
        <f t="shared" si="25"/>
        <v/>
      </c>
      <c r="W76" s="169" t="str">
        <f t="shared" si="47"/>
        <v/>
      </c>
      <c r="X76" s="169" t="str">
        <f t="shared" si="47"/>
        <v/>
      </c>
      <c r="Y76" s="169" t="str">
        <f t="shared" si="47"/>
        <v/>
      </c>
      <c r="Z76" s="169" t="str">
        <f t="shared" si="47"/>
        <v/>
      </c>
      <c r="AA76" s="169" t="str">
        <f t="shared" si="47"/>
        <v/>
      </c>
      <c r="AB76" s="169" t="str">
        <f t="shared" si="47"/>
        <v/>
      </c>
      <c r="AC76" s="169" t="str">
        <f t="shared" si="47"/>
        <v/>
      </c>
      <c r="AD76" s="169" t="str">
        <f t="shared" si="47"/>
        <v/>
      </c>
      <c r="AE76" s="169" t="str">
        <f t="shared" si="47"/>
        <v/>
      </c>
      <c r="AF76" s="169" t="str">
        <f t="shared" si="47"/>
        <v/>
      </c>
      <c r="AG76" s="169" t="str">
        <f t="shared" si="48"/>
        <v/>
      </c>
      <c r="AH76" s="169" t="str">
        <f t="shared" si="48"/>
        <v/>
      </c>
      <c r="AI76" s="169" t="str">
        <f t="shared" si="48"/>
        <v/>
      </c>
      <c r="AJ76" s="169" t="str">
        <f t="shared" si="48"/>
        <v/>
      </c>
      <c r="AK76" s="169" t="str">
        <f t="shared" si="48"/>
        <v/>
      </c>
      <c r="AL76" s="169" t="str">
        <f t="shared" si="48"/>
        <v/>
      </c>
      <c r="AM76" s="169" t="str">
        <f t="shared" si="48"/>
        <v/>
      </c>
      <c r="AN76" s="169" t="str">
        <f t="shared" si="48"/>
        <v/>
      </c>
      <c r="AO76" s="169" t="str">
        <f t="shared" si="48"/>
        <v/>
      </c>
      <c r="AP76" s="169" t="str">
        <f t="shared" si="48"/>
        <v/>
      </c>
      <c r="AQ76" s="170">
        <f t="shared" si="36"/>
        <v>0</v>
      </c>
      <c r="AR76" s="170">
        <f t="shared" si="37"/>
        <v>0</v>
      </c>
      <c r="AS76" s="193">
        <f t="shared" si="38"/>
        <v>0</v>
      </c>
    </row>
    <row r="77" spans="1:58" s="74" customFormat="1" ht="27.75" customHeight="1">
      <c r="A77" s="184">
        <f>'Inventory - Linear and Vertical'!A64</f>
        <v>61</v>
      </c>
      <c r="B77" s="184"/>
      <c r="C77" s="184">
        <f>'Inventory - Linear and Vertical'!D64</f>
        <v>0</v>
      </c>
      <c r="D77" s="184" t="str">
        <f>IF('Inventory - Linear and Vertical'!E64="","",'Inventory - Linear and Vertical'!E64)</f>
        <v/>
      </c>
      <c r="E77" s="185">
        <f>'Inventory - Linear and Vertical'!F64</f>
        <v>0</v>
      </c>
      <c r="F77" s="186">
        <f>'Inventory - Linear and Vertical'!G64</f>
        <v>0</v>
      </c>
      <c r="G77" s="194">
        <f>'Inventory - Linear and Vertical'!K64</f>
        <v>0</v>
      </c>
      <c r="H77" s="188">
        <f>IF(C77='Community-Wide Current State'!$A$18,'Inventory - Vehicles and Equip.'!J64-'Inventory - Vehicles and Equip.'!O64,'Inventory - Linear and Vertical'!I64)</f>
        <v>0</v>
      </c>
      <c r="I77" s="188">
        <f>'Inventory - Linear and Vertical'!M64</f>
        <v>0</v>
      </c>
      <c r="J77" s="189" t="str">
        <f>IF(ISNUMBER('Inventory - Linear and Vertical'!AA64),'Inventory - Linear and Vertical'!AA64,"")</f>
        <v/>
      </c>
      <c r="K77" s="190">
        <f t="shared" si="15"/>
        <v>0</v>
      </c>
      <c r="L77" s="190">
        <f t="shared" si="29"/>
        <v>0</v>
      </c>
      <c r="M77" s="190">
        <f t="shared" si="30"/>
        <v>0</v>
      </c>
      <c r="N77" s="190">
        <f t="shared" si="31"/>
        <v>0</v>
      </c>
      <c r="O77" s="190">
        <f t="shared" si="32"/>
        <v>0</v>
      </c>
      <c r="P77" s="191">
        <f t="shared" si="33"/>
        <v>0</v>
      </c>
      <c r="Q77" s="192" t="str">
        <f t="shared" si="34"/>
        <v/>
      </c>
      <c r="R77" s="192" t="str">
        <f t="shared" si="35"/>
        <v/>
      </c>
      <c r="S77" s="169" t="str">
        <f t="shared" si="24"/>
        <v/>
      </c>
      <c r="T77" s="169" t="str">
        <f t="shared" si="46"/>
        <v/>
      </c>
      <c r="U77" s="169" t="str">
        <f t="shared" si="46"/>
        <v/>
      </c>
      <c r="V77" s="169" t="str">
        <f t="shared" si="25"/>
        <v/>
      </c>
      <c r="W77" s="169" t="str">
        <f t="shared" ref="W77:AF86" si="49">IF(OR($K77=W$16,$L77=W$16,$M77=W$16,$N77=W$16,$O77=W$16,$P77=W$16),$G77,"")</f>
        <v/>
      </c>
      <c r="X77" s="169" t="str">
        <f t="shared" si="49"/>
        <v/>
      </c>
      <c r="Y77" s="169" t="str">
        <f t="shared" si="49"/>
        <v/>
      </c>
      <c r="Z77" s="169" t="str">
        <f t="shared" si="49"/>
        <v/>
      </c>
      <c r="AA77" s="169" t="str">
        <f t="shared" si="49"/>
        <v/>
      </c>
      <c r="AB77" s="169" t="str">
        <f t="shared" si="49"/>
        <v/>
      </c>
      <c r="AC77" s="169" t="str">
        <f t="shared" si="49"/>
        <v/>
      </c>
      <c r="AD77" s="169" t="str">
        <f t="shared" si="49"/>
        <v/>
      </c>
      <c r="AE77" s="169" t="str">
        <f t="shared" si="49"/>
        <v/>
      </c>
      <c r="AF77" s="169" t="str">
        <f t="shared" si="49"/>
        <v/>
      </c>
      <c r="AG77" s="169" t="str">
        <f t="shared" ref="AG77:AP86" si="50">IF(OR($K77=AG$16,$L77=AG$16,$M77=AG$16,$N77=AG$16,$O77=AG$16,$P77=AG$16),$G77,"")</f>
        <v/>
      </c>
      <c r="AH77" s="169" t="str">
        <f t="shared" si="50"/>
        <v/>
      </c>
      <c r="AI77" s="169" t="str">
        <f t="shared" si="50"/>
        <v/>
      </c>
      <c r="AJ77" s="169" t="str">
        <f t="shared" si="50"/>
        <v/>
      </c>
      <c r="AK77" s="169" t="str">
        <f t="shared" si="50"/>
        <v/>
      </c>
      <c r="AL77" s="169" t="str">
        <f t="shared" si="50"/>
        <v/>
      </c>
      <c r="AM77" s="169" t="str">
        <f t="shared" si="50"/>
        <v/>
      </c>
      <c r="AN77" s="169" t="str">
        <f t="shared" si="50"/>
        <v/>
      </c>
      <c r="AO77" s="169" t="str">
        <f t="shared" si="50"/>
        <v/>
      </c>
      <c r="AP77" s="169" t="str">
        <f t="shared" si="50"/>
        <v/>
      </c>
      <c r="AQ77" s="170">
        <f t="shared" si="36"/>
        <v>0</v>
      </c>
      <c r="AR77" s="170">
        <f t="shared" si="37"/>
        <v>0</v>
      </c>
      <c r="AS77" s="193">
        <f t="shared" si="38"/>
        <v>0</v>
      </c>
    </row>
    <row r="78" spans="1:58" s="74" customFormat="1" ht="27.75" customHeight="1">
      <c r="A78" s="184">
        <f>'Inventory - Linear and Vertical'!A65</f>
        <v>62</v>
      </c>
      <c r="B78" s="184"/>
      <c r="C78" s="184">
        <f>'Inventory - Linear and Vertical'!D65</f>
        <v>0</v>
      </c>
      <c r="D78" s="184" t="str">
        <f>IF('Inventory - Linear and Vertical'!E65="","",'Inventory - Linear and Vertical'!E65)</f>
        <v/>
      </c>
      <c r="E78" s="185">
        <f>'Inventory - Linear and Vertical'!F65</f>
        <v>0</v>
      </c>
      <c r="F78" s="186">
        <f>'Inventory - Linear and Vertical'!G65</f>
        <v>0</v>
      </c>
      <c r="G78" s="194">
        <f>'Inventory - Linear and Vertical'!K65</f>
        <v>0</v>
      </c>
      <c r="H78" s="188">
        <f>IF(C78='Community-Wide Current State'!$A$18,'Inventory - Vehicles and Equip.'!J65-'Inventory - Vehicles and Equip.'!O65,'Inventory - Linear and Vertical'!I65)</f>
        <v>0</v>
      </c>
      <c r="I78" s="188">
        <f>'Inventory - Linear and Vertical'!M65</f>
        <v>0</v>
      </c>
      <c r="J78" s="189" t="str">
        <f>IF(ISNUMBER('Inventory - Linear and Vertical'!AA65),'Inventory - Linear and Vertical'!AA65,"")</f>
        <v/>
      </c>
      <c r="K78" s="190">
        <f t="shared" si="15"/>
        <v>0</v>
      </c>
      <c r="L78" s="190">
        <f t="shared" si="29"/>
        <v>0</v>
      </c>
      <c r="M78" s="190">
        <f t="shared" si="30"/>
        <v>0</v>
      </c>
      <c r="N78" s="190">
        <f t="shared" si="31"/>
        <v>0</v>
      </c>
      <c r="O78" s="190">
        <f t="shared" si="32"/>
        <v>0</v>
      </c>
      <c r="P78" s="191">
        <f t="shared" si="33"/>
        <v>0</v>
      </c>
      <c r="Q78" s="192" t="str">
        <f t="shared" si="34"/>
        <v/>
      </c>
      <c r="R78" s="192" t="str">
        <f t="shared" si="35"/>
        <v/>
      </c>
      <c r="S78" s="169" t="str">
        <f t="shared" si="24"/>
        <v/>
      </c>
      <c r="T78" s="169" t="str">
        <f t="shared" ref="T78:U97" si="51">IF(OR($K78=T$16,$L78=T$16,$M78=T$16,$N78=T$16,$O78=T$16,$P78=T$16),$G78,"")</f>
        <v/>
      </c>
      <c r="U78" s="169" t="str">
        <f t="shared" si="51"/>
        <v/>
      </c>
      <c r="V78" s="169" t="str">
        <f t="shared" si="25"/>
        <v/>
      </c>
      <c r="W78" s="169" t="str">
        <f t="shared" si="49"/>
        <v/>
      </c>
      <c r="X78" s="169" t="str">
        <f t="shared" si="49"/>
        <v/>
      </c>
      <c r="Y78" s="169" t="str">
        <f t="shared" si="49"/>
        <v/>
      </c>
      <c r="Z78" s="169" t="str">
        <f t="shared" si="49"/>
        <v/>
      </c>
      <c r="AA78" s="169" t="str">
        <f t="shared" si="49"/>
        <v/>
      </c>
      <c r="AB78" s="169" t="str">
        <f t="shared" si="49"/>
        <v/>
      </c>
      <c r="AC78" s="169" t="str">
        <f t="shared" si="49"/>
        <v/>
      </c>
      <c r="AD78" s="169" t="str">
        <f t="shared" si="49"/>
        <v/>
      </c>
      <c r="AE78" s="169" t="str">
        <f t="shared" si="49"/>
        <v/>
      </c>
      <c r="AF78" s="169" t="str">
        <f t="shared" si="49"/>
        <v/>
      </c>
      <c r="AG78" s="169" t="str">
        <f t="shared" si="50"/>
        <v/>
      </c>
      <c r="AH78" s="169" t="str">
        <f t="shared" si="50"/>
        <v/>
      </c>
      <c r="AI78" s="169" t="str">
        <f t="shared" si="50"/>
        <v/>
      </c>
      <c r="AJ78" s="169" t="str">
        <f t="shared" si="50"/>
        <v/>
      </c>
      <c r="AK78" s="169" t="str">
        <f t="shared" si="50"/>
        <v/>
      </c>
      <c r="AL78" s="169" t="str">
        <f t="shared" si="50"/>
        <v/>
      </c>
      <c r="AM78" s="169" t="str">
        <f t="shared" si="50"/>
        <v/>
      </c>
      <c r="AN78" s="169" t="str">
        <f t="shared" si="50"/>
        <v/>
      </c>
      <c r="AO78" s="169" t="str">
        <f t="shared" si="50"/>
        <v/>
      </c>
      <c r="AP78" s="169" t="str">
        <f t="shared" si="50"/>
        <v/>
      </c>
      <c r="AQ78" s="170">
        <f t="shared" si="36"/>
        <v>0</v>
      </c>
      <c r="AR78" s="170">
        <f t="shared" si="37"/>
        <v>0</v>
      </c>
      <c r="AS78" s="193">
        <f t="shared" si="38"/>
        <v>0</v>
      </c>
    </row>
    <row r="79" spans="1:58" s="74" customFormat="1" ht="27.75" customHeight="1">
      <c r="A79" s="184">
        <f>'Inventory - Linear and Vertical'!A66</f>
        <v>63</v>
      </c>
      <c r="B79" s="184"/>
      <c r="C79" s="184">
        <f>'Inventory - Linear and Vertical'!D66</f>
        <v>0</v>
      </c>
      <c r="D79" s="184" t="str">
        <f>IF('Inventory - Linear and Vertical'!E66="","",'Inventory - Linear and Vertical'!E66)</f>
        <v/>
      </c>
      <c r="E79" s="185">
        <f>'Inventory - Linear and Vertical'!F66</f>
        <v>0</v>
      </c>
      <c r="F79" s="186">
        <f>'Inventory - Linear and Vertical'!G66</f>
        <v>0</v>
      </c>
      <c r="G79" s="194">
        <f>'Inventory - Linear and Vertical'!K66</f>
        <v>0</v>
      </c>
      <c r="H79" s="188">
        <f>IF(C79='Community-Wide Current State'!$A$18,'Inventory - Vehicles and Equip.'!J66-'Inventory - Vehicles and Equip.'!O66,'Inventory - Linear and Vertical'!I66)</f>
        <v>0</v>
      </c>
      <c r="I79" s="188">
        <f>'Inventory - Linear and Vertical'!M66</f>
        <v>0</v>
      </c>
      <c r="J79" s="189" t="str">
        <f>IF(ISNUMBER('Inventory - Linear and Vertical'!AA66),'Inventory - Linear and Vertical'!AA66,"")</f>
        <v/>
      </c>
      <c r="K79" s="190">
        <f t="shared" si="15"/>
        <v>0</v>
      </c>
      <c r="L79" s="190">
        <f t="shared" si="29"/>
        <v>0</v>
      </c>
      <c r="M79" s="190">
        <f t="shared" si="30"/>
        <v>0</v>
      </c>
      <c r="N79" s="190">
        <f t="shared" si="31"/>
        <v>0</v>
      </c>
      <c r="O79" s="190">
        <f t="shared" si="32"/>
        <v>0</v>
      </c>
      <c r="P79" s="191">
        <f t="shared" si="33"/>
        <v>0</v>
      </c>
      <c r="Q79" s="192" t="str">
        <f t="shared" si="34"/>
        <v/>
      </c>
      <c r="R79" s="192" t="str">
        <f t="shared" si="35"/>
        <v/>
      </c>
      <c r="S79" s="169" t="str">
        <f t="shared" si="24"/>
        <v/>
      </c>
      <c r="T79" s="169" t="str">
        <f t="shared" si="51"/>
        <v/>
      </c>
      <c r="U79" s="169" t="str">
        <f t="shared" si="51"/>
        <v/>
      </c>
      <c r="V79" s="169" t="str">
        <f t="shared" si="25"/>
        <v/>
      </c>
      <c r="W79" s="169" t="str">
        <f t="shared" si="49"/>
        <v/>
      </c>
      <c r="X79" s="169" t="str">
        <f t="shared" si="49"/>
        <v/>
      </c>
      <c r="Y79" s="169" t="str">
        <f t="shared" si="49"/>
        <v/>
      </c>
      <c r="Z79" s="169" t="str">
        <f t="shared" si="49"/>
        <v/>
      </c>
      <c r="AA79" s="169" t="str">
        <f t="shared" si="49"/>
        <v/>
      </c>
      <c r="AB79" s="169" t="str">
        <f t="shared" si="49"/>
        <v/>
      </c>
      <c r="AC79" s="169" t="str">
        <f t="shared" si="49"/>
        <v/>
      </c>
      <c r="AD79" s="169" t="str">
        <f t="shared" si="49"/>
        <v/>
      </c>
      <c r="AE79" s="169" t="str">
        <f t="shared" si="49"/>
        <v/>
      </c>
      <c r="AF79" s="169" t="str">
        <f t="shared" si="49"/>
        <v/>
      </c>
      <c r="AG79" s="169" t="str">
        <f t="shared" si="50"/>
        <v/>
      </c>
      <c r="AH79" s="169" t="str">
        <f t="shared" si="50"/>
        <v/>
      </c>
      <c r="AI79" s="169" t="str">
        <f t="shared" si="50"/>
        <v/>
      </c>
      <c r="AJ79" s="169" t="str">
        <f t="shared" si="50"/>
        <v/>
      </c>
      <c r="AK79" s="169" t="str">
        <f t="shared" si="50"/>
        <v/>
      </c>
      <c r="AL79" s="169" t="str">
        <f t="shared" si="50"/>
        <v/>
      </c>
      <c r="AM79" s="169" t="str">
        <f t="shared" si="50"/>
        <v/>
      </c>
      <c r="AN79" s="169" t="str">
        <f t="shared" si="50"/>
        <v/>
      </c>
      <c r="AO79" s="169" t="str">
        <f t="shared" si="50"/>
        <v/>
      </c>
      <c r="AP79" s="169" t="str">
        <f t="shared" si="50"/>
        <v/>
      </c>
      <c r="AQ79" s="170">
        <f t="shared" si="36"/>
        <v>0</v>
      </c>
      <c r="AR79" s="170">
        <f t="shared" si="37"/>
        <v>0</v>
      </c>
      <c r="AS79" s="193">
        <f t="shared" si="38"/>
        <v>0</v>
      </c>
    </row>
    <row r="80" spans="1:58" s="74" customFormat="1" ht="27.75" customHeight="1">
      <c r="A80" s="184">
        <f>'Inventory - Linear and Vertical'!A67</f>
        <v>64</v>
      </c>
      <c r="B80" s="184"/>
      <c r="C80" s="184">
        <f>'Inventory - Linear and Vertical'!D67</f>
        <v>0</v>
      </c>
      <c r="D80" s="184" t="str">
        <f>IF('Inventory - Linear and Vertical'!E67="","",'Inventory - Linear and Vertical'!E67)</f>
        <v/>
      </c>
      <c r="E80" s="185">
        <f>'Inventory - Linear and Vertical'!F67</f>
        <v>0</v>
      </c>
      <c r="F80" s="186">
        <f>'Inventory - Linear and Vertical'!G67</f>
        <v>0</v>
      </c>
      <c r="G80" s="194">
        <f>'Inventory - Linear and Vertical'!K67</f>
        <v>0</v>
      </c>
      <c r="H80" s="188">
        <f>IF(C80='Community-Wide Current State'!$A$18,'Inventory - Vehicles and Equip.'!J67-'Inventory - Vehicles and Equip.'!O67,'Inventory - Linear and Vertical'!I67)</f>
        <v>0</v>
      </c>
      <c r="I80" s="188">
        <f>'Inventory - Linear and Vertical'!M67</f>
        <v>0</v>
      </c>
      <c r="J80" s="189" t="str">
        <f>IF(ISNUMBER('Inventory - Linear and Vertical'!AA67),'Inventory - Linear and Vertical'!AA67,"")</f>
        <v/>
      </c>
      <c r="K80" s="190">
        <f t="shared" si="15"/>
        <v>0</v>
      </c>
      <c r="L80" s="190">
        <f t="shared" si="29"/>
        <v>0</v>
      </c>
      <c r="M80" s="190">
        <f t="shared" si="30"/>
        <v>0</v>
      </c>
      <c r="N80" s="190">
        <f t="shared" si="31"/>
        <v>0</v>
      </c>
      <c r="O80" s="190">
        <f t="shared" si="32"/>
        <v>0</v>
      </c>
      <c r="P80" s="191">
        <f t="shared" si="33"/>
        <v>0</v>
      </c>
      <c r="Q80" s="192" t="str">
        <f t="shared" si="34"/>
        <v/>
      </c>
      <c r="R80" s="192" t="str">
        <f t="shared" si="35"/>
        <v/>
      </c>
      <c r="S80" s="169" t="str">
        <f t="shared" si="24"/>
        <v/>
      </c>
      <c r="T80" s="169" t="str">
        <f t="shared" si="51"/>
        <v/>
      </c>
      <c r="U80" s="169" t="str">
        <f t="shared" si="51"/>
        <v/>
      </c>
      <c r="V80" s="169" t="str">
        <f t="shared" si="25"/>
        <v/>
      </c>
      <c r="W80" s="169" t="str">
        <f t="shared" si="49"/>
        <v/>
      </c>
      <c r="X80" s="169" t="str">
        <f t="shared" si="49"/>
        <v/>
      </c>
      <c r="Y80" s="169" t="str">
        <f t="shared" si="49"/>
        <v/>
      </c>
      <c r="Z80" s="169" t="str">
        <f t="shared" si="49"/>
        <v/>
      </c>
      <c r="AA80" s="169" t="str">
        <f t="shared" si="49"/>
        <v/>
      </c>
      <c r="AB80" s="169" t="str">
        <f t="shared" si="49"/>
        <v/>
      </c>
      <c r="AC80" s="169" t="str">
        <f t="shared" si="49"/>
        <v/>
      </c>
      <c r="AD80" s="169" t="str">
        <f t="shared" si="49"/>
        <v/>
      </c>
      <c r="AE80" s="169" t="str">
        <f t="shared" si="49"/>
        <v/>
      </c>
      <c r="AF80" s="169" t="str">
        <f t="shared" si="49"/>
        <v/>
      </c>
      <c r="AG80" s="169" t="str">
        <f t="shared" si="50"/>
        <v/>
      </c>
      <c r="AH80" s="169" t="str">
        <f t="shared" si="50"/>
        <v/>
      </c>
      <c r="AI80" s="169" t="str">
        <f t="shared" si="50"/>
        <v/>
      </c>
      <c r="AJ80" s="169" t="str">
        <f t="shared" si="50"/>
        <v/>
      </c>
      <c r="AK80" s="169" t="str">
        <f t="shared" si="50"/>
        <v/>
      </c>
      <c r="AL80" s="169" t="str">
        <f t="shared" si="50"/>
        <v/>
      </c>
      <c r="AM80" s="169" t="str">
        <f t="shared" si="50"/>
        <v/>
      </c>
      <c r="AN80" s="169" t="str">
        <f t="shared" si="50"/>
        <v/>
      </c>
      <c r="AO80" s="169" t="str">
        <f t="shared" si="50"/>
        <v/>
      </c>
      <c r="AP80" s="169" t="str">
        <f t="shared" si="50"/>
        <v/>
      </c>
      <c r="AQ80" s="170">
        <f t="shared" si="36"/>
        <v>0</v>
      </c>
      <c r="AR80" s="170">
        <f t="shared" si="37"/>
        <v>0</v>
      </c>
      <c r="AS80" s="193">
        <f t="shared" si="38"/>
        <v>0</v>
      </c>
    </row>
    <row r="81" spans="1:45" s="74" customFormat="1" ht="27.75" customHeight="1">
      <c r="A81" s="184">
        <f>'Inventory - Linear and Vertical'!A68</f>
        <v>65</v>
      </c>
      <c r="B81" s="184"/>
      <c r="C81" s="184">
        <f>'Inventory - Linear and Vertical'!D68</f>
        <v>0</v>
      </c>
      <c r="D81" s="184" t="str">
        <f>IF('Inventory - Linear and Vertical'!E68="","",'Inventory - Linear and Vertical'!E68)</f>
        <v/>
      </c>
      <c r="E81" s="185">
        <f>'Inventory - Linear and Vertical'!F68</f>
        <v>0</v>
      </c>
      <c r="F81" s="186">
        <f>'Inventory - Linear and Vertical'!G68</f>
        <v>0</v>
      </c>
      <c r="G81" s="194">
        <f>'Inventory - Linear and Vertical'!K68</f>
        <v>0</v>
      </c>
      <c r="H81" s="188">
        <f>IF(C81='Community-Wide Current State'!$A$18,'Inventory - Vehicles and Equip.'!J68-'Inventory - Vehicles and Equip.'!O68,'Inventory - Linear and Vertical'!I68)</f>
        <v>0</v>
      </c>
      <c r="I81" s="188">
        <f>'Inventory - Linear and Vertical'!M68</f>
        <v>0</v>
      </c>
      <c r="J81" s="189" t="str">
        <f>IF(ISNUMBER('Inventory - Linear and Vertical'!AA68),'Inventory - Linear and Vertical'!AA68,"")</f>
        <v/>
      </c>
      <c r="K81" s="190">
        <f t="shared" si="15"/>
        <v>0</v>
      </c>
      <c r="L81" s="190">
        <f t="shared" si="29"/>
        <v>0</v>
      </c>
      <c r="M81" s="190">
        <f t="shared" si="30"/>
        <v>0</v>
      </c>
      <c r="N81" s="190">
        <f t="shared" si="31"/>
        <v>0</v>
      </c>
      <c r="O81" s="190">
        <f t="shared" si="32"/>
        <v>0</v>
      </c>
      <c r="P81" s="191">
        <f t="shared" si="33"/>
        <v>0</v>
      </c>
      <c r="Q81" s="192" t="str">
        <f t="shared" si="34"/>
        <v/>
      </c>
      <c r="R81" s="192" t="str">
        <f t="shared" si="35"/>
        <v/>
      </c>
      <c r="S81" s="169" t="str">
        <f t="shared" si="24"/>
        <v/>
      </c>
      <c r="T81" s="169" t="str">
        <f t="shared" si="51"/>
        <v/>
      </c>
      <c r="U81" s="169" t="str">
        <f t="shared" si="51"/>
        <v/>
      </c>
      <c r="V81" s="169" t="str">
        <f t="shared" si="25"/>
        <v/>
      </c>
      <c r="W81" s="169" t="str">
        <f t="shared" si="49"/>
        <v/>
      </c>
      <c r="X81" s="169" t="str">
        <f t="shared" si="49"/>
        <v/>
      </c>
      <c r="Y81" s="169" t="str">
        <f t="shared" si="49"/>
        <v/>
      </c>
      <c r="Z81" s="169" t="str">
        <f t="shared" si="49"/>
        <v/>
      </c>
      <c r="AA81" s="169" t="str">
        <f t="shared" si="49"/>
        <v/>
      </c>
      <c r="AB81" s="169" t="str">
        <f t="shared" si="49"/>
        <v/>
      </c>
      <c r="AC81" s="169" t="str">
        <f t="shared" si="49"/>
        <v/>
      </c>
      <c r="AD81" s="169" t="str">
        <f t="shared" si="49"/>
        <v/>
      </c>
      <c r="AE81" s="169" t="str">
        <f t="shared" si="49"/>
        <v/>
      </c>
      <c r="AF81" s="169" t="str">
        <f t="shared" si="49"/>
        <v/>
      </c>
      <c r="AG81" s="169" t="str">
        <f t="shared" si="50"/>
        <v/>
      </c>
      <c r="AH81" s="169" t="str">
        <f t="shared" si="50"/>
        <v/>
      </c>
      <c r="AI81" s="169" t="str">
        <f t="shared" si="50"/>
        <v/>
      </c>
      <c r="AJ81" s="169" t="str">
        <f t="shared" si="50"/>
        <v/>
      </c>
      <c r="AK81" s="169" t="str">
        <f t="shared" si="50"/>
        <v/>
      </c>
      <c r="AL81" s="169" t="str">
        <f t="shared" si="50"/>
        <v/>
      </c>
      <c r="AM81" s="169" t="str">
        <f t="shared" si="50"/>
        <v/>
      </c>
      <c r="AN81" s="169" t="str">
        <f t="shared" si="50"/>
        <v/>
      </c>
      <c r="AO81" s="169" t="str">
        <f t="shared" si="50"/>
        <v/>
      </c>
      <c r="AP81" s="169" t="str">
        <f t="shared" si="50"/>
        <v/>
      </c>
      <c r="AQ81" s="170">
        <f t="shared" si="36"/>
        <v>0</v>
      </c>
      <c r="AR81" s="170">
        <f t="shared" si="37"/>
        <v>0</v>
      </c>
      <c r="AS81" s="193">
        <f t="shared" si="38"/>
        <v>0</v>
      </c>
    </row>
    <row r="82" spans="1:45" s="74" customFormat="1" ht="27.75" customHeight="1">
      <c r="A82" s="184">
        <f>'Inventory - Linear and Vertical'!A69</f>
        <v>66</v>
      </c>
      <c r="B82" s="184"/>
      <c r="C82" s="184">
        <f>'Inventory - Linear and Vertical'!D69</f>
        <v>0</v>
      </c>
      <c r="D82" s="184" t="str">
        <f>IF('Inventory - Linear and Vertical'!E69="","",'Inventory - Linear and Vertical'!E69)</f>
        <v/>
      </c>
      <c r="E82" s="185">
        <f>'Inventory - Linear and Vertical'!F69</f>
        <v>0</v>
      </c>
      <c r="F82" s="186">
        <f>'Inventory - Linear and Vertical'!G69</f>
        <v>0</v>
      </c>
      <c r="G82" s="194">
        <f>'Inventory - Linear and Vertical'!K69</f>
        <v>0</v>
      </c>
      <c r="H82" s="188">
        <f>IF(C82='Community-Wide Current State'!$A$18,'Inventory - Vehicles and Equip.'!J69-'Inventory - Vehicles and Equip.'!O69,'Inventory - Linear and Vertical'!I69)</f>
        <v>0</v>
      </c>
      <c r="I82" s="188">
        <f>'Inventory - Linear and Vertical'!M69</f>
        <v>0</v>
      </c>
      <c r="J82" s="189" t="str">
        <f>IF(ISNUMBER('Inventory - Linear and Vertical'!AA69),'Inventory - Linear and Vertical'!AA69,"")</f>
        <v/>
      </c>
      <c r="K82" s="190">
        <f t="shared" ref="K82:K145" si="52">IF(ISNUMBER(J82),H82+J82,H82+$I82)</f>
        <v>0</v>
      </c>
      <c r="L82" s="190">
        <f t="shared" si="29"/>
        <v>0</v>
      </c>
      <c r="M82" s="190">
        <f t="shared" si="30"/>
        <v>0</v>
      </c>
      <c r="N82" s="190">
        <f t="shared" si="31"/>
        <v>0</v>
      </c>
      <c r="O82" s="190">
        <f t="shared" si="32"/>
        <v>0</v>
      </c>
      <c r="P82" s="191">
        <f t="shared" si="33"/>
        <v>0</v>
      </c>
      <c r="Q82" s="192" t="str">
        <f t="shared" si="34"/>
        <v/>
      </c>
      <c r="R82" s="192" t="str">
        <f t="shared" si="35"/>
        <v/>
      </c>
      <c r="S82" s="169" t="str">
        <f t="shared" si="24"/>
        <v/>
      </c>
      <c r="T82" s="169" t="str">
        <f t="shared" si="51"/>
        <v/>
      </c>
      <c r="U82" s="169" t="str">
        <f t="shared" si="51"/>
        <v/>
      </c>
      <c r="V82" s="169" t="str">
        <f t="shared" si="25"/>
        <v/>
      </c>
      <c r="W82" s="169" t="str">
        <f t="shared" si="49"/>
        <v/>
      </c>
      <c r="X82" s="169" t="str">
        <f t="shared" si="49"/>
        <v/>
      </c>
      <c r="Y82" s="169" t="str">
        <f t="shared" si="49"/>
        <v/>
      </c>
      <c r="Z82" s="169" t="str">
        <f t="shared" si="49"/>
        <v/>
      </c>
      <c r="AA82" s="169" t="str">
        <f t="shared" si="49"/>
        <v/>
      </c>
      <c r="AB82" s="169" t="str">
        <f t="shared" si="49"/>
        <v/>
      </c>
      <c r="AC82" s="169" t="str">
        <f t="shared" si="49"/>
        <v/>
      </c>
      <c r="AD82" s="169" t="str">
        <f t="shared" si="49"/>
        <v/>
      </c>
      <c r="AE82" s="169" t="str">
        <f t="shared" si="49"/>
        <v/>
      </c>
      <c r="AF82" s="169" t="str">
        <f t="shared" si="49"/>
        <v/>
      </c>
      <c r="AG82" s="169" t="str">
        <f t="shared" si="50"/>
        <v/>
      </c>
      <c r="AH82" s="169" t="str">
        <f t="shared" si="50"/>
        <v/>
      </c>
      <c r="AI82" s="169" t="str">
        <f t="shared" si="50"/>
        <v/>
      </c>
      <c r="AJ82" s="169" t="str">
        <f t="shared" si="50"/>
        <v/>
      </c>
      <c r="AK82" s="169" t="str">
        <f t="shared" si="50"/>
        <v/>
      </c>
      <c r="AL82" s="169" t="str">
        <f t="shared" si="50"/>
        <v/>
      </c>
      <c r="AM82" s="169" t="str">
        <f t="shared" si="50"/>
        <v/>
      </c>
      <c r="AN82" s="169" t="str">
        <f t="shared" si="50"/>
        <v/>
      </c>
      <c r="AO82" s="169" t="str">
        <f t="shared" si="50"/>
        <v/>
      </c>
      <c r="AP82" s="169" t="str">
        <f t="shared" si="50"/>
        <v/>
      </c>
      <c r="AQ82" s="170">
        <f t="shared" si="36"/>
        <v>0</v>
      </c>
      <c r="AR82" s="170">
        <f t="shared" si="37"/>
        <v>0</v>
      </c>
      <c r="AS82" s="193">
        <f t="shared" si="38"/>
        <v>0</v>
      </c>
    </row>
    <row r="83" spans="1:45" s="74" customFormat="1" ht="27.75" customHeight="1">
      <c r="A83" s="184">
        <f>'Inventory - Linear and Vertical'!A70</f>
        <v>67</v>
      </c>
      <c r="B83" s="184"/>
      <c r="C83" s="184">
        <f>'Inventory - Linear and Vertical'!D70</f>
        <v>0</v>
      </c>
      <c r="D83" s="184" t="str">
        <f>IF('Inventory - Linear and Vertical'!E70="","",'Inventory - Linear and Vertical'!E70)</f>
        <v/>
      </c>
      <c r="E83" s="185">
        <f>'Inventory - Linear and Vertical'!F70</f>
        <v>0</v>
      </c>
      <c r="F83" s="186">
        <f>'Inventory - Linear and Vertical'!G70</f>
        <v>0</v>
      </c>
      <c r="G83" s="194">
        <f>'Inventory - Linear and Vertical'!K70</f>
        <v>0</v>
      </c>
      <c r="H83" s="188">
        <f>IF(C83='Community-Wide Current State'!$A$18,'Inventory - Vehicles and Equip.'!J70-'Inventory - Vehicles and Equip.'!O70,'Inventory - Linear and Vertical'!I70)</f>
        <v>0</v>
      </c>
      <c r="I83" s="188">
        <f>'Inventory - Linear and Vertical'!M70</f>
        <v>0</v>
      </c>
      <c r="J83" s="189" t="str">
        <f>IF(ISNUMBER('Inventory - Linear and Vertical'!AA70),'Inventory - Linear and Vertical'!AA70,"")</f>
        <v/>
      </c>
      <c r="K83" s="190">
        <f t="shared" si="52"/>
        <v>0</v>
      </c>
      <c r="L83" s="190">
        <f t="shared" si="29"/>
        <v>0</v>
      </c>
      <c r="M83" s="190">
        <f t="shared" si="30"/>
        <v>0</v>
      </c>
      <c r="N83" s="190">
        <f t="shared" si="31"/>
        <v>0</v>
      </c>
      <c r="O83" s="190">
        <f t="shared" si="32"/>
        <v>0</v>
      </c>
      <c r="P83" s="191">
        <f t="shared" si="33"/>
        <v>0</v>
      </c>
      <c r="Q83" s="192" t="str">
        <f t="shared" si="34"/>
        <v/>
      </c>
      <c r="R83" s="192" t="str">
        <f t="shared" si="35"/>
        <v/>
      </c>
      <c r="S83" s="169" t="str">
        <f t="shared" ref="S83:S146" si="53">IF(OR($K83=S$16,$L83=S$16,$M83=S$16,$N83=S$16,$O83=S$16,$P83=S$16),$G83,"")</f>
        <v/>
      </c>
      <c r="T83" s="169" t="str">
        <f t="shared" si="51"/>
        <v/>
      </c>
      <c r="U83" s="169" t="str">
        <f t="shared" si="51"/>
        <v/>
      </c>
      <c r="V83" s="169" t="str">
        <f t="shared" ref="V83:V146" si="54">IF(OR($K83=V$16,$L83=V$16,$M83=V$16,$N83=V$16,$O83=V$16,$P83=V$16),$G83,"")</f>
        <v/>
      </c>
      <c r="W83" s="169" t="str">
        <f t="shared" si="49"/>
        <v/>
      </c>
      <c r="X83" s="169" t="str">
        <f t="shared" si="49"/>
        <v/>
      </c>
      <c r="Y83" s="169" t="str">
        <f t="shared" si="49"/>
        <v/>
      </c>
      <c r="Z83" s="169" t="str">
        <f t="shared" si="49"/>
        <v/>
      </c>
      <c r="AA83" s="169" t="str">
        <f t="shared" si="49"/>
        <v/>
      </c>
      <c r="AB83" s="169" t="str">
        <f t="shared" si="49"/>
        <v/>
      </c>
      <c r="AC83" s="169" t="str">
        <f t="shared" si="49"/>
        <v/>
      </c>
      <c r="AD83" s="169" t="str">
        <f t="shared" si="49"/>
        <v/>
      </c>
      <c r="AE83" s="169" t="str">
        <f t="shared" si="49"/>
        <v/>
      </c>
      <c r="AF83" s="169" t="str">
        <f t="shared" si="49"/>
        <v/>
      </c>
      <c r="AG83" s="169" t="str">
        <f t="shared" si="50"/>
        <v/>
      </c>
      <c r="AH83" s="169" t="str">
        <f t="shared" si="50"/>
        <v/>
      </c>
      <c r="AI83" s="169" t="str">
        <f t="shared" si="50"/>
        <v/>
      </c>
      <c r="AJ83" s="169" t="str">
        <f t="shared" si="50"/>
        <v/>
      </c>
      <c r="AK83" s="169" t="str">
        <f t="shared" si="50"/>
        <v/>
      </c>
      <c r="AL83" s="169" t="str">
        <f t="shared" si="50"/>
        <v/>
      </c>
      <c r="AM83" s="169" t="str">
        <f t="shared" si="50"/>
        <v/>
      </c>
      <c r="AN83" s="169" t="str">
        <f t="shared" si="50"/>
        <v/>
      </c>
      <c r="AO83" s="169" t="str">
        <f t="shared" si="50"/>
        <v/>
      </c>
      <c r="AP83" s="169" t="str">
        <f t="shared" si="50"/>
        <v/>
      </c>
      <c r="AQ83" s="170">
        <f t="shared" si="36"/>
        <v>0</v>
      </c>
      <c r="AR83" s="170">
        <f t="shared" si="37"/>
        <v>0</v>
      </c>
      <c r="AS83" s="193">
        <f t="shared" si="38"/>
        <v>0</v>
      </c>
    </row>
    <row r="84" spans="1:45" s="74" customFormat="1" ht="27.75" customHeight="1">
      <c r="A84" s="184">
        <f>'Inventory - Linear and Vertical'!A71</f>
        <v>68</v>
      </c>
      <c r="B84" s="184"/>
      <c r="C84" s="184">
        <f>'Inventory - Linear and Vertical'!D71</f>
        <v>0</v>
      </c>
      <c r="D84" s="184" t="str">
        <f>IF('Inventory - Linear and Vertical'!E71="","",'Inventory - Linear and Vertical'!E71)</f>
        <v/>
      </c>
      <c r="E84" s="185">
        <f>'Inventory - Linear and Vertical'!F71</f>
        <v>0</v>
      </c>
      <c r="F84" s="186">
        <f>'Inventory - Linear and Vertical'!G71</f>
        <v>0</v>
      </c>
      <c r="G84" s="194">
        <f>'Inventory - Linear and Vertical'!K71</f>
        <v>0</v>
      </c>
      <c r="H84" s="188">
        <f>IF(C84='Community-Wide Current State'!$A$18,'Inventory - Vehicles and Equip.'!J71-'Inventory - Vehicles and Equip.'!O71,'Inventory - Linear and Vertical'!I71)</f>
        <v>0</v>
      </c>
      <c r="I84" s="188">
        <f>'Inventory - Linear and Vertical'!M71</f>
        <v>0</v>
      </c>
      <c r="J84" s="189" t="str">
        <f>IF(ISNUMBER('Inventory - Linear and Vertical'!AA71),'Inventory - Linear and Vertical'!AA71,"")</f>
        <v/>
      </c>
      <c r="K84" s="190">
        <f t="shared" si="52"/>
        <v>0</v>
      </c>
      <c r="L84" s="190">
        <f t="shared" si="29"/>
        <v>0</v>
      </c>
      <c r="M84" s="190">
        <f t="shared" si="30"/>
        <v>0</v>
      </c>
      <c r="N84" s="190">
        <f t="shared" si="31"/>
        <v>0</v>
      </c>
      <c r="O84" s="190">
        <f t="shared" si="32"/>
        <v>0</v>
      </c>
      <c r="P84" s="191">
        <f t="shared" si="33"/>
        <v>0</v>
      </c>
      <c r="Q84" s="192" t="str">
        <f t="shared" si="34"/>
        <v/>
      </c>
      <c r="R84" s="192" t="str">
        <f t="shared" si="35"/>
        <v/>
      </c>
      <c r="S84" s="169" t="str">
        <f t="shared" si="53"/>
        <v/>
      </c>
      <c r="T84" s="169" t="str">
        <f t="shared" si="51"/>
        <v/>
      </c>
      <c r="U84" s="169" t="str">
        <f t="shared" si="51"/>
        <v/>
      </c>
      <c r="V84" s="169" t="str">
        <f t="shared" si="54"/>
        <v/>
      </c>
      <c r="W84" s="169" t="str">
        <f t="shared" si="49"/>
        <v/>
      </c>
      <c r="X84" s="169" t="str">
        <f t="shared" si="49"/>
        <v/>
      </c>
      <c r="Y84" s="169" t="str">
        <f t="shared" si="49"/>
        <v/>
      </c>
      <c r="Z84" s="169" t="str">
        <f t="shared" si="49"/>
        <v/>
      </c>
      <c r="AA84" s="169" t="str">
        <f t="shared" si="49"/>
        <v/>
      </c>
      <c r="AB84" s="169" t="str">
        <f t="shared" si="49"/>
        <v/>
      </c>
      <c r="AC84" s="169" t="str">
        <f t="shared" si="49"/>
        <v/>
      </c>
      <c r="AD84" s="169" t="str">
        <f t="shared" si="49"/>
        <v/>
      </c>
      <c r="AE84" s="169" t="str">
        <f t="shared" si="49"/>
        <v/>
      </c>
      <c r="AF84" s="169" t="str">
        <f t="shared" si="49"/>
        <v/>
      </c>
      <c r="AG84" s="169" t="str">
        <f t="shared" si="50"/>
        <v/>
      </c>
      <c r="AH84" s="169" t="str">
        <f t="shared" si="50"/>
        <v/>
      </c>
      <c r="AI84" s="169" t="str">
        <f t="shared" si="50"/>
        <v/>
      </c>
      <c r="AJ84" s="169" t="str">
        <f t="shared" si="50"/>
        <v/>
      </c>
      <c r="AK84" s="169" t="str">
        <f t="shared" si="50"/>
        <v/>
      </c>
      <c r="AL84" s="169" t="str">
        <f t="shared" si="50"/>
        <v/>
      </c>
      <c r="AM84" s="169" t="str">
        <f t="shared" si="50"/>
        <v/>
      </c>
      <c r="AN84" s="169" t="str">
        <f t="shared" si="50"/>
        <v/>
      </c>
      <c r="AO84" s="169" t="str">
        <f t="shared" si="50"/>
        <v/>
      </c>
      <c r="AP84" s="169" t="str">
        <f t="shared" si="50"/>
        <v/>
      </c>
      <c r="AQ84" s="170">
        <f t="shared" si="36"/>
        <v>0</v>
      </c>
      <c r="AR84" s="170">
        <f t="shared" si="37"/>
        <v>0</v>
      </c>
      <c r="AS84" s="193">
        <f t="shared" si="38"/>
        <v>0</v>
      </c>
    </row>
    <row r="85" spans="1:45" s="74" customFormat="1" ht="27.75" customHeight="1">
      <c r="A85" s="184">
        <f>'Inventory - Linear and Vertical'!A72</f>
        <v>69</v>
      </c>
      <c r="B85" s="184"/>
      <c r="C85" s="184">
        <f>'Inventory - Linear and Vertical'!D72</f>
        <v>0</v>
      </c>
      <c r="D85" s="184" t="str">
        <f>IF('Inventory - Linear and Vertical'!E72="","",'Inventory - Linear and Vertical'!E72)</f>
        <v/>
      </c>
      <c r="E85" s="185">
        <f>'Inventory - Linear and Vertical'!F72</f>
        <v>0</v>
      </c>
      <c r="F85" s="186">
        <f>'Inventory - Linear and Vertical'!G72</f>
        <v>0</v>
      </c>
      <c r="G85" s="194">
        <f>'Inventory - Linear and Vertical'!K72</f>
        <v>0</v>
      </c>
      <c r="H85" s="188">
        <f>IF(C85='Community-Wide Current State'!$A$18,'Inventory - Vehicles and Equip.'!J72-'Inventory - Vehicles and Equip.'!O72,'Inventory - Linear and Vertical'!I72)</f>
        <v>0</v>
      </c>
      <c r="I85" s="188">
        <f>'Inventory - Linear and Vertical'!M72</f>
        <v>0</v>
      </c>
      <c r="J85" s="189" t="str">
        <f>IF(ISNUMBER('Inventory - Linear and Vertical'!AA72),'Inventory - Linear and Vertical'!AA72,"")</f>
        <v/>
      </c>
      <c r="K85" s="190">
        <f t="shared" si="52"/>
        <v>0</v>
      </c>
      <c r="L85" s="190">
        <f t="shared" si="29"/>
        <v>0</v>
      </c>
      <c r="M85" s="190">
        <f t="shared" si="30"/>
        <v>0</v>
      </c>
      <c r="N85" s="190">
        <f t="shared" si="31"/>
        <v>0</v>
      </c>
      <c r="O85" s="190">
        <f t="shared" si="32"/>
        <v>0</v>
      </c>
      <c r="P85" s="191">
        <f t="shared" si="33"/>
        <v>0</v>
      </c>
      <c r="Q85" s="192" t="str">
        <f t="shared" si="34"/>
        <v/>
      </c>
      <c r="R85" s="192" t="str">
        <f t="shared" si="35"/>
        <v/>
      </c>
      <c r="S85" s="169" t="str">
        <f t="shared" si="53"/>
        <v/>
      </c>
      <c r="T85" s="169" t="str">
        <f t="shared" si="51"/>
        <v/>
      </c>
      <c r="U85" s="169" t="str">
        <f t="shared" si="51"/>
        <v/>
      </c>
      <c r="V85" s="169" t="str">
        <f t="shared" si="54"/>
        <v/>
      </c>
      <c r="W85" s="169" t="str">
        <f t="shared" si="49"/>
        <v/>
      </c>
      <c r="X85" s="169" t="str">
        <f t="shared" si="49"/>
        <v/>
      </c>
      <c r="Y85" s="169" t="str">
        <f t="shared" si="49"/>
        <v/>
      </c>
      <c r="Z85" s="169" t="str">
        <f t="shared" si="49"/>
        <v/>
      </c>
      <c r="AA85" s="169" t="str">
        <f t="shared" si="49"/>
        <v/>
      </c>
      <c r="AB85" s="169" t="str">
        <f t="shared" si="49"/>
        <v/>
      </c>
      <c r="AC85" s="169" t="str">
        <f t="shared" si="49"/>
        <v/>
      </c>
      <c r="AD85" s="169" t="str">
        <f t="shared" si="49"/>
        <v/>
      </c>
      <c r="AE85" s="169" t="str">
        <f t="shared" si="49"/>
        <v/>
      </c>
      <c r="AF85" s="169" t="str">
        <f t="shared" si="49"/>
        <v/>
      </c>
      <c r="AG85" s="169" t="str">
        <f t="shared" si="50"/>
        <v/>
      </c>
      <c r="AH85" s="169" t="str">
        <f t="shared" si="50"/>
        <v/>
      </c>
      <c r="AI85" s="169" t="str">
        <f t="shared" si="50"/>
        <v/>
      </c>
      <c r="AJ85" s="169" t="str">
        <f t="shared" si="50"/>
        <v/>
      </c>
      <c r="AK85" s="169" t="str">
        <f t="shared" si="50"/>
        <v/>
      </c>
      <c r="AL85" s="169" t="str">
        <f t="shared" si="50"/>
        <v/>
      </c>
      <c r="AM85" s="169" t="str">
        <f t="shared" si="50"/>
        <v/>
      </c>
      <c r="AN85" s="169" t="str">
        <f t="shared" si="50"/>
        <v/>
      </c>
      <c r="AO85" s="169" t="str">
        <f t="shared" si="50"/>
        <v/>
      </c>
      <c r="AP85" s="169" t="str">
        <f t="shared" si="50"/>
        <v/>
      </c>
      <c r="AQ85" s="170">
        <f t="shared" si="36"/>
        <v>0</v>
      </c>
      <c r="AR85" s="170">
        <f t="shared" si="37"/>
        <v>0</v>
      </c>
      <c r="AS85" s="193">
        <f t="shared" si="38"/>
        <v>0</v>
      </c>
    </row>
    <row r="86" spans="1:45" s="74" customFormat="1" ht="27.75" customHeight="1">
      <c r="A86" s="184">
        <f>'Inventory - Linear and Vertical'!A73</f>
        <v>70</v>
      </c>
      <c r="B86" s="184"/>
      <c r="C86" s="184">
        <f>'Inventory - Linear and Vertical'!D73</f>
        <v>0</v>
      </c>
      <c r="D86" s="184" t="str">
        <f>IF('Inventory - Linear and Vertical'!E73="","",'Inventory - Linear and Vertical'!E73)</f>
        <v/>
      </c>
      <c r="E86" s="185">
        <f>'Inventory - Linear and Vertical'!F73</f>
        <v>0</v>
      </c>
      <c r="F86" s="186">
        <f>'Inventory - Linear and Vertical'!G73</f>
        <v>0</v>
      </c>
      <c r="G86" s="194">
        <f>'Inventory - Linear and Vertical'!K73</f>
        <v>0</v>
      </c>
      <c r="H86" s="188">
        <f>IF(C86='Community-Wide Current State'!$A$18,'Inventory - Vehicles and Equip.'!J73-'Inventory - Vehicles and Equip.'!O73,'Inventory - Linear and Vertical'!I73)</f>
        <v>0</v>
      </c>
      <c r="I86" s="188">
        <f>'Inventory - Linear and Vertical'!M73</f>
        <v>0</v>
      </c>
      <c r="J86" s="189" t="str">
        <f>IF(ISNUMBER('Inventory - Linear and Vertical'!AA73),'Inventory - Linear and Vertical'!AA73,"")</f>
        <v/>
      </c>
      <c r="K86" s="190">
        <f t="shared" si="52"/>
        <v>0</v>
      </c>
      <c r="L86" s="190">
        <f t="shared" si="29"/>
        <v>0</v>
      </c>
      <c r="M86" s="190">
        <f t="shared" si="30"/>
        <v>0</v>
      </c>
      <c r="N86" s="190">
        <f t="shared" si="31"/>
        <v>0</v>
      </c>
      <c r="O86" s="190">
        <f t="shared" si="32"/>
        <v>0</v>
      </c>
      <c r="P86" s="191">
        <f t="shared" si="33"/>
        <v>0</v>
      </c>
      <c r="Q86" s="192" t="str">
        <f t="shared" si="34"/>
        <v/>
      </c>
      <c r="R86" s="192" t="str">
        <f t="shared" si="35"/>
        <v/>
      </c>
      <c r="S86" s="169" t="str">
        <f t="shared" si="53"/>
        <v/>
      </c>
      <c r="T86" s="169" t="str">
        <f t="shared" si="51"/>
        <v/>
      </c>
      <c r="U86" s="169" t="str">
        <f t="shared" si="51"/>
        <v/>
      </c>
      <c r="V86" s="169" t="str">
        <f t="shared" si="54"/>
        <v/>
      </c>
      <c r="W86" s="169" t="str">
        <f t="shared" si="49"/>
        <v/>
      </c>
      <c r="X86" s="169" t="str">
        <f t="shared" si="49"/>
        <v/>
      </c>
      <c r="Y86" s="169" t="str">
        <f t="shared" si="49"/>
        <v/>
      </c>
      <c r="Z86" s="169" t="str">
        <f t="shared" si="49"/>
        <v/>
      </c>
      <c r="AA86" s="169" t="str">
        <f t="shared" si="49"/>
        <v/>
      </c>
      <c r="AB86" s="169" t="str">
        <f t="shared" si="49"/>
        <v/>
      </c>
      <c r="AC86" s="169" t="str">
        <f t="shared" si="49"/>
        <v/>
      </c>
      <c r="AD86" s="169" t="str">
        <f t="shared" si="49"/>
        <v/>
      </c>
      <c r="AE86" s="169" t="str">
        <f t="shared" si="49"/>
        <v/>
      </c>
      <c r="AF86" s="169" t="str">
        <f t="shared" si="49"/>
        <v/>
      </c>
      <c r="AG86" s="169" t="str">
        <f t="shared" si="50"/>
        <v/>
      </c>
      <c r="AH86" s="169" t="str">
        <f t="shared" si="50"/>
        <v/>
      </c>
      <c r="AI86" s="169" t="str">
        <f t="shared" si="50"/>
        <v/>
      </c>
      <c r="AJ86" s="169" t="str">
        <f t="shared" si="50"/>
        <v/>
      </c>
      <c r="AK86" s="169" t="str">
        <f t="shared" si="50"/>
        <v/>
      </c>
      <c r="AL86" s="169" t="str">
        <f t="shared" si="50"/>
        <v/>
      </c>
      <c r="AM86" s="169" t="str">
        <f t="shared" si="50"/>
        <v/>
      </c>
      <c r="AN86" s="169" t="str">
        <f t="shared" si="50"/>
        <v/>
      </c>
      <c r="AO86" s="169" t="str">
        <f t="shared" si="50"/>
        <v/>
      </c>
      <c r="AP86" s="169" t="str">
        <f t="shared" si="50"/>
        <v/>
      </c>
      <c r="AQ86" s="170">
        <f t="shared" si="36"/>
        <v>0</v>
      </c>
      <c r="AR86" s="170">
        <f t="shared" si="37"/>
        <v>0</v>
      </c>
      <c r="AS86" s="193">
        <f t="shared" si="38"/>
        <v>0</v>
      </c>
    </row>
    <row r="87" spans="1:45" s="74" customFormat="1" ht="27.75" customHeight="1">
      <c r="A87" s="184">
        <f>'Inventory - Linear and Vertical'!A74</f>
        <v>71</v>
      </c>
      <c r="B87" s="184"/>
      <c r="C87" s="184">
        <f>'Inventory - Linear and Vertical'!D74</f>
        <v>0</v>
      </c>
      <c r="D87" s="184" t="str">
        <f>IF('Inventory - Linear and Vertical'!E74="","",'Inventory - Linear and Vertical'!E74)</f>
        <v/>
      </c>
      <c r="E87" s="185">
        <f>'Inventory - Linear and Vertical'!F74</f>
        <v>0</v>
      </c>
      <c r="F87" s="186">
        <f>'Inventory - Linear and Vertical'!G74</f>
        <v>0</v>
      </c>
      <c r="G87" s="194">
        <f>'Inventory - Linear and Vertical'!K74</f>
        <v>0</v>
      </c>
      <c r="H87" s="188">
        <f>IF(C87='Community-Wide Current State'!$A$18,'Inventory - Vehicles and Equip.'!J102-'Inventory - Vehicles and Equip.'!O102,'Inventory - Linear and Vertical'!I74)</f>
        <v>0</v>
      </c>
      <c r="I87" s="188">
        <f>'Inventory - Linear and Vertical'!M74</f>
        <v>0</v>
      </c>
      <c r="J87" s="189" t="str">
        <f>IF(ISNUMBER('Inventory - Linear and Vertical'!AA74),'Inventory - Linear and Vertical'!AA74,"")</f>
        <v/>
      </c>
      <c r="K87" s="190">
        <f t="shared" si="52"/>
        <v>0</v>
      </c>
      <c r="L87" s="190">
        <f t="shared" si="29"/>
        <v>0</v>
      </c>
      <c r="M87" s="190">
        <f t="shared" si="30"/>
        <v>0</v>
      </c>
      <c r="N87" s="190">
        <f t="shared" si="31"/>
        <v>0</v>
      </c>
      <c r="O87" s="190">
        <f t="shared" si="32"/>
        <v>0</v>
      </c>
      <c r="P87" s="191">
        <f t="shared" si="33"/>
        <v>0</v>
      </c>
      <c r="Q87" s="192" t="str">
        <f t="shared" si="34"/>
        <v/>
      </c>
      <c r="R87" s="192" t="str">
        <f t="shared" si="35"/>
        <v/>
      </c>
      <c r="S87" s="169" t="str">
        <f t="shared" si="53"/>
        <v/>
      </c>
      <c r="T87" s="169" t="str">
        <f t="shared" si="51"/>
        <v/>
      </c>
      <c r="U87" s="169" t="str">
        <f t="shared" si="51"/>
        <v/>
      </c>
      <c r="V87" s="169" t="str">
        <f t="shared" si="54"/>
        <v/>
      </c>
      <c r="W87" s="169" t="str">
        <f t="shared" ref="W87:AF96" si="55">IF(OR($K87=W$16,$L87=W$16,$M87=W$16,$N87=W$16,$O87=W$16,$P87=W$16),$G87,"")</f>
        <v/>
      </c>
      <c r="X87" s="169" t="str">
        <f t="shared" si="55"/>
        <v/>
      </c>
      <c r="Y87" s="169" t="str">
        <f t="shared" si="55"/>
        <v/>
      </c>
      <c r="Z87" s="169" t="str">
        <f t="shared" si="55"/>
        <v/>
      </c>
      <c r="AA87" s="169" t="str">
        <f t="shared" si="55"/>
        <v/>
      </c>
      <c r="AB87" s="169" t="str">
        <f t="shared" si="55"/>
        <v/>
      </c>
      <c r="AC87" s="169" t="str">
        <f t="shared" si="55"/>
        <v/>
      </c>
      <c r="AD87" s="169" t="str">
        <f t="shared" si="55"/>
        <v/>
      </c>
      <c r="AE87" s="169" t="str">
        <f t="shared" si="55"/>
        <v/>
      </c>
      <c r="AF87" s="169" t="str">
        <f t="shared" si="55"/>
        <v/>
      </c>
      <c r="AG87" s="169" t="str">
        <f t="shared" ref="AG87:AP96" si="56">IF(OR($K87=AG$16,$L87=AG$16,$M87=AG$16,$N87=AG$16,$O87=AG$16,$P87=AG$16),$G87,"")</f>
        <v/>
      </c>
      <c r="AH87" s="169" t="str">
        <f t="shared" si="56"/>
        <v/>
      </c>
      <c r="AI87" s="169" t="str">
        <f t="shared" si="56"/>
        <v/>
      </c>
      <c r="AJ87" s="169" t="str">
        <f t="shared" si="56"/>
        <v/>
      </c>
      <c r="AK87" s="169" t="str">
        <f t="shared" si="56"/>
        <v/>
      </c>
      <c r="AL87" s="169" t="str">
        <f t="shared" si="56"/>
        <v/>
      </c>
      <c r="AM87" s="169" t="str">
        <f t="shared" si="56"/>
        <v/>
      </c>
      <c r="AN87" s="169" t="str">
        <f t="shared" si="56"/>
        <v/>
      </c>
      <c r="AO87" s="169" t="str">
        <f t="shared" si="56"/>
        <v/>
      </c>
      <c r="AP87" s="169" t="str">
        <f t="shared" si="56"/>
        <v/>
      </c>
      <c r="AQ87" s="170">
        <f t="shared" si="36"/>
        <v>0</v>
      </c>
      <c r="AR87" s="170">
        <f t="shared" si="37"/>
        <v>0</v>
      </c>
      <c r="AS87" s="193">
        <f t="shared" si="38"/>
        <v>0</v>
      </c>
    </row>
    <row r="88" spans="1:45" s="74" customFormat="1" ht="27.75" customHeight="1">
      <c r="A88" s="184">
        <f>'Inventory - Linear and Vertical'!A75</f>
        <v>72</v>
      </c>
      <c r="B88" s="184"/>
      <c r="C88" s="184">
        <f>'Inventory - Linear and Vertical'!D75</f>
        <v>0</v>
      </c>
      <c r="D88" s="184" t="str">
        <f>IF('Inventory - Linear and Vertical'!E75="","",'Inventory - Linear and Vertical'!E75)</f>
        <v/>
      </c>
      <c r="E88" s="185">
        <f>'Inventory - Linear and Vertical'!F75</f>
        <v>0</v>
      </c>
      <c r="F88" s="186">
        <f>'Inventory - Linear and Vertical'!G75</f>
        <v>0</v>
      </c>
      <c r="G88" s="194">
        <f>'Inventory - Linear and Vertical'!K75</f>
        <v>0</v>
      </c>
      <c r="H88" s="188">
        <f>IF(C88='Community-Wide Current State'!$A$18,'Inventory - Vehicles and Equip.'!J103-'Inventory - Vehicles and Equip.'!O103,'Inventory - Linear and Vertical'!I75)</f>
        <v>0</v>
      </c>
      <c r="I88" s="188">
        <f>'Inventory - Linear and Vertical'!M75</f>
        <v>0</v>
      </c>
      <c r="J88" s="189" t="str">
        <f>IF(ISNUMBER('Inventory - Linear and Vertical'!AA75),'Inventory - Linear and Vertical'!AA75,"")</f>
        <v/>
      </c>
      <c r="K88" s="190">
        <f t="shared" si="52"/>
        <v>0</v>
      </c>
      <c r="L88" s="190">
        <f t="shared" si="29"/>
        <v>0</v>
      </c>
      <c r="M88" s="190">
        <f t="shared" si="30"/>
        <v>0</v>
      </c>
      <c r="N88" s="190">
        <f t="shared" si="31"/>
        <v>0</v>
      </c>
      <c r="O88" s="190">
        <f t="shared" si="32"/>
        <v>0</v>
      </c>
      <c r="P88" s="191">
        <f t="shared" si="33"/>
        <v>0</v>
      </c>
      <c r="Q88" s="192" t="str">
        <f t="shared" si="34"/>
        <v/>
      </c>
      <c r="R88" s="192" t="str">
        <f t="shared" si="35"/>
        <v/>
      </c>
      <c r="S88" s="169" t="str">
        <f t="shared" si="53"/>
        <v/>
      </c>
      <c r="T88" s="169" t="str">
        <f t="shared" si="51"/>
        <v/>
      </c>
      <c r="U88" s="169" t="str">
        <f t="shared" si="51"/>
        <v/>
      </c>
      <c r="V88" s="169" t="str">
        <f t="shared" si="54"/>
        <v/>
      </c>
      <c r="W88" s="169" t="str">
        <f t="shared" si="55"/>
        <v/>
      </c>
      <c r="X88" s="169" t="str">
        <f t="shared" si="55"/>
        <v/>
      </c>
      <c r="Y88" s="169" t="str">
        <f t="shared" si="55"/>
        <v/>
      </c>
      <c r="Z88" s="169" t="str">
        <f t="shared" si="55"/>
        <v/>
      </c>
      <c r="AA88" s="169" t="str">
        <f t="shared" si="55"/>
        <v/>
      </c>
      <c r="AB88" s="169" t="str">
        <f t="shared" si="55"/>
        <v/>
      </c>
      <c r="AC88" s="169" t="str">
        <f t="shared" si="55"/>
        <v/>
      </c>
      <c r="AD88" s="169" t="str">
        <f t="shared" si="55"/>
        <v/>
      </c>
      <c r="AE88" s="169" t="str">
        <f t="shared" si="55"/>
        <v/>
      </c>
      <c r="AF88" s="169" t="str">
        <f t="shared" si="55"/>
        <v/>
      </c>
      <c r="AG88" s="169" t="str">
        <f t="shared" si="56"/>
        <v/>
      </c>
      <c r="AH88" s="169" t="str">
        <f t="shared" si="56"/>
        <v/>
      </c>
      <c r="AI88" s="169" t="str">
        <f t="shared" si="56"/>
        <v/>
      </c>
      <c r="AJ88" s="169" t="str">
        <f t="shared" si="56"/>
        <v/>
      </c>
      <c r="AK88" s="169" t="str">
        <f t="shared" si="56"/>
        <v/>
      </c>
      <c r="AL88" s="169" t="str">
        <f t="shared" si="56"/>
        <v/>
      </c>
      <c r="AM88" s="169" t="str">
        <f t="shared" si="56"/>
        <v/>
      </c>
      <c r="AN88" s="169" t="str">
        <f t="shared" si="56"/>
        <v/>
      </c>
      <c r="AO88" s="169" t="str">
        <f t="shared" si="56"/>
        <v/>
      </c>
      <c r="AP88" s="169" t="str">
        <f t="shared" si="56"/>
        <v/>
      </c>
      <c r="AQ88" s="170">
        <f t="shared" si="36"/>
        <v>0</v>
      </c>
      <c r="AR88" s="170">
        <f t="shared" si="37"/>
        <v>0</v>
      </c>
      <c r="AS88" s="193">
        <f t="shared" si="38"/>
        <v>0</v>
      </c>
    </row>
    <row r="89" spans="1:45" s="74" customFormat="1" ht="27.75" customHeight="1">
      <c r="A89" s="184">
        <f>'Inventory - Linear and Vertical'!A76</f>
        <v>73</v>
      </c>
      <c r="B89" s="184"/>
      <c r="C89" s="184">
        <f>'Inventory - Linear and Vertical'!D76</f>
        <v>0</v>
      </c>
      <c r="D89" s="184" t="str">
        <f>IF('Inventory - Linear and Vertical'!E76="","",'Inventory - Linear and Vertical'!E76)</f>
        <v/>
      </c>
      <c r="E89" s="185">
        <f>'Inventory - Linear and Vertical'!F76</f>
        <v>0</v>
      </c>
      <c r="F89" s="186">
        <f>'Inventory - Linear and Vertical'!G76</f>
        <v>0</v>
      </c>
      <c r="G89" s="194">
        <f>'Inventory - Linear and Vertical'!K76</f>
        <v>0</v>
      </c>
      <c r="H89" s="188">
        <f>IF(C89='Community-Wide Current State'!$A$18,'Inventory - Vehicles and Equip.'!J104-'Inventory - Vehicles and Equip.'!O104,'Inventory - Linear and Vertical'!I76)</f>
        <v>0</v>
      </c>
      <c r="I89" s="188">
        <f>'Inventory - Linear and Vertical'!M76</f>
        <v>0</v>
      </c>
      <c r="J89" s="189" t="str">
        <f>IF(ISNUMBER('Inventory - Linear and Vertical'!AA76),'Inventory - Linear and Vertical'!AA76,"")</f>
        <v/>
      </c>
      <c r="K89" s="190">
        <f t="shared" si="52"/>
        <v>0</v>
      </c>
      <c r="L89" s="190">
        <f t="shared" si="29"/>
        <v>0</v>
      </c>
      <c r="M89" s="190">
        <f t="shared" si="30"/>
        <v>0</v>
      </c>
      <c r="N89" s="190">
        <f t="shared" si="31"/>
        <v>0</v>
      </c>
      <c r="O89" s="190">
        <f t="shared" si="32"/>
        <v>0</v>
      </c>
      <c r="P89" s="191">
        <f t="shared" si="33"/>
        <v>0</v>
      </c>
      <c r="Q89" s="192" t="str">
        <f t="shared" si="34"/>
        <v/>
      </c>
      <c r="R89" s="192" t="str">
        <f t="shared" si="35"/>
        <v/>
      </c>
      <c r="S89" s="169" t="str">
        <f t="shared" si="53"/>
        <v/>
      </c>
      <c r="T89" s="169" t="str">
        <f t="shared" si="51"/>
        <v/>
      </c>
      <c r="U89" s="169" t="str">
        <f t="shared" si="51"/>
        <v/>
      </c>
      <c r="V89" s="169" t="str">
        <f t="shared" si="54"/>
        <v/>
      </c>
      <c r="W89" s="169" t="str">
        <f t="shared" si="55"/>
        <v/>
      </c>
      <c r="X89" s="169" t="str">
        <f t="shared" si="55"/>
        <v/>
      </c>
      <c r="Y89" s="169" t="str">
        <f t="shared" si="55"/>
        <v/>
      </c>
      <c r="Z89" s="169" t="str">
        <f t="shared" si="55"/>
        <v/>
      </c>
      <c r="AA89" s="169" t="str">
        <f t="shared" si="55"/>
        <v/>
      </c>
      <c r="AB89" s="169" t="str">
        <f t="shared" si="55"/>
        <v/>
      </c>
      <c r="AC89" s="169" t="str">
        <f t="shared" si="55"/>
        <v/>
      </c>
      <c r="AD89" s="169" t="str">
        <f t="shared" si="55"/>
        <v/>
      </c>
      <c r="AE89" s="169" t="str">
        <f t="shared" si="55"/>
        <v/>
      </c>
      <c r="AF89" s="169" t="str">
        <f t="shared" si="55"/>
        <v/>
      </c>
      <c r="AG89" s="169" t="str">
        <f t="shared" si="56"/>
        <v/>
      </c>
      <c r="AH89" s="169" t="str">
        <f t="shared" si="56"/>
        <v/>
      </c>
      <c r="AI89" s="169" t="str">
        <f t="shared" si="56"/>
        <v/>
      </c>
      <c r="AJ89" s="169" t="str">
        <f t="shared" si="56"/>
        <v/>
      </c>
      <c r="AK89" s="169" t="str">
        <f t="shared" si="56"/>
        <v/>
      </c>
      <c r="AL89" s="169" t="str">
        <f t="shared" si="56"/>
        <v/>
      </c>
      <c r="AM89" s="169" t="str">
        <f t="shared" si="56"/>
        <v/>
      </c>
      <c r="AN89" s="169" t="str">
        <f t="shared" si="56"/>
        <v/>
      </c>
      <c r="AO89" s="169" t="str">
        <f t="shared" si="56"/>
        <v/>
      </c>
      <c r="AP89" s="169" t="str">
        <f t="shared" si="56"/>
        <v/>
      </c>
      <c r="AQ89" s="170">
        <f t="shared" si="36"/>
        <v>0</v>
      </c>
      <c r="AR89" s="170">
        <f t="shared" si="37"/>
        <v>0</v>
      </c>
      <c r="AS89" s="193">
        <f t="shared" si="38"/>
        <v>0</v>
      </c>
    </row>
    <row r="90" spans="1:45" s="74" customFormat="1" ht="27.75" customHeight="1">
      <c r="A90" s="184">
        <f>'Inventory - Linear and Vertical'!A77</f>
        <v>74</v>
      </c>
      <c r="B90" s="184"/>
      <c r="C90" s="184">
        <f>'Inventory - Linear and Vertical'!D77</f>
        <v>0</v>
      </c>
      <c r="D90" s="184" t="str">
        <f>IF('Inventory - Linear and Vertical'!E77="","",'Inventory - Linear and Vertical'!E77)</f>
        <v/>
      </c>
      <c r="E90" s="185">
        <f>'Inventory - Linear and Vertical'!F77</f>
        <v>0</v>
      </c>
      <c r="F90" s="186">
        <f>'Inventory - Linear and Vertical'!G77</f>
        <v>0</v>
      </c>
      <c r="G90" s="194">
        <f>'Inventory - Linear and Vertical'!K77</f>
        <v>0</v>
      </c>
      <c r="H90" s="188">
        <f>IF(C90='Community-Wide Current State'!$A$18,'Inventory - Vehicles and Equip.'!J105-'Inventory - Vehicles and Equip.'!O105,'Inventory - Linear and Vertical'!I77)</f>
        <v>0</v>
      </c>
      <c r="I90" s="188">
        <f>'Inventory - Linear and Vertical'!M77</f>
        <v>0</v>
      </c>
      <c r="J90" s="189" t="str">
        <f>IF(ISNUMBER('Inventory - Linear and Vertical'!AA77),'Inventory - Linear and Vertical'!AA77,"")</f>
        <v/>
      </c>
      <c r="K90" s="190">
        <f t="shared" si="52"/>
        <v>0</v>
      </c>
      <c r="L90" s="190">
        <f t="shared" si="29"/>
        <v>0</v>
      </c>
      <c r="M90" s="190">
        <f t="shared" si="30"/>
        <v>0</v>
      </c>
      <c r="N90" s="190">
        <f t="shared" si="31"/>
        <v>0</v>
      </c>
      <c r="O90" s="190">
        <f t="shared" si="32"/>
        <v>0</v>
      </c>
      <c r="P90" s="191">
        <f t="shared" si="33"/>
        <v>0</v>
      </c>
      <c r="Q90" s="192" t="str">
        <f t="shared" si="34"/>
        <v/>
      </c>
      <c r="R90" s="192" t="str">
        <f t="shared" si="35"/>
        <v/>
      </c>
      <c r="S90" s="169" t="str">
        <f t="shared" si="53"/>
        <v/>
      </c>
      <c r="T90" s="169" t="str">
        <f t="shared" si="51"/>
        <v/>
      </c>
      <c r="U90" s="169" t="str">
        <f t="shared" si="51"/>
        <v/>
      </c>
      <c r="V90" s="169" t="str">
        <f t="shared" si="54"/>
        <v/>
      </c>
      <c r="W90" s="169" t="str">
        <f t="shared" si="55"/>
        <v/>
      </c>
      <c r="X90" s="169" t="str">
        <f t="shared" si="55"/>
        <v/>
      </c>
      <c r="Y90" s="169" t="str">
        <f t="shared" si="55"/>
        <v/>
      </c>
      <c r="Z90" s="169" t="str">
        <f t="shared" si="55"/>
        <v/>
      </c>
      <c r="AA90" s="169" t="str">
        <f t="shared" si="55"/>
        <v/>
      </c>
      <c r="AB90" s="169" t="str">
        <f t="shared" si="55"/>
        <v/>
      </c>
      <c r="AC90" s="169" t="str">
        <f t="shared" si="55"/>
        <v/>
      </c>
      <c r="AD90" s="169" t="str">
        <f t="shared" si="55"/>
        <v/>
      </c>
      <c r="AE90" s="169" t="str">
        <f t="shared" si="55"/>
        <v/>
      </c>
      <c r="AF90" s="169" t="str">
        <f t="shared" si="55"/>
        <v/>
      </c>
      <c r="AG90" s="169" t="str">
        <f t="shared" si="56"/>
        <v/>
      </c>
      <c r="AH90" s="169" t="str">
        <f t="shared" si="56"/>
        <v/>
      </c>
      <c r="AI90" s="169" t="str">
        <f t="shared" si="56"/>
        <v/>
      </c>
      <c r="AJ90" s="169" t="str">
        <f t="shared" si="56"/>
        <v/>
      </c>
      <c r="AK90" s="169" t="str">
        <f t="shared" si="56"/>
        <v/>
      </c>
      <c r="AL90" s="169" t="str">
        <f t="shared" si="56"/>
        <v/>
      </c>
      <c r="AM90" s="169" t="str">
        <f t="shared" si="56"/>
        <v/>
      </c>
      <c r="AN90" s="169" t="str">
        <f t="shared" si="56"/>
        <v/>
      </c>
      <c r="AO90" s="169" t="str">
        <f t="shared" si="56"/>
        <v/>
      </c>
      <c r="AP90" s="169" t="str">
        <f t="shared" si="56"/>
        <v/>
      </c>
      <c r="AQ90" s="170">
        <f t="shared" si="36"/>
        <v>0</v>
      </c>
      <c r="AR90" s="170">
        <f t="shared" si="37"/>
        <v>0</v>
      </c>
      <c r="AS90" s="193">
        <f t="shared" si="38"/>
        <v>0</v>
      </c>
    </row>
    <row r="91" spans="1:45" s="74" customFormat="1" ht="27.75" customHeight="1">
      <c r="A91" s="184">
        <f>'Inventory - Linear and Vertical'!A78</f>
        <v>75</v>
      </c>
      <c r="B91" s="184"/>
      <c r="C91" s="184">
        <f>'Inventory - Linear and Vertical'!D78</f>
        <v>0</v>
      </c>
      <c r="D91" s="184" t="str">
        <f>IF('Inventory - Linear and Vertical'!E78="","",'Inventory - Linear and Vertical'!E78)</f>
        <v/>
      </c>
      <c r="E91" s="185">
        <f>'Inventory - Linear and Vertical'!F78</f>
        <v>0</v>
      </c>
      <c r="F91" s="186">
        <f>'Inventory - Linear and Vertical'!G78</f>
        <v>0</v>
      </c>
      <c r="G91" s="194">
        <f>'Inventory - Linear and Vertical'!K78</f>
        <v>0</v>
      </c>
      <c r="H91" s="188">
        <f>IF(C91='Community-Wide Current State'!$A$18,'Inventory - Vehicles and Equip.'!J106-'Inventory - Vehicles and Equip.'!O106,'Inventory - Linear and Vertical'!I78)</f>
        <v>0</v>
      </c>
      <c r="I91" s="188">
        <f>'Inventory - Linear and Vertical'!M78</f>
        <v>0</v>
      </c>
      <c r="J91" s="189" t="str">
        <f>IF(ISNUMBER('Inventory - Linear and Vertical'!AA78),'Inventory - Linear and Vertical'!AA78,"")</f>
        <v/>
      </c>
      <c r="K91" s="190">
        <f t="shared" si="52"/>
        <v>0</v>
      </c>
      <c r="L91" s="190">
        <f t="shared" si="29"/>
        <v>0</v>
      </c>
      <c r="M91" s="190">
        <f t="shared" si="30"/>
        <v>0</v>
      </c>
      <c r="N91" s="190">
        <f t="shared" si="31"/>
        <v>0</v>
      </c>
      <c r="O91" s="190">
        <f t="shared" si="32"/>
        <v>0</v>
      </c>
      <c r="P91" s="191">
        <f t="shared" si="33"/>
        <v>0</v>
      </c>
      <c r="Q91" s="192" t="str">
        <f t="shared" si="34"/>
        <v/>
      </c>
      <c r="R91" s="192" t="str">
        <f t="shared" si="35"/>
        <v/>
      </c>
      <c r="S91" s="169" t="str">
        <f t="shared" si="53"/>
        <v/>
      </c>
      <c r="T91" s="169" t="str">
        <f t="shared" si="51"/>
        <v/>
      </c>
      <c r="U91" s="169" t="str">
        <f t="shared" si="51"/>
        <v/>
      </c>
      <c r="V91" s="169" t="str">
        <f t="shared" si="54"/>
        <v/>
      </c>
      <c r="W91" s="169" t="str">
        <f t="shared" si="55"/>
        <v/>
      </c>
      <c r="X91" s="169" t="str">
        <f t="shared" si="55"/>
        <v/>
      </c>
      <c r="Y91" s="169" t="str">
        <f t="shared" si="55"/>
        <v/>
      </c>
      <c r="Z91" s="169" t="str">
        <f t="shared" si="55"/>
        <v/>
      </c>
      <c r="AA91" s="169" t="str">
        <f t="shared" si="55"/>
        <v/>
      </c>
      <c r="AB91" s="169" t="str">
        <f t="shared" si="55"/>
        <v/>
      </c>
      <c r="AC91" s="169" t="str">
        <f t="shared" si="55"/>
        <v/>
      </c>
      <c r="AD91" s="169" t="str">
        <f t="shared" si="55"/>
        <v/>
      </c>
      <c r="AE91" s="169" t="str">
        <f t="shared" si="55"/>
        <v/>
      </c>
      <c r="AF91" s="169" t="str">
        <f t="shared" si="55"/>
        <v/>
      </c>
      <c r="AG91" s="169" t="str">
        <f t="shared" si="56"/>
        <v/>
      </c>
      <c r="AH91" s="169" t="str">
        <f t="shared" si="56"/>
        <v/>
      </c>
      <c r="AI91" s="169" t="str">
        <f t="shared" si="56"/>
        <v/>
      </c>
      <c r="AJ91" s="169" t="str">
        <f t="shared" si="56"/>
        <v/>
      </c>
      <c r="AK91" s="169" t="str">
        <f t="shared" si="56"/>
        <v/>
      </c>
      <c r="AL91" s="169" t="str">
        <f t="shared" si="56"/>
        <v/>
      </c>
      <c r="AM91" s="169" t="str">
        <f t="shared" si="56"/>
        <v/>
      </c>
      <c r="AN91" s="169" t="str">
        <f t="shared" si="56"/>
        <v/>
      </c>
      <c r="AO91" s="169" t="str">
        <f t="shared" si="56"/>
        <v/>
      </c>
      <c r="AP91" s="169" t="str">
        <f t="shared" si="56"/>
        <v/>
      </c>
      <c r="AQ91" s="170">
        <f t="shared" si="36"/>
        <v>0</v>
      </c>
      <c r="AR91" s="170">
        <f t="shared" si="37"/>
        <v>0</v>
      </c>
      <c r="AS91" s="193">
        <f t="shared" si="38"/>
        <v>0</v>
      </c>
    </row>
    <row r="92" spans="1:45" s="74" customFormat="1" ht="27.75" customHeight="1">
      <c r="A92" s="184">
        <f>'Inventory - Linear and Vertical'!A79</f>
        <v>76</v>
      </c>
      <c r="B92" s="184"/>
      <c r="C92" s="184">
        <f>'Inventory - Linear and Vertical'!D79</f>
        <v>0</v>
      </c>
      <c r="D92" s="184" t="str">
        <f>IF('Inventory - Linear and Vertical'!E79="","",'Inventory - Linear and Vertical'!E79)</f>
        <v/>
      </c>
      <c r="E92" s="185">
        <f>'Inventory - Linear and Vertical'!F79</f>
        <v>0</v>
      </c>
      <c r="F92" s="186">
        <f>'Inventory - Linear and Vertical'!G79</f>
        <v>0</v>
      </c>
      <c r="G92" s="194">
        <f>'Inventory - Linear and Vertical'!K79</f>
        <v>0</v>
      </c>
      <c r="H92" s="188">
        <f>IF(C92='Community-Wide Current State'!$A$18,'Inventory - Vehicles and Equip.'!J107-'Inventory - Vehicles and Equip.'!O107,'Inventory - Linear and Vertical'!I79)</f>
        <v>0</v>
      </c>
      <c r="I92" s="188">
        <f>'Inventory - Linear and Vertical'!M79</f>
        <v>0</v>
      </c>
      <c r="J92" s="189" t="str">
        <f>IF(ISNUMBER('Inventory - Linear and Vertical'!AA79),'Inventory - Linear and Vertical'!AA79,"")</f>
        <v/>
      </c>
      <c r="K92" s="190">
        <f t="shared" si="52"/>
        <v>0</v>
      </c>
      <c r="L92" s="190">
        <f t="shared" si="29"/>
        <v>0</v>
      </c>
      <c r="M92" s="190">
        <f t="shared" si="30"/>
        <v>0</v>
      </c>
      <c r="N92" s="190">
        <f t="shared" si="31"/>
        <v>0</v>
      </c>
      <c r="O92" s="190">
        <f t="shared" si="32"/>
        <v>0</v>
      </c>
      <c r="P92" s="191">
        <f t="shared" si="33"/>
        <v>0</v>
      </c>
      <c r="Q92" s="192" t="str">
        <f t="shared" si="34"/>
        <v/>
      </c>
      <c r="R92" s="192" t="str">
        <f t="shared" si="35"/>
        <v/>
      </c>
      <c r="S92" s="169" t="str">
        <f t="shared" si="53"/>
        <v/>
      </c>
      <c r="T92" s="169" t="str">
        <f t="shared" si="51"/>
        <v/>
      </c>
      <c r="U92" s="169" t="str">
        <f t="shared" si="51"/>
        <v/>
      </c>
      <c r="V92" s="169" t="str">
        <f t="shared" si="54"/>
        <v/>
      </c>
      <c r="W92" s="169" t="str">
        <f t="shared" si="55"/>
        <v/>
      </c>
      <c r="X92" s="169" t="str">
        <f t="shared" si="55"/>
        <v/>
      </c>
      <c r="Y92" s="169" t="str">
        <f t="shared" si="55"/>
        <v/>
      </c>
      <c r="Z92" s="169" t="str">
        <f t="shared" si="55"/>
        <v/>
      </c>
      <c r="AA92" s="169" t="str">
        <f t="shared" si="55"/>
        <v/>
      </c>
      <c r="AB92" s="169" t="str">
        <f t="shared" si="55"/>
        <v/>
      </c>
      <c r="AC92" s="169" t="str">
        <f t="shared" si="55"/>
        <v/>
      </c>
      <c r="AD92" s="169" t="str">
        <f t="shared" si="55"/>
        <v/>
      </c>
      <c r="AE92" s="169" t="str">
        <f t="shared" si="55"/>
        <v/>
      </c>
      <c r="AF92" s="169" t="str">
        <f t="shared" si="55"/>
        <v/>
      </c>
      <c r="AG92" s="169" t="str">
        <f t="shared" si="56"/>
        <v/>
      </c>
      <c r="AH92" s="169" t="str">
        <f t="shared" si="56"/>
        <v/>
      </c>
      <c r="AI92" s="169" t="str">
        <f t="shared" si="56"/>
        <v/>
      </c>
      <c r="AJ92" s="169" t="str">
        <f t="shared" si="56"/>
        <v/>
      </c>
      <c r="AK92" s="169" t="str">
        <f t="shared" si="56"/>
        <v/>
      </c>
      <c r="AL92" s="169" t="str">
        <f t="shared" si="56"/>
        <v/>
      </c>
      <c r="AM92" s="169" t="str">
        <f t="shared" si="56"/>
        <v/>
      </c>
      <c r="AN92" s="169" t="str">
        <f t="shared" si="56"/>
        <v/>
      </c>
      <c r="AO92" s="169" t="str">
        <f t="shared" si="56"/>
        <v/>
      </c>
      <c r="AP92" s="169" t="str">
        <f t="shared" si="56"/>
        <v/>
      </c>
      <c r="AQ92" s="170">
        <f t="shared" si="36"/>
        <v>0</v>
      </c>
      <c r="AR92" s="170">
        <f t="shared" si="37"/>
        <v>0</v>
      </c>
      <c r="AS92" s="193">
        <f t="shared" si="38"/>
        <v>0</v>
      </c>
    </row>
    <row r="93" spans="1:45" s="74" customFormat="1" ht="27.75" customHeight="1">
      <c r="A93" s="184">
        <f>'Inventory - Linear and Vertical'!A80</f>
        <v>77</v>
      </c>
      <c r="B93" s="184"/>
      <c r="C93" s="184">
        <f>'Inventory - Linear and Vertical'!D80</f>
        <v>0</v>
      </c>
      <c r="D93" s="184" t="str">
        <f>IF('Inventory - Linear and Vertical'!E80="","",'Inventory - Linear and Vertical'!E80)</f>
        <v/>
      </c>
      <c r="E93" s="185">
        <f>'Inventory - Linear and Vertical'!F80</f>
        <v>0</v>
      </c>
      <c r="F93" s="186">
        <f>'Inventory - Linear and Vertical'!G80</f>
        <v>0</v>
      </c>
      <c r="G93" s="194">
        <f>'Inventory - Linear and Vertical'!K80</f>
        <v>0</v>
      </c>
      <c r="H93" s="188">
        <f>IF(C93='Community-Wide Current State'!$A$18,'Inventory - Vehicles and Equip.'!J108-'Inventory - Vehicles and Equip.'!O108,'Inventory - Linear and Vertical'!I80)</f>
        <v>0</v>
      </c>
      <c r="I93" s="188">
        <f>'Inventory - Linear and Vertical'!M80</f>
        <v>0</v>
      </c>
      <c r="J93" s="189" t="str">
        <f>IF(ISNUMBER('Inventory - Linear and Vertical'!AA80),'Inventory - Linear and Vertical'!AA80,"")</f>
        <v/>
      </c>
      <c r="K93" s="190">
        <f t="shared" si="52"/>
        <v>0</v>
      </c>
      <c r="L93" s="190">
        <f t="shared" si="29"/>
        <v>0</v>
      </c>
      <c r="M93" s="190">
        <f t="shared" si="30"/>
        <v>0</v>
      </c>
      <c r="N93" s="190">
        <f t="shared" si="31"/>
        <v>0</v>
      </c>
      <c r="O93" s="190">
        <f t="shared" si="32"/>
        <v>0</v>
      </c>
      <c r="P93" s="191">
        <f t="shared" si="33"/>
        <v>0</v>
      </c>
      <c r="Q93" s="192" t="str">
        <f t="shared" si="34"/>
        <v/>
      </c>
      <c r="R93" s="192" t="str">
        <f t="shared" si="35"/>
        <v/>
      </c>
      <c r="S93" s="169" t="str">
        <f t="shared" si="53"/>
        <v/>
      </c>
      <c r="T93" s="169" t="str">
        <f t="shared" si="51"/>
        <v/>
      </c>
      <c r="U93" s="169" t="str">
        <f t="shared" si="51"/>
        <v/>
      </c>
      <c r="V93" s="169" t="str">
        <f t="shared" si="54"/>
        <v/>
      </c>
      <c r="W93" s="169" t="str">
        <f t="shared" si="55"/>
        <v/>
      </c>
      <c r="X93" s="169" t="str">
        <f t="shared" si="55"/>
        <v/>
      </c>
      <c r="Y93" s="169" t="str">
        <f t="shared" si="55"/>
        <v/>
      </c>
      <c r="Z93" s="169" t="str">
        <f t="shared" si="55"/>
        <v/>
      </c>
      <c r="AA93" s="169" t="str">
        <f t="shared" si="55"/>
        <v/>
      </c>
      <c r="AB93" s="169" t="str">
        <f t="shared" si="55"/>
        <v/>
      </c>
      <c r="AC93" s="169" t="str">
        <f t="shared" si="55"/>
        <v/>
      </c>
      <c r="AD93" s="169" t="str">
        <f t="shared" si="55"/>
        <v/>
      </c>
      <c r="AE93" s="169" t="str">
        <f t="shared" si="55"/>
        <v/>
      </c>
      <c r="AF93" s="169" t="str">
        <f t="shared" si="55"/>
        <v/>
      </c>
      <c r="AG93" s="169" t="str">
        <f t="shared" si="56"/>
        <v/>
      </c>
      <c r="AH93" s="169" t="str">
        <f t="shared" si="56"/>
        <v/>
      </c>
      <c r="AI93" s="169" t="str">
        <f t="shared" si="56"/>
        <v/>
      </c>
      <c r="AJ93" s="169" t="str">
        <f t="shared" si="56"/>
        <v/>
      </c>
      <c r="AK93" s="169" t="str">
        <f t="shared" si="56"/>
        <v/>
      </c>
      <c r="AL93" s="169" t="str">
        <f t="shared" si="56"/>
        <v/>
      </c>
      <c r="AM93" s="169" t="str">
        <f t="shared" si="56"/>
        <v/>
      </c>
      <c r="AN93" s="169" t="str">
        <f t="shared" si="56"/>
        <v/>
      </c>
      <c r="AO93" s="169" t="str">
        <f t="shared" si="56"/>
        <v/>
      </c>
      <c r="AP93" s="169" t="str">
        <f t="shared" si="56"/>
        <v/>
      </c>
      <c r="AQ93" s="170">
        <f t="shared" si="36"/>
        <v>0</v>
      </c>
      <c r="AR93" s="170">
        <f t="shared" si="37"/>
        <v>0</v>
      </c>
      <c r="AS93" s="193">
        <f t="shared" si="38"/>
        <v>0</v>
      </c>
    </row>
    <row r="94" spans="1:45" s="74" customFormat="1" ht="27.75" customHeight="1">
      <c r="A94" s="184">
        <f>'Inventory - Linear and Vertical'!A81</f>
        <v>78</v>
      </c>
      <c r="B94" s="184"/>
      <c r="C94" s="184">
        <f>'Inventory - Linear and Vertical'!D81</f>
        <v>0</v>
      </c>
      <c r="D94" s="184" t="str">
        <f>IF('Inventory - Linear and Vertical'!E81="","",'Inventory - Linear and Vertical'!E81)</f>
        <v/>
      </c>
      <c r="E94" s="185">
        <f>'Inventory - Linear and Vertical'!F81</f>
        <v>0</v>
      </c>
      <c r="F94" s="186">
        <f>'Inventory - Linear and Vertical'!G81</f>
        <v>0</v>
      </c>
      <c r="G94" s="194">
        <f>'Inventory - Linear and Vertical'!K81</f>
        <v>0</v>
      </c>
      <c r="H94" s="188">
        <f>IF(C94='Community-Wide Current State'!$A$18,'Inventory - Vehicles and Equip.'!J109-'Inventory - Vehicles and Equip.'!O109,'Inventory - Linear and Vertical'!I81)</f>
        <v>0</v>
      </c>
      <c r="I94" s="188">
        <f>'Inventory - Linear and Vertical'!M81</f>
        <v>0</v>
      </c>
      <c r="J94" s="189" t="str">
        <f>IF(ISNUMBER('Inventory - Linear and Vertical'!AA81),'Inventory - Linear and Vertical'!AA81,"")</f>
        <v/>
      </c>
      <c r="K94" s="190">
        <f t="shared" si="52"/>
        <v>0</v>
      </c>
      <c r="L94" s="190">
        <f t="shared" si="29"/>
        <v>0</v>
      </c>
      <c r="M94" s="190">
        <f t="shared" si="30"/>
        <v>0</v>
      </c>
      <c r="N94" s="190">
        <f t="shared" si="31"/>
        <v>0</v>
      </c>
      <c r="O94" s="190">
        <f t="shared" si="32"/>
        <v>0</v>
      </c>
      <c r="P94" s="191">
        <f t="shared" si="33"/>
        <v>0</v>
      </c>
      <c r="Q94" s="192" t="str">
        <f t="shared" si="34"/>
        <v/>
      </c>
      <c r="R94" s="192" t="str">
        <f t="shared" si="35"/>
        <v/>
      </c>
      <c r="S94" s="169" t="str">
        <f t="shared" si="53"/>
        <v/>
      </c>
      <c r="T94" s="169" t="str">
        <f t="shared" si="51"/>
        <v/>
      </c>
      <c r="U94" s="169" t="str">
        <f t="shared" si="51"/>
        <v/>
      </c>
      <c r="V94" s="169" t="str">
        <f t="shared" si="54"/>
        <v/>
      </c>
      <c r="W94" s="169" t="str">
        <f t="shared" si="55"/>
        <v/>
      </c>
      <c r="X94" s="169" t="str">
        <f t="shared" si="55"/>
        <v/>
      </c>
      <c r="Y94" s="169" t="str">
        <f t="shared" si="55"/>
        <v/>
      </c>
      <c r="Z94" s="169" t="str">
        <f t="shared" si="55"/>
        <v/>
      </c>
      <c r="AA94" s="169" t="str">
        <f t="shared" si="55"/>
        <v/>
      </c>
      <c r="AB94" s="169" t="str">
        <f t="shared" si="55"/>
        <v/>
      </c>
      <c r="AC94" s="169" t="str">
        <f t="shared" si="55"/>
        <v/>
      </c>
      <c r="AD94" s="169" t="str">
        <f t="shared" si="55"/>
        <v/>
      </c>
      <c r="AE94" s="169" t="str">
        <f t="shared" si="55"/>
        <v/>
      </c>
      <c r="AF94" s="169" t="str">
        <f t="shared" si="55"/>
        <v/>
      </c>
      <c r="AG94" s="169" t="str">
        <f t="shared" si="56"/>
        <v/>
      </c>
      <c r="AH94" s="169" t="str">
        <f t="shared" si="56"/>
        <v/>
      </c>
      <c r="AI94" s="169" t="str">
        <f t="shared" si="56"/>
        <v/>
      </c>
      <c r="AJ94" s="169" t="str">
        <f t="shared" si="56"/>
        <v/>
      </c>
      <c r="AK94" s="169" t="str">
        <f t="shared" si="56"/>
        <v/>
      </c>
      <c r="AL94" s="169" t="str">
        <f t="shared" si="56"/>
        <v/>
      </c>
      <c r="AM94" s="169" t="str">
        <f t="shared" si="56"/>
        <v/>
      </c>
      <c r="AN94" s="169" t="str">
        <f t="shared" si="56"/>
        <v/>
      </c>
      <c r="AO94" s="169" t="str">
        <f t="shared" si="56"/>
        <v/>
      </c>
      <c r="AP94" s="169" t="str">
        <f t="shared" si="56"/>
        <v/>
      </c>
      <c r="AQ94" s="170">
        <f t="shared" si="36"/>
        <v>0</v>
      </c>
      <c r="AR94" s="170">
        <f t="shared" si="37"/>
        <v>0</v>
      </c>
      <c r="AS94" s="193">
        <f t="shared" si="38"/>
        <v>0</v>
      </c>
    </row>
    <row r="95" spans="1:45" s="74" customFormat="1" ht="27.75" customHeight="1">
      <c r="A95" s="184">
        <f>'Inventory - Linear and Vertical'!A82</f>
        <v>79</v>
      </c>
      <c r="B95" s="184"/>
      <c r="C95" s="184">
        <f>'Inventory - Linear and Vertical'!D82</f>
        <v>0</v>
      </c>
      <c r="D95" s="184" t="str">
        <f>IF('Inventory - Linear and Vertical'!E82="","",'Inventory - Linear and Vertical'!E82)</f>
        <v/>
      </c>
      <c r="E95" s="185">
        <f>'Inventory - Linear and Vertical'!F82</f>
        <v>0</v>
      </c>
      <c r="F95" s="186">
        <f>'Inventory - Linear and Vertical'!G82</f>
        <v>0</v>
      </c>
      <c r="G95" s="194">
        <f>'Inventory - Linear and Vertical'!K82</f>
        <v>0</v>
      </c>
      <c r="H95" s="188">
        <f>IF(C95='Community-Wide Current State'!$A$18,'Inventory - Vehicles and Equip.'!J110-'Inventory - Vehicles and Equip.'!O110,'Inventory - Linear and Vertical'!I82)</f>
        <v>0</v>
      </c>
      <c r="I95" s="188">
        <f>'Inventory - Linear and Vertical'!M82</f>
        <v>0</v>
      </c>
      <c r="J95" s="189" t="str">
        <f>IF(ISNUMBER('Inventory - Linear and Vertical'!AA82),'Inventory - Linear and Vertical'!AA82,"")</f>
        <v/>
      </c>
      <c r="K95" s="190">
        <f t="shared" si="52"/>
        <v>0</v>
      </c>
      <c r="L95" s="190">
        <f t="shared" si="29"/>
        <v>0</v>
      </c>
      <c r="M95" s="190">
        <f t="shared" si="30"/>
        <v>0</v>
      </c>
      <c r="N95" s="190">
        <f t="shared" si="31"/>
        <v>0</v>
      </c>
      <c r="O95" s="190">
        <f t="shared" si="32"/>
        <v>0</v>
      </c>
      <c r="P95" s="191">
        <f t="shared" si="33"/>
        <v>0</v>
      </c>
      <c r="Q95" s="192" t="str">
        <f t="shared" si="34"/>
        <v/>
      </c>
      <c r="R95" s="192" t="str">
        <f t="shared" si="35"/>
        <v/>
      </c>
      <c r="S95" s="169" t="str">
        <f t="shared" si="53"/>
        <v/>
      </c>
      <c r="T95" s="169" t="str">
        <f t="shared" si="51"/>
        <v/>
      </c>
      <c r="U95" s="169" t="str">
        <f t="shared" si="51"/>
        <v/>
      </c>
      <c r="V95" s="169" t="str">
        <f t="shared" si="54"/>
        <v/>
      </c>
      <c r="W95" s="169" t="str">
        <f t="shared" si="55"/>
        <v/>
      </c>
      <c r="X95" s="169" t="str">
        <f t="shared" si="55"/>
        <v/>
      </c>
      <c r="Y95" s="169" t="str">
        <f t="shared" si="55"/>
        <v/>
      </c>
      <c r="Z95" s="169" t="str">
        <f t="shared" si="55"/>
        <v/>
      </c>
      <c r="AA95" s="169" t="str">
        <f t="shared" si="55"/>
        <v/>
      </c>
      <c r="AB95" s="169" t="str">
        <f t="shared" si="55"/>
        <v/>
      </c>
      <c r="AC95" s="169" t="str">
        <f t="shared" si="55"/>
        <v/>
      </c>
      <c r="AD95" s="169" t="str">
        <f t="shared" si="55"/>
        <v/>
      </c>
      <c r="AE95" s="169" t="str">
        <f t="shared" si="55"/>
        <v/>
      </c>
      <c r="AF95" s="169" t="str">
        <f t="shared" si="55"/>
        <v/>
      </c>
      <c r="AG95" s="169" t="str">
        <f t="shared" si="56"/>
        <v/>
      </c>
      <c r="AH95" s="169" t="str">
        <f t="shared" si="56"/>
        <v/>
      </c>
      <c r="AI95" s="169" t="str">
        <f t="shared" si="56"/>
        <v/>
      </c>
      <c r="AJ95" s="169" t="str">
        <f t="shared" si="56"/>
        <v/>
      </c>
      <c r="AK95" s="169" t="str">
        <f t="shared" si="56"/>
        <v/>
      </c>
      <c r="AL95" s="169" t="str">
        <f t="shared" si="56"/>
        <v/>
      </c>
      <c r="AM95" s="169" t="str">
        <f t="shared" si="56"/>
        <v/>
      </c>
      <c r="AN95" s="169" t="str">
        <f t="shared" si="56"/>
        <v/>
      </c>
      <c r="AO95" s="169" t="str">
        <f t="shared" si="56"/>
        <v/>
      </c>
      <c r="AP95" s="169" t="str">
        <f t="shared" si="56"/>
        <v/>
      </c>
      <c r="AQ95" s="170">
        <f t="shared" si="36"/>
        <v>0</v>
      </c>
      <c r="AR95" s="170">
        <f t="shared" si="37"/>
        <v>0</v>
      </c>
      <c r="AS95" s="193">
        <f t="shared" si="38"/>
        <v>0</v>
      </c>
    </row>
    <row r="96" spans="1:45" s="74" customFormat="1" ht="27.75" customHeight="1">
      <c r="A96" s="184">
        <f>'Inventory - Linear and Vertical'!A83</f>
        <v>80</v>
      </c>
      <c r="B96" s="184"/>
      <c r="C96" s="184">
        <f>'Inventory - Linear and Vertical'!D83</f>
        <v>0</v>
      </c>
      <c r="D96" s="184" t="str">
        <f>IF('Inventory - Linear and Vertical'!E83="","",'Inventory - Linear and Vertical'!E83)</f>
        <v/>
      </c>
      <c r="E96" s="185">
        <f>'Inventory - Linear and Vertical'!F83</f>
        <v>0</v>
      </c>
      <c r="F96" s="186">
        <f>'Inventory - Linear and Vertical'!G83</f>
        <v>0</v>
      </c>
      <c r="G96" s="194">
        <f>'Inventory - Linear and Vertical'!K83</f>
        <v>0</v>
      </c>
      <c r="H96" s="188">
        <f>IF(C96='Community-Wide Current State'!$A$18,'Inventory - Vehicles and Equip.'!J111-'Inventory - Vehicles and Equip.'!O111,'Inventory - Linear and Vertical'!I83)</f>
        <v>0</v>
      </c>
      <c r="I96" s="188">
        <f>'Inventory - Linear and Vertical'!M83</f>
        <v>0</v>
      </c>
      <c r="J96" s="189" t="str">
        <f>IF(ISNUMBER('Inventory - Linear and Vertical'!AA83),'Inventory - Linear and Vertical'!AA83,"")</f>
        <v/>
      </c>
      <c r="K96" s="190">
        <f t="shared" si="52"/>
        <v>0</v>
      </c>
      <c r="L96" s="190">
        <f t="shared" si="29"/>
        <v>0</v>
      </c>
      <c r="M96" s="190">
        <f t="shared" si="30"/>
        <v>0</v>
      </c>
      <c r="N96" s="190">
        <f t="shared" si="31"/>
        <v>0</v>
      </c>
      <c r="O96" s="190">
        <f t="shared" si="32"/>
        <v>0</v>
      </c>
      <c r="P96" s="191">
        <f t="shared" si="33"/>
        <v>0</v>
      </c>
      <c r="Q96" s="192" t="str">
        <f t="shared" si="34"/>
        <v/>
      </c>
      <c r="R96" s="192" t="str">
        <f t="shared" si="35"/>
        <v/>
      </c>
      <c r="S96" s="169" t="str">
        <f t="shared" si="53"/>
        <v/>
      </c>
      <c r="T96" s="169" t="str">
        <f t="shared" si="51"/>
        <v/>
      </c>
      <c r="U96" s="169" t="str">
        <f t="shared" si="51"/>
        <v/>
      </c>
      <c r="V96" s="169" t="str">
        <f t="shared" si="54"/>
        <v/>
      </c>
      <c r="W96" s="169" t="str">
        <f t="shared" si="55"/>
        <v/>
      </c>
      <c r="X96" s="169" t="str">
        <f t="shared" si="55"/>
        <v/>
      </c>
      <c r="Y96" s="169" t="str">
        <f t="shared" si="55"/>
        <v/>
      </c>
      <c r="Z96" s="169" t="str">
        <f t="shared" si="55"/>
        <v/>
      </c>
      <c r="AA96" s="169" t="str">
        <f t="shared" si="55"/>
        <v/>
      </c>
      <c r="AB96" s="169" t="str">
        <f t="shared" si="55"/>
        <v/>
      </c>
      <c r="AC96" s="169" t="str">
        <f t="shared" si="55"/>
        <v/>
      </c>
      <c r="AD96" s="169" t="str">
        <f t="shared" si="55"/>
        <v/>
      </c>
      <c r="AE96" s="169" t="str">
        <f t="shared" si="55"/>
        <v/>
      </c>
      <c r="AF96" s="169" t="str">
        <f t="shared" si="55"/>
        <v/>
      </c>
      <c r="AG96" s="169" t="str">
        <f t="shared" si="56"/>
        <v/>
      </c>
      <c r="AH96" s="169" t="str">
        <f t="shared" si="56"/>
        <v/>
      </c>
      <c r="AI96" s="169" t="str">
        <f t="shared" si="56"/>
        <v/>
      </c>
      <c r="AJ96" s="169" t="str">
        <f t="shared" si="56"/>
        <v/>
      </c>
      <c r="AK96" s="169" t="str">
        <f t="shared" si="56"/>
        <v/>
      </c>
      <c r="AL96" s="169" t="str">
        <f t="shared" si="56"/>
        <v/>
      </c>
      <c r="AM96" s="169" t="str">
        <f t="shared" si="56"/>
        <v/>
      </c>
      <c r="AN96" s="169" t="str">
        <f t="shared" si="56"/>
        <v/>
      </c>
      <c r="AO96" s="169" t="str">
        <f t="shared" si="56"/>
        <v/>
      </c>
      <c r="AP96" s="169" t="str">
        <f t="shared" si="56"/>
        <v/>
      </c>
      <c r="AQ96" s="170">
        <f t="shared" si="36"/>
        <v>0</v>
      </c>
      <c r="AR96" s="170">
        <f t="shared" si="37"/>
        <v>0</v>
      </c>
      <c r="AS96" s="193">
        <f t="shared" si="38"/>
        <v>0</v>
      </c>
    </row>
    <row r="97" spans="1:45" s="74" customFormat="1" ht="27.75" customHeight="1">
      <c r="A97" s="184">
        <f>'Inventory - Linear and Vertical'!A84</f>
        <v>81</v>
      </c>
      <c r="B97" s="184"/>
      <c r="C97" s="184">
        <f>'Inventory - Linear and Vertical'!D84</f>
        <v>0</v>
      </c>
      <c r="D97" s="184" t="str">
        <f>IF('Inventory - Linear and Vertical'!E84="","",'Inventory - Linear and Vertical'!E84)</f>
        <v/>
      </c>
      <c r="E97" s="185">
        <f>'Inventory - Linear and Vertical'!F84</f>
        <v>0</v>
      </c>
      <c r="F97" s="186">
        <f>'Inventory - Linear and Vertical'!G84</f>
        <v>0</v>
      </c>
      <c r="G97" s="194">
        <f>'Inventory - Linear and Vertical'!K84</f>
        <v>0</v>
      </c>
      <c r="H97" s="188">
        <f>IF(C97='Community-Wide Current State'!$A$18,'Inventory - Vehicles and Equip.'!#REF!-'Inventory - Vehicles and Equip.'!#REF!,'Inventory - Linear and Vertical'!I84)</f>
        <v>0</v>
      </c>
      <c r="I97" s="188">
        <f>'Inventory - Linear and Vertical'!M84</f>
        <v>0</v>
      </c>
      <c r="J97" s="189" t="str">
        <f>IF(ISNUMBER('Inventory - Linear and Vertical'!AA84),'Inventory - Linear and Vertical'!AA84,"")</f>
        <v/>
      </c>
      <c r="K97" s="190">
        <f t="shared" si="52"/>
        <v>0</v>
      </c>
      <c r="L97" s="190">
        <f t="shared" si="29"/>
        <v>0</v>
      </c>
      <c r="M97" s="190">
        <f t="shared" si="30"/>
        <v>0</v>
      </c>
      <c r="N97" s="190">
        <f t="shared" si="31"/>
        <v>0</v>
      </c>
      <c r="O97" s="190">
        <f t="shared" si="32"/>
        <v>0</v>
      </c>
      <c r="P97" s="191">
        <f t="shared" si="33"/>
        <v>0</v>
      </c>
      <c r="Q97" s="192" t="str">
        <f t="shared" si="34"/>
        <v/>
      </c>
      <c r="R97" s="192" t="str">
        <f t="shared" si="35"/>
        <v/>
      </c>
      <c r="S97" s="169" t="str">
        <f t="shared" si="53"/>
        <v/>
      </c>
      <c r="T97" s="169" t="str">
        <f t="shared" si="51"/>
        <v/>
      </c>
      <c r="U97" s="169" t="str">
        <f t="shared" si="51"/>
        <v/>
      </c>
      <c r="V97" s="169" t="str">
        <f t="shared" si="54"/>
        <v/>
      </c>
      <c r="W97" s="169" t="str">
        <f t="shared" ref="W97:AF106" si="57">IF(OR($K97=W$16,$L97=W$16,$M97=W$16,$N97=W$16,$O97=W$16,$P97=W$16),$G97,"")</f>
        <v/>
      </c>
      <c r="X97" s="169" t="str">
        <f t="shared" si="57"/>
        <v/>
      </c>
      <c r="Y97" s="169" t="str">
        <f t="shared" si="57"/>
        <v/>
      </c>
      <c r="Z97" s="169" t="str">
        <f t="shared" si="57"/>
        <v/>
      </c>
      <c r="AA97" s="169" t="str">
        <f t="shared" si="57"/>
        <v/>
      </c>
      <c r="AB97" s="169" t="str">
        <f t="shared" si="57"/>
        <v/>
      </c>
      <c r="AC97" s="169" t="str">
        <f t="shared" si="57"/>
        <v/>
      </c>
      <c r="AD97" s="169" t="str">
        <f t="shared" si="57"/>
        <v/>
      </c>
      <c r="AE97" s="169" t="str">
        <f t="shared" si="57"/>
        <v/>
      </c>
      <c r="AF97" s="169" t="str">
        <f t="shared" si="57"/>
        <v/>
      </c>
      <c r="AG97" s="169" t="str">
        <f t="shared" ref="AG97:AP106" si="58">IF(OR($K97=AG$16,$L97=AG$16,$M97=AG$16,$N97=AG$16,$O97=AG$16,$P97=AG$16),$G97,"")</f>
        <v/>
      </c>
      <c r="AH97" s="169" t="str">
        <f t="shared" si="58"/>
        <v/>
      </c>
      <c r="AI97" s="169" t="str">
        <f t="shared" si="58"/>
        <v/>
      </c>
      <c r="AJ97" s="169" t="str">
        <f t="shared" si="58"/>
        <v/>
      </c>
      <c r="AK97" s="169" t="str">
        <f t="shared" si="58"/>
        <v/>
      </c>
      <c r="AL97" s="169" t="str">
        <f t="shared" si="58"/>
        <v/>
      </c>
      <c r="AM97" s="169" t="str">
        <f t="shared" si="58"/>
        <v/>
      </c>
      <c r="AN97" s="169" t="str">
        <f t="shared" si="58"/>
        <v/>
      </c>
      <c r="AO97" s="169" t="str">
        <f t="shared" si="58"/>
        <v/>
      </c>
      <c r="AP97" s="169" t="str">
        <f t="shared" si="58"/>
        <v/>
      </c>
      <c r="AQ97" s="170">
        <f t="shared" si="36"/>
        <v>0</v>
      </c>
      <c r="AR97" s="170">
        <f t="shared" si="37"/>
        <v>0</v>
      </c>
      <c r="AS97" s="193">
        <f t="shared" si="38"/>
        <v>0</v>
      </c>
    </row>
    <row r="98" spans="1:45" s="74" customFormat="1" ht="27.75" customHeight="1">
      <c r="A98" s="184">
        <f>'Inventory - Linear and Vertical'!A85</f>
        <v>82</v>
      </c>
      <c r="B98" s="184"/>
      <c r="C98" s="184">
        <f>'Inventory - Linear and Vertical'!D85</f>
        <v>0</v>
      </c>
      <c r="D98" s="184" t="str">
        <f>IF('Inventory - Linear and Vertical'!E85="","",'Inventory - Linear and Vertical'!E85)</f>
        <v/>
      </c>
      <c r="E98" s="185">
        <f>'Inventory - Linear and Vertical'!F85</f>
        <v>0</v>
      </c>
      <c r="F98" s="186">
        <f>'Inventory - Linear and Vertical'!G85</f>
        <v>0</v>
      </c>
      <c r="G98" s="194">
        <f>'Inventory - Linear and Vertical'!K85</f>
        <v>0</v>
      </c>
      <c r="H98" s="188">
        <f>IF(C98='Community-Wide Current State'!$A$18,'Inventory - Vehicles and Equip.'!#REF!-'Inventory - Vehicles and Equip.'!#REF!,'Inventory - Linear and Vertical'!I85)</f>
        <v>0</v>
      </c>
      <c r="I98" s="188">
        <f>'Inventory - Linear and Vertical'!M85</f>
        <v>0</v>
      </c>
      <c r="J98" s="189" t="str">
        <f>IF(ISNUMBER('Inventory - Linear and Vertical'!AA85),'Inventory - Linear and Vertical'!AA85,"")</f>
        <v/>
      </c>
      <c r="K98" s="190">
        <f t="shared" si="52"/>
        <v>0</v>
      </c>
      <c r="L98" s="190">
        <f t="shared" si="29"/>
        <v>0</v>
      </c>
      <c r="M98" s="190">
        <f t="shared" si="30"/>
        <v>0</v>
      </c>
      <c r="N98" s="190">
        <f t="shared" si="31"/>
        <v>0</v>
      </c>
      <c r="O98" s="190">
        <f t="shared" si="32"/>
        <v>0</v>
      </c>
      <c r="P98" s="191">
        <f t="shared" si="33"/>
        <v>0</v>
      </c>
      <c r="Q98" s="192" t="str">
        <f t="shared" si="34"/>
        <v/>
      </c>
      <c r="R98" s="192" t="str">
        <f t="shared" si="35"/>
        <v/>
      </c>
      <c r="S98" s="169" t="str">
        <f t="shared" si="53"/>
        <v/>
      </c>
      <c r="T98" s="169" t="str">
        <f t="shared" ref="T98:U117" si="59">IF(OR($K98=T$16,$L98=T$16,$M98=T$16,$N98=T$16,$O98=T$16,$P98=T$16),$G98,"")</f>
        <v/>
      </c>
      <c r="U98" s="169" t="str">
        <f t="shared" si="59"/>
        <v/>
      </c>
      <c r="V98" s="169" t="str">
        <f t="shared" si="54"/>
        <v/>
      </c>
      <c r="W98" s="169" t="str">
        <f t="shared" si="57"/>
        <v/>
      </c>
      <c r="X98" s="169" t="str">
        <f t="shared" si="57"/>
        <v/>
      </c>
      <c r="Y98" s="169" t="str">
        <f t="shared" si="57"/>
        <v/>
      </c>
      <c r="Z98" s="169" t="str">
        <f t="shared" si="57"/>
        <v/>
      </c>
      <c r="AA98" s="169" t="str">
        <f t="shared" si="57"/>
        <v/>
      </c>
      <c r="AB98" s="169" t="str">
        <f t="shared" si="57"/>
        <v/>
      </c>
      <c r="AC98" s="169" t="str">
        <f t="shared" si="57"/>
        <v/>
      </c>
      <c r="AD98" s="169" t="str">
        <f t="shared" si="57"/>
        <v/>
      </c>
      <c r="AE98" s="169" t="str">
        <f t="shared" si="57"/>
        <v/>
      </c>
      <c r="AF98" s="169" t="str">
        <f t="shared" si="57"/>
        <v/>
      </c>
      <c r="AG98" s="169" t="str">
        <f t="shared" si="58"/>
        <v/>
      </c>
      <c r="AH98" s="169" t="str">
        <f t="shared" si="58"/>
        <v/>
      </c>
      <c r="AI98" s="169" t="str">
        <f t="shared" si="58"/>
        <v/>
      </c>
      <c r="AJ98" s="169" t="str">
        <f t="shared" si="58"/>
        <v/>
      </c>
      <c r="AK98" s="169" t="str">
        <f t="shared" si="58"/>
        <v/>
      </c>
      <c r="AL98" s="169" t="str">
        <f t="shared" si="58"/>
        <v/>
      </c>
      <c r="AM98" s="169" t="str">
        <f t="shared" si="58"/>
        <v/>
      </c>
      <c r="AN98" s="169" t="str">
        <f t="shared" si="58"/>
        <v/>
      </c>
      <c r="AO98" s="169" t="str">
        <f t="shared" si="58"/>
        <v/>
      </c>
      <c r="AP98" s="169" t="str">
        <f t="shared" si="58"/>
        <v/>
      </c>
      <c r="AQ98" s="170">
        <f t="shared" si="36"/>
        <v>0</v>
      </c>
      <c r="AR98" s="170">
        <f t="shared" si="37"/>
        <v>0</v>
      </c>
      <c r="AS98" s="193">
        <f t="shared" si="38"/>
        <v>0</v>
      </c>
    </row>
    <row r="99" spans="1:45" s="74" customFormat="1" ht="27.75" customHeight="1">
      <c r="A99" s="184">
        <f>'Inventory - Linear and Vertical'!A86</f>
        <v>83</v>
      </c>
      <c r="B99" s="184"/>
      <c r="C99" s="184">
        <f>'Inventory - Linear and Vertical'!D86</f>
        <v>0</v>
      </c>
      <c r="D99" s="184" t="str">
        <f>IF('Inventory - Linear and Vertical'!E86="","",'Inventory - Linear and Vertical'!E86)</f>
        <v/>
      </c>
      <c r="E99" s="185">
        <f>'Inventory - Linear and Vertical'!F86</f>
        <v>0</v>
      </c>
      <c r="F99" s="186">
        <f>'Inventory - Linear and Vertical'!G86</f>
        <v>0</v>
      </c>
      <c r="G99" s="194">
        <f>'Inventory - Linear and Vertical'!K86</f>
        <v>0</v>
      </c>
      <c r="H99" s="188">
        <f>IF(C99='Community-Wide Current State'!$A$18,'Inventory - Vehicles and Equip.'!#REF!-'Inventory - Vehicles and Equip.'!#REF!,'Inventory - Linear and Vertical'!I86)</f>
        <v>0</v>
      </c>
      <c r="I99" s="188">
        <f>'Inventory - Linear and Vertical'!M86</f>
        <v>0</v>
      </c>
      <c r="J99" s="189" t="str">
        <f>IF(ISNUMBER('Inventory - Linear and Vertical'!AA86),'Inventory - Linear and Vertical'!AA86,"")</f>
        <v/>
      </c>
      <c r="K99" s="190">
        <f t="shared" si="52"/>
        <v>0</v>
      </c>
      <c r="L99" s="190">
        <f t="shared" ref="L99:L162" si="60">K99+$I99</f>
        <v>0</v>
      </c>
      <c r="M99" s="190">
        <f t="shared" ref="M99:M162" si="61">L99+$I99</f>
        <v>0</v>
      </c>
      <c r="N99" s="190">
        <f t="shared" ref="N99:N162" si="62">M99+$I99</f>
        <v>0</v>
      </c>
      <c r="O99" s="190">
        <f t="shared" ref="O99:O162" si="63">N99+$I99</f>
        <v>0</v>
      </c>
      <c r="P99" s="191">
        <f t="shared" ref="P99:P162" si="64">O99+$I99</f>
        <v>0</v>
      </c>
      <c r="Q99" s="192" t="str">
        <f t="shared" ref="Q99:Q162" si="65">IF(AND(K99&lt;$R$16,K99&gt;0),G99,"")</f>
        <v/>
      </c>
      <c r="R99" s="192" t="str">
        <f t="shared" ref="R99:R162" si="66">IF(OR($K99=R$16,$L99=R$16,$M99=R$16,$N99=R$16,$O99=R$16,$P99=R$16),$G99,"")</f>
        <v/>
      </c>
      <c r="S99" s="169" t="str">
        <f t="shared" si="53"/>
        <v/>
      </c>
      <c r="T99" s="169" t="str">
        <f t="shared" si="59"/>
        <v/>
      </c>
      <c r="U99" s="169" t="str">
        <f t="shared" si="59"/>
        <v/>
      </c>
      <c r="V99" s="169" t="str">
        <f t="shared" si="54"/>
        <v/>
      </c>
      <c r="W99" s="169" t="str">
        <f t="shared" si="57"/>
        <v/>
      </c>
      <c r="X99" s="169" t="str">
        <f t="shared" si="57"/>
        <v/>
      </c>
      <c r="Y99" s="169" t="str">
        <f t="shared" si="57"/>
        <v/>
      </c>
      <c r="Z99" s="169" t="str">
        <f t="shared" si="57"/>
        <v/>
      </c>
      <c r="AA99" s="169" t="str">
        <f t="shared" si="57"/>
        <v/>
      </c>
      <c r="AB99" s="169" t="str">
        <f t="shared" si="57"/>
        <v/>
      </c>
      <c r="AC99" s="169" t="str">
        <f t="shared" si="57"/>
        <v/>
      </c>
      <c r="AD99" s="169" t="str">
        <f t="shared" si="57"/>
        <v/>
      </c>
      <c r="AE99" s="169" t="str">
        <f t="shared" si="57"/>
        <v/>
      </c>
      <c r="AF99" s="169" t="str">
        <f t="shared" si="57"/>
        <v/>
      </c>
      <c r="AG99" s="169" t="str">
        <f t="shared" si="58"/>
        <v/>
      </c>
      <c r="AH99" s="169" t="str">
        <f t="shared" si="58"/>
        <v/>
      </c>
      <c r="AI99" s="169" t="str">
        <f t="shared" si="58"/>
        <v/>
      </c>
      <c r="AJ99" s="169" t="str">
        <f t="shared" si="58"/>
        <v/>
      </c>
      <c r="AK99" s="169" t="str">
        <f t="shared" si="58"/>
        <v/>
      </c>
      <c r="AL99" s="169" t="str">
        <f t="shared" si="58"/>
        <v/>
      </c>
      <c r="AM99" s="169" t="str">
        <f t="shared" si="58"/>
        <v/>
      </c>
      <c r="AN99" s="169" t="str">
        <f t="shared" si="58"/>
        <v/>
      </c>
      <c r="AO99" s="169" t="str">
        <f t="shared" si="58"/>
        <v/>
      </c>
      <c r="AP99" s="169" t="str">
        <f t="shared" si="58"/>
        <v/>
      </c>
      <c r="AQ99" s="170">
        <f t="shared" ref="AQ99:AQ162" si="67">SUM(R99:AP99)</f>
        <v>0</v>
      </c>
      <c r="AR99" s="170">
        <f t="shared" ref="AR99:AR162" si="68">AQ99/25</f>
        <v>0</v>
      </c>
      <c r="AS99" s="193">
        <f t="shared" ref="AS99:AS162" si="69">IF(I99&lt;=0,0,G99/I99)</f>
        <v>0</v>
      </c>
    </row>
    <row r="100" spans="1:45" s="74" customFormat="1" ht="27.75" customHeight="1">
      <c r="A100" s="184">
        <f>'Inventory - Linear and Vertical'!A87</f>
        <v>84</v>
      </c>
      <c r="B100" s="184"/>
      <c r="C100" s="184">
        <f>'Inventory - Linear and Vertical'!D87</f>
        <v>0</v>
      </c>
      <c r="D100" s="184" t="str">
        <f>IF('Inventory - Linear and Vertical'!E87="","",'Inventory - Linear and Vertical'!E87)</f>
        <v/>
      </c>
      <c r="E100" s="185">
        <f>'Inventory - Linear and Vertical'!F87</f>
        <v>0</v>
      </c>
      <c r="F100" s="186">
        <f>'Inventory - Linear and Vertical'!G87</f>
        <v>0</v>
      </c>
      <c r="G100" s="194">
        <f>'Inventory - Linear and Vertical'!K87</f>
        <v>0</v>
      </c>
      <c r="H100" s="188">
        <f>IF(C100='Community-Wide Current State'!$A$18,'Inventory - Vehicles and Equip.'!#REF!-'Inventory - Vehicles and Equip.'!#REF!,'Inventory - Linear and Vertical'!I87)</f>
        <v>0</v>
      </c>
      <c r="I100" s="188">
        <f>'Inventory - Linear and Vertical'!M87</f>
        <v>0</v>
      </c>
      <c r="J100" s="189" t="str">
        <f>IF(ISNUMBER('Inventory - Linear and Vertical'!AA87),'Inventory - Linear and Vertical'!AA87,"")</f>
        <v/>
      </c>
      <c r="K100" s="190">
        <f t="shared" si="52"/>
        <v>0</v>
      </c>
      <c r="L100" s="190">
        <f t="shared" si="60"/>
        <v>0</v>
      </c>
      <c r="M100" s="190">
        <f t="shared" si="61"/>
        <v>0</v>
      </c>
      <c r="N100" s="190">
        <f t="shared" si="62"/>
        <v>0</v>
      </c>
      <c r="O100" s="190">
        <f t="shared" si="63"/>
        <v>0</v>
      </c>
      <c r="P100" s="191">
        <f t="shared" si="64"/>
        <v>0</v>
      </c>
      <c r="Q100" s="192" t="str">
        <f t="shared" si="65"/>
        <v/>
      </c>
      <c r="R100" s="192" t="str">
        <f t="shared" si="66"/>
        <v/>
      </c>
      <c r="S100" s="169" t="str">
        <f t="shared" si="53"/>
        <v/>
      </c>
      <c r="T100" s="169" t="str">
        <f t="shared" si="59"/>
        <v/>
      </c>
      <c r="U100" s="169" t="str">
        <f t="shared" si="59"/>
        <v/>
      </c>
      <c r="V100" s="169" t="str">
        <f t="shared" si="54"/>
        <v/>
      </c>
      <c r="W100" s="169" t="str">
        <f t="shared" si="57"/>
        <v/>
      </c>
      <c r="X100" s="169" t="str">
        <f t="shared" si="57"/>
        <v/>
      </c>
      <c r="Y100" s="169" t="str">
        <f t="shared" si="57"/>
        <v/>
      </c>
      <c r="Z100" s="169" t="str">
        <f t="shared" si="57"/>
        <v/>
      </c>
      <c r="AA100" s="169" t="str">
        <f t="shared" si="57"/>
        <v/>
      </c>
      <c r="AB100" s="169" t="str">
        <f t="shared" si="57"/>
        <v/>
      </c>
      <c r="AC100" s="169" t="str">
        <f t="shared" si="57"/>
        <v/>
      </c>
      <c r="AD100" s="169" t="str">
        <f t="shared" si="57"/>
        <v/>
      </c>
      <c r="AE100" s="169" t="str">
        <f t="shared" si="57"/>
        <v/>
      </c>
      <c r="AF100" s="169" t="str">
        <f t="shared" si="57"/>
        <v/>
      </c>
      <c r="AG100" s="169" t="str">
        <f t="shared" si="58"/>
        <v/>
      </c>
      <c r="AH100" s="169" t="str">
        <f t="shared" si="58"/>
        <v/>
      </c>
      <c r="AI100" s="169" t="str">
        <f t="shared" si="58"/>
        <v/>
      </c>
      <c r="AJ100" s="169" t="str">
        <f t="shared" si="58"/>
        <v/>
      </c>
      <c r="AK100" s="169" t="str">
        <f t="shared" si="58"/>
        <v/>
      </c>
      <c r="AL100" s="169" t="str">
        <f t="shared" si="58"/>
        <v/>
      </c>
      <c r="AM100" s="169" t="str">
        <f t="shared" si="58"/>
        <v/>
      </c>
      <c r="AN100" s="169" t="str">
        <f t="shared" si="58"/>
        <v/>
      </c>
      <c r="AO100" s="169" t="str">
        <f t="shared" si="58"/>
        <v/>
      </c>
      <c r="AP100" s="169" t="str">
        <f t="shared" si="58"/>
        <v/>
      </c>
      <c r="AQ100" s="170">
        <f t="shared" si="67"/>
        <v>0</v>
      </c>
      <c r="AR100" s="170">
        <f t="shared" si="68"/>
        <v>0</v>
      </c>
      <c r="AS100" s="193">
        <f t="shared" si="69"/>
        <v>0</v>
      </c>
    </row>
    <row r="101" spans="1:45" s="74" customFormat="1" ht="27.75" customHeight="1">
      <c r="A101" s="184">
        <f>'Inventory - Linear and Vertical'!A88</f>
        <v>85</v>
      </c>
      <c r="B101" s="184"/>
      <c r="C101" s="184">
        <f>'Inventory - Linear and Vertical'!D88</f>
        <v>0</v>
      </c>
      <c r="D101" s="184" t="str">
        <f>IF('Inventory - Linear and Vertical'!E88="","",'Inventory - Linear and Vertical'!E88)</f>
        <v/>
      </c>
      <c r="E101" s="185">
        <f>'Inventory - Linear and Vertical'!F88</f>
        <v>0</v>
      </c>
      <c r="F101" s="186">
        <f>'Inventory - Linear and Vertical'!G88</f>
        <v>0</v>
      </c>
      <c r="G101" s="194">
        <f>'Inventory - Linear and Vertical'!K88</f>
        <v>0</v>
      </c>
      <c r="H101" s="188">
        <f>IF(C101='Community-Wide Current State'!$A$18,'Inventory - Vehicles and Equip.'!#REF!-'Inventory - Vehicles and Equip.'!#REF!,'Inventory - Linear and Vertical'!I88)</f>
        <v>0</v>
      </c>
      <c r="I101" s="188">
        <f>'Inventory - Linear and Vertical'!M88</f>
        <v>0</v>
      </c>
      <c r="J101" s="189" t="str">
        <f>IF(ISNUMBER('Inventory - Linear and Vertical'!AA88),'Inventory - Linear and Vertical'!AA88,"")</f>
        <v/>
      </c>
      <c r="K101" s="190">
        <f t="shared" si="52"/>
        <v>0</v>
      </c>
      <c r="L101" s="190">
        <f t="shared" si="60"/>
        <v>0</v>
      </c>
      <c r="M101" s="190">
        <f t="shared" si="61"/>
        <v>0</v>
      </c>
      <c r="N101" s="190">
        <f t="shared" si="62"/>
        <v>0</v>
      </c>
      <c r="O101" s="190">
        <f t="shared" si="63"/>
        <v>0</v>
      </c>
      <c r="P101" s="191">
        <f t="shared" si="64"/>
        <v>0</v>
      </c>
      <c r="Q101" s="192" t="str">
        <f t="shared" si="65"/>
        <v/>
      </c>
      <c r="R101" s="192" t="str">
        <f t="shared" si="66"/>
        <v/>
      </c>
      <c r="S101" s="169" t="str">
        <f t="shared" si="53"/>
        <v/>
      </c>
      <c r="T101" s="169" t="str">
        <f t="shared" si="59"/>
        <v/>
      </c>
      <c r="U101" s="169" t="str">
        <f t="shared" si="59"/>
        <v/>
      </c>
      <c r="V101" s="169" t="str">
        <f t="shared" si="54"/>
        <v/>
      </c>
      <c r="W101" s="169" t="str">
        <f t="shared" si="57"/>
        <v/>
      </c>
      <c r="X101" s="169" t="str">
        <f t="shared" si="57"/>
        <v/>
      </c>
      <c r="Y101" s="169" t="str">
        <f t="shared" si="57"/>
        <v/>
      </c>
      <c r="Z101" s="169" t="str">
        <f t="shared" si="57"/>
        <v/>
      </c>
      <c r="AA101" s="169" t="str">
        <f t="shared" si="57"/>
        <v/>
      </c>
      <c r="AB101" s="169" t="str">
        <f t="shared" si="57"/>
        <v/>
      </c>
      <c r="AC101" s="169" t="str">
        <f t="shared" si="57"/>
        <v/>
      </c>
      <c r="AD101" s="169" t="str">
        <f t="shared" si="57"/>
        <v/>
      </c>
      <c r="AE101" s="169" t="str">
        <f t="shared" si="57"/>
        <v/>
      </c>
      <c r="AF101" s="169" t="str">
        <f t="shared" si="57"/>
        <v/>
      </c>
      <c r="AG101" s="169" t="str">
        <f t="shared" si="58"/>
        <v/>
      </c>
      <c r="AH101" s="169" t="str">
        <f t="shared" si="58"/>
        <v/>
      </c>
      <c r="AI101" s="169" t="str">
        <f t="shared" si="58"/>
        <v/>
      </c>
      <c r="AJ101" s="169" t="str">
        <f t="shared" si="58"/>
        <v/>
      </c>
      <c r="AK101" s="169" t="str">
        <f t="shared" si="58"/>
        <v/>
      </c>
      <c r="AL101" s="169" t="str">
        <f t="shared" si="58"/>
        <v/>
      </c>
      <c r="AM101" s="169" t="str">
        <f t="shared" si="58"/>
        <v/>
      </c>
      <c r="AN101" s="169" t="str">
        <f t="shared" si="58"/>
        <v/>
      </c>
      <c r="AO101" s="169" t="str">
        <f t="shared" si="58"/>
        <v/>
      </c>
      <c r="AP101" s="169" t="str">
        <f t="shared" si="58"/>
        <v/>
      </c>
      <c r="AQ101" s="170">
        <f t="shared" si="67"/>
        <v>0</v>
      </c>
      <c r="AR101" s="170">
        <f t="shared" si="68"/>
        <v>0</v>
      </c>
      <c r="AS101" s="193">
        <f t="shared" si="69"/>
        <v>0</v>
      </c>
    </row>
    <row r="102" spans="1:45" s="74" customFormat="1" ht="27.75" customHeight="1">
      <c r="A102" s="184">
        <f>'Inventory - Linear and Vertical'!A89</f>
        <v>86</v>
      </c>
      <c r="B102" s="184"/>
      <c r="C102" s="184">
        <f>'Inventory - Linear and Vertical'!D89</f>
        <v>0</v>
      </c>
      <c r="D102" s="184" t="str">
        <f>IF('Inventory - Linear and Vertical'!E89="","",'Inventory - Linear and Vertical'!E89)</f>
        <v/>
      </c>
      <c r="E102" s="185">
        <f>'Inventory - Linear and Vertical'!F89</f>
        <v>0</v>
      </c>
      <c r="F102" s="186">
        <f>'Inventory - Linear and Vertical'!G89</f>
        <v>0</v>
      </c>
      <c r="G102" s="194">
        <f>'Inventory - Linear and Vertical'!K89</f>
        <v>0</v>
      </c>
      <c r="H102" s="188">
        <f>IF(C102='Community-Wide Current State'!$A$18,'Inventory - Vehicles and Equip.'!#REF!-'Inventory - Vehicles and Equip.'!#REF!,'Inventory - Linear and Vertical'!I89)</f>
        <v>0</v>
      </c>
      <c r="I102" s="188">
        <f>'Inventory - Linear and Vertical'!M89</f>
        <v>0</v>
      </c>
      <c r="J102" s="189" t="str">
        <f>IF(ISNUMBER('Inventory - Linear and Vertical'!AA89),'Inventory - Linear and Vertical'!AA89,"")</f>
        <v/>
      </c>
      <c r="K102" s="190">
        <f t="shared" si="52"/>
        <v>0</v>
      </c>
      <c r="L102" s="190">
        <f t="shared" si="60"/>
        <v>0</v>
      </c>
      <c r="M102" s="190">
        <f t="shared" si="61"/>
        <v>0</v>
      </c>
      <c r="N102" s="190">
        <f t="shared" si="62"/>
        <v>0</v>
      </c>
      <c r="O102" s="190">
        <f t="shared" si="63"/>
        <v>0</v>
      </c>
      <c r="P102" s="191">
        <f t="shared" si="64"/>
        <v>0</v>
      </c>
      <c r="Q102" s="192" t="str">
        <f t="shared" si="65"/>
        <v/>
      </c>
      <c r="R102" s="192" t="str">
        <f t="shared" si="66"/>
        <v/>
      </c>
      <c r="S102" s="169" t="str">
        <f t="shared" si="53"/>
        <v/>
      </c>
      <c r="T102" s="169" t="str">
        <f t="shared" si="59"/>
        <v/>
      </c>
      <c r="U102" s="169" t="str">
        <f t="shared" si="59"/>
        <v/>
      </c>
      <c r="V102" s="169" t="str">
        <f t="shared" si="54"/>
        <v/>
      </c>
      <c r="W102" s="169" t="str">
        <f t="shared" si="57"/>
        <v/>
      </c>
      <c r="X102" s="169" t="str">
        <f t="shared" si="57"/>
        <v/>
      </c>
      <c r="Y102" s="169" t="str">
        <f t="shared" si="57"/>
        <v/>
      </c>
      <c r="Z102" s="169" t="str">
        <f t="shared" si="57"/>
        <v/>
      </c>
      <c r="AA102" s="169" t="str">
        <f t="shared" si="57"/>
        <v/>
      </c>
      <c r="AB102" s="169" t="str">
        <f t="shared" si="57"/>
        <v/>
      </c>
      <c r="AC102" s="169" t="str">
        <f t="shared" si="57"/>
        <v/>
      </c>
      <c r="AD102" s="169" t="str">
        <f t="shared" si="57"/>
        <v/>
      </c>
      <c r="AE102" s="169" t="str">
        <f t="shared" si="57"/>
        <v/>
      </c>
      <c r="AF102" s="169" t="str">
        <f t="shared" si="57"/>
        <v/>
      </c>
      <c r="AG102" s="169" t="str">
        <f t="shared" si="58"/>
        <v/>
      </c>
      <c r="AH102" s="169" t="str">
        <f t="shared" si="58"/>
        <v/>
      </c>
      <c r="AI102" s="169" t="str">
        <f t="shared" si="58"/>
        <v/>
      </c>
      <c r="AJ102" s="169" t="str">
        <f t="shared" si="58"/>
        <v/>
      </c>
      <c r="AK102" s="169" t="str">
        <f t="shared" si="58"/>
        <v/>
      </c>
      <c r="AL102" s="169" t="str">
        <f t="shared" si="58"/>
        <v/>
      </c>
      <c r="AM102" s="169" t="str">
        <f t="shared" si="58"/>
        <v/>
      </c>
      <c r="AN102" s="169" t="str">
        <f t="shared" si="58"/>
        <v/>
      </c>
      <c r="AO102" s="169" t="str">
        <f t="shared" si="58"/>
        <v/>
      </c>
      <c r="AP102" s="169" t="str">
        <f t="shared" si="58"/>
        <v/>
      </c>
      <c r="AQ102" s="170">
        <f t="shared" si="67"/>
        <v>0</v>
      </c>
      <c r="AR102" s="170">
        <f t="shared" si="68"/>
        <v>0</v>
      </c>
      <c r="AS102" s="193">
        <f t="shared" si="69"/>
        <v>0</v>
      </c>
    </row>
    <row r="103" spans="1:45" s="74" customFormat="1" ht="27.75" customHeight="1">
      <c r="A103" s="184">
        <f>'Inventory - Linear and Vertical'!A90</f>
        <v>87</v>
      </c>
      <c r="B103" s="184"/>
      <c r="C103" s="184">
        <f>'Inventory - Linear and Vertical'!D90</f>
        <v>0</v>
      </c>
      <c r="D103" s="184" t="str">
        <f>IF('Inventory - Linear and Vertical'!E90="","",'Inventory - Linear and Vertical'!E90)</f>
        <v/>
      </c>
      <c r="E103" s="185">
        <f>'Inventory - Linear and Vertical'!F90</f>
        <v>0</v>
      </c>
      <c r="F103" s="186">
        <f>'Inventory - Linear and Vertical'!G90</f>
        <v>0</v>
      </c>
      <c r="G103" s="194">
        <f>'Inventory - Linear and Vertical'!K90</f>
        <v>0</v>
      </c>
      <c r="H103" s="188">
        <f>IF(C103='Community-Wide Current State'!$A$18,'Inventory - Vehicles and Equip.'!#REF!-'Inventory - Vehicles and Equip.'!#REF!,'Inventory - Linear and Vertical'!I90)</f>
        <v>0</v>
      </c>
      <c r="I103" s="188">
        <f>'Inventory - Linear and Vertical'!M90</f>
        <v>0</v>
      </c>
      <c r="J103" s="189" t="str">
        <f>IF(ISNUMBER('Inventory - Linear and Vertical'!AA90),'Inventory - Linear and Vertical'!AA90,"")</f>
        <v/>
      </c>
      <c r="K103" s="190">
        <f t="shared" si="52"/>
        <v>0</v>
      </c>
      <c r="L103" s="190">
        <f t="shared" si="60"/>
        <v>0</v>
      </c>
      <c r="M103" s="190">
        <f t="shared" si="61"/>
        <v>0</v>
      </c>
      <c r="N103" s="190">
        <f t="shared" si="62"/>
        <v>0</v>
      </c>
      <c r="O103" s="190">
        <f t="shared" si="63"/>
        <v>0</v>
      </c>
      <c r="P103" s="191">
        <f t="shared" si="64"/>
        <v>0</v>
      </c>
      <c r="Q103" s="192" t="str">
        <f t="shared" si="65"/>
        <v/>
      </c>
      <c r="R103" s="192" t="str">
        <f t="shared" si="66"/>
        <v/>
      </c>
      <c r="S103" s="169" t="str">
        <f t="shared" si="53"/>
        <v/>
      </c>
      <c r="T103" s="169" t="str">
        <f t="shared" si="59"/>
        <v/>
      </c>
      <c r="U103" s="169" t="str">
        <f t="shared" si="59"/>
        <v/>
      </c>
      <c r="V103" s="169" t="str">
        <f t="shared" si="54"/>
        <v/>
      </c>
      <c r="W103" s="169" t="str">
        <f t="shared" si="57"/>
        <v/>
      </c>
      <c r="X103" s="169" t="str">
        <f t="shared" si="57"/>
        <v/>
      </c>
      <c r="Y103" s="169" t="str">
        <f t="shared" si="57"/>
        <v/>
      </c>
      <c r="Z103" s="169" t="str">
        <f t="shared" si="57"/>
        <v/>
      </c>
      <c r="AA103" s="169" t="str">
        <f t="shared" si="57"/>
        <v/>
      </c>
      <c r="AB103" s="169" t="str">
        <f t="shared" si="57"/>
        <v/>
      </c>
      <c r="AC103" s="169" t="str">
        <f t="shared" si="57"/>
        <v/>
      </c>
      <c r="AD103" s="169" t="str">
        <f t="shared" si="57"/>
        <v/>
      </c>
      <c r="AE103" s="169" t="str">
        <f t="shared" si="57"/>
        <v/>
      </c>
      <c r="AF103" s="169" t="str">
        <f t="shared" si="57"/>
        <v/>
      </c>
      <c r="AG103" s="169" t="str">
        <f t="shared" si="58"/>
        <v/>
      </c>
      <c r="AH103" s="169" t="str">
        <f t="shared" si="58"/>
        <v/>
      </c>
      <c r="AI103" s="169" t="str">
        <f t="shared" si="58"/>
        <v/>
      </c>
      <c r="AJ103" s="169" t="str">
        <f t="shared" si="58"/>
        <v/>
      </c>
      <c r="AK103" s="169" t="str">
        <f t="shared" si="58"/>
        <v/>
      </c>
      <c r="AL103" s="169" t="str">
        <f t="shared" si="58"/>
        <v/>
      </c>
      <c r="AM103" s="169" t="str">
        <f t="shared" si="58"/>
        <v/>
      </c>
      <c r="AN103" s="169" t="str">
        <f t="shared" si="58"/>
        <v/>
      </c>
      <c r="AO103" s="169" t="str">
        <f t="shared" si="58"/>
        <v/>
      </c>
      <c r="AP103" s="169" t="str">
        <f t="shared" si="58"/>
        <v/>
      </c>
      <c r="AQ103" s="170">
        <f t="shared" si="67"/>
        <v>0</v>
      </c>
      <c r="AR103" s="170">
        <f t="shared" si="68"/>
        <v>0</v>
      </c>
      <c r="AS103" s="193">
        <f t="shared" si="69"/>
        <v>0</v>
      </c>
    </row>
    <row r="104" spans="1:45" s="74" customFormat="1" ht="27.75" customHeight="1">
      <c r="A104" s="184">
        <f>'Inventory - Linear and Vertical'!A91</f>
        <v>88</v>
      </c>
      <c r="B104" s="184"/>
      <c r="C104" s="184">
        <f>'Inventory - Linear and Vertical'!D91</f>
        <v>0</v>
      </c>
      <c r="D104" s="184" t="str">
        <f>IF('Inventory - Linear and Vertical'!E91="","",'Inventory - Linear and Vertical'!E91)</f>
        <v/>
      </c>
      <c r="E104" s="185">
        <f>'Inventory - Linear and Vertical'!F91</f>
        <v>0</v>
      </c>
      <c r="F104" s="186">
        <f>'Inventory - Linear and Vertical'!G91</f>
        <v>0</v>
      </c>
      <c r="G104" s="194">
        <f>'Inventory - Linear and Vertical'!K91</f>
        <v>0</v>
      </c>
      <c r="H104" s="188">
        <f>IF(C104='Community-Wide Current State'!$A$18,'Inventory - Vehicles and Equip.'!#REF!-'Inventory - Vehicles and Equip.'!#REF!,'Inventory - Linear and Vertical'!I91)</f>
        <v>0</v>
      </c>
      <c r="I104" s="188">
        <f>'Inventory - Linear and Vertical'!M91</f>
        <v>0</v>
      </c>
      <c r="J104" s="189" t="str">
        <f>IF(ISNUMBER('Inventory - Linear and Vertical'!AA91),'Inventory - Linear and Vertical'!AA91,"")</f>
        <v/>
      </c>
      <c r="K104" s="190">
        <f t="shared" si="52"/>
        <v>0</v>
      </c>
      <c r="L104" s="190">
        <f t="shared" si="60"/>
        <v>0</v>
      </c>
      <c r="M104" s="190">
        <f t="shared" si="61"/>
        <v>0</v>
      </c>
      <c r="N104" s="190">
        <f t="shared" si="62"/>
        <v>0</v>
      </c>
      <c r="O104" s="190">
        <f t="shared" si="63"/>
        <v>0</v>
      </c>
      <c r="P104" s="191">
        <f t="shared" si="64"/>
        <v>0</v>
      </c>
      <c r="Q104" s="192" t="str">
        <f t="shared" si="65"/>
        <v/>
      </c>
      <c r="R104" s="192" t="str">
        <f t="shared" si="66"/>
        <v/>
      </c>
      <c r="S104" s="169" t="str">
        <f t="shared" si="53"/>
        <v/>
      </c>
      <c r="T104" s="169" t="str">
        <f t="shared" si="59"/>
        <v/>
      </c>
      <c r="U104" s="169" t="str">
        <f t="shared" si="59"/>
        <v/>
      </c>
      <c r="V104" s="169" t="str">
        <f t="shared" si="54"/>
        <v/>
      </c>
      <c r="W104" s="169" t="str">
        <f t="shared" si="57"/>
        <v/>
      </c>
      <c r="X104" s="169" t="str">
        <f t="shared" si="57"/>
        <v/>
      </c>
      <c r="Y104" s="169" t="str">
        <f t="shared" si="57"/>
        <v/>
      </c>
      <c r="Z104" s="169" t="str">
        <f t="shared" si="57"/>
        <v/>
      </c>
      <c r="AA104" s="169" t="str">
        <f t="shared" si="57"/>
        <v/>
      </c>
      <c r="AB104" s="169" t="str">
        <f t="shared" si="57"/>
        <v/>
      </c>
      <c r="AC104" s="169" t="str">
        <f t="shared" si="57"/>
        <v/>
      </c>
      <c r="AD104" s="169" t="str">
        <f t="shared" si="57"/>
        <v/>
      </c>
      <c r="AE104" s="169" t="str">
        <f t="shared" si="57"/>
        <v/>
      </c>
      <c r="AF104" s="169" t="str">
        <f t="shared" si="57"/>
        <v/>
      </c>
      <c r="AG104" s="169" t="str">
        <f t="shared" si="58"/>
        <v/>
      </c>
      <c r="AH104" s="169" t="str">
        <f t="shared" si="58"/>
        <v/>
      </c>
      <c r="AI104" s="169" t="str">
        <f t="shared" si="58"/>
        <v/>
      </c>
      <c r="AJ104" s="169" t="str">
        <f t="shared" si="58"/>
        <v/>
      </c>
      <c r="AK104" s="169" t="str">
        <f t="shared" si="58"/>
        <v/>
      </c>
      <c r="AL104" s="169" t="str">
        <f t="shared" si="58"/>
        <v/>
      </c>
      <c r="AM104" s="169" t="str">
        <f t="shared" si="58"/>
        <v/>
      </c>
      <c r="AN104" s="169" t="str">
        <f t="shared" si="58"/>
        <v/>
      </c>
      <c r="AO104" s="169" t="str">
        <f t="shared" si="58"/>
        <v/>
      </c>
      <c r="AP104" s="169" t="str">
        <f t="shared" si="58"/>
        <v/>
      </c>
      <c r="AQ104" s="170">
        <f t="shared" si="67"/>
        <v>0</v>
      </c>
      <c r="AR104" s="170">
        <f t="shared" si="68"/>
        <v>0</v>
      </c>
      <c r="AS104" s="193">
        <f t="shared" si="69"/>
        <v>0</v>
      </c>
    </row>
    <row r="105" spans="1:45" s="74" customFormat="1" ht="27.75" customHeight="1">
      <c r="A105" s="184">
        <f>'Inventory - Linear and Vertical'!A92</f>
        <v>89</v>
      </c>
      <c r="B105" s="184"/>
      <c r="C105" s="184">
        <f>'Inventory - Linear and Vertical'!D92</f>
        <v>0</v>
      </c>
      <c r="D105" s="184" t="str">
        <f>IF('Inventory - Linear and Vertical'!E92="","",'Inventory - Linear and Vertical'!E92)</f>
        <v/>
      </c>
      <c r="E105" s="185">
        <f>'Inventory - Linear and Vertical'!F92</f>
        <v>0</v>
      </c>
      <c r="F105" s="186">
        <f>'Inventory - Linear and Vertical'!G92</f>
        <v>0</v>
      </c>
      <c r="G105" s="194">
        <f>'Inventory - Linear and Vertical'!K92</f>
        <v>0</v>
      </c>
      <c r="H105" s="188">
        <f>IF(C105='Community-Wide Current State'!$A$18,'Inventory - Vehicles and Equip.'!#REF!-'Inventory - Vehicles and Equip.'!#REF!,'Inventory - Linear and Vertical'!I92)</f>
        <v>0</v>
      </c>
      <c r="I105" s="188">
        <f>'Inventory - Linear and Vertical'!M92</f>
        <v>0</v>
      </c>
      <c r="J105" s="189" t="str">
        <f>IF(ISNUMBER('Inventory - Linear and Vertical'!AA92),'Inventory - Linear and Vertical'!AA92,"")</f>
        <v/>
      </c>
      <c r="K105" s="190">
        <f t="shared" si="52"/>
        <v>0</v>
      </c>
      <c r="L105" s="190">
        <f t="shared" si="60"/>
        <v>0</v>
      </c>
      <c r="M105" s="190">
        <f t="shared" si="61"/>
        <v>0</v>
      </c>
      <c r="N105" s="190">
        <f t="shared" si="62"/>
        <v>0</v>
      </c>
      <c r="O105" s="190">
        <f t="shared" si="63"/>
        <v>0</v>
      </c>
      <c r="P105" s="191">
        <f t="shared" si="64"/>
        <v>0</v>
      </c>
      <c r="Q105" s="192" t="str">
        <f t="shared" si="65"/>
        <v/>
      </c>
      <c r="R105" s="192" t="str">
        <f t="shared" si="66"/>
        <v/>
      </c>
      <c r="S105" s="169" t="str">
        <f t="shared" si="53"/>
        <v/>
      </c>
      <c r="T105" s="169" t="str">
        <f t="shared" si="59"/>
        <v/>
      </c>
      <c r="U105" s="169" t="str">
        <f t="shared" si="59"/>
        <v/>
      </c>
      <c r="V105" s="169" t="str">
        <f t="shared" si="54"/>
        <v/>
      </c>
      <c r="W105" s="169" t="str">
        <f t="shared" si="57"/>
        <v/>
      </c>
      <c r="X105" s="169" t="str">
        <f t="shared" si="57"/>
        <v/>
      </c>
      <c r="Y105" s="169" t="str">
        <f t="shared" si="57"/>
        <v/>
      </c>
      <c r="Z105" s="169" t="str">
        <f t="shared" si="57"/>
        <v/>
      </c>
      <c r="AA105" s="169" t="str">
        <f t="shared" si="57"/>
        <v/>
      </c>
      <c r="AB105" s="169" t="str">
        <f t="shared" si="57"/>
        <v/>
      </c>
      <c r="AC105" s="169" t="str">
        <f t="shared" si="57"/>
        <v/>
      </c>
      <c r="AD105" s="169" t="str">
        <f t="shared" si="57"/>
        <v/>
      </c>
      <c r="AE105" s="169" t="str">
        <f t="shared" si="57"/>
        <v/>
      </c>
      <c r="AF105" s="169" t="str">
        <f t="shared" si="57"/>
        <v/>
      </c>
      <c r="AG105" s="169" t="str">
        <f t="shared" si="58"/>
        <v/>
      </c>
      <c r="AH105" s="169" t="str">
        <f t="shared" si="58"/>
        <v/>
      </c>
      <c r="AI105" s="169" t="str">
        <f t="shared" si="58"/>
        <v/>
      </c>
      <c r="AJ105" s="169" t="str">
        <f t="shared" si="58"/>
        <v/>
      </c>
      <c r="AK105" s="169" t="str">
        <f t="shared" si="58"/>
        <v/>
      </c>
      <c r="AL105" s="169" t="str">
        <f t="shared" si="58"/>
        <v/>
      </c>
      <c r="AM105" s="169" t="str">
        <f t="shared" si="58"/>
        <v/>
      </c>
      <c r="AN105" s="169" t="str">
        <f t="shared" si="58"/>
        <v/>
      </c>
      <c r="AO105" s="169" t="str">
        <f t="shared" si="58"/>
        <v/>
      </c>
      <c r="AP105" s="169" t="str">
        <f t="shared" si="58"/>
        <v/>
      </c>
      <c r="AQ105" s="170">
        <f t="shared" si="67"/>
        <v>0</v>
      </c>
      <c r="AR105" s="170">
        <f t="shared" si="68"/>
        <v>0</v>
      </c>
      <c r="AS105" s="193">
        <f t="shared" si="69"/>
        <v>0</v>
      </c>
    </row>
    <row r="106" spans="1:45" s="74" customFormat="1" ht="27.75" customHeight="1">
      <c r="A106" s="184">
        <f>'Inventory - Linear and Vertical'!A93</f>
        <v>90</v>
      </c>
      <c r="B106" s="184"/>
      <c r="C106" s="184">
        <f>'Inventory - Linear and Vertical'!D93</f>
        <v>0</v>
      </c>
      <c r="D106" s="184" t="str">
        <f>IF('Inventory - Linear and Vertical'!E93="","",'Inventory - Linear and Vertical'!E93)</f>
        <v/>
      </c>
      <c r="E106" s="185">
        <f>'Inventory - Linear and Vertical'!F93</f>
        <v>0</v>
      </c>
      <c r="F106" s="186">
        <f>'Inventory - Linear and Vertical'!G93</f>
        <v>0</v>
      </c>
      <c r="G106" s="194">
        <f>'Inventory - Linear and Vertical'!K93</f>
        <v>0</v>
      </c>
      <c r="H106" s="188">
        <f>IF(C106='Community-Wide Current State'!$A$18,'Inventory - Vehicles and Equip.'!#REF!-'Inventory - Vehicles and Equip.'!#REF!,'Inventory - Linear and Vertical'!I93)</f>
        <v>0</v>
      </c>
      <c r="I106" s="188">
        <f>'Inventory - Linear and Vertical'!M93</f>
        <v>0</v>
      </c>
      <c r="J106" s="189" t="str">
        <f>IF(ISNUMBER('Inventory - Linear and Vertical'!AA93),'Inventory - Linear and Vertical'!AA93,"")</f>
        <v/>
      </c>
      <c r="K106" s="190">
        <f t="shared" si="52"/>
        <v>0</v>
      </c>
      <c r="L106" s="190">
        <f t="shared" si="60"/>
        <v>0</v>
      </c>
      <c r="M106" s="190">
        <f t="shared" si="61"/>
        <v>0</v>
      </c>
      <c r="N106" s="190">
        <f t="shared" si="62"/>
        <v>0</v>
      </c>
      <c r="O106" s="190">
        <f t="shared" si="63"/>
        <v>0</v>
      </c>
      <c r="P106" s="191">
        <f t="shared" si="64"/>
        <v>0</v>
      </c>
      <c r="Q106" s="192" t="str">
        <f t="shared" si="65"/>
        <v/>
      </c>
      <c r="R106" s="192" t="str">
        <f t="shared" si="66"/>
        <v/>
      </c>
      <c r="S106" s="169" t="str">
        <f t="shared" si="53"/>
        <v/>
      </c>
      <c r="T106" s="169" t="str">
        <f t="shared" si="59"/>
        <v/>
      </c>
      <c r="U106" s="169" t="str">
        <f t="shared" si="59"/>
        <v/>
      </c>
      <c r="V106" s="169" t="str">
        <f t="shared" si="54"/>
        <v/>
      </c>
      <c r="W106" s="169" t="str">
        <f t="shared" si="57"/>
        <v/>
      </c>
      <c r="X106" s="169" t="str">
        <f t="shared" si="57"/>
        <v/>
      </c>
      <c r="Y106" s="169" t="str">
        <f t="shared" si="57"/>
        <v/>
      </c>
      <c r="Z106" s="169" t="str">
        <f t="shared" si="57"/>
        <v/>
      </c>
      <c r="AA106" s="169" t="str">
        <f t="shared" si="57"/>
        <v/>
      </c>
      <c r="AB106" s="169" t="str">
        <f t="shared" si="57"/>
        <v/>
      </c>
      <c r="AC106" s="169" t="str">
        <f t="shared" si="57"/>
        <v/>
      </c>
      <c r="AD106" s="169" t="str">
        <f t="shared" si="57"/>
        <v/>
      </c>
      <c r="AE106" s="169" t="str">
        <f t="shared" si="57"/>
        <v/>
      </c>
      <c r="AF106" s="169" t="str">
        <f t="shared" si="57"/>
        <v/>
      </c>
      <c r="AG106" s="169" t="str">
        <f t="shared" si="58"/>
        <v/>
      </c>
      <c r="AH106" s="169" t="str">
        <f t="shared" si="58"/>
        <v/>
      </c>
      <c r="AI106" s="169" t="str">
        <f t="shared" si="58"/>
        <v/>
      </c>
      <c r="AJ106" s="169" t="str">
        <f t="shared" si="58"/>
        <v/>
      </c>
      <c r="AK106" s="169" t="str">
        <f t="shared" si="58"/>
        <v/>
      </c>
      <c r="AL106" s="169" t="str">
        <f t="shared" si="58"/>
        <v/>
      </c>
      <c r="AM106" s="169" t="str">
        <f t="shared" si="58"/>
        <v/>
      </c>
      <c r="AN106" s="169" t="str">
        <f t="shared" si="58"/>
        <v/>
      </c>
      <c r="AO106" s="169" t="str">
        <f t="shared" si="58"/>
        <v/>
      </c>
      <c r="AP106" s="169" t="str">
        <f t="shared" si="58"/>
        <v/>
      </c>
      <c r="AQ106" s="170">
        <f t="shared" si="67"/>
        <v>0</v>
      </c>
      <c r="AR106" s="170">
        <f t="shared" si="68"/>
        <v>0</v>
      </c>
      <c r="AS106" s="193">
        <f t="shared" si="69"/>
        <v>0</v>
      </c>
    </row>
    <row r="107" spans="1:45" s="74" customFormat="1" ht="27.75" customHeight="1">
      <c r="A107" s="184">
        <f>'Inventory - Linear and Vertical'!A94</f>
        <v>91</v>
      </c>
      <c r="B107" s="184"/>
      <c r="C107" s="184">
        <f>'Inventory - Linear and Vertical'!D94</f>
        <v>0</v>
      </c>
      <c r="D107" s="184" t="str">
        <f>IF('Inventory - Linear and Vertical'!E94="","",'Inventory - Linear and Vertical'!E94)</f>
        <v/>
      </c>
      <c r="E107" s="185">
        <f>'Inventory - Linear and Vertical'!F94</f>
        <v>0</v>
      </c>
      <c r="F107" s="186">
        <f>'Inventory - Linear and Vertical'!G94</f>
        <v>0</v>
      </c>
      <c r="G107" s="194">
        <f>'Inventory - Linear and Vertical'!K94</f>
        <v>0</v>
      </c>
      <c r="H107" s="188">
        <f>IF(C107='Community-Wide Current State'!$A$18,'Inventory - Vehicles and Equip.'!#REF!-'Inventory - Vehicles and Equip.'!#REF!,'Inventory - Linear and Vertical'!I94)</f>
        <v>0</v>
      </c>
      <c r="I107" s="188">
        <f>'Inventory - Linear and Vertical'!M94</f>
        <v>0</v>
      </c>
      <c r="J107" s="189" t="str">
        <f>IF(ISNUMBER('Inventory - Linear and Vertical'!AA94),'Inventory - Linear and Vertical'!AA94,"")</f>
        <v/>
      </c>
      <c r="K107" s="190">
        <f t="shared" si="52"/>
        <v>0</v>
      </c>
      <c r="L107" s="190">
        <f t="shared" si="60"/>
        <v>0</v>
      </c>
      <c r="M107" s="190">
        <f t="shared" si="61"/>
        <v>0</v>
      </c>
      <c r="N107" s="190">
        <f t="shared" si="62"/>
        <v>0</v>
      </c>
      <c r="O107" s="190">
        <f t="shared" si="63"/>
        <v>0</v>
      </c>
      <c r="P107" s="191">
        <f t="shared" si="64"/>
        <v>0</v>
      </c>
      <c r="Q107" s="192" t="str">
        <f t="shared" si="65"/>
        <v/>
      </c>
      <c r="R107" s="192" t="str">
        <f t="shared" si="66"/>
        <v/>
      </c>
      <c r="S107" s="169" t="str">
        <f t="shared" si="53"/>
        <v/>
      </c>
      <c r="T107" s="169" t="str">
        <f t="shared" si="59"/>
        <v/>
      </c>
      <c r="U107" s="169" t="str">
        <f t="shared" si="59"/>
        <v/>
      </c>
      <c r="V107" s="169" t="str">
        <f t="shared" si="54"/>
        <v/>
      </c>
      <c r="W107" s="169" t="str">
        <f t="shared" ref="W107:AF116" si="70">IF(OR($K107=W$16,$L107=W$16,$M107=W$16,$N107=W$16,$O107=W$16,$P107=W$16),$G107,"")</f>
        <v/>
      </c>
      <c r="X107" s="169" t="str">
        <f t="shared" si="70"/>
        <v/>
      </c>
      <c r="Y107" s="169" t="str">
        <f t="shared" si="70"/>
        <v/>
      </c>
      <c r="Z107" s="169" t="str">
        <f t="shared" si="70"/>
        <v/>
      </c>
      <c r="AA107" s="169" t="str">
        <f t="shared" si="70"/>
        <v/>
      </c>
      <c r="AB107" s="169" t="str">
        <f t="shared" si="70"/>
        <v/>
      </c>
      <c r="AC107" s="169" t="str">
        <f t="shared" si="70"/>
        <v/>
      </c>
      <c r="AD107" s="169" t="str">
        <f t="shared" si="70"/>
        <v/>
      </c>
      <c r="AE107" s="169" t="str">
        <f t="shared" si="70"/>
        <v/>
      </c>
      <c r="AF107" s="169" t="str">
        <f t="shared" si="70"/>
        <v/>
      </c>
      <c r="AG107" s="169" t="str">
        <f t="shared" ref="AG107:AP116" si="71">IF(OR($K107=AG$16,$L107=AG$16,$M107=AG$16,$N107=AG$16,$O107=AG$16,$P107=AG$16),$G107,"")</f>
        <v/>
      </c>
      <c r="AH107" s="169" t="str">
        <f t="shared" si="71"/>
        <v/>
      </c>
      <c r="AI107" s="169" t="str">
        <f t="shared" si="71"/>
        <v/>
      </c>
      <c r="AJ107" s="169" t="str">
        <f t="shared" si="71"/>
        <v/>
      </c>
      <c r="AK107" s="169" t="str">
        <f t="shared" si="71"/>
        <v/>
      </c>
      <c r="AL107" s="169" t="str">
        <f t="shared" si="71"/>
        <v/>
      </c>
      <c r="AM107" s="169" t="str">
        <f t="shared" si="71"/>
        <v/>
      </c>
      <c r="AN107" s="169" t="str">
        <f t="shared" si="71"/>
        <v/>
      </c>
      <c r="AO107" s="169" t="str">
        <f t="shared" si="71"/>
        <v/>
      </c>
      <c r="AP107" s="169" t="str">
        <f t="shared" si="71"/>
        <v/>
      </c>
      <c r="AQ107" s="170">
        <f t="shared" si="67"/>
        <v>0</v>
      </c>
      <c r="AR107" s="170">
        <f t="shared" si="68"/>
        <v>0</v>
      </c>
      <c r="AS107" s="193">
        <f t="shared" si="69"/>
        <v>0</v>
      </c>
    </row>
    <row r="108" spans="1:45" s="74" customFormat="1" ht="27.75" customHeight="1">
      <c r="A108" s="184">
        <f>'Inventory - Linear and Vertical'!A95</f>
        <v>92</v>
      </c>
      <c r="B108" s="184"/>
      <c r="C108" s="184">
        <f>'Inventory - Linear and Vertical'!D95</f>
        <v>0</v>
      </c>
      <c r="D108" s="184" t="str">
        <f>IF('Inventory - Linear and Vertical'!E95="","",'Inventory - Linear and Vertical'!E95)</f>
        <v/>
      </c>
      <c r="E108" s="185">
        <f>'Inventory - Linear and Vertical'!F95</f>
        <v>0</v>
      </c>
      <c r="F108" s="186">
        <f>'Inventory - Linear and Vertical'!G95</f>
        <v>0</v>
      </c>
      <c r="G108" s="194">
        <f>'Inventory - Linear and Vertical'!K95</f>
        <v>0</v>
      </c>
      <c r="H108" s="188">
        <f>IF(C108='Community-Wide Current State'!$A$18,'Inventory - Vehicles and Equip.'!#REF!-'Inventory - Vehicles and Equip.'!#REF!,'Inventory - Linear and Vertical'!I95)</f>
        <v>0</v>
      </c>
      <c r="I108" s="188">
        <f>'Inventory - Linear and Vertical'!M95</f>
        <v>0</v>
      </c>
      <c r="J108" s="189" t="str">
        <f>IF(ISNUMBER('Inventory - Linear and Vertical'!AA95),'Inventory - Linear and Vertical'!AA95,"")</f>
        <v/>
      </c>
      <c r="K108" s="190">
        <f t="shared" si="52"/>
        <v>0</v>
      </c>
      <c r="L108" s="190">
        <f t="shared" si="60"/>
        <v>0</v>
      </c>
      <c r="M108" s="190">
        <f t="shared" si="61"/>
        <v>0</v>
      </c>
      <c r="N108" s="190">
        <f t="shared" si="62"/>
        <v>0</v>
      </c>
      <c r="O108" s="190">
        <f t="shared" si="63"/>
        <v>0</v>
      </c>
      <c r="P108" s="191">
        <f t="shared" si="64"/>
        <v>0</v>
      </c>
      <c r="Q108" s="192" t="str">
        <f t="shared" si="65"/>
        <v/>
      </c>
      <c r="R108" s="192" t="str">
        <f t="shared" si="66"/>
        <v/>
      </c>
      <c r="S108" s="169" t="str">
        <f t="shared" si="53"/>
        <v/>
      </c>
      <c r="T108" s="169" t="str">
        <f t="shared" si="59"/>
        <v/>
      </c>
      <c r="U108" s="169" t="str">
        <f t="shared" si="59"/>
        <v/>
      </c>
      <c r="V108" s="169" t="str">
        <f t="shared" si="54"/>
        <v/>
      </c>
      <c r="W108" s="169" t="str">
        <f t="shared" si="70"/>
        <v/>
      </c>
      <c r="X108" s="169" t="str">
        <f t="shared" si="70"/>
        <v/>
      </c>
      <c r="Y108" s="169" t="str">
        <f t="shared" si="70"/>
        <v/>
      </c>
      <c r="Z108" s="169" t="str">
        <f t="shared" si="70"/>
        <v/>
      </c>
      <c r="AA108" s="169" t="str">
        <f t="shared" si="70"/>
        <v/>
      </c>
      <c r="AB108" s="169" t="str">
        <f t="shared" si="70"/>
        <v/>
      </c>
      <c r="AC108" s="169" t="str">
        <f t="shared" si="70"/>
        <v/>
      </c>
      <c r="AD108" s="169" t="str">
        <f t="shared" si="70"/>
        <v/>
      </c>
      <c r="AE108" s="169" t="str">
        <f t="shared" si="70"/>
        <v/>
      </c>
      <c r="AF108" s="169" t="str">
        <f t="shared" si="70"/>
        <v/>
      </c>
      <c r="AG108" s="169" t="str">
        <f t="shared" si="71"/>
        <v/>
      </c>
      <c r="AH108" s="169" t="str">
        <f t="shared" si="71"/>
        <v/>
      </c>
      <c r="AI108" s="169" t="str">
        <f t="shared" si="71"/>
        <v/>
      </c>
      <c r="AJ108" s="169" t="str">
        <f t="shared" si="71"/>
        <v/>
      </c>
      <c r="AK108" s="169" t="str">
        <f t="shared" si="71"/>
        <v/>
      </c>
      <c r="AL108" s="169" t="str">
        <f t="shared" si="71"/>
        <v/>
      </c>
      <c r="AM108" s="169" t="str">
        <f t="shared" si="71"/>
        <v/>
      </c>
      <c r="AN108" s="169" t="str">
        <f t="shared" si="71"/>
        <v/>
      </c>
      <c r="AO108" s="169" t="str">
        <f t="shared" si="71"/>
        <v/>
      </c>
      <c r="AP108" s="169" t="str">
        <f t="shared" si="71"/>
        <v/>
      </c>
      <c r="AQ108" s="170">
        <f t="shared" si="67"/>
        <v>0</v>
      </c>
      <c r="AR108" s="170">
        <f t="shared" si="68"/>
        <v>0</v>
      </c>
      <c r="AS108" s="193">
        <f t="shared" si="69"/>
        <v>0</v>
      </c>
    </row>
    <row r="109" spans="1:45" s="74" customFormat="1" ht="27.75" customHeight="1">
      <c r="A109" s="184">
        <f>'Inventory - Linear and Vertical'!A96</f>
        <v>93</v>
      </c>
      <c r="B109" s="184"/>
      <c r="C109" s="184">
        <f>'Inventory - Linear and Vertical'!D96</f>
        <v>0</v>
      </c>
      <c r="D109" s="184" t="str">
        <f>IF('Inventory - Linear and Vertical'!E96="","",'Inventory - Linear and Vertical'!E96)</f>
        <v/>
      </c>
      <c r="E109" s="185">
        <f>'Inventory - Linear and Vertical'!F96</f>
        <v>0</v>
      </c>
      <c r="F109" s="186">
        <f>'Inventory - Linear and Vertical'!G96</f>
        <v>0</v>
      </c>
      <c r="G109" s="194">
        <f>'Inventory - Linear and Vertical'!K96</f>
        <v>0</v>
      </c>
      <c r="H109" s="188">
        <f>IF(C109='Community-Wide Current State'!$A$18,'Inventory - Vehicles and Equip.'!#REF!-'Inventory - Vehicles and Equip.'!#REF!,'Inventory - Linear and Vertical'!I96)</f>
        <v>0</v>
      </c>
      <c r="I109" s="188">
        <f>'Inventory - Linear and Vertical'!M96</f>
        <v>0</v>
      </c>
      <c r="J109" s="189" t="str">
        <f>IF(ISNUMBER('Inventory - Linear and Vertical'!AA96),'Inventory - Linear and Vertical'!AA96,"")</f>
        <v/>
      </c>
      <c r="K109" s="190">
        <f t="shared" si="52"/>
        <v>0</v>
      </c>
      <c r="L109" s="190">
        <f t="shared" si="60"/>
        <v>0</v>
      </c>
      <c r="M109" s="190">
        <f t="shared" si="61"/>
        <v>0</v>
      </c>
      <c r="N109" s="190">
        <f t="shared" si="62"/>
        <v>0</v>
      </c>
      <c r="O109" s="190">
        <f t="shared" si="63"/>
        <v>0</v>
      </c>
      <c r="P109" s="191">
        <f t="shared" si="64"/>
        <v>0</v>
      </c>
      <c r="Q109" s="192" t="str">
        <f t="shared" si="65"/>
        <v/>
      </c>
      <c r="R109" s="192" t="str">
        <f t="shared" si="66"/>
        <v/>
      </c>
      <c r="S109" s="169" t="str">
        <f t="shared" si="53"/>
        <v/>
      </c>
      <c r="T109" s="169" t="str">
        <f t="shared" si="59"/>
        <v/>
      </c>
      <c r="U109" s="169" t="str">
        <f t="shared" si="59"/>
        <v/>
      </c>
      <c r="V109" s="169" t="str">
        <f t="shared" si="54"/>
        <v/>
      </c>
      <c r="W109" s="169" t="str">
        <f t="shared" si="70"/>
        <v/>
      </c>
      <c r="X109" s="169" t="str">
        <f t="shared" si="70"/>
        <v/>
      </c>
      <c r="Y109" s="169" t="str">
        <f t="shared" si="70"/>
        <v/>
      </c>
      <c r="Z109" s="169" t="str">
        <f t="shared" si="70"/>
        <v/>
      </c>
      <c r="AA109" s="169" t="str">
        <f t="shared" si="70"/>
        <v/>
      </c>
      <c r="AB109" s="169" t="str">
        <f t="shared" si="70"/>
        <v/>
      </c>
      <c r="AC109" s="169" t="str">
        <f t="shared" si="70"/>
        <v/>
      </c>
      <c r="AD109" s="169" t="str">
        <f t="shared" si="70"/>
        <v/>
      </c>
      <c r="AE109" s="169" t="str">
        <f t="shared" si="70"/>
        <v/>
      </c>
      <c r="AF109" s="169" t="str">
        <f t="shared" si="70"/>
        <v/>
      </c>
      <c r="AG109" s="169" t="str">
        <f t="shared" si="71"/>
        <v/>
      </c>
      <c r="AH109" s="169" t="str">
        <f t="shared" si="71"/>
        <v/>
      </c>
      <c r="AI109" s="169" t="str">
        <f t="shared" si="71"/>
        <v/>
      </c>
      <c r="AJ109" s="169" t="str">
        <f t="shared" si="71"/>
        <v/>
      </c>
      <c r="AK109" s="169" t="str">
        <f t="shared" si="71"/>
        <v/>
      </c>
      <c r="AL109" s="169" t="str">
        <f t="shared" si="71"/>
        <v/>
      </c>
      <c r="AM109" s="169" t="str">
        <f t="shared" si="71"/>
        <v/>
      </c>
      <c r="AN109" s="169" t="str">
        <f t="shared" si="71"/>
        <v/>
      </c>
      <c r="AO109" s="169" t="str">
        <f t="shared" si="71"/>
        <v/>
      </c>
      <c r="AP109" s="169" t="str">
        <f t="shared" si="71"/>
        <v/>
      </c>
      <c r="AQ109" s="170">
        <f t="shared" si="67"/>
        <v>0</v>
      </c>
      <c r="AR109" s="170">
        <f t="shared" si="68"/>
        <v>0</v>
      </c>
      <c r="AS109" s="193">
        <f t="shared" si="69"/>
        <v>0</v>
      </c>
    </row>
    <row r="110" spans="1:45" s="74" customFormat="1" ht="27.75" customHeight="1">
      <c r="A110" s="184">
        <f>'Inventory - Linear and Vertical'!A97</f>
        <v>94</v>
      </c>
      <c r="B110" s="184"/>
      <c r="C110" s="184">
        <f>'Inventory - Linear and Vertical'!D97</f>
        <v>0</v>
      </c>
      <c r="D110" s="184" t="str">
        <f>IF('Inventory - Linear and Vertical'!E97="","",'Inventory - Linear and Vertical'!E97)</f>
        <v/>
      </c>
      <c r="E110" s="185">
        <f>'Inventory - Linear and Vertical'!F97</f>
        <v>0</v>
      </c>
      <c r="F110" s="186">
        <f>'Inventory - Linear and Vertical'!G97</f>
        <v>0</v>
      </c>
      <c r="G110" s="194">
        <f>'Inventory - Linear and Vertical'!K97</f>
        <v>0</v>
      </c>
      <c r="H110" s="188">
        <f>IF(C110='Community-Wide Current State'!$A$18,'Inventory - Vehicles and Equip.'!#REF!-'Inventory - Vehicles and Equip.'!#REF!,'Inventory - Linear and Vertical'!I97)</f>
        <v>0</v>
      </c>
      <c r="I110" s="188">
        <f>'Inventory - Linear and Vertical'!M97</f>
        <v>0</v>
      </c>
      <c r="J110" s="189" t="str">
        <f>IF(ISNUMBER('Inventory - Linear and Vertical'!AA97),'Inventory - Linear and Vertical'!AA97,"")</f>
        <v/>
      </c>
      <c r="K110" s="190">
        <f t="shared" si="52"/>
        <v>0</v>
      </c>
      <c r="L110" s="190">
        <f t="shared" si="60"/>
        <v>0</v>
      </c>
      <c r="M110" s="190">
        <f t="shared" si="61"/>
        <v>0</v>
      </c>
      <c r="N110" s="190">
        <f t="shared" si="62"/>
        <v>0</v>
      </c>
      <c r="O110" s="190">
        <f t="shared" si="63"/>
        <v>0</v>
      </c>
      <c r="P110" s="191">
        <f t="shared" si="64"/>
        <v>0</v>
      </c>
      <c r="Q110" s="192" t="str">
        <f t="shared" si="65"/>
        <v/>
      </c>
      <c r="R110" s="192" t="str">
        <f t="shared" si="66"/>
        <v/>
      </c>
      <c r="S110" s="169" t="str">
        <f t="shared" si="53"/>
        <v/>
      </c>
      <c r="T110" s="169" t="str">
        <f t="shared" si="59"/>
        <v/>
      </c>
      <c r="U110" s="169" t="str">
        <f t="shared" si="59"/>
        <v/>
      </c>
      <c r="V110" s="169" t="str">
        <f t="shared" si="54"/>
        <v/>
      </c>
      <c r="W110" s="169" t="str">
        <f t="shared" si="70"/>
        <v/>
      </c>
      <c r="X110" s="169" t="str">
        <f t="shared" si="70"/>
        <v/>
      </c>
      <c r="Y110" s="169" t="str">
        <f t="shared" si="70"/>
        <v/>
      </c>
      <c r="Z110" s="169" t="str">
        <f t="shared" si="70"/>
        <v/>
      </c>
      <c r="AA110" s="169" t="str">
        <f t="shared" si="70"/>
        <v/>
      </c>
      <c r="AB110" s="169" t="str">
        <f t="shared" si="70"/>
        <v/>
      </c>
      <c r="AC110" s="169" t="str">
        <f t="shared" si="70"/>
        <v/>
      </c>
      <c r="AD110" s="169" t="str">
        <f t="shared" si="70"/>
        <v/>
      </c>
      <c r="AE110" s="169" t="str">
        <f t="shared" si="70"/>
        <v/>
      </c>
      <c r="AF110" s="169" t="str">
        <f t="shared" si="70"/>
        <v/>
      </c>
      <c r="AG110" s="169" t="str">
        <f t="shared" si="71"/>
        <v/>
      </c>
      <c r="AH110" s="169" t="str">
        <f t="shared" si="71"/>
        <v/>
      </c>
      <c r="AI110" s="169" t="str">
        <f t="shared" si="71"/>
        <v/>
      </c>
      <c r="AJ110" s="169" t="str">
        <f t="shared" si="71"/>
        <v/>
      </c>
      <c r="AK110" s="169" t="str">
        <f t="shared" si="71"/>
        <v/>
      </c>
      <c r="AL110" s="169" t="str">
        <f t="shared" si="71"/>
        <v/>
      </c>
      <c r="AM110" s="169" t="str">
        <f t="shared" si="71"/>
        <v/>
      </c>
      <c r="AN110" s="169" t="str">
        <f t="shared" si="71"/>
        <v/>
      </c>
      <c r="AO110" s="169" t="str">
        <f t="shared" si="71"/>
        <v/>
      </c>
      <c r="AP110" s="169" t="str">
        <f t="shared" si="71"/>
        <v/>
      </c>
      <c r="AQ110" s="170">
        <f t="shared" si="67"/>
        <v>0</v>
      </c>
      <c r="AR110" s="170">
        <f t="shared" si="68"/>
        <v>0</v>
      </c>
      <c r="AS110" s="193">
        <f t="shared" si="69"/>
        <v>0</v>
      </c>
    </row>
    <row r="111" spans="1:45" s="74" customFormat="1" ht="27.75" customHeight="1">
      <c r="A111" s="184">
        <f>'Inventory - Linear and Vertical'!A98</f>
        <v>95</v>
      </c>
      <c r="B111" s="184"/>
      <c r="C111" s="184">
        <f>'Inventory - Linear and Vertical'!D98</f>
        <v>0</v>
      </c>
      <c r="D111" s="184" t="str">
        <f>IF('Inventory - Linear and Vertical'!E98="","",'Inventory - Linear and Vertical'!E98)</f>
        <v/>
      </c>
      <c r="E111" s="185">
        <f>'Inventory - Linear and Vertical'!F98</f>
        <v>0</v>
      </c>
      <c r="F111" s="186">
        <f>'Inventory - Linear and Vertical'!G98</f>
        <v>0</v>
      </c>
      <c r="G111" s="194">
        <f>'Inventory - Linear and Vertical'!K98</f>
        <v>0</v>
      </c>
      <c r="H111" s="188">
        <f>IF(C111='Community-Wide Current State'!$A$18,'Inventory - Vehicles and Equip.'!#REF!-'Inventory - Vehicles and Equip.'!#REF!,'Inventory - Linear and Vertical'!I98)</f>
        <v>0</v>
      </c>
      <c r="I111" s="188">
        <f>'Inventory - Linear and Vertical'!M98</f>
        <v>0</v>
      </c>
      <c r="J111" s="189" t="str">
        <f>IF(ISNUMBER('Inventory - Linear and Vertical'!AA98),'Inventory - Linear and Vertical'!AA98,"")</f>
        <v/>
      </c>
      <c r="K111" s="190">
        <f t="shared" si="52"/>
        <v>0</v>
      </c>
      <c r="L111" s="190">
        <f t="shared" si="60"/>
        <v>0</v>
      </c>
      <c r="M111" s="190">
        <f t="shared" si="61"/>
        <v>0</v>
      </c>
      <c r="N111" s="190">
        <f t="shared" si="62"/>
        <v>0</v>
      </c>
      <c r="O111" s="190">
        <f t="shared" si="63"/>
        <v>0</v>
      </c>
      <c r="P111" s="191">
        <f t="shared" si="64"/>
        <v>0</v>
      </c>
      <c r="Q111" s="192" t="str">
        <f t="shared" si="65"/>
        <v/>
      </c>
      <c r="R111" s="192" t="str">
        <f t="shared" si="66"/>
        <v/>
      </c>
      <c r="S111" s="169" t="str">
        <f t="shared" si="53"/>
        <v/>
      </c>
      <c r="T111" s="169" t="str">
        <f t="shared" si="59"/>
        <v/>
      </c>
      <c r="U111" s="169" t="str">
        <f t="shared" si="59"/>
        <v/>
      </c>
      <c r="V111" s="169" t="str">
        <f t="shared" si="54"/>
        <v/>
      </c>
      <c r="W111" s="169" t="str">
        <f t="shared" si="70"/>
        <v/>
      </c>
      <c r="X111" s="169" t="str">
        <f t="shared" si="70"/>
        <v/>
      </c>
      <c r="Y111" s="169" t="str">
        <f t="shared" si="70"/>
        <v/>
      </c>
      <c r="Z111" s="169" t="str">
        <f t="shared" si="70"/>
        <v/>
      </c>
      <c r="AA111" s="169" t="str">
        <f t="shared" si="70"/>
        <v/>
      </c>
      <c r="AB111" s="169" t="str">
        <f t="shared" si="70"/>
        <v/>
      </c>
      <c r="AC111" s="169" t="str">
        <f t="shared" si="70"/>
        <v/>
      </c>
      <c r="AD111" s="169" t="str">
        <f t="shared" si="70"/>
        <v/>
      </c>
      <c r="AE111" s="169" t="str">
        <f t="shared" si="70"/>
        <v/>
      </c>
      <c r="AF111" s="169" t="str">
        <f t="shared" si="70"/>
        <v/>
      </c>
      <c r="AG111" s="169" t="str">
        <f t="shared" si="71"/>
        <v/>
      </c>
      <c r="AH111" s="169" t="str">
        <f t="shared" si="71"/>
        <v/>
      </c>
      <c r="AI111" s="169" t="str">
        <f t="shared" si="71"/>
        <v/>
      </c>
      <c r="AJ111" s="169" t="str">
        <f t="shared" si="71"/>
        <v/>
      </c>
      <c r="AK111" s="169" t="str">
        <f t="shared" si="71"/>
        <v/>
      </c>
      <c r="AL111" s="169" t="str">
        <f t="shared" si="71"/>
        <v/>
      </c>
      <c r="AM111" s="169" t="str">
        <f t="shared" si="71"/>
        <v/>
      </c>
      <c r="AN111" s="169" t="str">
        <f t="shared" si="71"/>
        <v/>
      </c>
      <c r="AO111" s="169" t="str">
        <f t="shared" si="71"/>
        <v/>
      </c>
      <c r="AP111" s="169" t="str">
        <f t="shared" si="71"/>
        <v/>
      </c>
      <c r="AQ111" s="170">
        <f t="shared" si="67"/>
        <v>0</v>
      </c>
      <c r="AR111" s="170">
        <f t="shared" si="68"/>
        <v>0</v>
      </c>
      <c r="AS111" s="193">
        <f t="shared" si="69"/>
        <v>0</v>
      </c>
    </row>
    <row r="112" spans="1:45" s="74" customFormat="1" ht="27.75" customHeight="1">
      <c r="A112" s="184">
        <f>'Inventory - Linear and Vertical'!A99</f>
        <v>96</v>
      </c>
      <c r="B112" s="184"/>
      <c r="C112" s="184">
        <f>'Inventory - Linear and Vertical'!D99</f>
        <v>0</v>
      </c>
      <c r="D112" s="184" t="str">
        <f>IF('Inventory - Linear and Vertical'!E99="","",'Inventory - Linear and Vertical'!E99)</f>
        <v/>
      </c>
      <c r="E112" s="185">
        <f>'Inventory - Linear and Vertical'!F99</f>
        <v>0</v>
      </c>
      <c r="F112" s="186">
        <f>'Inventory - Linear and Vertical'!G99</f>
        <v>0</v>
      </c>
      <c r="G112" s="194">
        <f>'Inventory - Linear and Vertical'!K99</f>
        <v>0</v>
      </c>
      <c r="H112" s="188">
        <f>IF(C112='Community-Wide Current State'!$A$18,'Inventory - Vehicles and Equip.'!#REF!-'Inventory - Vehicles and Equip.'!#REF!,'Inventory - Linear and Vertical'!I99)</f>
        <v>0</v>
      </c>
      <c r="I112" s="188">
        <f>'Inventory - Linear and Vertical'!M99</f>
        <v>0</v>
      </c>
      <c r="J112" s="189" t="str">
        <f>IF(ISNUMBER('Inventory - Linear and Vertical'!AA99),'Inventory - Linear and Vertical'!AA99,"")</f>
        <v/>
      </c>
      <c r="K112" s="190">
        <f t="shared" si="52"/>
        <v>0</v>
      </c>
      <c r="L112" s="190">
        <f t="shared" si="60"/>
        <v>0</v>
      </c>
      <c r="M112" s="190">
        <f t="shared" si="61"/>
        <v>0</v>
      </c>
      <c r="N112" s="190">
        <f t="shared" si="62"/>
        <v>0</v>
      </c>
      <c r="O112" s="190">
        <f t="shared" si="63"/>
        <v>0</v>
      </c>
      <c r="P112" s="191">
        <f t="shared" si="64"/>
        <v>0</v>
      </c>
      <c r="Q112" s="192" t="str">
        <f t="shared" si="65"/>
        <v/>
      </c>
      <c r="R112" s="192" t="str">
        <f t="shared" si="66"/>
        <v/>
      </c>
      <c r="S112" s="169" t="str">
        <f t="shared" si="53"/>
        <v/>
      </c>
      <c r="T112" s="169" t="str">
        <f t="shared" si="59"/>
        <v/>
      </c>
      <c r="U112" s="169" t="str">
        <f t="shared" si="59"/>
        <v/>
      </c>
      <c r="V112" s="169" t="str">
        <f t="shared" si="54"/>
        <v/>
      </c>
      <c r="W112" s="169" t="str">
        <f t="shared" si="70"/>
        <v/>
      </c>
      <c r="X112" s="169" t="str">
        <f t="shared" si="70"/>
        <v/>
      </c>
      <c r="Y112" s="169" t="str">
        <f t="shared" si="70"/>
        <v/>
      </c>
      <c r="Z112" s="169" t="str">
        <f t="shared" si="70"/>
        <v/>
      </c>
      <c r="AA112" s="169" t="str">
        <f t="shared" si="70"/>
        <v/>
      </c>
      <c r="AB112" s="169" t="str">
        <f t="shared" si="70"/>
        <v/>
      </c>
      <c r="AC112" s="169" t="str">
        <f t="shared" si="70"/>
        <v/>
      </c>
      <c r="AD112" s="169" t="str">
        <f t="shared" si="70"/>
        <v/>
      </c>
      <c r="AE112" s="169" t="str">
        <f t="shared" si="70"/>
        <v/>
      </c>
      <c r="AF112" s="169" t="str">
        <f t="shared" si="70"/>
        <v/>
      </c>
      <c r="AG112" s="169" t="str">
        <f t="shared" si="71"/>
        <v/>
      </c>
      <c r="AH112" s="169" t="str">
        <f t="shared" si="71"/>
        <v/>
      </c>
      <c r="AI112" s="169" t="str">
        <f t="shared" si="71"/>
        <v/>
      </c>
      <c r="AJ112" s="169" t="str">
        <f t="shared" si="71"/>
        <v/>
      </c>
      <c r="AK112" s="169" t="str">
        <f t="shared" si="71"/>
        <v/>
      </c>
      <c r="AL112" s="169" t="str">
        <f t="shared" si="71"/>
        <v/>
      </c>
      <c r="AM112" s="169" t="str">
        <f t="shared" si="71"/>
        <v/>
      </c>
      <c r="AN112" s="169" t="str">
        <f t="shared" si="71"/>
        <v/>
      </c>
      <c r="AO112" s="169" t="str">
        <f t="shared" si="71"/>
        <v/>
      </c>
      <c r="AP112" s="169" t="str">
        <f t="shared" si="71"/>
        <v/>
      </c>
      <c r="AQ112" s="170">
        <f t="shared" si="67"/>
        <v>0</v>
      </c>
      <c r="AR112" s="170">
        <f t="shared" si="68"/>
        <v>0</v>
      </c>
      <c r="AS112" s="193">
        <f t="shared" si="69"/>
        <v>0</v>
      </c>
    </row>
    <row r="113" spans="1:45" s="74" customFormat="1" ht="27.75" customHeight="1">
      <c r="A113" s="184">
        <f>'Inventory - Linear and Vertical'!A100</f>
        <v>97</v>
      </c>
      <c r="B113" s="184"/>
      <c r="C113" s="184">
        <f>'Inventory - Linear and Vertical'!D100</f>
        <v>0</v>
      </c>
      <c r="D113" s="184" t="str">
        <f>IF('Inventory - Linear and Vertical'!E100="","",'Inventory - Linear and Vertical'!E100)</f>
        <v/>
      </c>
      <c r="E113" s="185">
        <f>'Inventory - Linear and Vertical'!F100</f>
        <v>0</v>
      </c>
      <c r="F113" s="186">
        <f>'Inventory - Linear and Vertical'!G100</f>
        <v>0</v>
      </c>
      <c r="G113" s="194">
        <f>'Inventory - Linear and Vertical'!K100</f>
        <v>0</v>
      </c>
      <c r="H113" s="188">
        <f>IF(C113='Community-Wide Current State'!$A$18,'Inventory - Vehicles and Equip.'!#REF!-'Inventory - Vehicles and Equip.'!#REF!,'Inventory - Linear and Vertical'!I100)</f>
        <v>0</v>
      </c>
      <c r="I113" s="188">
        <f>'Inventory - Linear and Vertical'!M100</f>
        <v>0</v>
      </c>
      <c r="J113" s="189" t="str">
        <f>IF(ISNUMBER('Inventory - Linear and Vertical'!AA100),'Inventory - Linear and Vertical'!AA100,"")</f>
        <v/>
      </c>
      <c r="K113" s="190">
        <f t="shared" si="52"/>
        <v>0</v>
      </c>
      <c r="L113" s="190">
        <f t="shared" si="60"/>
        <v>0</v>
      </c>
      <c r="M113" s="190">
        <f t="shared" si="61"/>
        <v>0</v>
      </c>
      <c r="N113" s="190">
        <f t="shared" si="62"/>
        <v>0</v>
      </c>
      <c r="O113" s="190">
        <f t="shared" si="63"/>
        <v>0</v>
      </c>
      <c r="P113" s="191">
        <f t="shared" si="64"/>
        <v>0</v>
      </c>
      <c r="Q113" s="192" t="str">
        <f t="shared" si="65"/>
        <v/>
      </c>
      <c r="R113" s="192" t="str">
        <f t="shared" si="66"/>
        <v/>
      </c>
      <c r="S113" s="169" t="str">
        <f t="shared" si="53"/>
        <v/>
      </c>
      <c r="T113" s="169" t="str">
        <f t="shared" si="59"/>
        <v/>
      </c>
      <c r="U113" s="169" t="str">
        <f t="shared" si="59"/>
        <v/>
      </c>
      <c r="V113" s="169" t="str">
        <f t="shared" si="54"/>
        <v/>
      </c>
      <c r="W113" s="169" t="str">
        <f t="shared" si="70"/>
        <v/>
      </c>
      <c r="X113" s="169" t="str">
        <f t="shared" si="70"/>
        <v/>
      </c>
      <c r="Y113" s="169" t="str">
        <f t="shared" si="70"/>
        <v/>
      </c>
      <c r="Z113" s="169" t="str">
        <f t="shared" si="70"/>
        <v/>
      </c>
      <c r="AA113" s="169" t="str">
        <f t="shared" si="70"/>
        <v/>
      </c>
      <c r="AB113" s="169" t="str">
        <f t="shared" si="70"/>
        <v/>
      </c>
      <c r="AC113" s="169" t="str">
        <f t="shared" si="70"/>
        <v/>
      </c>
      <c r="AD113" s="169" t="str">
        <f t="shared" si="70"/>
        <v/>
      </c>
      <c r="AE113" s="169" t="str">
        <f t="shared" si="70"/>
        <v/>
      </c>
      <c r="AF113" s="169" t="str">
        <f t="shared" si="70"/>
        <v/>
      </c>
      <c r="AG113" s="169" t="str">
        <f t="shared" si="71"/>
        <v/>
      </c>
      <c r="AH113" s="169" t="str">
        <f t="shared" si="71"/>
        <v/>
      </c>
      <c r="AI113" s="169" t="str">
        <f t="shared" si="71"/>
        <v/>
      </c>
      <c r="AJ113" s="169" t="str">
        <f t="shared" si="71"/>
        <v/>
      </c>
      <c r="AK113" s="169" t="str">
        <f t="shared" si="71"/>
        <v/>
      </c>
      <c r="AL113" s="169" t="str">
        <f t="shared" si="71"/>
        <v/>
      </c>
      <c r="AM113" s="169" t="str">
        <f t="shared" si="71"/>
        <v/>
      </c>
      <c r="AN113" s="169" t="str">
        <f t="shared" si="71"/>
        <v/>
      </c>
      <c r="AO113" s="169" t="str">
        <f t="shared" si="71"/>
        <v/>
      </c>
      <c r="AP113" s="169" t="str">
        <f t="shared" si="71"/>
        <v/>
      </c>
      <c r="AQ113" s="170">
        <f t="shared" si="67"/>
        <v>0</v>
      </c>
      <c r="AR113" s="170">
        <f t="shared" si="68"/>
        <v>0</v>
      </c>
      <c r="AS113" s="193">
        <f t="shared" si="69"/>
        <v>0</v>
      </c>
    </row>
    <row r="114" spans="1:45" s="74" customFormat="1" ht="27.75" customHeight="1">
      <c r="A114" s="184">
        <f>'Inventory - Linear and Vertical'!A101</f>
        <v>98</v>
      </c>
      <c r="B114" s="184"/>
      <c r="C114" s="184">
        <f>'Inventory - Linear and Vertical'!D101</f>
        <v>0</v>
      </c>
      <c r="D114" s="184" t="str">
        <f>IF('Inventory - Linear and Vertical'!E101="","",'Inventory - Linear and Vertical'!E101)</f>
        <v/>
      </c>
      <c r="E114" s="185">
        <f>'Inventory - Linear and Vertical'!F101</f>
        <v>0</v>
      </c>
      <c r="F114" s="186">
        <f>'Inventory - Linear and Vertical'!G101</f>
        <v>0</v>
      </c>
      <c r="G114" s="194">
        <f>'Inventory - Linear and Vertical'!K101</f>
        <v>0</v>
      </c>
      <c r="H114" s="188">
        <f>IF(C114='Community-Wide Current State'!$A$18,'Inventory - Vehicles and Equip.'!#REF!-'Inventory - Vehicles and Equip.'!#REF!,'Inventory - Linear and Vertical'!I101)</f>
        <v>0</v>
      </c>
      <c r="I114" s="188">
        <f>'Inventory - Linear and Vertical'!M101</f>
        <v>0</v>
      </c>
      <c r="J114" s="189" t="str">
        <f>IF(ISNUMBER('Inventory - Linear and Vertical'!AA101),'Inventory - Linear and Vertical'!AA101,"")</f>
        <v/>
      </c>
      <c r="K114" s="190">
        <f t="shared" si="52"/>
        <v>0</v>
      </c>
      <c r="L114" s="190">
        <f t="shared" si="60"/>
        <v>0</v>
      </c>
      <c r="M114" s="190">
        <f t="shared" si="61"/>
        <v>0</v>
      </c>
      <c r="N114" s="190">
        <f t="shared" si="62"/>
        <v>0</v>
      </c>
      <c r="O114" s="190">
        <f t="shared" si="63"/>
        <v>0</v>
      </c>
      <c r="P114" s="191">
        <f t="shared" si="64"/>
        <v>0</v>
      </c>
      <c r="Q114" s="192" t="str">
        <f t="shared" si="65"/>
        <v/>
      </c>
      <c r="R114" s="192" t="str">
        <f t="shared" si="66"/>
        <v/>
      </c>
      <c r="S114" s="169" t="str">
        <f t="shared" si="53"/>
        <v/>
      </c>
      <c r="T114" s="169" t="str">
        <f t="shared" si="59"/>
        <v/>
      </c>
      <c r="U114" s="169" t="str">
        <f t="shared" si="59"/>
        <v/>
      </c>
      <c r="V114" s="169" t="str">
        <f t="shared" si="54"/>
        <v/>
      </c>
      <c r="W114" s="169" t="str">
        <f t="shared" si="70"/>
        <v/>
      </c>
      <c r="X114" s="169" t="str">
        <f t="shared" si="70"/>
        <v/>
      </c>
      <c r="Y114" s="169" t="str">
        <f t="shared" si="70"/>
        <v/>
      </c>
      <c r="Z114" s="169" t="str">
        <f t="shared" si="70"/>
        <v/>
      </c>
      <c r="AA114" s="169" t="str">
        <f t="shared" si="70"/>
        <v/>
      </c>
      <c r="AB114" s="169" t="str">
        <f t="shared" si="70"/>
        <v/>
      </c>
      <c r="AC114" s="169" t="str">
        <f t="shared" si="70"/>
        <v/>
      </c>
      <c r="AD114" s="169" t="str">
        <f t="shared" si="70"/>
        <v/>
      </c>
      <c r="AE114" s="169" t="str">
        <f t="shared" si="70"/>
        <v/>
      </c>
      <c r="AF114" s="169" t="str">
        <f t="shared" si="70"/>
        <v/>
      </c>
      <c r="AG114" s="169" t="str">
        <f t="shared" si="71"/>
        <v/>
      </c>
      <c r="AH114" s="169" t="str">
        <f t="shared" si="71"/>
        <v/>
      </c>
      <c r="AI114" s="169" t="str">
        <f t="shared" si="71"/>
        <v/>
      </c>
      <c r="AJ114" s="169" t="str">
        <f t="shared" si="71"/>
        <v/>
      </c>
      <c r="AK114" s="169" t="str">
        <f t="shared" si="71"/>
        <v/>
      </c>
      <c r="AL114" s="169" t="str">
        <f t="shared" si="71"/>
        <v/>
      </c>
      <c r="AM114" s="169" t="str">
        <f t="shared" si="71"/>
        <v/>
      </c>
      <c r="AN114" s="169" t="str">
        <f t="shared" si="71"/>
        <v/>
      </c>
      <c r="AO114" s="169" t="str">
        <f t="shared" si="71"/>
        <v/>
      </c>
      <c r="AP114" s="169" t="str">
        <f t="shared" si="71"/>
        <v/>
      </c>
      <c r="AQ114" s="170">
        <f t="shared" si="67"/>
        <v>0</v>
      </c>
      <c r="AR114" s="170">
        <f t="shared" si="68"/>
        <v>0</v>
      </c>
      <c r="AS114" s="193">
        <f t="shared" si="69"/>
        <v>0</v>
      </c>
    </row>
    <row r="115" spans="1:45" s="74" customFormat="1" ht="27.75" customHeight="1">
      <c r="A115" s="184">
        <f>'Inventory - Linear and Vertical'!A102</f>
        <v>99</v>
      </c>
      <c r="B115" s="184"/>
      <c r="C115" s="184">
        <f>'Inventory - Linear and Vertical'!D102</f>
        <v>0</v>
      </c>
      <c r="D115" s="184" t="str">
        <f>IF('Inventory - Linear and Vertical'!E102="","",'Inventory - Linear and Vertical'!E102)</f>
        <v/>
      </c>
      <c r="E115" s="185">
        <f>'Inventory - Linear and Vertical'!F102</f>
        <v>0</v>
      </c>
      <c r="F115" s="186">
        <f>'Inventory - Linear and Vertical'!G102</f>
        <v>0</v>
      </c>
      <c r="G115" s="194">
        <f>'Inventory - Linear and Vertical'!K102</f>
        <v>0</v>
      </c>
      <c r="H115" s="188">
        <f>IF(C115='Community-Wide Current State'!$A$18,'Inventory - Vehicles and Equip.'!#REF!-'Inventory - Vehicles and Equip.'!#REF!,'Inventory - Linear and Vertical'!I102)</f>
        <v>0</v>
      </c>
      <c r="I115" s="188">
        <f>'Inventory - Linear and Vertical'!M102</f>
        <v>0</v>
      </c>
      <c r="J115" s="189" t="str">
        <f>IF(ISNUMBER('Inventory - Linear and Vertical'!AA102),'Inventory - Linear and Vertical'!AA102,"")</f>
        <v/>
      </c>
      <c r="K115" s="190">
        <f t="shared" si="52"/>
        <v>0</v>
      </c>
      <c r="L115" s="190">
        <f t="shared" si="60"/>
        <v>0</v>
      </c>
      <c r="M115" s="190">
        <f t="shared" si="61"/>
        <v>0</v>
      </c>
      <c r="N115" s="190">
        <f t="shared" si="62"/>
        <v>0</v>
      </c>
      <c r="O115" s="190">
        <f t="shared" si="63"/>
        <v>0</v>
      </c>
      <c r="P115" s="191">
        <f t="shared" si="64"/>
        <v>0</v>
      </c>
      <c r="Q115" s="192" t="str">
        <f t="shared" si="65"/>
        <v/>
      </c>
      <c r="R115" s="192" t="str">
        <f t="shared" si="66"/>
        <v/>
      </c>
      <c r="S115" s="169" t="str">
        <f t="shared" si="53"/>
        <v/>
      </c>
      <c r="T115" s="169" t="str">
        <f t="shared" si="59"/>
        <v/>
      </c>
      <c r="U115" s="169" t="str">
        <f t="shared" si="59"/>
        <v/>
      </c>
      <c r="V115" s="169" t="str">
        <f t="shared" si="54"/>
        <v/>
      </c>
      <c r="W115" s="169" t="str">
        <f t="shared" si="70"/>
        <v/>
      </c>
      <c r="X115" s="169" t="str">
        <f t="shared" si="70"/>
        <v/>
      </c>
      <c r="Y115" s="169" t="str">
        <f t="shared" si="70"/>
        <v/>
      </c>
      <c r="Z115" s="169" t="str">
        <f t="shared" si="70"/>
        <v/>
      </c>
      <c r="AA115" s="169" t="str">
        <f t="shared" si="70"/>
        <v/>
      </c>
      <c r="AB115" s="169" t="str">
        <f t="shared" si="70"/>
        <v/>
      </c>
      <c r="AC115" s="169" t="str">
        <f t="shared" si="70"/>
        <v/>
      </c>
      <c r="AD115" s="169" t="str">
        <f t="shared" si="70"/>
        <v/>
      </c>
      <c r="AE115" s="169" t="str">
        <f t="shared" si="70"/>
        <v/>
      </c>
      <c r="AF115" s="169" t="str">
        <f t="shared" si="70"/>
        <v/>
      </c>
      <c r="AG115" s="169" t="str">
        <f t="shared" si="71"/>
        <v/>
      </c>
      <c r="AH115" s="169" t="str">
        <f t="shared" si="71"/>
        <v/>
      </c>
      <c r="AI115" s="169" t="str">
        <f t="shared" si="71"/>
        <v/>
      </c>
      <c r="AJ115" s="169" t="str">
        <f t="shared" si="71"/>
        <v/>
      </c>
      <c r="AK115" s="169" t="str">
        <f t="shared" si="71"/>
        <v/>
      </c>
      <c r="AL115" s="169" t="str">
        <f t="shared" si="71"/>
        <v/>
      </c>
      <c r="AM115" s="169" t="str">
        <f t="shared" si="71"/>
        <v/>
      </c>
      <c r="AN115" s="169" t="str">
        <f t="shared" si="71"/>
        <v/>
      </c>
      <c r="AO115" s="169" t="str">
        <f t="shared" si="71"/>
        <v/>
      </c>
      <c r="AP115" s="169" t="str">
        <f t="shared" si="71"/>
        <v/>
      </c>
      <c r="AQ115" s="170">
        <f t="shared" si="67"/>
        <v>0</v>
      </c>
      <c r="AR115" s="170">
        <f t="shared" si="68"/>
        <v>0</v>
      </c>
      <c r="AS115" s="193">
        <f t="shared" si="69"/>
        <v>0</v>
      </c>
    </row>
    <row r="116" spans="1:45" s="74" customFormat="1" ht="27.75" customHeight="1">
      <c r="A116" s="184">
        <f>'Inventory - Linear and Vertical'!A103</f>
        <v>100</v>
      </c>
      <c r="B116" s="184"/>
      <c r="C116" s="184">
        <f>'Inventory - Linear and Vertical'!D103</f>
        <v>0</v>
      </c>
      <c r="D116" s="184" t="str">
        <f>IF('Inventory - Linear and Vertical'!E103="","",'Inventory - Linear and Vertical'!E103)</f>
        <v/>
      </c>
      <c r="E116" s="185">
        <f>'Inventory - Linear and Vertical'!F103</f>
        <v>0</v>
      </c>
      <c r="F116" s="186">
        <f>'Inventory - Linear and Vertical'!G103</f>
        <v>0</v>
      </c>
      <c r="G116" s="194">
        <f>'Inventory - Linear and Vertical'!K103</f>
        <v>0</v>
      </c>
      <c r="H116" s="188">
        <f>IF(C116='Community-Wide Current State'!$A$18,'Inventory - Vehicles and Equip.'!#REF!-'Inventory - Vehicles and Equip.'!#REF!,'Inventory - Linear and Vertical'!I103)</f>
        <v>0</v>
      </c>
      <c r="I116" s="188">
        <f>'Inventory - Linear and Vertical'!M103</f>
        <v>0</v>
      </c>
      <c r="J116" s="189" t="str">
        <f>IF(ISNUMBER('Inventory - Linear and Vertical'!AA103),'Inventory - Linear and Vertical'!AA103,"")</f>
        <v/>
      </c>
      <c r="K116" s="190">
        <f t="shared" si="52"/>
        <v>0</v>
      </c>
      <c r="L116" s="190">
        <f t="shared" si="60"/>
        <v>0</v>
      </c>
      <c r="M116" s="190">
        <f t="shared" si="61"/>
        <v>0</v>
      </c>
      <c r="N116" s="190">
        <f t="shared" si="62"/>
        <v>0</v>
      </c>
      <c r="O116" s="190">
        <f t="shared" si="63"/>
        <v>0</v>
      </c>
      <c r="P116" s="191">
        <f t="shared" si="64"/>
        <v>0</v>
      </c>
      <c r="Q116" s="192" t="str">
        <f t="shared" si="65"/>
        <v/>
      </c>
      <c r="R116" s="192" t="str">
        <f t="shared" si="66"/>
        <v/>
      </c>
      <c r="S116" s="169" t="str">
        <f t="shared" si="53"/>
        <v/>
      </c>
      <c r="T116" s="169" t="str">
        <f t="shared" si="59"/>
        <v/>
      </c>
      <c r="U116" s="169" t="str">
        <f t="shared" si="59"/>
        <v/>
      </c>
      <c r="V116" s="169" t="str">
        <f t="shared" si="54"/>
        <v/>
      </c>
      <c r="W116" s="169" t="str">
        <f t="shared" si="70"/>
        <v/>
      </c>
      <c r="X116" s="169" t="str">
        <f t="shared" si="70"/>
        <v/>
      </c>
      <c r="Y116" s="169" t="str">
        <f t="shared" si="70"/>
        <v/>
      </c>
      <c r="Z116" s="169" t="str">
        <f t="shared" si="70"/>
        <v/>
      </c>
      <c r="AA116" s="169" t="str">
        <f t="shared" si="70"/>
        <v/>
      </c>
      <c r="AB116" s="169" t="str">
        <f t="shared" si="70"/>
        <v/>
      </c>
      <c r="AC116" s="169" t="str">
        <f t="shared" si="70"/>
        <v/>
      </c>
      <c r="AD116" s="169" t="str">
        <f t="shared" si="70"/>
        <v/>
      </c>
      <c r="AE116" s="169" t="str">
        <f t="shared" si="70"/>
        <v/>
      </c>
      <c r="AF116" s="169" t="str">
        <f t="shared" si="70"/>
        <v/>
      </c>
      <c r="AG116" s="169" t="str">
        <f t="shared" si="71"/>
        <v/>
      </c>
      <c r="AH116" s="169" t="str">
        <f t="shared" si="71"/>
        <v/>
      </c>
      <c r="AI116" s="169" t="str">
        <f t="shared" si="71"/>
        <v/>
      </c>
      <c r="AJ116" s="169" t="str">
        <f t="shared" si="71"/>
        <v/>
      </c>
      <c r="AK116" s="169" t="str">
        <f t="shared" si="71"/>
        <v/>
      </c>
      <c r="AL116" s="169" t="str">
        <f t="shared" si="71"/>
        <v/>
      </c>
      <c r="AM116" s="169" t="str">
        <f t="shared" si="71"/>
        <v/>
      </c>
      <c r="AN116" s="169" t="str">
        <f t="shared" si="71"/>
        <v/>
      </c>
      <c r="AO116" s="169" t="str">
        <f t="shared" si="71"/>
        <v/>
      </c>
      <c r="AP116" s="169" t="str">
        <f t="shared" si="71"/>
        <v/>
      </c>
      <c r="AQ116" s="170">
        <f t="shared" si="67"/>
        <v>0</v>
      </c>
      <c r="AR116" s="170">
        <f t="shared" si="68"/>
        <v>0</v>
      </c>
      <c r="AS116" s="193">
        <f t="shared" si="69"/>
        <v>0</v>
      </c>
    </row>
    <row r="117" spans="1:45" s="74" customFormat="1" ht="27.75" customHeight="1">
      <c r="A117" s="184">
        <f>'Inventory - Linear and Vertical'!A104</f>
        <v>101</v>
      </c>
      <c r="B117" s="184"/>
      <c r="C117" s="184">
        <f>'Inventory - Linear and Vertical'!D104</f>
        <v>0</v>
      </c>
      <c r="D117" s="184" t="str">
        <f>IF('Inventory - Linear and Vertical'!E104="","",'Inventory - Linear and Vertical'!E104)</f>
        <v/>
      </c>
      <c r="E117" s="185">
        <f>'Inventory - Linear and Vertical'!F104</f>
        <v>0</v>
      </c>
      <c r="F117" s="186">
        <f>'Inventory - Linear and Vertical'!G104</f>
        <v>0</v>
      </c>
      <c r="G117" s="194">
        <f>'Inventory - Linear and Vertical'!K104</f>
        <v>0</v>
      </c>
      <c r="H117" s="188">
        <f>IF(C117='Community-Wide Current State'!$A$18,'Inventory - Vehicles and Equip.'!#REF!-'Inventory - Vehicles and Equip.'!#REF!,'Inventory - Linear and Vertical'!I104)</f>
        <v>0</v>
      </c>
      <c r="I117" s="188">
        <f>'Inventory - Linear and Vertical'!M104</f>
        <v>0</v>
      </c>
      <c r="J117" s="189" t="str">
        <f>IF(ISNUMBER('Inventory - Linear and Vertical'!AA104),'Inventory - Linear and Vertical'!AA104,"")</f>
        <v/>
      </c>
      <c r="K117" s="190">
        <f t="shared" si="52"/>
        <v>0</v>
      </c>
      <c r="L117" s="190">
        <f t="shared" si="60"/>
        <v>0</v>
      </c>
      <c r="M117" s="190">
        <f t="shared" si="61"/>
        <v>0</v>
      </c>
      <c r="N117" s="190">
        <f t="shared" si="62"/>
        <v>0</v>
      </c>
      <c r="O117" s="190">
        <f t="shared" si="63"/>
        <v>0</v>
      </c>
      <c r="P117" s="191">
        <f t="shared" si="64"/>
        <v>0</v>
      </c>
      <c r="Q117" s="192" t="str">
        <f t="shared" si="65"/>
        <v/>
      </c>
      <c r="R117" s="192" t="str">
        <f t="shared" si="66"/>
        <v/>
      </c>
      <c r="S117" s="169" t="str">
        <f t="shared" si="53"/>
        <v/>
      </c>
      <c r="T117" s="169" t="str">
        <f t="shared" si="59"/>
        <v/>
      </c>
      <c r="U117" s="169" t="str">
        <f t="shared" si="59"/>
        <v/>
      </c>
      <c r="V117" s="169" t="str">
        <f t="shared" si="54"/>
        <v/>
      </c>
      <c r="W117" s="169" t="str">
        <f t="shared" ref="W117:AF126" si="72">IF(OR($K117=W$16,$L117=W$16,$M117=W$16,$N117=W$16,$O117=W$16,$P117=W$16),$G117,"")</f>
        <v/>
      </c>
      <c r="X117" s="169" t="str">
        <f t="shared" si="72"/>
        <v/>
      </c>
      <c r="Y117" s="169" t="str">
        <f t="shared" si="72"/>
        <v/>
      </c>
      <c r="Z117" s="169" t="str">
        <f t="shared" si="72"/>
        <v/>
      </c>
      <c r="AA117" s="169" t="str">
        <f t="shared" si="72"/>
        <v/>
      </c>
      <c r="AB117" s="169" t="str">
        <f t="shared" si="72"/>
        <v/>
      </c>
      <c r="AC117" s="169" t="str">
        <f t="shared" si="72"/>
        <v/>
      </c>
      <c r="AD117" s="169" t="str">
        <f t="shared" si="72"/>
        <v/>
      </c>
      <c r="AE117" s="169" t="str">
        <f t="shared" si="72"/>
        <v/>
      </c>
      <c r="AF117" s="169" t="str">
        <f t="shared" si="72"/>
        <v/>
      </c>
      <c r="AG117" s="169" t="str">
        <f t="shared" ref="AG117:AP126" si="73">IF(OR($K117=AG$16,$L117=AG$16,$M117=AG$16,$N117=AG$16,$O117=AG$16,$P117=AG$16),$G117,"")</f>
        <v/>
      </c>
      <c r="AH117" s="169" t="str">
        <f t="shared" si="73"/>
        <v/>
      </c>
      <c r="AI117" s="169" t="str">
        <f t="shared" si="73"/>
        <v/>
      </c>
      <c r="AJ117" s="169" t="str">
        <f t="shared" si="73"/>
        <v/>
      </c>
      <c r="AK117" s="169" t="str">
        <f t="shared" si="73"/>
        <v/>
      </c>
      <c r="AL117" s="169" t="str">
        <f t="shared" si="73"/>
        <v/>
      </c>
      <c r="AM117" s="169" t="str">
        <f t="shared" si="73"/>
        <v/>
      </c>
      <c r="AN117" s="169" t="str">
        <f t="shared" si="73"/>
        <v/>
      </c>
      <c r="AO117" s="169" t="str">
        <f t="shared" si="73"/>
        <v/>
      </c>
      <c r="AP117" s="169" t="str">
        <f t="shared" si="73"/>
        <v/>
      </c>
      <c r="AQ117" s="170">
        <f t="shared" si="67"/>
        <v>0</v>
      </c>
      <c r="AR117" s="170">
        <f t="shared" si="68"/>
        <v>0</v>
      </c>
      <c r="AS117" s="193">
        <f t="shared" si="69"/>
        <v>0</v>
      </c>
    </row>
    <row r="118" spans="1:45" s="74" customFormat="1" ht="27.75" customHeight="1">
      <c r="A118" s="184">
        <f>'Inventory - Linear and Vertical'!A105</f>
        <v>102</v>
      </c>
      <c r="B118" s="184"/>
      <c r="C118" s="184">
        <f>'Inventory - Linear and Vertical'!D105</f>
        <v>0</v>
      </c>
      <c r="D118" s="184" t="str">
        <f>IF('Inventory - Linear and Vertical'!E105="","",'Inventory - Linear and Vertical'!E105)</f>
        <v/>
      </c>
      <c r="E118" s="185">
        <f>'Inventory - Linear and Vertical'!F105</f>
        <v>0</v>
      </c>
      <c r="F118" s="186">
        <f>'Inventory - Linear and Vertical'!G105</f>
        <v>0</v>
      </c>
      <c r="G118" s="194">
        <f>'Inventory - Linear and Vertical'!K105</f>
        <v>0</v>
      </c>
      <c r="H118" s="188">
        <f>IF(C118='Community-Wide Current State'!$A$18,'Inventory - Vehicles and Equip.'!#REF!-'Inventory - Vehicles and Equip.'!#REF!,'Inventory - Linear and Vertical'!I105)</f>
        <v>0</v>
      </c>
      <c r="I118" s="188">
        <f>'Inventory - Linear and Vertical'!M105</f>
        <v>0</v>
      </c>
      <c r="J118" s="189" t="str">
        <f>IF(ISNUMBER('Inventory - Linear and Vertical'!AA105),'Inventory - Linear and Vertical'!AA105,"")</f>
        <v/>
      </c>
      <c r="K118" s="190">
        <f t="shared" si="52"/>
        <v>0</v>
      </c>
      <c r="L118" s="190">
        <f t="shared" si="60"/>
        <v>0</v>
      </c>
      <c r="M118" s="190">
        <f t="shared" si="61"/>
        <v>0</v>
      </c>
      <c r="N118" s="190">
        <f t="shared" si="62"/>
        <v>0</v>
      </c>
      <c r="O118" s="190">
        <f t="shared" si="63"/>
        <v>0</v>
      </c>
      <c r="P118" s="191">
        <f t="shared" si="64"/>
        <v>0</v>
      </c>
      <c r="Q118" s="192" t="str">
        <f t="shared" si="65"/>
        <v/>
      </c>
      <c r="R118" s="192" t="str">
        <f t="shared" si="66"/>
        <v/>
      </c>
      <c r="S118" s="169" t="str">
        <f t="shared" si="53"/>
        <v/>
      </c>
      <c r="T118" s="169" t="str">
        <f t="shared" ref="T118:U137" si="74">IF(OR($K118=T$16,$L118=T$16,$M118=T$16,$N118=T$16,$O118=T$16,$P118=T$16),$G118,"")</f>
        <v/>
      </c>
      <c r="U118" s="169" t="str">
        <f t="shared" si="74"/>
        <v/>
      </c>
      <c r="V118" s="169" t="str">
        <f t="shared" si="54"/>
        <v/>
      </c>
      <c r="W118" s="169" t="str">
        <f t="shared" si="72"/>
        <v/>
      </c>
      <c r="X118" s="169" t="str">
        <f t="shared" si="72"/>
        <v/>
      </c>
      <c r="Y118" s="169" t="str">
        <f t="shared" si="72"/>
        <v/>
      </c>
      <c r="Z118" s="169" t="str">
        <f t="shared" si="72"/>
        <v/>
      </c>
      <c r="AA118" s="169" t="str">
        <f t="shared" si="72"/>
        <v/>
      </c>
      <c r="AB118" s="169" t="str">
        <f t="shared" si="72"/>
        <v/>
      </c>
      <c r="AC118" s="169" t="str">
        <f t="shared" si="72"/>
        <v/>
      </c>
      <c r="AD118" s="169" t="str">
        <f t="shared" si="72"/>
        <v/>
      </c>
      <c r="AE118" s="169" t="str">
        <f t="shared" si="72"/>
        <v/>
      </c>
      <c r="AF118" s="169" t="str">
        <f t="shared" si="72"/>
        <v/>
      </c>
      <c r="AG118" s="169" t="str">
        <f t="shared" si="73"/>
        <v/>
      </c>
      <c r="AH118" s="169" t="str">
        <f t="shared" si="73"/>
        <v/>
      </c>
      <c r="AI118" s="169" t="str">
        <f t="shared" si="73"/>
        <v/>
      </c>
      <c r="AJ118" s="169" t="str">
        <f t="shared" si="73"/>
        <v/>
      </c>
      <c r="AK118" s="169" t="str">
        <f t="shared" si="73"/>
        <v/>
      </c>
      <c r="AL118" s="169" t="str">
        <f t="shared" si="73"/>
        <v/>
      </c>
      <c r="AM118" s="169" t="str">
        <f t="shared" si="73"/>
        <v/>
      </c>
      <c r="AN118" s="169" t="str">
        <f t="shared" si="73"/>
        <v/>
      </c>
      <c r="AO118" s="169" t="str">
        <f t="shared" si="73"/>
        <v/>
      </c>
      <c r="AP118" s="169" t="str">
        <f t="shared" si="73"/>
        <v/>
      </c>
      <c r="AQ118" s="170">
        <f t="shared" si="67"/>
        <v>0</v>
      </c>
      <c r="AR118" s="170">
        <f t="shared" si="68"/>
        <v>0</v>
      </c>
      <c r="AS118" s="193">
        <f t="shared" si="69"/>
        <v>0</v>
      </c>
    </row>
    <row r="119" spans="1:45" s="74" customFormat="1" ht="27.75" customHeight="1">
      <c r="A119" s="184">
        <f>'Inventory - Linear and Vertical'!A106</f>
        <v>103</v>
      </c>
      <c r="B119" s="184"/>
      <c r="C119" s="184">
        <f>'Inventory - Linear and Vertical'!D106</f>
        <v>0</v>
      </c>
      <c r="D119" s="184" t="str">
        <f>IF('Inventory - Linear and Vertical'!E106="","",'Inventory - Linear and Vertical'!E106)</f>
        <v/>
      </c>
      <c r="E119" s="185">
        <f>'Inventory - Linear and Vertical'!F106</f>
        <v>0</v>
      </c>
      <c r="F119" s="186">
        <f>'Inventory - Linear and Vertical'!G106</f>
        <v>0</v>
      </c>
      <c r="G119" s="194">
        <f>'Inventory - Linear and Vertical'!K106</f>
        <v>0</v>
      </c>
      <c r="H119" s="188">
        <f>IF(C119='Community-Wide Current State'!$A$18,'Inventory - Vehicles and Equip.'!#REF!-'Inventory - Vehicles and Equip.'!#REF!,'Inventory - Linear and Vertical'!I106)</f>
        <v>0</v>
      </c>
      <c r="I119" s="188">
        <f>'Inventory - Linear and Vertical'!M106</f>
        <v>0</v>
      </c>
      <c r="J119" s="189" t="str">
        <f>IF(ISNUMBER('Inventory - Linear and Vertical'!AA106),'Inventory - Linear and Vertical'!AA106,"")</f>
        <v/>
      </c>
      <c r="K119" s="190">
        <f t="shared" si="52"/>
        <v>0</v>
      </c>
      <c r="L119" s="190">
        <f t="shared" si="60"/>
        <v>0</v>
      </c>
      <c r="M119" s="190">
        <f t="shared" si="61"/>
        <v>0</v>
      </c>
      <c r="N119" s="190">
        <f t="shared" si="62"/>
        <v>0</v>
      </c>
      <c r="O119" s="190">
        <f t="shared" si="63"/>
        <v>0</v>
      </c>
      <c r="P119" s="191">
        <f t="shared" si="64"/>
        <v>0</v>
      </c>
      <c r="Q119" s="192" t="str">
        <f t="shared" si="65"/>
        <v/>
      </c>
      <c r="R119" s="192" t="str">
        <f t="shared" si="66"/>
        <v/>
      </c>
      <c r="S119" s="169" t="str">
        <f t="shared" si="53"/>
        <v/>
      </c>
      <c r="T119" s="169" t="str">
        <f t="shared" si="74"/>
        <v/>
      </c>
      <c r="U119" s="169" t="str">
        <f t="shared" si="74"/>
        <v/>
      </c>
      <c r="V119" s="169" t="str">
        <f t="shared" si="54"/>
        <v/>
      </c>
      <c r="W119" s="169" t="str">
        <f t="shared" si="72"/>
        <v/>
      </c>
      <c r="X119" s="169" t="str">
        <f t="shared" si="72"/>
        <v/>
      </c>
      <c r="Y119" s="169" t="str">
        <f t="shared" si="72"/>
        <v/>
      </c>
      <c r="Z119" s="169" t="str">
        <f t="shared" si="72"/>
        <v/>
      </c>
      <c r="AA119" s="169" t="str">
        <f t="shared" si="72"/>
        <v/>
      </c>
      <c r="AB119" s="169" t="str">
        <f t="shared" si="72"/>
        <v/>
      </c>
      <c r="AC119" s="169" t="str">
        <f t="shared" si="72"/>
        <v/>
      </c>
      <c r="AD119" s="169" t="str">
        <f t="shared" si="72"/>
        <v/>
      </c>
      <c r="AE119" s="169" t="str">
        <f t="shared" si="72"/>
        <v/>
      </c>
      <c r="AF119" s="169" t="str">
        <f t="shared" si="72"/>
        <v/>
      </c>
      <c r="AG119" s="169" t="str">
        <f t="shared" si="73"/>
        <v/>
      </c>
      <c r="AH119" s="169" t="str">
        <f t="shared" si="73"/>
        <v/>
      </c>
      <c r="AI119" s="169" t="str">
        <f t="shared" si="73"/>
        <v/>
      </c>
      <c r="AJ119" s="169" t="str">
        <f t="shared" si="73"/>
        <v/>
      </c>
      <c r="AK119" s="169" t="str">
        <f t="shared" si="73"/>
        <v/>
      </c>
      <c r="AL119" s="169" t="str">
        <f t="shared" si="73"/>
        <v/>
      </c>
      <c r="AM119" s="169" t="str">
        <f t="shared" si="73"/>
        <v/>
      </c>
      <c r="AN119" s="169" t="str">
        <f t="shared" si="73"/>
        <v/>
      </c>
      <c r="AO119" s="169" t="str">
        <f t="shared" si="73"/>
        <v/>
      </c>
      <c r="AP119" s="169" t="str">
        <f t="shared" si="73"/>
        <v/>
      </c>
      <c r="AQ119" s="170">
        <f t="shared" si="67"/>
        <v>0</v>
      </c>
      <c r="AR119" s="170">
        <f t="shared" si="68"/>
        <v>0</v>
      </c>
      <c r="AS119" s="193">
        <f t="shared" si="69"/>
        <v>0</v>
      </c>
    </row>
    <row r="120" spans="1:45" s="74" customFormat="1" ht="27.75" customHeight="1">
      <c r="A120" s="184">
        <f>'Inventory - Linear and Vertical'!A107</f>
        <v>104</v>
      </c>
      <c r="B120" s="184"/>
      <c r="C120" s="184">
        <f>'Inventory - Linear and Vertical'!D107</f>
        <v>0</v>
      </c>
      <c r="D120" s="184" t="str">
        <f>IF('Inventory - Linear and Vertical'!E107="","",'Inventory - Linear and Vertical'!E107)</f>
        <v/>
      </c>
      <c r="E120" s="185">
        <f>'Inventory - Linear and Vertical'!F107</f>
        <v>0</v>
      </c>
      <c r="F120" s="186">
        <f>'Inventory - Linear and Vertical'!G107</f>
        <v>0</v>
      </c>
      <c r="G120" s="194">
        <f>'Inventory - Linear and Vertical'!K107</f>
        <v>0</v>
      </c>
      <c r="H120" s="188">
        <f>IF(C120='Community-Wide Current State'!$A$18,'Inventory - Vehicles and Equip.'!#REF!-'Inventory - Vehicles and Equip.'!#REF!,'Inventory - Linear and Vertical'!I107)</f>
        <v>0</v>
      </c>
      <c r="I120" s="188">
        <f>'Inventory - Linear and Vertical'!M107</f>
        <v>0</v>
      </c>
      <c r="J120" s="189" t="str">
        <f>IF(ISNUMBER('Inventory - Linear and Vertical'!AA107),'Inventory - Linear and Vertical'!AA107,"")</f>
        <v/>
      </c>
      <c r="K120" s="190">
        <f t="shared" si="52"/>
        <v>0</v>
      </c>
      <c r="L120" s="190">
        <f t="shared" si="60"/>
        <v>0</v>
      </c>
      <c r="M120" s="190">
        <f t="shared" si="61"/>
        <v>0</v>
      </c>
      <c r="N120" s="190">
        <f t="shared" si="62"/>
        <v>0</v>
      </c>
      <c r="O120" s="190">
        <f t="shared" si="63"/>
        <v>0</v>
      </c>
      <c r="P120" s="191">
        <f t="shared" si="64"/>
        <v>0</v>
      </c>
      <c r="Q120" s="192" t="str">
        <f t="shared" si="65"/>
        <v/>
      </c>
      <c r="R120" s="192" t="str">
        <f t="shared" si="66"/>
        <v/>
      </c>
      <c r="S120" s="169" t="str">
        <f t="shared" si="53"/>
        <v/>
      </c>
      <c r="T120" s="169" t="str">
        <f t="shared" si="74"/>
        <v/>
      </c>
      <c r="U120" s="169" t="str">
        <f t="shared" si="74"/>
        <v/>
      </c>
      <c r="V120" s="169" t="str">
        <f t="shared" si="54"/>
        <v/>
      </c>
      <c r="W120" s="169" t="str">
        <f t="shared" si="72"/>
        <v/>
      </c>
      <c r="X120" s="169" t="str">
        <f t="shared" si="72"/>
        <v/>
      </c>
      <c r="Y120" s="169" t="str">
        <f t="shared" si="72"/>
        <v/>
      </c>
      <c r="Z120" s="169" t="str">
        <f t="shared" si="72"/>
        <v/>
      </c>
      <c r="AA120" s="169" t="str">
        <f t="shared" si="72"/>
        <v/>
      </c>
      <c r="AB120" s="169" t="str">
        <f t="shared" si="72"/>
        <v/>
      </c>
      <c r="AC120" s="169" t="str">
        <f t="shared" si="72"/>
        <v/>
      </c>
      <c r="AD120" s="169" t="str">
        <f t="shared" si="72"/>
        <v/>
      </c>
      <c r="AE120" s="169" t="str">
        <f t="shared" si="72"/>
        <v/>
      </c>
      <c r="AF120" s="169" t="str">
        <f t="shared" si="72"/>
        <v/>
      </c>
      <c r="AG120" s="169" t="str">
        <f t="shared" si="73"/>
        <v/>
      </c>
      <c r="AH120" s="169" t="str">
        <f t="shared" si="73"/>
        <v/>
      </c>
      <c r="AI120" s="169" t="str">
        <f t="shared" si="73"/>
        <v/>
      </c>
      <c r="AJ120" s="169" t="str">
        <f t="shared" si="73"/>
        <v/>
      </c>
      <c r="AK120" s="169" t="str">
        <f t="shared" si="73"/>
        <v/>
      </c>
      <c r="AL120" s="169" t="str">
        <f t="shared" si="73"/>
        <v/>
      </c>
      <c r="AM120" s="169" t="str">
        <f t="shared" si="73"/>
        <v/>
      </c>
      <c r="AN120" s="169" t="str">
        <f t="shared" si="73"/>
        <v/>
      </c>
      <c r="AO120" s="169" t="str">
        <f t="shared" si="73"/>
        <v/>
      </c>
      <c r="AP120" s="169" t="str">
        <f t="shared" si="73"/>
        <v/>
      </c>
      <c r="AQ120" s="170">
        <f t="shared" si="67"/>
        <v>0</v>
      </c>
      <c r="AR120" s="170">
        <f t="shared" si="68"/>
        <v>0</v>
      </c>
      <c r="AS120" s="193">
        <f t="shared" si="69"/>
        <v>0</v>
      </c>
    </row>
    <row r="121" spans="1:45" s="74" customFormat="1" ht="27.75" customHeight="1">
      <c r="A121" s="184">
        <f>'Inventory - Linear and Vertical'!A108</f>
        <v>105</v>
      </c>
      <c r="B121" s="184"/>
      <c r="C121" s="184">
        <f>'Inventory - Linear and Vertical'!D108</f>
        <v>0</v>
      </c>
      <c r="D121" s="184" t="str">
        <f>IF('Inventory - Linear and Vertical'!E108="","",'Inventory - Linear and Vertical'!E108)</f>
        <v/>
      </c>
      <c r="E121" s="185">
        <f>'Inventory - Linear and Vertical'!F108</f>
        <v>0</v>
      </c>
      <c r="F121" s="186">
        <f>'Inventory - Linear and Vertical'!G108</f>
        <v>0</v>
      </c>
      <c r="G121" s="194">
        <f>'Inventory - Linear and Vertical'!K108</f>
        <v>0</v>
      </c>
      <c r="H121" s="188">
        <f>IF(C121='Community-Wide Current State'!$A$18,'Inventory - Vehicles and Equip.'!#REF!-'Inventory - Vehicles and Equip.'!#REF!,'Inventory - Linear and Vertical'!I108)</f>
        <v>0</v>
      </c>
      <c r="I121" s="188">
        <f>'Inventory - Linear and Vertical'!M108</f>
        <v>0</v>
      </c>
      <c r="J121" s="189" t="str">
        <f>IF(ISNUMBER('Inventory - Linear and Vertical'!AA108),'Inventory - Linear and Vertical'!AA108,"")</f>
        <v/>
      </c>
      <c r="K121" s="190">
        <f t="shared" si="52"/>
        <v>0</v>
      </c>
      <c r="L121" s="190">
        <f t="shared" si="60"/>
        <v>0</v>
      </c>
      <c r="M121" s="190">
        <f t="shared" si="61"/>
        <v>0</v>
      </c>
      <c r="N121" s="190">
        <f t="shared" si="62"/>
        <v>0</v>
      </c>
      <c r="O121" s="190">
        <f t="shared" si="63"/>
        <v>0</v>
      </c>
      <c r="P121" s="191">
        <f t="shared" si="64"/>
        <v>0</v>
      </c>
      <c r="Q121" s="192" t="str">
        <f t="shared" si="65"/>
        <v/>
      </c>
      <c r="R121" s="192" t="str">
        <f t="shared" si="66"/>
        <v/>
      </c>
      <c r="S121" s="169" t="str">
        <f t="shared" si="53"/>
        <v/>
      </c>
      <c r="T121" s="169" t="str">
        <f t="shared" si="74"/>
        <v/>
      </c>
      <c r="U121" s="169" t="str">
        <f t="shared" si="74"/>
        <v/>
      </c>
      <c r="V121" s="169" t="str">
        <f t="shared" si="54"/>
        <v/>
      </c>
      <c r="W121" s="169" t="str">
        <f t="shared" si="72"/>
        <v/>
      </c>
      <c r="X121" s="169" t="str">
        <f t="shared" si="72"/>
        <v/>
      </c>
      <c r="Y121" s="169" t="str">
        <f t="shared" si="72"/>
        <v/>
      </c>
      <c r="Z121" s="169" t="str">
        <f t="shared" si="72"/>
        <v/>
      </c>
      <c r="AA121" s="169" t="str">
        <f t="shared" si="72"/>
        <v/>
      </c>
      <c r="AB121" s="169" t="str">
        <f t="shared" si="72"/>
        <v/>
      </c>
      <c r="AC121" s="169" t="str">
        <f t="shared" si="72"/>
        <v/>
      </c>
      <c r="AD121" s="169" t="str">
        <f t="shared" si="72"/>
        <v/>
      </c>
      <c r="AE121" s="169" t="str">
        <f t="shared" si="72"/>
        <v/>
      </c>
      <c r="AF121" s="169" t="str">
        <f t="shared" si="72"/>
        <v/>
      </c>
      <c r="AG121" s="169" t="str">
        <f t="shared" si="73"/>
        <v/>
      </c>
      <c r="AH121" s="169" t="str">
        <f t="shared" si="73"/>
        <v/>
      </c>
      <c r="AI121" s="169" t="str">
        <f t="shared" si="73"/>
        <v/>
      </c>
      <c r="AJ121" s="169" t="str">
        <f t="shared" si="73"/>
        <v/>
      </c>
      <c r="AK121" s="169" t="str">
        <f t="shared" si="73"/>
        <v/>
      </c>
      <c r="AL121" s="169" t="str">
        <f t="shared" si="73"/>
        <v/>
      </c>
      <c r="AM121" s="169" t="str">
        <f t="shared" si="73"/>
        <v/>
      </c>
      <c r="AN121" s="169" t="str">
        <f t="shared" si="73"/>
        <v/>
      </c>
      <c r="AO121" s="169" t="str">
        <f t="shared" si="73"/>
        <v/>
      </c>
      <c r="AP121" s="169" t="str">
        <f t="shared" si="73"/>
        <v/>
      </c>
      <c r="AQ121" s="170">
        <f t="shared" si="67"/>
        <v>0</v>
      </c>
      <c r="AR121" s="170">
        <f t="shared" si="68"/>
        <v>0</v>
      </c>
      <c r="AS121" s="193">
        <f t="shared" si="69"/>
        <v>0</v>
      </c>
    </row>
    <row r="122" spans="1:45" s="74" customFormat="1" ht="27.75" customHeight="1">
      <c r="A122" s="184">
        <f>'Inventory - Linear and Vertical'!A109</f>
        <v>106</v>
      </c>
      <c r="B122" s="184"/>
      <c r="C122" s="184">
        <f>'Inventory - Linear and Vertical'!D109</f>
        <v>0</v>
      </c>
      <c r="D122" s="184" t="str">
        <f>IF('Inventory - Linear and Vertical'!E109="","",'Inventory - Linear and Vertical'!E109)</f>
        <v/>
      </c>
      <c r="E122" s="185">
        <f>'Inventory - Linear and Vertical'!F109</f>
        <v>0</v>
      </c>
      <c r="F122" s="186">
        <f>'Inventory - Linear and Vertical'!G109</f>
        <v>0</v>
      </c>
      <c r="G122" s="194">
        <f>'Inventory - Linear and Vertical'!K109</f>
        <v>0</v>
      </c>
      <c r="H122" s="188">
        <f>IF(C122='Community-Wide Current State'!$A$18,'Inventory - Vehicles and Equip.'!#REF!-'Inventory - Vehicles and Equip.'!#REF!,'Inventory - Linear and Vertical'!I109)</f>
        <v>0</v>
      </c>
      <c r="I122" s="188">
        <f>'Inventory - Linear and Vertical'!M109</f>
        <v>0</v>
      </c>
      <c r="J122" s="189" t="str">
        <f>IF(ISNUMBER('Inventory - Linear and Vertical'!AA109),'Inventory - Linear and Vertical'!AA109,"")</f>
        <v/>
      </c>
      <c r="K122" s="190">
        <f t="shared" si="52"/>
        <v>0</v>
      </c>
      <c r="L122" s="190">
        <f t="shared" si="60"/>
        <v>0</v>
      </c>
      <c r="M122" s="190">
        <f t="shared" si="61"/>
        <v>0</v>
      </c>
      <c r="N122" s="190">
        <f t="shared" si="62"/>
        <v>0</v>
      </c>
      <c r="O122" s="190">
        <f t="shared" si="63"/>
        <v>0</v>
      </c>
      <c r="P122" s="191">
        <f t="shared" si="64"/>
        <v>0</v>
      </c>
      <c r="Q122" s="192" t="str">
        <f t="shared" si="65"/>
        <v/>
      </c>
      <c r="R122" s="192" t="str">
        <f t="shared" si="66"/>
        <v/>
      </c>
      <c r="S122" s="169" t="str">
        <f t="shared" si="53"/>
        <v/>
      </c>
      <c r="T122" s="169" t="str">
        <f t="shared" si="74"/>
        <v/>
      </c>
      <c r="U122" s="169" t="str">
        <f t="shared" si="74"/>
        <v/>
      </c>
      <c r="V122" s="169" t="str">
        <f t="shared" si="54"/>
        <v/>
      </c>
      <c r="W122" s="169" t="str">
        <f t="shared" si="72"/>
        <v/>
      </c>
      <c r="X122" s="169" t="str">
        <f t="shared" si="72"/>
        <v/>
      </c>
      <c r="Y122" s="169" t="str">
        <f t="shared" si="72"/>
        <v/>
      </c>
      <c r="Z122" s="169" t="str">
        <f t="shared" si="72"/>
        <v/>
      </c>
      <c r="AA122" s="169" t="str">
        <f t="shared" si="72"/>
        <v/>
      </c>
      <c r="AB122" s="169" t="str">
        <f t="shared" si="72"/>
        <v/>
      </c>
      <c r="AC122" s="169" t="str">
        <f t="shared" si="72"/>
        <v/>
      </c>
      <c r="AD122" s="169" t="str">
        <f t="shared" si="72"/>
        <v/>
      </c>
      <c r="AE122" s="169" t="str">
        <f t="shared" si="72"/>
        <v/>
      </c>
      <c r="AF122" s="169" t="str">
        <f t="shared" si="72"/>
        <v/>
      </c>
      <c r="AG122" s="169" t="str">
        <f t="shared" si="73"/>
        <v/>
      </c>
      <c r="AH122" s="169" t="str">
        <f t="shared" si="73"/>
        <v/>
      </c>
      <c r="AI122" s="169" t="str">
        <f t="shared" si="73"/>
        <v/>
      </c>
      <c r="AJ122" s="169" t="str">
        <f t="shared" si="73"/>
        <v/>
      </c>
      <c r="AK122" s="169" t="str">
        <f t="shared" si="73"/>
        <v/>
      </c>
      <c r="AL122" s="169" t="str">
        <f t="shared" si="73"/>
        <v/>
      </c>
      <c r="AM122" s="169" t="str">
        <f t="shared" si="73"/>
        <v/>
      </c>
      <c r="AN122" s="169" t="str">
        <f t="shared" si="73"/>
        <v/>
      </c>
      <c r="AO122" s="169" t="str">
        <f t="shared" si="73"/>
        <v/>
      </c>
      <c r="AP122" s="169" t="str">
        <f t="shared" si="73"/>
        <v/>
      </c>
      <c r="AQ122" s="170">
        <f t="shared" si="67"/>
        <v>0</v>
      </c>
      <c r="AR122" s="170">
        <f t="shared" si="68"/>
        <v>0</v>
      </c>
      <c r="AS122" s="193">
        <f t="shared" si="69"/>
        <v>0</v>
      </c>
    </row>
    <row r="123" spans="1:45" s="74" customFormat="1" ht="27.75" customHeight="1">
      <c r="A123" s="184">
        <f>'Inventory - Linear and Vertical'!A110</f>
        <v>107</v>
      </c>
      <c r="B123" s="184"/>
      <c r="C123" s="184">
        <f>'Inventory - Linear and Vertical'!D110</f>
        <v>0</v>
      </c>
      <c r="D123" s="184" t="str">
        <f>IF('Inventory - Linear and Vertical'!E110="","",'Inventory - Linear and Vertical'!E110)</f>
        <v/>
      </c>
      <c r="E123" s="185">
        <f>'Inventory - Linear and Vertical'!F110</f>
        <v>0</v>
      </c>
      <c r="F123" s="186">
        <f>'Inventory - Linear and Vertical'!G110</f>
        <v>0</v>
      </c>
      <c r="G123" s="194">
        <f>'Inventory - Linear and Vertical'!K110</f>
        <v>0</v>
      </c>
      <c r="H123" s="188">
        <f>IF(C123='Community-Wide Current State'!$A$18,'Inventory - Vehicles and Equip.'!#REF!-'Inventory - Vehicles and Equip.'!#REF!,'Inventory - Linear and Vertical'!I110)</f>
        <v>0</v>
      </c>
      <c r="I123" s="188">
        <f>'Inventory - Linear and Vertical'!M110</f>
        <v>0</v>
      </c>
      <c r="J123" s="189" t="str">
        <f>IF(ISNUMBER('Inventory - Linear and Vertical'!AA110),'Inventory - Linear and Vertical'!AA110,"")</f>
        <v/>
      </c>
      <c r="K123" s="190">
        <f t="shared" si="52"/>
        <v>0</v>
      </c>
      <c r="L123" s="190">
        <f t="shared" si="60"/>
        <v>0</v>
      </c>
      <c r="M123" s="190">
        <f t="shared" si="61"/>
        <v>0</v>
      </c>
      <c r="N123" s="190">
        <f t="shared" si="62"/>
        <v>0</v>
      </c>
      <c r="O123" s="190">
        <f t="shared" si="63"/>
        <v>0</v>
      </c>
      <c r="P123" s="191">
        <f t="shared" si="64"/>
        <v>0</v>
      </c>
      <c r="Q123" s="192" t="str">
        <f t="shared" si="65"/>
        <v/>
      </c>
      <c r="R123" s="192" t="str">
        <f t="shared" si="66"/>
        <v/>
      </c>
      <c r="S123" s="169" t="str">
        <f t="shared" si="53"/>
        <v/>
      </c>
      <c r="T123" s="169" t="str">
        <f t="shared" si="74"/>
        <v/>
      </c>
      <c r="U123" s="169" t="str">
        <f t="shared" si="74"/>
        <v/>
      </c>
      <c r="V123" s="169" t="str">
        <f t="shared" si="54"/>
        <v/>
      </c>
      <c r="W123" s="169" t="str">
        <f t="shared" si="72"/>
        <v/>
      </c>
      <c r="X123" s="169" t="str">
        <f t="shared" si="72"/>
        <v/>
      </c>
      <c r="Y123" s="169" t="str">
        <f t="shared" si="72"/>
        <v/>
      </c>
      <c r="Z123" s="169" t="str">
        <f t="shared" si="72"/>
        <v/>
      </c>
      <c r="AA123" s="169" t="str">
        <f t="shared" si="72"/>
        <v/>
      </c>
      <c r="AB123" s="169" t="str">
        <f t="shared" si="72"/>
        <v/>
      </c>
      <c r="AC123" s="169" t="str">
        <f t="shared" si="72"/>
        <v/>
      </c>
      <c r="AD123" s="169" t="str">
        <f t="shared" si="72"/>
        <v/>
      </c>
      <c r="AE123" s="169" t="str">
        <f t="shared" si="72"/>
        <v/>
      </c>
      <c r="AF123" s="169" t="str">
        <f t="shared" si="72"/>
        <v/>
      </c>
      <c r="AG123" s="169" t="str">
        <f t="shared" si="73"/>
        <v/>
      </c>
      <c r="AH123" s="169" t="str">
        <f t="shared" si="73"/>
        <v/>
      </c>
      <c r="AI123" s="169" t="str">
        <f t="shared" si="73"/>
        <v/>
      </c>
      <c r="AJ123" s="169" t="str">
        <f t="shared" si="73"/>
        <v/>
      </c>
      <c r="AK123" s="169" t="str">
        <f t="shared" si="73"/>
        <v/>
      </c>
      <c r="AL123" s="169" t="str">
        <f t="shared" si="73"/>
        <v/>
      </c>
      <c r="AM123" s="169" t="str">
        <f t="shared" si="73"/>
        <v/>
      </c>
      <c r="AN123" s="169" t="str">
        <f t="shared" si="73"/>
        <v/>
      </c>
      <c r="AO123" s="169" t="str">
        <f t="shared" si="73"/>
        <v/>
      </c>
      <c r="AP123" s="169" t="str">
        <f t="shared" si="73"/>
        <v/>
      </c>
      <c r="AQ123" s="170">
        <f t="shared" si="67"/>
        <v>0</v>
      </c>
      <c r="AR123" s="170">
        <f t="shared" si="68"/>
        <v>0</v>
      </c>
      <c r="AS123" s="193">
        <f t="shared" si="69"/>
        <v>0</v>
      </c>
    </row>
    <row r="124" spans="1:45" s="74" customFormat="1" ht="27.75" customHeight="1">
      <c r="A124" s="184">
        <f>'Inventory - Linear and Vertical'!A111</f>
        <v>108</v>
      </c>
      <c r="B124" s="184"/>
      <c r="C124" s="184">
        <f>'Inventory - Linear and Vertical'!D111</f>
        <v>0</v>
      </c>
      <c r="D124" s="184" t="str">
        <f>IF('Inventory - Linear and Vertical'!E111="","",'Inventory - Linear and Vertical'!E111)</f>
        <v/>
      </c>
      <c r="E124" s="185">
        <f>'Inventory - Linear and Vertical'!F111</f>
        <v>0</v>
      </c>
      <c r="F124" s="186">
        <f>'Inventory - Linear and Vertical'!G111</f>
        <v>0</v>
      </c>
      <c r="G124" s="194">
        <f>'Inventory - Linear and Vertical'!K111</f>
        <v>0</v>
      </c>
      <c r="H124" s="188">
        <f>IF(C124='Community-Wide Current State'!$A$18,'Inventory - Vehicles and Equip.'!#REF!-'Inventory - Vehicles and Equip.'!#REF!,'Inventory - Linear and Vertical'!I111)</f>
        <v>0</v>
      </c>
      <c r="I124" s="188">
        <f>'Inventory - Linear and Vertical'!M111</f>
        <v>0</v>
      </c>
      <c r="J124" s="189" t="str">
        <f>IF(ISNUMBER('Inventory - Linear and Vertical'!AA111),'Inventory - Linear and Vertical'!AA111,"")</f>
        <v/>
      </c>
      <c r="K124" s="190">
        <f t="shared" si="52"/>
        <v>0</v>
      </c>
      <c r="L124" s="190">
        <f t="shared" si="60"/>
        <v>0</v>
      </c>
      <c r="M124" s="190">
        <f t="shared" si="61"/>
        <v>0</v>
      </c>
      <c r="N124" s="190">
        <f t="shared" si="62"/>
        <v>0</v>
      </c>
      <c r="O124" s="190">
        <f t="shared" si="63"/>
        <v>0</v>
      </c>
      <c r="P124" s="191">
        <f t="shared" si="64"/>
        <v>0</v>
      </c>
      <c r="Q124" s="192" t="str">
        <f t="shared" si="65"/>
        <v/>
      </c>
      <c r="R124" s="192" t="str">
        <f t="shared" si="66"/>
        <v/>
      </c>
      <c r="S124" s="169" t="str">
        <f t="shared" si="53"/>
        <v/>
      </c>
      <c r="T124" s="169" t="str">
        <f t="shared" si="74"/>
        <v/>
      </c>
      <c r="U124" s="169" t="str">
        <f t="shared" si="74"/>
        <v/>
      </c>
      <c r="V124" s="169" t="str">
        <f t="shared" si="54"/>
        <v/>
      </c>
      <c r="W124" s="169" t="str">
        <f t="shared" si="72"/>
        <v/>
      </c>
      <c r="X124" s="169" t="str">
        <f t="shared" si="72"/>
        <v/>
      </c>
      <c r="Y124" s="169" t="str">
        <f t="shared" si="72"/>
        <v/>
      </c>
      <c r="Z124" s="169" t="str">
        <f t="shared" si="72"/>
        <v/>
      </c>
      <c r="AA124" s="169" t="str">
        <f t="shared" si="72"/>
        <v/>
      </c>
      <c r="AB124" s="169" t="str">
        <f t="shared" si="72"/>
        <v/>
      </c>
      <c r="AC124" s="169" t="str">
        <f t="shared" si="72"/>
        <v/>
      </c>
      <c r="AD124" s="169" t="str">
        <f t="shared" si="72"/>
        <v/>
      </c>
      <c r="AE124" s="169" t="str">
        <f t="shared" si="72"/>
        <v/>
      </c>
      <c r="AF124" s="169" t="str">
        <f t="shared" si="72"/>
        <v/>
      </c>
      <c r="AG124" s="169" t="str">
        <f t="shared" si="73"/>
        <v/>
      </c>
      <c r="AH124" s="169" t="str">
        <f t="shared" si="73"/>
        <v/>
      </c>
      <c r="AI124" s="169" t="str">
        <f t="shared" si="73"/>
        <v/>
      </c>
      <c r="AJ124" s="169" t="str">
        <f t="shared" si="73"/>
        <v/>
      </c>
      <c r="AK124" s="169" t="str">
        <f t="shared" si="73"/>
        <v/>
      </c>
      <c r="AL124" s="169" t="str">
        <f t="shared" si="73"/>
        <v/>
      </c>
      <c r="AM124" s="169" t="str">
        <f t="shared" si="73"/>
        <v/>
      </c>
      <c r="AN124" s="169" t="str">
        <f t="shared" si="73"/>
        <v/>
      </c>
      <c r="AO124" s="169" t="str">
        <f t="shared" si="73"/>
        <v/>
      </c>
      <c r="AP124" s="169" t="str">
        <f t="shared" si="73"/>
        <v/>
      </c>
      <c r="AQ124" s="170">
        <f t="shared" si="67"/>
        <v>0</v>
      </c>
      <c r="AR124" s="170">
        <f t="shared" si="68"/>
        <v>0</v>
      </c>
      <c r="AS124" s="193">
        <f t="shared" si="69"/>
        <v>0</v>
      </c>
    </row>
    <row r="125" spans="1:45" s="74" customFormat="1" ht="27.75" customHeight="1">
      <c r="A125" s="184">
        <f>'Inventory - Linear and Vertical'!A112</f>
        <v>109</v>
      </c>
      <c r="B125" s="184"/>
      <c r="C125" s="184">
        <f>'Inventory - Linear and Vertical'!D112</f>
        <v>0</v>
      </c>
      <c r="D125" s="184" t="str">
        <f>IF('Inventory - Linear and Vertical'!E112="","",'Inventory - Linear and Vertical'!E112)</f>
        <v/>
      </c>
      <c r="E125" s="185">
        <f>'Inventory - Linear and Vertical'!F112</f>
        <v>0</v>
      </c>
      <c r="F125" s="186">
        <f>'Inventory - Linear and Vertical'!G112</f>
        <v>0</v>
      </c>
      <c r="G125" s="194">
        <f>'Inventory - Linear and Vertical'!K112</f>
        <v>0</v>
      </c>
      <c r="H125" s="188">
        <f>IF(C125='Community-Wide Current State'!$A$18,'Inventory - Vehicles and Equip.'!#REF!-'Inventory - Vehicles and Equip.'!#REF!,'Inventory - Linear and Vertical'!I112)</f>
        <v>0</v>
      </c>
      <c r="I125" s="188">
        <f>'Inventory - Linear and Vertical'!M112</f>
        <v>0</v>
      </c>
      <c r="J125" s="189" t="str">
        <f>IF(ISNUMBER('Inventory - Linear and Vertical'!AA112),'Inventory - Linear and Vertical'!AA112,"")</f>
        <v/>
      </c>
      <c r="K125" s="190">
        <f t="shared" si="52"/>
        <v>0</v>
      </c>
      <c r="L125" s="190">
        <f t="shared" si="60"/>
        <v>0</v>
      </c>
      <c r="M125" s="190">
        <f t="shared" si="61"/>
        <v>0</v>
      </c>
      <c r="N125" s="190">
        <f t="shared" si="62"/>
        <v>0</v>
      </c>
      <c r="O125" s="190">
        <f t="shared" si="63"/>
        <v>0</v>
      </c>
      <c r="P125" s="191">
        <f t="shared" si="64"/>
        <v>0</v>
      </c>
      <c r="Q125" s="192" t="str">
        <f t="shared" si="65"/>
        <v/>
      </c>
      <c r="R125" s="192" t="str">
        <f t="shared" si="66"/>
        <v/>
      </c>
      <c r="S125" s="169" t="str">
        <f t="shared" si="53"/>
        <v/>
      </c>
      <c r="T125" s="169" t="str">
        <f t="shared" si="74"/>
        <v/>
      </c>
      <c r="U125" s="169" t="str">
        <f t="shared" si="74"/>
        <v/>
      </c>
      <c r="V125" s="169" t="str">
        <f t="shared" si="54"/>
        <v/>
      </c>
      <c r="W125" s="169" t="str">
        <f t="shared" si="72"/>
        <v/>
      </c>
      <c r="X125" s="169" t="str">
        <f t="shared" si="72"/>
        <v/>
      </c>
      <c r="Y125" s="169" t="str">
        <f t="shared" si="72"/>
        <v/>
      </c>
      <c r="Z125" s="169" t="str">
        <f t="shared" si="72"/>
        <v/>
      </c>
      <c r="AA125" s="169" t="str">
        <f t="shared" si="72"/>
        <v/>
      </c>
      <c r="AB125" s="169" t="str">
        <f t="shared" si="72"/>
        <v/>
      </c>
      <c r="AC125" s="169" t="str">
        <f t="shared" si="72"/>
        <v/>
      </c>
      <c r="AD125" s="169" t="str">
        <f t="shared" si="72"/>
        <v/>
      </c>
      <c r="AE125" s="169" t="str">
        <f t="shared" si="72"/>
        <v/>
      </c>
      <c r="AF125" s="169" t="str">
        <f t="shared" si="72"/>
        <v/>
      </c>
      <c r="AG125" s="169" t="str">
        <f t="shared" si="73"/>
        <v/>
      </c>
      <c r="AH125" s="169" t="str">
        <f t="shared" si="73"/>
        <v/>
      </c>
      <c r="AI125" s="169" t="str">
        <f t="shared" si="73"/>
        <v/>
      </c>
      <c r="AJ125" s="169" t="str">
        <f t="shared" si="73"/>
        <v/>
      </c>
      <c r="AK125" s="169" t="str">
        <f t="shared" si="73"/>
        <v/>
      </c>
      <c r="AL125" s="169" t="str">
        <f t="shared" si="73"/>
        <v/>
      </c>
      <c r="AM125" s="169" t="str">
        <f t="shared" si="73"/>
        <v/>
      </c>
      <c r="AN125" s="169" t="str">
        <f t="shared" si="73"/>
        <v/>
      </c>
      <c r="AO125" s="169" t="str">
        <f t="shared" si="73"/>
        <v/>
      </c>
      <c r="AP125" s="169" t="str">
        <f t="shared" si="73"/>
        <v/>
      </c>
      <c r="AQ125" s="170">
        <f t="shared" si="67"/>
        <v>0</v>
      </c>
      <c r="AR125" s="170">
        <f t="shared" si="68"/>
        <v>0</v>
      </c>
      <c r="AS125" s="193">
        <f t="shared" si="69"/>
        <v>0</v>
      </c>
    </row>
    <row r="126" spans="1:45" s="74" customFormat="1" ht="27.75" customHeight="1">
      <c r="A126" s="184">
        <f>'Inventory - Linear and Vertical'!A113</f>
        <v>110</v>
      </c>
      <c r="B126" s="184"/>
      <c r="C126" s="184">
        <f>'Inventory - Linear and Vertical'!D113</f>
        <v>0</v>
      </c>
      <c r="D126" s="184" t="str">
        <f>IF('Inventory - Linear and Vertical'!E113="","",'Inventory - Linear and Vertical'!E113)</f>
        <v/>
      </c>
      <c r="E126" s="185">
        <f>'Inventory - Linear and Vertical'!F113</f>
        <v>0</v>
      </c>
      <c r="F126" s="186">
        <f>'Inventory - Linear and Vertical'!G113</f>
        <v>0</v>
      </c>
      <c r="G126" s="194">
        <f>'Inventory - Linear and Vertical'!K113</f>
        <v>0</v>
      </c>
      <c r="H126" s="188">
        <f>IF(C126='Community-Wide Current State'!$A$18,'Inventory - Vehicles and Equip.'!#REF!-'Inventory - Vehicles and Equip.'!#REF!,'Inventory - Linear and Vertical'!I113)</f>
        <v>0</v>
      </c>
      <c r="I126" s="188">
        <f>'Inventory - Linear and Vertical'!M113</f>
        <v>0</v>
      </c>
      <c r="J126" s="189" t="str">
        <f>IF(ISNUMBER('Inventory - Linear and Vertical'!AA113),'Inventory - Linear and Vertical'!AA113,"")</f>
        <v/>
      </c>
      <c r="K126" s="190">
        <f t="shared" si="52"/>
        <v>0</v>
      </c>
      <c r="L126" s="190">
        <f t="shared" si="60"/>
        <v>0</v>
      </c>
      <c r="M126" s="190">
        <f t="shared" si="61"/>
        <v>0</v>
      </c>
      <c r="N126" s="190">
        <f t="shared" si="62"/>
        <v>0</v>
      </c>
      <c r="O126" s="190">
        <f t="shared" si="63"/>
        <v>0</v>
      </c>
      <c r="P126" s="191">
        <f t="shared" si="64"/>
        <v>0</v>
      </c>
      <c r="Q126" s="192" t="str">
        <f t="shared" si="65"/>
        <v/>
      </c>
      <c r="R126" s="192" t="str">
        <f t="shared" si="66"/>
        <v/>
      </c>
      <c r="S126" s="169" t="str">
        <f t="shared" si="53"/>
        <v/>
      </c>
      <c r="T126" s="169" t="str">
        <f t="shared" si="74"/>
        <v/>
      </c>
      <c r="U126" s="169" t="str">
        <f t="shared" si="74"/>
        <v/>
      </c>
      <c r="V126" s="169" t="str">
        <f t="shared" si="54"/>
        <v/>
      </c>
      <c r="W126" s="169" t="str">
        <f t="shared" si="72"/>
        <v/>
      </c>
      <c r="X126" s="169" t="str">
        <f t="shared" si="72"/>
        <v/>
      </c>
      <c r="Y126" s="169" t="str">
        <f t="shared" si="72"/>
        <v/>
      </c>
      <c r="Z126" s="169" t="str">
        <f t="shared" si="72"/>
        <v/>
      </c>
      <c r="AA126" s="169" t="str">
        <f t="shared" si="72"/>
        <v/>
      </c>
      <c r="AB126" s="169" t="str">
        <f t="shared" si="72"/>
        <v/>
      </c>
      <c r="AC126" s="169" t="str">
        <f t="shared" si="72"/>
        <v/>
      </c>
      <c r="AD126" s="169" t="str">
        <f t="shared" si="72"/>
        <v/>
      </c>
      <c r="AE126" s="169" t="str">
        <f t="shared" si="72"/>
        <v/>
      </c>
      <c r="AF126" s="169" t="str">
        <f t="shared" si="72"/>
        <v/>
      </c>
      <c r="AG126" s="169" t="str">
        <f t="shared" si="73"/>
        <v/>
      </c>
      <c r="AH126" s="169" t="str">
        <f t="shared" si="73"/>
        <v/>
      </c>
      <c r="AI126" s="169" t="str">
        <f t="shared" si="73"/>
        <v/>
      </c>
      <c r="AJ126" s="169" t="str">
        <f t="shared" si="73"/>
        <v/>
      </c>
      <c r="AK126" s="169" t="str">
        <f t="shared" si="73"/>
        <v/>
      </c>
      <c r="AL126" s="169" t="str">
        <f t="shared" si="73"/>
        <v/>
      </c>
      <c r="AM126" s="169" t="str">
        <f t="shared" si="73"/>
        <v/>
      </c>
      <c r="AN126" s="169" t="str">
        <f t="shared" si="73"/>
        <v/>
      </c>
      <c r="AO126" s="169" t="str">
        <f t="shared" si="73"/>
        <v/>
      </c>
      <c r="AP126" s="169" t="str">
        <f t="shared" si="73"/>
        <v/>
      </c>
      <c r="AQ126" s="170">
        <f t="shared" si="67"/>
        <v>0</v>
      </c>
      <c r="AR126" s="170">
        <f t="shared" si="68"/>
        <v>0</v>
      </c>
      <c r="AS126" s="193">
        <f t="shared" si="69"/>
        <v>0</v>
      </c>
    </row>
    <row r="127" spans="1:45" s="74" customFormat="1" ht="27.75" customHeight="1">
      <c r="A127" s="184">
        <f>'Inventory - Linear and Vertical'!A114</f>
        <v>111</v>
      </c>
      <c r="B127" s="184"/>
      <c r="C127" s="184">
        <f>'Inventory - Linear and Vertical'!D114</f>
        <v>0</v>
      </c>
      <c r="D127" s="184" t="str">
        <f>IF('Inventory - Linear and Vertical'!E114="","",'Inventory - Linear and Vertical'!E114)</f>
        <v/>
      </c>
      <c r="E127" s="185">
        <f>'Inventory - Linear and Vertical'!F114</f>
        <v>0</v>
      </c>
      <c r="F127" s="186">
        <f>'Inventory - Linear and Vertical'!G114</f>
        <v>0</v>
      </c>
      <c r="G127" s="194">
        <f>'Inventory - Linear and Vertical'!K114</f>
        <v>0</v>
      </c>
      <c r="H127" s="188">
        <f>IF(C127='Community-Wide Current State'!$A$18,'Inventory - Vehicles and Equip.'!#REF!-'Inventory - Vehicles and Equip.'!#REF!,'Inventory - Linear and Vertical'!I114)</f>
        <v>0</v>
      </c>
      <c r="I127" s="188">
        <f>'Inventory - Linear and Vertical'!M114</f>
        <v>0</v>
      </c>
      <c r="J127" s="189" t="str">
        <f>IF(ISNUMBER('Inventory - Linear and Vertical'!AA114),'Inventory - Linear and Vertical'!AA114,"")</f>
        <v/>
      </c>
      <c r="K127" s="190">
        <f t="shared" si="52"/>
        <v>0</v>
      </c>
      <c r="L127" s="190">
        <f t="shared" si="60"/>
        <v>0</v>
      </c>
      <c r="M127" s="190">
        <f t="shared" si="61"/>
        <v>0</v>
      </c>
      <c r="N127" s="190">
        <f t="shared" si="62"/>
        <v>0</v>
      </c>
      <c r="O127" s="190">
        <f t="shared" si="63"/>
        <v>0</v>
      </c>
      <c r="P127" s="191">
        <f t="shared" si="64"/>
        <v>0</v>
      </c>
      <c r="Q127" s="192" t="str">
        <f t="shared" si="65"/>
        <v/>
      </c>
      <c r="R127" s="192" t="str">
        <f t="shared" si="66"/>
        <v/>
      </c>
      <c r="S127" s="169" t="str">
        <f t="shared" si="53"/>
        <v/>
      </c>
      <c r="T127" s="169" t="str">
        <f t="shared" si="74"/>
        <v/>
      </c>
      <c r="U127" s="169" t="str">
        <f t="shared" si="74"/>
        <v/>
      </c>
      <c r="V127" s="169" t="str">
        <f t="shared" si="54"/>
        <v/>
      </c>
      <c r="W127" s="169" t="str">
        <f t="shared" ref="W127:AF136" si="75">IF(OR($K127=W$16,$L127=W$16,$M127=W$16,$N127=W$16,$O127=W$16,$P127=W$16),$G127,"")</f>
        <v/>
      </c>
      <c r="X127" s="169" t="str">
        <f t="shared" si="75"/>
        <v/>
      </c>
      <c r="Y127" s="169" t="str">
        <f t="shared" si="75"/>
        <v/>
      </c>
      <c r="Z127" s="169" t="str">
        <f t="shared" si="75"/>
        <v/>
      </c>
      <c r="AA127" s="169" t="str">
        <f t="shared" si="75"/>
        <v/>
      </c>
      <c r="AB127" s="169" t="str">
        <f t="shared" si="75"/>
        <v/>
      </c>
      <c r="AC127" s="169" t="str">
        <f t="shared" si="75"/>
        <v/>
      </c>
      <c r="AD127" s="169" t="str">
        <f t="shared" si="75"/>
        <v/>
      </c>
      <c r="AE127" s="169" t="str">
        <f t="shared" si="75"/>
        <v/>
      </c>
      <c r="AF127" s="169" t="str">
        <f t="shared" si="75"/>
        <v/>
      </c>
      <c r="AG127" s="169" t="str">
        <f t="shared" ref="AG127:AP136" si="76">IF(OR($K127=AG$16,$L127=AG$16,$M127=AG$16,$N127=AG$16,$O127=AG$16,$P127=AG$16),$G127,"")</f>
        <v/>
      </c>
      <c r="AH127" s="169" t="str">
        <f t="shared" si="76"/>
        <v/>
      </c>
      <c r="AI127" s="169" t="str">
        <f t="shared" si="76"/>
        <v/>
      </c>
      <c r="AJ127" s="169" t="str">
        <f t="shared" si="76"/>
        <v/>
      </c>
      <c r="AK127" s="169" t="str">
        <f t="shared" si="76"/>
        <v/>
      </c>
      <c r="AL127" s="169" t="str">
        <f t="shared" si="76"/>
        <v/>
      </c>
      <c r="AM127" s="169" t="str">
        <f t="shared" si="76"/>
        <v/>
      </c>
      <c r="AN127" s="169" t="str">
        <f t="shared" si="76"/>
        <v/>
      </c>
      <c r="AO127" s="169" t="str">
        <f t="shared" si="76"/>
        <v/>
      </c>
      <c r="AP127" s="169" t="str">
        <f t="shared" si="76"/>
        <v/>
      </c>
      <c r="AQ127" s="170">
        <f t="shared" si="67"/>
        <v>0</v>
      </c>
      <c r="AR127" s="170">
        <f t="shared" si="68"/>
        <v>0</v>
      </c>
      <c r="AS127" s="193">
        <f t="shared" si="69"/>
        <v>0</v>
      </c>
    </row>
    <row r="128" spans="1:45" s="74" customFormat="1" ht="27.75" customHeight="1">
      <c r="A128" s="184">
        <f>'Inventory - Linear and Vertical'!A115</f>
        <v>112</v>
      </c>
      <c r="B128" s="184"/>
      <c r="C128" s="184">
        <f>'Inventory - Linear and Vertical'!D115</f>
        <v>0</v>
      </c>
      <c r="D128" s="184" t="str">
        <f>IF('Inventory - Linear and Vertical'!E115="","",'Inventory - Linear and Vertical'!E115)</f>
        <v/>
      </c>
      <c r="E128" s="185">
        <f>'Inventory - Linear and Vertical'!F115</f>
        <v>0</v>
      </c>
      <c r="F128" s="186">
        <f>'Inventory - Linear and Vertical'!G115</f>
        <v>0</v>
      </c>
      <c r="G128" s="194">
        <f>'Inventory - Linear and Vertical'!K115</f>
        <v>0</v>
      </c>
      <c r="H128" s="188">
        <f>IF(C128='Community-Wide Current State'!$A$18,'Inventory - Vehicles and Equip.'!#REF!-'Inventory - Vehicles and Equip.'!#REF!,'Inventory - Linear and Vertical'!I115)</f>
        <v>0</v>
      </c>
      <c r="I128" s="188">
        <f>'Inventory - Linear and Vertical'!M115</f>
        <v>0</v>
      </c>
      <c r="J128" s="189" t="str">
        <f>IF(ISNUMBER('Inventory - Linear and Vertical'!AA115),'Inventory - Linear and Vertical'!AA115,"")</f>
        <v/>
      </c>
      <c r="K128" s="190">
        <f t="shared" si="52"/>
        <v>0</v>
      </c>
      <c r="L128" s="190">
        <f t="shared" si="60"/>
        <v>0</v>
      </c>
      <c r="M128" s="190">
        <f t="shared" si="61"/>
        <v>0</v>
      </c>
      <c r="N128" s="190">
        <f t="shared" si="62"/>
        <v>0</v>
      </c>
      <c r="O128" s="190">
        <f t="shared" si="63"/>
        <v>0</v>
      </c>
      <c r="P128" s="191">
        <f t="shared" si="64"/>
        <v>0</v>
      </c>
      <c r="Q128" s="192" t="str">
        <f t="shared" si="65"/>
        <v/>
      </c>
      <c r="R128" s="192" t="str">
        <f t="shared" si="66"/>
        <v/>
      </c>
      <c r="S128" s="169" t="str">
        <f t="shared" si="53"/>
        <v/>
      </c>
      <c r="T128" s="169" t="str">
        <f t="shared" si="74"/>
        <v/>
      </c>
      <c r="U128" s="169" t="str">
        <f t="shared" si="74"/>
        <v/>
      </c>
      <c r="V128" s="169" t="str">
        <f t="shared" si="54"/>
        <v/>
      </c>
      <c r="W128" s="169" t="str">
        <f t="shared" si="75"/>
        <v/>
      </c>
      <c r="X128" s="169" t="str">
        <f t="shared" si="75"/>
        <v/>
      </c>
      <c r="Y128" s="169" t="str">
        <f t="shared" si="75"/>
        <v/>
      </c>
      <c r="Z128" s="169" t="str">
        <f t="shared" si="75"/>
        <v/>
      </c>
      <c r="AA128" s="169" t="str">
        <f t="shared" si="75"/>
        <v/>
      </c>
      <c r="AB128" s="169" t="str">
        <f t="shared" si="75"/>
        <v/>
      </c>
      <c r="AC128" s="169" t="str">
        <f t="shared" si="75"/>
        <v/>
      </c>
      <c r="AD128" s="169" t="str">
        <f t="shared" si="75"/>
        <v/>
      </c>
      <c r="AE128" s="169" t="str">
        <f t="shared" si="75"/>
        <v/>
      </c>
      <c r="AF128" s="169" t="str">
        <f t="shared" si="75"/>
        <v/>
      </c>
      <c r="AG128" s="169" t="str">
        <f t="shared" si="76"/>
        <v/>
      </c>
      <c r="AH128" s="169" t="str">
        <f t="shared" si="76"/>
        <v/>
      </c>
      <c r="AI128" s="169" t="str">
        <f t="shared" si="76"/>
        <v/>
      </c>
      <c r="AJ128" s="169" t="str">
        <f t="shared" si="76"/>
        <v/>
      </c>
      <c r="AK128" s="169" t="str">
        <f t="shared" si="76"/>
        <v/>
      </c>
      <c r="AL128" s="169" t="str">
        <f t="shared" si="76"/>
        <v/>
      </c>
      <c r="AM128" s="169" t="str">
        <f t="shared" si="76"/>
        <v/>
      </c>
      <c r="AN128" s="169" t="str">
        <f t="shared" si="76"/>
        <v/>
      </c>
      <c r="AO128" s="169" t="str">
        <f t="shared" si="76"/>
        <v/>
      </c>
      <c r="AP128" s="169" t="str">
        <f t="shared" si="76"/>
        <v/>
      </c>
      <c r="AQ128" s="170">
        <f t="shared" si="67"/>
        <v>0</v>
      </c>
      <c r="AR128" s="170">
        <f t="shared" si="68"/>
        <v>0</v>
      </c>
      <c r="AS128" s="193">
        <f t="shared" si="69"/>
        <v>0</v>
      </c>
    </row>
    <row r="129" spans="1:45" s="74" customFormat="1" ht="27.75" customHeight="1">
      <c r="A129" s="184">
        <f>'Inventory - Linear and Vertical'!A116</f>
        <v>113</v>
      </c>
      <c r="B129" s="184"/>
      <c r="C129" s="184">
        <f>'Inventory - Linear and Vertical'!D116</f>
        <v>0</v>
      </c>
      <c r="D129" s="184" t="str">
        <f>IF('Inventory - Linear and Vertical'!E116="","",'Inventory - Linear and Vertical'!E116)</f>
        <v/>
      </c>
      <c r="E129" s="185">
        <f>'Inventory - Linear and Vertical'!F116</f>
        <v>0</v>
      </c>
      <c r="F129" s="186">
        <f>'Inventory - Linear and Vertical'!G116</f>
        <v>0</v>
      </c>
      <c r="G129" s="194">
        <f>'Inventory - Linear and Vertical'!K116</f>
        <v>0</v>
      </c>
      <c r="H129" s="188">
        <f>IF(C129='Community-Wide Current State'!$A$18,'Inventory - Vehicles and Equip.'!#REF!-'Inventory - Vehicles and Equip.'!#REF!,'Inventory - Linear and Vertical'!I116)</f>
        <v>0</v>
      </c>
      <c r="I129" s="188">
        <f>'Inventory - Linear and Vertical'!M116</f>
        <v>0</v>
      </c>
      <c r="J129" s="189" t="str">
        <f>IF(ISNUMBER('Inventory - Linear and Vertical'!AA116),'Inventory - Linear and Vertical'!AA116,"")</f>
        <v/>
      </c>
      <c r="K129" s="190">
        <f t="shared" si="52"/>
        <v>0</v>
      </c>
      <c r="L129" s="190">
        <f t="shared" si="60"/>
        <v>0</v>
      </c>
      <c r="M129" s="190">
        <f t="shared" si="61"/>
        <v>0</v>
      </c>
      <c r="N129" s="190">
        <f t="shared" si="62"/>
        <v>0</v>
      </c>
      <c r="O129" s="190">
        <f t="shared" si="63"/>
        <v>0</v>
      </c>
      <c r="P129" s="191">
        <f t="shared" si="64"/>
        <v>0</v>
      </c>
      <c r="Q129" s="192" t="str">
        <f t="shared" si="65"/>
        <v/>
      </c>
      <c r="R129" s="192" t="str">
        <f t="shared" si="66"/>
        <v/>
      </c>
      <c r="S129" s="169" t="str">
        <f t="shared" si="53"/>
        <v/>
      </c>
      <c r="T129" s="169" t="str">
        <f t="shared" si="74"/>
        <v/>
      </c>
      <c r="U129" s="169" t="str">
        <f t="shared" si="74"/>
        <v/>
      </c>
      <c r="V129" s="169" t="str">
        <f t="shared" si="54"/>
        <v/>
      </c>
      <c r="W129" s="169" t="str">
        <f t="shared" si="75"/>
        <v/>
      </c>
      <c r="X129" s="169" t="str">
        <f t="shared" si="75"/>
        <v/>
      </c>
      <c r="Y129" s="169" t="str">
        <f t="shared" si="75"/>
        <v/>
      </c>
      <c r="Z129" s="169" t="str">
        <f t="shared" si="75"/>
        <v/>
      </c>
      <c r="AA129" s="169" t="str">
        <f t="shared" si="75"/>
        <v/>
      </c>
      <c r="AB129" s="169" t="str">
        <f t="shared" si="75"/>
        <v/>
      </c>
      <c r="AC129" s="169" t="str">
        <f t="shared" si="75"/>
        <v/>
      </c>
      <c r="AD129" s="169" t="str">
        <f t="shared" si="75"/>
        <v/>
      </c>
      <c r="AE129" s="169" t="str">
        <f t="shared" si="75"/>
        <v/>
      </c>
      <c r="AF129" s="169" t="str">
        <f t="shared" si="75"/>
        <v/>
      </c>
      <c r="AG129" s="169" t="str">
        <f t="shared" si="76"/>
        <v/>
      </c>
      <c r="AH129" s="169" t="str">
        <f t="shared" si="76"/>
        <v/>
      </c>
      <c r="AI129" s="169" t="str">
        <f t="shared" si="76"/>
        <v/>
      </c>
      <c r="AJ129" s="169" t="str">
        <f t="shared" si="76"/>
        <v/>
      </c>
      <c r="AK129" s="169" t="str">
        <f t="shared" si="76"/>
        <v/>
      </c>
      <c r="AL129" s="169" t="str">
        <f t="shared" si="76"/>
        <v/>
      </c>
      <c r="AM129" s="169" t="str">
        <f t="shared" si="76"/>
        <v/>
      </c>
      <c r="AN129" s="169" t="str">
        <f t="shared" si="76"/>
        <v/>
      </c>
      <c r="AO129" s="169" t="str">
        <f t="shared" si="76"/>
        <v/>
      </c>
      <c r="AP129" s="169" t="str">
        <f t="shared" si="76"/>
        <v/>
      </c>
      <c r="AQ129" s="170">
        <f t="shared" si="67"/>
        <v>0</v>
      </c>
      <c r="AR129" s="170">
        <f t="shared" si="68"/>
        <v>0</v>
      </c>
      <c r="AS129" s="193">
        <f t="shared" si="69"/>
        <v>0</v>
      </c>
    </row>
    <row r="130" spans="1:45" s="74" customFormat="1" ht="27.75" customHeight="1">
      <c r="A130" s="184">
        <f>'Inventory - Linear and Vertical'!A117</f>
        <v>114</v>
      </c>
      <c r="B130" s="184"/>
      <c r="C130" s="184">
        <f>'Inventory - Linear and Vertical'!D117</f>
        <v>0</v>
      </c>
      <c r="D130" s="184" t="str">
        <f>IF('Inventory - Linear and Vertical'!E117="","",'Inventory - Linear and Vertical'!E117)</f>
        <v/>
      </c>
      <c r="E130" s="185">
        <f>'Inventory - Linear and Vertical'!F117</f>
        <v>0</v>
      </c>
      <c r="F130" s="186">
        <f>'Inventory - Linear and Vertical'!G117</f>
        <v>0</v>
      </c>
      <c r="G130" s="194">
        <f>'Inventory - Linear and Vertical'!K117</f>
        <v>0</v>
      </c>
      <c r="H130" s="188">
        <f>IF(C130='Community-Wide Current State'!$A$18,'Inventory - Vehicles and Equip.'!J112-'Inventory - Vehicles and Equip.'!O112,'Inventory - Linear and Vertical'!I117)</f>
        <v>0</v>
      </c>
      <c r="I130" s="188">
        <f>'Inventory - Linear and Vertical'!M117</f>
        <v>0</v>
      </c>
      <c r="J130" s="189" t="str">
        <f>IF(ISNUMBER('Inventory - Linear and Vertical'!AA117),'Inventory - Linear and Vertical'!AA117,"")</f>
        <v/>
      </c>
      <c r="K130" s="190">
        <f t="shared" si="52"/>
        <v>0</v>
      </c>
      <c r="L130" s="190">
        <f t="shared" si="60"/>
        <v>0</v>
      </c>
      <c r="M130" s="190">
        <f t="shared" si="61"/>
        <v>0</v>
      </c>
      <c r="N130" s="190">
        <f t="shared" si="62"/>
        <v>0</v>
      </c>
      <c r="O130" s="190">
        <f t="shared" si="63"/>
        <v>0</v>
      </c>
      <c r="P130" s="191">
        <f t="shared" si="64"/>
        <v>0</v>
      </c>
      <c r="Q130" s="192" t="str">
        <f t="shared" si="65"/>
        <v/>
      </c>
      <c r="R130" s="192" t="str">
        <f t="shared" si="66"/>
        <v/>
      </c>
      <c r="S130" s="169" t="str">
        <f t="shared" si="53"/>
        <v/>
      </c>
      <c r="T130" s="169" t="str">
        <f t="shared" si="74"/>
        <v/>
      </c>
      <c r="U130" s="169" t="str">
        <f t="shared" si="74"/>
        <v/>
      </c>
      <c r="V130" s="169" t="str">
        <f t="shared" si="54"/>
        <v/>
      </c>
      <c r="W130" s="169" t="str">
        <f t="shared" si="75"/>
        <v/>
      </c>
      <c r="X130" s="169" t="str">
        <f t="shared" si="75"/>
        <v/>
      </c>
      <c r="Y130" s="169" t="str">
        <f t="shared" si="75"/>
        <v/>
      </c>
      <c r="Z130" s="169" t="str">
        <f t="shared" si="75"/>
        <v/>
      </c>
      <c r="AA130" s="169" t="str">
        <f t="shared" si="75"/>
        <v/>
      </c>
      <c r="AB130" s="169" t="str">
        <f t="shared" si="75"/>
        <v/>
      </c>
      <c r="AC130" s="169" t="str">
        <f t="shared" si="75"/>
        <v/>
      </c>
      <c r="AD130" s="169" t="str">
        <f t="shared" si="75"/>
        <v/>
      </c>
      <c r="AE130" s="169" t="str">
        <f t="shared" si="75"/>
        <v/>
      </c>
      <c r="AF130" s="169" t="str">
        <f t="shared" si="75"/>
        <v/>
      </c>
      <c r="AG130" s="169" t="str">
        <f t="shared" si="76"/>
        <v/>
      </c>
      <c r="AH130" s="169" t="str">
        <f t="shared" si="76"/>
        <v/>
      </c>
      <c r="AI130" s="169" t="str">
        <f t="shared" si="76"/>
        <v/>
      </c>
      <c r="AJ130" s="169" t="str">
        <f t="shared" si="76"/>
        <v/>
      </c>
      <c r="AK130" s="169" t="str">
        <f t="shared" si="76"/>
        <v/>
      </c>
      <c r="AL130" s="169" t="str">
        <f t="shared" si="76"/>
        <v/>
      </c>
      <c r="AM130" s="169" t="str">
        <f t="shared" si="76"/>
        <v/>
      </c>
      <c r="AN130" s="169" t="str">
        <f t="shared" si="76"/>
        <v/>
      </c>
      <c r="AO130" s="169" t="str">
        <f t="shared" si="76"/>
        <v/>
      </c>
      <c r="AP130" s="169" t="str">
        <f t="shared" si="76"/>
        <v/>
      </c>
      <c r="AQ130" s="170">
        <f t="shared" si="67"/>
        <v>0</v>
      </c>
      <c r="AR130" s="170">
        <f t="shared" si="68"/>
        <v>0</v>
      </c>
      <c r="AS130" s="193">
        <f t="shared" si="69"/>
        <v>0</v>
      </c>
    </row>
    <row r="131" spans="1:45" s="74" customFormat="1" ht="27.75" customHeight="1">
      <c r="A131" s="184">
        <f>'Inventory - Linear and Vertical'!A118</f>
        <v>115</v>
      </c>
      <c r="B131" s="184"/>
      <c r="C131" s="184">
        <f>'Inventory - Linear and Vertical'!D118</f>
        <v>0</v>
      </c>
      <c r="D131" s="184" t="str">
        <f>IF('Inventory - Linear and Vertical'!E118="","",'Inventory - Linear and Vertical'!E118)</f>
        <v/>
      </c>
      <c r="E131" s="185">
        <f>'Inventory - Linear and Vertical'!F118</f>
        <v>0</v>
      </c>
      <c r="F131" s="186">
        <f>'Inventory - Linear and Vertical'!G118</f>
        <v>0</v>
      </c>
      <c r="G131" s="194">
        <f>'Inventory - Linear and Vertical'!K118</f>
        <v>0</v>
      </c>
      <c r="H131" s="188">
        <f>IF(C131='Community-Wide Current State'!$A$18,'Inventory - Vehicles and Equip.'!J113-'Inventory - Vehicles and Equip.'!O113,'Inventory - Linear and Vertical'!I118)</f>
        <v>0</v>
      </c>
      <c r="I131" s="188">
        <f>'Inventory - Linear and Vertical'!M118</f>
        <v>0</v>
      </c>
      <c r="J131" s="189" t="str">
        <f>IF(ISNUMBER('Inventory - Linear and Vertical'!AA118),'Inventory - Linear and Vertical'!AA118,"")</f>
        <v/>
      </c>
      <c r="K131" s="190">
        <f t="shared" si="52"/>
        <v>0</v>
      </c>
      <c r="L131" s="190">
        <f t="shared" si="60"/>
        <v>0</v>
      </c>
      <c r="M131" s="190">
        <f t="shared" si="61"/>
        <v>0</v>
      </c>
      <c r="N131" s="190">
        <f t="shared" si="62"/>
        <v>0</v>
      </c>
      <c r="O131" s="190">
        <f t="shared" si="63"/>
        <v>0</v>
      </c>
      <c r="P131" s="191">
        <f t="shared" si="64"/>
        <v>0</v>
      </c>
      <c r="Q131" s="192" t="str">
        <f t="shared" si="65"/>
        <v/>
      </c>
      <c r="R131" s="192" t="str">
        <f t="shared" si="66"/>
        <v/>
      </c>
      <c r="S131" s="169" t="str">
        <f t="shared" si="53"/>
        <v/>
      </c>
      <c r="T131" s="169" t="str">
        <f t="shared" si="74"/>
        <v/>
      </c>
      <c r="U131" s="169" t="str">
        <f t="shared" si="74"/>
        <v/>
      </c>
      <c r="V131" s="169" t="str">
        <f t="shared" si="54"/>
        <v/>
      </c>
      <c r="W131" s="169" t="str">
        <f t="shared" si="75"/>
        <v/>
      </c>
      <c r="X131" s="169" t="str">
        <f t="shared" si="75"/>
        <v/>
      </c>
      <c r="Y131" s="169" t="str">
        <f t="shared" si="75"/>
        <v/>
      </c>
      <c r="Z131" s="169" t="str">
        <f t="shared" si="75"/>
        <v/>
      </c>
      <c r="AA131" s="169" t="str">
        <f t="shared" si="75"/>
        <v/>
      </c>
      <c r="AB131" s="169" t="str">
        <f t="shared" si="75"/>
        <v/>
      </c>
      <c r="AC131" s="169" t="str">
        <f t="shared" si="75"/>
        <v/>
      </c>
      <c r="AD131" s="169" t="str">
        <f t="shared" si="75"/>
        <v/>
      </c>
      <c r="AE131" s="169" t="str">
        <f t="shared" si="75"/>
        <v/>
      </c>
      <c r="AF131" s="169" t="str">
        <f t="shared" si="75"/>
        <v/>
      </c>
      <c r="AG131" s="169" t="str">
        <f t="shared" si="76"/>
        <v/>
      </c>
      <c r="AH131" s="169" t="str">
        <f t="shared" si="76"/>
        <v/>
      </c>
      <c r="AI131" s="169" t="str">
        <f t="shared" si="76"/>
        <v/>
      </c>
      <c r="AJ131" s="169" t="str">
        <f t="shared" si="76"/>
        <v/>
      </c>
      <c r="AK131" s="169" t="str">
        <f t="shared" si="76"/>
        <v/>
      </c>
      <c r="AL131" s="169" t="str">
        <f t="shared" si="76"/>
        <v/>
      </c>
      <c r="AM131" s="169" t="str">
        <f t="shared" si="76"/>
        <v/>
      </c>
      <c r="AN131" s="169" t="str">
        <f t="shared" si="76"/>
        <v/>
      </c>
      <c r="AO131" s="169" t="str">
        <f t="shared" si="76"/>
        <v/>
      </c>
      <c r="AP131" s="169" t="str">
        <f t="shared" si="76"/>
        <v/>
      </c>
      <c r="AQ131" s="170">
        <f t="shared" si="67"/>
        <v>0</v>
      </c>
      <c r="AR131" s="170">
        <f t="shared" si="68"/>
        <v>0</v>
      </c>
      <c r="AS131" s="193">
        <f t="shared" si="69"/>
        <v>0</v>
      </c>
    </row>
    <row r="132" spans="1:45" s="74" customFormat="1" ht="27.75" customHeight="1">
      <c r="A132" s="184">
        <f>'Inventory - Linear and Vertical'!A119</f>
        <v>116</v>
      </c>
      <c r="B132" s="184"/>
      <c r="C132" s="184">
        <f>'Inventory - Linear and Vertical'!D119</f>
        <v>0</v>
      </c>
      <c r="D132" s="184" t="str">
        <f>IF('Inventory - Linear and Vertical'!E119="","",'Inventory - Linear and Vertical'!E119)</f>
        <v/>
      </c>
      <c r="E132" s="185">
        <f>'Inventory - Linear and Vertical'!F119</f>
        <v>0</v>
      </c>
      <c r="F132" s="186">
        <f>'Inventory - Linear and Vertical'!G119</f>
        <v>0</v>
      </c>
      <c r="G132" s="194">
        <f>'Inventory - Linear and Vertical'!K119</f>
        <v>0</v>
      </c>
      <c r="H132" s="188">
        <f>IF(C132='Community-Wide Current State'!$A$18,'Inventory - Vehicles and Equip.'!J114-'Inventory - Vehicles and Equip.'!O114,'Inventory - Linear and Vertical'!I119)</f>
        <v>0</v>
      </c>
      <c r="I132" s="188">
        <f>'Inventory - Linear and Vertical'!M119</f>
        <v>0</v>
      </c>
      <c r="J132" s="189" t="str">
        <f>IF(ISNUMBER('Inventory - Linear and Vertical'!AA119),'Inventory - Linear and Vertical'!AA119,"")</f>
        <v/>
      </c>
      <c r="K132" s="190">
        <f t="shared" si="52"/>
        <v>0</v>
      </c>
      <c r="L132" s="190">
        <f t="shared" si="60"/>
        <v>0</v>
      </c>
      <c r="M132" s="190">
        <f t="shared" si="61"/>
        <v>0</v>
      </c>
      <c r="N132" s="190">
        <f t="shared" si="62"/>
        <v>0</v>
      </c>
      <c r="O132" s="190">
        <f t="shared" si="63"/>
        <v>0</v>
      </c>
      <c r="P132" s="191">
        <f t="shared" si="64"/>
        <v>0</v>
      </c>
      <c r="Q132" s="192" t="str">
        <f t="shared" si="65"/>
        <v/>
      </c>
      <c r="R132" s="192" t="str">
        <f t="shared" si="66"/>
        <v/>
      </c>
      <c r="S132" s="169" t="str">
        <f t="shared" si="53"/>
        <v/>
      </c>
      <c r="T132" s="169" t="str">
        <f t="shared" si="74"/>
        <v/>
      </c>
      <c r="U132" s="169" t="str">
        <f t="shared" si="74"/>
        <v/>
      </c>
      <c r="V132" s="169" t="str">
        <f t="shared" si="54"/>
        <v/>
      </c>
      <c r="W132" s="169" t="str">
        <f t="shared" si="75"/>
        <v/>
      </c>
      <c r="X132" s="169" t="str">
        <f t="shared" si="75"/>
        <v/>
      </c>
      <c r="Y132" s="169" t="str">
        <f t="shared" si="75"/>
        <v/>
      </c>
      <c r="Z132" s="169" t="str">
        <f t="shared" si="75"/>
        <v/>
      </c>
      <c r="AA132" s="169" t="str">
        <f t="shared" si="75"/>
        <v/>
      </c>
      <c r="AB132" s="169" t="str">
        <f t="shared" si="75"/>
        <v/>
      </c>
      <c r="AC132" s="169" t="str">
        <f t="shared" si="75"/>
        <v/>
      </c>
      <c r="AD132" s="169" t="str">
        <f t="shared" si="75"/>
        <v/>
      </c>
      <c r="AE132" s="169" t="str">
        <f t="shared" si="75"/>
        <v/>
      </c>
      <c r="AF132" s="169" t="str">
        <f t="shared" si="75"/>
        <v/>
      </c>
      <c r="AG132" s="169" t="str">
        <f t="shared" si="76"/>
        <v/>
      </c>
      <c r="AH132" s="169" t="str">
        <f t="shared" si="76"/>
        <v/>
      </c>
      <c r="AI132" s="169" t="str">
        <f t="shared" si="76"/>
        <v/>
      </c>
      <c r="AJ132" s="169" t="str">
        <f t="shared" si="76"/>
        <v/>
      </c>
      <c r="AK132" s="169" t="str">
        <f t="shared" si="76"/>
        <v/>
      </c>
      <c r="AL132" s="169" t="str">
        <f t="shared" si="76"/>
        <v/>
      </c>
      <c r="AM132" s="169" t="str">
        <f t="shared" si="76"/>
        <v/>
      </c>
      <c r="AN132" s="169" t="str">
        <f t="shared" si="76"/>
        <v/>
      </c>
      <c r="AO132" s="169" t="str">
        <f t="shared" si="76"/>
        <v/>
      </c>
      <c r="AP132" s="169" t="str">
        <f t="shared" si="76"/>
        <v/>
      </c>
      <c r="AQ132" s="170">
        <f t="shared" si="67"/>
        <v>0</v>
      </c>
      <c r="AR132" s="170">
        <f t="shared" si="68"/>
        <v>0</v>
      </c>
      <c r="AS132" s="193">
        <f t="shared" si="69"/>
        <v>0</v>
      </c>
    </row>
    <row r="133" spans="1:45" s="74" customFormat="1" ht="27.75" customHeight="1">
      <c r="A133" s="184">
        <f>'Inventory - Linear and Vertical'!A120</f>
        <v>117</v>
      </c>
      <c r="B133" s="184"/>
      <c r="C133" s="184">
        <f>'Inventory - Linear and Vertical'!D120</f>
        <v>0</v>
      </c>
      <c r="D133" s="184" t="str">
        <f>IF('Inventory - Linear and Vertical'!E120="","",'Inventory - Linear and Vertical'!E120)</f>
        <v/>
      </c>
      <c r="E133" s="185">
        <f>'Inventory - Linear and Vertical'!F120</f>
        <v>0</v>
      </c>
      <c r="F133" s="186">
        <f>'Inventory - Linear and Vertical'!G120</f>
        <v>0</v>
      </c>
      <c r="G133" s="194">
        <f>'Inventory - Linear and Vertical'!K120</f>
        <v>0</v>
      </c>
      <c r="H133" s="188">
        <f>IF(C133='Community-Wide Current State'!$A$18,'Inventory - Vehicles and Equip.'!J115-'Inventory - Vehicles and Equip.'!O115,'Inventory - Linear and Vertical'!I120)</f>
        <v>0</v>
      </c>
      <c r="I133" s="188">
        <f>'Inventory - Linear and Vertical'!M120</f>
        <v>0</v>
      </c>
      <c r="J133" s="189" t="str">
        <f>IF(ISNUMBER('Inventory - Linear and Vertical'!AA120),'Inventory - Linear and Vertical'!AA120,"")</f>
        <v/>
      </c>
      <c r="K133" s="190">
        <f t="shared" si="52"/>
        <v>0</v>
      </c>
      <c r="L133" s="190">
        <f t="shared" si="60"/>
        <v>0</v>
      </c>
      <c r="M133" s="190">
        <f t="shared" si="61"/>
        <v>0</v>
      </c>
      <c r="N133" s="190">
        <f t="shared" si="62"/>
        <v>0</v>
      </c>
      <c r="O133" s="190">
        <f t="shared" si="63"/>
        <v>0</v>
      </c>
      <c r="P133" s="191">
        <f t="shared" si="64"/>
        <v>0</v>
      </c>
      <c r="Q133" s="192" t="str">
        <f t="shared" si="65"/>
        <v/>
      </c>
      <c r="R133" s="192" t="str">
        <f t="shared" si="66"/>
        <v/>
      </c>
      <c r="S133" s="169" t="str">
        <f t="shared" si="53"/>
        <v/>
      </c>
      <c r="T133" s="169" t="str">
        <f t="shared" si="74"/>
        <v/>
      </c>
      <c r="U133" s="169" t="str">
        <f t="shared" si="74"/>
        <v/>
      </c>
      <c r="V133" s="169" t="str">
        <f t="shared" si="54"/>
        <v/>
      </c>
      <c r="W133" s="169" t="str">
        <f t="shared" si="75"/>
        <v/>
      </c>
      <c r="X133" s="169" t="str">
        <f t="shared" si="75"/>
        <v/>
      </c>
      <c r="Y133" s="169" t="str">
        <f t="shared" si="75"/>
        <v/>
      </c>
      <c r="Z133" s="169" t="str">
        <f t="shared" si="75"/>
        <v/>
      </c>
      <c r="AA133" s="169" t="str">
        <f t="shared" si="75"/>
        <v/>
      </c>
      <c r="AB133" s="169" t="str">
        <f t="shared" si="75"/>
        <v/>
      </c>
      <c r="AC133" s="169" t="str">
        <f t="shared" si="75"/>
        <v/>
      </c>
      <c r="AD133" s="169" t="str">
        <f t="shared" si="75"/>
        <v/>
      </c>
      <c r="AE133" s="169" t="str">
        <f t="shared" si="75"/>
        <v/>
      </c>
      <c r="AF133" s="169" t="str">
        <f t="shared" si="75"/>
        <v/>
      </c>
      <c r="AG133" s="169" t="str">
        <f t="shared" si="76"/>
        <v/>
      </c>
      <c r="AH133" s="169" t="str">
        <f t="shared" si="76"/>
        <v/>
      </c>
      <c r="AI133" s="169" t="str">
        <f t="shared" si="76"/>
        <v/>
      </c>
      <c r="AJ133" s="169" t="str">
        <f t="shared" si="76"/>
        <v/>
      </c>
      <c r="AK133" s="169" t="str">
        <f t="shared" si="76"/>
        <v/>
      </c>
      <c r="AL133" s="169" t="str">
        <f t="shared" si="76"/>
        <v/>
      </c>
      <c r="AM133" s="169" t="str">
        <f t="shared" si="76"/>
        <v/>
      </c>
      <c r="AN133" s="169" t="str">
        <f t="shared" si="76"/>
        <v/>
      </c>
      <c r="AO133" s="169" t="str">
        <f t="shared" si="76"/>
        <v/>
      </c>
      <c r="AP133" s="169" t="str">
        <f t="shared" si="76"/>
        <v/>
      </c>
      <c r="AQ133" s="170">
        <f t="shared" si="67"/>
        <v>0</v>
      </c>
      <c r="AR133" s="170">
        <f t="shared" si="68"/>
        <v>0</v>
      </c>
      <c r="AS133" s="193">
        <f t="shared" si="69"/>
        <v>0</v>
      </c>
    </row>
    <row r="134" spans="1:45" s="74" customFormat="1" ht="27.75" customHeight="1">
      <c r="A134" s="184">
        <f>'Inventory - Linear and Vertical'!A121</f>
        <v>118</v>
      </c>
      <c r="B134" s="184"/>
      <c r="C134" s="184">
        <f>'Inventory - Linear and Vertical'!D121</f>
        <v>0</v>
      </c>
      <c r="D134" s="184" t="str">
        <f>IF('Inventory - Linear and Vertical'!E121="","",'Inventory - Linear and Vertical'!E121)</f>
        <v/>
      </c>
      <c r="E134" s="185">
        <f>'Inventory - Linear and Vertical'!F121</f>
        <v>0</v>
      </c>
      <c r="F134" s="186">
        <f>'Inventory - Linear and Vertical'!G121</f>
        <v>0</v>
      </c>
      <c r="G134" s="194">
        <f>'Inventory - Linear and Vertical'!K121</f>
        <v>0</v>
      </c>
      <c r="H134" s="188">
        <f>IF(C134='Community-Wide Current State'!$A$18,'Inventory - Vehicles and Equip.'!J116-'Inventory - Vehicles and Equip.'!O116,'Inventory - Linear and Vertical'!I121)</f>
        <v>0</v>
      </c>
      <c r="I134" s="188">
        <f>'Inventory - Linear and Vertical'!M121</f>
        <v>0</v>
      </c>
      <c r="J134" s="189" t="str">
        <f>IF(ISNUMBER('Inventory - Linear and Vertical'!AA121),'Inventory - Linear and Vertical'!AA121,"")</f>
        <v/>
      </c>
      <c r="K134" s="190">
        <f t="shared" si="52"/>
        <v>0</v>
      </c>
      <c r="L134" s="190">
        <f t="shared" si="60"/>
        <v>0</v>
      </c>
      <c r="M134" s="190">
        <f t="shared" si="61"/>
        <v>0</v>
      </c>
      <c r="N134" s="190">
        <f t="shared" si="62"/>
        <v>0</v>
      </c>
      <c r="O134" s="190">
        <f t="shared" si="63"/>
        <v>0</v>
      </c>
      <c r="P134" s="191">
        <f t="shared" si="64"/>
        <v>0</v>
      </c>
      <c r="Q134" s="192" t="str">
        <f t="shared" si="65"/>
        <v/>
      </c>
      <c r="R134" s="192" t="str">
        <f t="shared" si="66"/>
        <v/>
      </c>
      <c r="S134" s="169" t="str">
        <f t="shared" si="53"/>
        <v/>
      </c>
      <c r="T134" s="169" t="str">
        <f t="shared" si="74"/>
        <v/>
      </c>
      <c r="U134" s="169" t="str">
        <f t="shared" si="74"/>
        <v/>
      </c>
      <c r="V134" s="169" t="str">
        <f t="shared" si="54"/>
        <v/>
      </c>
      <c r="W134" s="169" t="str">
        <f t="shared" si="75"/>
        <v/>
      </c>
      <c r="X134" s="169" t="str">
        <f t="shared" si="75"/>
        <v/>
      </c>
      <c r="Y134" s="169" t="str">
        <f t="shared" si="75"/>
        <v/>
      </c>
      <c r="Z134" s="169" t="str">
        <f t="shared" si="75"/>
        <v/>
      </c>
      <c r="AA134" s="169" t="str">
        <f t="shared" si="75"/>
        <v/>
      </c>
      <c r="AB134" s="169" t="str">
        <f t="shared" si="75"/>
        <v/>
      </c>
      <c r="AC134" s="169" t="str">
        <f t="shared" si="75"/>
        <v/>
      </c>
      <c r="AD134" s="169" t="str">
        <f t="shared" si="75"/>
        <v/>
      </c>
      <c r="AE134" s="169" t="str">
        <f t="shared" si="75"/>
        <v/>
      </c>
      <c r="AF134" s="169" t="str">
        <f t="shared" si="75"/>
        <v/>
      </c>
      <c r="AG134" s="169" t="str">
        <f t="shared" si="76"/>
        <v/>
      </c>
      <c r="AH134" s="169" t="str">
        <f t="shared" si="76"/>
        <v/>
      </c>
      <c r="AI134" s="169" t="str">
        <f t="shared" si="76"/>
        <v/>
      </c>
      <c r="AJ134" s="169" t="str">
        <f t="shared" si="76"/>
        <v/>
      </c>
      <c r="AK134" s="169" t="str">
        <f t="shared" si="76"/>
        <v/>
      </c>
      <c r="AL134" s="169" t="str">
        <f t="shared" si="76"/>
        <v/>
      </c>
      <c r="AM134" s="169" t="str">
        <f t="shared" si="76"/>
        <v/>
      </c>
      <c r="AN134" s="169" t="str">
        <f t="shared" si="76"/>
        <v/>
      </c>
      <c r="AO134" s="169" t="str">
        <f t="shared" si="76"/>
        <v/>
      </c>
      <c r="AP134" s="169" t="str">
        <f t="shared" si="76"/>
        <v/>
      </c>
      <c r="AQ134" s="170">
        <f t="shared" si="67"/>
        <v>0</v>
      </c>
      <c r="AR134" s="170">
        <f t="shared" si="68"/>
        <v>0</v>
      </c>
      <c r="AS134" s="193">
        <f t="shared" si="69"/>
        <v>0</v>
      </c>
    </row>
    <row r="135" spans="1:45" s="74" customFormat="1" ht="27.75" customHeight="1">
      <c r="A135" s="184">
        <f>'Inventory - Linear and Vertical'!A122</f>
        <v>119</v>
      </c>
      <c r="B135" s="184"/>
      <c r="C135" s="184">
        <f>'Inventory - Linear and Vertical'!D122</f>
        <v>0</v>
      </c>
      <c r="D135" s="184" t="str">
        <f>IF('Inventory - Linear and Vertical'!E122="","",'Inventory - Linear and Vertical'!E122)</f>
        <v/>
      </c>
      <c r="E135" s="185">
        <f>'Inventory - Linear and Vertical'!F122</f>
        <v>0</v>
      </c>
      <c r="F135" s="186">
        <f>'Inventory - Linear and Vertical'!G122</f>
        <v>0</v>
      </c>
      <c r="G135" s="194">
        <f>'Inventory - Linear and Vertical'!K122</f>
        <v>0</v>
      </c>
      <c r="H135" s="188">
        <f>IF(C135='Community-Wide Current State'!$A$18,'Inventory - Vehicles and Equip.'!J117-'Inventory - Vehicles and Equip.'!O117,'Inventory - Linear and Vertical'!I122)</f>
        <v>0</v>
      </c>
      <c r="I135" s="188">
        <f>'Inventory - Linear and Vertical'!M122</f>
        <v>0</v>
      </c>
      <c r="J135" s="189" t="str">
        <f>IF(ISNUMBER('Inventory - Linear and Vertical'!AA122),'Inventory - Linear and Vertical'!AA122,"")</f>
        <v/>
      </c>
      <c r="K135" s="190">
        <f t="shared" si="52"/>
        <v>0</v>
      </c>
      <c r="L135" s="190">
        <f t="shared" si="60"/>
        <v>0</v>
      </c>
      <c r="M135" s="190">
        <f t="shared" si="61"/>
        <v>0</v>
      </c>
      <c r="N135" s="190">
        <f t="shared" si="62"/>
        <v>0</v>
      </c>
      <c r="O135" s="190">
        <f t="shared" si="63"/>
        <v>0</v>
      </c>
      <c r="P135" s="191">
        <f t="shared" si="64"/>
        <v>0</v>
      </c>
      <c r="Q135" s="192" t="str">
        <f t="shared" si="65"/>
        <v/>
      </c>
      <c r="R135" s="192" t="str">
        <f t="shared" si="66"/>
        <v/>
      </c>
      <c r="S135" s="169" t="str">
        <f t="shared" si="53"/>
        <v/>
      </c>
      <c r="T135" s="169" t="str">
        <f t="shared" si="74"/>
        <v/>
      </c>
      <c r="U135" s="169" t="str">
        <f t="shared" si="74"/>
        <v/>
      </c>
      <c r="V135" s="169" t="str">
        <f t="shared" si="54"/>
        <v/>
      </c>
      <c r="W135" s="169" t="str">
        <f t="shared" si="75"/>
        <v/>
      </c>
      <c r="X135" s="169" t="str">
        <f t="shared" si="75"/>
        <v/>
      </c>
      <c r="Y135" s="169" t="str">
        <f t="shared" si="75"/>
        <v/>
      </c>
      <c r="Z135" s="169" t="str">
        <f t="shared" si="75"/>
        <v/>
      </c>
      <c r="AA135" s="169" t="str">
        <f t="shared" si="75"/>
        <v/>
      </c>
      <c r="AB135" s="169" t="str">
        <f t="shared" si="75"/>
        <v/>
      </c>
      <c r="AC135" s="169" t="str">
        <f t="shared" si="75"/>
        <v/>
      </c>
      <c r="AD135" s="169" t="str">
        <f t="shared" si="75"/>
        <v/>
      </c>
      <c r="AE135" s="169" t="str">
        <f t="shared" si="75"/>
        <v/>
      </c>
      <c r="AF135" s="169" t="str">
        <f t="shared" si="75"/>
        <v/>
      </c>
      <c r="AG135" s="169" t="str">
        <f t="shared" si="76"/>
        <v/>
      </c>
      <c r="AH135" s="169" t="str">
        <f t="shared" si="76"/>
        <v/>
      </c>
      <c r="AI135" s="169" t="str">
        <f t="shared" si="76"/>
        <v/>
      </c>
      <c r="AJ135" s="169" t="str">
        <f t="shared" si="76"/>
        <v/>
      </c>
      <c r="AK135" s="169" t="str">
        <f t="shared" si="76"/>
        <v/>
      </c>
      <c r="AL135" s="169" t="str">
        <f t="shared" si="76"/>
        <v/>
      </c>
      <c r="AM135" s="169" t="str">
        <f t="shared" si="76"/>
        <v/>
      </c>
      <c r="AN135" s="169" t="str">
        <f t="shared" si="76"/>
        <v/>
      </c>
      <c r="AO135" s="169" t="str">
        <f t="shared" si="76"/>
        <v/>
      </c>
      <c r="AP135" s="169" t="str">
        <f t="shared" si="76"/>
        <v/>
      </c>
      <c r="AQ135" s="170">
        <f t="shared" si="67"/>
        <v>0</v>
      </c>
      <c r="AR135" s="170">
        <f t="shared" si="68"/>
        <v>0</v>
      </c>
      <c r="AS135" s="193">
        <f t="shared" si="69"/>
        <v>0</v>
      </c>
    </row>
    <row r="136" spans="1:45" s="74" customFormat="1" ht="27.75" customHeight="1">
      <c r="A136" s="184">
        <f>'Inventory - Linear and Vertical'!A123</f>
        <v>120</v>
      </c>
      <c r="B136" s="184"/>
      <c r="C136" s="184">
        <f>'Inventory - Linear and Vertical'!D123</f>
        <v>0</v>
      </c>
      <c r="D136" s="184" t="str">
        <f>IF('Inventory - Linear and Vertical'!E123="","",'Inventory - Linear and Vertical'!E123)</f>
        <v/>
      </c>
      <c r="E136" s="185">
        <f>'Inventory - Linear and Vertical'!F123</f>
        <v>0</v>
      </c>
      <c r="F136" s="186">
        <f>'Inventory - Linear and Vertical'!G123</f>
        <v>0</v>
      </c>
      <c r="G136" s="194">
        <f>'Inventory - Linear and Vertical'!K123</f>
        <v>0</v>
      </c>
      <c r="H136" s="188">
        <f>IF(C136='Community-Wide Current State'!$A$18,'Inventory - Vehicles and Equip.'!J118-'Inventory - Vehicles and Equip.'!O118,'Inventory - Linear and Vertical'!I123)</f>
        <v>0</v>
      </c>
      <c r="I136" s="188">
        <f>'Inventory - Linear and Vertical'!M123</f>
        <v>0</v>
      </c>
      <c r="J136" s="189" t="str">
        <f>IF(ISNUMBER('Inventory - Linear and Vertical'!AA123),'Inventory - Linear and Vertical'!AA123,"")</f>
        <v/>
      </c>
      <c r="K136" s="190">
        <f t="shared" si="52"/>
        <v>0</v>
      </c>
      <c r="L136" s="190">
        <f t="shared" si="60"/>
        <v>0</v>
      </c>
      <c r="M136" s="190">
        <f t="shared" si="61"/>
        <v>0</v>
      </c>
      <c r="N136" s="190">
        <f t="shared" si="62"/>
        <v>0</v>
      </c>
      <c r="O136" s="190">
        <f t="shared" si="63"/>
        <v>0</v>
      </c>
      <c r="P136" s="191">
        <f t="shared" si="64"/>
        <v>0</v>
      </c>
      <c r="Q136" s="192" t="str">
        <f t="shared" si="65"/>
        <v/>
      </c>
      <c r="R136" s="192" t="str">
        <f t="shared" si="66"/>
        <v/>
      </c>
      <c r="S136" s="169" t="str">
        <f t="shared" si="53"/>
        <v/>
      </c>
      <c r="T136" s="169" t="str">
        <f t="shared" si="74"/>
        <v/>
      </c>
      <c r="U136" s="169" t="str">
        <f t="shared" si="74"/>
        <v/>
      </c>
      <c r="V136" s="169" t="str">
        <f t="shared" si="54"/>
        <v/>
      </c>
      <c r="W136" s="169" t="str">
        <f t="shared" si="75"/>
        <v/>
      </c>
      <c r="X136" s="169" t="str">
        <f t="shared" si="75"/>
        <v/>
      </c>
      <c r="Y136" s="169" t="str">
        <f t="shared" si="75"/>
        <v/>
      </c>
      <c r="Z136" s="169" t="str">
        <f t="shared" si="75"/>
        <v/>
      </c>
      <c r="AA136" s="169" t="str">
        <f t="shared" si="75"/>
        <v/>
      </c>
      <c r="AB136" s="169" t="str">
        <f t="shared" si="75"/>
        <v/>
      </c>
      <c r="AC136" s="169" t="str">
        <f t="shared" si="75"/>
        <v/>
      </c>
      <c r="AD136" s="169" t="str">
        <f t="shared" si="75"/>
        <v/>
      </c>
      <c r="AE136" s="169" t="str">
        <f t="shared" si="75"/>
        <v/>
      </c>
      <c r="AF136" s="169" t="str">
        <f t="shared" si="75"/>
        <v/>
      </c>
      <c r="AG136" s="169" t="str">
        <f t="shared" si="76"/>
        <v/>
      </c>
      <c r="AH136" s="169" t="str">
        <f t="shared" si="76"/>
        <v/>
      </c>
      <c r="AI136" s="169" t="str">
        <f t="shared" si="76"/>
        <v/>
      </c>
      <c r="AJ136" s="169" t="str">
        <f t="shared" si="76"/>
        <v/>
      </c>
      <c r="AK136" s="169" t="str">
        <f t="shared" si="76"/>
        <v/>
      </c>
      <c r="AL136" s="169" t="str">
        <f t="shared" si="76"/>
        <v/>
      </c>
      <c r="AM136" s="169" t="str">
        <f t="shared" si="76"/>
        <v/>
      </c>
      <c r="AN136" s="169" t="str">
        <f t="shared" si="76"/>
        <v/>
      </c>
      <c r="AO136" s="169" t="str">
        <f t="shared" si="76"/>
        <v/>
      </c>
      <c r="AP136" s="169" t="str">
        <f t="shared" si="76"/>
        <v/>
      </c>
      <c r="AQ136" s="170">
        <f t="shared" si="67"/>
        <v>0</v>
      </c>
      <c r="AR136" s="170">
        <f t="shared" si="68"/>
        <v>0</v>
      </c>
      <c r="AS136" s="193">
        <f t="shared" si="69"/>
        <v>0</v>
      </c>
    </row>
    <row r="137" spans="1:45" s="74" customFormat="1" ht="27.75" customHeight="1">
      <c r="A137" s="184">
        <f>'Inventory - Linear and Vertical'!A124</f>
        <v>121</v>
      </c>
      <c r="B137" s="184"/>
      <c r="C137" s="184">
        <f>'Inventory - Linear and Vertical'!D124</f>
        <v>0</v>
      </c>
      <c r="D137" s="184" t="str">
        <f>IF('Inventory - Linear and Vertical'!E124="","",'Inventory - Linear and Vertical'!E124)</f>
        <v/>
      </c>
      <c r="E137" s="185">
        <f>'Inventory - Linear and Vertical'!F124</f>
        <v>0</v>
      </c>
      <c r="F137" s="186">
        <f>'Inventory - Linear and Vertical'!G124</f>
        <v>0</v>
      </c>
      <c r="G137" s="194">
        <f>'Inventory - Linear and Vertical'!K124</f>
        <v>0</v>
      </c>
      <c r="H137" s="188">
        <f>IF(C137='Community-Wide Current State'!$A$18,'Inventory - Vehicles and Equip.'!J119-'Inventory - Vehicles and Equip.'!O119,'Inventory - Linear and Vertical'!I124)</f>
        <v>0</v>
      </c>
      <c r="I137" s="188">
        <f>'Inventory - Linear and Vertical'!M124</f>
        <v>0</v>
      </c>
      <c r="J137" s="189" t="str">
        <f>IF(ISNUMBER('Inventory - Linear and Vertical'!AA124),'Inventory - Linear and Vertical'!AA124,"")</f>
        <v/>
      </c>
      <c r="K137" s="190">
        <f t="shared" si="52"/>
        <v>0</v>
      </c>
      <c r="L137" s="190">
        <f t="shared" si="60"/>
        <v>0</v>
      </c>
      <c r="M137" s="190">
        <f t="shared" si="61"/>
        <v>0</v>
      </c>
      <c r="N137" s="190">
        <f t="shared" si="62"/>
        <v>0</v>
      </c>
      <c r="O137" s="190">
        <f t="shared" si="63"/>
        <v>0</v>
      </c>
      <c r="P137" s="191">
        <f t="shared" si="64"/>
        <v>0</v>
      </c>
      <c r="Q137" s="192" t="str">
        <f t="shared" si="65"/>
        <v/>
      </c>
      <c r="R137" s="192" t="str">
        <f t="shared" si="66"/>
        <v/>
      </c>
      <c r="S137" s="169" t="str">
        <f t="shared" si="53"/>
        <v/>
      </c>
      <c r="T137" s="169" t="str">
        <f t="shared" si="74"/>
        <v/>
      </c>
      <c r="U137" s="169" t="str">
        <f t="shared" si="74"/>
        <v/>
      </c>
      <c r="V137" s="169" t="str">
        <f t="shared" si="54"/>
        <v/>
      </c>
      <c r="W137" s="169" t="str">
        <f t="shared" ref="W137:AF146" si="77">IF(OR($K137=W$16,$L137=W$16,$M137=W$16,$N137=W$16,$O137=W$16,$P137=W$16),$G137,"")</f>
        <v/>
      </c>
      <c r="X137" s="169" t="str">
        <f t="shared" si="77"/>
        <v/>
      </c>
      <c r="Y137" s="169" t="str">
        <f t="shared" si="77"/>
        <v/>
      </c>
      <c r="Z137" s="169" t="str">
        <f t="shared" si="77"/>
        <v/>
      </c>
      <c r="AA137" s="169" t="str">
        <f t="shared" si="77"/>
        <v/>
      </c>
      <c r="AB137" s="169" t="str">
        <f t="shared" si="77"/>
        <v/>
      </c>
      <c r="AC137" s="169" t="str">
        <f t="shared" si="77"/>
        <v/>
      </c>
      <c r="AD137" s="169" t="str">
        <f t="shared" si="77"/>
        <v/>
      </c>
      <c r="AE137" s="169" t="str">
        <f t="shared" si="77"/>
        <v/>
      </c>
      <c r="AF137" s="169" t="str">
        <f t="shared" si="77"/>
        <v/>
      </c>
      <c r="AG137" s="169" t="str">
        <f t="shared" ref="AG137:AP146" si="78">IF(OR($K137=AG$16,$L137=AG$16,$M137=AG$16,$N137=AG$16,$O137=AG$16,$P137=AG$16),$G137,"")</f>
        <v/>
      </c>
      <c r="AH137" s="169" t="str">
        <f t="shared" si="78"/>
        <v/>
      </c>
      <c r="AI137" s="169" t="str">
        <f t="shared" si="78"/>
        <v/>
      </c>
      <c r="AJ137" s="169" t="str">
        <f t="shared" si="78"/>
        <v/>
      </c>
      <c r="AK137" s="169" t="str">
        <f t="shared" si="78"/>
        <v/>
      </c>
      <c r="AL137" s="169" t="str">
        <f t="shared" si="78"/>
        <v/>
      </c>
      <c r="AM137" s="169" t="str">
        <f t="shared" si="78"/>
        <v/>
      </c>
      <c r="AN137" s="169" t="str">
        <f t="shared" si="78"/>
        <v/>
      </c>
      <c r="AO137" s="169" t="str">
        <f t="shared" si="78"/>
        <v/>
      </c>
      <c r="AP137" s="169" t="str">
        <f t="shared" si="78"/>
        <v/>
      </c>
      <c r="AQ137" s="170">
        <f t="shared" si="67"/>
        <v>0</v>
      </c>
      <c r="AR137" s="170">
        <f t="shared" si="68"/>
        <v>0</v>
      </c>
      <c r="AS137" s="193">
        <f t="shared" si="69"/>
        <v>0</v>
      </c>
    </row>
    <row r="138" spans="1:45" s="74" customFormat="1" ht="27.75" customHeight="1">
      <c r="A138" s="184">
        <f>'Inventory - Linear and Vertical'!A125</f>
        <v>122</v>
      </c>
      <c r="B138" s="184"/>
      <c r="C138" s="184">
        <f>'Inventory - Linear and Vertical'!D125</f>
        <v>0</v>
      </c>
      <c r="D138" s="184" t="str">
        <f>IF('Inventory - Linear and Vertical'!E125="","",'Inventory - Linear and Vertical'!E125)</f>
        <v/>
      </c>
      <c r="E138" s="185">
        <f>'Inventory - Linear and Vertical'!F125</f>
        <v>0</v>
      </c>
      <c r="F138" s="186">
        <f>'Inventory - Linear and Vertical'!G125</f>
        <v>0</v>
      </c>
      <c r="G138" s="194">
        <f>'Inventory - Linear and Vertical'!K125</f>
        <v>0</v>
      </c>
      <c r="H138" s="188">
        <f>IF(C138='Community-Wide Current State'!$A$18,'Inventory - Vehicles and Equip.'!J120-'Inventory - Vehicles and Equip.'!O120,'Inventory - Linear and Vertical'!I125)</f>
        <v>0</v>
      </c>
      <c r="I138" s="188">
        <f>'Inventory - Linear and Vertical'!M125</f>
        <v>0</v>
      </c>
      <c r="J138" s="189" t="str">
        <f>IF(ISNUMBER('Inventory - Linear and Vertical'!AA125),'Inventory - Linear and Vertical'!AA125,"")</f>
        <v/>
      </c>
      <c r="K138" s="190">
        <f t="shared" si="52"/>
        <v>0</v>
      </c>
      <c r="L138" s="190">
        <f t="shared" si="60"/>
        <v>0</v>
      </c>
      <c r="M138" s="190">
        <f t="shared" si="61"/>
        <v>0</v>
      </c>
      <c r="N138" s="190">
        <f t="shared" si="62"/>
        <v>0</v>
      </c>
      <c r="O138" s="190">
        <f t="shared" si="63"/>
        <v>0</v>
      </c>
      <c r="P138" s="191">
        <f t="shared" si="64"/>
        <v>0</v>
      </c>
      <c r="Q138" s="192" t="str">
        <f t="shared" si="65"/>
        <v/>
      </c>
      <c r="R138" s="192" t="str">
        <f t="shared" si="66"/>
        <v/>
      </c>
      <c r="S138" s="169" t="str">
        <f t="shared" si="53"/>
        <v/>
      </c>
      <c r="T138" s="169" t="str">
        <f t="shared" ref="T138:U157" si="79">IF(OR($K138=T$16,$L138=T$16,$M138=T$16,$N138=T$16,$O138=T$16,$P138=T$16),$G138,"")</f>
        <v/>
      </c>
      <c r="U138" s="169" t="str">
        <f t="shared" si="79"/>
        <v/>
      </c>
      <c r="V138" s="169" t="str">
        <f t="shared" si="54"/>
        <v/>
      </c>
      <c r="W138" s="169" t="str">
        <f t="shared" si="77"/>
        <v/>
      </c>
      <c r="X138" s="169" t="str">
        <f t="shared" si="77"/>
        <v/>
      </c>
      <c r="Y138" s="169" t="str">
        <f t="shared" si="77"/>
        <v/>
      </c>
      <c r="Z138" s="169" t="str">
        <f t="shared" si="77"/>
        <v/>
      </c>
      <c r="AA138" s="169" t="str">
        <f t="shared" si="77"/>
        <v/>
      </c>
      <c r="AB138" s="169" t="str">
        <f t="shared" si="77"/>
        <v/>
      </c>
      <c r="AC138" s="169" t="str">
        <f t="shared" si="77"/>
        <v/>
      </c>
      <c r="AD138" s="169" t="str">
        <f t="shared" si="77"/>
        <v/>
      </c>
      <c r="AE138" s="169" t="str">
        <f t="shared" si="77"/>
        <v/>
      </c>
      <c r="AF138" s="169" t="str">
        <f t="shared" si="77"/>
        <v/>
      </c>
      <c r="AG138" s="169" t="str">
        <f t="shared" si="78"/>
        <v/>
      </c>
      <c r="AH138" s="169" t="str">
        <f t="shared" si="78"/>
        <v/>
      </c>
      <c r="AI138" s="169" t="str">
        <f t="shared" si="78"/>
        <v/>
      </c>
      <c r="AJ138" s="169" t="str">
        <f t="shared" si="78"/>
        <v/>
      </c>
      <c r="AK138" s="169" t="str">
        <f t="shared" si="78"/>
        <v/>
      </c>
      <c r="AL138" s="169" t="str">
        <f t="shared" si="78"/>
        <v/>
      </c>
      <c r="AM138" s="169" t="str">
        <f t="shared" si="78"/>
        <v/>
      </c>
      <c r="AN138" s="169" t="str">
        <f t="shared" si="78"/>
        <v/>
      </c>
      <c r="AO138" s="169" t="str">
        <f t="shared" si="78"/>
        <v/>
      </c>
      <c r="AP138" s="169" t="str">
        <f t="shared" si="78"/>
        <v/>
      </c>
      <c r="AQ138" s="170">
        <f t="shared" si="67"/>
        <v>0</v>
      </c>
      <c r="AR138" s="170">
        <f t="shared" si="68"/>
        <v>0</v>
      </c>
      <c r="AS138" s="193">
        <f t="shared" si="69"/>
        <v>0</v>
      </c>
    </row>
    <row r="139" spans="1:45" s="74" customFormat="1" ht="27.75" customHeight="1">
      <c r="A139" s="184">
        <f>'Inventory - Linear and Vertical'!A126</f>
        <v>123</v>
      </c>
      <c r="B139" s="184"/>
      <c r="C139" s="184">
        <f>'Inventory - Linear and Vertical'!D126</f>
        <v>0</v>
      </c>
      <c r="D139" s="184" t="str">
        <f>IF('Inventory - Linear and Vertical'!E126="","",'Inventory - Linear and Vertical'!E126)</f>
        <v/>
      </c>
      <c r="E139" s="185">
        <f>'Inventory - Linear and Vertical'!F126</f>
        <v>0</v>
      </c>
      <c r="F139" s="186">
        <f>'Inventory - Linear and Vertical'!G126</f>
        <v>0</v>
      </c>
      <c r="G139" s="194">
        <f>'Inventory - Linear and Vertical'!K126</f>
        <v>0</v>
      </c>
      <c r="H139" s="188">
        <f>IF(C139='Community-Wide Current State'!$A$18,'Inventory - Vehicles and Equip.'!J121-'Inventory - Vehicles and Equip.'!O121,'Inventory - Linear and Vertical'!I126)</f>
        <v>0</v>
      </c>
      <c r="I139" s="188">
        <f>'Inventory - Linear and Vertical'!M126</f>
        <v>0</v>
      </c>
      <c r="J139" s="189" t="str">
        <f>IF(ISNUMBER('Inventory - Linear and Vertical'!AA126),'Inventory - Linear and Vertical'!AA126,"")</f>
        <v/>
      </c>
      <c r="K139" s="190">
        <f t="shared" si="52"/>
        <v>0</v>
      </c>
      <c r="L139" s="190">
        <f t="shared" si="60"/>
        <v>0</v>
      </c>
      <c r="M139" s="190">
        <f t="shared" si="61"/>
        <v>0</v>
      </c>
      <c r="N139" s="190">
        <f t="shared" si="62"/>
        <v>0</v>
      </c>
      <c r="O139" s="190">
        <f t="shared" si="63"/>
        <v>0</v>
      </c>
      <c r="P139" s="191">
        <f t="shared" si="64"/>
        <v>0</v>
      </c>
      <c r="Q139" s="192" t="str">
        <f t="shared" si="65"/>
        <v/>
      </c>
      <c r="R139" s="192" t="str">
        <f t="shared" si="66"/>
        <v/>
      </c>
      <c r="S139" s="169" t="str">
        <f t="shared" si="53"/>
        <v/>
      </c>
      <c r="T139" s="169" t="str">
        <f t="shared" si="79"/>
        <v/>
      </c>
      <c r="U139" s="169" t="str">
        <f t="shared" si="79"/>
        <v/>
      </c>
      <c r="V139" s="169" t="str">
        <f t="shared" si="54"/>
        <v/>
      </c>
      <c r="W139" s="169" t="str">
        <f t="shared" si="77"/>
        <v/>
      </c>
      <c r="X139" s="169" t="str">
        <f t="shared" si="77"/>
        <v/>
      </c>
      <c r="Y139" s="169" t="str">
        <f t="shared" si="77"/>
        <v/>
      </c>
      <c r="Z139" s="169" t="str">
        <f t="shared" si="77"/>
        <v/>
      </c>
      <c r="AA139" s="169" t="str">
        <f t="shared" si="77"/>
        <v/>
      </c>
      <c r="AB139" s="169" t="str">
        <f t="shared" si="77"/>
        <v/>
      </c>
      <c r="AC139" s="169" t="str">
        <f t="shared" si="77"/>
        <v/>
      </c>
      <c r="AD139" s="169" t="str">
        <f t="shared" si="77"/>
        <v/>
      </c>
      <c r="AE139" s="169" t="str">
        <f t="shared" si="77"/>
        <v/>
      </c>
      <c r="AF139" s="169" t="str">
        <f t="shared" si="77"/>
        <v/>
      </c>
      <c r="AG139" s="169" t="str">
        <f t="shared" si="78"/>
        <v/>
      </c>
      <c r="AH139" s="169" t="str">
        <f t="shared" si="78"/>
        <v/>
      </c>
      <c r="AI139" s="169" t="str">
        <f t="shared" si="78"/>
        <v/>
      </c>
      <c r="AJ139" s="169" t="str">
        <f t="shared" si="78"/>
        <v/>
      </c>
      <c r="AK139" s="169" t="str">
        <f t="shared" si="78"/>
        <v/>
      </c>
      <c r="AL139" s="169" t="str">
        <f t="shared" si="78"/>
        <v/>
      </c>
      <c r="AM139" s="169" t="str">
        <f t="shared" si="78"/>
        <v/>
      </c>
      <c r="AN139" s="169" t="str">
        <f t="shared" si="78"/>
        <v/>
      </c>
      <c r="AO139" s="169" t="str">
        <f t="shared" si="78"/>
        <v/>
      </c>
      <c r="AP139" s="169" t="str">
        <f t="shared" si="78"/>
        <v/>
      </c>
      <c r="AQ139" s="170">
        <f t="shared" si="67"/>
        <v>0</v>
      </c>
      <c r="AR139" s="170">
        <f t="shared" si="68"/>
        <v>0</v>
      </c>
      <c r="AS139" s="193">
        <f t="shared" si="69"/>
        <v>0</v>
      </c>
    </row>
    <row r="140" spans="1:45" s="74" customFormat="1" ht="27.75" customHeight="1">
      <c r="A140" s="184">
        <f>'Inventory - Linear and Vertical'!A127</f>
        <v>124</v>
      </c>
      <c r="B140" s="184"/>
      <c r="C140" s="184">
        <f>'Inventory - Linear and Vertical'!D127</f>
        <v>0</v>
      </c>
      <c r="D140" s="184" t="str">
        <f>IF('Inventory - Linear and Vertical'!E127="","",'Inventory - Linear and Vertical'!E127)</f>
        <v/>
      </c>
      <c r="E140" s="185">
        <f>'Inventory - Linear and Vertical'!F127</f>
        <v>0</v>
      </c>
      <c r="F140" s="186">
        <f>'Inventory - Linear and Vertical'!G127</f>
        <v>0</v>
      </c>
      <c r="G140" s="194">
        <f>'Inventory - Linear and Vertical'!K127</f>
        <v>0</v>
      </c>
      <c r="H140" s="188">
        <f>IF(C140='Community-Wide Current State'!$A$18,'Inventory - Vehicles and Equip.'!J122-'Inventory - Vehicles and Equip.'!O122,'Inventory - Linear and Vertical'!I127)</f>
        <v>0</v>
      </c>
      <c r="I140" s="188">
        <f>'Inventory - Linear and Vertical'!M127</f>
        <v>0</v>
      </c>
      <c r="J140" s="189" t="str">
        <f>IF(ISNUMBER('Inventory - Linear and Vertical'!AA127),'Inventory - Linear and Vertical'!AA127,"")</f>
        <v/>
      </c>
      <c r="K140" s="190">
        <f t="shared" si="52"/>
        <v>0</v>
      </c>
      <c r="L140" s="190">
        <f t="shared" si="60"/>
        <v>0</v>
      </c>
      <c r="M140" s="190">
        <f t="shared" si="61"/>
        <v>0</v>
      </c>
      <c r="N140" s="190">
        <f t="shared" si="62"/>
        <v>0</v>
      </c>
      <c r="O140" s="190">
        <f t="shared" si="63"/>
        <v>0</v>
      </c>
      <c r="P140" s="191">
        <f t="shared" si="64"/>
        <v>0</v>
      </c>
      <c r="Q140" s="192" t="str">
        <f t="shared" si="65"/>
        <v/>
      </c>
      <c r="R140" s="192" t="str">
        <f t="shared" si="66"/>
        <v/>
      </c>
      <c r="S140" s="169" t="str">
        <f t="shared" si="53"/>
        <v/>
      </c>
      <c r="T140" s="169" t="str">
        <f t="shared" si="79"/>
        <v/>
      </c>
      <c r="U140" s="169" t="str">
        <f t="shared" si="79"/>
        <v/>
      </c>
      <c r="V140" s="169" t="str">
        <f t="shared" si="54"/>
        <v/>
      </c>
      <c r="W140" s="169" t="str">
        <f t="shared" si="77"/>
        <v/>
      </c>
      <c r="X140" s="169" t="str">
        <f t="shared" si="77"/>
        <v/>
      </c>
      <c r="Y140" s="169" t="str">
        <f t="shared" si="77"/>
        <v/>
      </c>
      <c r="Z140" s="169" t="str">
        <f t="shared" si="77"/>
        <v/>
      </c>
      <c r="AA140" s="169" t="str">
        <f t="shared" si="77"/>
        <v/>
      </c>
      <c r="AB140" s="169" t="str">
        <f t="shared" si="77"/>
        <v/>
      </c>
      <c r="AC140" s="169" t="str">
        <f t="shared" si="77"/>
        <v/>
      </c>
      <c r="AD140" s="169" t="str">
        <f t="shared" si="77"/>
        <v/>
      </c>
      <c r="AE140" s="169" t="str">
        <f t="shared" si="77"/>
        <v/>
      </c>
      <c r="AF140" s="169" t="str">
        <f t="shared" si="77"/>
        <v/>
      </c>
      <c r="AG140" s="169" t="str">
        <f t="shared" si="78"/>
        <v/>
      </c>
      <c r="AH140" s="169" t="str">
        <f t="shared" si="78"/>
        <v/>
      </c>
      <c r="AI140" s="169" t="str">
        <f t="shared" si="78"/>
        <v/>
      </c>
      <c r="AJ140" s="169" t="str">
        <f t="shared" si="78"/>
        <v/>
      </c>
      <c r="AK140" s="169" t="str">
        <f t="shared" si="78"/>
        <v/>
      </c>
      <c r="AL140" s="169" t="str">
        <f t="shared" si="78"/>
        <v/>
      </c>
      <c r="AM140" s="169" t="str">
        <f t="shared" si="78"/>
        <v/>
      </c>
      <c r="AN140" s="169" t="str">
        <f t="shared" si="78"/>
        <v/>
      </c>
      <c r="AO140" s="169" t="str">
        <f t="shared" si="78"/>
        <v/>
      </c>
      <c r="AP140" s="169" t="str">
        <f t="shared" si="78"/>
        <v/>
      </c>
      <c r="AQ140" s="170">
        <f t="shared" si="67"/>
        <v>0</v>
      </c>
      <c r="AR140" s="170">
        <f t="shared" si="68"/>
        <v>0</v>
      </c>
      <c r="AS140" s="193">
        <f t="shared" si="69"/>
        <v>0</v>
      </c>
    </row>
    <row r="141" spans="1:45" s="74" customFormat="1" ht="27.75" customHeight="1">
      <c r="A141" s="184">
        <f>'Inventory - Linear and Vertical'!A128</f>
        <v>125</v>
      </c>
      <c r="B141" s="184"/>
      <c r="C141" s="184">
        <f>'Inventory - Linear and Vertical'!D128</f>
        <v>0</v>
      </c>
      <c r="D141" s="184" t="str">
        <f>IF('Inventory - Linear and Vertical'!E128="","",'Inventory - Linear and Vertical'!E128)</f>
        <v/>
      </c>
      <c r="E141" s="185">
        <f>'Inventory - Linear and Vertical'!F128</f>
        <v>0</v>
      </c>
      <c r="F141" s="186">
        <f>'Inventory - Linear and Vertical'!G128</f>
        <v>0</v>
      </c>
      <c r="G141" s="194">
        <f>'Inventory - Linear and Vertical'!K128</f>
        <v>0</v>
      </c>
      <c r="H141" s="188">
        <f>IF(C141='Community-Wide Current State'!$A$18,'Inventory - Vehicles and Equip.'!J123-'Inventory - Vehicles and Equip.'!O123,'Inventory - Linear and Vertical'!I128)</f>
        <v>0</v>
      </c>
      <c r="I141" s="188">
        <f>'Inventory - Linear and Vertical'!M128</f>
        <v>0</v>
      </c>
      <c r="J141" s="189" t="str">
        <f>IF(ISNUMBER('Inventory - Linear and Vertical'!AA128),'Inventory - Linear and Vertical'!AA128,"")</f>
        <v/>
      </c>
      <c r="K141" s="190">
        <f t="shared" si="52"/>
        <v>0</v>
      </c>
      <c r="L141" s="190">
        <f t="shared" si="60"/>
        <v>0</v>
      </c>
      <c r="M141" s="190">
        <f t="shared" si="61"/>
        <v>0</v>
      </c>
      <c r="N141" s="190">
        <f t="shared" si="62"/>
        <v>0</v>
      </c>
      <c r="O141" s="190">
        <f t="shared" si="63"/>
        <v>0</v>
      </c>
      <c r="P141" s="191">
        <f t="shared" si="64"/>
        <v>0</v>
      </c>
      <c r="Q141" s="192" t="str">
        <f t="shared" si="65"/>
        <v/>
      </c>
      <c r="R141" s="192" t="str">
        <f t="shared" si="66"/>
        <v/>
      </c>
      <c r="S141" s="169" t="str">
        <f t="shared" si="53"/>
        <v/>
      </c>
      <c r="T141" s="169" t="str">
        <f t="shared" si="79"/>
        <v/>
      </c>
      <c r="U141" s="169" t="str">
        <f t="shared" si="79"/>
        <v/>
      </c>
      <c r="V141" s="169" t="str">
        <f t="shared" si="54"/>
        <v/>
      </c>
      <c r="W141" s="169" t="str">
        <f t="shared" si="77"/>
        <v/>
      </c>
      <c r="X141" s="169" t="str">
        <f t="shared" si="77"/>
        <v/>
      </c>
      <c r="Y141" s="169" t="str">
        <f t="shared" si="77"/>
        <v/>
      </c>
      <c r="Z141" s="169" t="str">
        <f t="shared" si="77"/>
        <v/>
      </c>
      <c r="AA141" s="169" t="str">
        <f t="shared" si="77"/>
        <v/>
      </c>
      <c r="AB141" s="169" t="str">
        <f t="shared" si="77"/>
        <v/>
      </c>
      <c r="AC141" s="169" t="str">
        <f t="shared" si="77"/>
        <v/>
      </c>
      <c r="AD141" s="169" t="str">
        <f t="shared" si="77"/>
        <v/>
      </c>
      <c r="AE141" s="169" t="str">
        <f t="shared" si="77"/>
        <v/>
      </c>
      <c r="AF141" s="169" t="str">
        <f t="shared" si="77"/>
        <v/>
      </c>
      <c r="AG141" s="169" t="str">
        <f t="shared" si="78"/>
        <v/>
      </c>
      <c r="AH141" s="169" t="str">
        <f t="shared" si="78"/>
        <v/>
      </c>
      <c r="AI141" s="169" t="str">
        <f t="shared" si="78"/>
        <v/>
      </c>
      <c r="AJ141" s="169" t="str">
        <f t="shared" si="78"/>
        <v/>
      </c>
      <c r="AK141" s="169" t="str">
        <f t="shared" si="78"/>
        <v/>
      </c>
      <c r="AL141" s="169" t="str">
        <f t="shared" si="78"/>
        <v/>
      </c>
      <c r="AM141" s="169" t="str">
        <f t="shared" si="78"/>
        <v/>
      </c>
      <c r="AN141" s="169" t="str">
        <f t="shared" si="78"/>
        <v/>
      </c>
      <c r="AO141" s="169" t="str">
        <f t="shared" si="78"/>
        <v/>
      </c>
      <c r="AP141" s="169" t="str">
        <f t="shared" si="78"/>
        <v/>
      </c>
      <c r="AQ141" s="170">
        <f t="shared" si="67"/>
        <v>0</v>
      </c>
      <c r="AR141" s="170">
        <f t="shared" si="68"/>
        <v>0</v>
      </c>
      <c r="AS141" s="193">
        <f t="shared" si="69"/>
        <v>0</v>
      </c>
    </row>
    <row r="142" spans="1:45" s="74" customFormat="1" ht="27.75" customHeight="1">
      <c r="A142" s="184">
        <f>'Inventory - Linear and Vertical'!A129</f>
        <v>126</v>
      </c>
      <c r="B142" s="184"/>
      <c r="C142" s="184">
        <f>'Inventory - Linear and Vertical'!D129</f>
        <v>0</v>
      </c>
      <c r="D142" s="184" t="str">
        <f>IF('Inventory - Linear and Vertical'!E129="","",'Inventory - Linear and Vertical'!E129)</f>
        <v/>
      </c>
      <c r="E142" s="185">
        <f>'Inventory - Linear and Vertical'!F129</f>
        <v>0</v>
      </c>
      <c r="F142" s="186">
        <f>'Inventory - Linear and Vertical'!G129</f>
        <v>0</v>
      </c>
      <c r="G142" s="194">
        <f>'Inventory - Linear and Vertical'!K129</f>
        <v>0</v>
      </c>
      <c r="H142" s="188">
        <f>IF(C142='Community-Wide Current State'!$A$18,'Inventory - Vehicles and Equip.'!J124-'Inventory - Vehicles and Equip.'!O124,'Inventory - Linear and Vertical'!I129)</f>
        <v>0</v>
      </c>
      <c r="I142" s="188">
        <f>'Inventory - Linear and Vertical'!M129</f>
        <v>0</v>
      </c>
      <c r="J142" s="189" t="str">
        <f>IF(ISNUMBER('Inventory - Linear and Vertical'!AA129),'Inventory - Linear and Vertical'!AA129,"")</f>
        <v/>
      </c>
      <c r="K142" s="190">
        <f t="shared" si="52"/>
        <v>0</v>
      </c>
      <c r="L142" s="190">
        <f t="shared" si="60"/>
        <v>0</v>
      </c>
      <c r="M142" s="190">
        <f t="shared" si="61"/>
        <v>0</v>
      </c>
      <c r="N142" s="190">
        <f t="shared" si="62"/>
        <v>0</v>
      </c>
      <c r="O142" s="190">
        <f t="shared" si="63"/>
        <v>0</v>
      </c>
      <c r="P142" s="191">
        <f t="shared" si="64"/>
        <v>0</v>
      </c>
      <c r="Q142" s="192" t="str">
        <f t="shared" si="65"/>
        <v/>
      </c>
      <c r="R142" s="192" t="str">
        <f t="shared" si="66"/>
        <v/>
      </c>
      <c r="S142" s="169" t="str">
        <f t="shared" si="53"/>
        <v/>
      </c>
      <c r="T142" s="169" t="str">
        <f t="shared" si="79"/>
        <v/>
      </c>
      <c r="U142" s="169" t="str">
        <f t="shared" si="79"/>
        <v/>
      </c>
      <c r="V142" s="169" t="str">
        <f t="shared" si="54"/>
        <v/>
      </c>
      <c r="W142" s="169" t="str">
        <f t="shared" si="77"/>
        <v/>
      </c>
      <c r="X142" s="169" t="str">
        <f t="shared" si="77"/>
        <v/>
      </c>
      <c r="Y142" s="169" t="str">
        <f t="shared" si="77"/>
        <v/>
      </c>
      <c r="Z142" s="169" t="str">
        <f t="shared" si="77"/>
        <v/>
      </c>
      <c r="AA142" s="169" t="str">
        <f t="shared" si="77"/>
        <v/>
      </c>
      <c r="AB142" s="169" t="str">
        <f t="shared" si="77"/>
        <v/>
      </c>
      <c r="AC142" s="169" t="str">
        <f t="shared" si="77"/>
        <v/>
      </c>
      <c r="AD142" s="169" t="str">
        <f t="shared" si="77"/>
        <v/>
      </c>
      <c r="AE142" s="169" t="str">
        <f t="shared" si="77"/>
        <v/>
      </c>
      <c r="AF142" s="169" t="str">
        <f t="shared" si="77"/>
        <v/>
      </c>
      <c r="AG142" s="169" t="str">
        <f t="shared" si="78"/>
        <v/>
      </c>
      <c r="AH142" s="169" t="str">
        <f t="shared" si="78"/>
        <v/>
      </c>
      <c r="AI142" s="169" t="str">
        <f t="shared" si="78"/>
        <v/>
      </c>
      <c r="AJ142" s="169" t="str">
        <f t="shared" si="78"/>
        <v/>
      </c>
      <c r="AK142" s="169" t="str">
        <f t="shared" si="78"/>
        <v/>
      </c>
      <c r="AL142" s="169" t="str">
        <f t="shared" si="78"/>
        <v/>
      </c>
      <c r="AM142" s="169" t="str">
        <f t="shared" si="78"/>
        <v/>
      </c>
      <c r="AN142" s="169" t="str">
        <f t="shared" si="78"/>
        <v/>
      </c>
      <c r="AO142" s="169" t="str">
        <f t="shared" si="78"/>
        <v/>
      </c>
      <c r="AP142" s="169" t="str">
        <f t="shared" si="78"/>
        <v/>
      </c>
      <c r="AQ142" s="170">
        <f t="shared" si="67"/>
        <v>0</v>
      </c>
      <c r="AR142" s="170">
        <f t="shared" si="68"/>
        <v>0</v>
      </c>
      <c r="AS142" s="193">
        <f t="shared" si="69"/>
        <v>0</v>
      </c>
    </row>
    <row r="143" spans="1:45" s="74" customFormat="1" ht="27.75" customHeight="1">
      <c r="A143" s="184">
        <f>'Inventory - Linear and Vertical'!A130</f>
        <v>127</v>
      </c>
      <c r="B143" s="184"/>
      <c r="C143" s="184">
        <f>'Inventory - Linear and Vertical'!D130</f>
        <v>0</v>
      </c>
      <c r="D143" s="184" t="str">
        <f>IF('Inventory - Linear and Vertical'!E130="","",'Inventory - Linear and Vertical'!E130)</f>
        <v/>
      </c>
      <c r="E143" s="185">
        <f>'Inventory - Linear and Vertical'!F130</f>
        <v>0</v>
      </c>
      <c r="F143" s="186">
        <f>'Inventory - Linear and Vertical'!G130</f>
        <v>0</v>
      </c>
      <c r="G143" s="194">
        <f>'Inventory - Linear and Vertical'!K130</f>
        <v>0</v>
      </c>
      <c r="H143" s="188">
        <f>IF(C143='Community-Wide Current State'!$A$18,'Inventory - Vehicles and Equip.'!J125-'Inventory - Vehicles and Equip.'!O125,'Inventory - Linear and Vertical'!I130)</f>
        <v>0</v>
      </c>
      <c r="I143" s="188">
        <f>'Inventory - Linear and Vertical'!M130</f>
        <v>0</v>
      </c>
      <c r="J143" s="189" t="str">
        <f>IF(ISNUMBER('Inventory - Linear and Vertical'!AA130),'Inventory - Linear and Vertical'!AA130,"")</f>
        <v/>
      </c>
      <c r="K143" s="190">
        <f t="shared" si="52"/>
        <v>0</v>
      </c>
      <c r="L143" s="190">
        <f t="shared" si="60"/>
        <v>0</v>
      </c>
      <c r="M143" s="190">
        <f t="shared" si="61"/>
        <v>0</v>
      </c>
      <c r="N143" s="190">
        <f t="shared" si="62"/>
        <v>0</v>
      </c>
      <c r="O143" s="190">
        <f t="shared" si="63"/>
        <v>0</v>
      </c>
      <c r="P143" s="191">
        <f t="shared" si="64"/>
        <v>0</v>
      </c>
      <c r="Q143" s="192" t="str">
        <f t="shared" si="65"/>
        <v/>
      </c>
      <c r="R143" s="192" t="str">
        <f t="shared" si="66"/>
        <v/>
      </c>
      <c r="S143" s="169" t="str">
        <f t="shared" si="53"/>
        <v/>
      </c>
      <c r="T143" s="169" t="str">
        <f t="shared" si="79"/>
        <v/>
      </c>
      <c r="U143" s="169" t="str">
        <f t="shared" si="79"/>
        <v/>
      </c>
      <c r="V143" s="169" t="str">
        <f t="shared" si="54"/>
        <v/>
      </c>
      <c r="W143" s="169" t="str">
        <f t="shared" si="77"/>
        <v/>
      </c>
      <c r="X143" s="169" t="str">
        <f t="shared" si="77"/>
        <v/>
      </c>
      <c r="Y143" s="169" t="str">
        <f t="shared" si="77"/>
        <v/>
      </c>
      <c r="Z143" s="169" t="str">
        <f t="shared" si="77"/>
        <v/>
      </c>
      <c r="AA143" s="169" t="str">
        <f t="shared" si="77"/>
        <v/>
      </c>
      <c r="AB143" s="169" t="str">
        <f t="shared" si="77"/>
        <v/>
      </c>
      <c r="AC143" s="169" t="str">
        <f t="shared" si="77"/>
        <v/>
      </c>
      <c r="AD143" s="169" t="str">
        <f t="shared" si="77"/>
        <v/>
      </c>
      <c r="AE143" s="169" t="str">
        <f t="shared" si="77"/>
        <v/>
      </c>
      <c r="AF143" s="169" t="str">
        <f t="shared" si="77"/>
        <v/>
      </c>
      <c r="AG143" s="169" t="str">
        <f t="shared" si="78"/>
        <v/>
      </c>
      <c r="AH143" s="169" t="str">
        <f t="shared" si="78"/>
        <v/>
      </c>
      <c r="AI143" s="169" t="str">
        <f t="shared" si="78"/>
        <v/>
      </c>
      <c r="AJ143" s="169" t="str">
        <f t="shared" si="78"/>
        <v/>
      </c>
      <c r="AK143" s="169" t="str">
        <f t="shared" si="78"/>
        <v/>
      </c>
      <c r="AL143" s="169" t="str">
        <f t="shared" si="78"/>
        <v/>
      </c>
      <c r="AM143" s="169" t="str">
        <f t="shared" si="78"/>
        <v/>
      </c>
      <c r="AN143" s="169" t="str">
        <f t="shared" si="78"/>
        <v/>
      </c>
      <c r="AO143" s="169" t="str">
        <f t="shared" si="78"/>
        <v/>
      </c>
      <c r="AP143" s="169" t="str">
        <f t="shared" si="78"/>
        <v/>
      </c>
      <c r="AQ143" s="170">
        <f t="shared" si="67"/>
        <v>0</v>
      </c>
      <c r="AR143" s="170">
        <f t="shared" si="68"/>
        <v>0</v>
      </c>
      <c r="AS143" s="193">
        <f t="shared" si="69"/>
        <v>0</v>
      </c>
    </row>
    <row r="144" spans="1:45" s="74" customFormat="1" ht="27.75" customHeight="1">
      <c r="A144" s="184">
        <f>'Inventory - Linear and Vertical'!A131</f>
        <v>128</v>
      </c>
      <c r="B144" s="184"/>
      <c r="C144" s="184">
        <f>'Inventory - Linear and Vertical'!D131</f>
        <v>0</v>
      </c>
      <c r="D144" s="184" t="str">
        <f>IF('Inventory - Linear and Vertical'!E131="","",'Inventory - Linear and Vertical'!E131)</f>
        <v/>
      </c>
      <c r="E144" s="185">
        <f>'Inventory - Linear and Vertical'!F131</f>
        <v>0</v>
      </c>
      <c r="F144" s="186">
        <f>'Inventory - Linear and Vertical'!G131</f>
        <v>0</v>
      </c>
      <c r="G144" s="194">
        <f>'Inventory - Linear and Vertical'!K131</f>
        <v>0</v>
      </c>
      <c r="H144" s="188">
        <f>IF(C144='Community-Wide Current State'!$A$18,'Inventory - Vehicles and Equip.'!J126-'Inventory - Vehicles and Equip.'!O126,'Inventory - Linear and Vertical'!I131)</f>
        <v>0</v>
      </c>
      <c r="I144" s="188">
        <f>'Inventory - Linear and Vertical'!M131</f>
        <v>0</v>
      </c>
      <c r="J144" s="189" t="str">
        <f>IF(ISNUMBER('Inventory - Linear and Vertical'!AA131),'Inventory - Linear and Vertical'!AA131,"")</f>
        <v/>
      </c>
      <c r="K144" s="190">
        <f t="shared" si="52"/>
        <v>0</v>
      </c>
      <c r="L144" s="190">
        <f t="shared" si="60"/>
        <v>0</v>
      </c>
      <c r="M144" s="190">
        <f t="shared" si="61"/>
        <v>0</v>
      </c>
      <c r="N144" s="190">
        <f t="shared" si="62"/>
        <v>0</v>
      </c>
      <c r="O144" s="190">
        <f t="shared" si="63"/>
        <v>0</v>
      </c>
      <c r="P144" s="191">
        <f t="shared" si="64"/>
        <v>0</v>
      </c>
      <c r="Q144" s="192" t="str">
        <f t="shared" si="65"/>
        <v/>
      </c>
      <c r="R144" s="192" t="str">
        <f t="shared" si="66"/>
        <v/>
      </c>
      <c r="S144" s="169" t="str">
        <f t="shared" si="53"/>
        <v/>
      </c>
      <c r="T144" s="169" t="str">
        <f t="shared" si="79"/>
        <v/>
      </c>
      <c r="U144" s="169" t="str">
        <f t="shared" si="79"/>
        <v/>
      </c>
      <c r="V144" s="169" t="str">
        <f t="shared" si="54"/>
        <v/>
      </c>
      <c r="W144" s="169" t="str">
        <f t="shared" si="77"/>
        <v/>
      </c>
      <c r="X144" s="169" t="str">
        <f t="shared" si="77"/>
        <v/>
      </c>
      <c r="Y144" s="169" t="str">
        <f t="shared" si="77"/>
        <v/>
      </c>
      <c r="Z144" s="169" t="str">
        <f t="shared" si="77"/>
        <v/>
      </c>
      <c r="AA144" s="169" t="str">
        <f t="shared" si="77"/>
        <v/>
      </c>
      <c r="AB144" s="169" t="str">
        <f t="shared" si="77"/>
        <v/>
      </c>
      <c r="AC144" s="169" t="str">
        <f t="shared" si="77"/>
        <v/>
      </c>
      <c r="AD144" s="169" t="str">
        <f t="shared" si="77"/>
        <v/>
      </c>
      <c r="AE144" s="169" t="str">
        <f t="shared" si="77"/>
        <v/>
      </c>
      <c r="AF144" s="169" t="str">
        <f t="shared" si="77"/>
        <v/>
      </c>
      <c r="AG144" s="169" t="str">
        <f t="shared" si="78"/>
        <v/>
      </c>
      <c r="AH144" s="169" t="str">
        <f t="shared" si="78"/>
        <v/>
      </c>
      <c r="AI144" s="169" t="str">
        <f t="shared" si="78"/>
        <v/>
      </c>
      <c r="AJ144" s="169" t="str">
        <f t="shared" si="78"/>
        <v/>
      </c>
      <c r="AK144" s="169" t="str">
        <f t="shared" si="78"/>
        <v/>
      </c>
      <c r="AL144" s="169" t="str">
        <f t="shared" si="78"/>
        <v/>
      </c>
      <c r="AM144" s="169" t="str">
        <f t="shared" si="78"/>
        <v/>
      </c>
      <c r="AN144" s="169" t="str">
        <f t="shared" si="78"/>
        <v/>
      </c>
      <c r="AO144" s="169" t="str">
        <f t="shared" si="78"/>
        <v/>
      </c>
      <c r="AP144" s="169" t="str">
        <f t="shared" si="78"/>
        <v/>
      </c>
      <c r="AQ144" s="170">
        <f t="shared" si="67"/>
        <v>0</v>
      </c>
      <c r="AR144" s="170">
        <f t="shared" si="68"/>
        <v>0</v>
      </c>
      <c r="AS144" s="193">
        <f t="shared" si="69"/>
        <v>0</v>
      </c>
    </row>
    <row r="145" spans="1:45" s="74" customFormat="1" ht="27.75" customHeight="1">
      <c r="A145" s="184">
        <f>'Inventory - Linear and Vertical'!A132</f>
        <v>129</v>
      </c>
      <c r="B145" s="184"/>
      <c r="C145" s="184">
        <f>'Inventory - Linear and Vertical'!D132</f>
        <v>0</v>
      </c>
      <c r="D145" s="184" t="str">
        <f>IF('Inventory - Linear and Vertical'!E132="","",'Inventory - Linear and Vertical'!E132)</f>
        <v/>
      </c>
      <c r="E145" s="185">
        <f>'Inventory - Linear and Vertical'!F132</f>
        <v>0</v>
      </c>
      <c r="F145" s="186">
        <f>'Inventory - Linear and Vertical'!G132</f>
        <v>0</v>
      </c>
      <c r="G145" s="194">
        <f>'Inventory - Linear and Vertical'!K132</f>
        <v>0</v>
      </c>
      <c r="H145" s="188">
        <f>IF(C145='Community-Wide Current State'!$A$18,'Inventory - Vehicles and Equip.'!J127-'Inventory - Vehicles and Equip.'!O127,'Inventory - Linear and Vertical'!I132)</f>
        <v>0</v>
      </c>
      <c r="I145" s="188">
        <f>'Inventory - Linear and Vertical'!M132</f>
        <v>0</v>
      </c>
      <c r="J145" s="189" t="str">
        <f>IF(ISNUMBER('Inventory - Linear and Vertical'!AA132),'Inventory - Linear and Vertical'!AA132,"")</f>
        <v/>
      </c>
      <c r="K145" s="190">
        <f t="shared" si="52"/>
        <v>0</v>
      </c>
      <c r="L145" s="190">
        <f t="shared" si="60"/>
        <v>0</v>
      </c>
      <c r="M145" s="190">
        <f t="shared" si="61"/>
        <v>0</v>
      </c>
      <c r="N145" s="190">
        <f t="shared" si="62"/>
        <v>0</v>
      </c>
      <c r="O145" s="190">
        <f t="shared" si="63"/>
        <v>0</v>
      </c>
      <c r="P145" s="191">
        <f t="shared" si="64"/>
        <v>0</v>
      </c>
      <c r="Q145" s="192" t="str">
        <f t="shared" si="65"/>
        <v/>
      </c>
      <c r="R145" s="192" t="str">
        <f t="shared" si="66"/>
        <v/>
      </c>
      <c r="S145" s="169" t="str">
        <f t="shared" si="53"/>
        <v/>
      </c>
      <c r="T145" s="169" t="str">
        <f t="shared" si="79"/>
        <v/>
      </c>
      <c r="U145" s="169" t="str">
        <f t="shared" si="79"/>
        <v/>
      </c>
      <c r="V145" s="169" t="str">
        <f t="shared" si="54"/>
        <v/>
      </c>
      <c r="W145" s="169" t="str">
        <f t="shared" si="77"/>
        <v/>
      </c>
      <c r="X145" s="169" t="str">
        <f t="shared" si="77"/>
        <v/>
      </c>
      <c r="Y145" s="169" t="str">
        <f t="shared" si="77"/>
        <v/>
      </c>
      <c r="Z145" s="169" t="str">
        <f t="shared" si="77"/>
        <v/>
      </c>
      <c r="AA145" s="169" t="str">
        <f t="shared" si="77"/>
        <v/>
      </c>
      <c r="AB145" s="169" t="str">
        <f t="shared" si="77"/>
        <v/>
      </c>
      <c r="AC145" s="169" t="str">
        <f t="shared" si="77"/>
        <v/>
      </c>
      <c r="AD145" s="169" t="str">
        <f t="shared" si="77"/>
        <v/>
      </c>
      <c r="AE145" s="169" t="str">
        <f t="shared" si="77"/>
        <v/>
      </c>
      <c r="AF145" s="169" t="str">
        <f t="shared" si="77"/>
        <v/>
      </c>
      <c r="AG145" s="169" t="str">
        <f t="shared" si="78"/>
        <v/>
      </c>
      <c r="AH145" s="169" t="str">
        <f t="shared" si="78"/>
        <v/>
      </c>
      <c r="AI145" s="169" t="str">
        <f t="shared" si="78"/>
        <v/>
      </c>
      <c r="AJ145" s="169" t="str">
        <f t="shared" si="78"/>
        <v/>
      </c>
      <c r="AK145" s="169" t="str">
        <f t="shared" si="78"/>
        <v/>
      </c>
      <c r="AL145" s="169" t="str">
        <f t="shared" si="78"/>
        <v/>
      </c>
      <c r="AM145" s="169" t="str">
        <f t="shared" si="78"/>
        <v/>
      </c>
      <c r="AN145" s="169" t="str">
        <f t="shared" si="78"/>
        <v/>
      </c>
      <c r="AO145" s="169" t="str">
        <f t="shared" si="78"/>
        <v/>
      </c>
      <c r="AP145" s="169" t="str">
        <f t="shared" si="78"/>
        <v/>
      </c>
      <c r="AQ145" s="170">
        <f t="shared" si="67"/>
        <v>0</v>
      </c>
      <c r="AR145" s="170">
        <f t="shared" si="68"/>
        <v>0</v>
      </c>
      <c r="AS145" s="193">
        <f t="shared" si="69"/>
        <v>0</v>
      </c>
    </row>
    <row r="146" spans="1:45" s="74" customFormat="1" ht="27.75" customHeight="1">
      <c r="A146" s="184">
        <f>'Inventory - Linear and Vertical'!A133</f>
        <v>130</v>
      </c>
      <c r="B146" s="184"/>
      <c r="C146" s="184">
        <f>'Inventory - Linear and Vertical'!D133</f>
        <v>0</v>
      </c>
      <c r="D146" s="184" t="str">
        <f>IF('Inventory - Linear and Vertical'!E133="","",'Inventory - Linear and Vertical'!E133)</f>
        <v/>
      </c>
      <c r="E146" s="185">
        <f>'Inventory - Linear and Vertical'!F133</f>
        <v>0</v>
      </c>
      <c r="F146" s="186">
        <f>'Inventory - Linear and Vertical'!G133</f>
        <v>0</v>
      </c>
      <c r="G146" s="194">
        <f>'Inventory - Linear and Vertical'!K133</f>
        <v>0</v>
      </c>
      <c r="H146" s="188">
        <f>IF(C146='Community-Wide Current State'!$A$18,'Inventory - Vehicles and Equip.'!J128-'Inventory - Vehicles and Equip.'!O128,'Inventory - Linear and Vertical'!I133)</f>
        <v>0</v>
      </c>
      <c r="I146" s="188">
        <f>'Inventory - Linear and Vertical'!M133</f>
        <v>0</v>
      </c>
      <c r="J146" s="189" t="str">
        <f>IF(ISNUMBER('Inventory - Linear and Vertical'!AA133),'Inventory - Linear and Vertical'!AA133,"")</f>
        <v/>
      </c>
      <c r="K146" s="190">
        <f t="shared" ref="K146:K209" si="80">IF(ISNUMBER(J146),H146+J146,H146+$I146)</f>
        <v>0</v>
      </c>
      <c r="L146" s="190">
        <f t="shared" si="60"/>
        <v>0</v>
      </c>
      <c r="M146" s="190">
        <f t="shared" si="61"/>
        <v>0</v>
      </c>
      <c r="N146" s="190">
        <f t="shared" si="62"/>
        <v>0</v>
      </c>
      <c r="O146" s="190">
        <f t="shared" si="63"/>
        <v>0</v>
      </c>
      <c r="P146" s="191">
        <f t="shared" si="64"/>
        <v>0</v>
      </c>
      <c r="Q146" s="192" t="str">
        <f t="shared" si="65"/>
        <v/>
      </c>
      <c r="R146" s="192" t="str">
        <f t="shared" si="66"/>
        <v/>
      </c>
      <c r="S146" s="169" t="str">
        <f t="shared" si="53"/>
        <v/>
      </c>
      <c r="T146" s="169" t="str">
        <f t="shared" si="79"/>
        <v/>
      </c>
      <c r="U146" s="169" t="str">
        <f t="shared" si="79"/>
        <v/>
      </c>
      <c r="V146" s="169" t="str">
        <f t="shared" si="54"/>
        <v/>
      </c>
      <c r="W146" s="169" t="str">
        <f t="shared" si="77"/>
        <v/>
      </c>
      <c r="X146" s="169" t="str">
        <f t="shared" si="77"/>
        <v/>
      </c>
      <c r="Y146" s="169" t="str">
        <f t="shared" si="77"/>
        <v/>
      </c>
      <c r="Z146" s="169" t="str">
        <f t="shared" si="77"/>
        <v/>
      </c>
      <c r="AA146" s="169" t="str">
        <f t="shared" si="77"/>
        <v/>
      </c>
      <c r="AB146" s="169" t="str">
        <f t="shared" si="77"/>
        <v/>
      </c>
      <c r="AC146" s="169" t="str">
        <f t="shared" si="77"/>
        <v/>
      </c>
      <c r="AD146" s="169" t="str">
        <f t="shared" si="77"/>
        <v/>
      </c>
      <c r="AE146" s="169" t="str">
        <f t="shared" si="77"/>
        <v/>
      </c>
      <c r="AF146" s="169" t="str">
        <f t="shared" si="77"/>
        <v/>
      </c>
      <c r="AG146" s="169" t="str">
        <f t="shared" si="78"/>
        <v/>
      </c>
      <c r="AH146" s="169" t="str">
        <f t="shared" si="78"/>
        <v/>
      </c>
      <c r="AI146" s="169" t="str">
        <f t="shared" si="78"/>
        <v/>
      </c>
      <c r="AJ146" s="169" t="str">
        <f t="shared" si="78"/>
        <v/>
      </c>
      <c r="AK146" s="169" t="str">
        <f t="shared" si="78"/>
        <v/>
      </c>
      <c r="AL146" s="169" t="str">
        <f t="shared" si="78"/>
        <v/>
      </c>
      <c r="AM146" s="169" t="str">
        <f t="shared" si="78"/>
        <v/>
      </c>
      <c r="AN146" s="169" t="str">
        <f t="shared" si="78"/>
        <v/>
      </c>
      <c r="AO146" s="169" t="str">
        <f t="shared" si="78"/>
        <v/>
      </c>
      <c r="AP146" s="169" t="str">
        <f t="shared" si="78"/>
        <v/>
      </c>
      <c r="AQ146" s="170">
        <f t="shared" si="67"/>
        <v>0</v>
      </c>
      <c r="AR146" s="170">
        <f t="shared" si="68"/>
        <v>0</v>
      </c>
      <c r="AS146" s="193">
        <f t="shared" si="69"/>
        <v>0</v>
      </c>
    </row>
    <row r="147" spans="1:45" s="74" customFormat="1" ht="27.75" customHeight="1">
      <c r="A147" s="184">
        <f>'Inventory - Linear and Vertical'!A134</f>
        <v>131</v>
      </c>
      <c r="B147" s="184"/>
      <c r="C147" s="184">
        <f>'Inventory - Linear and Vertical'!D134</f>
        <v>0</v>
      </c>
      <c r="D147" s="184" t="str">
        <f>IF('Inventory - Linear and Vertical'!E134="","",'Inventory - Linear and Vertical'!E134)</f>
        <v/>
      </c>
      <c r="E147" s="185">
        <f>'Inventory - Linear and Vertical'!F134</f>
        <v>0</v>
      </c>
      <c r="F147" s="186">
        <f>'Inventory - Linear and Vertical'!G134</f>
        <v>0</v>
      </c>
      <c r="G147" s="194">
        <f>'Inventory - Linear and Vertical'!K134</f>
        <v>0</v>
      </c>
      <c r="H147" s="188">
        <f>IF(C147='Community-Wide Current State'!$A$18,'Inventory - Vehicles and Equip.'!J129-'Inventory - Vehicles and Equip.'!O129,'Inventory - Linear and Vertical'!I134)</f>
        <v>0</v>
      </c>
      <c r="I147" s="188">
        <f>'Inventory - Linear and Vertical'!M134</f>
        <v>0</v>
      </c>
      <c r="J147" s="189" t="str">
        <f>IF(ISNUMBER('Inventory - Linear and Vertical'!AA134),'Inventory - Linear and Vertical'!AA134,"")</f>
        <v/>
      </c>
      <c r="K147" s="190">
        <f t="shared" si="80"/>
        <v>0</v>
      </c>
      <c r="L147" s="190">
        <f t="shared" si="60"/>
        <v>0</v>
      </c>
      <c r="M147" s="190">
        <f t="shared" si="61"/>
        <v>0</v>
      </c>
      <c r="N147" s="190">
        <f t="shared" si="62"/>
        <v>0</v>
      </c>
      <c r="O147" s="190">
        <f t="shared" si="63"/>
        <v>0</v>
      </c>
      <c r="P147" s="191">
        <f t="shared" si="64"/>
        <v>0</v>
      </c>
      <c r="Q147" s="192" t="str">
        <f t="shared" si="65"/>
        <v/>
      </c>
      <c r="R147" s="192" t="str">
        <f t="shared" si="66"/>
        <v/>
      </c>
      <c r="S147" s="169" t="str">
        <f t="shared" ref="S147:S210" si="81">IF(OR($K147=S$16,$L147=S$16,$M147=S$16,$N147=S$16,$O147=S$16,$P147=S$16),$G147,"")</f>
        <v/>
      </c>
      <c r="T147" s="169" t="str">
        <f t="shared" si="79"/>
        <v/>
      </c>
      <c r="U147" s="169" t="str">
        <f t="shared" si="79"/>
        <v/>
      </c>
      <c r="V147" s="169" t="str">
        <f t="shared" ref="V147:V210" si="82">IF(OR($K147=V$16,$L147=V$16,$M147=V$16,$N147=V$16,$O147=V$16,$P147=V$16),$G147,"")</f>
        <v/>
      </c>
      <c r="W147" s="169" t="str">
        <f t="shared" ref="W147:AF156" si="83">IF(OR($K147=W$16,$L147=W$16,$M147=W$16,$N147=W$16,$O147=W$16,$P147=W$16),$G147,"")</f>
        <v/>
      </c>
      <c r="X147" s="169" t="str">
        <f t="shared" si="83"/>
        <v/>
      </c>
      <c r="Y147" s="169" t="str">
        <f t="shared" si="83"/>
        <v/>
      </c>
      <c r="Z147" s="169" t="str">
        <f t="shared" si="83"/>
        <v/>
      </c>
      <c r="AA147" s="169" t="str">
        <f t="shared" si="83"/>
        <v/>
      </c>
      <c r="AB147" s="169" t="str">
        <f t="shared" si="83"/>
        <v/>
      </c>
      <c r="AC147" s="169" t="str">
        <f t="shared" si="83"/>
        <v/>
      </c>
      <c r="AD147" s="169" t="str">
        <f t="shared" si="83"/>
        <v/>
      </c>
      <c r="AE147" s="169" t="str">
        <f t="shared" si="83"/>
        <v/>
      </c>
      <c r="AF147" s="169" t="str">
        <f t="shared" si="83"/>
        <v/>
      </c>
      <c r="AG147" s="169" t="str">
        <f t="shared" ref="AG147:AP156" si="84">IF(OR($K147=AG$16,$L147=AG$16,$M147=AG$16,$N147=AG$16,$O147=AG$16,$P147=AG$16),$G147,"")</f>
        <v/>
      </c>
      <c r="AH147" s="169" t="str">
        <f t="shared" si="84"/>
        <v/>
      </c>
      <c r="AI147" s="169" t="str">
        <f t="shared" si="84"/>
        <v/>
      </c>
      <c r="AJ147" s="169" t="str">
        <f t="shared" si="84"/>
        <v/>
      </c>
      <c r="AK147" s="169" t="str">
        <f t="shared" si="84"/>
        <v/>
      </c>
      <c r="AL147" s="169" t="str">
        <f t="shared" si="84"/>
        <v/>
      </c>
      <c r="AM147" s="169" t="str">
        <f t="shared" si="84"/>
        <v/>
      </c>
      <c r="AN147" s="169" t="str">
        <f t="shared" si="84"/>
        <v/>
      </c>
      <c r="AO147" s="169" t="str">
        <f t="shared" si="84"/>
        <v/>
      </c>
      <c r="AP147" s="169" t="str">
        <f t="shared" si="84"/>
        <v/>
      </c>
      <c r="AQ147" s="170">
        <f t="shared" si="67"/>
        <v>0</v>
      </c>
      <c r="AR147" s="170">
        <f t="shared" si="68"/>
        <v>0</v>
      </c>
      <c r="AS147" s="193">
        <f t="shared" si="69"/>
        <v>0</v>
      </c>
    </row>
    <row r="148" spans="1:45" s="74" customFormat="1" ht="27.75" customHeight="1">
      <c r="A148" s="184">
        <f>'Inventory - Linear and Vertical'!A135</f>
        <v>132</v>
      </c>
      <c r="B148" s="184"/>
      <c r="C148" s="184">
        <f>'Inventory - Linear and Vertical'!D135</f>
        <v>0</v>
      </c>
      <c r="D148" s="184" t="str">
        <f>IF('Inventory - Linear and Vertical'!E135="","",'Inventory - Linear and Vertical'!E135)</f>
        <v/>
      </c>
      <c r="E148" s="185">
        <f>'Inventory - Linear and Vertical'!F135</f>
        <v>0</v>
      </c>
      <c r="F148" s="186">
        <f>'Inventory - Linear and Vertical'!G135</f>
        <v>0</v>
      </c>
      <c r="G148" s="194">
        <f>'Inventory - Linear and Vertical'!K135</f>
        <v>0</v>
      </c>
      <c r="H148" s="188">
        <f>IF(C148='Community-Wide Current State'!$A$18,'Inventory - Vehicles and Equip.'!J130-'Inventory - Vehicles and Equip.'!O130,'Inventory - Linear and Vertical'!I135)</f>
        <v>0</v>
      </c>
      <c r="I148" s="188">
        <f>'Inventory - Linear and Vertical'!M135</f>
        <v>0</v>
      </c>
      <c r="J148" s="189" t="str">
        <f>IF(ISNUMBER('Inventory - Linear and Vertical'!AA135),'Inventory - Linear and Vertical'!AA135,"")</f>
        <v/>
      </c>
      <c r="K148" s="190">
        <f t="shared" si="80"/>
        <v>0</v>
      </c>
      <c r="L148" s="190">
        <f t="shared" si="60"/>
        <v>0</v>
      </c>
      <c r="M148" s="190">
        <f t="shared" si="61"/>
        <v>0</v>
      </c>
      <c r="N148" s="190">
        <f t="shared" si="62"/>
        <v>0</v>
      </c>
      <c r="O148" s="190">
        <f t="shared" si="63"/>
        <v>0</v>
      </c>
      <c r="P148" s="191">
        <f t="shared" si="64"/>
        <v>0</v>
      </c>
      <c r="Q148" s="192" t="str">
        <f t="shared" si="65"/>
        <v/>
      </c>
      <c r="R148" s="192" t="str">
        <f t="shared" si="66"/>
        <v/>
      </c>
      <c r="S148" s="169" t="str">
        <f t="shared" si="81"/>
        <v/>
      </c>
      <c r="T148" s="169" t="str">
        <f t="shared" si="79"/>
        <v/>
      </c>
      <c r="U148" s="169" t="str">
        <f t="shared" si="79"/>
        <v/>
      </c>
      <c r="V148" s="169" t="str">
        <f t="shared" si="82"/>
        <v/>
      </c>
      <c r="W148" s="169" t="str">
        <f t="shared" si="83"/>
        <v/>
      </c>
      <c r="X148" s="169" t="str">
        <f t="shared" si="83"/>
        <v/>
      </c>
      <c r="Y148" s="169" t="str">
        <f t="shared" si="83"/>
        <v/>
      </c>
      <c r="Z148" s="169" t="str">
        <f t="shared" si="83"/>
        <v/>
      </c>
      <c r="AA148" s="169" t="str">
        <f t="shared" si="83"/>
        <v/>
      </c>
      <c r="AB148" s="169" t="str">
        <f t="shared" si="83"/>
        <v/>
      </c>
      <c r="AC148" s="169" t="str">
        <f t="shared" si="83"/>
        <v/>
      </c>
      <c r="AD148" s="169" t="str">
        <f t="shared" si="83"/>
        <v/>
      </c>
      <c r="AE148" s="169" t="str">
        <f t="shared" si="83"/>
        <v/>
      </c>
      <c r="AF148" s="169" t="str">
        <f t="shared" si="83"/>
        <v/>
      </c>
      <c r="AG148" s="169" t="str">
        <f t="shared" si="84"/>
        <v/>
      </c>
      <c r="AH148" s="169" t="str">
        <f t="shared" si="84"/>
        <v/>
      </c>
      <c r="AI148" s="169" t="str">
        <f t="shared" si="84"/>
        <v/>
      </c>
      <c r="AJ148" s="169" t="str">
        <f t="shared" si="84"/>
        <v/>
      </c>
      <c r="AK148" s="169" t="str">
        <f t="shared" si="84"/>
        <v/>
      </c>
      <c r="AL148" s="169" t="str">
        <f t="shared" si="84"/>
        <v/>
      </c>
      <c r="AM148" s="169" t="str">
        <f t="shared" si="84"/>
        <v/>
      </c>
      <c r="AN148" s="169" t="str">
        <f t="shared" si="84"/>
        <v/>
      </c>
      <c r="AO148" s="169" t="str">
        <f t="shared" si="84"/>
        <v/>
      </c>
      <c r="AP148" s="169" t="str">
        <f t="shared" si="84"/>
        <v/>
      </c>
      <c r="AQ148" s="170">
        <f t="shared" si="67"/>
        <v>0</v>
      </c>
      <c r="AR148" s="170">
        <f t="shared" si="68"/>
        <v>0</v>
      </c>
      <c r="AS148" s="193">
        <f t="shared" si="69"/>
        <v>0</v>
      </c>
    </row>
    <row r="149" spans="1:45" s="74" customFormat="1" ht="27.75" customHeight="1">
      <c r="A149" s="184">
        <f>'Inventory - Linear and Vertical'!A136</f>
        <v>133</v>
      </c>
      <c r="B149" s="184"/>
      <c r="C149" s="184">
        <f>'Inventory - Linear and Vertical'!D136</f>
        <v>0</v>
      </c>
      <c r="D149" s="184" t="str">
        <f>IF('Inventory - Linear and Vertical'!E136="","",'Inventory - Linear and Vertical'!E136)</f>
        <v/>
      </c>
      <c r="E149" s="185">
        <f>'Inventory - Linear and Vertical'!F136</f>
        <v>0</v>
      </c>
      <c r="F149" s="186">
        <f>'Inventory - Linear and Vertical'!G136</f>
        <v>0</v>
      </c>
      <c r="G149" s="194">
        <f>'Inventory - Linear and Vertical'!K136</f>
        <v>0</v>
      </c>
      <c r="H149" s="188">
        <f>IF(C149='Community-Wide Current State'!$A$18,'Inventory - Vehicles and Equip.'!J131-'Inventory - Vehicles and Equip.'!O131,'Inventory - Linear and Vertical'!I136)</f>
        <v>0</v>
      </c>
      <c r="I149" s="188">
        <f>'Inventory - Linear and Vertical'!M136</f>
        <v>0</v>
      </c>
      <c r="J149" s="189" t="str">
        <f>IF(ISNUMBER('Inventory - Linear and Vertical'!AA136),'Inventory - Linear and Vertical'!AA136,"")</f>
        <v/>
      </c>
      <c r="K149" s="190">
        <f t="shared" si="80"/>
        <v>0</v>
      </c>
      <c r="L149" s="190">
        <f t="shared" si="60"/>
        <v>0</v>
      </c>
      <c r="M149" s="190">
        <f t="shared" si="61"/>
        <v>0</v>
      </c>
      <c r="N149" s="190">
        <f t="shared" si="62"/>
        <v>0</v>
      </c>
      <c r="O149" s="190">
        <f t="shared" si="63"/>
        <v>0</v>
      </c>
      <c r="P149" s="191">
        <f t="shared" si="64"/>
        <v>0</v>
      </c>
      <c r="Q149" s="192" t="str">
        <f t="shared" si="65"/>
        <v/>
      </c>
      <c r="R149" s="192" t="str">
        <f t="shared" si="66"/>
        <v/>
      </c>
      <c r="S149" s="169" t="str">
        <f t="shared" si="81"/>
        <v/>
      </c>
      <c r="T149" s="169" t="str">
        <f t="shared" si="79"/>
        <v/>
      </c>
      <c r="U149" s="169" t="str">
        <f t="shared" si="79"/>
        <v/>
      </c>
      <c r="V149" s="169" t="str">
        <f t="shared" si="82"/>
        <v/>
      </c>
      <c r="W149" s="169" t="str">
        <f t="shared" si="83"/>
        <v/>
      </c>
      <c r="X149" s="169" t="str">
        <f t="shared" si="83"/>
        <v/>
      </c>
      <c r="Y149" s="169" t="str">
        <f t="shared" si="83"/>
        <v/>
      </c>
      <c r="Z149" s="169" t="str">
        <f t="shared" si="83"/>
        <v/>
      </c>
      <c r="AA149" s="169" t="str">
        <f t="shared" si="83"/>
        <v/>
      </c>
      <c r="AB149" s="169" t="str">
        <f t="shared" si="83"/>
        <v/>
      </c>
      <c r="AC149" s="169" t="str">
        <f t="shared" si="83"/>
        <v/>
      </c>
      <c r="AD149" s="169" t="str">
        <f t="shared" si="83"/>
        <v/>
      </c>
      <c r="AE149" s="169" t="str">
        <f t="shared" si="83"/>
        <v/>
      </c>
      <c r="AF149" s="169" t="str">
        <f t="shared" si="83"/>
        <v/>
      </c>
      <c r="AG149" s="169" t="str">
        <f t="shared" si="84"/>
        <v/>
      </c>
      <c r="AH149" s="169" t="str">
        <f t="shared" si="84"/>
        <v/>
      </c>
      <c r="AI149" s="169" t="str">
        <f t="shared" si="84"/>
        <v/>
      </c>
      <c r="AJ149" s="169" t="str">
        <f t="shared" si="84"/>
        <v/>
      </c>
      <c r="AK149" s="169" t="str">
        <f t="shared" si="84"/>
        <v/>
      </c>
      <c r="AL149" s="169" t="str">
        <f t="shared" si="84"/>
        <v/>
      </c>
      <c r="AM149" s="169" t="str">
        <f t="shared" si="84"/>
        <v/>
      </c>
      <c r="AN149" s="169" t="str">
        <f t="shared" si="84"/>
        <v/>
      </c>
      <c r="AO149" s="169" t="str">
        <f t="shared" si="84"/>
        <v/>
      </c>
      <c r="AP149" s="169" t="str">
        <f t="shared" si="84"/>
        <v/>
      </c>
      <c r="AQ149" s="170">
        <f t="shared" si="67"/>
        <v>0</v>
      </c>
      <c r="AR149" s="170">
        <f t="shared" si="68"/>
        <v>0</v>
      </c>
      <c r="AS149" s="193">
        <f t="shared" si="69"/>
        <v>0</v>
      </c>
    </row>
    <row r="150" spans="1:45" s="74" customFormat="1" ht="27.75" customHeight="1">
      <c r="A150" s="184">
        <f>'Inventory - Linear and Vertical'!A137</f>
        <v>134</v>
      </c>
      <c r="B150" s="184"/>
      <c r="C150" s="184">
        <f>'Inventory - Linear and Vertical'!D137</f>
        <v>0</v>
      </c>
      <c r="D150" s="184" t="str">
        <f>IF('Inventory - Linear and Vertical'!E137="","",'Inventory - Linear and Vertical'!E137)</f>
        <v/>
      </c>
      <c r="E150" s="185">
        <f>'Inventory - Linear and Vertical'!F137</f>
        <v>0</v>
      </c>
      <c r="F150" s="186">
        <f>'Inventory - Linear and Vertical'!G137</f>
        <v>0</v>
      </c>
      <c r="G150" s="194">
        <f>'Inventory - Linear and Vertical'!K137</f>
        <v>0</v>
      </c>
      <c r="H150" s="188">
        <f>IF(C150='Community-Wide Current State'!$A$18,'Inventory - Vehicles and Equip.'!J132-'Inventory - Vehicles and Equip.'!O132,'Inventory - Linear and Vertical'!I137)</f>
        <v>0</v>
      </c>
      <c r="I150" s="188">
        <f>'Inventory - Linear and Vertical'!M137</f>
        <v>0</v>
      </c>
      <c r="J150" s="189" t="str">
        <f>IF(ISNUMBER('Inventory - Linear and Vertical'!AA137),'Inventory - Linear and Vertical'!AA137,"")</f>
        <v/>
      </c>
      <c r="K150" s="190">
        <f t="shared" si="80"/>
        <v>0</v>
      </c>
      <c r="L150" s="190">
        <f t="shared" si="60"/>
        <v>0</v>
      </c>
      <c r="M150" s="190">
        <f t="shared" si="61"/>
        <v>0</v>
      </c>
      <c r="N150" s="190">
        <f t="shared" si="62"/>
        <v>0</v>
      </c>
      <c r="O150" s="190">
        <f t="shared" si="63"/>
        <v>0</v>
      </c>
      <c r="P150" s="191">
        <f t="shared" si="64"/>
        <v>0</v>
      </c>
      <c r="Q150" s="192" t="str">
        <f t="shared" si="65"/>
        <v/>
      </c>
      <c r="R150" s="192" t="str">
        <f t="shared" si="66"/>
        <v/>
      </c>
      <c r="S150" s="169" t="str">
        <f t="shared" si="81"/>
        <v/>
      </c>
      <c r="T150" s="169" t="str">
        <f t="shared" si="79"/>
        <v/>
      </c>
      <c r="U150" s="169" t="str">
        <f t="shared" si="79"/>
        <v/>
      </c>
      <c r="V150" s="169" t="str">
        <f t="shared" si="82"/>
        <v/>
      </c>
      <c r="W150" s="169" t="str">
        <f t="shared" si="83"/>
        <v/>
      </c>
      <c r="X150" s="169" t="str">
        <f t="shared" si="83"/>
        <v/>
      </c>
      <c r="Y150" s="169" t="str">
        <f t="shared" si="83"/>
        <v/>
      </c>
      <c r="Z150" s="169" t="str">
        <f t="shared" si="83"/>
        <v/>
      </c>
      <c r="AA150" s="169" t="str">
        <f t="shared" si="83"/>
        <v/>
      </c>
      <c r="AB150" s="169" t="str">
        <f t="shared" si="83"/>
        <v/>
      </c>
      <c r="AC150" s="169" t="str">
        <f t="shared" si="83"/>
        <v/>
      </c>
      <c r="AD150" s="169" t="str">
        <f t="shared" si="83"/>
        <v/>
      </c>
      <c r="AE150" s="169" t="str">
        <f t="shared" si="83"/>
        <v/>
      </c>
      <c r="AF150" s="169" t="str">
        <f t="shared" si="83"/>
        <v/>
      </c>
      <c r="AG150" s="169" t="str">
        <f t="shared" si="84"/>
        <v/>
      </c>
      <c r="AH150" s="169" t="str">
        <f t="shared" si="84"/>
        <v/>
      </c>
      <c r="AI150" s="169" t="str">
        <f t="shared" si="84"/>
        <v/>
      </c>
      <c r="AJ150" s="169" t="str">
        <f t="shared" si="84"/>
        <v/>
      </c>
      <c r="AK150" s="169" t="str">
        <f t="shared" si="84"/>
        <v/>
      </c>
      <c r="AL150" s="169" t="str">
        <f t="shared" si="84"/>
        <v/>
      </c>
      <c r="AM150" s="169" t="str">
        <f t="shared" si="84"/>
        <v/>
      </c>
      <c r="AN150" s="169" t="str">
        <f t="shared" si="84"/>
        <v/>
      </c>
      <c r="AO150" s="169" t="str">
        <f t="shared" si="84"/>
        <v/>
      </c>
      <c r="AP150" s="169" t="str">
        <f t="shared" si="84"/>
        <v/>
      </c>
      <c r="AQ150" s="170">
        <f t="shared" si="67"/>
        <v>0</v>
      </c>
      <c r="AR150" s="170">
        <f t="shared" si="68"/>
        <v>0</v>
      </c>
      <c r="AS150" s="193">
        <f t="shared" si="69"/>
        <v>0</v>
      </c>
    </row>
    <row r="151" spans="1:45" s="74" customFormat="1" ht="27.75" customHeight="1">
      <c r="A151" s="184">
        <f>'Inventory - Linear and Vertical'!A138</f>
        <v>135</v>
      </c>
      <c r="B151" s="184"/>
      <c r="C151" s="184">
        <f>'Inventory - Linear and Vertical'!D138</f>
        <v>0</v>
      </c>
      <c r="D151" s="184" t="str">
        <f>IF('Inventory - Linear and Vertical'!E138="","",'Inventory - Linear and Vertical'!E138)</f>
        <v/>
      </c>
      <c r="E151" s="185">
        <f>'Inventory - Linear and Vertical'!F138</f>
        <v>0</v>
      </c>
      <c r="F151" s="186">
        <f>'Inventory - Linear and Vertical'!G138</f>
        <v>0</v>
      </c>
      <c r="G151" s="194">
        <f>'Inventory - Linear and Vertical'!K138</f>
        <v>0</v>
      </c>
      <c r="H151" s="188">
        <f>IF(C151='Community-Wide Current State'!$A$18,'Inventory - Vehicles and Equip.'!J133-'Inventory - Vehicles and Equip.'!O133,'Inventory - Linear and Vertical'!I138)</f>
        <v>0</v>
      </c>
      <c r="I151" s="188">
        <f>'Inventory - Linear and Vertical'!M138</f>
        <v>0</v>
      </c>
      <c r="J151" s="189" t="str">
        <f>IF(ISNUMBER('Inventory - Linear and Vertical'!AA138),'Inventory - Linear and Vertical'!AA138,"")</f>
        <v/>
      </c>
      <c r="K151" s="190">
        <f t="shared" si="80"/>
        <v>0</v>
      </c>
      <c r="L151" s="190">
        <f t="shared" si="60"/>
        <v>0</v>
      </c>
      <c r="M151" s="190">
        <f t="shared" si="61"/>
        <v>0</v>
      </c>
      <c r="N151" s="190">
        <f t="shared" si="62"/>
        <v>0</v>
      </c>
      <c r="O151" s="190">
        <f t="shared" si="63"/>
        <v>0</v>
      </c>
      <c r="P151" s="191">
        <f t="shared" si="64"/>
        <v>0</v>
      </c>
      <c r="Q151" s="192" t="str">
        <f t="shared" si="65"/>
        <v/>
      </c>
      <c r="R151" s="192" t="str">
        <f t="shared" si="66"/>
        <v/>
      </c>
      <c r="S151" s="169" t="str">
        <f t="shared" si="81"/>
        <v/>
      </c>
      <c r="T151" s="169" t="str">
        <f t="shared" si="79"/>
        <v/>
      </c>
      <c r="U151" s="169" t="str">
        <f t="shared" si="79"/>
        <v/>
      </c>
      <c r="V151" s="169" t="str">
        <f t="shared" si="82"/>
        <v/>
      </c>
      <c r="W151" s="169" t="str">
        <f t="shared" si="83"/>
        <v/>
      </c>
      <c r="X151" s="169" t="str">
        <f t="shared" si="83"/>
        <v/>
      </c>
      <c r="Y151" s="169" t="str">
        <f t="shared" si="83"/>
        <v/>
      </c>
      <c r="Z151" s="169" t="str">
        <f t="shared" si="83"/>
        <v/>
      </c>
      <c r="AA151" s="169" t="str">
        <f t="shared" si="83"/>
        <v/>
      </c>
      <c r="AB151" s="169" t="str">
        <f t="shared" si="83"/>
        <v/>
      </c>
      <c r="AC151" s="169" t="str">
        <f t="shared" si="83"/>
        <v/>
      </c>
      <c r="AD151" s="169" t="str">
        <f t="shared" si="83"/>
        <v/>
      </c>
      <c r="AE151" s="169" t="str">
        <f t="shared" si="83"/>
        <v/>
      </c>
      <c r="AF151" s="169" t="str">
        <f t="shared" si="83"/>
        <v/>
      </c>
      <c r="AG151" s="169" t="str">
        <f t="shared" si="84"/>
        <v/>
      </c>
      <c r="AH151" s="169" t="str">
        <f t="shared" si="84"/>
        <v/>
      </c>
      <c r="AI151" s="169" t="str">
        <f t="shared" si="84"/>
        <v/>
      </c>
      <c r="AJ151" s="169" t="str">
        <f t="shared" si="84"/>
        <v/>
      </c>
      <c r="AK151" s="169" t="str">
        <f t="shared" si="84"/>
        <v/>
      </c>
      <c r="AL151" s="169" t="str">
        <f t="shared" si="84"/>
        <v/>
      </c>
      <c r="AM151" s="169" t="str">
        <f t="shared" si="84"/>
        <v/>
      </c>
      <c r="AN151" s="169" t="str">
        <f t="shared" si="84"/>
        <v/>
      </c>
      <c r="AO151" s="169" t="str">
        <f t="shared" si="84"/>
        <v/>
      </c>
      <c r="AP151" s="169" t="str">
        <f t="shared" si="84"/>
        <v/>
      </c>
      <c r="AQ151" s="170">
        <f t="shared" si="67"/>
        <v>0</v>
      </c>
      <c r="AR151" s="170">
        <f t="shared" si="68"/>
        <v>0</v>
      </c>
      <c r="AS151" s="193">
        <f t="shared" si="69"/>
        <v>0</v>
      </c>
    </row>
    <row r="152" spans="1:45" s="74" customFormat="1" ht="27.75" customHeight="1">
      <c r="A152" s="184">
        <f>'Inventory - Linear and Vertical'!A139</f>
        <v>136</v>
      </c>
      <c r="B152" s="184"/>
      <c r="C152" s="184">
        <f>'Inventory - Linear and Vertical'!D139</f>
        <v>0</v>
      </c>
      <c r="D152" s="184" t="str">
        <f>IF('Inventory - Linear and Vertical'!E139="","",'Inventory - Linear and Vertical'!E139)</f>
        <v/>
      </c>
      <c r="E152" s="185">
        <f>'Inventory - Linear and Vertical'!F139</f>
        <v>0</v>
      </c>
      <c r="F152" s="186">
        <f>'Inventory - Linear and Vertical'!G139</f>
        <v>0</v>
      </c>
      <c r="G152" s="194">
        <f>'Inventory - Linear and Vertical'!K139</f>
        <v>0</v>
      </c>
      <c r="H152" s="188">
        <f>IF(C152='Community-Wide Current State'!$A$18,'Inventory - Vehicles and Equip.'!J134-'Inventory - Vehicles and Equip.'!O134,'Inventory - Linear and Vertical'!I139)</f>
        <v>0</v>
      </c>
      <c r="I152" s="188">
        <f>'Inventory - Linear and Vertical'!M139</f>
        <v>0</v>
      </c>
      <c r="J152" s="189" t="str">
        <f>IF(ISNUMBER('Inventory - Linear and Vertical'!AA139),'Inventory - Linear and Vertical'!AA139,"")</f>
        <v/>
      </c>
      <c r="K152" s="190">
        <f t="shared" si="80"/>
        <v>0</v>
      </c>
      <c r="L152" s="190">
        <f t="shared" si="60"/>
        <v>0</v>
      </c>
      <c r="M152" s="190">
        <f t="shared" si="61"/>
        <v>0</v>
      </c>
      <c r="N152" s="190">
        <f t="shared" si="62"/>
        <v>0</v>
      </c>
      <c r="O152" s="190">
        <f t="shared" si="63"/>
        <v>0</v>
      </c>
      <c r="P152" s="191">
        <f t="shared" si="64"/>
        <v>0</v>
      </c>
      <c r="Q152" s="192" t="str">
        <f t="shared" si="65"/>
        <v/>
      </c>
      <c r="R152" s="192" t="str">
        <f t="shared" si="66"/>
        <v/>
      </c>
      <c r="S152" s="169" t="str">
        <f t="shared" si="81"/>
        <v/>
      </c>
      <c r="T152" s="169" t="str">
        <f t="shared" si="79"/>
        <v/>
      </c>
      <c r="U152" s="169" t="str">
        <f t="shared" si="79"/>
        <v/>
      </c>
      <c r="V152" s="169" t="str">
        <f t="shared" si="82"/>
        <v/>
      </c>
      <c r="W152" s="169" t="str">
        <f t="shared" si="83"/>
        <v/>
      </c>
      <c r="X152" s="169" t="str">
        <f t="shared" si="83"/>
        <v/>
      </c>
      <c r="Y152" s="169" t="str">
        <f t="shared" si="83"/>
        <v/>
      </c>
      <c r="Z152" s="169" t="str">
        <f t="shared" si="83"/>
        <v/>
      </c>
      <c r="AA152" s="169" t="str">
        <f t="shared" si="83"/>
        <v/>
      </c>
      <c r="AB152" s="169" t="str">
        <f t="shared" si="83"/>
        <v/>
      </c>
      <c r="AC152" s="169" t="str">
        <f t="shared" si="83"/>
        <v/>
      </c>
      <c r="AD152" s="169" t="str">
        <f t="shared" si="83"/>
        <v/>
      </c>
      <c r="AE152" s="169" t="str">
        <f t="shared" si="83"/>
        <v/>
      </c>
      <c r="AF152" s="169" t="str">
        <f t="shared" si="83"/>
        <v/>
      </c>
      <c r="AG152" s="169" t="str">
        <f t="shared" si="84"/>
        <v/>
      </c>
      <c r="AH152" s="169" t="str">
        <f t="shared" si="84"/>
        <v/>
      </c>
      <c r="AI152" s="169" t="str">
        <f t="shared" si="84"/>
        <v/>
      </c>
      <c r="AJ152" s="169" t="str">
        <f t="shared" si="84"/>
        <v/>
      </c>
      <c r="AK152" s="169" t="str">
        <f t="shared" si="84"/>
        <v/>
      </c>
      <c r="AL152" s="169" t="str">
        <f t="shared" si="84"/>
        <v/>
      </c>
      <c r="AM152" s="169" t="str">
        <f t="shared" si="84"/>
        <v/>
      </c>
      <c r="AN152" s="169" t="str">
        <f t="shared" si="84"/>
        <v/>
      </c>
      <c r="AO152" s="169" t="str">
        <f t="shared" si="84"/>
        <v/>
      </c>
      <c r="AP152" s="169" t="str">
        <f t="shared" si="84"/>
        <v/>
      </c>
      <c r="AQ152" s="170">
        <f t="shared" si="67"/>
        <v>0</v>
      </c>
      <c r="AR152" s="170">
        <f t="shared" si="68"/>
        <v>0</v>
      </c>
      <c r="AS152" s="193">
        <f t="shared" si="69"/>
        <v>0</v>
      </c>
    </row>
    <row r="153" spans="1:45" s="74" customFormat="1" ht="27.75" customHeight="1">
      <c r="A153" s="184">
        <f>'Inventory - Linear and Vertical'!A140</f>
        <v>137</v>
      </c>
      <c r="B153" s="184"/>
      <c r="C153" s="184">
        <f>'Inventory - Linear and Vertical'!D140</f>
        <v>0</v>
      </c>
      <c r="D153" s="184" t="str">
        <f>IF('Inventory - Linear and Vertical'!E140="","",'Inventory - Linear and Vertical'!E140)</f>
        <v/>
      </c>
      <c r="E153" s="185">
        <f>'Inventory - Linear and Vertical'!F140</f>
        <v>0</v>
      </c>
      <c r="F153" s="186">
        <f>'Inventory - Linear and Vertical'!G140</f>
        <v>0</v>
      </c>
      <c r="G153" s="194">
        <f>'Inventory - Linear and Vertical'!K140</f>
        <v>0</v>
      </c>
      <c r="H153" s="188">
        <f>IF(C153='Community-Wide Current State'!$A$18,'Inventory - Vehicles and Equip.'!J135-'Inventory - Vehicles and Equip.'!O135,'Inventory - Linear and Vertical'!I140)</f>
        <v>0</v>
      </c>
      <c r="I153" s="188">
        <f>'Inventory - Linear and Vertical'!M140</f>
        <v>0</v>
      </c>
      <c r="J153" s="189" t="str">
        <f>IF(ISNUMBER('Inventory - Linear and Vertical'!AA140),'Inventory - Linear and Vertical'!AA140,"")</f>
        <v/>
      </c>
      <c r="K153" s="190">
        <f t="shared" si="80"/>
        <v>0</v>
      </c>
      <c r="L153" s="190">
        <f t="shared" si="60"/>
        <v>0</v>
      </c>
      <c r="M153" s="190">
        <f t="shared" si="61"/>
        <v>0</v>
      </c>
      <c r="N153" s="190">
        <f t="shared" si="62"/>
        <v>0</v>
      </c>
      <c r="O153" s="190">
        <f t="shared" si="63"/>
        <v>0</v>
      </c>
      <c r="P153" s="191">
        <f t="shared" si="64"/>
        <v>0</v>
      </c>
      <c r="Q153" s="192" t="str">
        <f t="shared" si="65"/>
        <v/>
      </c>
      <c r="R153" s="192" t="str">
        <f t="shared" si="66"/>
        <v/>
      </c>
      <c r="S153" s="169" t="str">
        <f t="shared" si="81"/>
        <v/>
      </c>
      <c r="T153" s="169" t="str">
        <f t="shared" si="79"/>
        <v/>
      </c>
      <c r="U153" s="169" t="str">
        <f t="shared" si="79"/>
        <v/>
      </c>
      <c r="V153" s="169" t="str">
        <f t="shared" si="82"/>
        <v/>
      </c>
      <c r="W153" s="169" t="str">
        <f t="shared" si="83"/>
        <v/>
      </c>
      <c r="X153" s="169" t="str">
        <f t="shared" si="83"/>
        <v/>
      </c>
      <c r="Y153" s="169" t="str">
        <f t="shared" si="83"/>
        <v/>
      </c>
      <c r="Z153" s="169" t="str">
        <f t="shared" si="83"/>
        <v/>
      </c>
      <c r="AA153" s="169" t="str">
        <f t="shared" si="83"/>
        <v/>
      </c>
      <c r="AB153" s="169" t="str">
        <f t="shared" si="83"/>
        <v/>
      </c>
      <c r="AC153" s="169" t="str">
        <f t="shared" si="83"/>
        <v/>
      </c>
      <c r="AD153" s="169" t="str">
        <f t="shared" si="83"/>
        <v/>
      </c>
      <c r="AE153" s="169" t="str">
        <f t="shared" si="83"/>
        <v/>
      </c>
      <c r="AF153" s="169" t="str">
        <f t="shared" si="83"/>
        <v/>
      </c>
      <c r="AG153" s="169" t="str">
        <f t="shared" si="84"/>
        <v/>
      </c>
      <c r="AH153" s="169" t="str">
        <f t="shared" si="84"/>
        <v/>
      </c>
      <c r="AI153" s="169" t="str">
        <f t="shared" si="84"/>
        <v/>
      </c>
      <c r="AJ153" s="169" t="str">
        <f t="shared" si="84"/>
        <v/>
      </c>
      <c r="AK153" s="169" t="str">
        <f t="shared" si="84"/>
        <v/>
      </c>
      <c r="AL153" s="169" t="str">
        <f t="shared" si="84"/>
        <v/>
      </c>
      <c r="AM153" s="169" t="str">
        <f t="shared" si="84"/>
        <v/>
      </c>
      <c r="AN153" s="169" t="str">
        <f t="shared" si="84"/>
        <v/>
      </c>
      <c r="AO153" s="169" t="str">
        <f t="shared" si="84"/>
        <v/>
      </c>
      <c r="AP153" s="169" t="str">
        <f t="shared" si="84"/>
        <v/>
      </c>
      <c r="AQ153" s="170">
        <f t="shared" si="67"/>
        <v>0</v>
      </c>
      <c r="AR153" s="170">
        <f t="shared" si="68"/>
        <v>0</v>
      </c>
      <c r="AS153" s="193">
        <f t="shared" si="69"/>
        <v>0</v>
      </c>
    </row>
    <row r="154" spans="1:45" s="74" customFormat="1" ht="27.75" customHeight="1">
      <c r="A154" s="184">
        <f>'Inventory - Linear and Vertical'!A141</f>
        <v>138</v>
      </c>
      <c r="B154" s="184"/>
      <c r="C154" s="184">
        <f>'Inventory - Linear and Vertical'!D141</f>
        <v>0</v>
      </c>
      <c r="D154" s="184" t="str">
        <f>IF('Inventory - Linear and Vertical'!E141="","",'Inventory - Linear and Vertical'!E141)</f>
        <v/>
      </c>
      <c r="E154" s="185">
        <f>'Inventory - Linear and Vertical'!F141</f>
        <v>0</v>
      </c>
      <c r="F154" s="186">
        <f>'Inventory - Linear and Vertical'!G141</f>
        <v>0</v>
      </c>
      <c r="G154" s="194">
        <f>'Inventory - Linear and Vertical'!K141</f>
        <v>0</v>
      </c>
      <c r="H154" s="188">
        <f>IF(C154='Community-Wide Current State'!$A$18,'Inventory - Vehicles and Equip.'!J136-'Inventory - Vehicles and Equip.'!O136,'Inventory - Linear and Vertical'!I141)</f>
        <v>0</v>
      </c>
      <c r="I154" s="188">
        <f>'Inventory - Linear and Vertical'!M141</f>
        <v>0</v>
      </c>
      <c r="J154" s="189" t="str">
        <f>IF(ISNUMBER('Inventory - Linear and Vertical'!AA141),'Inventory - Linear and Vertical'!AA141,"")</f>
        <v/>
      </c>
      <c r="K154" s="190">
        <f t="shared" si="80"/>
        <v>0</v>
      </c>
      <c r="L154" s="190">
        <f t="shared" si="60"/>
        <v>0</v>
      </c>
      <c r="M154" s="190">
        <f t="shared" si="61"/>
        <v>0</v>
      </c>
      <c r="N154" s="190">
        <f t="shared" si="62"/>
        <v>0</v>
      </c>
      <c r="O154" s="190">
        <f t="shared" si="63"/>
        <v>0</v>
      </c>
      <c r="P154" s="191">
        <f t="shared" si="64"/>
        <v>0</v>
      </c>
      <c r="Q154" s="192" t="str">
        <f t="shared" si="65"/>
        <v/>
      </c>
      <c r="R154" s="192" t="str">
        <f t="shared" si="66"/>
        <v/>
      </c>
      <c r="S154" s="169" t="str">
        <f t="shared" si="81"/>
        <v/>
      </c>
      <c r="T154" s="169" t="str">
        <f t="shared" si="79"/>
        <v/>
      </c>
      <c r="U154" s="169" t="str">
        <f t="shared" si="79"/>
        <v/>
      </c>
      <c r="V154" s="169" t="str">
        <f t="shared" si="82"/>
        <v/>
      </c>
      <c r="W154" s="169" t="str">
        <f t="shared" si="83"/>
        <v/>
      </c>
      <c r="X154" s="169" t="str">
        <f t="shared" si="83"/>
        <v/>
      </c>
      <c r="Y154" s="169" t="str">
        <f t="shared" si="83"/>
        <v/>
      </c>
      <c r="Z154" s="169" t="str">
        <f t="shared" si="83"/>
        <v/>
      </c>
      <c r="AA154" s="169" t="str">
        <f t="shared" si="83"/>
        <v/>
      </c>
      <c r="AB154" s="169" t="str">
        <f t="shared" si="83"/>
        <v/>
      </c>
      <c r="AC154" s="169" t="str">
        <f t="shared" si="83"/>
        <v/>
      </c>
      <c r="AD154" s="169" t="str">
        <f t="shared" si="83"/>
        <v/>
      </c>
      <c r="AE154" s="169" t="str">
        <f t="shared" si="83"/>
        <v/>
      </c>
      <c r="AF154" s="169" t="str">
        <f t="shared" si="83"/>
        <v/>
      </c>
      <c r="AG154" s="169" t="str">
        <f t="shared" si="84"/>
        <v/>
      </c>
      <c r="AH154" s="169" t="str">
        <f t="shared" si="84"/>
        <v/>
      </c>
      <c r="AI154" s="169" t="str">
        <f t="shared" si="84"/>
        <v/>
      </c>
      <c r="AJ154" s="169" t="str">
        <f t="shared" si="84"/>
        <v/>
      </c>
      <c r="AK154" s="169" t="str">
        <f t="shared" si="84"/>
        <v/>
      </c>
      <c r="AL154" s="169" t="str">
        <f t="shared" si="84"/>
        <v/>
      </c>
      <c r="AM154" s="169" t="str">
        <f t="shared" si="84"/>
        <v/>
      </c>
      <c r="AN154" s="169" t="str">
        <f t="shared" si="84"/>
        <v/>
      </c>
      <c r="AO154" s="169" t="str">
        <f t="shared" si="84"/>
        <v/>
      </c>
      <c r="AP154" s="169" t="str">
        <f t="shared" si="84"/>
        <v/>
      </c>
      <c r="AQ154" s="170">
        <f t="shared" si="67"/>
        <v>0</v>
      </c>
      <c r="AR154" s="170">
        <f t="shared" si="68"/>
        <v>0</v>
      </c>
      <c r="AS154" s="193">
        <f t="shared" si="69"/>
        <v>0</v>
      </c>
    </row>
    <row r="155" spans="1:45" s="74" customFormat="1" ht="27.75" customHeight="1">
      <c r="A155" s="184">
        <f>'Inventory - Linear and Vertical'!A142</f>
        <v>139</v>
      </c>
      <c r="B155" s="184"/>
      <c r="C155" s="184">
        <f>'Inventory - Linear and Vertical'!D142</f>
        <v>0</v>
      </c>
      <c r="D155" s="184" t="str">
        <f>IF('Inventory - Linear and Vertical'!E142="","",'Inventory - Linear and Vertical'!E142)</f>
        <v/>
      </c>
      <c r="E155" s="185">
        <f>'Inventory - Linear and Vertical'!F142</f>
        <v>0</v>
      </c>
      <c r="F155" s="186">
        <f>'Inventory - Linear and Vertical'!G142</f>
        <v>0</v>
      </c>
      <c r="G155" s="194">
        <f>'Inventory - Linear and Vertical'!K142</f>
        <v>0</v>
      </c>
      <c r="H155" s="188">
        <f>IF(C155='Community-Wide Current State'!$A$18,'Inventory - Vehicles and Equip.'!J137-'Inventory - Vehicles and Equip.'!O137,'Inventory - Linear and Vertical'!I142)</f>
        <v>0</v>
      </c>
      <c r="I155" s="188">
        <f>'Inventory - Linear and Vertical'!M142</f>
        <v>0</v>
      </c>
      <c r="J155" s="189" t="str">
        <f>IF(ISNUMBER('Inventory - Linear and Vertical'!AA142),'Inventory - Linear and Vertical'!AA142,"")</f>
        <v/>
      </c>
      <c r="K155" s="190">
        <f t="shared" si="80"/>
        <v>0</v>
      </c>
      <c r="L155" s="190">
        <f t="shared" si="60"/>
        <v>0</v>
      </c>
      <c r="M155" s="190">
        <f t="shared" si="61"/>
        <v>0</v>
      </c>
      <c r="N155" s="190">
        <f t="shared" si="62"/>
        <v>0</v>
      </c>
      <c r="O155" s="190">
        <f t="shared" si="63"/>
        <v>0</v>
      </c>
      <c r="P155" s="191">
        <f t="shared" si="64"/>
        <v>0</v>
      </c>
      <c r="Q155" s="192" t="str">
        <f t="shared" si="65"/>
        <v/>
      </c>
      <c r="R155" s="192" t="str">
        <f t="shared" si="66"/>
        <v/>
      </c>
      <c r="S155" s="169" t="str">
        <f t="shared" si="81"/>
        <v/>
      </c>
      <c r="T155" s="169" t="str">
        <f t="shared" si="79"/>
        <v/>
      </c>
      <c r="U155" s="169" t="str">
        <f t="shared" si="79"/>
        <v/>
      </c>
      <c r="V155" s="169" t="str">
        <f t="shared" si="82"/>
        <v/>
      </c>
      <c r="W155" s="169" t="str">
        <f t="shared" si="83"/>
        <v/>
      </c>
      <c r="X155" s="169" t="str">
        <f t="shared" si="83"/>
        <v/>
      </c>
      <c r="Y155" s="169" t="str">
        <f t="shared" si="83"/>
        <v/>
      </c>
      <c r="Z155" s="169" t="str">
        <f t="shared" si="83"/>
        <v/>
      </c>
      <c r="AA155" s="169" t="str">
        <f t="shared" si="83"/>
        <v/>
      </c>
      <c r="AB155" s="169" t="str">
        <f t="shared" si="83"/>
        <v/>
      </c>
      <c r="AC155" s="169" t="str">
        <f t="shared" si="83"/>
        <v/>
      </c>
      <c r="AD155" s="169" t="str">
        <f t="shared" si="83"/>
        <v/>
      </c>
      <c r="AE155" s="169" t="str">
        <f t="shared" si="83"/>
        <v/>
      </c>
      <c r="AF155" s="169" t="str">
        <f t="shared" si="83"/>
        <v/>
      </c>
      <c r="AG155" s="169" t="str">
        <f t="shared" si="84"/>
        <v/>
      </c>
      <c r="AH155" s="169" t="str">
        <f t="shared" si="84"/>
        <v/>
      </c>
      <c r="AI155" s="169" t="str">
        <f t="shared" si="84"/>
        <v/>
      </c>
      <c r="AJ155" s="169" t="str">
        <f t="shared" si="84"/>
        <v/>
      </c>
      <c r="AK155" s="169" t="str">
        <f t="shared" si="84"/>
        <v/>
      </c>
      <c r="AL155" s="169" t="str">
        <f t="shared" si="84"/>
        <v/>
      </c>
      <c r="AM155" s="169" t="str">
        <f t="shared" si="84"/>
        <v/>
      </c>
      <c r="AN155" s="169" t="str">
        <f t="shared" si="84"/>
        <v/>
      </c>
      <c r="AO155" s="169" t="str">
        <f t="shared" si="84"/>
        <v/>
      </c>
      <c r="AP155" s="169" t="str">
        <f t="shared" si="84"/>
        <v/>
      </c>
      <c r="AQ155" s="170">
        <f t="shared" si="67"/>
        <v>0</v>
      </c>
      <c r="AR155" s="170">
        <f t="shared" si="68"/>
        <v>0</v>
      </c>
      <c r="AS155" s="193">
        <f t="shared" si="69"/>
        <v>0</v>
      </c>
    </row>
    <row r="156" spans="1:45" s="74" customFormat="1" ht="27.75" customHeight="1">
      <c r="A156" s="184">
        <f>'Inventory - Linear and Vertical'!A143</f>
        <v>140</v>
      </c>
      <c r="B156" s="184"/>
      <c r="C156" s="184">
        <f>'Inventory - Linear and Vertical'!D143</f>
        <v>0</v>
      </c>
      <c r="D156" s="184" t="str">
        <f>IF('Inventory - Linear and Vertical'!E143="","",'Inventory - Linear and Vertical'!E143)</f>
        <v/>
      </c>
      <c r="E156" s="185">
        <f>'Inventory - Linear and Vertical'!F143</f>
        <v>0</v>
      </c>
      <c r="F156" s="186">
        <f>'Inventory - Linear and Vertical'!G143</f>
        <v>0</v>
      </c>
      <c r="G156" s="194">
        <f>'Inventory - Linear and Vertical'!K143</f>
        <v>0</v>
      </c>
      <c r="H156" s="188">
        <f>IF(C156='Community-Wide Current State'!$A$18,'Inventory - Vehicles and Equip.'!J138-'Inventory - Vehicles and Equip.'!O138,'Inventory - Linear and Vertical'!I143)</f>
        <v>0</v>
      </c>
      <c r="I156" s="188">
        <f>'Inventory - Linear and Vertical'!M143</f>
        <v>0</v>
      </c>
      <c r="J156" s="189" t="str">
        <f>IF(ISNUMBER('Inventory - Linear and Vertical'!AA143),'Inventory - Linear and Vertical'!AA143,"")</f>
        <v/>
      </c>
      <c r="K156" s="190">
        <f t="shared" si="80"/>
        <v>0</v>
      </c>
      <c r="L156" s="190">
        <f t="shared" si="60"/>
        <v>0</v>
      </c>
      <c r="M156" s="190">
        <f t="shared" si="61"/>
        <v>0</v>
      </c>
      <c r="N156" s="190">
        <f t="shared" si="62"/>
        <v>0</v>
      </c>
      <c r="O156" s="190">
        <f t="shared" si="63"/>
        <v>0</v>
      </c>
      <c r="P156" s="191">
        <f t="shared" si="64"/>
        <v>0</v>
      </c>
      <c r="Q156" s="192" t="str">
        <f t="shared" si="65"/>
        <v/>
      </c>
      <c r="R156" s="192" t="str">
        <f t="shared" si="66"/>
        <v/>
      </c>
      <c r="S156" s="169" t="str">
        <f t="shared" si="81"/>
        <v/>
      </c>
      <c r="T156" s="169" t="str">
        <f t="shared" si="79"/>
        <v/>
      </c>
      <c r="U156" s="169" t="str">
        <f t="shared" si="79"/>
        <v/>
      </c>
      <c r="V156" s="169" t="str">
        <f t="shared" si="82"/>
        <v/>
      </c>
      <c r="W156" s="169" t="str">
        <f t="shared" si="83"/>
        <v/>
      </c>
      <c r="X156" s="169" t="str">
        <f t="shared" si="83"/>
        <v/>
      </c>
      <c r="Y156" s="169" t="str">
        <f t="shared" si="83"/>
        <v/>
      </c>
      <c r="Z156" s="169" t="str">
        <f t="shared" si="83"/>
        <v/>
      </c>
      <c r="AA156" s="169" t="str">
        <f t="shared" si="83"/>
        <v/>
      </c>
      <c r="AB156" s="169" t="str">
        <f t="shared" si="83"/>
        <v/>
      </c>
      <c r="AC156" s="169" t="str">
        <f t="shared" si="83"/>
        <v/>
      </c>
      <c r="AD156" s="169" t="str">
        <f t="shared" si="83"/>
        <v/>
      </c>
      <c r="AE156" s="169" t="str">
        <f t="shared" si="83"/>
        <v/>
      </c>
      <c r="AF156" s="169" t="str">
        <f t="shared" si="83"/>
        <v/>
      </c>
      <c r="AG156" s="169" t="str">
        <f t="shared" si="84"/>
        <v/>
      </c>
      <c r="AH156" s="169" t="str">
        <f t="shared" si="84"/>
        <v/>
      </c>
      <c r="AI156" s="169" t="str">
        <f t="shared" si="84"/>
        <v/>
      </c>
      <c r="AJ156" s="169" t="str">
        <f t="shared" si="84"/>
        <v/>
      </c>
      <c r="AK156" s="169" t="str">
        <f t="shared" si="84"/>
        <v/>
      </c>
      <c r="AL156" s="169" t="str">
        <f t="shared" si="84"/>
        <v/>
      </c>
      <c r="AM156" s="169" t="str">
        <f t="shared" si="84"/>
        <v/>
      </c>
      <c r="AN156" s="169" t="str">
        <f t="shared" si="84"/>
        <v/>
      </c>
      <c r="AO156" s="169" t="str">
        <f t="shared" si="84"/>
        <v/>
      </c>
      <c r="AP156" s="169" t="str">
        <f t="shared" si="84"/>
        <v/>
      </c>
      <c r="AQ156" s="170">
        <f t="shared" si="67"/>
        <v>0</v>
      </c>
      <c r="AR156" s="170">
        <f t="shared" si="68"/>
        <v>0</v>
      </c>
      <c r="AS156" s="193">
        <f t="shared" si="69"/>
        <v>0</v>
      </c>
    </row>
    <row r="157" spans="1:45" s="74" customFormat="1" ht="27.75" customHeight="1">
      <c r="A157" s="184">
        <f>'Inventory - Linear and Vertical'!A144</f>
        <v>141</v>
      </c>
      <c r="B157" s="184"/>
      <c r="C157" s="184">
        <f>'Inventory - Linear and Vertical'!D144</f>
        <v>0</v>
      </c>
      <c r="D157" s="184" t="str">
        <f>IF('Inventory - Linear and Vertical'!E144="","",'Inventory - Linear and Vertical'!E144)</f>
        <v/>
      </c>
      <c r="E157" s="185">
        <f>'Inventory - Linear and Vertical'!F144</f>
        <v>0</v>
      </c>
      <c r="F157" s="186">
        <f>'Inventory - Linear and Vertical'!G144</f>
        <v>0</v>
      </c>
      <c r="G157" s="194">
        <f>'Inventory - Linear and Vertical'!K144</f>
        <v>0</v>
      </c>
      <c r="H157" s="188">
        <f>IF(C157='Community-Wide Current State'!$A$18,'Inventory - Vehicles and Equip.'!J139-'Inventory - Vehicles and Equip.'!O139,'Inventory - Linear and Vertical'!I144)</f>
        <v>0</v>
      </c>
      <c r="I157" s="188">
        <f>'Inventory - Linear and Vertical'!M144</f>
        <v>0</v>
      </c>
      <c r="J157" s="189" t="str">
        <f>IF(ISNUMBER('Inventory - Linear and Vertical'!AA144),'Inventory - Linear and Vertical'!AA144,"")</f>
        <v/>
      </c>
      <c r="K157" s="190">
        <f t="shared" si="80"/>
        <v>0</v>
      </c>
      <c r="L157" s="190">
        <f t="shared" si="60"/>
        <v>0</v>
      </c>
      <c r="M157" s="190">
        <f t="shared" si="61"/>
        <v>0</v>
      </c>
      <c r="N157" s="190">
        <f t="shared" si="62"/>
        <v>0</v>
      </c>
      <c r="O157" s="190">
        <f t="shared" si="63"/>
        <v>0</v>
      </c>
      <c r="P157" s="191">
        <f t="shared" si="64"/>
        <v>0</v>
      </c>
      <c r="Q157" s="192" t="str">
        <f t="shared" si="65"/>
        <v/>
      </c>
      <c r="R157" s="192" t="str">
        <f t="shared" si="66"/>
        <v/>
      </c>
      <c r="S157" s="169" t="str">
        <f t="shared" si="81"/>
        <v/>
      </c>
      <c r="T157" s="169" t="str">
        <f t="shared" si="79"/>
        <v/>
      </c>
      <c r="U157" s="169" t="str">
        <f t="shared" si="79"/>
        <v/>
      </c>
      <c r="V157" s="169" t="str">
        <f t="shared" si="82"/>
        <v/>
      </c>
      <c r="W157" s="169" t="str">
        <f t="shared" ref="W157:AF166" si="85">IF(OR($K157=W$16,$L157=W$16,$M157=W$16,$N157=W$16,$O157=W$16,$P157=W$16),$G157,"")</f>
        <v/>
      </c>
      <c r="X157" s="169" t="str">
        <f t="shared" si="85"/>
        <v/>
      </c>
      <c r="Y157" s="169" t="str">
        <f t="shared" si="85"/>
        <v/>
      </c>
      <c r="Z157" s="169" t="str">
        <f t="shared" si="85"/>
        <v/>
      </c>
      <c r="AA157" s="169" t="str">
        <f t="shared" si="85"/>
        <v/>
      </c>
      <c r="AB157" s="169" t="str">
        <f t="shared" si="85"/>
        <v/>
      </c>
      <c r="AC157" s="169" t="str">
        <f t="shared" si="85"/>
        <v/>
      </c>
      <c r="AD157" s="169" t="str">
        <f t="shared" si="85"/>
        <v/>
      </c>
      <c r="AE157" s="169" t="str">
        <f t="shared" si="85"/>
        <v/>
      </c>
      <c r="AF157" s="169" t="str">
        <f t="shared" si="85"/>
        <v/>
      </c>
      <c r="AG157" s="169" t="str">
        <f t="shared" ref="AG157:AP166" si="86">IF(OR($K157=AG$16,$L157=AG$16,$M157=AG$16,$N157=AG$16,$O157=AG$16,$P157=AG$16),$G157,"")</f>
        <v/>
      </c>
      <c r="AH157" s="169" t="str">
        <f t="shared" si="86"/>
        <v/>
      </c>
      <c r="AI157" s="169" t="str">
        <f t="shared" si="86"/>
        <v/>
      </c>
      <c r="AJ157" s="169" t="str">
        <f t="shared" si="86"/>
        <v/>
      </c>
      <c r="AK157" s="169" t="str">
        <f t="shared" si="86"/>
        <v/>
      </c>
      <c r="AL157" s="169" t="str">
        <f t="shared" si="86"/>
        <v/>
      </c>
      <c r="AM157" s="169" t="str">
        <f t="shared" si="86"/>
        <v/>
      </c>
      <c r="AN157" s="169" t="str">
        <f t="shared" si="86"/>
        <v/>
      </c>
      <c r="AO157" s="169" t="str">
        <f t="shared" si="86"/>
        <v/>
      </c>
      <c r="AP157" s="169" t="str">
        <f t="shared" si="86"/>
        <v/>
      </c>
      <c r="AQ157" s="170">
        <f t="shared" si="67"/>
        <v>0</v>
      </c>
      <c r="AR157" s="170">
        <f t="shared" si="68"/>
        <v>0</v>
      </c>
      <c r="AS157" s="193">
        <f t="shared" si="69"/>
        <v>0</v>
      </c>
    </row>
    <row r="158" spans="1:45" s="74" customFormat="1" ht="27.75" customHeight="1">
      <c r="A158" s="184">
        <f>'Inventory - Linear and Vertical'!A145</f>
        <v>142</v>
      </c>
      <c r="B158" s="184"/>
      <c r="C158" s="184">
        <f>'Inventory - Linear and Vertical'!D145</f>
        <v>0</v>
      </c>
      <c r="D158" s="184" t="str">
        <f>IF('Inventory - Linear and Vertical'!E145="","",'Inventory - Linear and Vertical'!E145)</f>
        <v/>
      </c>
      <c r="E158" s="185">
        <f>'Inventory - Linear and Vertical'!F145</f>
        <v>0</v>
      </c>
      <c r="F158" s="186">
        <f>'Inventory - Linear and Vertical'!G145</f>
        <v>0</v>
      </c>
      <c r="G158" s="194">
        <f>'Inventory - Linear and Vertical'!K145</f>
        <v>0</v>
      </c>
      <c r="H158" s="188">
        <f>IF(C158='Community-Wide Current State'!$A$18,'Inventory - Vehicles and Equip.'!J140-'Inventory - Vehicles and Equip.'!O140,'Inventory - Linear and Vertical'!I145)</f>
        <v>0</v>
      </c>
      <c r="I158" s="188">
        <f>'Inventory - Linear and Vertical'!M145</f>
        <v>0</v>
      </c>
      <c r="J158" s="189" t="str">
        <f>IF(ISNUMBER('Inventory - Linear and Vertical'!AA145),'Inventory - Linear and Vertical'!AA145,"")</f>
        <v/>
      </c>
      <c r="K158" s="190">
        <f t="shared" si="80"/>
        <v>0</v>
      </c>
      <c r="L158" s="190">
        <f t="shared" si="60"/>
        <v>0</v>
      </c>
      <c r="M158" s="190">
        <f t="shared" si="61"/>
        <v>0</v>
      </c>
      <c r="N158" s="190">
        <f t="shared" si="62"/>
        <v>0</v>
      </c>
      <c r="O158" s="190">
        <f t="shared" si="63"/>
        <v>0</v>
      </c>
      <c r="P158" s="191">
        <f t="shared" si="64"/>
        <v>0</v>
      </c>
      <c r="Q158" s="192" t="str">
        <f t="shared" si="65"/>
        <v/>
      </c>
      <c r="R158" s="192" t="str">
        <f t="shared" si="66"/>
        <v/>
      </c>
      <c r="S158" s="169" t="str">
        <f t="shared" si="81"/>
        <v/>
      </c>
      <c r="T158" s="169" t="str">
        <f t="shared" ref="T158:U177" si="87">IF(OR($K158=T$16,$L158=T$16,$M158=T$16,$N158=T$16,$O158=T$16,$P158=T$16),$G158,"")</f>
        <v/>
      </c>
      <c r="U158" s="169" t="str">
        <f t="shared" si="87"/>
        <v/>
      </c>
      <c r="V158" s="169" t="str">
        <f t="shared" si="82"/>
        <v/>
      </c>
      <c r="W158" s="169" t="str">
        <f t="shared" si="85"/>
        <v/>
      </c>
      <c r="X158" s="169" t="str">
        <f t="shared" si="85"/>
        <v/>
      </c>
      <c r="Y158" s="169" t="str">
        <f t="shared" si="85"/>
        <v/>
      </c>
      <c r="Z158" s="169" t="str">
        <f t="shared" si="85"/>
        <v/>
      </c>
      <c r="AA158" s="169" t="str">
        <f t="shared" si="85"/>
        <v/>
      </c>
      <c r="AB158" s="169" t="str">
        <f t="shared" si="85"/>
        <v/>
      </c>
      <c r="AC158" s="169" t="str">
        <f t="shared" si="85"/>
        <v/>
      </c>
      <c r="AD158" s="169" t="str">
        <f t="shared" si="85"/>
        <v/>
      </c>
      <c r="AE158" s="169" t="str">
        <f t="shared" si="85"/>
        <v/>
      </c>
      <c r="AF158" s="169" t="str">
        <f t="shared" si="85"/>
        <v/>
      </c>
      <c r="AG158" s="169" t="str">
        <f t="shared" si="86"/>
        <v/>
      </c>
      <c r="AH158" s="169" t="str">
        <f t="shared" si="86"/>
        <v/>
      </c>
      <c r="AI158" s="169" t="str">
        <f t="shared" si="86"/>
        <v/>
      </c>
      <c r="AJ158" s="169" t="str">
        <f t="shared" si="86"/>
        <v/>
      </c>
      <c r="AK158" s="169" t="str">
        <f t="shared" si="86"/>
        <v/>
      </c>
      <c r="AL158" s="169" t="str">
        <f t="shared" si="86"/>
        <v/>
      </c>
      <c r="AM158" s="169" t="str">
        <f t="shared" si="86"/>
        <v/>
      </c>
      <c r="AN158" s="169" t="str">
        <f t="shared" si="86"/>
        <v/>
      </c>
      <c r="AO158" s="169" t="str">
        <f t="shared" si="86"/>
        <v/>
      </c>
      <c r="AP158" s="169" t="str">
        <f t="shared" si="86"/>
        <v/>
      </c>
      <c r="AQ158" s="170">
        <f t="shared" si="67"/>
        <v>0</v>
      </c>
      <c r="AR158" s="170">
        <f t="shared" si="68"/>
        <v>0</v>
      </c>
      <c r="AS158" s="193">
        <f t="shared" si="69"/>
        <v>0</v>
      </c>
    </row>
    <row r="159" spans="1:45" s="74" customFormat="1" ht="27.75" customHeight="1">
      <c r="A159" s="184">
        <f>'Inventory - Linear and Vertical'!A146</f>
        <v>143</v>
      </c>
      <c r="B159" s="184"/>
      <c r="C159" s="184">
        <f>'Inventory - Linear and Vertical'!D146</f>
        <v>0</v>
      </c>
      <c r="D159" s="184" t="str">
        <f>IF('Inventory - Linear and Vertical'!E146="","",'Inventory - Linear and Vertical'!E146)</f>
        <v/>
      </c>
      <c r="E159" s="185">
        <f>'Inventory - Linear and Vertical'!F146</f>
        <v>0</v>
      </c>
      <c r="F159" s="186">
        <f>'Inventory - Linear and Vertical'!G146</f>
        <v>0</v>
      </c>
      <c r="G159" s="194">
        <f>'Inventory - Linear and Vertical'!K146</f>
        <v>0</v>
      </c>
      <c r="H159" s="188">
        <f>IF(C159='Community-Wide Current State'!$A$18,'Inventory - Vehicles and Equip.'!J141-'Inventory - Vehicles and Equip.'!O141,'Inventory - Linear and Vertical'!I146)</f>
        <v>0</v>
      </c>
      <c r="I159" s="188">
        <f>'Inventory - Linear and Vertical'!M146</f>
        <v>0</v>
      </c>
      <c r="J159" s="189" t="str">
        <f>IF(ISNUMBER('Inventory - Linear and Vertical'!AA146),'Inventory - Linear and Vertical'!AA146,"")</f>
        <v/>
      </c>
      <c r="K159" s="190">
        <f t="shared" si="80"/>
        <v>0</v>
      </c>
      <c r="L159" s="190">
        <f t="shared" si="60"/>
        <v>0</v>
      </c>
      <c r="M159" s="190">
        <f t="shared" si="61"/>
        <v>0</v>
      </c>
      <c r="N159" s="190">
        <f t="shared" si="62"/>
        <v>0</v>
      </c>
      <c r="O159" s="190">
        <f t="shared" si="63"/>
        <v>0</v>
      </c>
      <c r="P159" s="191">
        <f t="shared" si="64"/>
        <v>0</v>
      </c>
      <c r="Q159" s="192" t="str">
        <f t="shared" si="65"/>
        <v/>
      </c>
      <c r="R159" s="192" t="str">
        <f t="shared" si="66"/>
        <v/>
      </c>
      <c r="S159" s="169" t="str">
        <f t="shared" si="81"/>
        <v/>
      </c>
      <c r="T159" s="169" t="str">
        <f t="shared" si="87"/>
        <v/>
      </c>
      <c r="U159" s="169" t="str">
        <f t="shared" si="87"/>
        <v/>
      </c>
      <c r="V159" s="169" t="str">
        <f t="shared" si="82"/>
        <v/>
      </c>
      <c r="W159" s="169" t="str">
        <f t="shared" si="85"/>
        <v/>
      </c>
      <c r="X159" s="169" t="str">
        <f t="shared" si="85"/>
        <v/>
      </c>
      <c r="Y159" s="169" t="str">
        <f t="shared" si="85"/>
        <v/>
      </c>
      <c r="Z159" s="169" t="str">
        <f t="shared" si="85"/>
        <v/>
      </c>
      <c r="AA159" s="169" t="str">
        <f t="shared" si="85"/>
        <v/>
      </c>
      <c r="AB159" s="169" t="str">
        <f t="shared" si="85"/>
        <v/>
      </c>
      <c r="AC159" s="169" t="str">
        <f t="shared" si="85"/>
        <v/>
      </c>
      <c r="AD159" s="169" t="str">
        <f t="shared" si="85"/>
        <v/>
      </c>
      <c r="AE159" s="169" t="str">
        <f t="shared" si="85"/>
        <v/>
      </c>
      <c r="AF159" s="169" t="str">
        <f t="shared" si="85"/>
        <v/>
      </c>
      <c r="AG159" s="169" t="str">
        <f t="shared" si="86"/>
        <v/>
      </c>
      <c r="AH159" s="169" t="str">
        <f t="shared" si="86"/>
        <v/>
      </c>
      <c r="AI159" s="169" t="str">
        <f t="shared" si="86"/>
        <v/>
      </c>
      <c r="AJ159" s="169" t="str">
        <f t="shared" si="86"/>
        <v/>
      </c>
      <c r="AK159" s="169" t="str">
        <f t="shared" si="86"/>
        <v/>
      </c>
      <c r="AL159" s="169" t="str">
        <f t="shared" si="86"/>
        <v/>
      </c>
      <c r="AM159" s="169" t="str">
        <f t="shared" si="86"/>
        <v/>
      </c>
      <c r="AN159" s="169" t="str">
        <f t="shared" si="86"/>
        <v/>
      </c>
      <c r="AO159" s="169" t="str">
        <f t="shared" si="86"/>
        <v/>
      </c>
      <c r="AP159" s="169" t="str">
        <f t="shared" si="86"/>
        <v/>
      </c>
      <c r="AQ159" s="170">
        <f t="shared" si="67"/>
        <v>0</v>
      </c>
      <c r="AR159" s="170">
        <f t="shared" si="68"/>
        <v>0</v>
      </c>
      <c r="AS159" s="193">
        <f t="shared" si="69"/>
        <v>0</v>
      </c>
    </row>
    <row r="160" spans="1:45" s="74" customFormat="1" ht="27.75" customHeight="1">
      <c r="A160" s="184">
        <f>'Inventory - Linear and Vertical'!A147</f>
        <v>144</v>
      </c>
      <c r="B160" s="184"/>
      <c r="C160" s="184">
        <f>'Inventory - Linear and Vertical'!D147</f>
        <v>0</v>
      </c>
      <c r="D160" s="184" t="str">
        <f>IF('Inventory - Linear and Vertical'!E147="","",'Inventory - Linear and Vertical'!E147)</f>
        <v/>
      </c>
      <c r="E160" s="185">
        <f>'Inventory - Linear and Vertical'!F147</f>
        <v>0</v>
      </c>
      <c r="F160" s="186">
        <f>'Inventory - Linear and Vertical'!G147</f>
        <v>0</v>
      </c>
      <c r="G160" s="194">
        <f>'Inventory - Linear and Vertical'!K147</f>
        <v>0</v>
      </c>
      <c r="H160" s="188">
        <f>IF(C160='Community-Wide Current State'!$A$18,'Inventory - Vehicles and Equip.'!J142-'Inventory - Vehicles and Equip.'!O142,'Inventory - Linear and Vertical'!I147)</f>
        <v>0</v>
      </c>
      <c r="I160" s="188">
        <f>'Inventory - Linear and Vertical'!M147</f>
        <v>0</v>
      </c>
      <c r="J160" s="189" t="str">
        <f>IF(ISNUMBER('Inventory - Linear and Vertical'!AA147),'Inventory - Linear and Vertical'!AA147,"")</f>
        <v/>
      </c>
      <c r="K160" s="190">
        <f t="shared" si="80"/>
        <v>0</v>
      </c>
      <c r="L160" s="190">
        <f t="shared" si="60"/>
        <v>0</v>
      </c>
      <c r="M160" s="190">
        <f t="shared" si="61"/>
        <v>0</v>
      </c>
      <c r="N160" s="190">
        <f t="shared" si="62"/>
        <v>0</v>
      </c>
      <c r="O160" s="190">
        <f t="shared" si="63"/>
        <v>0</v>
      </c>
      <c r="P160" s="191">
        <f t="shared" si="64"/>
        <v>0</v>
      </c>
      <c r="Q160" s="192" t="str">
        <f t="shared" si="65"/>
        <v/>
      </c>
      <c r="R160" s="192" t="str">
        <f t="shared" si="66"/>
        <v/>
      </c>
      <c r="S160" s="169" t="str">
        <f t="shared" si="81"/>
        <v/>
      </c>
      <c r="T160" s="169" t="str">
        <f t="shared" si="87"/>
        <v/>
      </c>
      <c r="U160" s="169" t="str">
        <f t="shared" si="87"/>
        <v/>
      </c>
      <c r="V160" s="169" t="str">
        <f t="shared" si="82"/>
        <v/>
      </c>
      <c r="W160" s="169" t="str">
        <f t="shared" si="85"/>
        <v/>
      </c>
      <c r="X160" s="169" t="str">
        <f t="shared" si="85"/>
        <v/>
      </c>
      <c r="Y160" s="169" t="str">
        <f t="shared" si="85"/>
        <v/>
      </c>
      <c r="Z160" s="169" t="str">
        <f t="shared" si="85"/>
        <v/>
      </c>
      <c r="AA160" s="169" t="str">
        <f t="shared" si="85"/>
        <v/>
      </c>
      <c r="AB160" s="169" t="str">
        <f t="shared" si="85"/>
        <v/>
      </c>
      <c r="AC160" s="169" t="str">
        <f t="shared" si="85"/>
        <v/>
      </c>
      <c r="AD160" s="169" t="str">
        <f t="shared" si="85"/>
        <v/>
      </c>
      <c r="AE160" s="169" t="str">
        <f t="shared" si="85"/>
        <v/>
      </c>
      <c r="AF160" s="169" t="str">
        <f t="shared" si="85"/>
        <v/>
      </c>
      <c r="AG160" s="169" t="str">
        <f t="shared" si="86"/>
        <v/>
      </c>
      <c r="AH160" s="169" t="str">
        <f t="shared" si="86"/>
        <v/>
      </c>
      <c r="AI160" s="169" t="str">
        <f t="shared" si="86"/>
        <v/>
      </c>
      <c r="AJ160" s="169" t="str">
        <f t="shared" si="86"/>
        <v/>
      </c>
      <c r="AK160" s="169" t="str">
        <f t="shared" si="86"/>
        <v/>
      </c>
      <c r="AL160" s="169" t="str">
        <f t="shared" si="86"/>
        <v/>
      </c>
      <c r="AM160" s="169" t="str">
        <f t="shared" si="86"/>
        <v/>
      </c>
      <c r="AN160" s="169" t="str">
        <f t="shared" si="86"/>
        <v/>
      </c>
      <c r="AO160" s="169" t="str">
        <f t="shared" si="86"/>
        <v/>
      </c>
      <c r="AP160" s="169" t="str">
        <f t="shared" si="86"/>
        <v/>
      </c>
      <c r="AQ160" s="170">
        <f t="shared" si="67"/>
        <v>0</v>
      </c>
      <c r="AR160" s="170">
        <f t="shared" si="68"/>
        <v>0</v>
      </c>
      <c r="AS160" s="193">
        <f t="shared" si="69"/>
        <v>0</v>
      </c>
    </row>
    <row r="161" spans="1:45" s="74" customFormat="1" ht="27.75" customHeight="1">
      <c r="A161" s="184">
        <f>'Inventory - Linear and Vertical'!A148</f>
        <v>145</v>
      </c>
      <c r="B161" s="184"/>
      <c r="C161" s="184">
        <f>'Inventory - Linear and Vertical'!D148</f>
        <v>0</v>
      </c>
      <c r="D161" s="184" t="str">
        <f>IF('Inventory - Linear and Vertical'!E148="","",'Inventory - Linear and Vertical'!E148)</f>
        <v/>
      </c>
      <c r="E161" s="185">
        <f>'Inventory - Linear and Vertical'!F148</f>
        <v>0</v>
      </c>
      <c r="F161" s="186">
        <f>'Inventory - Linear and Vertical'!G148</f>
        <v>0</v>
      </c>
      <c r="G161" s="194">
        <f>'Inventory - Linear and Vertical'!K148</f>
        <v>0</v>
      </c>
      <c r="H161" s="188">
        <f>IF(C161='Community-Wide Current State'!$A$18,'Inventory - Vehicles and Equip.'!J143-'Inventory - Vehicles and Equip.'!O143,'Inventory - Linear and Vertical'!I148)</f>
        <v>0</v>
      </c>
      <c r="I161" s="188">
        <f>'Inventory - Linear and Vertical'!M148</f>
        <v>0</v>
      </c>
      <c r="J161" s="189" t="str">
        <f>IF(ISNUMBER('Inventory - Linear and Vertical'!AA148),'Inventory - Linear and Vertical'!AA148,"")</f>
        <v/>
      </c>
      <c r="K161" s="190">
        <f t="shared" si="80"/>
        <v>0</v>
      </c>
      <c r="L161" s="190">
        <f t="shared" si="60"/>
        <v>0</v>
      </c>
      <c r="M161" s="190">
        <f t="shared" si="61"/>
        <v>0</v>
      </c>
      <c r="N161" s="190">
        <f t="shared" si="62"/>
        <v>0</v>
      </c>
      <c r="O161" s="190">
        <f t="shared" si="63"/>
        <v>0</v>
      </c>
      <c r="P161" s="191">
        <f t="shared" si="64"/>
        <v>0</v>
      </c>
      <c r="Q161" s="192" t="str">
        <f t="shared" si="65"/>
        <v/>
      </c>
      <c r="R161" s="192" t="str">
        <f t="shared" si="66"/>
        <v/>
      </c>
      <c r="S161" s="169" t="str">
        <f t="shared" si="81"/>
        <v/>
      </c>
      <c r="T161" s="169" t="str">
        <f t="shared" si="87"/>
        <v/>
      </c>
      <c r="U161" s="169" t="str">
        <f t="shared" si="87"/>
        <v/>
      </c>
      <c r="V161" s="169" t="str">
        <f t="shared" si="82"/>
        <v/>
      </c>
      <c r="W161" s="169" t="str">
        <f t="shared" si="85"/>
        <v/>
      </c>
      <c r="X161" s="169" t="str">
        <f t="shared" si="85"/>
        <v/>
      </c>
      <c r="Y161" s="169" t="str">
        <f t="shared" si="85"/>
        <v/>
      </c>
      <c r="Z161" s="169" t="str">
        <f t="shared" si="85"/>
        <v/>
      </c>
      <c r="AA161" s="169" t="str">
        <f t="shared" si="85"/>
        <v/>
      </c>
      <c r="AB161" s="169" t="str">
        <f t="shared" si="85"/>
        <v/>
      </c>
      <c r="AC161" s="169" t="str">
        <f t="shared" si="85"/>
        <v/>
      </c>
      <c r="AD161" s="169" t="str">
        <f t="shared" si="85"/>
        <v/>
      </c>
      <c r="AE161" s="169" t="str">
        <f t="shared" si="85"/>
        <v/>
      </c>
      <c r="AF161" s="169" t="str">
        <f t="shared" si="85"/>
        <v/>
      </c>
      <c r="AG161" s="169" t="str">
        <f t="shared" si="86"/>
        <v/>
      </c>
      <c r="AH161" s="169" t="str">
        <f t="shared" si="86"/>
        <v/>
      </c>
      <c r="AI161" s="169" t="str">
        <f t="shared" si="86"/>
        <v/>
      </c>
      <c r="AJ161" s="169" t="str">
        <f t="shared" si="86"/>
        <v/>
      </c>
      <c r="AK161" s="169" t="str">
        <f t="shared" si="86"/>
        <v/>
      </c>
      <c r="AL161" s="169" t="str">
        <f t="shared" si="86"/>
        <v/>
      </c>
      <c r="AM161" s="169" t="str">
        <f t="shared" si="86"/>
        <v/>
      </c>
      <c r="AN161" s="169" t="str">
        <f t="shared" si="86"/>
        <v/>
      </c>
      <c r="AO161" s="169" t="str">
        <f t="shared" si="86"/>
        <v/>
      </c>
      <c r="AP161" s="169" t="str">
        <f t="shared" si="86"/>
        <v/>
      </c>
      <c r="AQ161" s="170">
        <f t="shared" si="67"/>
        <v>0</v>
      </c>
      <c r="AR161" s="170">
        <f t="shared" si="68"/>
        <v>0</v>
      </c>
      <c r="AS161" s="193">
        <f t="shared" si="69"/>
        <v>0</v>
      </c>
    </row>
    <row r="162" spans="1:45" s="74" customFormat="1" ht="27.75" customHeight="1">
      <c r="A162" s="184">
        <f>'Inventory - Linear and Vertical'!A149</f>
        <v>146</v>
      </c>
      <c r="B162" s="184"/>
      <c r="C162" s="184">
        <f>'Inventory - Linear and Vertical'!D149</f>
        <v>0</v>
      </c>
      <c r="D162" s="184" t="str">
        <f>IF('Inventory - Linear and Vertical'!E149="","",'Inventory - Linear and Vertical'!E149)</f>
        <v/>
      </c>
      <c r="E162" s="185">
        <f>'Inventory - Linear and Vertical'!F149</f>
        <v>0</v>
      </c>
      <c r="F162" s="186">
        <f>'Inventory - Linear and Vertical'!G149</f>
        <v>0</v>
      </c>
      <c r="G162" s="194">
        <f>'Inventory - Linear and Vertical'!K149</f>
        <v>0</v>
      </c>
      <c r="H162" s="188">
        <f>IF(C162='Community-Wide Current State'!$A$18,'Inventory - Vehicles and Equip.'!J144-'Inventory - Vehicles and Equip.'!O144,'Inventory - Linear and Vertical'!I149)</f>
        <v>0</v>
      </c>
      <c r="I162" s="188">
        <f>'Inventory - Linear and Vertical'!M149</f>
        <v>0</v>
      </c>
      <c r="J162" s="189" t="str">
        <f>IF(ISNUMBER('Inventory - Linear and Vertical'!AA149),'Inventory - Linear and Vertical'!AA149,"")</f>
        <v/>
      </c>
      <c r="K162" s="190">
        <f t="shared" si="80"/>
        <v>0</v>
      </c>
      <c r="L162" s="190">
        <f t="shared" si="60"/>
        <v>0</v>
      </c>
      <c r="M162" s="190">
        <f t="shared" si="61"/>
        <v>0</v>
      </c>
      <c r="N162" s="190">
        <f t="shared" si="62"/>
        <v>0</v>
      </c>
      <c r="O162" s="190">
        <f t="shared" si="63"/>
        <v>0</v>
      </c>
      <c r="P162" s="191">
        <f t="shared" si="64"/>
        <v>0</v>
      </c>
      <c r="Q162" s="192" t="str">
        <f t="shared" si="65"/>
        <v/>
      </c>
      <c r="R162" s="192" t="str">
        <f t="shared" si="66"/>
        <v/>
      </c>
      <c r="S162" s="169" t="str">
        <f t="shared" si="81"/>
        <v/>
      </c>
      <c r="T162" s="169" t="str">
        <f t="shared" si="87"/>
        <v/>
      </c>
      <c r="U162" s="169" t="str">
        <f t="shared" si="87"/>
        <v/>
      </c>
      <c r="V162" s="169" t="str">
        <f t="shared" si="82"/>
        <v/>
      </c>
      <c r="W162" s="169" t="str">
        <f t="shared" si="85"/>
        <v/>
      </c>
      <c r="X162" s="169" t="str">
        <f t="shared" si="85"/>
        <v/>
      </c>
      <c r="Y162" s="169" t="str">
        <f t="shared" si="85"/>
        <v/>
      </c>
      <c r="Z162" s="169" t="str">
        <f t="shared" si="85"/>
        <v/>
      </c>
      <c r="AA162" s="169" t="str">
        <f t="shared" si="85"/>
        <v/>
      </c>
      <c r="AB162" s="169" t="str">
        <f t="shared" si="85"/>
        <v/>
      </c>
      <c r="AC162" s="169" t="str">
        <f t="shared" si="85"/>
        <v/>
      </c>
      <c r="AD162" s="169" t="str">
        <f t="shared" si="85"/>
        <v/>
      </c>
      <c r="AE162" s="169" t="str">
        <f t="shared" si="85"/>
        <v/>
      </c>
      <c r="AF162" s="169" t="str">
        <f t="shared" si="85"/>
        <v/>
      </c>
      <c r="AG162" s="169" t="str">
        <f t="shared" si="86"/>
        <v/>
      </c>
      <c r="AH162" s="169" t="str">
        <f t="shared" si="86"/>
        <v/>
      </c>
      <c r="AI162" s="169" t="str">
        <f t="shared" si="86"/>
        <v/>
      </c>
      <c r="AJ162" s="169" t="str">
        <f t="shared" si="86"/>
        <v/>
      </c>
      <c r="AK162" s="169" t="str">
        <f t="shared" si="86"/>
        <v/>
      </c>
      <c r="AL162" s="169" t="str">
        <f t="shared" si="86"/>
        <v/>
      </c>
      <c r="AM162" s="169" t="str">
        <f t="shared" si="86"/>
        <v/>
      </c>
      <c r="AN162" s="169" t="str">
        <f t="shared" si="86"/>
        <v/>
      </c>
      <c r="AO162" s="169" t="str">
        <f t="shared" si="86"/>
        <v/>
      </c>
      <c r="AP162" s="169" t="str">
        <f t="shared" si="86"/>
        <v/>
      </c>
      <c r="AQ162" s="170">
        <f t="shared" si="67"/>
        <v>0</v>
      </c>
      <c r="AR162" s="170">
        <f t="shared" si="68"/>
        <v>0</v>
      </c>
      <c r="AS162" s="193">
        <f t="shared" si="69"/>
        <v>0</v>
      </c>
    </row>
    <row r="163" spans="1:45" s="74" customFormat="1" ht="27.75" customHeight="1">
      <c r="A163" s="184">
        <f>'Inventory - Linear and Vertical'!A150</f>
        <v>147</v>
      </c>
      <c r="B163" s="184"/>
      <c r="C163" s="184">
        <f>'Inventory - Linear and Vertical'!D150</f>
        <v>0</v>
      </c>
      <c r="D163" s="184" t="str">
        <f>IF('Inventory - Linear and Vertical'!E150="","",'Inventory - Linear and Vertical'!E150)</f>
        <v/>
      </c>
      <c r="E163" s="185">
        <f>'Inventory - Linear and Vertical'!F150</f>
        <v>0</v>
      </c>
      <c r="F163" s="186">
        <f>'Inventory - Linear and Vertical'!G150</f>
        <v>0</v>
      </c>
      <c r="G163" s="194">
        <f>'Inventory - Linear and Vertical'!K150</f>
        <v>0</v>
      </c>
      <c r="H163" s="188">
        <f>IF(C163='Community-Wide Current State'!$A$18,'Inventory - Vehicles and Equip.'!J145-'Inventory - Vehicles and Equip.'!O145,'Inventory - Linear and Vertical'!I150)</f>
        <v>0</v>
      </c>
      <c r="I163" s="188">
        <f>'Inventory - Linear and Vertical'!M150</f>
        <v>0</v>
      </c>
      <c r="J163" s="189" t="str">
        <f>IF(ISNUMBER('Inventory - Linear and Vertical'!AA150),'Inventory - Linear and Vertical'!AA150,"")</f>
        <v/>
      </c>
      <c r="K163" s="190">
        <f t="shared" si="80"/>
        <v>0</v>
      </c>
      <c r="L163" s="190">
        <f t="shared" ref="L163:L226" si="88">K163+$I163</f>
        <v>0</v>
      </c>
      <c r="M163" s="190">
        <f t="shared" ref="M163:M226" si="89">L163+$I163</f>
        <v>0</v>
      </c>
      <c r="N163" s="190">
        <f t="shared" ref="N163:N226" si="90">M163+$I163</f>
        <v>0</v>
      </c>
      <c r="O163" s="190">
        <f t="shared" ref="O163:O226" si="91">N163+$I163</f>
        <v>0</v>
      </c>
      <c r="P163" s="191">
        <f t="shared" ref="P163:P226" si="92">O163+$I163</f>
        <v>0</v>
      </c>
      <c r="Q163" s="192" t="str">
        <f t="shared" ref="Q163:Q226" si="93">IF(AND(K163&lt;$R$16,K163&gt;0),G163,"")</f>
        <v/>
      </c>
      <c r="R163" s="192" t="str">
        <f t="shared" ref="R163:R226" si="94">IF(OR($K163=R$16,$L163=R$16,$M163=R$16,$N163=R$16,$O163=R$16,$P163=R$16),$G163,"")</f>
        <v/>
      </c>
      <c r="S163" s="169" t="str">
        <f t="shared" si="81"/>
        <v/>
      </c>
      <c r="T163" s="169" t="str">
        <f t="shared" si="87"/>
        <v/>
      </c>
      <c r="U163" s="169" t="str">
        <f t="shared" si="87"/>
        <v/>
      </c>
      <c r="V163" s="169" t="str">
        <f t="shared" si="82"/>
        <v/>
      </c>
      <c r="W163" s="169" t="str">
        <f t="shared" si="85"/>
        <v/>
      </c>
      <c r="X163" s="169" t="str">
        <f t="shared" si="85"/>
        <v/>
      </c>
      <c r="Y163" s="169" t="str">
        <f t="shared" si="85"/>
        <v/>
      </c>
      <c r="Z163" s="169" t="str">
        <f t="shared" si="85"/>
        <v/>
      </c>
      <c r="AA163" s="169" t="str">
        <f t="shared" si="85"/>
        <v/>
      </c>
      <c r="AB163" s="169" t="str">
        <f t="shared" si="85"/>
        <v/>
      </c>
      <c r="AC163" s="169" t="str">
        <f t="shared" si="85"/>
        <v/>
      </c>
      <c r="AD163" s="169" t="str">
        <f t="shared" si="85"/>
        <v/>
      </c>
      <c r="AE163" s="169" t="str">
        <f t="shared" si="85"/>
        <v/>
      </c>
      <c r="AF163" s="169" t="str">
        <f t="shared" si="85"/>
        <v/>
      </c>
      <c r="AG163" s="169" t="str">
        <f t="shared" si="86"/>
        <v/>
      </c>
      <c r="AH163" s="169" t="str">
        <f t="shared" si="86"/>
        <v/>
      </c>
      <c r="AI163" s="169" t="str">
        <f t="shared" si="86"/>
        <v/>
      </c>
      <c r="AJ163" s="169" t="str">
        <f t="shared" si="86"/>
        <v/>
      </c>
      <c r="AK163" s="169" t="str">
        <f t="shared" si="86"/>
        <v/>
      </c>
      <c r="AL163" s="169" t="str">
        <f t="shared" si="86"/>
        <v/>
      </c>
      <c r="AM163" s="169" t="str">
        <f t="shared" si="86"/>
        <v/>
      </c>
      <c r="AN163" s="169" t="str">
        <f t="shared" si="86"/>
        <v/>
      </c>
      <c r="AO163" s="169" t="str">
        <f t="shared" si="86"/>
        <v/>
      </c>
      <c r="AP163" s="169" t="str">
        <f t="shared" si="86"/>
        <v/>
      </c>
      <c r="AQ163" s="170">
        <f t="shared" ref="AQ163:AQ226" si="95">SUM(R163:AP163)</f>
        <v>0</v>
      </c>
      <c r="AR163" s="170">
        <f t="shared" ref="AR163:AR226" si="96">AQ163/25</f>
        <v>0</v>
      </c>
      <c r="AS163" s="193">
        <f t="shared" ref="AS163:AS226" si="97">IF(I163&lt;=0,0,G163/I163)</f>
        <v>0</v>
      </c>
    </row>
    <row r="164" spans="1:45" s="74" customFormat="1" ht="27.75" customHeight="1">
      <c r="A164" s="184">
        <f>'Inventory - Linear and Vertical'!A151</f>
        <v>148</v>
      </c>
      <c r="B164" s="184"/>
      <c r="C164" s="184">
        <f>'Inventory - Linear and Vertical'!D151</f>
        <v>0</v>
      </c>
      <c r="D164" s="184" t="str">
        <f>IF('Inventory - Linear and Vertical'!E151="","",'Inventory - Linear and Vertical'!E151)</f>
        <v/>
      </c>
      <c r="E164" s="185">
        <f>'Inventory - Linear and Vertical'!F151</f>
        <v>0</v>
      </c>
      <c r="F164" s="186">
        <f>'Inventory - Linear and Vertical'!G151</f>
        <v>0</v>
      </c>
      <c r="G164" s="194">
        <f>'Inventory - Linear and Vertical'!K151</f>
        <v>0</v>
      </c>
      <c r="H164" s="188">
        <f>IF(C164='Community-Wide Current State'!$A$18,'Inventory - Vehicles and Equip.'!J146-'Inventory - Vehicles and Equip.'!O146,'Inventory - Linear and Vertical'!I151)</f>
        <v>0</v>
      </c>
      <c r="I164" s="188">
        <f>'Inventory - Linear and Vertical'!M151</f>
        <v>0</v>
      </c>
      <c r="J164" s="189" t="str">
        <f>IF(ISNUMBER('Inventory - Linear and Vertical'!AA151),'Inventory - Linear and Vertical'!AA151,"")</f>
        <v/>
      </c>
      <c r="K164" s="190">
        <f t="shared" si="80"/>
        <v>0</v>
      </c>
      <c r="L164" s="190">
        <f t="shared" si="88"/>
        <v>0</v>
      </c>
      <c r="M164" s="190">
        <f t="shared" si="89"/>
        <v>0</v>
      </c>
      <c r="N164" s="190">
        <f t="shared" si="90"/>
        <v>0</v>
      </c>
      <c r="O164" s="190">
        <f t="shared" si="91"/>
        <v>0</v>
      </c>
      <c r="P164" s="191">
        <f t="shared" si="92"/>
        <v>0</v>
      </c>
      <c r="Q164" s="192" t="str">
        <f t="shared" si="93"/>
        <v/>
      </c>
      <c r="R164" s="192" t="str">
        <f t="shared" si="94"/>
        <v/>
      </c>
      <c r="S164" s="169" t="str">
        <f t="shared" si="81"/>
        <v/>
      </c>
      <c r="T164" s="169" t="str">
        <f t="shared" si="87"/>
        <v/>
      </c>
      <c r="U164" s="169" t="str">
        <f t="shared" si="87"/>
        <v/>
      </c>
      <c r="V164" s="169" t="str">
        <f t="shared" si="82"/>
        <v/>
      </c>
      <c r="W164" s="169" t="str">
        <f t="shared" si="85"/>
        <v/>
      </c>
      <c r="X164" s="169" t="str">
        <f t="shared" si="85"/>
        <v/>
      </c>
      <c r="Y164" s="169" t="str">
        <f t="shared" si="85"/>
        <v/>
      </c>
      <c r="Z164" s="169" t="str">
        <f t="shared" si="85"/>
        <v/>
      </c>
      <c r="AA164" s="169" t="str">
        <f t="shared" si="85"/>
        <v/>
      </c>
      <c r="AB164" s="169" t="str">
        <f t="shared" si="85"/>
        <v/>
      </c>
      <c r="AC164" s="169" t="str">
        <f t="shared" si="85"/>
        <v/>
      </c>
      <c r="AD164" s="169" t="str">
        <f t="shared" si="85"/>
        <v/>
      </c>
      <c r="AE164" s="169" t="str">
        <f t="shared" si="85"/>
        <v/>
      </c>
      <c r="AF164" s="169" t="str">
        <f t="shared" si="85"/>
        <v/>
      </c>
      <c r="AG164" s="169" t="str">
        <f t="shared" si="86"/>
        <v/>
      </c>
      <c r="AH164" s="169" t="str">
        <f t="shared" si="86"/>
        <v/>
      </c>
      <c r="AI164" s="169" t="str">
        <f t="shared" si="86"/>
        <v/>
      </c>
      <c r="AJ164" s="169" t="str">
        <f t="shared" si="86"/>
        <v/>
      </c>
      <c r="AK164" s="169" t="str">
        <f t="shared" si="86"/>
        <v/>
      </c>
      <c r="AL164" s="169" t="str">
        <f t="shared" si="86"/>
        <v/>
      </c>
      <c r="AM164" s="169" t="str">
        <f t="shared" si="86"/>
        <v/>
      </c>
      <c r="AN164" s="169" t="str">
        <f t="shared" si="86"/>
        <v/>
      </c>
      <c r="AO164" s="169" t="str">
        <f t="shared" si="86"/>
        <v/>
      </c>
      <c r="AP164" s="169" t="str">
        <f t="shared" si="86"/>
        <v/>
      </c>
      <c r="AQ164" s="170">
        <f t="shared" si="95"/>
        <v>0</v>
      </c>
      <c r="AR164" s="170">
        <f t="shared" si="96"/>
        <v>0</v>
      </c>
      <c r="AS164" s="193">
        <f t="shared" si="97"/>
        <v>0</v>
      </c>
    </row>
    <row r="165" spans="1:45" s="74" customFormat="1" ht="27.75" customHeight="1">
      <c r="A165" s="184">
        <f>'Inventory - Linear and Vertical'!A152</f>
        <v>149</v>
      </c>
      <c r="B165" s="184"/>
      <c r="C165" s="184">
        <f>'Inventory - Linear and Vertical'!D152</f>
        <v>0</v>
      </c>
      <c r="D165" s="184" t="str">
        <f>IF('Inventory - Linear and Vertical'!E152="","",'Inventory - Linear and Vertical'!E152)</f>
        <v/>
      </c>
      <c r="E165" s="185">
        <f>'Inventory - Linear and Vertical'!F152</f>
        <v>0</v>
      </c>
      <c r="F165" s="186">
        <f>'Inventory - Linear and Vertical'!G152</f>
        <v>0</v>
      </c>
      <c r="G165" s="194">
        <f>'Inventory - Linear and Vertical'!K152</f>
        <v>0</v>
      </c>
      <c r="H165" s="188">
        <f>IF(C165='Community-Wide Current State'!$A$18,'Inventory - Vehicles and Equip.'!J147-'Inventory - Vehicles and Equip.'!O147,'Inventory - Linear and Vertical'!I152)</f>
        <v>0</v>
      </c>
      <c r="I165" s="188">
        <f>'Inventory - Linear and Vertical'!M152</f>
        <v>0</v>
      </c>
      <c r="J165" s="189" t="str">
        <f>IF(ISNUMBER('Inventory - Linear and Vertical'!AA152),'Inventory - Linear and Vertical'!AA152,"")</f>
        <v/>
      </c>
      <c r="K165" s="190">
        <f t="shared" si="80"/>
        <v>0</v>
      </c>
      <c r="L165" s="190">
        <f t="shared" si="88"/>
        <v>0</v>
      </c>
      <c r="M165" s="190">
        <f t="shared" si="89"/>
        <v>0</v>
      </c>
      <c r="N165" s="190">
        <f t="shared" si="90"/>
        <v>0</v>
      </c>
      <c r="O165" s="190">
        <f t="shared" si="91"/>
        <v>0</v>
      </c>
      <c r="P165" s="191">
        <f t="shared" si="92"/>
        <v>0</v>
      </c>
      <c r="Q165" s="192" t="str">
        <f t="shared" si="93"/>
        <v/>
      </c>
      <c r="R165" s="192" t="str">
        <f t="shared" si="94"/>
        <v/>
      </c>
      <c r="S165" s="169" t="str">
        <f t="shared" si="81"/>
        <v/>
      </c>
      <c r="T165" s="169" t="str">
        <f t="shared" si="87"/>
        <v/>
      </c>
      <c r="U165" s="169" t="str">
        <f t="shared" si="87"/>
        <v/>
      </c>
      <c r="V165" s="169" t="str">
        <f t="shared" si="82"/>
        <v/>
      </c>
      <c r="W165" s="169" t="str">
        <f t="shared" si="85"/>
        <v/>
      </c>
      <c r="X165" s="169" t="str">
        <f t="shared" si="85"/>
        <v/>
      </c>
      <c r="Y165" s="169" t="str">
        <f t="shared" si="85"/>
        <v/>
      </c>
      <c r="Z165" s="169" t="str">
        <f t="shared" si="85"/>
        <v/>
      </c>
      <c r="AA165" s="169" t="str">
        <f t="shared" si="85"/>
        <v/>
      </c>
      <c r="AB165" s="169" t="str">
        <f t="shared" si="85"/>
        <v/>
      </c>
      <c r="AC165" s="169" t="str">
        <f t="shared" si="85"/>
        <v/>
      </c>
      <c r="AD165" s="169" t="str">
        <f t="shared" si="85"/>
        <v/>
      </c>
      <c r="AE165" s="169" t="str">
        <f t="shared" si="85"/>
        <v/>
      </c>
      <c r="AF165" s="169" t="str">
        <f t="shared" si="85"/>
        <v/>
      </c>
      <c r="AG165" s="169" t="str">
        <f t="shared" si="86"/>
        <v/>
      </c>
      <c r="AH165" s="169" t="str">
        <f t="shared" si="86"/>
        <v/>
      </c>
      <c r="AI165" s="169" t="str">
        <f t="shared" si="86"/>
        <v/>
      </c>
      <c r="AJ165" s="169" t="str">
        <f t="shared" si="86"/>
        <v/>
      </c>
      <c r="AK165" s="169" t="str">
        <f t="shared" si="86"/>
        <v/>
      </c>
      <c r="AL165" s="169" t="str">
        <f t="shared" si="86"/>
        <v/>
      </c>
      <c r="AM165" s="169" t="str">
        <f t="shared" si="86"/>
        <v/>
      </c>
      <c r="AN165" s="169" t="str">
        <f t="shared" si="86"/>
        <v/>
      </c>
      <c r="AO165" s="169" t="str">
        <f t="shared" si="86"/>
        <v/>
      </c>
      <c r="AP165" s="169" t="str">
        <f t="shared" si="86"/>
        <v/>
      </c>
      <c r="AQ165" s="170">
        <f t="shared" si="95"/>
        <v>0</v>
      </c>
      <c r="AR165" s="170">
        <f t="shared" si="96"/>
        <v>0</v>
      </c>
      <c r="AS165" s="193">
        <f t="shared" si="97"/>
        <v>0</v>
      </c>
    </row>
    <row r="166" spans="1:45" s="74" customFormat="1" ht="27.75" customHeight="1">
      <c r="A166" s="184">
        <f>'Inventory - Linear and Vertical'!A153</f>
        <v>150</v>
      </c>
      <c r="B166" s="184"/>
      <c r="C166" s="184">
        <f>'Inventory - Linear and Vertical'!D153</f>
        <v>0</v>
      </c>
      <c r="D166" s="184" t="str">
        <f>IF('Inventory - Linear and Vertical'!E153="","",'Inventory - Linear and Vertical'!E153)</f>
        <v/>
      </c>
      <c r="E166" s="185">
        <f>'Inventory - Linear and Vertical'!F153</f>
        <v>0</v>
      </c>
      <c r="F166" s="186">
        <f>'Inventory - Linear and Vertical'!G153</f>
        <v>0</v>
      </c>
      <c r="G166" s="194">
        <f>'Inventory - Linear and Vertical'!K153</f>
        <v>0</v>
      </c>
      <c r="H166" s="188">
        <f>IF(C166='Community-Wide Current State'!$A$18,'Inventory - Vehicles and Equip.'!J148-'Inventory - Vehicles and Equip.'!O148,'Inventory - Linear and Vertical'!I153)</f>
        <v>0</v>
      </c>
      <c r="I166" s="188">
        <f>'Inventory - Linear and Vertical'!M153</f>
        <v>0</v>
      </c>
      <c r="J166" s="189" t="str">
        <f>IF(ISNUMBER('Inventory - Linear and Vertical'!AA153),'Inventory - Linear and Vertical'!AA153,"")</f>
        <v/>
      </c>
      <c r="K166" s="190">
        <f t="shared" si="80"/>
        <v>0</v>
      </c>
      <c r="L166" s="190">
        <f t="shared" si="88"/>
        <v>0</v>
      </c>
      <c r="M166" s="190">
        <f t="shared" si="89"/>
        <v>0</v>
      </c>
      <c r="N166" s="190">
        <f t="shared" si="90"/>
        <v>0</v>
      </c>
      <c r="O166" s="190">
        <f t="shared" si="91"/>
        <v>0</v>
      </c>
      <c r="P166" s="191">
        <f t="shared" si="92"/>
        <v>0</v>
      </c>
      <c r="Q166" s="192" t="str">
        <f t="shared" si="93"/>
        <v/>
      </c>
      <c r="R166" s="192" t="str">
        <f t="shared" si="94"/>
        <v/>
      </c>
      <c r="S166" s="169" t="str">
        <f t="shared" si="81"/>
        <v/>
      </c>
      <c r="T166" s="169" t="str">
        <f t="shared" si="87"/>
        <v/>
      </c>
      <c r="U166" s="169" t="str">
        <f t="shared" si="87"/>
        <v/>
      </c>
      <c r="V166" s="169" t="str">
        <f t="shared" si="82"/>
        <v/>
      </c>
      <c r="W166" s="169" t="str">
        <f t="shared" si="85"/>
        <v/>
      </c>
      <c r="X166" s="169" t="str">
        <f t="shared" si="85"/>
        <v/>
      </c>
      <c r="Y166" s="169" t="str">
        <f t="shared" si="85"/>
        <v/>
      </c>
      <c r="Z166" s="169" t="str">
        <f t="shared" si="85"/>
        <v/>
      </c>
      <c r="AA166" s="169" t="str">
        <f t="shared" si="85"/>
        <v/>
      </c>
      <c r="AB166" s="169" t="str">
        <f t="shared" si="85"/>
        <v/>
      </c>
      <c r="AC166" s="169" t="str">
        <f t="shared" si="85"/>
        <v/>
      </c>
      <c r="AD166" s="169" t="str">
        <f t="shared" si="85"/>
        <v/>
      </c>
      <c r="AE166" s="169" t="str">
        <f t="shared" si="85"/>
        <v/>
      </c>
      <c r="AF166" s="169" t="str">
        <f t="shared" si="85"/>
        <v/>
      </c>
      <c r="AG166" s="169" t="str">
        <f t="shared" si="86"/>
        <v/>
      </c>
      <c r="AH166" s="169" t="str">
        <f t="shared" si="86"/>
        <v/>
      </c>
      <c r="AI166" s="169" t="str">
        <f t="shared" si="86"/>
        <v/>
      </c>
      <c r="AJ166" s="169" t="str">
        <f t="shared" si="86"/>
        <v/>
      </c>
      <c r="AK166" s="169" t="str">
        <f t="shared" si="86"/>
        <v/>
      </c>
      <c r="AL166" s="169" t="str">
        <f t="shared" si="86"/>
        <v/>
      </c>
      <c r="AM166" s="169" t="str">
        <f t="shared" si="86"/>
        <v/>
      </c>
      <c r="AN166" s="169" t="str">
        <f t="shared" si="86"/>
        <v/>
      </c>
      <c r="AO166" s="169" t="str">
        <f t="shared" si="86"/>
        <v/>
      </c>
      <c r="AP166" s="169" t="str">
        <f t="shared" si="86"/>
        <v/>
      </c>
      <c r="AQ166" s="170">
        <f t="shared" si="95"/>
        <v>0</v>
      </c>
      <c r="AR166" s="170">
        <f t="shared" si="96"/>
        <v>0</v>
      </c>
      <c r="AS166" s="193">
        <f t="shared" si="97"/>
        <v>0</v>
      </c>
    </row>
    <row r="167" spans="1:45" s="74" customFormat="1" ht="27.75" customHeight="1">
      <c r="A167" s="184">
        <f>'Inventory - Linear and Vertical'!A154</f>
        <v>151</v>
      </c>
      <c r="B167" s="184"/>
      <c r="C167" s="184">
        <f>'Inventory - Linear and Vertical'!D154</f>
        <v>0</v>
      </c>
      <c r="D167" s="184" t="str">
        <f>IF('Inventory - Linear and Vertical'!E154="","",'Inventory - Linear and Vertical'!E154)</f>
        <v/>
      </c>
      <c r="E167" s="185">
        <f>'Inventory - Linear and Vertical'!F154</f>
        <v>0</v>
      </c>
      <c r="F167" s="186">
        <f>'Inventory - Linear and Vertical'!G154</f>
        <v>0</v>
      </c>
      <c r="G167" s="194">
        <f>'Inventory - Linear and Vertical'!K154</f>
        <v>0</v>
      </c>
      <c r="H167" s="188">
        <f>IF(C167='Community-Wide Current State'!$A$18,'Inventory - Vehicles and Equip.'!J149-'Inventory - Vehicles and Equip.'!O149,'Inventory - Linear and Vertical'!I154)</f>
        <v>0</v>
      </c>
      <c r="I167" s="188">
        <f>'Inventory - Linear and Vertical'!M154</f>
        <v>0</v>
      </c>
      <c r="J167" s="189" t="str">
        <f>IF(ISNUMBER('Inventory - Linear and Vertical'!AA154),'Inventory - Linear and Vertical'!AA154,"")</f>
        <v/>
      </c>
      <c r="K167" s="190">
        <f t="shared" si="80"/>
        <v>0</v>
      </c>
      <c r="L167" s="190">
        <f t="shared" si="88"/>
        <v>0</v>
      </c>
      <c r="M167" s="190">
        <f t="shared" si="89"/>
        <v>0</v>
      </c>
      <c r="N167" s="190">
        <f t="shared" si="90"/>
        <v>0</v>
      </c>
      <c r="O167" s="190">
        <f t="shared" si="91"/>
        <v>0</v>
      </c>
      <c r="P167" s="191">
        <f t="shared" si="92"/>
        <v>0</v>
      </c>
      <c r="Q167" s="192" t="str">
        <f t="shared" si="93"/>
        <v/>
      </c>
      <c r="R167" s="192" t="str">
        <f t="shared" si="94"/>
        <v/>
      </c>
      <c r="S167" s="169" t="str">
        <f t="shared" si="81"/>
        <v/>
      </c>
      <c r="T167" s="169" t="str">
        <f t="shared" si="87"/>
        <v/>
      </c>
      <c r="U167" s="169" t="str">
        <f t="shared" si="87"/>
        <v/>
      </c>
      <c r="V167" s="169" t="str">
        <f t="shared" si="82"/>
        <v/>
      </c>
      <c r="W167" s="169" t="str">
        <f t="shared" ref="W167:AF176" si="98">IF(OR($K167=W$16,$L167=W$16,$M167=W$16,$N167=W$16,$O167=W$16,$P167=W$16),$G167,"")</f>
        <v/>
      </c>
      <c r="X167" s="169" t="str">
        <f t="shared" si="98"/>
        <v/>
      </c>
      <c r="Y167" s="169" t="str">
        <f t="shared" si="98"/>
        <v/>
      </c>
      <c r="Z167" s="169" t="str">
        <f t="shared" si="98"/>
        <v/>
      </c>
      <c r="AA167" s="169" t="str">
        <f t="shared" si="98"/>
        <v/>
      </c>
      <c r="AB167" s="169" t="str">
        <f t="shared" si="98"/>
        <v/>
      </c>
      <c r="AC167" s="169" t="str">
        <f t="shared" si="98"/>
        <v/>
      </c>
      <c r="AD167" s="169" t="str">
        <f t="shared" si="98"/>
        <v/>
      </c>
      <c r="AE167" s="169" t="str">
        <f t="shared" si="98"/>
        <v/>
      </c>
      <c r="AF167" s="169" t="str">
        <f t="shared" si="98"/>
        <v/>
      </c>
      <c r="AG167" s="169" t="str">
        <f t="shared" ref="AG167:AP176" si="99">IF(OR($K167=AG$16,$L167=AG$16,$M167=AG$16,$N167=AG$16,$O167=AG$16,$P167=AG$16),$G167,"")</f>
        <v/>
      </c>
      <c r="AH167" s="169" t="str">
        <f t="shared" si="99"/>
        <v/>
      </c>
      <c r="AI167" s="169" t="str">
        <f t="shared" si="99"/>
        <v/>
      </c>
      <c r="AJ167" s="169" t="str">
        <f t="shared" si="99"/>
        <v/>
      </c>
      <c r="AK167" s="169" t="str">
        <f t="shared" si="99"/>
        <v/>
      </c>
      <c r="AL167" s="169" t="str">
        <f t="shared" si="99"/>
        <v/>
      </c>
      <c r="AM167" s="169" t="str">
        <f t="shared" si="99"/>
        <v/>
      </c>
      <c r="AN167" s="169" t="str">
        <f t="shared" si="99"/>
        <v/>
      </c>
      <c r="AO167" s="169" t="str">
        <f t="shared" si="99"/>
        <v/>
      </c>
      <c r="AP167" s="169" t="str">
        <f t="shared" si="99"/>
        <v/>
      </c>
      <c r="AQ167" s="170">
        <f t="shared" si="95"/>
        <v>0</v>
      </c>
      <c r="AR167" s="170">
        <f t="shared" si="96"/>
        <v>0</v>
      </c>
      <c r="AS167" s="193">
        <f t="shared" si="97"/>
        <v>0</v>
      </c>
    </row>
    <row r="168" spans="1:45" s="74" customFormat="1" ht="27.75" customHeight="1">
      <c r="A168" s="184">
        <f>'Inventory - Linear and Vertical'!A155</f>
        <v>152</v>
      </c>
      <c r="B168" s="184"/>
      <c r="C168" s="184">
        <f>'Inventory - Linear and Vertical'!D155</f>
        <v>0</v>
      </c>
      <c r="D168" s="184" t="str">
        <f>IF('Inventory - Linear and Vertical'!E155="","",'Inventory - Linear and Vertical'!E155)</f>
        <v/>
      </c>
      <c r="E168" s="185">
        <f>'Inventory - Linear and Vertical'!F155</f>
        <v>0</v>
      </c>
      <c r="F168" s="186">
        <f>'Inventory - Linear and Vertical'!G155</f>
        <v>0</v>
      </c>
      <c r="G168" s="194">
        <f>'Inventory - Linear and Vertical'!K155</f>
        <v>0</v>
      </c>
      <c r="H168" s="188">
        <f>IF(C168='Community-Wide Current State'!$A$18,'Inventory - Vehicles and Equip.'!J150-'Inventory - Vehicles and Equip.'!O150,'Inventory - Linear and Vertical'!I155)</f>
        <v>0</v>
      </c>
      <c r="I168" s="188">
        <f>'Inventory - Linear and Vertical'!M155</f>
        <v>0</v>
      </c>
      <c r="J168" s="189" t="str">
        <f>IF(ISNUMBER('Inventory - Linear and Vertical'!AA155),'Inventory - Linear and Vertical'!AA155,"")</f>
        <v/>
      </c>
      <c r="K168" s="190">
        <f t="shared" si="80"/>
        <v>0</v>
      </c>
      <c r="L168" s="190">
        <f t="shared" si="88"/>
        <v>0</v>
      </c>
      <c r="M168" s="190">
        <f t="shared" si="89"/>
        <v>0</v>
      </c>
      <c r="N168" s="190">
        <f t="shared" si="90"/>
        <v>0</v>
      </c>
      <c r="O168" s="190">
        <f t="shared" si="91"/>
        <v>0</v>
      </c>
      <c r="P168" s="191">
        <f t="shared" si="92"/>
        <v>0</v>
      </c>
      <c r="Q168" s="192" t="str">
        <f t="shared" si="93"/>
        <v/>
      </c>
      <c r="R168" s="192" t="str">
        <f t="shared" si="94"/>
        <v/>
      </c>
      <c r="S168" s="169" t="str">
        <f t="shared" si="81"/>
        <v/>
      </c>
      <c r="T168" s="169" t="str">
        <f t="shared" si="87"/>
        <v/>
      </c>
      <c r="U168" s="169" t="str">
        <f t="shared" si="87"/>
        <v/>
      </c>
      <c r="V168" s="169" t="str">
        <f t="shared" si="82"/>
        <v/>
      </c>
      <c r="W168" s="169" t="str">
        <f t="shared" si="98"/>
        <v/>
      </c>
      <c r="X168" s="169" t="str">
        <f t="shared" si="98"/>
        <v/>
      </c>
      <c r="Y168" s="169" t="str">
        <f t="shared" si="98"/>
        <v/>
      </c>
      <c r="Z168" s="169" t="str">
        <f t="shared" si="98"/>
        <v/>
      </c>
      <c r="AA168" s="169" t="str">
        <f t="shared" si="98"/>
        <v/>
      </c>
      <c r="AB168" s="169" t="str">
        <f t="shared" si="98"/>
        <v/>
      </c>
      <c r="AC168" s="169" t="str">
        <f t="shared" si="98"/>
        <v/>
      </c>
      <c r="AD168" s="169" t="str">
        <f t="shared" si="98"/>
        <v/>
      </c>
      <c r="AE168" s="169" t="str">
        <f t="shared" si="98"/>
        <v/>
      </c>
      <c r="AF168" s="169" t="str">
        <f t="shared" si="98"/>
        <v/>
      </c>
      <c r="AG168" s="169" t="str">
        <f t="shared" si="99"/>
        <v/>
      </c>
      <c r="AH168" s="169" t="str">
        <f t="shared" si="99"/>
        <v/>
      </c>
      <c r="AI168" s="169" t="str">
        <f t="shared" si="99"/>
        <v/>
      </c>
      <c r="AJ168" s="169" t="str">
        <f t="shared" si="99"/>
        <v/>
      </c>
      <c r="AK168" s="169" t="str">
        <f t="shared" si="99"/>
        <v/>
      </c>
      <c r="AL168" s="169" t="str">
        <f t="shared" si="99"/>
        <v/>
      </c>
      <c r="AM168" s="169" t="str">
        <f t="shared" si="99"/>
        <v/>
      </c>
      <c r="AN168" s="169" t="str">
        <f t="shared" si="99"/>
        <v/>
      </c>
      <c r="AO168" s="169" t="str">
        <f t="shared" si="99"/>
        <v/>
      </c>
      <c r="AP168" s="169" t="str">
        <f t="shared" si="99"/>
        <v/>
      </c>
      <c r="AQ168" s="170">
        <f t="shared" si="95"/>
        <v>0</v>
      </c>
      <c r="AR168" s="170">
        <f t="shared" si="96"/>
        <v>0</v>
      </c>
      <c r="AS168" s="193">
        <f t="shared" si="97"/>
        <v>0</v>
      </c>
    </row>
    <row r="169" spans="1:45" s="74" customFormat="1" ht="27.75" customHeight="1">
      <c r="A169" s="184">
        <f>'Inventory - Linear and Vertical'!A156</f>
        <v>153</v>
      </c>
      <c r="B169" s="184"/>
      <c r="C169" s="184">
        <f>'Inventory - Linear and Vertical'!D156</f>
        <v>0</v>
      </c>
      <c r="D169" s="184" t="str">
        <f>IF('Inventory - Linear and Vertical'!E156="","",'Inventory - Linear and Vertical'!E156)</f>
        <v/>
      </c>
      <c r="E169" s="185">
        <f>'Inventory - Linear and Vertical'!F156</f>
        <v>0</v>
      </c>
      <c r="F169" s="186">
        <f>'Inventory - Linear and Vertical'!G156</f>
        <v>0</v>
      </c>
      <c r="G169" s="194">
        <f>'Inventory - Linear and Vertical'!K156</f>
        <v>0</v>
      </c>
      <c r="H169" s="188">
        <f>IF(C169='Community-Wide Current State'!$A$18,'Inventory - Vehicles and Equip.'!J151-'Inventory - Vehicles and Equip.'!O151,'Inventory - Linear and Vertical'!I156)</f>
        <v>0</v>
      </c>
      <c r="I169" s="188">
        <f>'Inventory - Linear and Vertical'!M156</f>
        <v>0</v>
      </c>
      <c r="J169" s="189" t="str">
        <f>IF(ISNUMBER('Inventory - Linear and Vertical'!AA156),'Inventory - Linear and Vertical'!AA156,"")</f>
        <v/>
      </c>
      <c r="K169" s="190">
        <f t="shared" si="80"/>
        <v>0</v>
      </c>
      <c r="L169" s="190">
        <f t="shared" si="88"/>
        <v>0</v>
      </c>
      <c r="M169" s="190">
        <f t="shared" si="89"/>
        <v>0</v>
      </c>
      <c r="N169" s="190">
        <f t="shared" si="90"/>
        <v>0</v>
      </c>
      <c r="O169" s="190">
        <f t="shared" si="91"/>
        <v>0</v>
      </c>
      <c r="P169" s="191">
        <f t="shared" si="92"/>
        <v>0</v>
      </c>
      <c r="Q169" s="192" t="str">
        <f t="shared" si="93"/>
        <v/>
      </c>
      <c r="R169" s="192" t="str">
        <f t="shared" si="94"/>
        <v/>
      </c>
      <c r="S169" s="169" t="str">
        <f t="shared" si="81"/>
        <v/>
      </c>
      <c r="T169" s="169" t="str">
        <f t="shared" si="87"/>
        <v/>
      </c>
      <c r="U169" s="169" t="str">
        <f t="shared" si="87"/>
        <v/>
      </c>
      <c r="V169" s="169" t="str">
        <f t="shared" si="82"/>
        <v/>
      </c>
      <c r="W169" s="169" t="str">
        <f t="shared" si="98"/>
        <v/>
      </c>
      <c r="X169" s="169" t="str">
        <f t="shared" si="98"/>
        <v/>
      </c>
      <c r="Y169" s="169" t="str">
        <f t="shared" si="98"/>
        <v/>
      </c>
      <c r="Z169" s="169" t="str">
        <f t="shared" si="98"/>
        <v/>
      </c>
      <c r="AA169" s="169" t="str">
        <f t="shared" si="98"/>
        <v/>
      </c>
      <c r="AB169" s="169" t="str">
        <f t="shared" si="98"/>
        <v/>
      </c>
      <c r="AC169" s="169" t="str">
        <f t="shared" si="98"/>
        <v/>
      </c>
      <c r="AD169" s="169" t="str">
        <f t="shared" si="98"/>
        <v/>
      </c>
      <c r="AE169" s="169" t="str">
        <f t="shared" si="98"/>
        <v/>
      </c>
      <c r="AF169" s="169" t="str">
        <f t="shared" si="98"/>
        <v/>
      </c>
      <c r="AG169" s="169" t="str">
        <f t="shared" si="99"/>
        <v/>
      </c>
      <c r="AH169" s="169" t="str">
        <f t="shared" si="99"/>
        <v/>
      </c>
      <c r="AI169" s="169" t="str">
        <f t="shared" si="99"/>
        <v/>
      </c>
      <c r="AJ169" s="169" t="str">
        <f t="shared" si="99"/>
        <v/>
      </c>
      <c r="AK169" s="169" t="str">
        <f t="shared" si="99"/>
        <v/>
      </c>
      <c r="AL169" s="169" t="str">
        <f t="shared" si="99"/>
        <v/>
      </c>
      <c r="AM169" s="169" t="str">
        <f t="shared" si="99"/>
        <v/>
      </c>
      <c r="AN169" s="169" t="str">
        <f t="shared" si="99"/>
        <v/>
      </c>
      <c r="AO169" s="169" t="str">
        <f t="shared" si="99"/>
        <v/>
      </c>
      <c r="AP169" s="169" t="str">
        <f t="shared" si="99"/>
        <v/>
      </c>
      <c r="AQ169" s="170">
        <f t="shared" si="95"/>
        <v>0</v>
      </c>
      <c r="AR169" s="170">
        <f t="shared" si="96"/>
        <v>0</v>
      </c>
      <c r="AS169" s="193">
        <f t="shared" si="97"/>
        <v>0</v>
      </c>
    </row>
    <row r="170" spans="1:45" s="74" customFormat="1" ht="27.75" customHeight="1">
      <c r="A170" s="184">
        <f>'Inventory - Linear and Vertical'!A157</f>
        <v>154</v>
      </c>
      <c r="B170" s="184"/>
      <c r="C170" s="184">
        <f>'Inventory - Linear and Vertical'!D157</f>
        <v>0</v>
      </c>
      <c r="D170" s="184" t="str">
        <f>IF('Inventory - Linear and Vertical'!E157="","",'Inventory - Linear and Vertical'!E157)</f>
        <v/>
      </c>
      <c r="E170" s="185">
        <f>'Inventory - Linear and Vertical'!F157</f>
        <v>0</v>
      </c>
      <c r="F170" s="186">
        <f>'Inventory - Linear and Vertical'!G157</f>
        <v>0</v>
      </c>
      <c r="G170" s="194">
        <f>'Inventory - Linear and Vertical'!K157</f>
        <v>0</v>
      </c>
      <c r="H170" s="188">
        <f>IF(C170='Community-Wide Current State'!$A$18,'Inventory - Vehicles and Equip.'!J152-'Inventory - Vehicles and Equip.'!O152,'Inventory - Linear and Vertical'!I157)</f>
        <v>0</v>
      </c>
      <c r="I170" s="188">
        <f>'Inventory - Linear and Vertical'!M157</f>
        <v>0</v>
      </c>
      <c r="J170" s="189" t="str">
        <f>IF(ISNUMBER('Inventory - Linear and Vertical'!AA157),'Inventory - Linear and Vertical'!AA157,"")</f>
        <v/>
      </c>
      <c r="K170" s="190">
        <f t="shared" si="80"/>
        <v>0</v>
      </c>
      <c r="L170" s="190">
        <f t="shared" si="88"/>
        <v>0</v>
      </c>
      <c r="M170" s="190">
        <f t="shared" si="89"/>
        <v>0</v>
      </c>
      <c r="N170" s="190">
        <f t="shared" si="90"/>
        <v>0</v>
      </c>
      <c r="O170" s="190">
        <f t="shared" si="91"/>
        <v>0</v>
      </c>
      <c r="P170" s="191">
        <f t="shared" si="92"/>
        <v>0</v>
      </c>
      <c r="Q170" s="192" t="str">
        <f t="shared" si="93"/>
        <v/>
      </c>
      <c r="R170" s="192" t="str">
        <f t="shared" si="94"/>
        <v/>
      </c>
      <c r="S170" s="169" t="str">
        <f t="shared" si="81"/>
        <v/>
      </c>
      <c r="T170" s="169" t="str">
        <f t="shared" si="87"/>
        <v/>
      </c>
      <c r="U170" s="169" t="str">
        <f t="shared" si="87"/>
        <v/>
      </c>
      <c r="V170" s="169" t="str">
        <f t="shared" si="82"/>
        <v/>
      </c>
      <c r="W170" s="169" t="str">
        <f t="shared" si="98"/>
        <v/>
      </c>
      <c r="X170" s="169" t="str">
        <f t="shared" si="98"/>
        <v/>
      </c>
      <c r="Y170" s="169" t="str">
        <f t="shared" si="98"/>
        <v/>
      </c>
      <c r="Z170" s="169" t="str">
        <f t="shared" si="98"/>
        <v/>
      </c>
      <c r="AA170" s="169" t="str">
        <f t="shared" si="98"/>
        <v/>
      </c>
      <c r="AB170" s="169" t="str">
        <f t="shared" si="98"/>
        <v/>
      </c>
      <c r="AC170" s="169" t="str">
        <f t="shared" si="98"/>
        <v/>
      </c>
      <c r="AD170" s="169" t="str">
        <f t="shared" si="98"/>
        <v/>
      </c>
      <c r="AE170" s="169" t="str">
        <f t="shared" si="98"/>
        <v/>
      </c>
      <c r="AF170" s="169" t="str">
        <f t="shared" si="98"/>
        <v/>
      </c>
      <c r="AG170" s="169" t="str">
        <f t="shared" si="99"/>
        <v/>
      </c>
      <c r="AH170" s="169" t="str">
        <f t="shared" si="99"/>
        <v/>
      </c>
      <c r="AI170" s="169" t="str">
        <f t="shared" si="99"/>
        <v/>
      </c>
      <c r="AJ170" s="169" t="str">
        <f t="shared" si="99"/>
        <v/>
      </c>
      <c r="AK170" s="169" t="str">
        <f t="shared" si="99"/>
        <v/>
      </c>
      <c r="AL170" s="169" t="str">
        <f t="shared" si="99"/>
        <v/>
      </c>
      <c r="AM170" s="169" t="str">
        <f t="shared" si="99"/>
        <v/>
      </c>
      <c r="AN170" s="169" t="str">
        <f t="shared" si="99"/>
        <v/>
      </c>
      <c r="AO170" s="169" t="str">
        <f t="shared" si="99"/>
        <v/>
      </c>
      <c r="AP170" s="169" t="str">
        <f t="shared" si="99"/>
        <v/>
      </c>
      <c r="AQ170" s="170">
        <f t="shared" si="95"/>
        <v>0</v>
      </c>
      <c r="AR170" s="170">
        <f t="shared" si="96"/>
        <v>0</v>
      </c>
      <c r="AS170" s="193">
        <f t="shared" si="97"/>
        <v>0</v>
      </c>
    </row>
    <row r="171" spans="1:45" s="74" customFormat="1" ht="27.75" customHeight="1">
      <c r="A171" s="184">
        <f>'Inventory - Linear and Vertical'!A158</f>
        <v>155</v>
      </c>
      <c r="B171" s="184"/>
      <c r="C171" s="184">
        <f>'Inventory - Linear and Vertical'!D158</f>
        <v>0</v>
      </c>
      <c r="D171" s="184" t="str">
        <f>IF('Inventory - Linear and Vertical'!E158="","",'Inventory - Linear and Vertical'!E158)</f>
        <v/>
      </c>
      <c r="E171" s="185">
        <f>'Inventory - Linear and Vertical'!F158</f>
        <v>0</v>
      </c>
      <c r="F171" s="186">
        <f>'Inventory - Linear and Vertical'!G158</f>
        <v>0</v>
      </c>
      <c r="G171" s="194">
        <f>'Inventory - Linear and Vertical'!K158</f>
        <v>0</v>
      </c>
      <c r="H171" s="188">
        <f>IF(C171='Community-Wide Current State'!$A$18,'Inventory - Vehicles and Equip.'!J153-'Inventory - Vehicles and Equip.'!O153,'Inventory - Linear and Vertical'!I158)</f>
        <v>0</v>
      </c>
      <c r="I171" s="188">
        <f>'Inventory - Linear and Vertical'!M158</f>
        <v>0</v>
      </c>
      <c r="J171" s="189" t="str">
        <f>IF(ISNUMBER('Inventory - Linear and Vertical'!AA158),'Inventory - Linear and Vertical'!AA158,"")</f>
        <v/>
      </c>
      <c r="K171" s="190">
        <f t="shared" si="80"/>
        <v>0</v>
      </c>
      <c r="L171" s="190">
        <f t="shared" si="88"/>
        <v>0</v>
      </c>
      <c r="M171" s="190">
        <f t="shared" si="89"/>
        <v>0</v>
      </c>
      <c r="N171" s="190">
        <f t="shared" si="90"/>
        <v>0</v>
      </c>
      <c r="O171" s="190">
        <f t="shared" si="91"/>
        <v>0</v>
      </c>
      <c r="P171" s="191">
        <f t="shared" si="92"/>
        <v>0</v>
      </c>
      <c r="Q171" s="192" t="str">
        <f t="shared" si="93"/>
        <v/>
      </c>
      <c r="R171" s="192" t="str">
        <f t="shared" si="94"/>
        <v/>
      </c>
      <c r="S171" s="169" t="str">
        <f t="shared" si="81"/>
        <v/>
      </c>
      <c r="T171" s="169" t="str">
        <f t="shared" si="87"/>
        <v/>
      </c>
      <c r="U171" s="169" t="str">
        <f t="shared" si="87"/>
        <v/>
      </c>
      <c r="V171" s="169" t="str">
        <f t="shared" si="82"/>
        <v/>
      </c>
      <c r="W171" s="169" t="str">
        <f t="shared" si="98"/>
        <v/>
      </c>
      <c r="X171" s="169" t="str">
        <f t="shared" si="98"/>
        <v/>
      </c>
      <c r="Y171" s="169" t="str">
        <f t="shared" si="98"/>
        <v/>
      </c>
      <c r="Z171" s="169" t="str">
        <f t="shared" si="98"/>
        <v/>
      </c>
      <c r="AA171" s="169" t="str">
        <f t="shared" si="98"/>
        <v/>
      </c>
      <c r="AB171" s="169" t="str">
        <f t="shared" si="98"/>
        <v/>
      </c>
      <c r="AC171" s="169" t="str">
        <f t="shared" si="98"/>
        <v/>
      </c>
      <c r="AD171" s="169" t="str">
        <f t="shared" si="98"/>
        <v/>
      </c>
      <c r="AE171" s="169" t="str">
        <f t="shared" si="98"/>
        <v/>
      </c>
      <c r="AF171" s="169" t="str">
        <f t="shared" si="98"/>
        <v/>
      </c>
      <c r="AG171" s="169" t="str">
        <f t="shared" si="99"/>
        <v/>
      </c>
      <c r="AH171" s="169" t="str">
        <f t="shared" si="99"/>
        <v/>
      </c>
      <c r="AI171" s="169" t="str">
        <f t="shared" si="99"/>
        <v/>
      </c>
      <c r="AJ171" s="169" t="str">
        <f t="shared" si="99"/>
        <v/>
      </c>
      <c r="AK171" s="169" t="str">
        <f t="shared" si="99"/>
        <v/>
      </c>
      <c r="AL171" s="169" t="str">
        <f t="shared" si="99"/>
        <v/>
      </c>
      <c r="AM171" s="169" t="str">
        <f t="shared" si="99"/>
        <v/>
      </c>
      <c r="AN171" s="169" t="str">
        <f t="shared" si="99"/>
        <v/>
      </c>
      <c r="AO171" s="169" t="str">
        <f t="shared" si="99"/>
        <v/>
      </c>
      <c r="AP171" s="169" t="str">
        <f t="shared" si="99"/>
        <v/>
      </c>
      <c r="AQ171" s="170">
        <f t="shared" si="95"/>
        <v>0</v>
      </c>
      <c r="AR171" s="170">
        <f t="shared" si="96"/>
        <v>0</v>
      </c>
      <c r="AS171" s="193">
        <f t="shared" si="97"/>
        <v>0</v>
      </c>
    </row>
    <row r="172" spans="1:45" s="74" customFormat="1" ht="27.75" customHeight="1">
      <c r="A172" s="184">
        <f>'Inventory - Linear and Vertical'!A159</f>
        <v>156</v>
      </c>
      <c r="B172" s="184"/>
      <c r="C172" s="184">
        <f>'Inventory - Linear and Vertical'!D159</f>
        <v>0</v>
      </c>
      <c r="D172" s="184" t="str">
        <f>IF('Inventory - Linear and Vertical'!E159="","",'Inventory - Linear and Vertical'!E159)</f>
        <v/>
      </c>
      <c r="E172" s="185">
        <f>'Inventory - Linear and Vertical'!F159</f>
        <v>0</v>
      </c>
      <c r="F172" s="186">
        <f>'Inventory - Linear and Vertical'!G159</f>
        <v>0</v>
      </c>
      <c r="G172" s="194">
        <f>'Inventory - Linear and Vertical'!K159</f>
        <v>0</v>
      </c>
      <c r="H172" s="188">
        <f>IF(C172='Community-Wide Current State'!$A$18,'Inventory - Vehicles and Equip.'!J154-'Inventory - Vehicles and Equip.'!O154,'Inventory - Linear and Vertical'!I159)</f>
        <v>0</v>
      </c>
      <c r="I172" s="188">
        <f>'Inventory - Linear and Vertical'!M159</f>
        <v>0</v>
      </c>
      <c r="J172" s="189" t="str">
        <f>IF(ISNUMBER('Inventory - Linear and Vertical'!AA159),'Inventory - Linear and Vertical'!AA159,"")</f>
        <v/>
      </c>
      <c r="K172" s="190">
        <f t="shared" si="80"/>
        <v>0</v>
      </c>
      <c r="L172" s="190">
        <f t="shared" si="88"/>
        <v>0</v>
      </c>
      <c r="M172" s="190">
        <f t="shared" si="89"/>
        <v>0</v>
      </c>
      <c r="N172" s="190">
        <f t="shared" si="90"/>
        <v>0</v>
      </c>
      <c r="O172" s="190">
        <f t="shared" si="91"/>
        <v>0</v>
      </c>
      <c r="P172" s="191">
        <f t="shared" si="92"/>
        <v>0</v>
      </c>
      <c r="Q172" s="192" t="str">
        <f t="shared" si="93"/>
        <v/>
      </c>
      <c r="R172" s="192" t="str">
        <f t="shared" si="94"/>
        <v/>
      </c>
      <c r="S172" s="169" t="str">
        <f t="shared" si="81"/>
        <v/>
      </c>
      <c r="T172" s="169" t="str">
        <f t="shared" si="87"/>
        <v/>
      </c>
      <c r="U172" s="169" t="str">
        <f t="shared" si="87"/>
        <v/>
      </c>
      <c r="V172" s="169" t="str">
        <f t="shared" si="82"/>
        <v/>
      </c>
      <c r="W172" s="169" t="str">
        <f t="shared" si="98"/>
        <v/>
      </c>
      <c r="X172" s="169" t="str">
        <f t="shared" si="98"/>
        <v/>
      </c>
      <c r="Y172" s="169" t="str">
        <f t="shared" si="98"/>
        <v/>
      </c>
      <c r="Z172" s="169" t="str">
        <f t="shared" si="98"/>
        <v/>
      </c>
      <c r="AA172" s="169" t="str">
        <f t="shared" si="98"/>
        <v/>
      </c>
      <c r="AB172" s="169" t="str">
        <f t="shared" si="98"/>
        <v/>
      </c>
      <c r="AC172" s="169" t="str">
        <f t="shared" si="98"/>
        <v/>
      </c>
      <c r="AD172" s="169" t="str">
        <f t="shared" si="98"/>
        <v/>
      </c>
      <c r="AE172" s="169" t="str">
        <f t="shared" si="98"/>
        <v/>
      </c>
      <c r="AF172" s="169" t="str">
        <f t="shared" si="98"/>
        <v/>
      </c>
      <c r="AG172" s="169" t="str">
        <f t="shared" si="99"/>
        <v/>
      </c>
      <c r="AH172" s="169" t="str">
        <f t="shared" si="99"/>
        <v/>
      </c>
      <c r="AI172" s="169" t="str">
        <f t="shared" si="99"/>
        <v/>
      </c>
      <c r="AJ172" s="169" t="str">
        <f t="shared" si="99"/>
        <v/>
      </c>
      <c r="AK172" s="169" t="str">
        <f t="shared" si="99"/>
        <v/>
      </c>
      <c r="AL172" s="169" t="str">
        <f t="shared" si="99"/>
        <v/>
      </c>
      <c r="AM172" s="169" t="str">
        <f t="shared" si="99"/>
        <v/>
      </c>
      <c r="AN172" s="169" t="str">
        <f t="shared" si="99"/>
        <v/>
      </c>
      <c r="AO172" s="169" t="str">
        <f t="shared" si="99"/>
        <v/>
      </c>
      <c r="AP172" s="169" t="str">
        <f t="shared" si="99"/>
        <v/>
      </c>
      <c r="AQ172" s="170">
        <f t="shared" si="95"/>
        <v>0</v>
      </c>
      <c r="AR172" s="170">
        <f t="shared" si="96"/>
        <v>0</v>
      </c>
      <c r="AS172" s="193">
        <f t="shared" si="97"/>
        <v>0</v>
      </c>
    </row>
    <row r="173" spans="1:45" s="74" customFormat="1" ht="27.75" customHeight="1">
      <c r="A173" s="184">
        <f>'Inventory - Linear and Vertical'!A160</f>
        <v>157</v>
      </c>
      <c r="B173" s="184"/>
      <c r="C173" s="184">
        <f>'Inventory - Linear and Vertical'!D160</f>
        <v>0</v>
      </c>
      <c r="D173" s="184" t="str">
        <f>IF('Inventory - Linear and Vertical'!E160="","",'Inventory - Linear and Vertical'!E160)</f>
        <v/>
      </c>
      <c r="E173" s="185">
        <f>'Inventory - Linear and Vertical'!F160</f>
        <v>0</v>
      </c>
      <c r="F173" s="186">
        <f>'Inventory - Linear and Vertical'!G160</f>
        <v>0</v>
      </c>
      <c r="G173" s="194">
        <f>'Inventory - Linear and Vertical'!K160</f>
        <v>0</v>
      </c>
      <c r="H173" s="188">
        <f>IF(C173='Community-Wide Current State'!$A$18,'Inventory - Vehicles and Equip.'!J155-'Inventory - Vehicles and Equip.'!O155,'Inventory - Linear and Vertical'!I160)</f>
        <v>0</v>
      </c>
      <c r="I173" s="188">
        <f>'Inventory - Linear and Vertical'!M160</f>
        <v>0</v>
      </c>
      <c r="J173" s="189" t="str">
        <f>IF(ISNUMBER('Inventory - Linear and Vertical'!AA160),'Inventory - Linear and Vertical'!AA160,"")</f>
        <v/>
      </c>
      <c r="K173" s="190">
        <f t="shared" si="80"/>
        <v>0</v>
      </c>
      <c r="L173" s="190">
        <f t="shared" si="88"/>
        <v>0</v>
      </c>
      <c r="M173" s="190">
        <f t="shared" si="89"/>
        <v>0</v>
      </c>
      <c r="N173" s="190">
        <f t="shared" si="90"/>
        <v>0</v>
      </c>
      <c r="O173" s="190">
        <f t="shared" si="91"/>
        <v>0</v>
      </c>
      <c r="P173" s="191">
        <f t="shared" si="92"/>
        <v>0</v>
      </c>
      <c r="Q173" s="192" t="str">
        <f t="shared" si="93"/>
        <v/>
      </c>
      <c r="R173" s="192" t="str">
        <f t="shared" si="94"/>
        <v/>
      </c>
      <c r="S173" s="169" t="str">
        <f t="shared" si="81"/>
        <v/>
      </c>
      <c r="T173" s="169" t="str">
        <f t="shared" si="87"/>
        <v/>
      </c>
      <c r="U173" s="169" t="str">
        <f t="shared" si="87"/>
        <v/>
      </c>
      <c r="V173" s="169" t="str">
        <f t="shared" si="82"/>
        <v/>
      </c>
      <c r="W173" s="169" t="str">
        <f t="shared" si="98"/>
        <v/>
      </c>
      <c r="X173" s="169" t="str">
        <f t="shared" si="98"/>
        <v/>
      </c>
      <c r="Y173" s="169" t="str">
        <f t="shared" si="98"/>
        <v/>
      </c>
      <c r="Z173" s="169" t="str">
        <f t="shared" si="98"/>
        <v/>
      </c>
      <c r="AA173" s="169" t="str">
        <f t="shared" si="98"/>
        <v/>
      </c>
      <c r="AB173" s="169" t="str">
        <f t="shared" si="98"/>
        <v/>
      </c>
      <c r="AC173" s="169" t="str">
        <f t="shared" si="98"/>
        <v/>
      </c>
      <c r="AD173" s="169" t="str">
        <f t="shared" si="98"/>
        <v/>
      </c>
      <c r="AE173" s="169" t="str">
        <f t="shared" si="98"/>
        <v/>
      </c>
      <c r="AF173" s="169" t="str">
        <f t="shared" si="98"/>
        <v/>
      </c>
      <c r="AG173" s="169" t="str">
        <f t="shared" si="99"/>
        <v/>
      </c>
      <c r="AH173" s="169" t="str">
        <f t="shared" si="99"/>
        <v/>
      </c>
      <c r="AI173" s="169" t="str">
        <f t="shared" si="99"/>
        <v/>
      </c>
      <c r="AJ173" s="169" t="str">
        <f t="shared" si="99"/>
        <v/>
      </c>
      <c r="AK173" s="169" t="str">
        <f t="shared" si="99"/>
        <v/>
      </c>
      <c r="AL173" s="169" t="str">
        <f t="shared" si="99"/>
        <v/>
      </c>
      <c r="AM173" s="169" t="str">
        <f t="shared" si="99"/>
        <v/>
      </c>
      <c r="AN173" s="169" t="str">
        <f t="shared" si="99"/>
        <v/>
      </c>
      <c r="AO173" s="169" t="str">
        <f t="shared" si="99"/>
        <v/>
      </c>
      <c r="AP173" s="169" t="str">
        <f t="shared" si="99"/>
        <v/>
      </c>
      <c r="AQ173" s="170">
        <f t="shared" si="95"/>
        <v>0</v>
      </c>
      <c r="AR173" s="170">
        <f t="shared" si="96"/>
        <v>0</v>
      </c>
      <c r="AS173" s="193">
        <f t="shared" si="97"/>
        <v>0</v>
      </c>
    </row>
    <row r="174" spans="1:45" s="74" customFormat="1" ht="27.75" customHeight="1">
      <c r="A174" s="184">
        <f>'Inventory - Linear and Vertical'!A161</f>
        <v>158</v>
      </c>
      <c r="B174" s="184"/>
      <c r="C174" s="184">
        <f>'Inventory - Linear and Vertical'!D161</f>
        <v>0</v>
      </c>
      <c r="D174" s="184" t="str">
        <f>IF('Inventory - Linear and Vertical'!E161="","",'Inventory - Linear and Vertical'!E161)</f>
        <v/>
      </c>
      <c r="E174" s="185">
        <f>'Inventory - Linear and Vertical'!F161</f>
        <v>0</v>
      </c>
      <c r="F174" s="186">
        <f>'Inventory - Linear and Vertical'!G161</f>
        <v>0</v>
      </c>
      <c r="G174" s="194">
        <f>'Inventory - Linear and Vertical'!K161</f>
        <v>0</v>
      </c>
      <c r="H174" s="188">
        <f>IF(C174='Community-Wide Current State'!$A$18,'Inventory - Vehicles and Equip.'!J156-'Inventory - Vehicles and Equip.'!O156,'Inventory - Linear and Vertical'!I161)</f>
        <v>0</v>
      </c>
      <c r="I174" s="188">
        <f>'Inventory - Linear and Vertical'!M161</f>
        <v>0</v>
      </c>
      <c r="J174" s="189" t="str">
        <f>IF(ISNUMBER('Inventory - Linear and Vertical'!AA161),'Inventory - Linear and Vertical'!AA161,"")</f>
        <v/>
      </c>
      <c r="K174" s="190">
        <f t="shared" si="80"/>
        <v>0</v>
      </c>
      <c r="L174" s="190">
        <f t="shared" si="88"/>
        <v>0</v>
      </c>
      <c r="M174" s="190">
        <f t="shared" si="89"/>
        <v>0</v>
      </c>
      <c r="N174" s="190">
        <f t="shared" si="90"/>
        <v>0</v>
      </c>
      <c r="O174" s="190">
        <f t="shared" si="91"/>
        <v>0</v>
      </c>
      <c r="P174" s="191">
        <f t="shared" si="92"/>
        <v>0</v>
      </c>
      <c r="Q174" s="192" t="str">
        <f t="shared" si="93"/>
        <v/>
      </c>
      <c r="R174" s="192" t="str">
        <f t="shared" si="94"/>
        <v/>
      </c>
      <c r="S174" s="169" t="str">
        <f t="shared" si="81"/>
        <v/>
      </c>
      <c r="T174" s="169" t="str">
        <f t="shared" si="87"/>
        <v/>
      </c>
      <c r="U174" s="169" t="str">
        <f t="shared" si="87"/>
        <v/>
      </c>
      <c r="V174" s="169" t="str">
        <f t="shared" si="82"/>
        <v/>
      </c>
      <c r="W174" s="169" t="str">
        <f t="shared" si="98"/>
        <v/>
      </c>
      <c r="X174" s="169" t="str">
        <f t="shared" si="98"/>
        <v/>
      </c>
      <c r="Y174" s="169" t="str">
        <f t="shared" si="98"/>
        <v/>
      </c>
      <c r="Z174" s="169" t="str">
        <f t="shared" si="98"/>
        <v/>
      </c>
      <c r="AA174" s="169" t="str">
        <f t="shared" si="98"/>
        <v/>
      </c>
      <c r="AB174" s="169" t="str">
        <f t="shared" si="98"/>
        <v/>
      </c>
      <c r="AC174" s="169" t="str">
        <f t="shared" si="98"/>
        <v/>
      </c>
      <c r="AD174" s="169" t="str">
        <f t="shared" si="98"/>
        <v/>
      </c>
      <c r="AE174" s="169" t="str">
        <f t="shared" si="98"/>
        <v/>
      </c>
      <c r="AF174" s="169" t="str">
        <f t="shared" si="98"/>
        <v/>
      </c>
      <c r="AG174" s="169" t="str">
        <f t="shared" si="99"/>
        <v/>
      </c>
      <c r="AH174" s="169" t="str">
        <f t="shared" si="99"/>
        <v/>
      </c>
      <c r="AI174" s="169" t="str">
        <f t="shared" si="99"/>
        <v/>
      </c>
      <c r="AJ174" s="169" t="str">
        <f t="shared" si="99"/>
        <v/>
      </c>
      <c r="AK174" s="169" t="str">
        <f t="shared" si="99"/>
        <v/>
      </c>
      <c r="AL174" s="169" t="str">
        <f t="shared" si="99"/>
        <v/>
      </c>
      <c r="AM174" s="169" t="str">
        <f t="shared" si="99"/>
        <v/>
      </c>
      <c r="AN174" s="169" t="str">
        <f t="shared" si="99"/>
        <v/>
      </c>
      <c r="AO174" s="169" t="str">
        <f t="shared" si="99"/>
        <v/>
      </c>
      <c r="AP174" s="169" t="str">
        <f t="shared" si="99"/>
        <v/>
      </c>
      <c r="AQ174" s="170">
        <f t="shared" si="95"/>
        <v>0</v>
      </c>
      <c r="AR174" s="170">
        <f t="shared" si="96"/>
        <v>0</v>
      </c>
      <c r="AS174" s="193">
        <f t="shared" si="97"/>
        <v>0</v>
      </c>
    </row>
    <row r="175" spans="1:45" s="74" customFormat="1" ht="27.75" customHeight="1">
      <c r="A175" s="184">
        <f>'Inventory - Linear and Vertical'!A162</f>
        <v>159</v>
      </c>
      <c r="B175" s="184"/>
      <c r="C175" s="184">
        <f>'Inventory - Linear and Vertical'!D162</f>
        <v>0</v>
      </c>
      <c r="D175" s="184" t="str">
        <f>IF('Inventory - Linear and Vertical'!E162="","",'Inventory - Linear and Vertical'!E162)</f>
        <v/>
      </c>
      <c r="E175" s="185">
        <f>'Inventory - Linear and Vertical'!F162</f>
        <v>0</v>
      </c>
      <c r="F175" s="186">
        <f>'Inventory - Linear and Vertical'!G162</f>
        <v>0</v>
      </c>
      <c r="G175" s="194">
        <f>'Inventory - Linear and Vertical'!K162</f>
        <v>0</v>
      </c>
      <c r="H175" s="188">
        <f>IF(C175='Community-Wide Current State'!$A$18,'Inventory - Vehicles and Equip.'!J157-'Inventory - Vehicles and Equip.'!O157,'Inventory - Linear and Vertical'!I162)</f>
        <v>0</v>
      </c>
      <c r="I175" s="188">
        <f>'Inventory - Linear and Vertical'!M162</f>
        <v>0</v>
      </c>
      <c r="J175" s="189" t="str">
        <f>IF(ISNUMBER('Inventory - Linear and Vertical'!AA162),'Inventory - Linear and Vertical'!AA162,"")</f>
        <v/>
      </c>
      <c r="K175" s="190">
        <f t="shared" si="80"/>
        <v>0</v>
      </c>
      <c r="L175" s="190">
        <f t="shared" si="88"/>
        <v>0</v>
      </c>
      <c r="M175" s="190">
        <f t="shared" si="89"/>
        <v>0</v>
      </c>
      <c r="N175" s="190">
        <f t="shared" si="90"/>
        <v>0</v>
      </c>
      <c r="O175" s="190">
        <f t="shared" si="91"/>
        <v>0</v>
      </c>
      <c r="P175" s="191">
        <f t="shared" si="92"/>
        <v>0</v>
      </c>
      <c r="Q175" s="192" t="str">
        <f t="shared" si="93"/>
        <v/>
      </c>
      <c r="R175" s="192" t="str">
        <f t="shared" si="94"/>
        <v/>
      </c>
      <c r="S175" s="169" t="str">
        <f t="shared" si="81"/>
        <v/>
      </c>
      <c r="T175" s="169" t="str">
        <f t="shared" si="87"/>
        <v/>
      </c>
      <c r="U175" s="169" t="str">
        <f t="shared" si="87"/>
        <v/>
      </c>
      <c r="V175" s="169" t="str">
        <f t="shared" si="82"/>
        <v/>
      </c>
      <c r="W175" s="169" t="str">
        <f t="shared" si="98"/>
        <v/>
      </c>
      <c r="X175" s="169" t="str">
        <f t="shared" si="98"/>
        <v/>
      </c>
      <c r="Y175" s="169" t="str">
        <f t="shared" si="98"/>
        <v/>
      </c>
      <c r="Z175" s="169" t="str">
        <f t="shared" si="98"/>
        <v/>
      </c>
      <c r="AA175" s="169" t="str">
        <f t="shared" si="98"/>
        <v/>
      </c>
      <c r="AB175" s="169" t="str">
        <f t="shared" si="98"/>
        <v/>
      </c>
      <c r="AC175" s="169" t="str">
        <f t="shared" si="98"/>
        <v/>
      </c>
      <c r="AD175" s="169" t="str">
        <f t="shared" si="98"/>
        <v/>
      </c>
      <c r="AE175" s="169" t="str">
        <f t="shared" si="98"/>
        <v/>
      </c>
      <c r="AF175" s="169" t="str">
        <f t="shared" si="98"/>
        <v/>
      </c>
      <c r="AG175" s="169" t="str">
        <f t="shared" si="99"/>
        <v/>
      </c>
      <c r="AH175" s="169" t="str">
        <f t="shared" si="99"/>
        <v/>
      </c>
      <c r="AI175" s="169" t="str">
        <f t="shared" si="99"/>
        <v/>
      </c>
      <c r="AJ175" s="169" t="str">
        <f t="shared" si="99"/>
        <v/>
      </c>
      <c r="AK175" s="169" t="str">
        <f t="shared" si="99"/>
        <v/>
      </c>
      <c r="AL175" s="169" t="str">
        <f t="shared" si="99"/>
        <v/>
      </c>
      <c r="AM175" s="169" t="str">
        <f t="shared" si="99"/>
        <v/>
      </c>
      <c r="AN175" s="169" t="str">
        <f t="shared" si="99"/>
        <v/>
      </c>
      <c r="AO175" s="169" t="str">
        <f t="shared" si="99"/>
        <v/>
      </c>
      <c r="AP175" s="169" t="str">
        <f t="shared" si="99"/>
        <v/>
      </c>
      <c r="AQ175" s="170">
        <f t="shared" si="95"/>
        <v>0</v>
      </c>
      <c r="AR175" s="170">
        <f t="shared" si="96"/>
        <v>0</v>
      </c>
      <c r="AS175" s="193">
        <f t="shared" si="97"/>
        <v>0</v>
      </c>
    </row>
    <row r="176" spans="1:45" s="74" customFormat="1" ht="27.75" customHeight="1">
      <c r="A176" s="184">
        <f>'Inventory - Linear and Vertical'!A163</f>
        <v>160</v>
      </c>
      <c r="B176" s="184"/>
      <c r="C176" s="184">
        <f>'Inventory - Linear and Vertical'!D163</f>
        <v>0</v>
      </c>
      <c r="D176" s="184" t="str">
        <f>IF('Inventory - Linear and Vertical'!E163="","",'Inventory - Linear and Vertical'!E163)</f>
        <v/>
      </c>
      <c r="E176" s="185">
        <f>'Inventory - Linear and Vertical'!F163</f>
        <v>0</v>
      </c>
      <c r="F176" s="186">
        <f>'Inventory - Linear and Vertical'!G163</f>
        <v>0</v>
      </c>
      <c r="G176" s="194">
        <f>'Inventory - Linear and Vertical'!K163</f>
        <v>0</v>
      </c>
      <c r="H176" s="188">
        <f>IF(C176='Community-Wide Current State'!$A$18,'Inventory - Vehicles and Equip.'!J158-'Inventory - Vehicles and Equip.'!O158,'Inventory - Linear and Vertical'!I163)</f>
        <v>0</v>
      </c>
      <c r="I176" s="188">
        <f>'Inventory - Linear and Vertical'!M163</f>
        <v>0</v>
      </c>
      <c r="J176" s="189" t="str">
        <f>IF(ISNUMBER('Inventory - Linear and Vertical'!AA163),'Inventory - Linear and Vertical'!AA163,"")</f>
        <v/>
      </c>
      <c r="K176" s="190">
        <f t="shared" si="80"/>
        <v>0</v>
      </c>
      <c r="L176" s="190">
        <f t="shared" si="88"/>
        <v>0</v>
      </c>
      <c r="M176" s="190">
        <f t="shared" si="89"/>
        <v>0</v>
      </c>
      <c r="N176" s="190">
        <f t="shared" si="90"/>
        <v>0</v>
      </c>
      <c r="O176" s="190">
        <f t="shared" si="91"/>
        <v>0</v>
      </c>
      <c r="P176" s="191">
        <f t="shared" si="92"/>
        <v>0</v>
      </c>
      <c r="Q176" s="192" t="str">
        <f t="shared" si="93"/>
        <v/>
      </c>
      <c r="R176" s="192" t="str">
        <f t="shared" si="94"/>
        <v/>
      </c>
      <c r="S176" s="169" t="str">
        <f t="shared" si="81"/>
        <v/>
      </c>
      <c r="T176" s="169" t="str">
        <f t="shared" si="87"/>
        <v/>
      </c>
      <c r="U176" s="169" t="str">
        <f t="shared" si="87"/>
        <v/>
      </c>
      <c r="V176" s="169" t="str">
        <f t="shared" si="82"/>
        <v/>
      </c>
      <c r="W176" s="169" t="str">
        <f t="shared" si="98"/>
        <v/>
      </c>
      <c r="X176" s="169" t="str">
        <f t="shared" si="98"/>
        <v/>
      </c>
      <c r="Y176" s="169" t="str">
        <f t="shared" si="98"/>
        <v/>
      </c>
      <c r="Z176" s="169" t="str">
        <f t="shared" si="98"/>
        <v/>
      </c>
      <c r="AA176" s="169" t="str">
        <f t="shared" si="98"/>
        <v/>
      </c>
      <c r="AB176" s="169" t="str">
        <f t="shared" si="98"/>
        <v/>
      </c>
      <c r="AC176" s="169" t="str">
        <f t="shared" si="98"/>
        <v/>
      </c>
      <c r="AD176" s="169" t="str">
        <f t="shared" si="98"/>
        <v/>
      </c>
      <c r="AE176" s="169" t="str">
        <f t="shared" si="98"/>
        <v/>
      </c>
      <c r="AF176" s="169" t="str">
        <f t="shared" si="98"/>
        <v/>
      </c>
      <c r="AG176" s="169" t="str">
        <f t="shared" si="99"/>
        <v/>
      </c>
      <c r="AH176" s="169" t="str">
        <f t="shared" si="99"/>
        <v/>
      </c>
      <c r="AI176" s="169" t="str">
        <f t="shared" si="99"/>
        <v/>
      </c>
      <c r="AJ176" s="169" t="str">
        <f t="shared" si="99"/>
        <v/>
      </c>
      <c r="AK176" s="169" t="str">
        <f t="shared" si="99"/>
        <v/>
      </c>
      <c r="AL176" s="169" t="str">
        <f t="shared" si="99"/>
        <v/>
      </c>
      <c r="AM176" s="169" t="str">
        <f t="shared" si="99"/>
        <v/>
      </c>
      <c r="AN176" s="169" t="str">
        <f t="shared" si="99"/>
        <v/>
      </c>
      <c r="AO176" s="169" t="str">
        <f t="shared" si="99"/>
        <v/>
      </c>
      <c r="AP176" s="169" t="str">
        <f t="shared" si="99"/>
        <v/>
      </c>
      <c r="AQ176" s="170">
        <f t="shared" si="95"/>
        <v>0</v>
      </c>
      <c r="AR176" s="170">
        <f t="shared" si="96"/>
        <v>0</v>
      </c>
      <c r="AS176" s="193">
        <f t="shared" si="97"/>
        <v>0</v>
      </c>
    </row>
    <row r="177" spans="1:45" s="74" customFormat="1" ht="27.75" customHeight="1">
      <c r="A177" s="184">
        <f>'Inventory - Linear and Vertical'!A164</f>
        <v>161</v>
      </c>
      <c r="B177" s="184"/>
      <c r="C177" s="184">
        <f>'Inventory - Linear and Vertical'!D164</f>
        <v>0</v>
      </c>
      <c r="D177" s="184" t="str">
        <f>IF('Inventory - Linear and Vertical'!E164="","",'Inventory - Linear and Vertical'!E164)</f>
        <v/>
      </c>
      <c r="E177" s="185">
        <f>'Inventory - Linear and Vertical'!F164</f>
        <v>0</v>
      </c>
      <c r="F177" s="186">
        <f>'Inventory - Linear and Vertical'!G164</f>
        <v>0</v>
      </c>
      <c r="G177" s="194">
        <f>'Inventory - Linear and Vertical'!K164</f>
        <v>0</v>
      </c>
      <c r="H177" s="188">
        <f>IF(C177='Community-Wide Current State'!$A$18,'Inventory - Vehicles and Equip.'!J159-'Inventory - Vehicles and Equip.'!O159,'Inventory - Linear and Vertical'!I164)</f>
        <v>0</v>
      </c>
      <c r="I177" s="188">
        <f>'Inventory - Linear and Vertical'!M164</f>
        <v>0</v>
      </c>
      <c r="J177" s="189" t="str">
        <f>IF(ISNUMBER('Inventory - Linear and Vertical'!AA164),'Inventory - Linear and Vertical'!AA164,"")</f>
        <v/>
      </c>
      <c r="K177" s="190">
        <f t="shared" si="80"/>
        <v>0</v>
      </c>
      <c r="L177" s="190">
        <f t="shared" si="88"/>
        <v>0</v>
      </c>
      <c r="M177" s="190">
        <f t="shared" si="89"/>
        <v>0</v>
      </c>
      <c r="N177" s="190">
        <f t="shared" si="90"/>
        <v>0</v>
      </c>
      <c r="O177" s="190">
        <f t="shared" si="91"/>
        <v>0</v>
      </c>
      <c r="P177" s="191">
        <f t="shared" si="92"/>
        <v>0</v>
      </c>
      <c r="Q177" s="192" t="str">
        <f t="shared" si="93"/>
        <v/>
      </c>
      <c r="R177" s="192" t="str">
        <f t="shared" si="94"/>
        <v/>
      </c>
      <c r="S177" s="169" t="str">
        <f t="shared" si="81"/>
        <v/>
      </c>
      <c r="T177" s="169" t="str">
        <f t="shared" si="87"/>
        <v/>
      </c>
      <c r="U177" s="169" t="str">
        <f t="shared" si="87"/>
        <v/>
      </c>
      <c r="V177" s="169" t="str">
        <f t="shared" si="82"/>
        <v/>
      </c>
      <c r="W177" s="169" t="str">
        <f t="shared" ref="W177:AF186" si="100">IF(OR($K177=W$16,$L177=W$16,$M177=W$16,$N177=W$16,$O177=W$16,$P177=W$16),$G177,"")</f>
        <v/>
      </c>
      <c r="X177" s="169" t="str">
        <f t="shared" si="100"/>
        <v/>
      </c>
      <c r="Y177" s="169" t="str">
        <f t="shared" si="100"/>
        <v/>
      </c>
      <c r="Z177" s="169" t="str">
        <f t="shared" si="100"/>
        <v/>
      </c>
      <c r="AA177" s="169" t="str">
        <f t="shared" si="100"/>
        <v/>
      </c>
      <c r="AB177" s="169" t="str">
        <f t="shared" si="100"/>
        <v/>
      </c>
      <c r="AC177" s="169" t="str">
        <f t="shared" si="100"/>
        <v/>
      </c>
      <c r="AD177" s="169" t="str">
        <f t="shared" si="100"/>
        <v/>
      </c>
      <c r="AE177" s="169" t="str">
        <f t="shared" si="100"/>
        <v/>
      </c>
      <c r="AF177" s="169" t="str">
        <f t="shared" si="100"/>
        <v/>
      </c>
      <c r="AG177" s="169" t="str">
        <f t="shared" ref="AG177:AP186" si="101">IF(OR($K177=AG$16,$L177=AG$16,$M177=AG$16,$N177=AG$16,$O177=AG$16,$P177=AG$16),$G177,"")</f>
        <v/>
      </c>
      <c r="AH177" s="169" t="str">
        <f t="shared" si="101"/>
        <v/>
      </c>
      <c r="AI177" s="169" t="str">
        <f t="shared" si="101"/>
        <v/>
      </c>
      <c r="AJ177" s="169" t="str">
        <f t="shared" si="101"/>
        <v/>
      </c>
      <c r="AK177" s="169" t="str">
        <f t="shared" si="101"/>
        <v/>
      </c>
      <c r="AL177" s="169" t="str">
        <f t="shared" si="101"/>
        <v/>
      </c>
      <c r="AM177" s="169" t="str">
        <f t="shared" si="101"/>
        <v/>
      </c>
      <c r="AN177" s="169" t="str">
        <f t="shared" si="101"/>
        <v/>
      </c>
      <c r="AO177" s="169" t="str">
        <f t="shared" si="101"/>
        <v/>
      </c>
      <c r="AP177" s="169" t="str">
        <f t="shared" si="101"/>
        <v/>
      </c>
      <c r="AQ177" s="170">
        <f t="shared" si="95"/>
        <v>0</v>
      </c>
      <c r="AR177" s="170">
        <f t="shared" si="96"/>
        <v>0</v>
      </c>
      <c r="AS177" s="193">
        <f t="shared" si="97"/>
        <v>0</v>
      </c>
    </row>
    <row r="178" spans="1:45" s="74" customFormat="1" ht="27.75" customHeight="1">
      <c r="A178" s="184">
        <f>'Inventory - Linear and Vertical'!A165</f>
        <v>162</v>
      </c>
      <c r="B178" s="184"/>
      <c r="C178" s="184">
        <f>'Inventory - Linear and Vertical'!D165</f>
        <v>0</v>
      </c>
      <c r="D178" s="184" t="str">
        <f>IF('Inventory - Linear and Vertical'!E165="","",'Inventory - Linear and Vertical'!E165)</f>
        <v/>
      </c>
      <c r="E178" s="185">
        <f>'Inventory - Linear and Vertical'!F165</f>
        <v>0</v>
      </c>
      <c r="F178" s="186">
        <f>'Inventory - Linear and Vertical'!G165</f>
        <v>0</v>
      </c>
      <c r="G178" s="194">
        <f>'Inventory - Linear and Vertical'!K165</f>
        <v>0</v>
      </c>
      <c r="H178" s="188">
        <f>IF(C178='Community-Wide Current State'!$A$18,'Inventory - Vehicles and Equip.'!J160-'Inventory - Vehicles and Equip.'!O160,'Inventory - Linear and Vertical'!I165)</f>
        <v>0</v>
      </c>
      <c r="I178" s="188">
        <f>'Inventory - Linear and Vertical'!M165</f>
        <v>0</v>
      </c>
      <c r="J178" s="189" t="str">
        <f>IF(ISNUMBER('Inventory - Linear and Vertical'!AA165),'Inventory - Linear and Vertical'!AA165,"")</f>
        <v/>
      </c>
      <c r="K178" s="190">
        <f t="shared" si="80"/>
        <v>0</v>
      </c>
      <c r="L178" s="190">
        <f t="shared" si="88"/>
        <v>0</v>
      </c>
      <c r="M178" s="190">
        <f t="shared" si="89"/>
        <v>0</v>
      </c>
      <c r="N178" s="190">
        <f t="shared" si="90"/>
        <v>0</v>
      </c>
      <c r="O178" s="190">
        <f t="shared" si="91"/>
        <v>0</v>
      </c>
      <c r="P178" s="191">
        <f t="shared" si="92"/>
        <v>0</v>
      </c>
      <c r="Q178" s="192" t="str">
        <f t="shared" si="93"/>
        <v/>
      </c>
      <c r="R178" s="192" t="str">
        <f t="shared" si="94"/>
        <v/>
      </c>
      <c r="S178" s="169" t="str">
        <f t="shared" si="81"/>
        <v/>
      </c>
      <c r="T178" s="169" t="str">
        <f t="shared" ref="T178:U197" si="102">IF(OR($K178=T$16,$L178=T$16,$M178=T$16,$N178=T$16,$O178=T$16,$P178=T$16),$G178,"")</f>
        <v/>
      </c>
      <c r="U178" s="169" t="str">
        <f t="shared" si="102"/>
        <v/>
      </c>
      <c r="V178" s="169" t="str">
        <f t="shared" si="82"/>
        <v/>
      </c>
      <c r="W178" s="169" t="str">
        <f t="shared" si="100"/>
        <v/>
      </c>
      <c r="X178" s="169" t="str">
        <f t="shared" si="100"/>
        <v/>
      </c>
      <c r="Y178" s="169" t="str">
        <f t="shared" si="100"/>
        <v/>
      </c>
      <c r="Z178" s="169" t="str">
        <f t="shared" si="100"/>
        <v/>
      </c>
      <c r="AA178" s="169" t="str">
        <f t="shared" si="100"/>
        <v/>
      </c>
      <c r="AB178" s="169" t="str">
        <f t="shared" si="100"/>
        <v/>
      </c>
      <c r="AC178" s="169" t="str">
        <f t="shared" si="100"/>
        <v/>
      </c>
      <c r="AD178" s="169" t="str">
        <f t="shared" si="100"/>
        <v/>
      </c>
      <c r="AE178" s="169" t="str">
        <f t="shared" si="100"/>
        <v/>
      </c>
      <c r="AF178" s="169" t="str">
        <f t="shared" si="100"/>
        <v/>
      </c>
      <c r="AG178" s="169" t="str">
        <f t="shared" si="101"/>
        <v/>
      </c>
      <c r="AH178" s="169" t="str">
        <f t="shared" si="101"/>
        <v/>
      </c>
      <c r="AI178" s="169" t="str">
        <f t="shared" si="101"/>
        <v/>
      </c>
      <c r="AJ178" s="169" t="str">
        <f t="shared" si="101"/>
        <v/>
      </c>
      <c r="AK178" s="169" t="str">
        <f t="shared" si="101"/>
        <v/>
      </c>
      <c r="AL178" s="169" t="str">
        <f t="shared" si="101"/>
        <v/>
      </c>
      <c r="AM178" s="169" t="str">
        <f t="shared" si="101"/>
        <v/>
      </c>
      <c r="AN178" s="169" t="str">
        <f t="shared" si="101"/>
        <v/>
      </c>
      <c r="AO178" s="169" t="str">
        <f t="shared" si="101"/>
        <v/>
      </c>
      <c r="AP178" s="169" t="str">
        <f t="shared" si="101"/>
        <v/>
      </c>
      <c r="AQ178" s="170">
        <f t="shared" si="95"/>
        <v>0</v>
      </c>
      <c r="AR178" s="170">
        <f t="shared" si="96"/>
        <v>0</v>
      </c>
      <c r="AS178" s="193">
        <f t="shared" si="97"/>
        <v>0</v>
      </c>
    </row>
    <row r="179" spans="1:45" s="74" customFormat="1" ht="27.75" customHeight="1">
      <c r="A179" s="184">
        <f>'Inventory - Linear and Vertical'!A166</f>
        <v>163</v>
      </c>
      <c r="B179" s="184"/>
      <c r="C179" s="184">
        <f>'Inventory - Linear and Vertical'!D166</f>
        <v>0</v>
      </c>
      <c r="D179" s="184" t="str">
        <f>IF('Inventory - Linear and Vertical'!E166="","",'Inventory - Linear and Vertical'!E166)</f>
        <v/>
      </c>
      <c r="E179" s="185">
        <f>'Inventory - Linear and Vertical'!F166</f>
        <v>0</v>
      </c>
      <c r="F179" s="186">
        <f>'Inventory - Linear and Vertical'!G166</f>
        <v>0</v>
      </c>
      <c r="G179" s="194">
        <f>'Inventory - Linear and Vertical'!K166</f>
        <v>0</v>
      </c>
      <c r="H179" s="188">
        <f>IF(C179='Community-Wide Current State'!$A$18,'Inventory - Vehicles and Equip.'!J161-'Inventory - Vehicles and Equip.'!O161,'Inventory - Linear and Vertical'!I166)</f>
        <v>0</v>
      </c>
      <c r="I179" s="188">
        <f>'Inventory - Linear and Vertical'!M166</f>
        <v>0</v>
      </c>
      <c r="J179" s="189" t="str">
        <f>IF(ISNUMBER('Inventory - Linear and Vertical'!AA166),'Inventory - Linear and Vertical'!AA166,"")</f>
        <v/>
      </c>
      <c r="K179" s="190">
        <f t="shared" si="80"/>
        <v>0</v>
      </c>
      <c r="L179" s="190">
        <f t="shared" si="88"/>
        <v>0</v>
      </c>
      <c r="M179" s="190">
        <f t="shared" si="89"/>
        <v>0</v>
      </c>
      <c r="N179" s="190">
        <f t="shared" si="90"/>
        <v>0</v>
      </c>
      <c r="O179" s="190">
        <f t="shared" si="91"/>
        <v>0</v>
      </c>
      <c r="P179" s="191">
        <f t="shared" si="92"/>
        <v>0</v>
      </c>
      <c r="Q179" s="192" t="str">
        <f t="shared" si="93"/>
        <v/>
      </c>
      <c r="R179" s="192" t="str">
        <f t="shared" si="94"/>
        <v/>
      </c>
      <c r="S179" s="169" t="str">
        <f t="shared" si="81"/>
        <v/>
      </c>
      <c r="T179" s="169" t="str">
        <f t="shared" si="102"/>
        <v/>
      </c>
      <c r="U179" s="169" t="str">
        <f t="shared" si="102"/>
        <v/>
      </c>
      <c r="V179" s="169" t="str">
        <f t="shared" si="82"/>
        <v/>
      </c>
      <c r="W179" s="169" t="str">
        <f t="shared" si="100"/>
        <v/>
      </c>
      <c r="X179" s="169" t="str">
        <f t="shared" si="100"/>
        <v/>
      </c>
      <c r="Y179" s="169" t="str">
        <f t="shared" si="100"/>
        <v/>
      </c>
      <c r="Z179" s="169" t="str">
        <f t="shared" si="100"/>
        <v/>
      </c>
      <c r="AA179" s="169" t="str">
        <f t="shared" si="100"/>
        <v/>
      </c>
      <c r="AB179" s="169" t="str">
        <f t="shared" si="100"/>
        <v/>
      </c>
      <c r="AC179" s="169" t="str">
        <f t="shared" si="100"/>
        <v/>
      </c>
      <c r="AD179" s="169" t="str">
        <f t="shared" si="100"/>
        <v/>
      </c>
      <c r="AE179" s="169" t="str">
        <f t="shared" si="100"/>
        <v/>
      </c>
      <c r="AF179" s="169" t="str">
        <f t="shared" si="100"/>
        <v/>
      </c>
      <c r="AG179" s="169" t="str">
        <f t="shared" si="101"/>
        <v/>
      </c>
      <c r="AH179" s="169" t="str">
        <f t="shared" si="101"/>
        <v/>
      </c>
      <c r="AI179" s="169" t="str">
        <f t="shared" si="101"/>
        <v/>
      </c>
      <c r="AJ179" s="169" t="str">
        <f t="shared" si="101"/>
        <v/>
      </c>
      <c r="AK179" s="169" t="str">
        <f t="shared" si="101"/>
        <v/>
      </c>
      <c r="AL179" s="169" t="str">
        <f t="shared" si="101"/>
        <v/>
      </c>
      <c r="AM179" s="169" t="str">
        <f t="shared" si="101"/>
        <v/>
      </c>
      <c r="AN179" s="169" t="str">
        <f t="shared" si="101"/>
        <v/>
      </c>
      <c r="AO179" s="169" t="str">
        <f t="shared" si="101"/>
        <v/>
      </c>
      <c r="AP179" s="169" t="str">
        <f t="shared" si="101"/>
        <v/>
      </c>
      <c r="AQ179" s="170">
        <f t="shared" si="95"/>
        <v>0</v>
      </c>
      <c r="AR179" s="170">
        <f t="shared" si="96"/>
        <v>0</v>
      </c>
      <c r="AS179" s="193">
        <f t="shared" si="97"/>
        <v>0</v>
      </c>
    </row>
    <row r="180" spans="1:45" s="74" customFormat="1" ht="27.75" customHeight="1">
      <c r="A180" s="184">
        <f>'Inventory - Linear and Vertical'!A167</f>
        <v>164</v>
      </c>
      <c r="B180" s="184"/>
      <c r="C180" s="184">
        <f>'Inventory - Linear and Vertical'!D167</f>
        <v>0</v>
      </c>
      <c r="D180" s="184" t="str">
        <f>IF('Inventory - Linear and Vertical'!E167="","",'Inventory - Linear and Vertical'!E167)</f>
        <v/>
      </c>
      <c r="E180" s="185">
        <f>'Inventory - Linear and Vertical'!F167</f>
        <v>0</v>
      </c>
      <c r="F180" s="186">
        <f>'Inventory - Linear and Vertical'!G167</f>
        <v>0</v>
      </c>
      <c r="G180" s="194">
        <f>'Inventory - Linear and Vertical'!K167</f>
        <v>0</v>
      </c>
      <c r="H180" s="188">
        <f>IF(C180='Community-Wide Current State'!$A$18,'Inventory - Vehicles and Equip.'!J162-'Inventory - Vehicles and Equip.'!O162,'Inventory - Linear and Vertical'!I167)</f>
        <v>0</v>
      </c>
      <c r="I180" s="188">
        <f>'Inventory - Linear and Vertical'!M167</f>
        <v>0</v>
      </c>
      <c r="J180" s="189" t="str">
        <f>IF(ISNUMBER('Inventory - Linear and Vertical'!AA167),'Inventory - Linear and Vertical'!AA167,"")</f>
        <v/>
      </c>
      <c r="K180" s="190">
        <f t="shared" si="80"/>
        <v>0</v>
      </c>
      <c r="L180" s="190">
        <f t="shared" si="88"/>
        <v>0</v>
      </c>
      <c r="M180" s="190">
        <f t="shared" si="89"/>
        <v>0</v>
      </c>
      <c r="N180" s="190">
        <f t="shared" si="90"/>
        <v>0</v>
      </c>
      <c r="O180" s="190">
        <f t="shared" si="91"/>
        <v>0</v>
      </c>
      <c r="P180" s="191">
        <f t="shared" si="92"/>
        <v>0</v>
      </c>
      <c r="Q180" s="192" t="str">
        <f t="shared" si="93"/>
        <v/>
      </c>
      <c r="R180" s="192" t="str">
        <f t="shared" si="94"/>
        <v/>
      </c>
      <c r="S180" s="169" t="str">
        <f t="shared" si="81"/>
        <v/>
      </c>
      <c r="T180" s="169" t="str">
        <f t="shared" si="102"/>
        <v/>
      </c>
      <c r="U180" s="169" t="str">
        <f t="shared" si="102"/>
        <v/>
      </c>
      <c r="V180" s="169" t="str">
        <f t="shared" si="82"/>
        <v/>
      </c>
      <c r="W180" s="169" t="str">
        <f t="shared" si="100"/>
        <v/>
      </c>
      <c r="X180" s="169" t="str">
        <f t="shared" si="100"/>
        <v/>
      </c>
      <c r="Y180" s="169" t="str">
        <f t="shared" si="100"/>
        <v/>
      </c>
      <c r="Z180" s="169" t="str">
        <f t="shared" si="100"/>
        <v/>
      </c>
      <c r="AA180" s="169" t="str">
        <f t="shared" si="100"/>
        <v/>
      </c>
      <c r="AB180" s="169" t="str">
        <f t="shared" si="100"/>
        <v/>
      </c>
      <c r="AC180" s="169" t="str">
        <f t="shared" si="100"/>
        <v/>
      </c>
      <c r="AD180" s="169" t="str">
        <f t="shared" si="100"/>
        <v/>
      </c>
      <c r="AE180" s="169" t="str">
        <f t="shared" si="100"/>
        <v/>
      </c>
      <c r="AF180" s="169" t="str">
        <f t="shared" si="100"/>
        <v/>
      </c>
      <c r="AG180" s="169" t="str">
        <f t="shared" si="101"/>
        <v/>
      </c>
      <c r="AH180" s="169" t="str">
        <f t="shared" si="101"/>
        <v/>
      </c>
      <c r="AI180" s="169" t="str">
        <f t="shared" si="101"/>
        <v/>
      </c>
      <c r="AJ180" s="169" t="str">
        <f t="shared" si="101"/>
        <v/>
      </c>
      <c r="AK180" s="169" t="str">
        <f t="shared" si="101"/>
        <v/>
      </c>
      <c r="AL180" s="169" t="str">
        <f t="shared" si="101"/>
        <v/>
      </c>
      <c r="AM180" s="169" t="str">
        <f t="shared" si="101"/>
        <v/>
      </c>
      <c r="AN180" s="169" t="str">
        <f t="shared" si="101"/>
        <v/>
      </c>
      <c r="AO180" s="169" t="str">
        <f t="shared" si="101"/>
        <v/>
      </c>
      <c r="AP180" s="169" t="str">
        <f t="shared" si="101"/>
        <v/>
      </c>
      <c r="AQ180" s="170">
        <f t="shared" si="95"/>
        <v>0</v>
      </c>
      <c r="AR180" s="170">
        <f t="shared" si="96"/>
        <v>0</v>
      </c>
      <c r="AS180" s="193">
        <f t="shared" si="97"/>
        <v>0</v>
      </c>
    </row>
    <row r="181" spans="1:45" s="74" customFormat="1" ht="27.75" customHeight="1">
      <c r="A181" s="184">
        <f>'Inventory - Linear and Vertical'!A168</f>
        <v>165</v>
      </c>
      <c r="B181" s="184"/>
      <c r="C181" s="184">
        <f>'Inventory - Linear and Vertical'!D168</f>
        <v>0</v>
      </c>
      <c r="D181" s="184" t="str">
        <f>IF('Inventory - Linear and Vertical'!E168="","",'Inventory - Linear and Vertical'!E168)</f>
        <v/>
      </c>
      <c r="E181" s="185">
        <f>'Inventory - Linear and Vertical'!F168</f>
        <v>0</v>
      </c>
      <c r="F181" s="186">
        <f>'Inventory - Linear and Vertical'!G168</f>
        <v>0</v>
      </c>
      <c r="G181" s="194">
        <f>'Inventory - Linear and Vertical'!K168</f>
        <v>0</v>
      </c>
      <c r="H181" s="188">
        <f>IF(C181='Community-Wide Current State'!$A$18,'Inventory - Vehicles and Equip.'!J163-'Inventory - Vehicles and Equip.'!O163,'Inventory - Linear and Vertical'!I168)</f>
        <v>0</v>
      </c>
      <c r="I181" s="188">
        <f>'Inventory - Linear and Vertical'!M168</f>
        <v>0</v>
      </c>
      <c r="J181" s="189" t="str">
        <f>IF(ISNUMBER('Inventory - Linear and Vertical'!AA168),'Inventory - Linear and Vertical'!AA168,"")</f>
        <v/>
      </c>
      <c r="K181" s="190">
        <f t="shared" si="80"/>
        <v>0</v>
      </c>
      <c r="L181" s="190">
        <f t="shared" si="88"/>
        <v>0</v>
      </c>
      <c r="M181" s="190">
        <f t="shared" si="89"/>
        <v>0</v>
      </c>
      <c r="N181" s="190">
        <f t="shared" si="90"/>
        <v>0</v>
      </c>
      <c r="O181" s="190">
        <f t="shared" si="91"/>
        <v>0</v>
      </c>
      <c r="P181" s="191">
        <f t="shared" si="92"/>
        <v>0</v>
      </c>
      <c r="Q181" s="192" t="str">
        <f t="shared" si="93"/>
        <v/>
      </c>
      <c r="R181" s="192" t="str">
        <f t="shared" si="94"/>
        <v/>
      </c>
      <c r="S181" s="169" t="str">
        <f t="shared" si="81"/>
        <v/>
      </c>
      <c r="T181" s="169" t="str">
        <f t="shared" si="102"/>
        <v/>
      </c>
      <c r="U181" s="169" t="str">
        <f t="shared" si="102"/>
        <v/>
      </c>
      <c r="V181" s="169" t="str">
        <f t="shared" si="82"/>
        <v/>
      </c>
      <c r="W181" s="169" t="str">
        <f t="shared" si="100"/>
        <v/>
      </c>
      <c r="X181" s="169" t="str">
        <f t="shared" si="100"/>
        <v/>
      </c>
      <c r="Y181" s="169" t="str">
        <f t="shared" si="100"/>
        <v/>
      </c>
      <c r="Z181" s="169" t="str">
        <f t="shared" si="100"/>
        <v/>
      </c>
      <c r="AA181" s="169" t="str">
        <f t="shared" si="100"/>
        <v/>
      </c>
      <c r="AB181" s="169" t="str">
        <f t="shared" si="100"/>
        <v/>
      </c>
      <c r="AC181" s="169" t="str">
        <f t="shared" si="100"/>
        <v/>
      </c>
      <c r="AD181" s="169" t="str">
        <f t="shared" si="100"/>
        <v/>
      </c>
      <c r="AE181" s="169" t="str">
        <f t="shared" si="100"/>
        <v/>
      </c>
      <c r="AF181" s="169" t="str">
        <f t="shared" si="100"/>
        <v/>
      </c>
      <c r="AG181" s="169" t="str">
        <f t="shared" si="101"/>
        <v/>
      </c>
      <c r="AH181" s="169" t="str">
        <f t="shared" si="101"/>
        <v/>
      </c>
      <c r="AI181" s="169" t="str">
        <f t="shared" si="101"/>
        <v/>
      </c>
      <c r="AJ181" s="169" t="str">
        <f t="shared" si="101"/>
        <v/>
      </c>
      <c r="AK181" s="169" t="str">
        <f t="shared" si="101"/>
        <v/>
      </c>
      <c r="AL181" s="169" t="str">
        <f t="shared" si="101"/>
        <v/>
      </c>
      <c r="AM181" s="169" t="str">
        <f t="shared" si="101"/>
        <v/>
      </c>
      <c r="AN181" s="169" t="str">
        <f t="shared" si="101"/>
        <v/>
      </c>
      <c r="AO181" s="169" t="str">
        <f t="shared" si="101"/>
        <v/>
      </c>
      <c r="AP181" s="169" t="str">
        <f t="shared" si="101"/>
        <v/>
      </c>
      <c r="AQ181" s="170">
        <f t="shared" si="95"/>
        <v>0</v>
      </c>
      <c r="AR181" s="170">
        <f t="shared" si="96"/>
        <v>0</v>
      </c>
      <c r="AS181" s="193">
        <f t="shared" si="97"/>
        <v>0</v>
      </c>
    </row>
    <row r="182" spans="1:45" s="74" customFormat="1" ht="27.75" customHeight="1">
      <c r="A182" s="184">
        <f>'Inventory - Linear and Vertical'!A169</f>
        <v>166</v>
      </c>
      <c r="B182" s="184"/>
      <c r="C182" s="184">
        <f>'Inventory - Linear and Vertical'!D169</f>
        <v>0</v>
      </c>
      <c r="D182" s="184" t="str">
        <f>IF('Inventory - Linear and Vertical'!E169="","",'Inventory - Linear and Vertical'!E169)</f>
        <v/>
      </c>
      <c r="E182" s="185">
        <f>'Inventory - Linear and Vertical'!F169</f>
        <v>0</v>
      </c>
      <c r="F182" s="186">
        <f>'Inventory - Linear and Vertical'!G169</f>
        <v>0</v>
      </c>
      <c r="G182" s="194">
        <f>'Inventory - Linear and Vertical'!K169</f>
        <v>0</v>
      </c>
      <c r="H182" s="188">
        <f>IF(C182='Community-Wide Current State'!$A$18,'Inventory - Vehicles and Equip.'!J164-'Inventory - Vehicles and Equip.'!O164,'Inventory - Linear and Vertical'!I169)</f>
        <v>0</v>
      </c>
      <c r="I182" s="188">
        <f>'Inventory - Linear and Vertical'!M169</f>
        <v>0</v>
      </c>
      <c r="J182" s="189" t="str">
        <f>IF(ISNUMBER('Inventory - Linear and Vertical'!AA169),'Inventory - Linear and Vertical'!AA169,"")</f>
        <v/>
      </c>
      <c r="K182" s="190">
        <f t="shared" si="80"/>
        <v>0</v>
      </c>
      <c r="L182" s="190">
        <f t="shared" si="88"/>
        <v>0</v>
      </c>
      <c r="M182" s="190">
        <f t="shared" si="89"/>
        <v>0</v>
      </c>
      <c r="N182" s="190">
        <f t="shared" si="90"/>
        <v>0</v>
      </c>
      <c r="O182" s="190">
        <f t="shared" si="91"/>
        <v>0</v>
      </c>
      <c r="P182" s="191">
        <f t="shared" si="92"/>
        <v>0</v>
      </c>
      <c r="Q182" s="192" t="str">
        <f t="shared" si="93"/>
        <v/>
      </c>
      <c r="R182" s="192" t="str">
        <f t="shared" si="94"/>
        <v/>
      </c>
      <c r="S182" s="169" t="str">
        <f t="shared" si="81"/>
        <v/>
      </c>
      <c r="T182" s="169" t="str">
        <f t="shared" si="102"/>
        <v/>
      </c>
      <c r="U182" s="169" t="str">
        <f t="shared" si="102"/>
        <v/>
      </c>
      <c r="V182" s="169" t="str">
        <f t="shared" si="82"/>
        <v/>
      </c>
      <c r="W182" s="169" t="str">
        <f t="shared" si="100"/>
        <v/>
      </c>
      <c r="X182" s="169" t="str">
        <f t="shared" si="100"/>
        <v/>
      </c>
      <c r="Y182" s="169" t="str">
        <f t="shared" si="100"/>
        <v/>
      </c>
      <c r="Z182" s="169" t="str">
        <f t="shared" si="100"/>
        <v/>
      </c>
      <c r="AA182" s="169" t="str">
        <f t="shared" si="100"/>
        <v/>
      </c>
      <c r="AB182" s="169" t="str">
        <f t="shared" si="100"/>
        <v/>
      </c>
      <c r="AC182" s="169" t="str">
        <f t="shared" si="100"/>
        <v/>
      </c>
      <c r="AD182" s="169" t="str">
        <f t="shared" si="100"/>
        <v/>
      </c>
      <c r="AE182" s="169" t="str">
        <f t="shared" si="100"/>
        <v/>
      </c>
      <c r="AF182" s="169" t="str">
        <f t="shared" si="100"/>
        <v/>
      </c>
      <c r="AG182" s="169" t="str">
        <f t="shared" si="101"/>
        <v/>
      </c>
      <c r="AH182" s="169" t="str">
        <f t="shared" si="101"/>
        <v/>
      </c>
      <c r="AI182" s="169" t="str">
        <f t="shared" si="101"/>
        <v/>
      </c>
      <c r="AJ182" s="169" t="str">
        <f t="shared" si="101"/>
        <v/>
      </c>
      <c r="AK182" s="169" t="str">
        <f t="shared" si="101"/>
        <v/>
      </c>
      <c r="AL182" s="169" t="str">
        <f t="shared" si="101"/>
        <v/>
      </c>
      <c r="AM182" s="169" t="str">
        <f t="shared" si="101"/>
        <v/>
      </c>
      <c r="AN182" s="169" t="str">
        <f t="shared" si="101"/>
        <v/>
      </c>
      <c r="AO182" s="169" t="str">
        <f t="shared" si="101"/>
        <v/>
      </c>
      <c r="AP182" s="169" t="str">
        <f t="shared" si="101"/>
        <v/>
      </c>
      <c r="AQ182" s="170">
        <f t="shared" si="95"/>
        <v>0</v>
      </c>
      <c r="AR182" s="170">
        <f t="shared" si="96"/>
        <v>0</v>
      </c>
      <c r="AS182" s="193">
        <f t="shared" si="97"/>
        <v>0</v>
      </c>
    </row>
    <row r="183" spans="1:45" s="74" customFormat="1" ht="27.75" customHeight="1">
      <c r="A183" s="184">
        <f>'Inventory - Linear and Vertical'!A170</f>
        <v>167</v>
      </c>
      <c r="B183" s="184"/>
      <c r="C183" s="184">
        <f>'Inventory - Linear and Vertical'!D170</f>
        <v>0</v>
      </c>
      <c r="D183" s="184" t="str">
        <f>IF('Inventory - Linear and Vertical'!E170="","",'Inventory - Linear and Vertical'!E170)</f>
        <v/>
      </c>
      <c r="E183" s="185">
        <f>'Inventory - Linear and Vertical'!F170</f>
        <v>0</v>
      </c>
      <c r="F183" s="186">
        <f>'Inventory - Linear and Vertical'!G170</f>
        <v>0</v>
      </c>
      <c r="G183" s="194">
        <f>'Inventory - Linear and Vertical'!K170</f>
        <v>0</v>
      </c>
      <c r="H183" s="188">
        <f>IF(C183='Community-Wide Current State'!$A$18,'Inventory - Vehicles and Equip.'!J165-'Inventory - Vehicles and Equip.'!O165,'Inventory - Linear and Vertical'!I170)</f>
        <v>0</v>
      </c>
      <c r="I183" s="188">
        <f>'Inventory - Linear and Vertical'!M170</f>
        <v>0</v>
      </c>
      <c r="J183" s="189" t="str">
        <f>IF(ISNUMBER('Inventory - Linear and Vertical'!AA170),'Inventory - Linear and Vertical'!AA170,"")</f>
        <v/>
      </c>
      <c r="K183" s="190">
        <f t="shared" si="80"/>
        <v>0</v>
      </c>
      <c r="L183" s="190">
        <f t="shared" si="88"/>
        <v>0</v>
      </c>
      <c r="M183" s="190">
        <f t="shared" si="89"/>
        <v>0</v>
      </c>
      <c r="N183" s="190">
        <f t="shared" si="90"/>
        <v>0</v>
      </c>
      <c r="O183" s="190">
        <f t="shared" si="91"/>
        <v>0</v>
      </c>
      <c r="P183" s="191">
        <f t="shared" si="92"/>
        <v>0</v>
      </c>
      <c r="Q183" s="192" t="str">
        <f t="shared" si="93"/>
        <v/>
      </c>
      <c r="R183" s="192" t="str">
        <f t="shared" si="94"/>
        <v/>
      </c>
      <c r="S183" s="169" t="str">
        <f t="shared" si="81"/>
        <v/>
      </c>
      <c r="T183" s="169" t="str">
        <f t="shared" si="102"/>
        <v/>
      </c>
      <c r="U183" s="169" t="str">
        <f t="shared" si="102"/>
        <v/>
      </c>
      <c r="V183" s="169" t="str">
        <f t="shared" si="82"/>
        <v/>
      </c>
      <c r="W183" s="169" t="str">
        <f t="shared" si="100"/>
        <v/>
      </c>
      <c r="X183" s="169" t="str">
        <f t="shared" si="100"/>
        <v/>
      </c>
      <c r="Y183" s="169" t="str">
        <f t="shared" si="100"/>
        <v/>
      </c>
      <c r="Z183" s="169" t="str">
        <f t="shared" si="100"/>
        <v/>
      </c>
      <c r="AA183" s="169" t="str">
        <f t="shared" si="100"/>
        <v/>
      </c>
      <c r="AB183" s="169" t="str">
        <f t="shared" si="100"/>
        <v/>
      </c>
      <c r="AC183" s="169" t="str">
        <f t="shared" si="100"/>
        <v/>
      </c>
      <c r="AD183" s="169" t="str">
        <f t="shared" si="100"/>
        <v/>
      </c>
      <c r="AE183" s="169" t="str">
        <f t="shared" si="100"/>
        <v/>
      </c>
      <c r="AF183" s="169" t="str">
        <f t="shared" si="100"/>
        <v/>
      </c>
      <c r="AG183" s="169" t="str">
        <f t="shared" si="101"/>
        <v/>
      </c>
      <c r="AH183" s="169" t="str">
        <f t="shared" si="101"/>
        <v/>
      </c>
      <c r="AI183" s="169" t="str">
        <f t="shared" si="101"/>
        <v/>
      </c>
      <c r="AJ183" s="169" t="str">
        <f t="shared" si="101"/>
        <v/>
      </c>
      <c r="AK183" s="169" t="str">
        <f t="shared" si="101"/>
        <v/>
      </c>
      <c r="AL183" s="169" t="str">
        <f t="shared" si="101"/>
        <v/>
      </c>
      <c r="AM183" s="169" t="str">
        <f t="shared" si="101"/>
        <v/>
      </c>
      <c r="AN183" s="169" t="str">
        <f t="shared" si="101"/>
        <v/>
      </c>
      <c r="AO183" s="169" t="str">
        <f t="shared" si="101"/>
        <v/>
      </c>
      <c r="AP183" s="169" t="str">
        <f t="shared" si="101"/>
        <v/>
      </c>
      <c r="AQ183" s="170">
        <f t="shared" si="95"/>
        <v>0</v>
      </c>
      <c r="AR183" s="170">
        <f t="shared" si="96"/>
        <v>0</v>
      </c>
      <c r="AS183" s="193">
        <f t="shared" si="97"/>
        <v>0</v>
      </c>
    </row>
    <row r="184" spans="1:45" s="74" customFormat="1" ht="27.75" customHeight="1">
      <c r="A184" s="184">
        <f>'Inventory - Linear and Vertical'!A171</f>
        <v>168</v>
      </c>
      <c r="B184" s="184"/>
      <c r="C184" s="184">
        <f>'Inventory - Linear and Vertical'!D171</f>
        <v>0</v>
      </c>
      <c r="D184" s="184" t="str">
        <f>IF('Inventory - Linear and Vertical'!E171="","",'Inventory - Linear and Vertical'!E171)</f>
        <v/>
      </c>
      <c r="E184" s="185">
        <f>'Inventory - Linear and Vertical'!F171</f>
        <v>0</v>
      </c>
      <c r="F184" s="186">
        <f>'Inventory - Linear and Vertical'!G171</f>
        <v>0</v>
      </c>
      <c r="G184" s="194">
        <f>'Inventory - Linear and Vertical'!K171</f>
        <v>0</v>
      </c>
      <c r="H184" s="188">
        <f>IF(C184='Community-Wide Current State'!$A$18,'Inventory - Vehicles and Equip.'!J166-'Inventory - Vehicles and Equip.'!O166,'Inventory - Linear and Vertical'!I171)</f>
        <v>0</v>
      </c>
      <c r="I184" s="188">
        <f>'Inventory - Linear and Vertical'!M171</f>
        <v>0</v>
      </c>
      <c r="J184" s="189" t="str">
        <f>IF(ISNUMBER('Inventory - Linear and Vertical'!AA171),'Inventory - Linear and Vertical'!AA171,"")</f>
        <v/>
      </c>
      <c r="K184" s="190">
        <f t="shared" si="80"/>
        <v>0</v>
      </c>
      <c r="L184" s="190">
        <f t="shared" si="88"/>
        <v>0</v>
      </c>
      <c r="M184" s="190">
        <f t="shared" si="89"/>
        <v>0</v>
      </c>
      <c r="N184" s="190">
        <f t="shared" si="90"/>
        <v>0</v>
      </c>
      <c r="O184" s="190">
        <f t="shared" si="91"/>
        <v>0</v>
      </c>
      <c r="P184" s="191">
        <f t="shared" si="92"/>
        <v>0</v>
      </c>
      <c r="Q184" s="192" t="str">
        <f t="shared" si="93"/>
        <v/>
      </c>
      <c r="R184" s="192" t="str">
        <f t="shared" si="94"/>
        <v/>
      </c>
      <c r="S184" s="169" t="str">
        <f t="shared" si="81"/>
        <v/>
      </c>
      <c r="T184" s="169" t="str">
        <f t="shared" si="102"/>
        <v/>
      </c>
      <c r="U184" s="169" t="str">
        <f t="shared" si="102"/>
        <v/>
      </c>
      <c r="V184" s="169" t="str">
        <f t="shared" si="82"/>
        <v/>
      </c>
      <c r="W184" s="169" t="str">
        <f t="shared" si="100"/>
        <v/>
      </c>
      <c r="X184" s="169" t="str">
        <f t="shared" si="100"/>
        <v/>
      </c>
      <c r="Y184" s="169" t="str">
        <f t="shared" si="100"/>
        <v/>
      </c>
      <c r="Z184" s="169" t="str">
        <f t="shared" si="100"/>
        <v/>
      </c>
      <c r="AA184" s="169" t="str">
        <f t="shared" si="100"/>
        <v/>
      </c>
      <c r="AB184" s="169" t="str">
        <f t="shared" si="100"/>
        <v/>
      </c>
      <c r="AC184" s="169" t="str">
        <f t="shared" si="100"/>
        <v/>
      </c>
      <c r="AD184" s="169" t="str">
        <f t="shared" si="100"/>
        <v/>
      </c>
      <c r="AE184" s="169" t="str">
        <f t="shared" si="100"/>
        <v/>
      </c>
      <c r="AF184" s="169" t="str">
        <f t="shared" si="100"/>
        <v/>
      </c>
      <c r="AG184" s="169" t="str">
        <f t="shared" si="101"/>
        <v/>
      </c>
      <c r="AH184" s="169" t="str">
        <f t="shared" si="101"/>
        <v/>
      </c>
      <c r="AI184" s="169" t="str">
        <f t="shared" si="101"/>
        <v/>
      </c>
      <c r="AJ184" s="169" t="str">
        <f t="shared" si="101"/>
        <v/>
      </c>
      <c r="AK184" s="169" t="str">
        <f t="shared" si="101"/>
        <v/>
      </c>
      <c r="AL184" s="169" t="str">
        <f t="shared" si="101"/>
        <v/>
      </c>
      <c r="AM184" s="169" t="str">
        <f t="shared" si="101"/>
        <v/>
      </c>
      <c r="AN184" s="169" t="str">
        <f t="shared" si="101"/>
        <v/>
      </c>
      <c r="AO184" s="169" t="str">
        <f t="shared" si="101"/>
        <v/>
      </c>
      <c r="AP184" s="169" t="str">
        <f t="shared" si="101"/>
        <v/>
      </c>
      <c r="AQ184" s="170">
        <f t="shared" si="95"/>
        <v>0</v>
      </c>
      <c r="AR184" s="170">
        <f t="shared" si="96"/>
        <v>0</v>
      </c>
      <c r="AS184" s="193">
        <f t="shared" si="97"/>
        <v>0</v>
      </c>
    </row>
    <row r="185" spans="1:45" s="74" customFormat="1" ht="27.75" customHeight="1">
      <c r="A185" s="184">
        <f>'Inventory - Linear and Vertical'!A172</f>
        <v>169</v>
      </c>
      <c r="B185" s="184"/>
      <c r="C185" s="184">
        <f>'Inventory - Linear and Vertical'!D172</f>
        <v>0</v>
      </c>
      <c r="D185" s="184" t="str">
        <f>IF('Inventory - Linear and Vertical'!E172="","",'Inventory - Linear and Vertical'!E172)</f>
        <v/>
      </c>
      <c r="E185" s="185">
        <f>'Inventory - Linear and Vertical'!F172</f>
        <v>0</v>
      </c>
      <c r="F185" s="186">
        <f>'Inventory - Linear and Vertical'!G172</f>
        <v>0</v>
      </c>
      <c r="G185" s="194">
        <f>'Inventory - Linear and Vertical'!K172</f>
        <v>0</v>
      </c>
      <c r="H185" s="188">
        <f>IF(C185='Community-Wide Current State'!$A$18,'Inventory - Vehicles and Equip.'!J167-'Inventory - Vehicles and Equip.'!O167,'Inventory - Linear and Vertical'!I172)</f>
        <v>0</v>
      </c>
      <c r="I185" s="188">
        <f>'Inventory - Linear and Vertical'!M172</f>
        <v>0</v>
      </c>
      <c r="J185" s="189" t="str">
        <f>IF(ISNUMBER('Inventory - Linear and Vertical'!AA172),'Inventory - Linear and Vertical'!AA172,"")</f>
        <v/>
      </c>
      <c r="K185" s="190">
        <f t="shared" si="80"/>
        <v>0</v>
      </c>
      <c r="L185" s="190">
        <f t="shared" si="88"/>
        <v>0</v>
      </c>
      <c r="M185" s="190">
        <f t="shared" si="89"/>
        <v>0</v>
      </c>
      <c r="N185" s="190">
        <f t="shared" si="90"/>
        <v>0</v>
      </c>
      <c r="O185" s="190">
        <f t="shared" si="91"/>
        <v>0</v>
      </c>
      <c r="P185" s="191">
        <f t="shared" si="92"/>
        <v>0</v>
      </c>
      <c r="Q185" s="192" t="str">
        <f t="shared" si="93"/>
        <v/>
      </c>
      <c r="R185" s="192" t="str">
        <f t="shared" si="94"/>
        <v/>
      </c>
      <c r="S185" s="169" t="str">
        <f t="shared" si="81"/>
        <v/>
      </c>
      <c r="T185" s="169" t="str">
        <f t="shared" si="102"/>
        <v/>
      </c>
      <c r="U185" s="169" t="str">
        <f t="shared" si="102"/>
        <v/>
      </c>
      <c r="V185" s="169" t="str">
        <f t="shared" si="82"/>
        <v/>
      </c>
      <c r="W185" s="169" t="str">
        <f t="shared" si="100"/>
        <v/>
      </c>
      <c r="X185" s="169" t="str">
        <f t="shared" si="100"/>
        <v/>
      </c>
      <c r="Y185" s="169" t="str">
        <f t="shared" si="100"/>
        <v/>
      </c>
      <c r="Z185" s="169" t="str">
        <f t="shared" si="100"/>
        <v/>
      </c>
      <c r="AA185" s="169" t="str">
        <f t="shared" si="100"/>
        <v/>
      </c>
      <c r="AB185" s="169" t="str">
        <f t="shared" si="100"/>
        <v/>
      </c>
      <c r="AC185" s="169" t="str">
        <f t="shared" si="100"/>
        <v/>
      </c>
      <c r="AD185" s="169" t="str">
        <f t="shared" si="100"/>
        <v/>
      </c>
      <c r="AE185" s="169" t="str">
        <f t="shared" si="100"/>
        <v/>
      </c>
      <c r="AF185" s="169" t="str">
        <f t="shared" si="100"/>
        <v/>
      </c>
      <c r="AG185" s="169" t="str">
        <f t="shared" si="101"/>
        <v/>
      </c>
      <c r="AH185" s="169" t="str">
        <f t="shared" si="101"/>
        <v/>
      </c>
      <c r="AI185" s="169" t="str">
        <f t="shared" si="101"/>
        <v/>
      </c>
      <c r="AJ185" s="169" t="str">
        <f t="shared" si="101"/>
        <v/>
      </c>
      <c r="AK185" s="169" t="str">
        <f t="shared" si="101"/>
        <v/>
      </c>
      <c r="AL185" s="169" t="str">
        <f t="shared" si="101"/>
        <v/>
      </c>
      <c r="AM185" s="169" t="str">
        <f t="shared" si="101"/>
        <v/>
      </c>
      <c r="AN185" s="169" t="str">
        <f t="shared" si="101"/>
        <v/>
      </c>
      <c r="AO185" s="169" t="str">
        <f t="shared" si="101"/>
        <v/>
      </c>
      <c r="AP185" s="169" t="str">
        <f t="shared" si="101"/>
        <v/>
      </c>
      <c r="AQ185" s="170">
        <f t="shared" si="95"/>
        <v>0</v>
      </c>
      <c r="AR185" s="170">
        <f t="shared" si="96"/>
        <v>0</v>
      </c>
      <c r="AS185" s="193">
        <f t="shared" si="97"/>
        <v>0</v>
      </c>
    </row>
    <row r="186" spans="1:45" s="74" customFormat="1" ht="27.75" customHeight="1">
      <c r="A186" s="184">
        <f>'Inventory - Linear and Vertical'!A173</f>
        <v>170</v>
      </c>
      <c r="B186" s="184"/>
      <c r="C186" s="184">
        <f>'Inventory - Linear and Vertical'!D173</f>
        <v>0</v>
      </c>
      <c r="D186" s="184" t="str">
        <f>IF('Inventory - Linear and Vertical'!E173="","",'Inventory - Linear and Vertical'!E173)</f>
        <v/>
      </c>
      <c r="E186" s="185">
        <f>'Inventory - Linear and Vertical'!F173</f>
        <v>0</v>
      </c>
      <c r="F186" s="186">
        <f>'Inventory - Linear and Vertical'!G173</f>
        <v>0</v>
      </c>
      <c r="G186" s="194">
        <f>'Inventory - Linear and Vertical'!K173</f>
        <v>0</v>
      </c>
      <c r="H186" s="188">
        <f>IF(C186='Community-Wide Current State'!$A$18,'Inventory - Vehicles and Equip.'!J168-'Inventory - Vehicles and Equip.'!O168,'Inventory - Linear and Vertical'!I173)</f>
        <v>0</v>
      </c>
      <c r="I186" s="188">
        <f>'Inventory - Linear and Vertical'!M173</f>
        <v>0</v>
      </c>
      <c r="J186" s="189" t="str">
        <f>IF(ISNUMBER('Inventory - Linear and Vertical'!AA173),'Inventory - Linear and Vertical'!AA173,"")</f>
        <v/>
      </c>
      <c r="K186" s="190">
        <f t="shared" si="80"/>
        <v>0</v>
      </c>
      <c r="L186" s="190">
        <f t="shared" si="88"/>
        <v>0</v>
      </c>
      <c r="M186" s="190">
        <f t="shared" si="89"/>
        <v>0</v>
      </c>
      <c r="N186" s="190">
        <f t="shared" si="90"/>
        <v>0</v>
      </c>
      <c r="O186" s="190">
        <f t="shared" si="91"/>
        <v>0</v>
      </c>
      <c r="P186" s="191">
        <f t="shared" si="92"/>
        <v>0</v>
      </c>
      <c r="Q186" s="192" t="str">
        <f t="shared" si="93"/>
        <v/>
      </c>
      <c r="R186" s="192" t="str">
        <f t="shared" si="94"/>
        <v/>
      </c>
      <c r="S186" s="169" t="str">
        <f t="shared" si="81"/>
        <v/>
      </c>
      <c r="T186" s="169" t="str">
        <f t="shared" si="102"/>
        <v/>
      </c>
      <c r="U186" s="169" t="str">
        <f t="shared" si="102"/>
        <v/>
      </c>
      <c r="V186" s="169" t="str">
        <f t="shared" si="82"/>
        <v/>
      </c>
      <c r="W186" s="169" t="str">
        <f t="shared" si="100"/>
        <v/>
      </c>
      <c r="X186" s="169" t="str">
        <f t="shared" si="100"/>
        <v/>
      </c>
      <c r="Y186" s="169" t="str">
        <f t="shared" si="100"/>
        <v/>
      </c>
      <c r="Z186" s="169" t="str">
        <f t="shared" si="100"/>
        <v/>
      </c>
      <c r="AA186" s="169" t="str">
        <f t="shared" si="100"/>
        <v/>
      </c>
      <c r="AB186" s="169" t="str">
        <f t="shared" si="100"/>
        <v/>
      </c>
      <c r="AC186" s="169" t="str">
        <f t="shared" si="100"/>
        <v/>
      </c>
      <c r="AD186" s="169" t="str">
        <f t="shared" si="100"/>
        <v/>
      </c>
      <c r="AE186" s="169" t="str">
        <f t="shared" si="100"/>
        <v/>
      </c>
      <c r="AF186" s="169" t="str">
        <f t="shared" si="100"/>
        <v/>
      </c>
      <c r="AG186" s="169" t="str">
        <f t="shared" si="101"/>
        <v/>
      </c>
      <c r="AH186" s="169" t="str">
        <f t="shared" si="101"/>
        <v/>
      </c>
      <c r="AI186" s="169" t="str">
        <f t="shared" si="101"/>
        <v/>
      </c>
      <c r="AJ186" s="169" t="str">
        <f t="shared" si="101"/>
        <v/>
      </c>
      <c r="AK186" s="169" t="str">
        <f t="shared" si="101"/>
        <v/>
      </c>
      <c r="AL186" s="169" t="str">
        <f t="shared" si="101"/>
        <v/>
      </c>
      <c r="AM186" s="169" t="str">
        <f t="shared" si="101"/>
        <v/>
      </c>
      <c r="AN186" s="169" t="str">
        <f t="shared" si="101"/>
        <v/>
      </c>
      <c r="AO186" s="169" t="str">
        <f t="shared" si="101"/>
        <v/>
      </c>
      <c r="AP186" s="169" t="str">
        <f t="shared" si="101"/>
        <v/>
      </c>
      <c r="AQ186" s="170">
        <f t="shared" si="95"/>
        <v>0</v>
      </c>
      <c r="AR186" s="170">
        <f t="shared" si="96"/>
        <v>0</v>
      </c>
      <c r="AS186" s="193">
        <f t="shared" si="97"/>
        <v>0</v>
      </c>
    </row>
    <row r="187" spans="1:45" s="74" customFormat="1" ht="27.75" customHeight="1">
      <c r="A187" s="184">
        <f>'Inventory - Linear and Vertical'!A174</f>
        <v>171</v>
      </c>
      <c r="B187" s="184"/>
      <c r="C187" s="184">
        <f>'Inventory - Linear and Vertical'!D174</f>
        <v>0</v>
      </c>
      <c r="D187" s="184" t="str">
        <f>IF('Inventory - Linear and Vertical'!E174="","",'Inventory - Linear and Vertical'!E174)</f>
        <v/>
      </c>
      <c r="E187" s="185">
        <f>'Inventory - Linear and Vertical'!F174</f>
        <v>0</v>
      </c>
      <c r="F187" s="186">
        <f>'Inventory - Linear and Vertical'!G174</f>
        <v>0</v>
      </c>
      <c r="G187" s="194">
        <f>'Inventory - Linear and Vertical'!K174</f>
        <v>0</v>
      </c>
      <c r="H187" s="188">
        <f>IF(C187='Community-Wide Current State'!$A$18,'Inventory - Vehicles and Equip.'!J169-'Inventory - Vehicles and Equip.'!O169,'Inventory - Linear and Vertical'!I174)</f>
        <v>0</v>
      </c>
      <c r="I187" s="188">
        <f>'Inventory - Linear and Vertical'!M174</f>
        <v>0</v>
      </c>
      <c r="J187" s="189" t="str">
        <f>IF(ISNUMBER('Inventory - Linear and Vertical'!AA174),'Inventory - Linear and Vertical'!AA174,"")</f>
        <v/>
      </c>
      <c r="K187" s="190">
        <f t="shared" si="80"/>
        <v>0</v>
      </c>
      <c r="L187" s="190">
        <f t="shared" si="88"/>
        <v>0</v>
      </c>
      <c r="M187" s="190">
        <f t="shared" si="89"/>
        <v>0</v>
      </c>
      <c r="N187" s="190">
        <f t="shared" si="90"/>
        <v>0</v>
      </c>
      <c r="O187" s="190">
        <f t="shared" si="91"/>
        <v>0</v>
      </c>
      <c r="P187" s="191">
        <f t="shared" si="92"/>
        <v>0</v>
      </c>
      <c r="Q187" s="192" t="str">
        <f t="shared" si="93"/>
        <v/>
      </c>
      <c r="R187" s="192" t="str">
        <f t="shared" si="94"/>
        <v/>
      </c>
      <c r="S187" s="169" t="str">
        <f t="shared" si="81"/>
        <v/>
      </c>
      <c r="T187" s="169" t="str">
        <f t="shared" si="102"/>
        <v/>
      </c>
      <c r="U187" s="169" t="str">
        <f t="shared" si="102"/>
        <v/>
      </c>
      <c r="V187" s="169" t="str">
        <f t="shared" si="82"/>
        <v/>
      </c>
      <c r="W187" s="169" t="str">
        <f t="shared" ref="W187:AF196" si="103">IF(OR($K187=W$16,$L187=W$16,$M187=W$16,$N187=W$16,$O187=W$16,$P187=W$16),$G187,"")</f>
        <v/>
      </c>
      <c r="X187" s="169" t="str">
        <f t="shared" si="103"/>
        <v/>
      </c>
      <c r="Y187" s="169" t="str">
        <f t="shared" si="103"/>
        <v/>
      </c>
      <c r="Z187" s="169" t="str">
        <f t="shared" si="103"/>
        <v/>
      </c>
      <c r="AA187" s="169" t="str">
        <f t="shared" si="103"/>
        <v/>
      </c>
      <c r="AB187" s="169" t="str">
        <f t="shared" si="103"/>
        <v/>
      </c>
      <c r="AC187" s="169" t="str">
        <f t="shared" si="103"/>
        <v/>
      </c>
      <c r="AD187" s="169" t="str">
        <f t="shared" si="103"/>
        <v/>
      </c>
      <c r="AE187" s="169" t="str">
        <f t="shared" si="103"/>
        <v/>
      </c>
      <c r="AF187" s="169" t="str">
        <f t="shared" si="103"/>
        <v/>
      </c>
      <c r="AG187" s="169" t="str">
        <f t="shared" ref="AG187:AP196" si="104">IF(OR($K187=AG$16,$L187=AG$16,$M187=AG$16,$N187=AG$16,$O187=AG$16,$P187=AG$16),$G187,"")</f>
        <v/>
      </c>
      <c r="AH187" s="169" t="str">
        <f t="shared" si="104"/>
        <v/>
      </c>
      <c r="AI187" s="169" t="str">
        <f t="shared" si="104"/>
        <v/>
      </c>
      <c r="AJ187" s="169" t="str">
        <f t="shared" si="104"/>
        <v/>
      </c>
      <c r="AK187" s="169" t="str">
        <f t="shared" si="104"/>
        <v/>
      </c>
      <c r="AL187" s="169" t="str">
        <f t="shared" si="104"/>
        <v/>
      </c>
      <c r="AM187" s="169" t="str">
        <f t="shared" si="104"/>
        <v/>
      </c>
      <c r="AN187" s="169" t="str">
        <f t="shared" si="104"/>
        <v/>
      </c>
      <c r="AO187" s="169" t="str">
        <f t="shared" si="104"/>
        <v/>
      </c>
      <c r="AP187" s="169" t="str">
        <f t="shared" si="104"/>
        <v/>
      </c>
      <c r="AQ187" s="170">
        <f t="shared" si="95"/>
        <v>0</v>
      </c>
      <c r="AR187" s="170">
        <f t="shared" si="96"/>
        <v>0</v>
      </c>
      <c r="AS187" s="193">
        <f t="shared" si="97"/>
        <v>0</v>
      </c>
    </row>
    <row r="188" spans="1:45" s="74" customFormat="1" ht="27.75" customHeight="1">
      <c r="A188" s="184">
        <f>'Inventory - Linear and Vertical'!A175</f>
        <v>172</v>
      </c>
      <c r="B188" s="184"/>
      <c r="C188" s="184">
        <f>'Inventory - Linear and Vertical'!D175</f>
        <v>0</v>
      </c>
      <c r="D188" s="184" t="str">
        <f>IF('Inventory - Linear and Vertical'!E175="","",'Inventory - Linear and Vertical'!E175)</f>
        <v/>
      </c>
      <c r="E188" s="185">
        <f>'Inventory - Linear and Vertical'!F175</f>
        <v>0</v>
      </c>
      <c r="F188" s="186">
        <f>'Inventory - Linear and Vertical'!G175</f>
        <v>0</v>
      </c>
      <c r="G188" s="194">
        <f>'Inventory - Linear and Vertical'!K175</f>
        <v>0</v>
      </c>
      <c r="H188" s="188">
        <f>IF(C188='Community-Wide Current State'!$A$18,'Inventory - Vehicles and Equip.'!J170-'Inventory - Vehicles and Equip.'!O170,'Inventory - Linear and Vertical'!I175)</f>
        <v>0</v>
      </c>
      <c r="I188" s="188">
        <f>'Inventory - Linear and Vertical'!M175</f>
        <v>0</v>
      </c>
      <c r="J188" s="189" t="str">
        <f>IF(ISNUMBER('Inventory - Linear and Vertical'!AA175),'Inventory - Linear and Vertical'!AA175,"")</f>
        <v/>
      </c>
      <c r="K188" s="190">
        <f t="shared" si="80"/>
        <v>0</v>
      </c>
      <c r="L188" s="190">
        <f t="shared" si="88"/>
        <v>0</v>
      </c>
      <c r="M188" s="190">
        <f t="shared" si="89"/>
        <v>0</v>
      </c>
      <c r="N188" s="190">
        <f t="shared" si="90"/>
        <v>0</v>
      </c>
      <c r="O188" s="190">
        <f t="shared" si="91"/>
        <v>0</v>
      </c>
      <c r="P188" s="191">
        <f t="shared" si="92"/>
        <v>0</v>
      </c>
      <c r="Q188" s="192" t="str">
        <f t="shared" si="93"/>
        <v/>
      </c>
      <c r="R188" s="192" t="str">
        <f t="shared" si="94"/>
        <v/>
      </c>
      <c r="S188" s="169" t="str">
        <f t="shared" si="81"/>
        <v/>
      </c>
      <c r="T188" s="169" t="str">
        <f t="shared" si="102"/>
        <v/>
      </c>
      <c r="U188" s="169" t="str">
        <f t="shared" si="102"/>
        <v/>
      </c>
      <c r="V188" s="169" t="str">
        <f t="shared" si="82"/>
        <v/>
      </c>
      <c r="W188" s="169" t="str">
        <f t="shared" si="103"/>
        <v/>
      </c>
      <c r="X188" s="169" t="str">
        <f t="shared" si="103"/>
        <v/>
      </c>
      <c r="Y188" s="169" t="str">
        <f t="shared" si="103"/>
        <v/>
      </c>
      <c r="Z188" s="169" t="str">
        <f t="shared" si="103"/>
        <v/>
      </c>
      <c r="AA188" s="169" t="str">
        <f t="shared" si="103"/>
        <v/>
      </c>
      <c r="AB188" s="169" t="str">
        <f t="shared" si="103"/>
        <v/>
      </c>
      <c r="AC188" s="169" t="str">
        <f t="shared" si="103"/>
        <v/>
      </c>
      <c r="AD188" s="169" t="str">
        <f t="shared" si="103"/>
        <v/>
      </c>
      <c r="AE188" s="169" t="str">
        <f t="shared" si="103"/>
        <v/>
      </c>
      <c r="AF188" s="169" t="str">
        <f t="shared" si="103"/>
        <v/>
      </c>
      <c r="AG188" s="169" t="str">
        <f t="shared" si="104"/>
        <v/>
      </c>
      <c r="AH188" s="169" t="str">
        <f t="shared" si="104"/>
        <v/>
      </c>
      <c r="AI188" s="169" t="str">
        <f t="shared" si="104"/>
        <v/>
      </c>
      <c r="AJ188" s="169" t="str">
        <f t="shared" si="104"/>
        <v/>
      </c>
      <c r="AK188" s="169" t="str">
        <f t="shared" si="104"/>
        <v/>
      </c>
      <c r="AL188" s="169" t="str">
        <f t="shared" si="104"/>
        <v/>
      </c>
      <c r="AM188" s="169" t="str">
        <f t="shared" si="104"/>
        <v/>
      </c>
      <c r="AN188" s="169" t="str">
        <f t="shared" si="104"/>
        <v/>
      </c>
      <c r="AO188" s="169" t="str">
        <f t="shared" si="104"/>
        <v/>
      </c>
      <c r="AP188" s="169" t="str">
        <f t="shared" si="104"/>
        <v/>
      </c>
      <c r="AQ188" s="170">
        <f t="shared" si="95"/>
        <v>0</v>
      </c>
      <c r="AR188" s="170">
        <f t="shared" si="96"/>
        <v>0</v>
      </c>
      <c r="AS188" s="193">
        <f t="shared" si="97"/>
        <v>0</v>
      </c>
    </row>
    <row r="189" spans="1:45" s="74" customFormat="1" ht="27.75" customHeight="1">
      <c r="A189" s="184">
        <f>'Inventory - Linear and Vertical'!A176</f>
        <v>173</v>
      </c>
      <c r="B189" s="184"/>
      <c r="C189" s="184">
        <f>'Inventory - Linear and Vertical'!D176</f>
        <v>0</v>
      </c>
      <c r="D189" s="184" t="str">
        <f>IF('Inventory - Linear and Vertical'!E176="","",'Inventory - Linear and Vertical'!E176)</f>
        <v/>
      </c>
      <c r="E189" s="185">
        <f>'Inventory - Linear and Vertical'!F176</f>
        <v>0</v>
      </c>
      <c r="F189" s="186">
        <f>'Inventory - Linear and Vertical'!G176</f>
        <v>0</v>
      </c>
      <c r="G189" s="194">
        <f>'Inventory - Linear and Vertical'!K176</f>
        <v>0</v>
      </c>
      <c r="H189" s="188">
        <f>IF(C189='Community-Wide Current State'!$A$18,'Inventory - Vehicles and Equip.'!J171-'Inventory - Vehicles and Equip.'!O171,'Inventory - Linear and Vertical'!I176)</f>
        <v>0</v>
      </c>
      <c r="I189" s="188">
        <f>'Inventory - Linear and Vertical'!M176</f>
        <v>0</v>
      </c>
      <c r="J189" s="189" t="str">
        <f>IF(ISNUMBER('Inventory - Linear and Vertical'!AA176),'Inventory - Linear and Vertical'!AA176,"")</f>
        <v/>
      </c>
      <c r="K189" s="190">
        <f t="shared" si="80"/>
        <v>0</v>
      </c>
      <c r="L189" s="190">
        <f t="shared" si="88"/>
        <v>0</v>
      </c>
      <c r="M189" s="190">
        <f t="shared" si="89"/>
        <v>0</v>
      </c>
      <c r="N189" s="190">
        <f t="shared" si="90"/>
        <v>0</v>
      </c>
      <c r="O189" s="190">
        <f t="shared" si="91"/>
        <v>0</v>
      </c>
      <c r="P189" s="191">
        <f t="shared" si="92"/>
        <v>0</v>
      </c>
      <c r="Q189" s="192" t="str">
        <f t="shared" si="93"/>
        <v/>
      </c>
      <c r="R189" s="192" t="str">
        <f t="shared" si="94"/>
        <v/>
      </c>
      <c r="S189" s="169" t="str">
        <f t="shared" si="81"/>
        <v/>
      </c>
      <c r="T189" s="169" t="str">
        <f t="shared" si="102"/>
        <v/>
      </c>
      <c r="U189" s="169" t="str">
        <f t="shared" si="102"/>
        <v/>
      </c>
      <c r="V189" s="169" t="str">
        <f t="shared" si="82"/>
        <v/>
      </c>
      <c r="W189" s="169" t="str">
        <f t="shared" si="103"/>
        <v/>
      </c>
      <c r="X189" s="169" t="str">
        <f t="shared" si="103"/>
        <v/>
      </c>
      <c r="Y189" s="169" t="str">
        <f t="shared" si="103"/>
        <v/>
      </c>
      <c r="Z189" s="169" t="str">
        <f t="shared" si="103"/>
        <v/>
      </c>
      <c r="AA189" s="169" t="str">
        <f t="shared" si="103"/>
        <v/>
      </c>
      <c r="AB189" s="169" t="str">
        <f t="shared" si="103"/>
        <v/>
      </c>
      <c r="AC189" s="169" t="str">
        <f t="shared" si="103"/>
        <v/>
      </c>
      <c r="AD189" s="169" t="str">
        <f t="shared" si="103"/>
        <v/>
      </c>
      <c r="AE189" s="169" t="str">
        <f t="shared" si="103"/>
        <v/>
      </c>
      <c r="AF189" s="169" t="str">
        <f t="shared" si="103"/>
        <v/>
      </c>
      <c r="AG189" s="169" t="str">
        <f t="shared" si="104"/>
        <v/>
      </c>
      <c r="AH189" s="169" t="str">
        <f t="shared" si="104"/>
        <v/>
      </c>
      <c r="AI189" s="169" t="str">
        <f t="shared" si="104"/>
        <v/>
      </c>
      <c r="AJ189" s="169" t="str">
        <f t="shared" si="104"/>
        <v/>
      </c>
      <c r="AK189" s="169" t="str">
        <f t="shared" si="104"/>
        <v/>
      </c>
      <c r="AL189" s="169" t="str">
        <f t="shared" si="104"/>
        <v/>
      </c>
      <c r="AM189" s="169" t="str">
        <f t="shared" si="104"/>
        <v/>
      </c>
      <c r="AN189" s="169" t="str">
        <f t="shared" si="104"/>
        <v/>
      </c>
      <c r="AO189" s="169" t="str">
        <f t="shared" si="104"/>
        <v/>
      </c>
      <c r="AP189" s="169" t="str">
        <f t="shared" si="104"/>
        <v/>
      </c>
      <c r="AQ189" s="170">
        <f t="shared" si="95"/>
        <v>0</v>
      </c>
      <c r="AR189" s="170">
        <f t="shared" si="96"/>
        <v>0</v>
      </c>
      <c r="AS189" s="193">
        <f t="shared" si="97"/>
        <v>0</v>
      </c>
    </row>
    <row r="190" spans="1:45" s="74" customFormat="1" ht="27.75" customHeight="1">
      <c r="A190" s="184">
        <f>'Inventory - Linear and Vertical'!A177</f>
        <v>174</v>
      </c>
      <c r="B190" s="184"/>
      <c r="C190" s="184">
        <f>'Inventory - Linear and Vertical'!D177</f>
        <v>0</v>
      </c>
      <c r="D190" s="184" t="str">
        <f>IF('Inventory - Linear and Vertical'!E177="","",'Inventory - Linear and Vertical'!E177)</f>
        <v/>
      </c>
      <c r="E190" s="185">
        <f>'Inventory - Linear and Vertical'!F177</f>
        <v>0</v>
      </c>
      <c r="F190" s="186">
        <f>'Inventory - Linear and Vertical'!G177</f>
        <v>0</v>
      </c>
      <c r="G190" s="194">
        <f>'Inventory - Linear and Vertical'!K177</f>
        <v>0</v>
      </c>
      <c r="H190" s="188">
        <f>IF(C190='Community-Wide Current State'!$A$18,'Inventory - Vehicles and Equip.'!J172-'Inventory - Vehicles and Equip.'!O172,'Inventory - Linear and Vertical'!I177)</f>
        <v>0</v>
      </c>
      <c r="I190" s="188">
        <f>'Inventory - Linear and Vertical'!M177</f>
        <v>0</v>
      </c>
      <c r="J190" s="189" t="str">
        <f>IF(ISNUMBER('Inventory - Linear and Vertical'!AA177),'Inventory - Linear and Vertical'!AA177,"")</f>
        <v/>
      </c>
      <c r="K190" s="190">
        <f t="shared" si="80"/>
        <v>0</v>
      </c>
      <c r="L190" s="190">
        <f t="shared" si="88"/>
        <v>0</v>
      </c>
      <c r="M190" s="190">
        <f t="shared" si="89"/>
        <v>0</v>
      </c>
      <c r="N190" s="190">
        <f t="shared" si="90"/>
        <v>0</v>
      </c>
      <c r="O190" s="190">
        <f t="shared" si="91"/>
        <v>0</v>
      </c>
      <c r="P190" s="191">
        <f t="shared" si="92"/>
        <v>0</v>
      </c>
      <c r="Q190" s="192" t="str">
        <f t="shared" si="93"/>
        <v/>
      </c>
      <c r="R190" s="192" t="str">
        <f t="shared" si="94"/>
        <v/>
      </c>
      <c r="S190" s="169" t="str">
        <f t="shared" si="81"/>
        <v/>
      </c>
      <c r="T190" s="169" t="str">
        <f t="shared" si="102"/>
        <v/>
      </c>
      <c r="U190" s="169" t="str">
        <f t="shared" si="102"/>
        <v/>
      </c>
      <c r="V190" s="169" t="str">
        <f t="shared" si="82"/>
        <v/>
      </c>
      <c r="W190" s="169" t="str">
        <f t="shared" si="103"/>
        <v/>
      </c>
      <c r="X190" s="169" t="str">
        <f t="shared" si="103"/>
        <v/>
      </c>
      <c r="Y190" s="169" t="str">
        <f t="shared" si="103"/>
        <v/>
      </c>
      <c r="Z190" s="169" t="str">
        <f t="shared" si="103"/>
        <v/>
      </c>
      <c r="AA190" s="169" t="str">
        <f t="shared" si="103"/>
        <v/>
      </c>
      <c r="AB190" s="169" t="str">
        <f t="shared" si="103"/>
        <v/>
      </c>
      <c r="AC190" s="169" t="str">
        <f t="shared" si="103"/>
        <v/>
      </c>
      <c r="AD190" s="169" t="str">
        <f t="shared" si="103"/>
        <v/>
      </c>
      <c r="AE190" s="169" t="str">
        <f t="shared" si="103"/>
        <v/>
      </c>
      <c r="AF190" s="169" t="str">
        <f t="shared" si="103"/>
        <v/>
      </c>
      <c r="AG190" s="169" t="str">
        <f t="shared" si="104"/>
        <v/>
      </c>
      <c r="AH190" s="169" t="str">
        <f t="shared" si="104"/>
        <v/>
      </c>
      <c r="AI190" s="169" t="str">
        <f t="shared" si="104"/>
        <v/>
      </c>
      <c r="AJ190" s="169" t="str">
        <f t="shared" si="104"/>
        <v/>
      </c>
      <c r="AK190" s="169" t="str">
        <f t="shared" si="104"/>
        <v/>
      </c>
      <c r="AL190" s="169" t="str">
        <f t="shared" si="104"/>
        <v/>
      </c>
      <c r="AM190" s="169" t="str">
        <f t="shared" si="104"/>
        <v/>
      </c>
      <c r="AN190" s="169" t="str">
        <f t="shared" si="104"/>
        <v/>
      </c>
      <c r="AO190" s="169" t="str">
        <f t="shared" si="104"/>
        <v/>
      </c>
      <c r="AP190" s="169" t="str">
        <f t="shared" si="104"/>
        <v/>
      </c>
      <c r="AQ190" s="170">
        <f t="shared" si="95"/>
        <v>0</v>
      </c>
      <c r="AR190" s="170">
        <f t="shared" si="96"/>
        <v>0</v>
      </c>
      <c r="AS190" s="193">
        <f t="shared" si="97"/>
        <v>0</v>
      </c>
    </row>
    <row r="191" spans="1:45" s="74" customFormat="1" ht="27.75" customHeight="1">
      <c r="A191" s="184">
        <f>'Inventory - Linear and Vertical'!A178</f>
        <v>175</v>
      </c>
      <c r="B191" s="184"/>
      <c r="C191" s="184">
        <f>'Inventory - Linear and Vertical'!D178</f>
        <v>0</v>
      </c>
      <c r="D191" s="184" t="str">
        <f>IF('Inventory - Linear and Vertical'!E178="","",'Inventory - Linear and Vertical'!E178)</f>
        <v/>
      </c>
      <c r="E191" s="185">
        <f>'Inventory - Linear and Vertical'!F178</f>
        <v>0</v>
      </c>
      <c r="F191" s="186">
        <f>'Inventory - Linear and Vertical'!G178</f>
        <v>0</v>
      </c>
      <c r="G191" s="194">
        <f>'Inventory - Linear and Vertical'!K178</f>
        <v>0</v>
      </c>
      <c r="H191" s="188">
        <f>IF(C191='Community-Wide Current State'!$A$18,'Inventory - Vehicles and Equip.'!J173-'Inventory - Vehicles and Equip.'!O173,'Inventory - Linear and Vertical'!I178)</f>
        <v>0</v>
      </c>
      <c r="I191" s="188">
        <f>'Inventory - Linear and Vertical'!M178</f>
        <v>0</v>
      </c>
      <c r="J191" s="189" t="str">
        <f>IF(ISNUMBER('Inventory - Linear and Vertical'!AA178),'Inventory - Linear and Vertical'!AA178,"")</f>
        <v/>
      </c>
      <c r="K191" s="190">
        <f t="shared" si="80"/>
        <v>0</v>
      </c>
      <c r="L191" s="190">
        <f t="shared" si="88"/>
        <v>0</v>
      </c>
      <c r="M191" s="190">
        <f t="shared" si="89"/>
        <v>0</v>
      </c>
      <c r="N191" s="190">
        <f t="shared" si="90"/>
        <v>0</v>
      </c>
      <c r="O191" s="190">
        <f t="shared" si="91"/>
        <v>0</v>
      </c>
      <c r="P191" s="191">
        <f t="shared" si="92"/>
        <v>0</v>
      </c>
      <c r="Q191" s="192" t="str">
        <f t="shared" si="93"/>
        <v/>
      </c>
      <c r="R191" s="192" t="str">
        <f t="shared" si="94"/>
        <v/>
      </c>
      <c r="S191" s="169" t="str">
        <f t="shared" si="81"/>
        <v/>
      </c>
      <c r="T191" s="169" t="str">
        <f t="shared" si="102"/>
        <v/>
      </c>
      <c r="U191" s="169" t="str">
        <f t="shared" si="102"/>
        <v/>
      </c>
      <c r="V191" s="169" t="str">
        <f t="shared" si="82"/>
        <v/>
      </c>
      <c r="W191" s="169" t="str">
        <f t="shared" si="103"/>
        <v/>
      </c>
      <c r="X191" s="169" t="str">
        <f t="shared" si="103"/>
        <v/>
      </c>
      <c r="Y191" s="169" t="str">
        <f t="shared" si="103"/>
        <v/>
      </c>
      <c r="Z191" s="169" t="str">
        <f t="shared" si="103"/>
        <v/>
      </c>
      <c r="AA191" s="169" t="str">
        <f t="shared" si="103"/>
        <v/>
      </c>
      <c r="AB191" s="169" t="str">
        <f t="shared" si="103"/>
        <v/>
      </c>
      <c r="AC191" s="169" t="str">
        <f t="shared" si="103"/>
        <v/>
      </c>
      <c r="AD191" s="169" t="str">
        <f t="shared" si="103"/>
        <v/>
      </c>
      <c r="AE191" s="169" t="str">
        <f t="shared" si="103"/>
        <v/>
      </c>
      <c r="AF191" s="169" t="str">
        <f t="shared" si="103"/>
        <v/>
      </c>
      <c r="AG191" s="169" t="str">
        <f t="shared" si="104"/>
        <v/>
      </c>
      <c r="AH191" s="169" t="str">
        <f t="shared" si="104"/>
        <v/>
      </c>
      <c r="AI191" s="169" t="str">
        <f t="shared" si="104"/>
        <v/>
      </c>
      <c r="AJ191" s="169" t="str">
        <f t="shared" si="104"/>
        <v/>
      </c>
      <c r="AK191" s="169" t="str">
        <f t="shared" si="104"/>
        <v/>
      </c>
      <c r="AL191" s="169" t="str">
        <f t="shared" si="104"/>
        <v/>
      </c>
      <c r="AM191" s="169" t="str">
        <f t="shared" si="104"/>
        <v/>
      </c>
      <c r="AN191" s="169" t="str">
        <f t="shared" si="104"/>
        <v/>
      </c>
      <c r="AO191" s="169" t="str">
        <f t="shared" si="104"/>
        <v/>
      </c>
      <c r="AP191" s="169" t="str">
        <f t="shared" si="104"/>
        <v/>
      </c>
      <c r="AQ191" s="170">
        <f t="shared" si="95"/>
        <v>0</v>
      </c>
      <c r="AR191" s="170">
        <f t="shared" si="96"/>
        <v>0</v>
      </c>
      <c r="AS191" s="193">
        <f t="shared" si="97"/>
        <v>0</v>
      </c>
    </row>
    <row r="192" spans="1:45" s="74" customFormat="1" ht="27.75" customHeight="1">
      <c r="A192" s="184">
        <f>'Inventory - Linear and Vertical'!A179</f>
        <v>176</v>
      </c>
      <c r="B192" s="184"/>
      <c r="C192" s="184">
        <f>'Inventory - Linear and Vertical'!D179</f>
        <v>0</v>
      </c>
      <c r="D192" s="184" t="str">
        <f>IF('Inventory - Linear and Vertical'!E179="","",'Inventory - Linear and Vertical'!E179)</f>
        <v/>
      </c>
      <c r="E192" s="185">
        <f>'Inventory - Linear and Vertical'!F179</f>
        <v>0</v>
      </c>
      <c r="F192" s="186">
        <f>'Inventory - Linear and Vertical'!G179</f>
        <v>0</v>
      </c>
      <c r="G192" s="194">
        <f>'Inventory - Linear and Vertical'!K179</f>
        <v>0</v>
      </c>
      <c r="H192" s="188">
        <f>IF(C192='Community-Wide Current State'!$A$18,'Inventory - Vehicles and Equip.'!J174-'Inventory - Vehicles and Equip.'!O174,'Inventory - Linear and Vertical'!I179)</f>
        <v>0</v>
      </c>
      <c r="I192" s="188">
        <f>'Inventory - Linear and Vertical'!M179</f>
        <v>0</v>
      </c>
      <c r="J192" s="189" t="str">
        <f>IF(ISNUMBER('Inventory - Linear and Vertical'!AA179),'Inventory - Linear and Vertical'!AA179,"")</f>
        <v/>
      </c>
      <c r="K192" s="190">
        <f t="shared" si="80"/>
        <v>0</v>
      </c>
      <c r="L192" s="190">
        <f t="shared" si="88"/>
        <v>0</v>
      </c>
      <c r="M192" s="190">
        <f t="shared" si="89"/>
        <v>0</v>
      </c>
      <c r="N192" s="190">
        <f t="shared" si="90"/>
        <v>0</v>
      </c>
      <c r="O192" s="190">
        <f t="shared" si="91"/>
        <v>0</v>
      </c>
      <c r="P192" s="191">
        <f t="shared" si="92"/>
        <v>0</v>
      </c>
      <c r="Q192" s="192" t="str">
        <f t="shared" si="93"/>
        <v/>
      </c>
      <c r="R192" s="192" t="str">
        <f t="shared" si="94"/>
        <v/>
      </c>
      <c r="S192" s="169" t="str">
        <f t="shared" si="81"/>
        <v/>
      </c>
      <c r="T192" s="169" t="str">
        <f t="shared" si="102"/>
        <v/>
      </c>
      <c r="U192" s="169" t="str">
        <f t="shared" si="102"/>
        <v/>
      </c>
      <c r="V192" s="169" t="str">
        <f t="shared" si="82"/>
        <v/>
      </c>
      <c r="W192" s="169" t="str">
        <f t="shared" si="103"/>
        <v/>
      </c>
      <c r="X192" s="169" t="str">
        <f t="shared" si="103"/>
        <v/>
      </c>
      <c r="Y192" s="169" t="str">
        <f t="shared" si="103"/>
        <v/>
      </c>
      <c r="Z192" s="169" t="str">
        <f t="shared" si="103"/>
        <v/>
      </c>
      <c r="AA192" s="169" t="str">
        <f t="shared" si="103"/>
        <v/>
      </c>
      <c r="AB192" s="169" t="str">
        <f t="shared" si="103"/>
        <v/>
      </c>
      <c r="AC192" s="169" t="str">
        <f t="shared" si="103"/>
        <v/>
      </c>
      <c r="AD192" s="169" t="str">
        <f t="shared" si="103"/>
        <v/>
      </c>
      <c r="AE192" s="169" t="str">
        <f t="shared" si="103"/>
        <v/>
      </c>
      <c r="AF192" s="169" t="str">
        <f t="shared" si="103"/>
        <v/>
      </c>
      <c r="AG192" s="169" t="str">
        <f t="shared" si="104"/>
        <v/>
      </c>
      <c r="AH192" s="169" t="str">
        <f t="shared" si="104"/>
        <v/>
      </c>
      <c r="AI192" s="169" t="str">
        <f t="shared" si="104"/>
        <v/>
      </c>
      <c r="AJ192" s="169" t="str">
        <f t="shared" si="104"/>
        <v/>
      </c>
      <c r="AK192" s="169" t="str">
        <f t="shared" si="104"/>
        <v/>
      </c>
      <c r="AL192" s="169" t="str">
        <f t="shared" si="104"/>
        <v/>
      </c>
      <c r="AM192" s="169" t="str">
        <f t="shared" si="104"/>
        <v/>
      </c>
      <c r="AN192" s="169" t="str">
        <f t="shared" si="104"/>
        <v/>
      </c>
      <c r="AO192" s="169" t="str">
        <f t="shared" si="104"/>
        <v/>
      </c>
      <c r="AP192" s="169" t="str">
        <f t="shared" si="104"/>
        <v/>
      </c>
      <c r="AQ192" s="170">
        <f t="shared" si="95"/>
        <v>0</v>
      </c>
      <c r="AR192" s="170">
        <f t="shared" si="96"/>
        <v>0</v>
      </c>
      <c r="AS192" s="193">
        <f t="shared" si="97"/>
        <v>0</v>
      </c>
    </row>
    <row r="193" spans="1:45" s="74" customFormat="1" ht="27.75" customHeight="1">
      <c r="A193" s="184">
        <f>'Inventory - Linear and Vertical'!A180</f>
        <v>177</v>
      </c>
      <c r="B193" s="184"/>
      <c r="C193" s="184">
        <f>'Inventory - Linear and Vertical'!D180</f>
        <v>0</v>
      </c>
      <c r="D193" s="184" t="str">
        <f>IF('Inventory - Linear and Vertical'!E180="","",'Inventory - Linear and Vertical'!E180)</f>
        <v/>
      </c>
      <c r="E193" s="185">
        <f>'Inventory - Linear and Vertical'!F180</f>
        <v>0</v>
      </c>
      <c r="F193" s="186">
        <f>'Inventory - Linear and Vertical'!G180</f>
        <v>0</v>
      </c>
      <c r="G193" s="194">
        <f>'Inventory - Linear and Vertical'!K180</f>
        <v>0</v>
      </c>
      <c r="H193" s="188">
        <f>IF(C193='Community-Wide Current State'!$A$18,'Inventory - Vehicles and Equip.'!J175-'Inventory - Vehicles and Equip.'!O175,'Inventory - Linear and Vertical'!I180)</f>
        <v>0</v>
      </c>
      <c r="I193" s="188">
        <f>'Inventory - Linear and Vertical'!M180</f>
        <v>0</v>
      </c>
      <c r="J193" s="189" t="str">
        <f>IF(ISNUMBER('Inventory - Linear and Vertical'!AA180),'Inventory - Linear and Vertical'!AA180,"")</f>
        <v/>
      </c>
      <c r="K193" s="190">
        <f t="shared" si="80"/>
        <v>0</v>
      </c>
      <c r="L193" s="190">
        <f t="shared" si="88"/>
        <v>0</v>
      </c>
      <c r="M193" s="190">
        <f t="shared" si="89"/>
        <v>0</v>
      </c>
      <c r="N193" s="190">
        <f t="shared" si="90"/>
        <v>0</v>
      </c>
      <c r="O193" s="190">
        <f t="shared" si="91"/>
        <v>0</v>
      </c>
      <c r="P193" s="191">
        <f t="shared" si="92"/>
        <v>0</v>
      </c>
      <c r="Q193" s="192" t="str">
        <f t="shared" si="93"/>
        <v/>
      </c>
      <c r="R193" s="192" t="str">
        <f t="shared" si="94"/>
        <v/>
      </c>
      <c r="S193" s="169" t="str">
        <f t="shared" si="81"/>
        <v/>
      </c>
      <c r="T193" s="169" t="str">
        <f t="shared" si="102"/>
        <v/>
      </c>
      <c r="U193" s="169" t="str">
        <f t="shared" si="102"/>
        <v/>
      </c>
      <c r="V193" s="169" t="str">
        <f t="shared" si="82"/>
        <v/>
      </c>
      <c r="W193" s="169" t="str">
        <f t="shared" si="103"/>
        <v/>
      </c>
      <c r="X193" s="169" t="str">
        <f t="shared" si="103"/>
        <v/>
      </c>
      <c r="Y193" s="169" t="str">
        <f t="shared" si="103"/>
        <v/>
      </c>
      <c r="Z193" s="169" t="str">
        <f t="shared" si="103"/>
        <v/>
      </c>
      <c r="AA193" s="169" t="str">
        <f t="shared" si="103"/>
        <v/>
      </c>
      <c r="AB193" s="169" t="str">
        <f t="shared" si="103"/>
        <v/>
      </c>
      <c r="AC193" s="169" t="str">
        <f t="shared" si="103"/>
        <v/>
      </c>
      <c r="AD193" s="169" t="str">
        <f t="shared" si="103"/>
        <v/>
      </c>
      <c r="AE193" s="169" t="str">
        <f t="shared" si="103"/>
        <v/>
      </c>
      <c r="AF193" s="169" t="str">
        <f t="shared" si="103"/>
        <v/>
      </c>
      <c r="AG193" s="169" t="str">
        <f t="shared" si="104"/>
        <v/>
      </c>
      <c r="AH193" s="169" t="str">
        <f t="shared" si="104"/>
        <v/>
      </c>
      <c r="AI193" s="169" t="str">
        <f t="shared" si="104"/>
        <v/>
      </c>
      <c r="AJ193" s="169" t="str">
        <f t="shared" si="104"/>
        <v/>
      </c>
      <c r="AK193" s="169" t="str">
        <f t="shared" si="104"/>
        <v/>
      </c>
      <c r="AL193" s="169" t="str">
        <f t="shared" si="104"/>
        <v/>
      </c>
      <c r="AM193" s="169" t="str">
        <f t="shared" si="104"/>
        <v/>
      </c>
      <c r="AN193" s="169" t="str">
        <f t="shared" si="104"/>
        <v/>
      </c>
      <c r="AO193" s="169" t="str">
        <f t="shared" si="104"/>
        <v/>
      </c>
      <c r="AP193" s="169" t="str">
        <f t="shared" si="104"/>
        <v/>
      </c>
      <c r="AQ193" s="170">
        <f t="shared" si="95"/>
        <v>0</v>
      </c>
      <c r="AR193" s="170">
        <f t="shared" si="96"/>
        <v>0</v>
      </c>
      <c r="AS193" s="193">
        <f t="shared" si="97"/>
        <v>0</v>
      </c>
    </row>
    <row r="194" spans="1:45" s="74" customFormat="1" ht="27.75" customHeight="1">
      <c r="A194" s="184">
        <f>'Inventory - Linear and Vertical'!A181</f>
        <v>178</v>
      </c>
      <c r="B194" s="184"/>
      <c r="C194" s="184">
        <f>'Inventory - Linear and Vertical'!D181</f>
        <v>0</v>
      </c>
      <c r="D194" s="184" t="str">
        <f>IF('Inventory - Linear and Vertical'!E181="","",'Inventory - Linear and Vertical'!E181)</f>
        <v/>
      </c>
      <c r="E194" s="185">
        <f>'Inventory - Linear and Vertical'!F181</f>
        <v>0</v>
      </c>
      <c r="F194" s="186">
        <f>'Inventory - Linear and Vertical'!G181</f>
        <v>0</v>
      </c>
      <c r="G194" s="194">
        <f>'Inventory - Linear and Vertical'!K181</f>
        <v>0</v>
      </c>
      <c r="H194" s="188">
        <f>IF(C194='Community-Wide Current State'!$A$18,'Inventory - Vehicles and Equip.'!J176-'Inventory - Vehicles and Equip.'!O176,'Inventory - Linear and Vertical'!I181)</f>
        <v>0</v>
      </c>
      <c r="I194" s="188">
        <f>'Inventory - Linear and Vertical'!M181</f>
        <v>0</v>
      </c>
      <c r="J194" s="189" t="str">
        <f>IF(ISNUMBER('Inventory - Linear and Vertical'!AA181),'Inventory - Linear and Vertical'!AA181,"")</f>
        <v/>
      </c>
      <c r="K194" s="190">
        <f t="shared" si="80"/>
        <v>0</v>
      </c>
      <c r="L194" s="190">
        <f t="shared" si="88"/>
        <v>0</v>
      </c>
      <c r="M194" s="190">
        <f t="shared" si="89"/>
        <v>0</v>
      </c>
      <c r="N194" s="190">
        <f t="shared" si="90"/>
        <v>0</v>
      </c>
      <c r="O194" s="190">
        <f t="shared" si="91"/>
        <v>0</v>
      </c>
      <c r="P194" s="191">
        <f t="shared" si="92"/>
        <v>0</v>
      </c>
      <c r="Q194" s="192" t="str">
        <f t="shared" si="93"/>
        <v/>
      </c>
      <c r="R194" s="192" t="str">
        <f t="shared" si="94"/>
        <v/>
      </c>
      <c r="S194" s="169" t="str">
        <f t="shared" si="81"/>
        <v/>
      </c>
      <c r="T194" s="169" t="str">
        <f t="shared" si="102"/>
        <v/>
      </c>
      <c r="U194" s="169" t="str">
        <f t="shared" si="102"/>
        <v/>
      </c>
      <c r="V194" s="169" t="str">
        <f t="shared" si="82"/>
        <v/>
      </c>
      <c r="W194" s="169" t="str">
        <f t="shared" si="103"/>
        <v/>
      </c>
      <c r="X194" s="169" t="str">
        <f t="shared" si="103"/>
        <v/>
      </c>
      <c r="Y194" s="169" t="str">
        <f t="shared" si="103"/>
        <v/>
      </c>
      <c r="Z194" s="169" t="str">
        <f t="shared" si="103"/>
        <v/>
      </c>
      <c r="AA194" s="169" t="str">
        <f t="shared" si="103"/>
        <v/>
      </c>
      <c r="AB194" s="169" t="str">
        <f t="shared" si="103"/>
        <v/>
      </c>
      <c r="AC194" s="169" t="str">
        <f t="shared" si="103"/>
        <v/>
      </c>
      <c r="AD194" s="169" t="str">
        <f t="shared" si="103"/>
        <v/>
      </c>
      <c r="AE194" s="169" t="str">
        <f t="shared" si="103"/>
        <v/>
      </c>
      <c r="AF194" s="169" t="str">
        <f t="shared" si="103"/>
        <v/>
      </c>
      <c r="AG194" s="169" t="str">
        <f t="shared" si="104"/>
        <v/>
      </c>
      <c r="AH194" s="169" t="str">
        <f t="shared" si="104"/>
        <v/>
      </c>
      <c r="AI194" s="169" t="str">
        <f t="shared" si="104"/>
        <v/>
      </c>
      <c r="AJ194" s="169" t="str">
        <f t="shared" si="104"/>
        <v/>
      </c>
      <c r="AK194" s="169" t="str">
        <f t="shared" si="104"/>
        <v/>
      </c>
      <c r="AL194" s="169" t="str">
        <f t="shared" si="104"/>
        <v/>
      </c>
      <c r="AM194" s="169" t="str">
        <f t="shared" si="104"/>
        <v/>
      </c>
      <c r="AN194" s="169" t="str">
        <f t="shared" si="104"/>
        <v/>
      </c>
      <c r="AO194" s="169" t="str">
        <f t="shared" si="104"/>
        <v/>
      </c>
      <c r="AP194" s="169" t="str">
        <f t="shared" si="104"/>
        <v/>
      </c>
      <c r="AQ194" s="170">
        <f t="shared" si="95"/>
        <v>0</v>
      </c>
      <c r="AR194" s="170">
        <f t="shared" si="96"/>
        <v>0</v>
      </c>
      <c r="AS194" s="193">
        <f t="shared" si="97"/>
        <v>0</v>
      </c>
    </row>
    <row r="195" spans="1:45" s="74" customFormat="1" ht="27.75" customHeight="1">
      <c r="A195" s="184">
        <f>'Inventory - Linear and Vertical'!A182</f>
        <v>179</v>
      </c>
      <c r="B195" s="184"/>
      <c r="C195" s="184">
        <f>'Inventory - Linear and Vertical'!D182</f>
        <v>0</v>
      </c>
      <c r="D195" s="184" t="str">
        <f>IF('Inventory - Linear and Vertical'!E182="","",'Inventory - Linear and Vertical'!E182)</f>
        <v/>
      </c>
      <c r="E195" s="185">
        <f>'Inventory - Linear and Vertical'!F182</f>
        <v>0</v>
      </c>
      <c r="F195" s="186">
        <f>'Inventory - Linear and Vertical'!G182</f>
        <v>0</v>
      </c>
      <c r="G195" s="194">
        <f>'Inventory - Linear and Vertical'!K182</f>
        <v>0</v>
      </c>
      <c r="H195" s="188">
        <f>IF(C195='Community-Wide Current State'!$A$18,'Inventory - Vehicles and Equip.'!J177-'Inventory - Vehicles and Equip.'!O177,'Inventory - Linear and Vertical'!I182)</f>
        <v>0</v>
      </c>
      <c r="I195" s="188">
        <f>'Inventory - Linear and Vertical'!M182</f>
        <v>0</v>
      </c>
      <c r="J195" s="189" t="str">
        <f>IF(ISNUMBER('Inventory - Linear and Vertical'!AA182),'Inventory - Linear and Vertical'!AA182,"")</f>
        <v/>
      </c>
      <c r="K195" s="190">
        <f t="shared" si="80"/>
        <v>0</v>
      </c>
      <c r="L195" s="190">
        <f t="shared" si="88"/>
        <v>0</v>
      </c>
      <c r="M195" s="190">
        <f t="shared" si="89"/>
        <v>0</v>
      </c>
      <c r="N195" s="190">
        <f t="shared" si="90"/>
        <v>0</v>
      </c>
      <c r="O195" s="190">
        <f t="shared" si="91"/>
        <v>0</v>
      </c>
      <c r="P195" s="191">
        <f t="shared" si="92"/>
        <v>0</v>
      </c>
      <c r="Q195" s="192" t="str">
        <f t="shared" si="93"/>
        <v/>
      </c>
      <c r="R195" s="192" t="str">
        <f t="shared" si="94"/>
        <v/>
      </c>
      <c r="S195" s="169" t="str">
        <f t="shared" si="81"/>
        <v/>
      </c>
      <c r="T195" s="169" t="str">
        <f t="shared" si="102"/>
        <v/>
      </c>
      <c r="U195" s="169" t="str">
        <f t="shared" si="102"/>
        <v/>
      </c>
      <c r="V195" s="169" t="str">
        <f t="shared" si="82"/>
        <v/>
      </c>
      <c r="W195" s="169" t="str">
        <f t="shared" si="103"/>
        <v/>
      </c>
      <c r="X195" s="169" t="str">
        <f t="shared" si="103"/>
        <v/>
      </c>
      <c r="Y195" s="169" t="str">
        <f t="shared" si="103"/>
        <v/>
      </c>
      <c r="Z195" s="169" t="str">
        <f t="shared" si="103"/>
        <v/>
      </c>
      <c r="AA195" s="169" t="str">
        <f t="shared" si="103"/>
        <v/>
      </c>
      <c r="AB195" s="169" t="str">
        <f t="shared" si="103"/>
        <v/>
      </c>
      <c r="AC195" s="169" t="str">
        <f t="shared" si="103"/>
        <v/>
      </c>
      <c r="AD195" s="169" t="str">
        <f t="shared" si="103"/>
        <v/>
      </c>
      <c r="AE195" s="169" t="str">
        <f t="shared" si="103"/>
        <v/>
      </c>
      <c r="AF195" s="169" t="str">
        <f t="shared" si="103"/>
        <v/>
      </c>
      <c r="AG195" s="169" t="str">
        <f t="shared" si="104"/>
        <v/>
      </c>
      <c r="AH195" s="169" t="str">
        <f t="shared" si="104"/>
        <v/>
      </c>
      <c r="AI195" s="169" t="str">
        <f t="shared" si="104"/>
        <v/>
      </c>
      <c r="AJ195" s="169" t="str">
        <f t="shared" si="104"/>
        <v/>
      </c>
      <c r="AK195" s="169" t="str">
        <f t="shared" si="104"/>
        <v/>
      </c>
      <c r="AL195" s="169" t="str">
        <f t="shared" si="104"/>
        <v/>
      </c>
      <c r="AM195" s="169" t="str">
        <f t="shared" si="104"/>
        <v/>
      </c>
      <c r="AN195" s="169" t="str">
        <f t="shared" si="104"/>
        <v/>
      </c>
      <c r="AO195" s="169" t="str">
        <f t="shared" si="104"/>
        <v/>
      </c>
      <c r="AP195" s="169" t="str">
        <f t="shared" si="104"/>
        <v/>
      </c>
      <c r="AQ195" s="170">
        <f t="shared" si="95"/>
        <v>0</v>
      </c>
      <c r="AR195" s="170">
        <f t="shared" si="96"/>
        <v>0</v>
      </c>
      <c r="AS195" s="193">
        <f t="shared" si="97"/>
        <v>0</v>
      </c>
    </row>
    <row r="196" spans="1:45" s="74" customFormat="1" ht="27.75" customHeight="1">
      <c r="A196" s="184">
        <f>'Inventory - Linear and Vertical'!A183</f>
        <v>180</v>
      </c>
      <c r="B196" s="184"/>
      <c r="C196" s="184">
        <f>'Inventory - Linear and Vertical'!D183</f>
        <v>0</v>
      </c>
      <c r="D196" s="184" t="str">
        <f>IF('Inventory - Linear and Vertical'!E183="","",'Inventory - Linear and Vertical'!E183)</f>
        <v/>
      </c>
      <c r="E196" s="185">
        <f>'Inventory - Linear and Vertical'!F183</f>
        <v>0</v>
      </c>
      <c r="F196" s="186">
        <f>'Inventory - Linear and Vertical'!G183</f>
        <v>0</v>
      </c>
      <c r="G196" s="194">
        <f>'Inventory - Linear and Vertical'!K183</f>
        <v>0</v>
      </c>
      <c r="H196" s="188">
        <f>IF(C196='Community-Wide Current State'!$A$18,'Inventory - Vehicles and Equip.'!J178-'Inventory - Vehicles and Equip.'!O178,'Inventory - Linear and Vertical'!I183)</f>
        <v>0</v>
      </c>
      <c r="I196" s="188">
        <f>'Inventory - Linear and Vertical'!M183</f>
        <v>0</v>
      </c>
      <c r="J196" s="189" t="str">
        <f>IF(ISNUMBER('Inventory - Linear and Vertical'!AA183),'Inventory - Linear and Vertical'!AA183,"")</f>
        <v/>
      </c>
      <c r="K196" s="190">
        <f t="shared" si="80"/>
        <v>0</v>
      </c>
      <c r="L196" s="190">
        <f t="shared" si="88"/>
        <v>0</v>
      </c>
      <c r="M196" s="190">
        <f t="shared" si="89"/>
        <v>0</v>
      </c>
      <c r="N196" s="190">
        <f t="shared" si="90"/>
        <v>0</v>
      </c>
      <c r="O196" s="190">
        <f t="shared" si="91"/>
        <v>0</v>
      </c>
      <c r="P196" s="191">
        <f t="shared" si="92"/>
        <v>0</v>
      </c>
      <c r="Q196" s="192" t="str">
        <f t="shared" si="93"/>
        <v/>
      </c>
      <c r="R196" s="192" t="str">
        <f t="shared" si="94"/>
        <v/>
      </c>
      <c r="S196" s="169" t="str">
        <f t="shared" si="81"/>
        <v/>
      </c>
      <c r="T196" s="169" t="str">
        <f t="shared" si="102"/>
        <v/>
      </c>
      <c r="U196" s="169" t="str">
        <f t="shared" si="102"/>
        <v/>
      </c>
      <c r="V196" s="169" t="str">
        <f t="shared" si="82"/>
        <v/>
      </c>
      <c r="W196" s="169" t="str">
        <f t="shared" si="103"/>
        <v/>
      </c>
      <c r="X196" s="169" t="str">
        <f t="shared" si="103"/>
        <v/>
      </c>
      <c r="Y196" s="169" t="str">
        <f t="shared" si="103"/>
        <v/>
      </c>
      <c r="Z196" s="169" t="str">
        <f t="shared" si="103"/>
        <v/>
      </c>
      <c r="AA196" s="169" t="str">
        <f t="shared" si="103"/>
        <v/>
      </c>
      <c r="AB196" s="169" t="str">
        <f t="shared" si="103"/>
        <v/>
      </c>
      <c r="AC196" s="169" t="str">
        <f t="shared" si="103"/>
        <v/>
      </c>
      <c r="AD196" s="169" t="str">
        <f t="shared" si="103"/>
        <v/>
      </c>
      <c r="AE196" s="169" t="str">
        <f t="shared" si="103"/>
        <v/>
      </c>
      <c r="AF196" s="169" t="str">
        <f t="shared" si="103"/>
        <v/>
      </c>
      <c r="AG196" s="169" t="str">
        <f t="shared" si="104"/>
        <v/>
      </c>
      <c r="AH196" s="169" t="str">
        <f t="shared" si="104"/>
        <v/>
      </c>
      <c r="AI196" s="169" t="str">
        <f t="shared" si="104"/>
        <v/>
      </c>
      <c r="AJ196" s="169" t="str">
        <f t="shared" si="104"/>
        <v/>
      </c>
      <c r="AK196" s="169" t="str">
        <f t="shared" si="104"/>
        <v/>
      </c>
      <c r="AL196" s="169" t="str">
        <f t="shared" si="104"/>
        <v/>
      </c>
      <c r="AM196" s="169" t="str">
        <f t="shared" si="104"/>
        <v/>
      </c>
      <c r="AN196" s="169" t="str">
        <f t="shared" si="104"/>
        <v/>
      </c>
      <c r="AO196" s="169" t="str">
        <f t="shared" si="104"/>
        <v/>
      </c>
      <c r="AP196" s="169" t="str">
        <f t="shared" si="104"/>
        <v/>
      </c>
      <c r="AQ196" s="170">
        <f t="shared" si="95"/>
        <v>0</v>
      </c>
      <c r="AR196" s="170">
        <f t="shared" si="96"/>
        <v>0</v>
      </c>
      <c r="AS196" s="193">
        <f t="shared" si="97"/>
        <v>0</v>
      </c>
    </row>
    <row r="197" spans="1:45" s="74" customFormat="1" ht="27.75" customHeight="1">
      <c r="A197" s="184">
        <f>'Inventory - Linear and Vertical'!A184</f>
        <v>181</v>
      </c>
      <c r="B197" s="184"/>
      <c r="C197" s="184">
        <f>'Inventory - Linear and Vertical'!D184</f>
        <v>0</v>
      </c>
      <c r="D197" s="184" t="str">
        <f>IF('Inventory - Linear and Vertical'!E184="","",'Inventory - Linear and Vertical'!E184)</f>
        <v/>
      </c>
      <c r="E197" s="185">
        <f>'Inventory - Linear and Vertical'!F184</f>
        <v>0</v>
      </c>
      <c r="F197" s="186">
        <f>'Inventory - Linear and Vertical'!G184</f>
        <v>0</v>
      </c>
      <c r="G197" s="194">
        <f>'Inventory - Linear and Vertical'!K184</f>
        <v>0</v>
      </c>
      <c r="H197" s="188">
        <f>IF(C197='Community-Wide Current State'!$A$18,'Inventory - Vehicles and Equip.'!J179-'Inventory - Vehicles and Equip.'!O179,'Inventory - Linear and Vertical'!I184)</f>
        <v>0</v>
      </c>
      <c r="I197" s="188">
        <f>'Inventory - Linear and Vertical'!M184</f>
        <v>0</v>
      </c>
      <c r="J197" s="189" t="str">
        <f>IF(ISNUMBER('Inventory - Linear and Vertical'!AA184),'Inventory - Linear and Vertical'!AA184,"")</f>
        <v/>
      </c>
      <c r="K197" s="190">
        <f t="shared" si="80"/>
        <v>0</v>
      </c>
      <c r="L197" s="190">
        <f t="shared" si="88"/>
        <v>0</v>
      </c>
      <c r="M197" s="190">
        <f t="shared" si="89"/>
        <v>0</v>
      </c>
      <c r="N197" s="190">
        <f t="shared" si="90"/>
        <v>0</v>
      </c>
      <c r="O197" s="190">
        <f t="shared" si="91"/>
        <v>0</v>
      </c>
      <c r="P197" s="191">
        <f t="shared" si="92"/>
        <v>0</v>
      </c>
      <c r="Q197" s="192" t="str">
        <f t="shared" si="93"/>
        <v/>
      </c>
      <c r="R197" s="192" t="str">
        <f t="shared" si="94"/>
        <v/>
      </c>
      <c r="S197" s="169" t="str">
        <f t="shared" si="81"/>
        <v/>
      </c>
      <c r="T197" s="169" t="str">
        <f t="shared" si="102"/>
        <v/>
      </c>
      <c r="U197" s="169" t="str">
        <f t="shared" si="102"/>
        <v/>
      </c>
      <c r="V197" s="169" t="str">
        <f t="shared" si="82"/>
        <v/>
      </c>
      <c r="W197" s="169" t="str">
        <f t="shared" ref="W197:AF206" si="105">IF(OR($K197=W$16,$L197=W$16,$M197=W$16,$N197=W$16,$O197=W$16,$P197=W$16),$G197,"")</f>
        <v/>
      </c>
      <c r="X197" s="169" t="str">
        <f t="shared" si="105"/>
        <v/>
      </c>
      <c r="Y197" s="169" t="str">
        <f t="shared" si="105"/>
        <v/>
      </c>
      <c r="Z197" s="169" t="str">
        <f t="shared" si="105"/>
        <v/>
      </c>
      <c r="AA197" s="169" t="str">
        <f t="shared" si="105"/>
        <v/>
      </c>
      <c r="AB197" s="169" t="str">
        <f t="shared" si="105"/>
        <v/>
      </c>
      <c r="AC197" s="169" t="str">
        <f t="shared" si="105"/>
        <v/>
      </c>
      <c r="AD197" s="169" t="str">
        <f t="shared" si="105"/>
        <v/>
      </c>
      <c r="AE197" s="169" t="str">
        <f t="shared" si="105"/>
        <v/>
      </c>
      <c r="AF197" s="169" t="str">
        <f t="shared" si="105"/>
        <v/>
      </c>
      <c r="AG197" s="169" t="str">
        <f t="shared" ref="AG197:AP206" si="106">IF(OR($K197=AG$16,$L197=AG$16,$M197=AG$16,$N197=AG$16,$O197=AG$16,$P197=AG$16),$G197,"")</f>
        <v/>
      </c>
      <c r="AH197" s="169" t="str">
        <f t="shared" si="106"/>
        <v/>
      </c>
      <c r="AI197" s="169" t="str">
        <f t="shared" si="106"/>
        <v/>
      </c>
      <c r="AJ197" s="169" t="str">
        <f t="shared" si="106"/>
        <v/>
      </c>
      <c r="AK197" s="169" t="str">
        <f t="shared" si="106"/>
        <v/>
      </c>
      <c r="AL197" s="169" t="str">
        <f t="shared" si="106"/>
        <v/>
      </c>
      <c r="AM197" s="169" t="str">
        <f t="shared" si="106"/>
        <v/>
      </c>
      <c r="AN197" s="169" t="str">
        <f t="shared" si="106"/>
        <v/>
      </c>
      <c r="AO197" s="169" t="str">
        <f t="shared" si="106"/>
        <v/>
      </c>
      <c r="AP197" s="169" t="str">
        <f t="shared" si="106"/>
        <v/>
      </c>
      <c r="AQ197" s="170">
        <f t="shared" si="95"/>
        <v>0</v>
      </c>
      <c r="AR197" s="170">
        <f t="shared" si="96"/>
        <v>0</v>
      </c>
      <c r="AS197" s="193">
        <f t="shared" si="97"/>
        <v>0</v>
      </c>
    </row>
    <row r="198" spans="1:45" s="74" customFormat="1" ht="27.75" customHeight="1">
      <c r="A198" s="184">
        <f>'Inventory - Linear and Vertical'!A185</f>
        <v>182</v>
      </c>
      <c r="B198" s="184"/>
      <c r="C198" s="184">
        <f>'Inventory - Linear and Vertical'!D185</f>
        <v>0</v>
      </c>
      <c r="D198" s="184" t="str">
        <f>IF('Inventory - Linear and Vertical'!E185="","",'Inventory - Linear and Vertical'!E185)</f>
        <v/>
      </c>
      <c r="E198" s="185">
        <f>'Inventory - Linear and Vertical'!F185</f>
        <v>0</v>
      </c>
      <c r="F198" s="186">
        <f>'Inventory - Linear and Vertical'!G185</f>
        <v>0</v>
      </c>
      <c r="G198" s="194">
        <f>'Inventory - Linear and Vertical'!K185</f>
        <v>0</v>
      </c>
      <c r="H198" s="188">
        <f>IF(C198='Community-Wide Current State'!$A$18,'Inventory - Vehicles and Equip.'!J180-'Inventory - Vehicles and Equip.'!O180,'Inventory - Linear and Vertical'!I185)</f>
        <v>0</v>
      </c>
      <c r="I198" s="188">
        <f>'Inventory - Linear and Vertical'!M185</f>
        <v>0</v>
      </c>
      <c r="J198" s="189" t="str">
        <f>IF(ISNUMBER('Inventory - Linear and Vertical'!AA185),'Inventory - Linear and Vertical'!AA185,"")</f>
        <v/>
      </c>
      <c r="K198" s="190">
        <f t="shared" si="80"/>
        <v>0</v>
      </c>
      <c r="L198" s="190">
        <f t="shared" si="88"/>
        <v>0</v>
      </c>
      <c r="M198" s="190">
        <f t="shared" si="89"/>
        <v>0</v>
      </c>
      <c r="N198" s="190">
        <f t="shared" si="90"/>
        <v>0</v>
      </c>
      <c r="O198" s="190">
        <f t="shared" si="91"/>
        <v>0</v>
      </c>
      <c r="P198" s="191">
        <f t="shared" si="92"/>
        <v>0</v>
      </c>
      <c r="Q198" s="192" t="str">
        <f t="shared" si="93"/>
        <v/>
      </c>
      <c r="R198" s="192" t="str">
        <f t="shared" si="94"/>
        <v/>
      </c>
      <c r="S198" s="169" t="str">
        <f t="shared" si="81"/>
        <v/>
      </c>
      <c r="T198" s="169" t="str">
        <f t="shared" ref="T198:U217" si="107">IF(OR($K198=T$16,$L198=T$16,$M198=T$16,$N198=T$16,$O198=T$16,$P198=T$16),$G198,"")</f>
        <v/>
      </c>
      <c r="U198" s="169" t="str">
        <f t="shared" si="107"/>
        <v/>
      </c>
      <c r="V198" s="169" t="str">
        <f t="shared" si="82"/>
        <v/>
      </c>
      <c r="W198" s="169" t="str">
        <f t="shared" si="105"/>
        <v/>
      </c>
      <c r="X198" s="169" t="str">
        <f t="shared" si="105"/>
        <v/>
      </c>
      <c r="Y198" s="169" t="str">
        <f t="shared" si="105"/>
        <v/>
      </c>
      <c r="Z198" s="169" t="str">
        <f t="shared" si="105"/>
        <v/>
      </c>
      <c r="AA198" s="169" t="str">
        <f t="shared" si="105"/>
        <v/>
      </c>
      <c r="AB198" s="169" t="str">
        <f t="shared" si="105"/>
        <v/>
      </c>
      <c r="AC198" s="169" t="str">
        <f t="shared" si="105"/>
        <v/>
      </c>
      <c r="AD198" s="169" t="str">
        <f t="shared" si="105"/>
        <v/>
      </c>
      <c r="AE198" s="169" t="str">
        <f t="shared" si="105"/>
        <v/>
      </c>
      <c r="AF198" s="169" t="str">
        <f t="shared" si="105"/>
        <v/>
      </c>
      <c r="AG198" s="169" t="str">
        <f t="shared" si="106"/>
        <v/>
      </c>
      <c r="AH198" s="169" t="str">
        <f t="shared" si="106"/>
        <v/>
      </c>
      <c r="AI198" s="169" t="str">
        <f t="shared" si="106"/>
        <v/>
      </c>
      <c r="AJ198" s="169" t="str">
        <f t="shared" si="106"/>
        <v/>
      </c>
      <c r="AK198" s="169" t="str">
        <f t="shared" si="106"/>
        <v/>
      </c>
      <c r="AL198" s="169" t="str">
        <f t="shared" si="106"/>
        <v/>
      </c>
      <c r="AM198" s="169" t="str">
        <f t="shared" si="106"/>
        <v/>
      </c>
      <c r="AN198" s="169" t="str">
        <f t="shared" si="106"/>
        <v/>
      </c>
      <c r="AO198" s="169" t="str">
        <f t="shared" si="106"/>
        <v/>
      </c>
      <c r="AP198" s="169" t="str">
        <f t="shared" si="106"/>
        <v/>
      </c>
      <c r="AQ198" s="170">
        <f t="shared" si="95"/>
        <v>0</v>
      </c>
      <c r="AR198" s="170">
        <f t="shared" si="96"/>
        <v>0</v>
      </c>
      <c r="AS198" s="193">
        <f t="shared" si="97"/>
        <v>0</v>
      </c>
    </row>
    <row r="199" spans="1:45" s="74" customFormat="1" ht="27.75" customHeight="1">
      <c r="A199" s="184">
        <f>'Inventory - Linear and Vertical'!A186</f>
        <v>183</v>
      </c>
      <c r="B199" s="184"/>
      <c r="C199" s="184">
        <f>'Inventory - Linear and Vertical'!D186</f>
        <v>0</v>
      </c>
      <c r="D199" s="184" t="str">
        <f>IF('Inventory - Linear and Vertical'!E186="","",'Inventory - Linear and Vertical'!E186)</f>
        <v/>
      </c>
      <c r="E199" s="185">
        <f>'Inventory - Linear and Vertical'!F186</f>
        <v>0</v>
      </c>
      <c r="F199" s="186">
        <f>'Inventory - Linear and Vertical'!G186</f>
        <v>0</v>
      </c>
      <c r="G199" s="194">
        <f>'Inventory - Linear and Vertical'!K186</f>
        <v>0</v>
      </c>
      <c r="H199" s="188">
        <f>IF(C199='Community-Wide Current State'!$A$18,'Inventory - Vehicles and Equip.'!J181-'Inventory - Vehicles and Equip.'!O181,'Inventory - Linear and Vertical'!I186)</f>
        <v>0</v>
      </c>
      <c r="I199" s="188">
        <f>'Inventory - Linear and Vertical'!M186</f>
        <v>0</v>
      </c>
      <c r="J199" s="189" t="str">
        <f>IF(ISNUMBER('Inventory - Linear and Vertical'!AA186),'Inventory - Linear and Vertical'!AA186,"")</f>
        <v/>
      </c>
      <c r="K199" s="190">
        <f t="shared" si="80"/>
        <v>0</v>
      </c>
      <c r="L199" s="190">
        <f t="shared" si="88"/>
        <v>0</v>
      </c>
      <c r="M199" s="190">
        <f t="shared" si="89"/>
        <v>0</v>
      </c>
      <c r="N199" s="190">
        <f t="shared" si="90"/>
        <v>0</v>
      </c>
      <c r="O199" s="190">
        <f t="shared" si="91"/>
        <v>0</v>
      </c>
      <c r="P199" s="191">
        <f t="shared" si="92"/>
        <v>0</v>
      </c>
      <c r="Q199" s="192" t="str">
        <f t="shared" si="93"/>
        <v/>
      </c>
      <c r="R199" s="192" t="str">
        <f t="shared" si="94"/>
        <v/>
      </c>
      <c r="S199" s="169" t="str">
        <f t="shared" si="81"/>
        <v/>
      </c>
      <c r="T199" s="169" t="str">
        <f t="shared" si="107"/>
        <v/>
      </c>
      <c r="U199" s="169" t="str">
        <f t="shared" si="107"/>
        <v/>
      </c>
      <c r="V199" s="169" t="str">
        <f t="shared" si="82"/>
        <v/>
      </c>
      <c r="W199" s="169" t="str">
        <f t="shared" si="105"/>
        <v/>
      </c>
      <c r="X199" s="169" t="str">
        <f t="shared" si="105"/>
        <v/>
      </c>
      <c r="Y199" s="169" t="str">
        <f t="shared" si="105"/>
        <v/>
      </c>
      <c r="Z199" s="169" t="str">
        <f t="shared" si="105"/>
        <v/>
      </c>
      <c r="AA199" s="169" t="str">
        <f t="shared" si="105"/>
        <v/>
      </c>
      <c r="AB199" s="169" t="str">
        <f t="shared" si="105"/>
        <v/>
      </c>
      <c r="AC199" s="169" t="str">
        <f t="shared" si="105"/>
        <v/>
      </c>
      <c r="AD199" s="169" t="str">
        <f t="shared" si="105"/>
        <v/>
      </c>
      <c r="AE199" s="169" t="str">
        <f t="shared" si="105"/>
        <v/>
      </c>
      <c r="AF199" s="169" t="str">
        <f t="shared" si="105"/>
        <v/>
      </c>
      <c r="AG199" s="169" t="str">
        <f t="shared" si="106"/>
        <v/>
      </c>
      <c r="AH199" s="169" t="str">
        <f t="shared" si="106"/>
        <v/>
      </c>
      <c r="AI199" s="169" t="str">
        <f t="shared" si="106"/>
        <v/>
      </c>
      <c r="AJ199" s="169" t="str">
        <f t="shared" si="106"/>
        <v/>
      </c>
      <c r="AK199" s="169" t="str">
        <f t="shared" si="106"/>
        <v/>
      </c>
      <c r="AL199" s="169" t="str">
        <f t="shared" si="106"/>
        <v/>
      </c>
      <c r="AM199" s="169" t="str">
        <f t="shared" si="106"/>
        <v/>
      </c>
      <c r="AN199" s="169" t="str">
        <f t="shared" si="106"/>
        <v/>
      </c>
      <c r="AO199" s="169" t="str">
        <f t="shared" si="106"/>
        <v/>
      </c>
      <c r="AP199" s="169" t="str">
        <f t="shared" si="106"/>
        <v/>
      </c>
      <c r="AQ199" s="170">
        <f t="shared" si="95"/>
        <v>0</v>
      </c>
      <c r="AR199" s="170">
        <f t="shared" si="96"/>
        <v>0</v>
      </c>
      <c r="AS199" s="193">
        <f t="shared" si="97"/>
        <v>0</v>
      </c>
    </row>
    <row r="200" spans="1:45" s="74" customFormat="1" ht="27.75" customHeight="1">
      <c r="A200" s="184">
        <f>'Inventory - Linear and Vertical'!A187</f>
        <v>184</v>
      </c>
      <c r="B200" s="184"/>
      <c r="C200" s="184">
        <f>'Inventory - Linear and Vertical'!D187</f>
        <v>0</v>
      </c>
      <c r="D200" s="184" t="str">
        <f>IF('Inventory - Linear and Vertical'!E187="","",'Inventory - Linear and Vertical'!E187)</f>
        <v/>
      </c>
      <c r="E200" s="185">
        <f>'Inventory - Linear and Vertical'!F187</f>
        <v>0</v>
      </c>
      <c r="F200" s="186">
        <f>'Inventory - Linear and Vertical'!G187</f>
        <v>0</v>
      </c>
      <c r="G200" s="194">
        <f>'Inventory - Linear and Vertical'!K187</f>
        <v>0</v>
      </c>
      <c r="H200" s="188">
        <f>IF(C200='Community-Wide Current State'!$A$18,'Inventory - Vehicles and Equip.'!J182-'Inventory - Vehicles and Equip.'!O182,'Inventory - Linear and Vertical'!I187)</f>
        <v>0</v>
      </c>
      <c r="I200" s="188">
        <f>'Inventory - Linear and Vertical'!M187</f>
        <v>0</v>
      </c>
      <c r="J200" s="189" t="str">
        <f>IF(ISNUMBER('Inventory - Linear and Vertical'!AA187),'Inventory - Linear and Vertical'!AA187,"")</f>
        <v/>
      </c>
      <c r="K200" s="190">
        <f t="shared" si="80"/>
        <v>0</v>
      </c>
      <c r="L200" s="190">
        <f t="shared" si="88"/>
        <v>0</v>
      </c>
      <c r="M200" s="190">
        <f t="shared" si="89"/>
        <v>0</v>
      </c>
      <c r="N200" s="190">
        <f t="shared" si="90"/>
        <v>0</v>
      </c>
      <c r="O200" s="190">
        <f t="shared" si="91"/>
        <v>0</v>
      </c>
      <c r="P200" s="191">
        <f t="shared" si="92"/>
        <v>0</v>
      </c>
      <c r="Q200" s="192" t="str">
        <f t="shared" si="93"/>
        <v/>
      </c>
      <c r="R200" s="192" t="str">
        <f t="shared" si="94"/>
        <v/>
      </c>
      <c r="S200" s="169" t="str">
        <f t="shared" si="81"/>
        <v/>
      </c>
      <c r="T200" s="169" t="str">
        <f t="shared" si="107"/>
        <v/>
      </c>
      <c r="U200" s="169" t="str">
        <f t="shared" si="107"/>
        <v/>
      </c>
      <c r="V200" s="169" t="str">
        <f t="shared" si="82"/>
        <v/>
      </c>
      <c r="W200" s="169" t="str">
        <f t="shared" si="105"/>
        <v/>
      </c>
      <c r="X200" s="169" t="str">
        <f t="shared" si="105"/>
        <v/>
      </c>
      <c r="Y200" s="169" t="str">
        <f t="shared" si="105"/>
        <v/>
      </c>
      <c r="Z200" s="169" t="str">
        <f t="shared" si="105"/>
        <v/>
      </c>
      <c r="AA200" s="169" t="str">
        <f t="shared" si="105"/>
        <v/>
      </c>
      <c r="AB200" s="169" t="str">
        <f t="shared" si="105"/>
        <v/>
      </c>
      <c r="AC200" s="169" t="str">
        <f t="shared" si="105"/>
        <v/>
      </c>
      <c r="AD200" s="169" t="str">
        <f t="shared" si="105"/>
        <v/>
      </c>
      <c r="AE200" s="169" t="str">
        <f t="shared" si="105"/>
        <v/>
      </c>
      <c r="AF200" s="169" t="str">
        <f t="shared" si="105"/>
        <v/>
      </c>
      <c r="AG200" s="169" t="str">
        <f t="shared" si="106"/>
        <v/>
      </c>
      <c r="AH200" s="169" t="str">
        <f t="shared" si="106"/>
        <v/>
      </c>
      <c r="AI200" s="169" t="str">
        <f t="shared" si="106"/>
        <v/>
      </c>
      <c r="AJ200" s="169" t="str">
        <f t="shared" si="106"/>
        <v/>
      </c>
      <c r="AK200" s="169" t="str">
        <f t="shared" si="106"/>
        <v/>
      </c>
      <c r="AL200" s="169" t="str">
        <f t="shared" si="106"/>
        <v/>
      </c>
      <c r="AM200" s="169" t="str">
        <f t="shared" si="106"/>
        <v/>
      </c>
      <c r="AN200" s="169" t="str">
        <f t="shared" si="106"/>
        <v/>
      </c>
      <c r="AO200" s="169" t="str">
        <f t="shared" si="106"/>
        <v/>
      </c>
      <c r="AP200" s="169" t="str">
        <f t="shared" si="106"/>
        <v/>
      </c>
      <c r="AQ200" s="170">
        <f t="shared" si="95"/>
        <v>0</v>
      </c>
      <c r="AR200" s="170">
        <f t="shared" si="96"/>
        <v>0</v>
      </c>
      <c r="AS200" s="193">
        <f t="shared" si="97"/>
        <v>0</v>
      </c>
    </row>
    <row r="201" spans="1:45" s="74" customFormat="1" ht="27.75" customHeight="1">
      <c r="A201" s="184">
        <f>'Inventory - Linear and Vertical'!A188</f>
        <v>185</v>
      </c>
      <c r="B201" s="184"/>
      <c r="C201" s="184">
        <f>'Inventory - Linear and Vertical'!D188</f>
        <v>0</v>
      </c>
      <c r="D201" s="184" t="str">
        <f>IF('Inventory - Linear and Vertical'!E188="","",'Inventory - Linear and Vertical'!E188)</f>
        <v/>
      </c>
      <c r="E201" s="185">
        <f>'Inventory - Linear and Vertical'!F188</f>
        <v>0</v>
      </c>
      <c r="F201" s="186">
        <f>'Inventory - Linear and Vertical'!G188</f>
        <v>0</v>
      </c>
      <c r="G201" s="194">
        <f>'Inventory - Linear and Vertical'!K188</f>
        <v>0</v>
      </c>
      <c r="H201" s="188">
        <f>IF(C201='Community-Wide Current State'!$A$18,'Inventory - Vehicles and Equip.'!J183-'Inventory - Vehicles and Equip.'!O183,'Inventory - Linear and Vertical'!I188)</f>
        <v>0</v>
      </c>
      <c r="I201" s="188">
        <f>'Inventory - Linear and Vertical'!M188</f>
        <v>0</v>
      </c>
      <c r="J201" s="189" t="str">
        <f>IF(ISNUMBER('Inventory - Linear and Vertical'!AA188),'Inventory - Linear and Vertical'!AA188,"")</f>
        <v/>
      </c>
      <c r="K201" s="190">
        <f t="shared" si="80"/>
        <v>0</v>
      </c>
      <c r="L201" s="190">
        <f t="shared" si="88"/>
        <v>0</v>
      </c>
      <c r="M201" s="190">
        <f t="shared" si="89"/>
        <v>0</v>
      </c>
      <c r="N201" s="190">
        <f t="shared" si="90"/>
        <v>0</v>
      </c>
      <c r="O201" s="190">
        <f t="shared" si="91"/>
        <v>0</v>
      </c>
      <c r="P201" s="191">
        <f t="shared" si="92"/>
        <v>0</v>
      </c>
      <c r="Q201" s="192" t="str">
        <f t="shared" si="93"/>
        <v/>
      </c>
      <c r="R201" s="192" t="str">
        <f t="shared" si="94"/>
        <v/>
      </c>
      <c r="S201" s="169" t="str">
        <f t="shared" si="81"/>
        <v/>
      </c>
      <c r="T201" s="169" t="str">
        <f t="shared" si="107"/>
        <v/>
      </c>
      <c r="U201" s="169" t="str">
        <f t="shared" si="107"/>
        <v/>
      </c>
      <c r="V201" s="169" t="str">
        <f t="shared" si="82"/>
        <v/>
      </c>
      <c r="W201" s="169" t="str">
        <f t="shared" si="105"/>
        <v/>
      </c>
      <c r="X201" s="169" t="str">
        <f t="shared" si="105"/>
        <v/>
      </c>
      <c r="Y201" s="169" t="str">
        <f t="shared" si="105"/>
        <v/>
      </c>
      <c r="Z201" s="169" t="str">
        <f t="shared" si="105"/>
        <v/>
      </c>
      <c r="AA201" s="169" t="str">
        <f t="shared" si="105"/>
        <v/>
      </c>
      <c r="AB201" s="169" t="str">
        <f t="shared" si="105"/>
        <v/>
      </c>
      <c r="AC201" s="169" t="str">
        <f t="shared" si="105"/>
        <v/>
      </c>
      <c r="AD201" s="169" t="str">
        <f t="shared" si="105"/>
        <v/>
      </c>
      <c r="AE201" s="169" t="str">
        <f t="shared" si="105"/>
        <v/>
      </c>
      <c r="AF201" s="169" t="str">
        <f t="shared" si="105"/>
        <v/>
      </c>
      <c r="AG201" s="169" t="str">
        <f t="shared" si="106"/>
        <v/>
      </c>
      <c r="AH201" s="169" t="str">
        <f t="shared" si="106"/>
        <v/>
      </c>
      <c r="AI201" s="169" t="str">
        <f t="shared" si="106"/>
        <v/>
      </c>
      <c r="AJ201" s="169" t="str">
        <f t="shared" si="106"/>
        <v/>
      </c>
      <c r="AK201" s="169" t="str">
        <f t="shared" si="106"/>
        <v/>
      </c>
      <c r="AL201" s="169" t="str">
        <f t="shared" si="106"/>
        <v/>
      </c>
      <c r="AM201" s="169" t="str">
        <f t="shared" si="106"/>
        <v/>
      </c>
      <c r="AN201" s="169" t="str">
        <f t="shared" si="106"/>
        <v/>
      </c>
      <c r="AO201" s="169" t="str">
        <f t="shared" si="106"/>
        <v/>
      </c>
      <c r="AP201" s="169" t="str">
        <f t="shared" si="106"/>
        <v/>
      </c>
      <c r="AQ201" s="170">
        <f t="shared" si="95"/>
        <v>0</v>
      </c>
      <c r="AR201" s="170">
        <f t="shared" si="96"/>
        <v>0</v>
      </c>
      <c r="AS201" s="193">
        <f t="shared" si="97"/>
        <v>0</v>
      </c>
    </row>
    <row r="202" spans="1:45" s="74" customFormat="1" ht="27.75" customHeight="1">
      <c r="A202" s="184">
        <f>'Inventory - Linear and Vertical'!A189</f>
        <v>186</v>
      </c>
      <c r="B202" s="184"/>
      <c r="C202" s="184">
        <f>'Inventory - Linear and Vertical'!D189</f>
        <v>0</v>
      </c>
      <c r="D202" s="184" t="str">
        <f>IF('Inventory - Linear and Vertical'!E189="","",'Inventory - Linear and Vertical'!E189)</f>
        <v/>
      </c>
      <c r="E202" s="185">
        <f>'Inventory - Linear and Vertical'!F189</f>
        <v>0</v>
      </c>
      <c r="F202" s="186">
        <f>'Inventory - Linear and Vertical'!G189</f>
        <v>0</v>
      </c>
      <c r="G202" s="194">
        <f>'Inventory - Linear and Vertical'!K189</f>
        <v>0</v>
      </c>
      <c r="H202" s="188">
        <f>IF(C202='Community-Wide Current State'!$A$18,'Inventory - Vehicles and Equip.'!J184-'Inventory - Vehicles and Equip.'!O184,'Inventory - Linear and Vertical'!I189)</f>
        <v>0</v>
      </c>
      <c r="I202" s="188">
        <f>'Inventory - Linear and Vertical'!M189</f>
        <v>0</v>
      </c>
      <c r="J202" s="189" t="str">
        <f>IF(ISNUMBER('Inventory - Linear and Vertical'!AA189),'Inventory - Linear and Vertical'!AA189,"")</f>
        <v/>
      </c>
      <c r="K202" s="190">
        <f t="shared" si="80"/>
        <v>0</v>
      </c>
      <c r="L202" s="190">
        <f t="shared" si="88"/>
        <v>0</v>
      </c>
      <c r="M202" s="190">
        <f t="shared" si="89"/>
        <v>0</v>
      </c>
      <c r="N202" s="190">
        <f t="shared" si="90"/>
        <v>0</v>
      </c>
      <c r="O202" s="190">
        <f t="shared" si="91"/>
        <v>0</v>
      </c>
      <c r="P202" s="191">
        <f t="shared" si="92"/>
        <v>0</v>
      </c>
      <c r="Q202" s="192" t="str">
        <f t="shared" si="93"/>
        <v/>
      </c>
      <c r="R202" s="192" t="str">
        <f t="shared" si="94"/>
        <v/>
      </c>
      <c r="S202" s="169" t="str">
        <f t="shared" si="81"/>
        <v/>
      </c>
      <c r="T202" s="169" t="str">
        <f t="shared" si="107"/>
        <v/>
      </c>
      <c r="U202" s="169" t="str">
        <f t="shared" si="107"/>
        <v/>
      </c>
      <c r="V202" s="169" t="str">
        <f t="shared" si="82"/>
        <v/>
      </c>
      <c r="W202" s="169" t="str">
        <f t="shared" si="105"/>
        <v/>
      </c>
      <c r="X202" s="169" t="str">
        <f t="shared" si="105"/>
        <v/>
      </c>
      <c r="Y202" s="169" t="str">
        <f t="shared" si="105"/>
        <v/>
      </c>
      <c r="Z202" s="169" t="str">
        <f t="shared" si="105"/>
        <v/>
      </c>
      <c r="AA202" s="169" t="str">
        <f t="shared" si="105"/>
        <v/>
      </c>
      <c r="AB202" s="169" t="str">
        <f t="shared" si="105"/>
        <v/>
      </c>
      <c r="AC202" s="169" t="str">
        <f t="shared" si="105"/>
        <v/>
      </c>
      <c r="AD202" s="169" t="str">
        <f t="shared" si="105"/>
        <v/>
      </c>
      <c r="AE202" s="169" t="str">
        <f t="shared" si="105"/>
        <v/>
      </c>
      <c r="AF202" s="169" t="str">
        <f t="shared" si="105"/>
        <v/>
      </c>
      <c r="AG202" s="169" t="str">
        <f t="shared" si="106"/>
        <v/>
      </c>
      <c r="AH202" s="169" t="str">
        <f t="shared" si="106"/>
        <v/>
      </c>
      <c r="AI202" s="169" t="str">
        <f t="shared" si="106"/>
        <v/>
      </c>
      <c r="AJ202" s="169" t="str">
        <f t="shared" si="106"/>
        <v/>
      </c>
      <c r="AK202" s="169" t="str">
        <f t="shared" si="106"/>
        <v/>
      </c>
      <c r="AL202" s="169" t="str">
        <f t="shared" si="106"/>
        <v/>
      </c>
      <c r="AM202" s="169" t="str">
        <f t="shared" si="106"/>
        <v/>
      </c>
      <c r="AN202" s="169" t="str">
        <f t="shared" si="106"/>
        <v/>
      </c>
      <c r="AO202" s="169" t="str">
        <f t="shared" si="106"/>
        <v/>
      </c>
      <c r="AP202" s="169" t="str">
        <f t="shared" si="106"/>
        <v/>
      </c>
      <c r="AQ202" s="170">
        <f t="shared" si="95"/>
        <v>0</v>
      </c>
      <c r="AR202" s="170">
        <f t="shared" si="96"/>
        <v>0</v>
      </c>
      <c r="AS202" s="193">
        <f t="shared" si="97"/>
        <v>0</v>
      </c>
    </row>
    <row r="203" spans="1:45" s="74" customFormat="1" ht="27.75" customHeight="1">
      <c r="A203" s="184">
        <f>'Inventory - Linear and Vertical'!A190</f>
        <v>187</v>
      </c>
      <c r="B203" s="184"/>
      <c r="C203" s="184">
        <f>'Inventory - Linear and Vertical'!D190</f>
        <v>0</v>
      </c>
      <c r="D203" s="184" t="str">
        <f>IF('Inventory - Linear and Vertical'!E190="","",'Inventory - Linear and Vertical'!E190)</f>
        <v/>
      </c>
      <c r="E203" s="185">
        <f>'Inventory - Linear and Vertical'!F190</f>
        <v>0</v>
      </c>
      <c r="F203" s="186">
        <f>'Inventory - Linear and Vertical'!G190</f>
        <v>0</v>
      </c>
      <c r="G203" s="194">
        <f>'Inventory - Linear and Vertical'!K190</f>
        <v>0</v>
      </c>
      <c r="H203" s="188">
        <f>IF(C203='Community-Wide Current State'!$A$18,'Inventory - Vehicles and Equip.'!J185-'Inventory - Vehicles and Equip.'!O185,'Inventory - Linear and Vertical'!I190)</f>
        <v>0</v>
      </c>
      <c r="I203" s="188">
        <f>'Inventory - Linear and Vertical'!M190</f>
        <v>0</v>
      </c>
      <c r="J203" s="189" t="str">
        <f>IF(ISNUMBER('Inventory - Linear and Vertical'!AA190),'Inventory - Linear and Vertical'!AA190,"")</f>
        <v/>
      </c>
      <c r="K203" s="190">
        <f t="shared" si="80"/>
        <v>0</v>
      </c>
      <c r="L203" s="190">
        <f t="shared" si="88"/>
        <v>0</v>
      </c>
      <c r="M203" s="190">
        <f t="shared" si="89"/>
        <v>0</v>
      </c>
      <c r="N203" s="190">
        <f t="shared" si="90"/>
        <v>0</v>
      </c>
      <c r="O203" s="190">
        <f t="shared" si="91"/>
        <v>0</v>
      </c>
      <c r="P203" s="191">
        <f t="shared" si="92"/>
        <v>0</v>
      </c>
      <c r="Q203" s="192" t="str">
        <f t="shared" si="93"/>
        <v/>
      </c>
      <c r="R203" s="192" t="str">
        <f t="shared" si="94"/>
        <v/>
      </c>
      <c r="S203" s="169" t="str">
        <f t="shared" si="81"/>
        <v/>
      </c>
      <c r="T203" s="169" t="str">
        <f t="shared" si="107"/>
        <v/>
      </c>
      <c r="U203" s="169" t="str">
        <f t="shared" si="107"/>
        <v/>
      </c>
      <c r="V203" s="169" t="str">
        <f t="shared" si="82"/>
        <v/>
      </c>
      <c r="W203" s="169" t="str">
        <f t="shared" si="105"/>
        <v/>
      </c>
      <c r="X203" s="169" t="str">
        <f t="shared" si="105"/>
        <v/>
      </c>
      <c r="Y203" s="169" t="str">
        <f t="shared" si="105"/>
        <v/>
      </c>
      <c r="Z203" s="169" t="str">
        <f t="shared" si="105"/>
        <v/>
      </c>
      <c r="AA203" s="169" t="str">
        <f t="shared" si="105"/>
        <v/>
      </c>
      <c r="AB203" s="169" t="str">
        <f t="shared" si="105"/>
        <v/>
      </c>
      <c r="AC203" s="169" t="str">
        <f t="shared" si="105"/>
        <v/>
      </c>
      <c r="AD203" s="169" t="str">
        <f t="shared" si="105"/>
        <v/>
      </c>
      <c r="AE203" s="169" t="str">
        <f t="shared" si="105"/>
        <v/>
      </c>
      <c r="AF203" s="169" t="str">
        <f t="shared" si="105"/>
        <v/>
      </c>
      <c r="AG203" s="169" t="str">
        <f t="shared" si="106"/>
        <v/>
      </c>
      <c r="AH203" s="169" t="str">
        <f t="shared" si="106"/>
        <v/>
      </c>
      <c r="AI203" s="169" t="str">
        <f t="shared" si="106"/>
        <v/>
      </c>
      <c r="AJ203" s="169" t="str">
        <f t="shared" si="106"/>
        <v/>
      </c>
      <c r="AK203" s="169" t="str">
        <f t="shared" si="106"/>
        <v/>
      </c>
      <c r="AL203" s="169" t="str">
        <f t="shared" si="106"/>
        <v/>
      </c>
      <c r="AM203" s="169" t="str">
        <f t="shared" si="106"/>
        <v/>
      </c>
      <c r="AN203" s="169" t="str">
        <f t="shared" si="106"/>
        <v/>
      </c>
      <c r="AO203" s="169" t="str">
        <f t="shared" si="106"/>
        <v/>
      </c>
      <c r="AP203" s="169" t="str">
        <f t="shared" si="106"/>
        <v/>
      </c>
      <c r="AQ203" s="170">
        <f t="shared" si="95"/>
        <v>0</v>
      </c>
      <c r="AR203" s="170">
        <f t="shared" si="96"/>
        <v>0</v>
      </c>
      <c r="AS203" s="193">
        <f t="shared" si="97"/>
        <v>0</v>
      </c>
    </row>
    <row r="204" spans="1:45" s="74" customFormat="1" ht="27.75" customHeight="1">
      <c r="A204" s="184">
        <f>'Inventory - Linear and Vertical'!A191</f>
        <v>188</v>
      </c>
      <c r="B204" s="184"/>
      <c r="C204" s="184">
        <f>'Inventory - Linear and Vertical'!D191</f>
        <v>0</v>
      </c>
      <c r="D204" s="184" t="str">
        <f>IF('Inventory - Linear and Vertical'!E191="","",'Inventory - Linear and Vertical'!E191)</f>
        <v/>
      </c>
      <c r="E204" s="185">
        <f>'Inventory - Linear and Vertical'!F191</f>
        <v>0</v>
      </c>
      <c r="F204" s="186">
        <f>'Inventory - Linear and Vertical'!G191</f>
        <v>0</v>
      </c>
      <c r="G204" s="194">
        <f>'Inventory - Linear and Vertical'!K191</f>
        <v>0</v>
      </c>
      <c r="H204" s="188">
        <f>IF(C204='Community-Wide Current State'!$A$18,'Inventory - Vehicles and Equip.'!J186-'Inventory - Vehicles and Equip.'!O186,'Inventory - Linear and Vertical'!I191)</f>
        <v>0</v>
      </c>
      <c r="I204" s="188">
        <f>'Inventory - Linear and Vertical'!M191</f>
        <v>0</v>
      </c>
      <c r="J204" s="189" t="str">
        <f>IF(ISNUMBER('Inventory - Linear and Vertical'!AA191),'Inventory - Linear and Vertical'!AA191,"")</f>
        <v/>
      </c>
      <c r="K204" s="190">
        <f t="shared" si="80"/>
        <v>0</v>
      </c>
      <c r="L204" s="190">
        <f t="shared" si="88"/>
        <v>0</v>
      </c>
      <c r="M204" s="190">
        <f t="shared" si="89"/>
        <v>0</v>
      </c>
      <c r="N204" s="190">
        <f t="shared" si="90"/>
        <v>0</v>
      </c>
      <c r="O204" s="190">
        <f t="shared" si="91"/>
        <v>0</v>
      </c>
      <c r="P204" s="191">
        <f t="shared" si="92"/>
        <v>0</v>
      </c>
      <c r="Q204" s="192" t="str">
        <f t="shared" si="93"/>
        <v/>
      </c>
      <c r="R204" s="192" t="str">
        <f t="shared" si="94"/>
        <v/>
      </c>
      <c r="S204" s="169" t="str">
        <f t="shared" si="81"/>
        <v/>
      </c>
      <c r="T204" s="169" t="str">
        <f t="shared" si="107"/>
        <v/>
      </c>
      <c r="U204" s="169" t="str">
        <f t="shared" si="107"/>
        <v/>
      </c>
      <c r="V204" s="169" t="str">
        <f t="shared" si="82"/>
        <v/>
      </c>
      <c r="W204" s="169" t="str">
        <f t="shared" si="105"/>
        <v/>
      </c>
      <c r="X204" s="169" t="str">
        <f t="shared" si="105"/>
        <v/>
      </c>
      <c r="Y204" s="169" t="str">
        <f t="shared" si="105"/>
        <v/>
      </c>
      <c r="Z204" s="169" t="str">
        <f t="shared" si="105"/>
        <v/>
      </c>
      <c r="AA204" s="169" t="str">
        <f t="shared" si="105"/>
        <v/>
      </c>
      <c r="AB204" s="169" t="str">
        <f t="shared" si="105"/>
        <v/>
      </c>
      <c r="AC204" s="169" t="str">
        <f t="shared" si="105"/>
        <v/>
      </c>
      <c r="AD204" s="169" t="str">
        <f t="shared" si="105"/>
        <v/>
      </c>
      <c r="AE204" s="169" t="str">
        <f t="shared" si="105"/>
        <v/>
      </c>
      <c r="AF204" s="169" t="str">
        <f t="shared" si="105"/>
        <v/>
      </c>
      <c r="AG204" s="169" t="str">
        <f t="shared" si="106"/>
        <v/>
      </c>
      <c r="AH204" s="169" t="str">
        <f t="shared" si="106"/>
        <v/>
      </c>
      <c r="AI204" s="169" t="str">
        <f t="shared" si="106"/>
        <v/>
      </c>
      <c r="AJ204" s="169" t="str">
        <f t="shared" si="106"/>
        <v/>
      </c>
      <c r="AK204" s="169" t="str">
        <f t="shared" si="106"/>
        <v/>
      </c>
      <c r="AL204" s="169" t="str">
        <f t="shared" si="106"/>
        <v/>
      </c>
      <c r="AM204" s="169" t="str">
        <f t="shared" si="106"/>
        <v/>
      </c>
      <c r="AN204" s="169" t="str">
        <f t="shared" si="106"/>
        <v/>
      </c>
      <c r="AO204" s="169" t="str">
        <f t="shared" si="106"/>
        <v/>
      </c>
      <c r="AP204" s="169" t="str">
        <f t="shared" si="106"/>
        <v/>
      </c>
      <c r="AQ204" s="170">
        <f t="shared" si="95"/>
        <v>0</v>
      </c>
      <c r="AR204" s="170">
        <f t="shared" si="96"/>
        <v>0</v>
      </c>
      <c r="AS204" s="193">
        <f t="shared" si="97"/>
        <v>0</v>
      </c>
    </row>
    <row r="205" spans="1:45" s="74" customFormat="1" ht="27.75" customHeight="1">
      <c r="A205" s="184">
        <f>'Inventory - Linear and Vertical'!A192</f>
        <v>189</v>
      </c>
      <c r="B205" s="184"/>
      <c r="C205" s="184">
        <f>'Inventory - Linear and Vertical'!D192</f>
        <v>0</v>
      </c>
      <c r="D205" s="184" t="str">
        <f>IF('Inventory - Linear and Vertical'!E192="","",'Inventory - Linear and Vertical'!E192)</f>
        <v/>
      </c>
      <c r="E205" s="185">
        <f>'Inventory - Linear and Vertical'!F192</f>
        <v>0</v>
      </c>
      <c r="F205" s="186">
        <f>'Inventory - Linear and Vertical'!G192</f>
        <v>0</v>
      </c>
      <c r="G205" s="194">
        <f>'Inventory - Linear and Vertical'!K192</f>
        <v>0</v>
      </c>
      <c r="H205" s="188">
        <f>IF(C205='Community-Wide Current State'!$A$18,'Inventory - Vehicles and Equip.'!J187-'Inventory - Vehicles and Equip.'!O187,'Inventory - Linear and Vertical'!I192)</f>
        <v>0</v>
      </c>
      <c r="I205" s="188">
        <f>'Inventory - Linear and Vertical'!M192</f>
        <v>0</v>
      </c>
      <c r="J205" s="189" t="str">
        <f>IF(ISNUMBER('Inventory - Linear and Vertical'!AA192),'Inventory - Linear and Vertical'!AA192,"")</f>
        <v/>
      </c>
      <c r="K205" s="190">
        <f t="shared" si="80"/>
        <v>0</v>
      </c>
      <c r="L205" s="190">
        <f t="shared" si="88"/>
        <v>0</v>
      </c>
      <c r="M205" s="190">
        <f t="shared" si="89"/>
        <v>0</v>
      </c>
      <c r="N205" s="190">
        <f t="shared" si="90"/>
        <v>0</v>
      </c>
      <c r="O205" s="190">
        <f t="shared" si="91"/>
        <v>0</v>
      </c>
      <c r="P205" s="191">
        <f t="shared" si="92"/>
        <v>0</v>
      </c>
      <c r="Q205" s="192" t="str">
        <f t="shared" si="93"/>
        <v/>
      </c>
      <c r="R205" s="192" t="str">
        <f t="shared" si="94"/>
        <v/>
      </c>
      <c r="S205" s="169" t="str">
        <f t="shared" si="81"/>
        <v/>
      </c>
      <c r="T205" s="169" t="str">
        <f t="shared" si="107"/>
        <v/>
      </c>
      <c r="U205" s="169" t="str">
        <f t="shared" si="107"/>
        <v/>
      </c>
      <c r="V205" s="169" t="str">
        <f t="shared" si="82"/>
        <v/>
      </c>
      <c r="W205" s="169" t="str">
        <f t="shared" si="105"/>
        <v/>
      </c>
      <c r="X205" s="169" t="str">
        <f t="shared" si="105"/>
        <v/>
      </c>
      <c r="Y205" s="169" t="str">
        <f t="shared" si="105"/>
        <v/>
      </c>
      <c r="Z205" s="169" t="str">
        <f t="shared" si="105"/>
        <v/>
      </c>
      <c r="AA205" s="169" t="str">
        <f t="shared" si="105"/>
        <v/>
      </c>
      <c r="AB205" s="169" t="str">
        <f t="shared" si="105"/>
        <v/>
      </c>
      <c r="AC205" s="169" t="str">
        <f t="shared" si="105"/>
        <v/>
      </c>
      <c r="AD205" s="169" t="str">
        <f t="shared" si="105"/>
        <v/>
      </c>
      <c r="AE205" s="169" t="str">
        <f t="shared" si="105"/>
        <v/>
      </c>
      <c r="AF205" s="169" t="str">
        <f t="shared" si="105"/>
        <v/>
      </c>
      <c r="AG205" s="169" t="str">
        <f t="shared" si="106"/>
        <v/>
      </c>
      <c r="AH205" s="169" t="str">
        <f t="shared" si="106"/>
        <v/>
      </c>
      <c r="AI205" s="169" t="str">
        <f t="shared" si="106"/>
        <v/>
      </c>
      <c r="AJ205" s="169" t="str">
        <f t="shared" si="106"/>
        <v/>
      </c>
      <c r="AK205" s="169" t="str">
        <f t="shared" si="106"/>
        <v/>
      </c>
      <c r="AL205" s="169" t="str">
        <f t="shared" si="106"/>
        <v/>
      </c>
      <c r="AM205" s="169" t="str">
        <f t="shared" si="106"/>
        <v/>
      </c>
      <c r="AN205" s="169" t="str">
        <f t="shared" si="106"/>
        <v/>
      </c>
      <c r="AO205" s="169" t="str">
        <f t="shared" si="106"/>
        <v/>
      </c>
      <c r="AP205" s="169" t="str">
        <f t="shared" si="106"/>
        <v/>
      </c>
      <c r="AQ205" s="170">
        <f t="shared" si="95"/>
        <v>0</v>
      </c>
      <c r="AR205" s="170">
        <f t="shared" si="96"/>
        <v>0</v>
      </c>
      <c r="AS205" s="193">
        <f t="shared" si="97"/>
        <v>0</v>
      </c>
    </row>
    <row r="206" spans="1:45" s="74" customFormat="1" ht="27.75" customHeight="1">
      <c r="A206" s="184">
        <f>'Inventory - Linear and Vertical'!A193</f>
        <v>190</v>
      </c>
      <c r="B206" s="184"/>
      <c r="C206" s="184">
        <f>'Inventory - Linear and Vertical'!D193</f>
        <v>0</v>
      </c>
      <c r="D206" s="184" t="str">
        <f>IF('Inventory - Linear and Vertical'!E193="","",'Inventory - Linear and Vertical'!E193)</f>
        <v/>
      </c>
      <c r="E206" s="185">
        <f>'Inventory - Linear and Vertical'!F193</f>
        <v>0</v>
      </c>
      <c r="F206" s="186">
        <f>'Inventory - Linear and Vertical'!G193</f>
        <v>0</v>
      </c>
      <c r="G206" s="194">
        <f>'Inventory - Linear and Vertical'!K193</f>
        <v>0</v>
      </c>
      <c r="H206" s="188">
        <f>IF(C206='Community-Wide Current State'!$A$18,'Inventory - Vehicles and Equip.'!J188-'Inventory - Vehicles and Equip.'!O188,'Inventory - Linear and Vertical'!I193)</f>
        <v>0</v>
      </c>
      <c r="I206" s="188">
        <f>'Inventory - Linear and Vertical'!M193</f>
        <v>0</v>
      </c>
      <c r="J206" s="189" t="str">
        <f>IF(ISNUMBER('Inventory - Linear and Vertical'!AA193),'Inventory - Linear and Vertical'!AA193,"")</f>
        <v/>
      </c>
      <c r="K206" s="190">
        <f t="shared" si="80"/>
        <v>0</v>
      </c>
      <c r="L206" s="190">
        <f t="shared" si="88"/>
        <v>0</v>
      </c>
      <c r="M206" s="190">
        <f t="shared" si="89"/>
        <v>0</v>
      </c>
      <c r="N206" s="190">
        <f t="shared" si="90"/>
        <v>0</v>
      </c>
      <c r="O206" s="190">
        <f t="shared" si="91"/>
        <v>0</v>
      </c>
      <c r="P206" s="191">
        <f t="shared" si="92"/>
        <v>0</v>
      </c>
      <c r="Q206" s="192" t="str">
        <f t="shared" si="93"/>
        <v/>
      </c>
      <c r="R206" s="192" t="str">
        <f t="shared" si="94"/>
        <v/>
      </c>
      <c r="S206" s="169" t="str">
        <f t="shared" si="81"/>
        <v/>
      </c>
      <c r="T206" s="169" t="str">
        <f t="shared" si="107"/>
        <v/>
      </c>
      <c r="U206" s="169" t="str">
        <f t="shared" si="107"/>
        <v/>
      </c>
      <c r="V206" s="169" t="str">
        <f t="shared" si="82"/>
        <v/>
      </c>
      <c r="W206" s="169" t="str">
        <f t="shared" si="105"/>
        <v/>
      </c>
      <c r="X206" s="169" t="str">
        <f t="shared" si="105"/>
        <v/>
      </c>
      <c r="Y206" s="169" t="str">
        <f t="shared" si="105"/>
        <v/>
      </c>
      <c r="Z206" s="169" t="str">
        <f t="shared" si="105"/>
        <v/>
      </c>
      <c r="AA206" s="169" t="str">
        <f t="shared" si="105"/>
        <v/>
      </c>
      <c r="AB206" s="169" t="str">
        <f t="shared" si="105"/>
        <v/>
      </c>
      <c r="AC206" s="169" t="str">
        <f t="shared" si="105"/>
        <v/>
      </c>
      <c r="AD206" s="169" t="str">
        <f t="shared" si="105"/>
        <v/>
      </c>
      <c r="AE206" s="169" t="str">
        <f t="shared" si="105"/>
        <v/>
      </c>
      <c r="AF206" s="169" t="str">
        <f t="shared" si="105"/>
        <v/>
      </c>
      <c r="AG206" s="169" t="str">
        <f t="shared" si="106"/>
        <v/>
      </c>
      <c r="AH206" s="169" t="str">
        <f t="shared" si="106"/>
        <v/>
      </c>
      <c r="AI206" s="169" t="str">
        <f t="shared" si="106"/>
        <v/>
      </c>
      <c r="AJ206" s="169" t="str">
        <f t="shared" si="106"/>
        <v/>
      </c>
      <c r="AK206" s="169" t="str">
        <f t="shared" si="106"/>
        <v/>
      </c>
      <c r="AL206" s="169" t="str">
        <f t="shared" si="106"/>
        <v/>
      </c>
      <c r="AM206" s="169" t="str">
        <f t="shared" si="106"/>
        <v/>
      </c>
      <c r="AN206" s="169" t="str">
        <f t="shared" si="106"/>
        <v/>
      </c>
      <c r="AO206" s="169" t="str">
        <f t="shared" si="106"/>
        <v/>
      </c>
      <c r="AP206" s="169" t="str">
        <f t="shared" si="106"/>
        <v/>
      </c>
      <c r="AQ206" s="170">
        <f t="shared" si="95"/>
        <v>0</v>
      </c>
      <c r="AR206" s="170">
        <f t="shared" si="96"/>
        <v>0</v>
      </c>
      <c r="AS206" s="193">
        <f t="shared" si="97"/>
        <v>0</v>
      </c>
    </row>
    <row r="207" spans="1:45" s="74" customFormat="1" ht="27.75" customHeight="1">
      <c r="A207" s="184">
        <f>'Inventory - Linear and Vertical'!A194</f>
        <v>191</v>
      </c>
      <c r="B207" s="184"/>
      <c r="C207" s="184">
        <f>'Inventory - Linear and Vertical'!D194</f>
        <v>0</v>
      </c>
      <c r="D207" s="184" t="str">
        <f>IF('Inventory - Linear and Vertical'!E194="","",'Inventory - Linear and Vertical'!E194)</f>
        <v/>
      </c>
      <c r="E207" s="185">
        <f>'Inventory - Linear and Vertical'!F194</f>
        <v>0</v>
      </c>
      <c r="F207" s="186">
        <f>'Inventory - Linear and Vertical'!G194</f>
        <v>0</v>
      </c>
      <c r="G207" s="194">
        <f>'Inventory - Linear and Vertical'!K194</f>
        <v>0</v>
      </c>
      <c r="H207" s="188">
        <f>IF(C207='Community-Wide Current State'!$A$18,'Inventory - Vehicles and Equip.'!J189-'Inventory - Vehicles and Equip.'!O189,'Inventory - Linear and Vertical'!I194)</f>
        <v>0</v>
      </c>
      <c r="I207" s="188">
        <f>'Inventory - Linear and Vertical'!M194</f>
        <v>0</v>
      </c>
      <c r="J207" s="189" t="str">
        <f>IF(ISNUMBER('Inventory - Linear and Vertical'!AA194),'Inventory - Linear and Vertical'!AA194,"")</f>
        <v/>
      </c>
      <c r="K207" s="190">
        <f t="shared" si="80"/>
        <v>0</v>
      </c>
      <c r="L207" s="190">
        <f t="shared" si="88"/>
        <v>0</v>
      </c>
      <c r="M207" s="190">
        <f t="shared" si="89"/>
        <v>0</v>
      </c>
      <c r="N207" s="190">
        <f t="shared" si="90"/>
        <v>0</v>
      </c>
      <c r="O207" s="190">
        <f t="shared" si="91"/>
        <v>0</v>
      </c>
      <c r="P207" s="191">
        <f t="shared" si="92"/>
        <v>0</v>
      </c>
      <c r="Q207" s="192" t="str">
        <f t="shared" si="93"/>
        <v/>
      </c>
      <c r="R207" s="192" t="str">
        <f t="shared" si="94"/>
        <v/>
      </c>
      <c r="S207" s="169" t="str">
        <f t="shared" si="81"/>
        <v/>
      </c>
      <c r="T207" s="169" t="str">
        <f t="shared" si="107"/>
        <v/>
      </c>
      <c r="U207" s="169" t="str">
        <f t="shared" si="107"/>
        <v/>
      </c>
      <c r="V207" s="169" t="str">
        <f t="shared" si="82"/>
        <v/>
      </c>
      <c r="W207" s="169" t="str">
        <f t="shared" ref="W207:AF216" si="108">IF(OR($K207=W$16,$L207=W$16,$M207=W$16,$N207=W$16,$O207=W$16,$P207=W$16),$G207,"")</f>
        <v/>
      </c>
      <c r="X207" s="169" t="str">
        <f t="shared" si="108"/>
        <v/>
      </c>
      <c r="Y207" s="169" t="str">
        <f t="shared" si="108"/>
        <v/>
      </c>
      <c r="Z207" s="169" t="str">
        <f t="shared" si="108"/>
        <v/>
      </c>
      <c r="AA207" s="169" t="str">
        <f t="shared" si="108"/>
        <v/>
      </c>
      <c r="AB207" s="169" t="str">
        <f t="shared" si="108"/>
        <v/>
      </c>
      <c r="AC207" s="169" t="str">
        <f t="shared" si="108"/>
        <v/>
      </c>
      <c r="AD207" s="169" t="str">
        <f t="shared" si="108"/>
        <v/>
      </c>
      <c r="AE207" s="169" t="str">
        <f t="shared" si="108"/>
        <v/>
      </c>
      <c r="AF207" s="169" t="str">
        <f t="shared" si="108"/>
        <v/>
      </c>
      <c r="AG207" s="169" t="str">
        <f t="shared" ref="AG207:AP216" si="109">IF(OR($K207=AG$16,$L207=AG$16,$M207=AG$16,$N207=AG$16,$O207=AG$16,$P207=AG$16),$G207,"")</f>
        <v/>
      </c>
      <c r="AH207" s="169" t="str">
        <f t="shared" si="109"/>
        <v/>
      </c>
      <c r="AI207" s="169" t="str">
        <f t="shared" si="109"/>
        <v/>
      </c>
      <c r="AJ207" s="169" t="str">
        <f t="shared" si="109"/>
        <v/>
      </c>
      <c r="AK207" s="169" t="str">
        <f t="shared" si="109"/>
        <v/>
      </c>
      <c r="AL207" s="169" t="str">
        <f t="shared" si="109"/>
        <v/>
      </c>
      <c r="AM207" s="169" t="str">
        <f t="shared" si="109"/>
        <v/>
      </c>
      <c r="AN207" s="169" t="str">
        <f t="shared" si="109"/>
        <v/>
      </c>
      <c r="AO207" s="169" t="str">
        <f t="shared" si="109"/>
        <v/>
      </c>
      <c r="AP207" s="169" t="str">
        <f t="shared" si="109"/>
        <v/>
      </c>
      <c r="AQ207" s="170">
        <f t="shared" si="95"/>
        <v>0</v>
      </c>
      <c r="AR207" s="170">
        <f t="shared" si="96"/>
        <v>0</v>
      </c>
      <c r="AS207" s="193">
        <f t="shared" si="97"/>
        <v>0</v>
      </c>
    </row>
    <row r="208" spans="1:45" s="74" customFormat="1" ht="27.75" customHeight="1">
      <c r="A208" s="184">
        <f>'Inventory - Linear and Vertical'!A195</f>
        <v>192</v>
      </c>
      <c r="B208" s="184"/>
      <c r="C208" s="184">
        <f>'Inventory - Linear and Vertical'!D195</f>
        <v>0</v>
      </c>
      <c r="D208" s="184" t="str">
        <f>IF('Inventory - Linear and Vertical'!E195="","",'Inventory - Linear and Vertical'!E195)</f>
        <v/>
      </c>
      <c r="E208" s="185">
        <f>'Inventory - Linear and Vertical'!F195</f>
        <v>0</v>
      </c>
      <c r="F208" s="186">
        <f>'Inventory - Linear and Vertical'!G195</f>
        <v>0</v>
      </c>
      <c r="G208" s="194">
        <f>'Inventory - Linear and Vertical'!K195</f>
        <v>0</v>
      </c>
      <c r="H208" s="188">
        <f>IF(C208='Community-Wide Current State'!$A$18,'Inventory - Vehicles and Equip.'!J190-'Inventory - Vehicles and Equip.'!O190,'Inventory - Linear and Vertical'!I195)</f>
        <v>0</v>
      </c>
      <c r="I208" s="188">
        <f>'Inventory - Linear and Vertical'!M195</f>
        <v>0</v>
      </c>
      <c r="J208" s="189" t="str">
        <f>IF(ISNUMBER('Inventory - Linear and Vertical'!AA195),'Inventory - Linear and Vertical'!AA195,"")</f>
        <v/>
      </c>
      <c r="K208" s="190">
        <f t="shared" si="80"/>
        <v>0</v>
      </c>
      <c r="L208" s="190">
        <f t="shared" si="88"/>
        <v>0</v>
      </c>
      <c r="M208" s="190">
        <f t="shared" si="89"/>
        <v>0</v>
      </c>
      <c r="N208" s="190">
        <f t="shared" si="90"/>
        <v>0</v>
      </c>
      <c r="O208" s="190">
        <f t="shared" si="91"/>
        <v>0</v>
      </c>
      <c r="P208" s="191">
        <f t="shared" si="92"/>
        <v>0</v>
      </c>
      <c r="Q208" s="192" t="str">
        <f t="shared" si="93"/>
        <v/>
      </c>
      <c r="R208" s="192" t="str">
        <f t="shared" si="94"/>
        <v/>
      </c>
      <c r="S208" s="169" t="str">
        <f t="shared" si="81"/>
        <v/>
      </c>
      <c r="T208" s="169" t="str">
        <f t="shared" si="107"/>
        <v/>
      </c>
      <c r="U208" s="169" t="str">
        <f t="shared" si="107"/>
        <v/>
      </c>
      <c r="V208" s="169" t="str">
        <f t="shared" si="82"/>
        <v/>
      </c>
      <c r="W208" s="169" t="str">
        <f t="shared" si="108"/>
        <v/>
      </c>
      <c r="X208" s="169" t="str">
        <f t="shared" si="108"/>
        <v/>
      </c>
      <c r="Y208" s="169" t="str">
        <f t="shared" si="108"/>
        <v/>
      </c>
      <c r="Z208" s="169" t="str">
        <f t="shared" si="108"/>
        <v/>
      </c>
      <c r="AA208" s="169" t="str">
        <f t="shared" si="108"/>
        <v/>
      </c>
      <c r="AB208" s="169" t="str">
        <f t="shared" si="108"/>
        <v/>
      </c>
      <c r="AC208" s="169" t="str">
        <f t="shared" si="108"/>
        <v/>
      </c>
      <c r="AD208" s="169" t="str">
        <f t="shared" si="108"/>
        <v/>
      </c>
      <c r="AE208" s="169" t="str">
        <f t="shared" si="108"/>
        <v/>
      </c>
      <c r="AF208" s="169" t="str">
        <f t="shared" si="108"/>
        <v/>
      </c>
      <c r="AG208" s="169" t="str">
        <f t="shared" si="109"/>
        <v/>
      </c>
      <c r="AH208" s="169" t="str">
        <f t="shared" si="109"/>
        <v/>
      </c>
      <c r="AI208" s="169" t="str">
        <f t="shared" si="109"/>
        <v/>
      </c>
      <c r="AJ208" s="169" t="str">
        <f t="shared" si="109"/>
        <v/>
      </c>
      <c r="AK208" s="169" t="str">
        <f t="shared" si="109"/>
        <v/>
      </c>
      <c r="AL208" s="169" t="str">
        <f t="shared" si="109"/>
        <v/>
      </c>
      <c r="AM208" s="169" t="str">
        <f t="shared" si="109"/>
        <v/>
      </c>
      <c r="AN208" s="169" t="str">
        <f t="shared" si="109"/>
        <v/>
      </c>
      <c r="AO208" s="169" t="str">
        <f t="shared" si="109"/>
        <v/>
      </c>
      <c r="AP208" s="169" t="str">
        <f t="shared" si="109"/>
        <v/>
      </c>
      <c r="AQ208" s="170">
        <f t="shared" si="95"/>
        <v>0</v>
      </c>
      <c r="AR208" s="170">
        <f t="shared" si="96"/>
        <v>0</v>
      </c>
      <c r="AS208" s="193">
        <f t="shared" si="97"/>
        <v>0</v>
      </c>
    </row>
    <row r="209" spans="1:45" s="74" customFormat="1" ht="27.75" customHeight="1">
      <c r="A209" s="184">
        <f>'Inventory - Linear and Vertical'!A196</f>
        <v>193</v>
      </c>
      <c r="B209" s="184"/>
      <c r="C209" s="184">
        <f>'Inventory - Linear and Vertical'!D196</f>
        <v>0</v>
      </c>
      <c r="D209" s="184" t="str">
        <f>IF('Inventory - Linear and Vertical'!E196="","",'Inventory - Linear and Vertical'!E196)</f>
        <v/>
      </c>
      <c r="E209" s="185">
        <f>'Inventory - Linear and Vertical'!F196</f>
        <v>0</v>
      </c>
      <c r="F209" s="186">
        <f>'Inventory - Linear and Vertical'!G196</f>
        <v>0</v>
      </c>
      <c r="G209" s="194">
        <f>'Inventory - Linear and Vertical'!K196</f>
        <v>0</v>
      </c>
      <c r="H209" s="188">
        <f>IF(C209='Community-Wide Current State'!$A$18,'Inventory - Vehicles and Equip.'!J191-'Inventory - Vehicles and Equip.'!O191,'Inventory - Linear and Vertical'!I196)</f>
        <v>0</v>
      </c>
      <c r="I209" s="188">
        <f>'Inventory - Linear and Vertical'!M196</f>
        <v>0</v>
      </c>
      <c r="J209" s="189" t="str">
        <f>IF(ISNUMBER('Inventory - Linear and Vertical'!AA196),'Inventory - Linear and Vertical'!AA196,"")</f>
        <v/>
      </c>
      <c r="K209" s="190">
        <f t="shared" si="80"/>
        <v>0</v>
      </c>
      <c r="L209" s="190">
        <f t="shared" si="88"/>
        <v>0</v>
      </c>
      <c r="M209" s="190">
        <f t="shared" si="89"/>
        <v>0</v>
      </c>
      <c r="N209" s="190">
        <f t="shared" si="90"/>
        <v>0</v>
      </c>
      <c r="O209" s="190">
        <f t="shared" si="91"/>
        <v>0</v>
      </c>
      <c r="P209" s="191">
        <f t="shared" si="92"/>
        <v>0</v>
      </c>
      <c r="Q209" s="192" t="str">
        <f t="shared" si="93"/>
        <v/>
      </c>
      <c r="R209" s="192" t="str">
        <f t="shared" si="94"/>
        <v/>
      </c>
      <c r="S209" s="169" t="str">
        <f t="shared" si="81"/>
        <v/>
      </c>
      <c r="T209" s="169" t="str">
        <f t="shared" si="107"/>
        <v/>
      </c>
      <c r="U209" s="169" t="str">
        <f t="shared" si="107"/>
        <v/>
      </c>
      <c r="V209" s="169" t="str">
        <f t="shared" si="82"/>
        <v/>
      </c>
      <c r="W209" s="169" t="str">
        <f t="shared" si="108"/>
        <v/>
      </c>
      <c r="X209" s="169" t="str">
        <f t="shared" si="108"/>
        <v/>
      </c>
      <c r="Y209" s="169" t="str">
        <f t="shared" si="108"/>
        <v/>
      </c>
      <c r="Z209" s="169" t="str">
        <f t="shared" si="108"/>
        <v/>
      </c>
      <c r="AA209" s="169" t="str">
        <f t="shared" si="108"/>
        <v/>
      </c>
      <c r="AB209" s="169" t="str">
        <f t="shared" si="108"/>
        <v/>
      </c>
      <c r="AC209" s="169" t="str">
        <f t="shared" si="108"/>
        <v/>
      </c>
      <c r="AD209" s="169" t="str">
        <f t="shared" si="108"/>
        <v/>
      </c>
      <c r="AE209" s="169" t="str">
        <f t="shared" si="108"/>
        <v/>
      </c>
      <c r="AF209" s="169" t="str">
        <f t="shared" si="108"/>
        <v/>
      </c>
      <c r="AG209" s="169" t="str">
        <f t="shared" si="109"/>
        <v/>
      </c>
      <c r="AH209" s="169" t="str">
        <f t="shared" si="109"/>
        <v/>
      </c>
      <c r="AI209" s="169" t="str">
        <f t="shared" si="109"/>
        <v/>
      </c>
      <c r="AJ209" s="169" t="str">
        <f t="shared" si="109"/>
        <v/>
      </c>
      <c r="AK209" s="169" t="str">
        <f t="shared" si="109"/>
        <v/>
      </c>
      <c r="AL209" s="169" t="str">
        <f t="shared" si="109"/>
        <v/>
      </c>
      <c r="AM209" s="169" t="str">
        <f t="shared" si="109"/>
        <v/>
      </c>
      <c r="AN209" s="169" t="str">
        <f t="shared" si="109"/>
        <v/>
      </c>
      <c r="AO209" s="169" t="str">
        <f t="shared" si="109"/>
        <v/>
      </c>
      <c r="AP209" s="169" t="str">
        <f t="shared" si="109"/>
        <v/>
      </c>
      <c r="AQ209" s="170">
        <f t="shared" si="95"/>
        <v>0</v>
      </c>
      <c r="AR209" s="170">
        <f t="shared" si="96"/>
        <v>0</v>
      </c>
      <c r="AS209" s="193">
        <f t="shared" si="97"/>
        <v>0</v>
      </c>
    </row>
    <row r="210" spans="1:45" s="74" customFormat="1" ht="27.75" customHeight="1">
      <c r="A210" s="184">
        <f>'Inventory - Linear and Vertical'!A197</f>
        <v>194</v>
      </c>
      <c r="B210" s="184"/>
      <c r="C210" s="184">
        <f>'Inventory - Linear and Vertical'!D197</f>
        <v>0</v>
      </c>
      <c r="D210" s="184" t="str">
        <f>IF('Inventory - Linear and Vertical'!E197="","",'Inventory - Linear and Vertical'!E197)</f>
        <v/>
      </c>
      <c r="E210" s="185">
        <f>'Inventory - Linear and Vertical'!F197</f>
        <v>0</v>
      </c>
      <c r="F210" s="186">
        <f>'Inventory - Linear and Vertical'!G197</f>
        <v>0</v>
      </c>
      <c r="G210" s="194">
        <f>'Inventory - Linear and Vertical'!K197</f>
        <v>0</v>
      </c>
      <c r="H210" s="188">
        <f>IF(C210='Community-Wide Current State'!$A$18,'Inventory - Vehicles and Equip.'!J192-'Inventory - Vehicles and Equip.'!O192,'Inventory - Linear and Vertical'!I197)</f>
        <v>0</v>
      </c>
      <c r="I210" s="188">
        <f>'Inventory - Linear and Vertical'!M197</f>
        <v>0</v>
      </c>
      <c r="J210" s="189" t="str">
        <f>IF(ISNUMBER('Inventory - Linear and Vertical'!AA197),'Inventory - Linear and Vertical'!AA197,"")</f>
        <v/>
      </c>
      <c r="K210" s="190">
        <f t="shared" ref="K210:K273" si="110">IF(ISNUMBER(J210),H210+J210,H210+$I210)</f>
        <v>0</v>
      </c>
      <c r="L210" s="190">
        <f t="shared" si="88"/>
        <v>0</v>
      </c>
      <c r="M210" s="190">
        <f t="shared" si="89"/>
        <v>0</v>
      </c>
      <c r="N210" s="190">
        <f t="shared" si="90"/>
        <v>0</v>
      </c>
      <c r="O210" s="190">
        <f t="shared" si="91"/>
        <v>0</v>
      </c>
      <c r="P210" s="191">
        <f t="shared" si="92"/>
        <v>0</v>
      </c>
      <c r="Q210" s="192" t="str">
        <f t="shared" si="93"/>
        <v/>
      </c>
      <c r="R210" s="192" t="str">
        <f t="shared" si="94"/>
        <v/>
      </c>
      <c r="S210" s="169" t="str">
        <f t="shared" si="81"/>
        <v/>
      </c>
      <c r="T210" s="169" t="str">
        <f t="shared" si="107"/>
        <v/>
      </c>
      <c r="U210" s="169" t="str">
        <f t="shared" si="107"/>
        <v/>
      </c>
      <c r="V210" s="169" t="str">
        <f t="shared" si="82"/>
        <v/>
      </c>
      <c r="W210" s="169" t="str">
        <f t="shared" si="108"/>
        <v/>
      </c>
      <c r="X210" s="169" t="str">
        <f t="shared" si="108"/>
        <v/>
      </c>
      <c r="Y210" s="169" t="str">
        <f t="shared" si="108"/>
        <v/>
      </c>
      <c r="Z210" s="169" t="str">
        <f t="shared" si="108"/>
        <v/>
      </c>
      <c r="AA210" s="169" t="str">
        <f t="shared" si="108"/>
        <v/>
      </c>
      <c r="AB210" s="169" t="str">
        <f t="shared" si="108"/>
        <v/>
      </c>
      <c r="AC210" s="169" t="str">
        <f t="shared" si="108"/>
        <v/>
      </c>
      <c r="AD210" s="169" t="str">
        <f t="shared" si="108"/>
        <v/>
      </c>
      <c r="AE210" s="169" t="str">
        <f t="shared" si="108"/>
        <v/>
      </c>
      <c r="AF210" s="169" t="str">
        <f t="shared" si="108"/>
        <v/>
      </c>
      <c r="AG210" s="169" t="str">
        <f t="shared" si="109"/>
        <v/>
      </c>
      <c r="AH210" s="169" t="str">
        <f t="shared" si="109"/>
        <v/>
      </c>
      <c r="AI210" s="169" t="str">
        <f t="shared" si="109"/>
        <v/>
      </c>
      <c r="AJ210" s="169" t="str">
        <f t="shared" si="109"/>
        <v/>
      </c>
      <c r="AK210" s="169" t="str">
        <f t="shared" si="109"/>
        <v/>
      </c>
      <c r="AL210" s="169" t="str">
        <f t="shared" si="109"/>
        <v/>
      </c>
      <c r="AM210" s="169" t="str">
        <f t="shared" si="109"/>
        <v/>
      </c>
      <c r="AN210" s="169" t="str">
        <f t="shared" si="109"/>
        <v/>
      </c>
      <c r="AO210" s="169" t="str">
        <f t="shared" si="109"/>
        <v/>
      </c>
      <c r="AP210" s="169" t="str">
        <f t="shared" si="109"/>
        <v/>
      </c>
      <c r="AQ210" s="170">
        <f t="shared" si="95"/>
        <v>0</v>
      </c>
      <c r="AR210" s="170">
        <f t="shared" si="96"/>
        <v>0</v>
      </c>
      <c r="AS210" s="193">
        <f t="shared" si="97"/>
        <v>0</v>
      </c>
    </row>
    <row r="211" spans="1:45" s="74" customFormat="1" ht="27.75" customHeight="1">
      <c r="A211" s="184">
        <f>'Inventory - Linear and Vertical'!A198</f>
        <v>195</v>
      </c>
      <c r="B211" s="184"/>
      <c r="C211" s="184">
        <f>'Inventory - Linear and Vertical'!D198</f>
        <v>0</v>
      </c>
      <c r="D211" s="184" t="str">
        <f>IF('Inventory - Linear and Vertical'!E198="","",'Inventory - Linear and Vertical'!E198)</f>
        <v/>
      </c>
      <c r="E211" s="185">
        <f>'Inventory - Linear and Vertical'!F198</f>
        <v>0</v>
      </c>
      <c r="F211" s="186">
        <f>'Inventory - Linear and Vertical'!G198</f>
        <v>0</v>
      </c>
      <c r="G211" s="194">
        <f>'Inventory - Linear and Vertical'!K198</f>
        <v>0</v>
      </c>
      <c r="H211" s="188">
        <f>IF(C211='Community-Wide Current State'!$A$18,'Inventory - Vehicles and Equip.'!J193-'Inventory - Vehicles and Equip.'!O193,'Inventory - Linear and Vertical'!I198)</f>
        <v>0</v>
      </c>
      <c r="I211" s="188">
        <f>'Inventory - Linear and Vertical'!M198</f>
        <v>0</v>
      </c>
      <c r="J211" s="189" t="str">
        <f>IF(ISNUMBER('Inventory - Linear and Vertical'!AA198),'Inventory - Linear and Vertical'!AA198,"")</f>
        <v/>
      </c>
      <c r="K211" s="190">
        <f t="shared" si="110"/>
        <v>0</v>
      </c>
      <c r="L211" s="190">
        <f t="shared" si="88"/>
        <v>0</v>
      </c>
      <c r="M211" s="190">
        <f t="shared" si="89"/>
        <v>0</v>
      </c>
      <c r="N211" s="190">
        <f t="shared" si="90"/>
        <v>0</v>
      </c>
      <c r="O211" s="190">
        <f t="shared" si="91"/>
        <v>0</v>
      </c>
      <c r="P211" s="191">
        <f t="shared" si="92"/>
        <v>0</v>
      </c>
      <c r="Q211" s="192" t="str">
        <f t="shared" si="93"/>
        <v/>
      </c>
      <c r="R211" s="192" t="str">
        <f t="shared" si="94"/>
        <v/>
      </c>
      <c r="S211" s="169" t="str">
        <f t="shared" ref="S211:S274" si="111">IF(OR($K211=S$16,$L211=S$16,$M211=S$16,$N211=S$16,$O211=S$16,$P211=S$16),$G211,"")</f>
        <v/>
      </c>
      <c r="T211" s="169" t="str">
        <f t="shared" si="107"/>
        <v/>
      </c>
      <c r="U211" s="169" t="str">
        <f t="shared" si="107"/>
        <v/>
      </c>
      <c r="V211" s="169" t="str">
        <f t="shared" ref="V211:V274" si="112">IF(OR($K211=V$16,$L211=V$16,$M211=V$16,$N211=V$16,$O211=V$16,$P211=V$16),$G211,"")</f>
        <v/>
      </c>
      <c r="W211" s="169" t="str">
        <f t="shared" si="108"/>
        <v/>
      </c>
      <c r="X211" s="169" t="str">
        <f t="shared" si="108"/>
        <v/>
      </c>
      <c r="Y211" s="169" t="str">
        <f t="shared" si="108"/>
        <v/>
      </c>
      <c r="Z211" s="169" t="str">
        <f t="shared" si="108"/>
        <v/>
      </c>
      <c r="AA211" s="169" t="str">
        <f t="shared" si="108"/>
        <v/>
      </c>
      <c r="AB211" s="169" t="str">
        <f t="shared" si="108"/>
        <v/>
      </c>
      <c r="AC211" s="169" t="str">
        <f t="shared" si="108"/>
        <v/>
      </c>
      <c r="AD211" s="169" t="str">
        <f t="shared" si="108"/>
        <v/>
      </c>
      <c r="AE211" s="169" t="str">
        <f t="shared" si="108"/>
        <v/>
      </c>
      <c r="AF211" s="169" t="str">
        <f t="shared" si="108"/>
        <v/>
      </c>
      <c r="AG211" s="169" t="str">
        <f t="shared" si="109"/>
        <v/>
      </c>
      <c r="AH211" s="169" t="str">
        <f t="shared" si="109"/>
        <v/>
      </c>
      <c r="AI211" s="169" t="str">
        <f t="shared" si="109"/>
        <v/>
      </c>
      <c r="AJ211" s="169" t="str">
        <f t="shared" si="109"/>
        <v/>
      </c>
      <c r="AK211" s="169" t="str">
        <f t="shared" si="109"/>
        <v/>
      </c>
      <c r="AL211" s="169" t="str">
        <f t="shared" si="109"/>
        <v/>
      </c>
      <c r="AM211" s="169" t="str">
        <f t="shared" si="109"/>
        <v/>
      </c>
      <c r="AN211" s="169" t="str">
        <f t="shared" si="109"/>
        <v/>
      </c>
      <c r="AO211" s="169" t="str">
        <f t="shared" si="109"/>
        <v/>
      </c>
      <c r="AP211" s="169" t="str">
        <f t="shared" si="109"/>
        <v/>
      </c>
      <c r="AQ211" s="170">
        <f t="shared" si="95"/>
        <v>0</v>
      </c>
      <c r="AR211" s="170">
        <f t="shared" si="96"/>
        <v>0</v>
      </c>
      <c r="AS211" s="193">
        <f t="shared" si="97"/>
        <v>0</v>
      </c>
    </row>
    <row r="212" spans="1:45" s="74" customFormat="1" ht="27.75" customHeight="1">
      <c r="A212" s="184">
        <f>'Inventory - Linear and Vertical'!A199</f>
        <v>196</v>
      </c>
      <c r="B212" s="184"/>
      <c r="C212" s="184">
        <f>'Inventory - Linear and Vertical'!D199</f>
        <v>0</v>
      </c>
      <c r="D212" s="184" t="str">
        <f>IF('Inventory - Linear and Vertical'!E199="","",'Inventory - Linear and Vertical'!E199)</f>
        <v/>
      </c>
      <c r="E212" s="185">
        <f>'Inventory - Linear and Vertical'!F199</f>
        <v>0</v>
      </c>
      <c r="F212" s="186">
        <f>'Inventory - Linear and Vertical'!G199</f>
        <v>0</v>
      </c>
      <c r="G212" s="194">
        <f>'Inventory - Linear and Vertical'!K199</f>
        <v>0</v>
      </c>
      <c r="H212" s="188">
        <f>IF(C212='Community-Wide Current State'!$A$18,'Inventory - Vehicles and Equip.'!J194-'Inventory - Vehicles and Equip.'!O194,'Inventory - Linear and Vertical'!I199)</f>
        <v>0</v>
      </c>
      <c r="I212" s="188">
        <f>'Inventory - Linear and Vertical'!M199</f>
        <v>0</v>
      </c>
      <c r="J212" s="189" t="str">
        <f>IF(ISNUMBER('Inventory - Linear and Vertical'!AA199),'Inventory - Linear and Vertical'!AA199,"")</f>
        <v/>
      </c>
      <c r="K212" s="190">
        <f t="shared" si="110"/>
        <v>0</v>
      </c>
      <c r="L212" s="190">
        <f t="shared" si="88"/>
        <v>0</v>
      </c>
      <c r="M212" s="190">
        <f t="shared" si="89"/>
        <v>0</v>
      </c>
      <c r="N212" s="190">
        <f t="shared" si="90"/>
        <v>0</v>
      </c>
      <c r="O212" s="190">
        <f t="shared" si="91"/>
        <v>0</v>
      </c>
      <c r="P212" s="191">
        <f t="shared" si="92"/>
        <v>0</v>
      </c>
      <c r="Q212" s="192" t="str">
        <f t="shared" si="93"/>
        <v/>
      </c>
      <c r="R212" s="192" t="str">
        <f t="shared" si="94"/>
        <v/>
      </c>
      <c r="S212" s="169" t="str">
        <f t="shared" si="111"/>
        <v/>
      </c>
      <c r="T212" s="169" t="str">
        <f t="shared" si="107"/>
        <v/>
      </c>
      <c r="U212" s="169" t="str">
        <f t="shared" si="107"/>
        <v/>
      </c>
      <c r="V212" s="169" t="str">
        <f t="shared" si="112"/>
        <v/>
      </c>
      <c r="W212" s="169" t="str">
        <f t="shared" si="108"/>
        <v/>
      </c>
      <c r="X212" s="169" t="str">
        <f t="shared" si="108"/>
        <v/>
      </c>
      <c r="Y212" s="169" t="str">
        <f t="shared" si="108"/>
        <v/>
      </c>
      <c r="Z212" s="169" t="str">
        <f t="shared" si="108"/>
        <v/>
      </c>
      <c r="AA212" s="169" t="str">
        <f t="shared" si="108"/>
        <v/>
      </c>
      <c r="AB212" s="169" t="str">
        <f t="shared" si="108"/>
        <v/>
      </c>
      <c r="AC212" s="169" t="str">
        <f t="shared" si="108"/>
        <v/>
      </c>
      <c r="AD212" s="169" t="str">
        <f t="shared" si="108"/>
        <v/>
      </c>
      <c r="AE212" s="169" t="str">
        <f t="shared" si="108"/>
        <v/>
      </c>
      <c r="AF212" s="169" t="str">
        <f t="shared" si="108"/>
        <v/>
      </c>
      <c r="AG212" s="169" t="str">
        <f t="shared" si="109"/>
        <v/>
      </c>
      <c r="AH212" s="169" t="str">
        <f t="shared" si="109"/>
        <v/>
      </c>
      <c r="AI212" s="169" t="str">
        <f t="shared" si="109"/>
        <v/>
      </c>
      <c r="AJ212" s="169" t="str">
        <f t="shared" si="109"/>
        <v/>
      </c>
      <c r="AK212" s="169" t="str">
        <f t="shared" si="109"/>
        <v/>
      </c>
      <c r="AL212" s="169" t="str">
        <f t="shared" si="109"/>
        <v/>
      </c>
      <c r="AM212" s="169" t="str">
        <f t="shared" si="109"/>
        <v/>
      </c>
      <c r="AN212" s="169" t="str">
        <f t="shared" si="109"/>
        <v/>
      </c>
      <c r="AO212" s="169" t="str">
        <f t="shared" si="109"/>
        <v/>
      </c>
      <c r="AP212" s="169" t="str">
        <f t="shared" si="109"/>
        <v/>
      </c>
      <c r="AQ212" s="170">
        <f t="shared" si="95"/>
        <v>0</v>
      </c>
      <c r="AR212" s="170">
        <f t="shared" si="96"/>
        <v>0</v>
      </c>
      <c r="AS212" s="193">
        <f t="shared" si="97"/>
        <v>0</v>
      </c>
    </row>
    <row r="213" spans="1:45" s="74" customFormat="1" ht="27.75" customHeight="1">
      <c r="A213" s="184">
        <f>'Inventory - Linear and Vertical'!A200</f>
        <v>197</v>
      </c>
      <c r="B213" s="184"/>
      <c r="C213" s="184">
        <f>'Inventory - Linear and Vertical'!D200</f>
        <v>0</v>
      </c>
      <c r="D213" s="184" t="str">
        <f>IF('Inventory - Linear and Vertical'!E200="","",'Inventory - Linear and Vertical'!E200)</f>
        <v/>
      </c>
      <c r="E213" s="185">
        <f>'Inventory - Linear and Vertical'!F200</f>
        <v>0</v>
      </c>
      <c r="F213" s="186">
        <f>'Inventory - Linear and Vertical'!G200</f>
        <v>0</v>
      </c>
      <c r="G213" s="194">
        <f>'Inventory - Linear and Vertical'!K200</f>
        <v>0</v>
      </c>
      <c r="H213" s="188">
        <f>IF(C213='Community-Wide Current State'!$A$18,'Inventory - Vehicles and Equip.'!J195-'Inventory - Vehicles and Equip.'!O195,'Inventory - Linear and Vertical'!I200)</f>
        <v>0</v>
      </c>
      <c r="I213" s="188">
        <f>'Inventory - Linear and Vertical'!M200</f>
        <v>0</v>
      </c>
      <c r="J213" s="189" t="str">
        <f>IF(ISNUMBER('Inventory - Linear and Vertical'!AA200),'Inventory - Linear and Vertical'!AA200,"")</f>
        <v/>
      </c>
      <c r="K213" s="190">
        <f t="shared" si="110"/>
        <v>0</v>
      </c>
      <c r="L213" s="190">
        <f t="shared" si="88"/>
        <v>0</v>
      </c>
      <c r="M213" s="190">
        <f t="shared" si="89"/>
        <v>0</v>
      </c>
      <c r="N213" s="190">
        <f t="shared" si="90"/>
        <v>0</v>
      </c>
      <c r="O213" s="190">
        <f t="shared" si="91"/>
        <v>0</v>
      </c>
      <c r="P213" s="191">
        <f t="shared" si="92"/>
        <v>0</v>
      </c>
      <c r="Q213" s="192" t="str">
        <f t="shared" si="93"/>
        <v/>
      </c>
      <c r="R213" s="192" t="str">
        <f t="shared" si="94"/>
        <v/>
      </c>
      <c r="S213" s="169" t="str">
        <f t="shared" si="111"/>
        <v/>
      </c>
      <c r="T213" s="169" t="str">
        <f t="shared" si="107"/>
        <v/>
      </c>
      <c r="U213" s="169" t="str">
        <f t="shared" si="107"/>
        <v/>
      </c>
      <c r="V213" s="169" t="str">
        <f t="shared" si="112"/>
        <v/>
      </c>
      <c r="W213" s="169" t="str">
        <f t="shared" si="108"/>
        <v/>
      </c>
      <c r="X213" s="169" t="str">
        <f t="shared" si="108"/>
        <v/>
      </c>
      <c r="Y213" s="169" t="str">
        <f t="shared" si="108"/>
        <v/>
      </c>
      <c r="Z213" s="169" t="str">
        <f t="shared" si="108"/>
        <v/>
      </c>
      <c r="AA213" s="169" t="str">
        <f t="shared" si="108"/>
        <v/>
      </c>
      <c r="AB213" s="169" t="str">
        <f t="shared" si="108"/>
        <v/>
      </c>
      <c r="AC213" s="169" t="str">
        <f t="shared" si="108"/>
        <v/>
      </c>
      <c r="AD213" s="169" t="str">
        <f t="shared" si="108"/>
        <v/>
      </c>
      <c r="AE213" s="169" t="str">
        <f t="shared" si="108"/>
        <v/>
      </c>
      <c r="AF213" s="169" t="str">
        <f t="shared" si="108"/>
        <v/>
      </c>
      <c r="AG213" s="169" t="str">
        <f t="shared" si="109"/>
        <v/>
      </c>
      <c r="AH213" s="169" t="str">
        <f t="shared" si="109"/>
        <v/>
      </c>
      <c r="AI213" s="169" t="str">
        <f t="shared" si="109"/>
        <v/>
      </c>
      <c r="AJ213" s="169" t="str">
        <f t="shared" si="109"/>
        <v/>
      </c>
      <c r="AK213" s="169" t="str">
        <f t="shared" si="109"/>
        <v/>
      </c>
      <c r="AL213" s="169" t="str">
        <f t="shared" si="109"/>
        <v/>
      </c>
      <c r="AM213" s="169" t="str">
        <f t="shared" si="109"/>
        <v/>
      </c>
      <c r="AN213" s="169" t="str">
        <f t="shared" si="109"/>
        <v/>
      </c>
      <c r="AO213" s="169" t="str">
        <f t="shared" si="109"/>
        <v/>
      </c>
      <c r="AP213" s="169" t="str">
        <f t="shared" si="109"/>
        <v/>
      </c>
      <c r="AQ213" s="170">
        <f t="shared" si="95"/>
        <v>0</v>
      </c>
      <c r="AR213" s="170">
        <f t="shared" si="96"/>
        <v>0</v>
      </c>
      <c r="AS213" s="193">
        <f t="shared" si="97"/>
        <v>0</v>
      </c>
    </row>
    <row r="214" spans="1:45" s="74" customFormat="1" ht="27.75" customHeight="1">
      <c r="A214" s="184">
        <f>'Inventory - Linear and Vertical'!A201</f>
        <v>198</v>
      </c>
      <c r="B214" s="184"/>
      <c r="C214" s="184">
        <f>'Inventory - Linear and Vertical'!D201</f>
        <v>0</v>
      </c>
      <c r="D214" s="184" t="str">
        <f>IF('Inventory - Linear and Vertical'!E201="","",'Inventory - Linear and Vertical'!E201)</f>
        <v/>
      </c>
      <c r="E214" s="185">
        <f>'Inventory - Linear and Vertical'!F201</f>
        <v>0</v>
      </c>
      <c r="F214" s="186">
        <f>'Inventory - Linear and Vertical'!G201</f>
        <v>0</v>
      </c>
      <c r="G214" s="194">
        <f>'Inventory - Linear and Vertical'!K201</f>
        <v>0</v>
      </c>
      <c r="H214" s="188">
        <f>IF(C214='Community-Wide Current State'!$A$18,'Inventory - Vehicles and Equip.'!J196-'Inventory - Vehicles and Equip.'!O196,'Inventory - Linear and Vertical'!I201)</f>
        <v>0</v>
      </c>
      <c r="I214" s="188">
        <f>'Inventory - Linear and Vertical'!M201</f>
        <v>0</v>
      </c>
      <c r="J214" s="189" t="str">
        <f>IF(ISNUMBER('Inventory - Linear and Vertical'!AA201),'Inventory - Linear and Vertical'!AA201,"")</f>
        <v/>
      </c>
      <c r="K214" s="190">
        <f t="shared" si="110"/>
        <v>0</v>
      </c>
      <c r="L214" s="190">
        <f t="shared" si="88"/>
        <v>0</v>
      </c>
      <c r="M214" s="190">
        <f t="shared" si="89"/>
        <v>0</v>
      </c>
      <c r="N214" s="190">
        <f t="shared" si="90"/>
        <v>0</v>
      </c>
      <c r="O214" s="190">
        <f t="shared" si="91"/>
        <v>0</v>
      </c>
      <c r="P214" s="191">
        <f t="shared" si="92"/>
        <v>0</v>
      </c>
      <c r="Q214" s="192" t="str">
        <f t="shared" si="93"/>
        <v/>
      </c>
      <c r="R214" s="192" t="str">
        <f t="shared" si="94"/>
        <v/>
      </c>
      <c r="S214" s="169" t="str">
        <f t="shared" si="111"/>
        <v/>
      </c>
      <c r="T214" s="169" t="str">
        <f t="shared" si="107"/>
        <v/>
      </c>
      <c r="U214" s="169" t="str">
        <f t="shared" si="107"/>
        <v/>
      </c>
      <c r="V214" s="169" t="str">
        <f t="shared" si="112"/>
        <v/>
      </c>
      <c r="W214" s="169" t="str">
        <f t="shared" si="108"/>
        <v/>
      </c>
      <c r="X214" s="169" t="str">
        <f t="shared" si="108"/>
        <v/>
      </c>
      <c r="Y214" s="169" t="str">
        <f t="shared" si="108"/>
        <v/>
      </c>
      <c r="Z214" s="169" t="str">
        <f t="shared" si="108"/>
        <v/>
      </c>
      <c r="AA214" s="169" t="str">
        <f t="shared" si="108"/>
        <v/>
      </c>
      <c r="AB214" s="169" t="str">
        <f t="shared" si="108"/>
        <v/>
      </c>
      <c r="AC214" s="169" t="str">
        <f t="shared" si="108"/>
        <v/>
      </c>
      <c r="AD214" s="169" t="str">
        <f t="shared" si="108"/>
        <v/>
      </c>
      <c r="AE214" s="169" t="str">
        <f t="shared" si="108"/>
        <v/>
      </c>
      <c r="AF214" s="169" t="str">
        <f t="shared" si="108"/>
        <v/>
      </c>
      <c r="AG214" s="169" t="str">
        <f t="shared" si="109"/>
        <v/>
      </c>
      <c r="AH214" s="169" t="str">
        <f t="shared" si="109"/>
        <v/>
      </c>
      <c r="AI214" s="169" t="str">
        <f t="shared" si="109"/>
        <v/>
      </c>
      <c r="AJ214" s="169" t="str">
        <f t="shared" si="109"/>
        <v/>
      </c>
      <c r="AK214" s="169" t="str">
        <f t="shared" si="109"/>
        <v/>
      </c>
      <c r="AL214" s="169" t="str">
        <f t="shared" si="109"/>
        <v/>
      </c>
      <c r="AM214" s="169" t="str">
        <f t="shared" si="109"/>
        <v/>
      </c>
      <c r="AN214" s="169" t="str">
        <f t="shared" si="109"/>
        <v/>
      </c>
      <c r="AO214" s="169" t="str">
        <f t="shared" si="109"/>
        <v/>
      </c>
      <c r="AP214" s="169" t="str">
        <f t="shared" si="109"/>
        <v/>
      </c>
      <c r="AQ214" s="170">
        <f t="shared" si="95"/>
        <v>0</v>
      </c>
      <c r="AR214" s="170">
        <f t="shared" si="96"/>
        <v>0</v>
      </c>
      <c r="AS214" s="193">
        <f t="shared" si="97"/>
        <v>0</v>
      </c>
    </row>
    <row r="215" spans="1:45" s="74" customFormat="1" ht="27.75" customHeight="1">
      <c r="A215" s="184">
        <f>'Inventory - Linear and Vertical'!A202</f>
        <v>199</v>
      </c>
      <c r="B215" s="184"/>
      <c r="C215" s="184">
        <f>'Inventory - Linear and Vertical'!D202</f>
        <v>0</v>
      </c>
      <c r="D215" s="184" t="str">
        <f>IF('Inventory - Linear and Vertical'!E202="","",'Inventory - Linear and Vertical'!E202)</f>
        <v/>
      </c>
      <c r="E215" s="185">
        <f>'Inventory - Linear and Vertical'!F202</f>
        <v>0</v>
      </c>
      <c r="F215" s="186">
        <f>'Inventory - Linear and Vertical'!G202</f>
        <v>0</v>
      </c>
      <c r="G215" s="194">
        <f>'Inventory - Linear and Vertical'!K202</f>
        <v>0</v>
      </c>
      <c r="H215" s="188">
        <f>IF(C215='Community-Wide Current State'!$A$18,'Inventory - Vehicles and Equip.'!J197-'Inventory - Vehicles and Equip.'!O197,'Inventory - Linear and Vertical'!I202)</f>
        <v>0</v>
      </c>
      <c r="I215" s="188">
        <f>'Inventory - Linear and Vertical'!M202</f>
        <v>0</v>
      </c>
      <c r="J215" s="189" t="str">
        <f>IF(ISNUMBER('Inventory - Linear and Vertical'!AA202),'Inventory - Linear and Vertical'!AA202,"")</f>
        <v/>
      </c>
      <c r="K215" s="190">
        <f t="shared" si="110"/>
        <v>0</v>
      </c>
      <c r="L215" s="190">
        <f t="shared" si="88"/>
        <v>0</v>
      </c>
      <c r="M215" s="190">
        <f t="shared" si="89"/>
        <v>0</v>
      </c>
      <c r="N215" s="190">
        <f t="shared" si="90"/>
        <v>0</v>
      </c>
      <c r="O215" s="190">
        <f t="shared" si="91"/>
        <v>0</v>
      </c>
      <c r="P215" s="191">
        <f t="shared" si="92"/>
        <v>0</v>
      </c>
      <c r="Q215" s="192" t="str">
        <f t="shared" si="93"/>
        <v/>
      </c>
      <c r="R215" s="192" t="str">
        <f t="shared" si="94"/>
        <v/>
      </c>
      <c r="S215" s="169" t="str">
        <f t="shared" si="111"/>
        <v/>
      </c>
      <c r="T215" s="169" t="str">
        <f t="shared" si="107"/>
        <v/>
      </c>
      <c r="U215" s="169" t="str">
        <f t="shared" si="107"/>
        <v/>
      </c>
      <c r="V215" s="169" t="str">
        <f t="shared" si="112"/>
        <v/>
      </c>
      <c r="W215" s="169" t="str">
        <f t="shared" si="108"/>
        <v/>
      </c>
      <c r="X215" s="169" t="str">
        <f t="shared" si="108"/>
        <v/>
      </c>
      <c r="Y215" s="169" t="str">
        <f t="shared" si="108"/>
        <v/>
      </c>
      <c r="Z215" s="169" t="str">
        <f t="shared" si="108"/>
        <v/>
      </c>
      <c r="AA215" s="169" t="str">
        <f t="shared" si="108"/>
        <v/>
      </c>
      <c r="AB215" s="169" t="str">
        <f t="shared" si="108"/>
        <v/>
      </c>
      <c r="AC215" s="169" t="str">
        <f t="shared" si="108"/>
        <v/>
      </c>
      <c r="AD215" s="169" t="str">
        <f t="shared" si="108"/>
        <v/>
      </c>
      <c r="AE215" s="169" t="str">
        <f t="shared" si="108"/>
        <v/>
      </c>
      <c r="AF215" s="169" t="str">
        <f t="shared" si="108"/>
        <v/>
      </c>
      <c r="AG215" s="169" t="str">
        <f t="shared" si="109"/>
        <v/>
      </c>
      <c r="AH215" s="169" t="str">
        <f t="shared" si="109"/>
        <v/>
      </c>
      <c r="AI215" s="169" t="str">
        <f t="shared" si="109"/>
        <v/>
      </c>
      <c r="AJ215" s="169" t="str">
        <f t="shared" si="109"/>
        <v/>
      </c>
      <c r="AK215" s="169" t="str">
        <f t="shared" si="109"/>
        <v/>
      </c>
      <c r="AL215" s="169" t="str">
        <f t="shared" si="109"/>
        <v/>
      </c>
      <c r="AM215" s="169" t="str">
        <f t="shared" si="109"/>
        <v/>
      </c>
      <c r="AN215" s="169" t="str">
        <f t="shared" si="109"/>
        <v/>
      </c>
      <c r="AO215" s="169" t="str">
        <f t="shared" si="109"/>
        <v/>
      </c>
      <c r="AP215" s="169" t="str">
        <f t="shared" si="109"/>
        <v/>
      </c>
      <c r="AQ215" s="170">
        <f t="shared" si="95"/>
        <v>0</v>
      </c>
      <c r="AR215" s="170">
        <f t="shared" si="96"/>
        <v>0</v>
      </c>
      <c r="AS215" s="193">
        <f t="shared" si="97"/>
        <v>0</v>
      </c>
    </row>
    <row r="216" spans="1:45" s="74" customFormat="1" ht="27.75" customHeight="1">
      <c r="A216" s="184">
        <f>'Inventory - Linear and Vertical'!A203</f>
        <v>200</v>
      </c>
      <c r="B216" s="184"/>
      <c r="C216" s="184">
        <f>'Inventory - Linear and Vertical'!D203</f>
        <v>0</v>
      </c>
      <c r="D216" s="184" t="str">
        <f>IF('Inventory - Linear and Vertical'!E203="","",'Inventory - Linear and Vertical'!E203)</f>
        <v/>
      </c>
      <c r="E216" s="185">
        <f>'Inventory - Linear and Vertical'!F203</f>
        <v>0</v>
      </c>
      <c r="F216" s="186">
        <f>'Inventory - Linear and Vertical'!G203</f>
        <v>0</v>
      </c>
      <c r="G216" s="194">
        <f>'Inventory - Linear and Vertical'!K203</f>
        <v>0</v>
      </c>
      <c r="H216" s="188">
        <f>IF(C216='Community-Wide Current State'!$A$18,'Inventory - Vehicles and Equip.'!J198-'Inventory - Vehicles and Equip.'!O198,'Inventory - Linear and Vertical'!I203)</f>
        <v>0</v>
      </c>
      <c r="I216" s="188">
        <f>'Inventory - Linear and Vertical'!M203</f>
        <v>0</v>
      </c>
      <c r="J216" s="189" t="str">
        <f>IF(ISNUMBER('Inventory - Linear and Vertical'!AA203),'Inventory - Linear and Vertical'!AA203,"")</f>
        <v/>
      </c>
      <c r="K216" s="190">
        <f t="shared" si="110"/>
        <v>0</v>
      </c>
      <c r="L216" s="190">
        <f t="shared" si="88"/>
        <v>0</v>
      </c>
      <c r="M216" s="190">
        <f t="shared" si="89"/>
        <v>0</v>
      </c>
      <c r="N216" s="190">
        <f t="shared" si="90"/>
        <v>0</v>
      </c>
      <c r="O216" s="190">
        <f t="shared" si="91"/>
        <v>0</v>
      </c>
      <c r="P216" s="191">
        <f t="shared" si="92"/>
        <v>0</v>
      </c>
      <c r="Q216" s="192" t="str">
        <f t="shared" si="93"/>
        <v/>
      </c>
      <c r="R216" s="192" t="str">
        <f t="shared" si="94"/>
        <v/>
      </c>
      <c r="S216" s="169" t="str">
        <f t="shared" si="111"/>
        <v/>
      </c>
      <c r="T216" s="169" t="str">
        <f t="shared" si="107"/>
        <v/>
      </c>
      <c r="U216" s="169" t="str">
        <f t="shared" si="107"/>
        <v/>
      </c>
      <c r="V216" s="169" t="str">
        <f t="shared" si="112"/>
        <v/>
      </c>
      <c r="W216" s="169" t="str">
        <f t="shared" si="108"/>
        <v/>
      </c>
      <c r="X216" s="169" t="str">
        <f t="shared" si="108"/>
        <v/>
      </c>
      <c r="Y216" s="169" t="str">
        <f t="shared" si="108"/>
        <v/>
      </c>
      <c r="Z216" s="169" t="str">
        <f t="shared" si="108"/>
        <v/>
      </c>
      <c r="AA216" s="169" t="str">
        <f t="shared" si="108"/>
        <v/>
      </c>
      <c r="AB216" s="169" t="str">
        <f t="shared" si="108"/>
        <v/>
      </c>
      <c r="AC216" s="169" t="str">
        <f t="shared" si="108"/>
        <v/>
      </c>
      <c r="AD216" s="169" t="str">
        <f t="shared" si="108"/>
        <v/>
      </c>
      <c r="AE216" s="169" t="str">
        <f t="shared" si="108"/>
        <v/>
      </c>
      <c r="AF216" s="169" t="str">
        <f t="shared" si="108"/>
        <v/>
      </c>
      <c r="AG216" s="169" t="str">
        <f t="shared" si="109"/>
        <v/>
      </c>
      <c r="AH216" s="169" t="str">
        <f t="shared" si="109"/>
        <v/>
      </c>
      <c r="AI216" s="169" t="str">
        <f t="shared" si="109"/>
        <v/>
      </c>
      <c r="AJ216" s="169" t="str">
        <f t="shared" si="109"/>
        <v/>
      </c>
      <c r="AK216" s="169" t="str">
        <f t="shared" si="109"/>
        <v/>
      </c>
      <c r="AL216" s="169" t="str">
        <f t="shared" si="109"/>
        <v/>
      </c>
      <c r="AM216" s="169" t="str">
        <f t="shared" si="109"/>
        <v/>
      </c>
      <c r="AN216" s="169" t="str">
        <f t="shared" si="109"/>
        <v/>
      </c>
      <c r="AO216" s="169" t="str">
        <f t="shared" si="109"/>
        <v/>
      </c>
      <c r="AP216" s="169" t="str">
        <f t="shared" si="109"/>
        <v/>
      </c>
      <c r="AQ216" s="170">
        <f t="shared" si="95"/>
        <v>0</v>
      </c>
      <c r="AR216" s="170">
        <f t="shared" si="96"/>
        <v>0</v>
      </c>
      <c r="AS216" s="193">
        <f t="shared" si="97"/>
        <v>0</v>
      </c>
    </row>
    <row r="217" spans="1:45" s="74" customFormat="1" ht="27.75" customHeight="1">
      <c r="A217" s="184">
        <f>'Inventory - Linear and Vertical'!A204</f>
        <v>201</v>
      </c>
      <c r="B217" s="184"/>
      <c r="C217" s="184">
        <f>'Inventory - Linear and Vertical'!D204</f>
        <v>0</v>
      </c>
      <c r="D217" s="184" t="str">
        <f>IF('Inventory - Linear and Vertical'!E204="","",'Inventory - Linear and Vertical'!E204)</f>
        <v/>
      </c>
      <c r="E217" s="185">
        <f>'Inventory - Linear and Vertical'!F204</f>
        <v>0</v>
      </c>
      <c r="F217" s="186">
        <f>'Inventory - Linear and Vertical'!G204</f>
        <v>0</v>
      </c>
      <c r="G217" s="194">
        <f>'Inventory - Linear and Vertical'!K204</f>
        <v>0</v>
      </c>
      <c r="H217" s="188">
        <f>IF(C217='Community-Wide Current State'!$A$18,'Inventory - Vehicles and Equip.'!J199-'Inventory - Vehicles and Equip.'!O199,'Inventory - Linear and Vertical'!I204)</f>
        <v>0</v>
      </c>
      <c r="I217" s="188">
        <f>'Inventory - Linear and Vertical'!M204</f>
        <v>0</v>
      </c>
      <c r="J217" s="189" t="str">
        <f>IF(ISNUMBER('Inventory - Linear and Vertical'!AA204),'Inventory - Linear and Vertical'!AA204,"")</f>
        <v/>
      </c>
      <c r="K217" s="190">
        <f t="shared" si="110"/>
        <v>0</v>
      </c>
      <c r="L217" s="190">
        <f t="shared" si="88"/>
        <v>0</v>
      </c>
      <c r="M217" s="190">
        <f t="shared" si="89"/>
        <v>0</v>
      </c>
      <c r="N217" s="190">
        <f t="shared" si="90"/>
        <v>0</v>
      </c>
      <c r="O217" s="190">
        <f t="shared" si="91"/>
        <v>0</v>
      </c>
      <c r="P217" s="191">
        <f t="shared" si="92"/>
        <v>0</v>
      </c>
      <c r="Q217" s="192" t="str">
        <f t="shared" si="93"/>
        <v/>
      </c>
      <c r="R217" s="192" t="str">
        <f t="shared" si="94"/>
        <v/>
      </c>
      <c r="S217" s="169" t="str">
        <f t="shared" si="111"/>
        <v/>
      </c>
      <c r="T217" s="169" t="str">
        <f t="shared" si="107"/>
        <v/>
      </c>
      <c r="U217" s="169" t="str">
        <f t="shared" si="107"/>
        <v/>
      </c>
      <c r="V217" s="169" t="str">
        <f t="shared" si="112"/>
        <v/>
      </c>
      <c r="W217" s="169" t="str">
        <f t="shared" ref="W217:AF226" si="113">IF(OR($K217=W$16,$L217=W$16,$M217=W$16,$N217=W$16,$O217=W$16,$P217=W$16),$G217,"")</f>
        <v/>
      </c>
      <c r="X217" s="169" t="str">
        <f t="shared" si="113"/>
        <v/>
      </c>
      <c r="Y217" s="169" t="str">
        <f t="shared" si="113"/>
        <v/>
      </c>
      <c r="Z217" s="169" t="str">
        <f t="shared" si="113"/>
        <v/>
      </c>
      <c r="AA217" s="169" t="str">
        <f t="shared" si="113"/>
        <v/>
      </c>
      <c r="AB217" s="169" t="str">
        <f t="shared" si="113"/>
        <v/>
      </c>
      <c r="AC217" s="169" t="str">
        <f t="shared" si="113"/>
        <v/>
      </c>
      <c r="AD217" s="169" t="str">
        <f t="shared" si="113"/>
        <v/>
      </c>
      <c r="AE217" s="169" t="str">
        <f t="shared" si="113"/>
        <v/>
      </c>
      <c r="AF217" s="169" t="str">
        <f t="shared" si="113"/>
        <v/>
      </c>
      <c r="AG217" s="169" t="str">
        <f t="shared" ref="AG217:AP226" si="114">IF(OR($K217=AG$16,$L217=AG$16,$M217=AG$16,$N217=AG$16,$O217=AG$16,$P217=AG$16),$G217,"")</f>
        <v/>
      </c>
      <c r="AH217" s="169" t="str">
        <f t="shared" si="114"/>
        <v/>
      </c>
      <c r="AI217" s="169" t="str">
        <f t="shared" si="114"/>
        <v/>
      </c>
      <c r="AJ217" s="169" t="str">
        <f t="shared" si="114"/>
        <v/>
      </c>
      <c r="AK217" s="169" t="str">
        <f t="shared" si="114"/>
        <v/>
      </c>
      <c r="AL217" s="169" t="str">
        <f t="shared" si="114"/>
        <v/>
      </c>
      <c r="AM217" s="169" t="str">
        <f t="shared" si="114"/>
        <v/>
      </c>
      <c r="AN217" s="169" t="str">
        <f t="shared" si="114"/>
        <v/>
      </c>
      <c r="AO217" s="169" t="str">
        <f t="shared" si="114"/>
        <v/>
      </c>
      <c r="AP217" s="169" t="str">
        <f t="shared" si="114"/>
        <v/>
      </c>
      <c r="AQ217" s="170">
        <f t="shared" si="95"/>
        <v>0</v>
      </c>
      <c r="AR217" s="170">
        <f t="shared" si="96"/>
        <v>0</v>
      </c>
      <c r="AS217" s="193">
        <f t="shared" si="97"/>
        <v>0</v>
      </c>
    </row>
    <row r="218" spans="1:45" s="74" customFormat="1" ht="27.75" customHeight="1">
      <c r="A218" s="184">
        <f>'Inventory - Linear and Vertical'!A205</f>
        <v>202</v>
      </c>
      <c r="B218" s="184"/>
      <c r="C218" s="184">
        <f>'Inventory - Linear and Vertical'!D205</f>
        <v>0</v>
      </c>
      <c r="D218" s="184" t="str">
        <f>IF('Inventory - Linear and Vertical'!E205="","",'Inventory - Linear and Vertical'!E205)</f>
        <v/>
      </c>
      <c r="E218" s="185">
        <f>'Inventory - Linear and Vertical'!F205</f>
        <v>0</v>
      </c>
      <c r="F218" s="186">
        <f>'Inventory - Linear and Vertical'!G205</f>
        <v>0</v>
      </c>
      <c r="G218" s="194">
        <f>'Inventory - Linear and Vertical'!K205</f>
        <v>0</v>
      </c>
      <c r="H218" s="188">
        <f>IF(C218='Community-Wide Current State'!$A$18,'Inventory - Vehicles and Equip.'!J200-'Inventory - Vehicles and Equip.'!O200,'Inventory - Linear and Vertical'!I205)</f>
        <v>0</v>
      </c>
      <c r="I218" s="188">
        <f>'Inventory - Linear and Vertical'!M205</f>
        <v>0</v>
      </c>
      <c r="J218" s="189" t="str">
        <f>IF(ISNUMBER('Inventory - Linear and Vertical'!AA205),'Inventory - Linear and Vertical'!AA205,"")</f>
        <v/>
      </c>
      <c r="K218" s="190">
        <f t="shared" si="110"/>
        <v>0</v>
      </c>
      <c r="L218" s="190">
        <f t="shared" si="88"/>
        <v>0</v>
      </c>
      <c r="M218" s="190">
        <f t="shared" si="89"/>
        <v>0</v>
      </c>
      <c r="N218" s="190">
        <f t="shared" si="90"/>
        <v>0</v>
      </c>
      <c r="O218" s="190">
        <f t="shared" si="91"/>
        <v>0</v>
      </c>
      <c r="P218" s="191">
        <f t="shared" si="92"/>
        <v>0</v>
      </c>
      <c r="Q218" s="192" t="str">
        <f t="shared" si="93"/>
        <v/>
      </c>
      <c r="R218" s="192" t="str">
        <f t="shared" si="94"/>
        <v/>
      </c>
      <c r="S218" s="169" t="str">
        <f t="shared" si="111"/>
        <v/>
      </c>
      <c r="T218" s="169" t="str">
        <f t="shared" ref="T218:U237" si="115">IF(OR($K218=T$16,$L218=T$16,$M218=T$16,$N218=T$16,$O218=T$16,$P218=T$16),$G218,"")</f>
        <v/>
      </c>
      <c r="U218" s="169" t="str">
        <f t="shared" si="115"/>
        <v/>
      </c>
      <c r="V218" s="169" t="str">
        <f t="shared" si="112"/>
        <v/>
      </c>
      <c r="W218" s="169" t="str">
        <f t="shared" si="113"/>
        <v/>
      </c>
      <c r="X218" s="169" t="str">
        <f t="shared" si="113"/>
        <v/>
      </c>
      <c r="Y218" s="169" t="str">
        <f t="shared" si="113"/>
        <v/>
      </c>
      <c r="Z218" s="169" t="str">
        <f t="shared" si="113"/>
        <v/>
      </c>
      <c r="AA218" s="169" t="str">
        <f t="shared" si="113"/>
        <v/>
      </c>
      <c r="AB218" s="169" t="str">
        <f t="shared" si="113"/>
        <v/>
      </c>
      <c r="AC218" s="169" t="str">
        <f t="shared" si="113"/>
        <v/>
      </c>
      <c r="AD218" s="169" t="str">
        <f t="shared" si="113"/>
        <v/>
      </c>
      <c r="AE218" s="169" t="str">
        <f t="shared" si="113"/>
        <v/>
      </c>
      <c r="AF218" s="169" t="str">
        <f t="shared" si="113"/>
        <v/>
      </c>
      <c r="AG218" s="169" t="str">
        <f t="shared" si="114"/>
        <v/>
      </c>
      <c r="AH218" s="169" t="str">
        <f t="shared" si="114"/>
        <v/>
      </c>
      <c r="AI218" s="169" t="str">
        <f t="shared" si="114"/>
        <v/>
      </c>
      <c r="AJ218" s="169" t="str">
        <f t="shared" si="114"/>
        <v/>
      </c>
      <c r="AK218" s="169" t="str">
        <f t="shared" si="114"/>
        <v/>
      </c>
      <c r="AL218" s="169" t="str">
        <f t="shared" si="114"/>
        <v/>
      </c>
      <c r="AM218" s="169" t="str">
        <f t="shared" si="114"/>
        <v/>
      </c>
      <c r="AN218" s="169" t="str">
        <f t="shared" si="114"/>
        <v/>
      </c>
      <c r="AO218" s="169" t="str">
        <f t="shared" si="114"/>
        <v/>
      </c>
      <c r="AP218" s="169" t="str">
        <f t="shared" si="114"/>
        <v/>
      </c>
      <c r="AQ218" s="170">
        <f t="shared" si="95"/>
        <v>0</v>
      </c>
      <c r="AR218" s="170">
        <f t="shared" si="96"/>
        <v>0</v>
      </c>
      <c r="AS218" s="193">
        <f t="shared" si="97"/>
        <v>0</v>
      </c>
    </row>
    <row r="219" spans="1:45" s="74" customFormat="1" ht="27.75" customHeight="1">
      <c r="A219" s="184">
        <f>'Inventory - Linear and Vertical'!A206</f>
        <v>203</v>
      </c>
      <c r="B219" s="184"/>
      <c r="C219" s="184">
        <f>'Inventory - Linear and Vertical'!D206</f>
        <v>0</v>
      </c>
      <c r="D219" s="184" t="str">
        <f>IF('Inventory - Linear and Vertical'!E206="","",'Inventory - Linear and Vertical'!E206)</f>
        <v/>
      </c>
      <c r="E219" s="185">
        <f>'Inventory - Linear and Vertical'!F206</f>
        <v>0</v>
      </c>
      <c r="F219" s="186">
        <f>'Inventory - Linear and Vertical'!G206</f>
        <v>0</v>
      </c>
      <c r="G219" s="194">
        <f>'Inventory - Linear and Vertical'!K206</f>
        <v>0</v>
      </c>
      <c r="H219" s="188">
        <f>IF(C219='Community-Wide Current State'!$A$18,'Inventory - Vehicles and Equip.'!J201-'Inventory - Vehicles and Equip.'!O201,'Inventory - Linear and Vertical'!I206)</f>
        <v>0</v>
      </c>
      <c r="I219" s="188">
        <f>'Inventory - Linear and Vertical'!M206</f>
        <v>0</v>
      </c>
      <c r="J219" s="189" t="str">
        <f>IF(ISNUMBER('Inventory - Linear and Vertical'!AA206),'Inventory - Linear and Vertical'!AA206,"")</f>
        <v/>
      </c>
      <c r="K219" s="190">
        <f t="shared" si="110"/>
        <v>0</v>
      </c>
      <c r="L219" s="190">
        <f t="shared" si="88"/>
        <v>0</v>
      </c>
      <c r="M219" s="190">
        <f t="shared" si="89"/>
        <v>0</v>
      </c>
      <c r="N219" s="190">
        <f t="shared" si="90"/>
        <v>0</v>
      </c>
      <c r="O219" s="190">
        <f t="shared" si="91"/>
        <v>0</v>
      </c>
      <c r="P219" s="191">
        <f t="shared" si="92"/>
        <v>0</v>
      </c>
      <c r="Q219" s="192" t="str">
        <f t="shared" si="93"/>
        <v/>
      </c>
      <c r="R219" s="192" t="str">
        <f t="shared" si="94"/>
        <v/>
      </c>
      <c r="S219" s="169" t="str">
        <f t="shared" si="111"/>
        <v/>
      </c>
      <c r="T219" s="169" t="str">
        <f t="shared" si="115"/>
        <v/>
      </c>
      <c r="U219" s="169" t="str">
        <f t="shared" si="115"/>
        <v/>
      </c>
      <c r="V219" s="169" t="str">
        <f t="shared" si="112"/>
        <v/>
      </c>
      <c r="W219" s="169" t="str">
        <f t="shared" si="113"/>
        <v/>
      </c>
      <c r="X219" s="169" t="str">
        <f t="shared" si="113"/>
        <v/>
      </c>
      <c r="Y219" s="169" t="str">
        <f t="shared" si="113"/>
        <v/>
      </c>
      <c r="Z219" s="169" t="str">
        <f t="shared" si="113"/>
        <v/>
      </c>
      <c r="AA219" s="169" t="str">
        <f t="shared" si="113"/>
        <v/>
      </c>
      <c r="AB219" s="169" t="str">
        <f t="shared" si="113"/>
        <v/>
      </c>
      <c r="AC219" s="169" t="str">
        <f t="shared" si="113"/>
        <v/>
      </c>
      <c r="AD219" s="169" t="str">
        <f t="shared" si="113"/>
        <v/>
      </c>
      <c r="AE219" s="169" t="str">
        <f t="shared" si="113"/>
        <v/>
      </c>
      <c r="AF219" s="169" t="str">
        <f t="shared" si="113"/>
        <v/>
      </c>
      <c r="AG219" s="169" t="str">
        <f t="shared" si="114"/>
        <v/>
      </c>
      <c r="AH219" s="169" t="str">
        <f t="shared" si="114"/>
        <v/>
      </c>
      <c r="AI219" s="169" t="str">
        <f t="shared" si="114"/>
        <v/>
      </c>
      <c r="AJ219" s="169" t="str">
        <f t="shared" si="114"/>
        <v/>
      </c>
      <c r="AK219" s="169" t="str">
        <f t="shared" si="114"/>
        <v/>
      </c>
      <c r="AL219" s="169" t="str">
        <f t="shared" si="114"/>
        <v/>
      </c>
      <c r="AM219" s="169" t="str">
        <f t="shared" si="114"/>
        <v/>
      </c>
      <c r="AN219" s="169" t="str">
        <f t="shared" si="114"/>
        <v/>
      </c>
      <c r="AO219" s="169" t="str">
        <f t="shared" si="114"/>
        <v/>
      </c>
      <c r="AP219" s="169" t="str">
        <f t="shared" si="114"/>
        <v/>
      </c>
      <c r="AQ219" s="170">
        <f t="shared" si="95"/>
        <v>0</v>
      </c>
      <c r="AR219" s="170">
        <f t="shared" si="96"/>
        <v>0</v>
      </c>
      <c r="AS219" s="193">
        <f t="shared" si="97"/>
        <v>0</v>
      </c>
    </row>
    <row r="220" spans="1:45" s="74" customFormat="1" ht="27.75" customHeight="1">
      <c r="A220" s="184">
        <f>'Inventory - Linear and Vertical'!A207</f>
        <v>204</v>
      </c>
      <c r="B220" s="184"/>
      <c r="C220" s="184">
        <f>'Inventory - Linear and Vertical'!D207</f>
        <v>0</v>
      </c>
      <c r="D220" s="184" t="str">
        <f>IF('Inventory - Linear and Vertical'!E207="","",'Inventory - Linear and Vertical'!E207)</f>
        <v/>
      </c>
      <c r="E220" s="185">
        <f>'Inventory - Linear and Vertical'!F207</f>
        <v>0</v>
      </c>
      <c r="F220" s="186">
        <f>'Inventory - Linear and Vertical'!G207</f>
        <v>0</v>
      </c>
      <c r="G220" s="194">
        <f>'Inventory - Linear and Vertical'!K207</f>
        <v>0</v>
      </c>
      <c r="H220" s="188">
        <f>IF(C220='Community-Wide Current State'!$A$18,'Inventory - Vehicles and Equip.'!J202-'Inventory - Vehicles and Equip.'!O202,'Inventory - Linear and Vertical'!I207)</f>
        <v>0</v>
      </c>
      <c r="I220" s="188">
        <f>'Inventory - Linear and Vertical'!M207</f>
        <v>0</v>
      </c>
      <c r="J220" s="189" t="str">
        <f>IF(ISNUMBER('Inventory - Linear and Vertical'!AA207),'Inventory - Linear and Vertical'!AA207,"")</f>
        <v/>
      </c>
      <c r="K220" s="190">
        <f t="shared" si="110"/>
        <v>0</v>
      </c>
      <c r="L220" s="190">
        <f t="shared" si="88"/>
        <v>0</v>
      </c>
      <c r="M220" s="190">
        <f t="shared" si="89"/>
        <v>0</v>
      </c>
      <c r="N220" s="190">
        <f t="shared" si="90"/>
        <v>0</v>
      </c>
      <c r="O220" s="190">
        <f t="shared" si="91"/>
        <v>0</v>
      </c>
      <c r="P220" s="191">
        <f t="shared" si="92"/>
        <v>0</v>
      </c>
      <c r="Q220" s="192" t="str">
        <f t="shared" si="93"/>
        <v/>
      </c>
      <c r="R220" s="192" t="str">
        <f t="shared" si="94"/>
        <v/>
      </c>
      <c r="S220" s="169" t="str">
        <f t="shared" si="111"/>
        <v/>
      </c>
      <c r="T220" s="169" t="str">
        <f t="shared" si="115"/>
        <v/>
      </c>
      <c r="U220" s="169" t="str">
        <f t="shared" si="115"/>
        <v/>
      </c>
      <c r="V220" s="169" t="str">
        <f t="shared" si="112"/>
        <v/>
      </c>
      <c r="W220" s="169" t="str">
        <f t="shared" si="113"/>
        <v/>
      </c>
      <c r="X220" s="169" t="str">
        <f t="shared" si="113"/>
        <v/>
      </c>
      <c r="Y220" s="169" t="str">
        <f t="shared" si="113"/>
        <v/>
      </c>
      <c r="Z220" s="169" t="str">
        <f t="shared" si="113"/>
        <v/>
      </c>
      <c r="AA220" s="169" t="str">
        <f t="shared" si="113"/>
        <v/>
      </c>
      <c r="AB220" s="169" t="str">
        <f t="shared" si="113"/>
        <v/>
      </c>
      <c r="AC220" s="169" t="str">
        <f t="shared" si="113"/>
        <v/>
      </c>
      <c r="AD220" s="169" t="str">
        <f t="shared" si="113"/>
        <v/>
      </c>
      <c r="AE220" s="169" t="str">
        <f t="shared" si="113"/>
        <v/>
      </c>
      <c r="AF220" s="169" t="str">
        <f t="shared" si="113"/>
        <v/>
      </c>
      <c r="AG220" s="169" t="str">
        <f t="shared" si="114"/>
        <v/>
      </c>
      <c r="AH220" s="169" t="str">
        <f t="shared" si="114"/>
        <v/>
      </c>
      <c r="AI220" s="169" t="str">
        <f t="shared" si="114"/>
        <v/>
      </c>
      <c r="AJ220" s="169" t="str">
        <f t="shared" si="114"/>
        <v/>
      </c>
      <c r="AK220" s="169" t="str">
        <f t="shared" si="114"/>
        <v/>
      </c>
      <c r="AL220" s="169" t="str">
        <f t="shared" si="114"/>
        <v/>
      </c>
      <c r="AM220" s="169" t="str">
        <f t="shared" si="114"/>
        <v/>
      </c>
      <c r="AN220" s="169" t="str">
        <f t="shared" si="114"/>
        <v/>
      </c>
      <c r="AO220" s="169" t="str">
        <f t="shared" si="114"/>
        <v/>
      </c>
      <c r="AP220" s="169" t="str">
        <f t="shared" si="114"/>
        <v/>
      </c>
      <c r="AQ220" s="170">
        <f t="shared" si="95"/>
        <v>0</v>
      </c>
      <c r="AR220" s="170">
        <f t="shared" si="96"/>
        <v>0</v>
      </c>
      <c r="AS220" s="193">
        <f t="shared" si="97"/>
        <v>0</v>
      </c>
    </row>
    <row r="221" spans="1:45" s="74" customFormat="1" ht="27.75" customHeight="1">
      <c r="A221" s="184">
        <f>'Inventory - Linear and Vertical'!A208</f>
        <v>205</v>
      </c>
      <c r="B221" s="184"/>
      <c r="C221" s="184">
        <f>'Inventory - Linear and Vertical'!D208</f>
        <v>0</v>
      </c>
      <c r="D221" s="184" t="str">
        <f>IF('Inventory - Linear and Vertical'!E208="","",'Inventory - Linear and Vertical'!E208)</f>
        <v/>
      </c>
      <c r="E221" s="185">
        <f>'Inventory - Linear and Vertical'!F208</f>
        <v>0</v>
      </c>
      <c r="F221" s="186">
        <f>'Inventory - Linear and Vertical'!G208</f>
        <v>0</v>
      </c>
      <c r="G221" s="194">
        <f>'Inventory - Linear and Vertical'!K208</f>
        <v>0</v>
      </c>
      <c r="H221" s="188">
        <f>IF(C221='Community-Wide Current State'!$A$18,'Inventory - Vehicles and Equip.'!J203-'Inventory - Vehicles and Equip.'!O203,'Inventory - Linear and Vertical'!I208)</f>
        <v>0</v>
      </c>
      <c r="I221" s="188">
        <f>'Inventory - Linear and Vertical'!M208</f>
        <v>0</v>
      </c>
      <c r="J221" s="189" t="str">
        <f>IF(ISNUMBER('Inventory - Linear and Vertical'!AA208),'Inventory - Linear and Vertical'!AA208,"")</f>
        <v/>
      </c>
      <c r="K221" s="190">
        <f t="shared" si="110"/>
        <v>0</v>
      </c>
      <c r="L221" s="190">
        <f t="shared" si="88"/>
        <v>0</v>
      </c>
      <c r="M221" s="190">
        <f t="shared" si="89"/>
        <v>0</v>
      </c>
      <c r="N221" s="190">
        <f t="shared" si="90"/>
        <v>0</v>
      </c>
      <c r="O221" s="190">
        <f t="shared" si="91"/>
        <v>0</v>
      </c>
      <c r="P221" s="191">
        <f t="shared" si="92"/>
        <v>0</v>
      </c>
      <c r="Q221" s="192" t="str">
        <f t="shared" si="93"/>
        <v/>
      </c>
      <c r="R221" s="192" t="str">
        <f t="shared" si="94"/>
        <v/>
      </c>
      <c r="S221" s="169" t="str">
        <f t="shared" si="111"/>
        <v/>
      </c>
      <c r="T221" s="169" t="str">
        <f t="shared" si="115"/>
        <v/>
      </c>
      <c r="U221" s="169" t="str">
        <f t="shared" si="115"/>
        <v/>
      </c>
      <c r="V221" s="169" t="str">
        <f t="shared" si="112"/>
        <v/>
      </c>
      <c r="W221" s="169" t="str">
        <f t="shared" si="113"/>
        <v/>
      </c>
      <c r="X221" s="169" t="str">
        <f t="shared" si="113"/>
        <v/>
      </c>
      <c r="Y221" s="169" t="str">
        <f t="shared" si="113"/>
        <v/>
      </c>
      <c r="Z221" s="169" t="str">
        <f t="shared" si="113"/>
        <v/>
      </c>
      <c r="AA221" s="169" t="str">
        <f t="shared" si="113"/>
        <v/>
      </c>
      <c r="AB221" s="169" t="str">
        <f t="shared" si="113"/>
        <v/>
      </c>
      <c r="AC221" s="169" t="str">
        <f t="shared" si="113"/>
        <v/>
      </c>
      <c r="AD221" s="169" t="str">
        <f t="shared" si="113"/>
        <v/>
      </c>
      <c r="AE221" s="169" t="str">
        <f t="shared" si="113"/>
        <v/>
      </c>
      <c r="AF221" s="169" t="str">
        <f t="shared" si="113"/>
        <v/>
      </c>
      <c r="AG221" s="169" t="str">
        <f t="shared" si="114"/>
        <v/>
      </c>
      <c r="AH221" s="169" t="str">
        <f t="shared" si="114"/>
        <v/>
      </c>
      <c r="AI221" s="169" t="str">
        <f t="shared" si="114"/>
        <v/>
      </c>
      <c r="AJ221" s="169" t="str">
        <f t="shared" si="114"/>
        <v/>
      </c>
      <c r="AK221" s="169" t="str">
        <f t="shared" si="114"/>
        <v/>
      </c>
      <c r="AL221" s="169" t="str">
        <f t="shared" si="114"/>
        <v/>
      </c>
      <c r="AM221" s="169" t="str">
        <f t="shared" si="114"/>
        <v/>
      </c>
      <c r="AN221" s="169" t="str">
        <f t="shared" si="114"/>
        <v/>
      </c>
      <c r="AO221" s="169" t="str">
        <f t="shared" si="114"/>
        <v/>
      </c>
      <c r="AP221" s="169" t="str">
        <f t="shared" si="114"/>
        <v/>
      </c>
      <c r="AQ221" s="170">
        <f t="shared" si="95"/>
        <v>0</v>
      </c>
      <c r="AR221" s="170">
        <f t="shared" si="96"/>
        <v>0</v>
      </c>
      <c r="AS221" s="193">
        <f t="shared" si="97"/>
        <v>0</v>
      </c>
    </row>
    <row r="222" spans="1:45" s="74" customFormat="1" ht="27.75" customHeight="1">
      <c r="A222" s="184">
        <f>'Inventory - Linear and Vertical'!A209</f>
        <v>206</v>
      </c>
      <c r="B222" s="184"/>
      <c r="C222" s="184">
        <f>'Inventory - Linear and Vertical'!D209</f>
        <v>0</v>
      </c>
      <c r="D222" s="184" t="str">
        <f>IF('Inventory - Linear and Vertical'!E209="","",'Inventory - Linear and Vertical'!E209)</f>
        <v/>
      </c>
      <c r="E222" s="185">
        <f>'Inventory - Linear and Vertical'!F209</f>
        <v>0</v>
      </c>
      <c r="F222" s="186">
        <f>'Inventory - Linear and Vertical'!G209</f>
        <v>0</v>
      </c>
      <c r="G222" s="194">
        <f>'Inventory - Linear and Vertical'!K209</f>
        <v>0</v>
      </c>
      <c r="H222" s="188">
        <f>IF(C222='Community-Wide Current State'!$A$18,'Inventory - Vehicles and Equip.'!J204-'Inventory - Vehicles and Equip.'!O204,'Inventory - Linear and Vertical'!I209)</f>
        <v>0</v>
      </c>
      <c r="I222" s="188">
        <f>'Inventory - Linear and Vertical'!M209</f>
        <v>0</v>
      </c>
      <c r="J222" s="189" t="str">
        <f>IF(ISNUMBER('Inventory - Linear and Vertical'!AA209),'Inventory - Linear and Vertical'!AA209,"")</f>
        <v/>
      </c>
      <c r="K222" s="190">
        <f t="shared" si="110"/>
        <v>0</v>
      </c>
      <c r="L222" s="190">
        <f t="shared" si="88"/>
        <v>0</v>
      </c>
      <c r="M222" s="190">
        <f t="shared" si="89"/>
        <v>0</v>
      </c>
      <c r="N222" s="190">
        <f t="shared" si="90"/>
        <v>0</v>
      </c>
      <c r="O222" s="190">
        <f t="shared" si="91"/>
        <v>0</v>
      </c>
      <c r="P222" s="191">
        <f t="shared" si="92"/>
        <v>0</v>
      </c>
      <c r="Q222" s="192" t="str">
        <f t="shared" si="93"/>
        <v/>
      </c>
      <c r="R222" s="192" t="str">
        <f t="shared" si="94"/>
        <v/>
      </c>
      <c r="S222" s="169" t="str">
        <f t="shared" si="111"/>
        <v/>
      </c>
      <c r="T222" s="169" t="str">
        <f t="shared" si="115"/>
        <v/>
      </c>
      <c r="U222" s="169" t="str">
        <f t="shared" si="115"/>
        <v/>
      </c>
      <c r="V222" s="169" t="str">
        <f t="shared" si="112"/>
        <v/>
      </c>
      <c r="W222" s="169" t="str">
        <f t="shared" si="113"/>
        <v/>
      </c>
      <c r="X222" s="169" t="str">
        <f t="shared" si="113"/>
        <v/>
      </c>
      <c r="Y222" s="169" t="str">
        <f t="shared" si="113"/>
        <v/>
      </c>
      <c r="Z222" s="169" t="str">
        <f t="shared" si="113"/>
        <v/>
      </c>
      <c r="AA222" s="169" t="str">
        <f t="shared" si="113"/>
        <v/>
      </c>
      <c r="AB222" s="169" t="str">
        <f t="shared" si="113"/>
        <v/>
      </c>
      <c r="AC222" s="169" t="str">
        <f t="shared" si="113"/>
        <v/>
      </c>
      <c r="AD222" s="169" t="str">
        <f t="shared" si="113"/>
        <v/>
      </c>
      <c r="AE222" s="169" t="str">
        <f t="shared" si="113"/>
        <v/>
      </c>
      <c r="AF222" s="169" t="str">
        <f t="shared" si="113"/>
        <v/>
      </c>
      <c r="AG222" s="169" t="str">
        <f t="shared" si="114"/>
        <v/>
      </c>
      <c r="AH222" s="169" t="str">
        <f t="shared" si="114"/>
        <v/>
      </c>
      <c r="AI222" s="169" t="str">
        <f t="shared" si="114"/>
        <v/>
      </c>
      <c r="AJ222" s="169" t="str">
        <f t="shared" si="114"/>
        <v/>
      </c>
      <c r="AK222" s="169" t="str">
        <f t="shared" si="114"/>
        <v/>
      </c>
      <c r="AL222" s="169" t="str">
        <f t="shared" si="114"/>
        <v/>
      </c>
      <c r="AM222" s="169" t="str">
        <f t="shared" si="114"/>
        <v/>
      </c>
      <c r="AN222" s="169" t="str">
        <f t="shared" si="114"/>
        <v/>
      </c>
      <c r="AO222" s="169" t="str">
        <f t="shared" si="114"/>
        <v/>
      </c>
      <c r="AP222" s="169" t="str">
        <f t="shared" si="114"/>
        <v/>
      </c>
      <c r="AQ222" s="170">
        <f t="shared" si="95"/>
        <v>0</v>
      </c>
      <c r="AR222" s="170">
        <f t="shared" si="96"/>
        <v>0</v>
      </c>
      <c r="AS222" s="193">
        <f t="shared" si="97"/>
        <v>0</v>
      </c>
    </row>
    <row r="223" spans="1:45" s="74" customFormat="1" ht="27.75" customHeight="1">
      <c r="A223" s="184">
        <f>'Inventory - Linear and Vertical'!A210</f>
        <v>207</v>
      </c>
      <c r="B223" s="184"/>
      <c r="C223" s="184">
        <f>'Inventory - Linear and Vertical'!D210</f>
        <v>0</v>
      </c>
      <c r="D223" s="184" t="str">
        <f>IF('Inventory - Linear and Vertical'!E210="","",'Inventory - Linear and Vertical'!E210)</f>
        <v/>
      </c>
      <c r="E223" s="185">
        <f>'Inventory - Linear and Vertical'!F210</f>
        <v>0</v>
      </c>
      <c r="F223" s="186">
        <f>'Inventory - Linear and Vertical'!G210</f>
        <v>0</v>
      </c>
      <c r="G223" s="194">
        <f>'Inventory - Linear and Vertical'!K210</f>
        <v>0</v>
      </c>
      <c r="H223" s="188">
        <f>IF(C223='Community-Wide Current State'!$A$18,'Inventory - Vehicles and Equip.'!J205-'Inventory - Vehicles and Equip.'!O205,'Inventory - Linear and Vertical'!I210)</f>
        <v>0</v>
      </c>
      <c r="I223" s="188">
        <f>'Inventory - Linear and Vertical'!M210</f>
        <v>0</v>
      </c>
      <c r="J223" s="189" t="str">
        <f>IF(ISNUMBER('Inventory - Linear and Vertical'!AA210),'Inventory - Linear and Vertical'!AA210,"")</f>
        <v/>
      </c>
      <c r="K223" s="190">
        <f t="shared" si="110"/>
        <v>0</v>
      </c>
      <c r="L223" s="190">
        <f t="shared" si="88"/>
        <v>0</v>
      </c>
      <c r="M223" s="190">
        <f t="shared" si="89"/>
        <v>0</v>
      </c>
      <c r="N223" s="190">
        <f t="shared" si="90"/>
        <v>0</v>
      </c>
      <c r="O223" s="190">
        <f t="shared" si="91"/>
        <v>0</v>
      </c>
      <c r="P223" s="191">
        <f t="shared" si="92"/>
        <v>0</v>
      </c>
      <c r="Q223" s="192" t="str">
        <f t="shared" si="93"/>
        <v/>
      </c>
      <c r="R223" s="192" t="str">
        <f t="shared" si="94"/>
        <v/>
      </c>
      <c r="S223" s="169" t="str">
        <f t="shared" si="111"/>
        <v/>
      </c>
      <c r="T223" s="169" t="str">
        <f t="shared" si="115"/>
        <v/>
      </c>
      <c r="U223" s="169" t="str">
        <f t="shared" si="115"/>
        <v/>
      </c>
      <c r="V223" s="169" t="str">
        <f t="shared" si="112"/>
        <v/>
      </c>
      <c r="W223" s="169" t="str">
        <f t="shared" si="113"/>
        <v/>
      </c>
      <c r="X223" s="169" t="str">
        <f t="shared" si="113"/>
        <v/>
      </c>
      <c r="Y223" s="169" t="str">
        <f t="shared" si="113"/>
        <v/>
      </c>
      <c r="Z223" s="169" t="str">
        <f t="shared" si="113"/>
        <v/>
      </c>
      <c r="AA223" s="169" t="str">
        <f t="shared" si="113"/>
        <v/>
      </c>
      <c r="AB223" s="169" t="str">
        <f t="shared" si="113"/>
        <v/>
      </c>
      <c r="AC223" s="169" t="str">
        <f t="shared" si="113"/>
        <v/>
      </c>
      <c r="AD223" s="169" t="str">
        <f t="shared" si="113"/>
        <v/>
      </c>
      <c r="AE223" s="169" t="str">
        <f t="shared" si="113"/>
        <v/>
      </c>
      <c r="AF223" s="169" t="str">
        <f t="shared" si="113"/>
        <v/>
      </c>
      <c r="AG223" s="169" t="str">
        <f t="shared" si="114"/>
        <v/>
      </c>
      <c r="AH223" s="169" t="str">
        <f t="shared" si="114"/>
        <v/>
      </c>
      <c r="AI223" s="169" t="str">
        <f t="shared" si="114"/>
        <v/>
      </c>
      <c r="AJ223" s="169" t="str">
        <f t="shared" si="114"/>
        <v/>
      </c>
      <c r="AK223" s="169" t="str">
        <f t="shared" si="114"/>
        <v/>
      </c>
      <c r="AL223" s="169" t="str">
        <f t="shared" si="114"/>
        <v/>
      </c>
      <c r="AM223" s="169" t="str">
        <f t="shared" si="114"/>
        <v/>
      </c>
      <c r="AN223" s="169" t="str">
        <f t="shared" si="114"/>
        <v/>
      </c>
      <c r="AO223" s="169" t="str">
        <f t="shared" si="114"/>
        <v/>
      </c>
      <c r="AP223" s="169" t="str">
        <f t="shared" si="114"/>
        <v/>
      </c>
      <c r="AQ223" s="170">
        <f t="shared" si="95"/>
        <v>0</v>
      </c>
      <c r="AR223" s="170">
        <f t="shared" si="96"/>
        <v>0</v>
      </c>
      <c r="AS223" s="193">
        <f t="shared" si="97"/>
        <v>0</v>
      </c>
    </row>
    <row r="224" spans="1:45" s="74" customFormat="1" ht="27.75" customHeight="1">
      <c r="A224" s="184">
        <f>'Inventory - Linear and Vertical'!A211</f>
        <v>208</v>
      </c>
      <c r="B224" s="184"/>
      <c r="C224" s="184">
        <f>'Inventory - Linear and Vertical'!D211</f>
        <v>0</v>
      </c>
      <c r="D224" s="184" t="str">
        <f>IF('Inventory - Linear and Vertical'!E211="","",'Inventory - Linear and Vertical'!E211)</f>
        <v/>
      </c>
      <c r="E224" s="185">
        <f>'Inventory - Linear and Vertical'!F211</f>
        <v>0</v>
      </c>
      <c r="F224" s="186">
        <f>'Inventory - Linear and Vertical'!G211</f>
        <v>0</v>
      </c>
      <c r="G224" s="194">
        <f>'Inventory - Linear and Vertical'!K211</f>
        <v>0</v>
      </c>
      <c r="H224" s="188">
        <f>IF(C224='Community-Wide Current State'!$A$18,'Inventory - Vehicles and Equip.'!J206-'Inventory - Vehicles and Equip.'!O206,'Inventory - Linear and Vertical'!I211)</f>
        <v>0</v>
      </c>
      <c r="I224" s="188">
        <f>'Inventory - Linear and Vertical'!M211</f>
        <v>0</v>
      </c>
      <c r="J224" s="189" t="str">
        <f>IF(ISNUMBER('Inventory - Linear and Vertical'!AA211),'Inventory - Linear and Vertical'!AA211,"")</f>
        <v/>
      </c>
      <c r="K224" s="190">
        <f t="shared" si="110"/>
        <v>0</v>
      </c>
      <c r="L224" s="190">
        <f t="shared" si="88"/>
        <v>0</v>
      </c>
      <c r="M224" s="190">
        <f t="shared" si="89"/>
        <v>0</v>
      </c>
      <c r="N224" s="190">
        <f t="shared" si="90"/>
        <v>0</v>
      </c>
      <c r="O224" s="190">
        <f t="shared" si="91"/>
        <v>0</v>
      </c>
      <c r="P224" s="191">
        <f t="shared" si="92"/>
        <v>0</v>
      </c>
      <c r="Q224" s="192" t="str">
        <f t="shared" si="93"/>
        <v/>
      </c>
      <c r="R224" s="192" t="str">
        <f t="shared" si="94"/>
        <v/>
      </c>
      <c r="S224" s="169" t="str">
        <f t="shared" si="111"/>
        <v/>
      </c>
      <c r="T224" s="169" t="str">
        <f t="shared" si="115"/>
        <v/>
      </c>
      <c r="U224" s="169" t="str">
        <f t="shared" si="115"/>
        <v/>
      </c>
      <c r="V224" s="169" t="str">
        <f t="shared" si="112"/>
        <v/>
      </c>
      <c r="W224" s="169" t="str">
        <f t="shared" si="113"/>
        <v/>
      </c>
      <c r="X224" s="169" t="str">
        <f t="shared" si="113"/>
        <v/>
      </c>
      <c r="Y224" s="169" t="str">
        <f t="shared" si="113"/>
        <v/>
      </c>
      <c r="Z224" s="169" t="str">
        <f t="shared" si="113"/>
        <v/>
      </c>
      <c r="AA224" s="169" t="str">
        <f t="shared" si="113"/>
        <v/>
      </c>
      <c r="AB224" s="169" t="str">
        <f t="shared" si="113"/>
        <v/>
      </c>
      <c r="AC224" s="169" t="str">
        <f t="shared" si="113"/>
        <v/>
      </c>
      <c r="AD224" s="169" t="str">
        <f t="shared" si="113"/>
        <v/>
      </c>
      <c r="AE224" s="169" t="str">
        <f t="shared" si="113"/>
        <v/>
      </c>
      <c r="AF224" s="169" t="str">
        <f t="shared" si="113"/>
        <v/>
      </c>
      <c r="AG224" s="169" t="str">
        <f t="shared" si="114"/>
        <v/>
      </c>
      <c r="AH224" s="169" t="str">
        <f t="shared" si="114"/>
        <v/>
      </c>
      <c r="AI224" s="169" t="str">
        <f t="shared" si="114"/>
        <v/>
      </c>
      <c r="AJ224" s="169" t="str">
        <f t="shared" si="114"/>
        <v/>
      </c>
      <c r="AK224" s="169" t="str">
        <f t="shared" si="114"/>
        <v/>
      </c>
      <c r="AL224" s="169" t="str">
        <f t="shared" si="114"/>
        <v/>
      </c>
      <c r="AM224" s="169" t="str">
        <f t="shared" si="114"/>
        <v/>
      </c>
      <c r="AN224" s="169" t="str">
        <f t="shared" si="114"/>
        <v/>
      </c>
      <c r="AO224" s="169" t="str">
        <f t="shared" si="114"/>
        <v/>
      </c>
      <c r="AP224" s="169" t="str">
        <f t="shared" si="114"/>
        <v/>
      </c>
      <c r="AQ224" s="170">
        <f t="shared" si="95"/>
        <v>0</v>
      </c>
      <c r="AR224" s="170">
        <f t="shared" si="96"/>
        <v>0</v>
      </c>
      <c r="AS224" s="193">
        <f t="shared" si="97"/>
        <v>0</v>
      </c>
    </row>
    <row r="225" spans="1:45" s="74" customFormat="1" ht="27.75" customHeight="1">
      <c r="A225" s="184">
        <f>'Inventory - Linear and Vertical'!A212</f>
        <v>209</v>
      </c>
      <c r="B225" s="184"/>
      <c r="C225" s="184">
        <f>'Inventory - Linear and Vertical'!D212</f>
        <v>0</v>
      </c>
      <c r="D225" s="184" t="str">
        <f>IF('Inventory - Linear and Vertical'!E212="","",'Inventory - Linear and Vertical'!E212)</f>
        <v/>
      </c>
      <c r="E225" s="185">
        <f>'Inventory - Linear and Vertical'!F212</f>
        <v>0</v>
      </c>
      <c r="F225" s="186">
        <f>'Inventory - Linear and Vertical'!G212</f>
        <v>0</v>
      </c>
      <c r="G225" s="194">
        <f>'Inventory - Linear and Vertical'!K212</f>
        <v>0</v>
      </c>
      <c r="H225" s="188">
        <f>IF(C225='Community-Wide Current State'!$A$18,'Inventory - Vehicles and Equip.'!J207-'Inventory - Vehicles and Equip.'!O207,'Inventory - Linear and Vertical'!I212)</f>
        <v>0</v>
      </c>
      <c r="I225" s="188">
        <f>'Inventory - Linear and Vertical'!M212</f>
        <v>0</v>
      </c>
      <c r="J225" s="189" t="str">
        <f>IF(ISNUMBER('Inventory - Linear and Vertical'!AA212),'Inventory - Linear and Vertical'!AA212,"")</f>
        <v/>
      </c>
      <c r="K225" s="190">
        <f t="shared" si="110"/>
        <v>0</v>
      </c>
      <c r="L225" s="190">
        <f t="shared" si="88"/>
        <v>0</v>
      </c>
      <c r="M225" s="190">
        <f t="shared" si="89"/>
        <v>0</v>
      </c>
      <c r="N225" s="190">
        <f t="shared" si="90"/>
        <v>0</v>
      </c>
      <c r="O225" s="190">
        <f t="shared" si="91"/>
        <v>0</v>
      </c>
      <c r="P225" s="191">
        <f t="shared" si="92"/>
        <v>0</v>
      </c>
      <c r="Q225" s="192" t="str">
        <f t="shared" si="93"/>
        <v/>
      </c>
      <c r="R225" s="192" t="str">
        <f t="shared" si="94"/>
        <v/>
      </c>
      <c r="S225" s="169" t="str">
        <f t="shared" si="111"/>
        <v/>
      </c>
      <c r="T225" s="169" t="str">
        <f t="shared" si="115"/>
        <v/>
      </c>
      <c r="U225" s="169" t="str">
        <f t="shared" si="115"/>
        <v/>
      </c>
      <c r="V225" s="169" t="str">
        <f t="shared" si="112"/>
        <v/>
      </c>
      <c r="W225" s="169" t="str">
        <f t="shared" si="113"/>
        <v/>
      </c>
      <c r="X225" s="169" t="str">
        <f t="shared" si="113"/>
        <v/>
      </c>
      <c r="Y225" s="169" t="str">
        <f t="shared" si="113"/>
        <v/>
      </c>
      <c r="Z225" s="169" t="str">
        <f t="shared" si="113"/>
        <v/>
      </c>
      <c r="AA225" s="169" t="str">
        <f t="shared" si="113"/>
        <v/>
      </c>
      <c r="AB225" s="169" t="str">
        <f t="shared" si="113"/>
        <v/>
      </c>
      <c r="AC225" s="169" t="str">
        <f t="shared" si="113"/>
        <v/>
      </c>
      <c r="AD225" s="169" t="str">
        <f t="shared" si="113"/>
        <v/>
      </c>
      <c r="AE225" s="169" t="str">
        <f t="shared" si="113"/>
        <v/>
      </c>
      <c r="AF225" s="169" t="str">
        <f t="shared" si="113"/>
        <v/>
      </c>
      <c r="AG225" s="169" t="str">
        <f t="shared" si="114"/>
        <v/>
      </c>
      <c r="AH225" s="169" t="str">
        <f t="shared" si="114"/>
        <v/>
      </c>
      <c r="AI225" s="169" t="str">
        <f t="shared" si="114"/>
        <v/>
      </c>
      <c r="AJ225" s="169" t="str">
        <f t="shared" si="114"/>
        <v/>
      </c>
      <c r="AK225" s="169" t="str">
        <f t="shared" si="114"/>
        <v/>
      </c>
      <c r="AL225" s="169" t="str">
        <f t="shared" si="114"/>
        <v/>
      </c>
      <c r="AM225" s="169" t="str">
        <f t="shared" si="114"/>
        <v/>
      </c>
      <c r="AN225" s="169" t="str">
        <f t="shared" si="114"/>
        <v/>
      </c>
      <c r="AO225" s="169" t="str">
        <f t="shared" si="114"/>
        <v/>
      </c>
      <c r="AP225" s="169" t="str">
        <f t="shared" si="114"/>
        <v/>
      </c>
      <c r="AQ225" s="170">
        <f t="shared" si="95"/>
        <v>0</v>
      </c>
      <c r="AR225" s="170">
        <f t="shared" si="96"/>
        <v>0</v>
      </c>
      <c r="AS225" s="193">
        <f t="shared" si="97"/>
        <v>0</v>
      </c>
    </row>
    <row r="226" spans="1:45" s="74" customFormat="1" ht="27.75" customHeight="1">
      <c r="A226" s="184">
        <f>'Inventory - Linear and Vertical'!A213</f>
        <v>210</v>
      </c>
      <c r="B226" s="184"/>
      <c r="C226" s="184">
        <f>'Inventory - Linear and Vertical'!D213</f>
        <v>0</v>
      </c>
      <c r="D226" s="184" t="str">
        <f>IF('Inventory - Linear and Vertical'!E213="","",'Inventory - Linear and Vertical'!E213)</f>
        <v/>
      </c>
      <c r="E226" s="185">
        <f>'Inventory - Linear and Vertical'!F213</f>
        <v>0</v>
      </c>
      <c r="F226" s="186">
        <f>'Inventory - Linear and Vertical'!G213</f>
        <v>0</v>
      </c>
      <c r="G226" s="194">
        <f>'Inventory - Linear and Vertical'!K213</f>
        <v>0</v>
      </c>
      <c r="H226" s="188">
        <f>IF(C226='Community-Wide Current State'!$A$18,'Inventory - Vehicles and Equip.'!J208-'Inventory - Vehicles and Equip.'!O208,'Inventory - Linear and Vertical'!I213)</f>
        <v>0</v>
      </c>
      <c r="I226" s="188">
        <f>'Inventory - Linear and Vertical'!M213</f>
        <v>0</v>
      </c>
      <c r="J226" s="189" t="str">
        <f>IF(ISNUMBER('Inventory - Linear and Vertical'!AA213),'Inventory - Linear and Vertical'!AA213,"")</f>
        <v/>
      </c>
      <c r="K226" s="190">
        <f t="shared" si="110"/>
        <v>0</v>
      </c>
      <c r="L226" s="190">
        <f t="shared" si="88"/>
        <v>0</v>
      </c>
      <c r="M226" s="190">
        <f t="shared" si="89"/>
        <v>0</v>
      </c>
      <c r="N226" s="190">
        <f t="shared" si="90"/>
        <v>0</v>
      </c>
      <c r="O226" s="190">
        <f t="shared" si="91"/>
        <v>0</v>
      </c>
      <c r="P226" s="191">
        <f t="shared" si="92"/>
        <v>0</v>
      </c>
      <c r="Q226" s="192" t="str">
        <f t="shared" si="93"/>
        <v/>
      </c>
      <c r="R226" s="192" t="str">
        <f t="shared" si="94"/>
        <v/>
      </c>
      <c r="S226" s="169" t="str">
        <f t="shared" si="111"/>
        <v/>
      </c>
      <c r="T226" s="169" t="str">
        <f t="shared" si="115"/>
        <v/>
      </c>
      <c r="U226" s="169" t="str">
        <f t="shared" si="115"/>
        <v/>
      </c>
      <c r="V226" s="169" t="str">
        <f t="shared" si="112"/>
        <v/>
      </c>
      <c r="W226" s="169" t="str">
        <f t="shared" si="113"/>
        <v/>
      </c>
      <c r="X226" s="169" t="str">
        <f t="shared" si="113"/>
        <v/>
      </c>
      <c r="Y226" s="169" t="str">
        <f t="shared" si="113"/>
        <v/>
      </c>
      <c r="Z226" s="169" t="str">
        <f t="shared" si="113"/>
        <v/>
      </c>
      <c r="AA226" s="169" t="str">
        <f t="shared" si="113"/>
        <v/>
      </c>
      <c r="AB226" s="169" t="str">
        <f t="shared" si="113"/>
        <v/>
      </c>
      <c r="AC226" s="169" t="str">
        <f t="shared" si="113"/>
        <v/>
      </c>
      <c r="AD226" s="169" t="str">
        <f t="shared" si="113"/>
        <v/>
      </c>
      <c r="AE226" s="169" t="str">
        <f t="shared" si="113"/>
        <v/>
      </c>
      <c r="AF226" s="169" t="str">
        <f t="shared" si="113"/>
        <v/>
      </c>
      <c r="AG226" s="169" t="str">
        <f t="shared" si="114"/>
        <v/>
      </c>
      <c r="AH226" s="169" t="str">
        <f t="shared" si="114"/>
        <v/>
      </c>
      <c r="AI226" s="169" t="str">
        <f t="shared" si="114"/>
        <v/>
      </c>
      <c r="AJ226" s="169" t="str">
        <f t="shared" si="114"/>
        <v/>
      </c>
      <c r="AK226" s="169" t="str">
        <f t="shared" si="114"/>
        <v/>
      </c>
      <c r="AL226" s="169" t="str">
        <f t="shared" si="114"/>
        <v/>
      </c>
      <c r="AM226" s="169" t="str">
        <f t="shared" si="114"/>
        <v/>
      </c>
      <c r="AN226" s="169" t="str">
        <f t="shared" si="114"/>
        <v/>
      </c>
      <c r="AO226" s="169" t="str">
        <f t="shared" si="114"/>
        <v/>
      </c>
      <c r="AP226" s="169" t="str">
        <f t="shared" si="114"/>
        <v/>
      </c>
      <c r="AQ226" s="170">
        <f t="shared" si="95"/>
        <v>0</v>
      </c>
      <c r="AR226" s="170">
        <f t="shared" si="96"/>
        <v>0</v>
      </c>
      <c r="AS226" s="193">
        <f t="shared" si="97"/>
        <v>0</v>
      </c>
    </row>
    <row r="227" spans="1:45" s="74" customFormat="1" ht="27.75" customHeight="1">
      <c r="A227" s="184">
        <f>'Inventory - Linear and Vertical'!A214</f>
        <v>211</v>
      </c>
      <c r="B227" s="184"/>
      <c r="C227" s="184">
        <f>'Inventory - Linear and Vertical'!D214</f>
        <v>0</v>
      </c>
      <c r="D227" s="184" t="str">
        <f>IF('Inventory - Linear and Vertical'!E214="","",'Inventory - Linear and Vertical'!E214)</f>
        <v/>
      </c>
      <c r="E227" s="185">
        <f>'Inventory - Linear and Vertical'!F214</f>
        <v>0</v>
      </c>
      <c r="F227" s="186">
        <f>'Inventory - Linear and Vertical'!G214</f>
        <v>0</v>
      </c>
      <c r="G227" s="194">
        <f>'Inventory - Linear and Vertical'!K214</f>
        <v>0</v>
      </c>
      <c r="H227" s="188">
        <f>IF(C227='Community-Wide Current State'!$A$18,'Inventory - Vehicles and Equip.'!J209-'Inventory - Vehicles and Equip.'!O209,'Inventory - Linear and Vertical'!I214)</f>
        <v>0</v>
      </c>
      <c r="I227" s="188">
        <f>'Inventory - Linear and Vertical'!M214</f>
        <v>0</v>
      </c>
      <c r="J227" s="189" t="str">
        <f>IF(ISNUMBER('Inventory - Linear and Vertical'!AA214),'Inventory - Linear and Vertical'!AA214,"")</f>
        <v/>
      </c>
      <c r="K227" s="190">
        <f t="shared" si="110"/>
        <v>0</v>
      </c>
      <c r="L227" s="190">
        <f t="shared" ref="L227:L290" si="116">K227+$I227</f>
        <v>0</v>
      </c>
      <c r="M227" s="190">
        <f t="shared" ref="M227:M290" si="117">L227+$I227</f>
        <v>0</v>
      </c>
      <c r="N227" s="190">
        <f t="shared" ref="N227:N290" si="118">M227+$I227</f>
        <v>0</v>
      </c>
      <c r="O227" s="190">
        <f t="shared" ref="O227:O290" si="119">N227+$I227</f>
        <v>0</v>
      </c>
      <c r="P227" s="191">
        <f t="shared" ref="P227:P290" si="120">O227+$I227</f>
        <v>0</v>
      </c>
      <c r="Q227" s="192" t="str">
        <f t="shared" ref="Q227:Q290" si="121">IF(AND(K227&lt;$R$16,K227&gt;0),G227,"")</f>
        <v/>
      </c>
      <c r="R227" s="192" t="str">
        <f t="shared" ref="R227:R290" si="122">IF(OR($K227=R$16,$L227=R$16,$M227=R$16,$N227=R$16,$O227=R$16,$P227=R$16),$G227,"")</f>
        <v/>
      </c>
      <c r="S227" s="169" t="str">
        <f t="shared" si="111"/>
        <v/>
      </c>
      <c r="T227" s="169" t="str">
        <f t="shared" si="115"/>
        <v/>
      </c>
      <c r="U227" s="169" t="str">
        <f t="shared" si="115"/>
        <v/>
      </c>
      <c r="V227" s="169" t="str">
        <f t="shared" si="112"/>
        <v/>
      </c>
      <c r="W227" s="169" t="str">
        <f t="shared" ref="W227:AF236" si="123">IF(OR($K227=W$16,$L227=W$16,$M227=W$16,$N227=W$16,$O227=W$16,$P227=W$16),$G227,"")</f>
        <v/>
      </c>
      <c r="X227" s="169" t="str">
        <f t="shared" si="123"/>
        <v/>
      </c>
      <c r="Y227" s="169" t="str">
        <f t="shared" si="123"/>
        <v/>
      </c>
      <c r="Z227" s="169" t="str">
        <f t="shared" si="123"/>
        <v/>
      </c>
      <c r="AA227" s="169" t="str">
        <f t="shared" si="123"/>
        <v/>
      </c>
      <c r="AB227" s="169" t="str">
        <f t="shared" si="123"/>
        <v/>
      </c>
      <c r="AC227" s="169" t="str">
        <f t="shared" si="123"/>
        <v/>
      </c>
      <c r="AD227" s="169" t="str">
        <f t="shared" si="123"/>
        <v/>
      </c>
      <c r="AE227" s="169" t="str">
        <f t="shared" si="123"/>
        <v/>
      </c>
      <c r="AF227" s="169" t="str">
        <f t="shared" si="123"/>
        <v/>
      </c>
      <c r="AG227" s="169" t="str">
        <f t="shared" ref="AG227:AP236" si="124">IF(OR($K227=AG$16,$L227=AG$16,$M227=AG$16,$N227=AG$16,$O227=AG$16,$P227=AG$16),$G227,"")</f>
        <v/>
      </c>
      <c r="AH227" s="169" t="str">
        <f t="shared" si="124"/>
        <v/>
      </c>
      <c r="AI227" s="169" t="str">
        <f t="shared" si="124"/>
        <v/>
      </c>
      <c r="AJ227" s="169" t="str">
        <f t="shared" si="124"/>
        <v/>
      </c>
      <c r="AK227" s="169" t="str">
        <f t="shared" si="124"/>
        <v/>
      </c>
      <c r="AL227" s="169" t="str">
        <f t="shared" si="124"/>
        <v/>
      </c>
      <c r="AM227" s="169" t="str">
        <f t="shared" si="124"/>
        <v/>
      </c>
      <c r="AN227" s="169" t="str">
        <f t="shared" si="124"/>
        <v/>
      </c>
      <c r="AO227" s="169" t="str">
        <f t="shared" si="124"/>
        <v/>
      </c>
      <c r="AP227" s="169" t="str">
        <f t="shared" si="124"/>
        <v/>
      </c>
      <c r="AQ227" s="170">
        <f t="shared" ref="AQ227:AQ290" si="125">SUM(R227:AP227)</f>
        <v>0</v>
      </c>
      <c r="AR227" s="170">
        <f t="shared" ref="AR227:AR290" si="126">AQ227/25</f>
        <v>0</v>
      </c>
      <c r="AS227" s="193">
        <f t="shared" ref="AS227:AS290" si="127">IF(I227&lt;=0,0,G227/I227)</f>
        <v>0</v>
      </c>
    </row>
    <row r="228" spans="1:45" s="74" customFormat="1" ht="27.75" customHeight="1">
      <c r="A228" s="184">
        <f>'Inventory - Linear and Vertical'!A215</f>
        <v>212</v>
      </c>
      <c r="B228" s="184"/>
      <c r="C228" s="184">
        <f>'Inventory - Linear and Vertical'!D215</f>
        <v>0</v>
      </c>
      <c r="D228" s="184" t="str">
        <f>IF('Inventory - Linear and Vertical'!E215="","",'Inventory - Linear and Vertical'!E215)</f>
        <v/>
      </c>
      <c r="E228" s="185">
        <f>'Inventory - Linear and Vertical'!F215</f>
        <v>0</v>
      </c>
      <c r="F228" s="186">
        <f>'Inventory - Linear and Vertical'!G215</f>
        <v>0</v>
      </c>
      <c r="G228" s="194">
        <f>'Inventory - Linear and Vertical'!K215</f>
        <v>0</v>
      </c>
      <c r="H228" s="188">
        <f>IF(C228='Community-Wide Current State'!$A$18,'Inventory - Vehicles and Equip.'!J210-'Inventory - Vehicles and Equip.'!O210,'Inventory - Linear and Vertical'!I215)</f>
        <v>0</v>
      </c>
      <c r="I228" s="188">
        <f>'Inventory - Linear and Vertical'!M215</f>
        <v>0</v>
      </c>
      <c r="J228" s="189" t="str">
        <f>IF(ISNUMBER('Inventory - Linear and Vertical'!AA215),'Inventory - Linear and Vertical'!AA215,"")</f>
        <v/>
      </c>
      <c r="K228" s="190">
        <f t="shared" si="110"/>
        <v>0</v>
      </c>
      <c r="L228" s="190">
        <f t="shared" si="116"/>
        <v>0</v>
      </c>
      <c r="M228" s="190">
        <f t="shared" si="117"/>
        <v>0</v>
      </c>
      <c r="N228" s="190">
        <f t="shared" si="118"/>
        <v>0</v>
      </c>
      <c r="O228" s="190">
        <f t="shared" si="119"/>
        <v>0</v>
      </c>
      <c r="P228" s="191">
        <f t="shared" si="120"/>
        <v>0</v>
      </c>
      <c r="Q228" s="192" t="str">
        <f t="shared" si="121"/>
        <v/>
      </c>
      <c r="R228" s="192" t="str">
        <f t="shared" si="122"/>
        <v/>
      </c>
      <c r="S228" s="169" t="str">
        <f t="shared" si="111"/>
        <v/>
      </c>
      <c r="T228" s="169" t="str">
        <f t="shared" si="115"/>
        <v/>
      </c>
      <c r="U228" s="169" t="str">
        <f t="shared" si="115"/>
        <v/>
      </c>
      <c r="V228" s="169" t="str">
        <f t="shared" si="112"/>
        <v/>
      </c>
      <c r="W228" s="169" t="str">
        <f t="shared" si="123"/>
        <v/>
      </c>
      <c r="X228" s="169" t="str">
        <f t="shared" si="123"/>
        <v/>
      </c>
      <c r="Y228" s="169" t="str">
        <f t="shared" si="123"/>
        <v/>
      </c>
      <c r="Z228" s="169" t="str">
        <f t="shared" si="123"/>
        <v/>
      </c>
      <c r="AA228" s="169" t="str">
        <f t="shared" si="123"/>
        <v/>
      </c>
      <c r="AB228" s="169" t="str">
        <f t="shared" si="123"/>
        <v/>
      </c>
      <c r="AC228" s="169" t="str">
        <f t="shared" si="123"/>
        <v/>
      </c>
      <c r="AD228" s="169" t="str">
        <f t="shared" si="123"/>
        <v/>
      </c>
      <c r="AE228" s="169" t="str">
        <f t="shared" si="123"/>
        <v/>
      </c>
      <c r="AF228" s="169" t="str">
        <f t="shared" si="123"/>
        <v/>
      </c>
      <c r="AG228" s="169" t="str">
        <f t="shared" si="124"/>
        <v/>
      </c>
      <c r="AH228" s="169" t="str">
        <f t="shared" si="124"/>
        <v/>
      </c>
      <c r="AI228" s="169" t="str">
        <f t="shared" si="124"/>
        <v/>
      </c>
      <c r="AJ228" s="169" t="str">
        <f t="shared" si="124"/>
        <v/>
      </c>
      <c r="AK228" s="169" t="str">
        <f t="shared" si="124"/>
        <v/>
      </c>
      <c r="AL228" s="169" t="str">
        <f t="shared" si="124"/>
        <v/>
      </c>
      <c r="AM228" s="169" t="str">
        <f t="shared" si="124"/>
        <v/>
      </c>
      <c r="AN228" s="169" t="str">
        <f t="shared" si="124"/>
        <v/>
      </c>
      <c r="AO228" s="169" t="str">
        <f t="shared" si="124"/>
        <v/>
      </c>
      <c r="AP228" s="169" t="str">
        <f t="shared" si="124"/>
        <v/>
      </c>
      <c r="AQ228" s="170">
        <f t="shared" si="125"/>
        <v>0</v>
      </c>
      <c r="AR228" s="170">
        <f t="shared" si="126"/>
        <v>0</v>
      </c>
      <c r="AS228" s="193">
        <f t="shared" si="127"/>
        <v>0</v>
      </c>
    </row>
    <row r="229" spans="1:45" s="74" customFormat="1" ht="27.75" customHeight="1">
      <c r="A229" s="184">
        <f>'Inventory - Linear and Vertical'!A216</f>
        <v>213</v>
      </c>
      <c r="B229" s="184"/>
      <c r="C229" s="184">
        <f>'Inventory - Linear and Vertical'!D216</f>
        <v>0</v>
      </c>
      <c r="D229" s="184" t="str">
        <f>IF('Inventory - Linear and Vertical'!E216="","",'Inventory - Linear and Vertical'!E216)</f>
        <v/>
      </c>
      <c r="E229" s="185">
        <f>'Inventory - Linear and Vertical'!F216</f>
        <v>0</v>
      </c>
      <c r="F229" s="186">
        <f>'Inventory - Linear and Vertical'!G216</f>
        <v>0</v>
      </c>
      <c r="G229" s="194">
        <f>'Inventory - Linear and Vertical'!K216</f>
        <v>0</v>
      </c>
      <c r="H229" s="188">
        <f>IF(C229='Community-Wide Current State'!$A$18,'Inventory - Vehicles and Equip.'!J211-'Inventory - Vehicles and Equip.'!O211,'Inventory - Linear and Vertical'!I216)</f>
        <v>0</v>
      </c>
      <c r="I229" s="188">
        <f>'Inventory - Linear and Vertical'!M216</f>
        <v>0</v>
      </c>
      <c r="J229" s="189" t="str">
        <f>IF(ISNUMBER('Inventory - Linear and Vertical'!AA216),'Inventory - Linear and Vertical'!AA216,"")</f>
        <v/>
      </c>
      <c r="K229" s="190">
        <f t="shared" si="110"/>
        <v>0</v>
      </c>
      <c r="L229" s="190">
        <f t="shared" si="116"/>
        <v>0</v>
      </c>
      <c r="M229" s="190">
        <f t="shared" si="117"/>
        <v>0</v>
      </c>
      <c r="N229" s="190">
        <f t="shared" si="118"/>
        <v>0</v>
      </c>
      <c r="O229" s="190">
        <f t="shared" si="119"/>
        <v>0</v>
      </c>
      <c r="P229" s="191">
        <f t="shared" si="120"/>
        <v>0</v>
      </c>
      <c r="Q229" s="192" t="str">
        <f t="shared" si="121"/>
        <v/>
      </c>
      <c r="R229" s="192" t="str">
        <f t="shared" si="122"/>
        <v/>
      </c>
      <c r="S229" s="169" t="str">
        <f t="shared" si="111"/>
        <v/>
      </c>
      <c r="T229" s="169" t="str">
        <f t="shared" si="115"/>
        <v/>
      </c>
      <c r="U229" s="169" t="str">
        <f t="shared" si="115"/>
        <v/>
      </c>
      <c r="V229" s="169" t="str">
        <f t="shared" si="112"/>
        <v/>
      </c>
      <c r="W229" s="169" t="str">
        <f t="shared" si="123"/>
        <v/>
      </c>
      <c r="X229" s="169" t="str">
        <f t="shared" si="123"/>
        <v/>
      </c>
      <c r="Y229" s="169" t="str">
        <f t="shared" si="123"/>
        <v/>
      </c>
      <c r="Z229" s="169" t="str">
        <f t="shared" si="123"/>
        <v/>
      </c>
      <c r="AA229" s="169" t="str">
        <f t="shared" si="123"/>
        <v/>
      </c>
      <c r="AB229" s="169" t="str">
        <f t="shared" si="123"/>
        <v/>
      </c>
      <c r="AC229" s="169" t="str">
        <f t="shared" si="123"/>
        <v/>
      </c>
      <c r="AD229" s="169" t="str">
        <f t="shared" si="123"/>
        <v/>
      </c>
      <c r="AE229" s="169" t="str">
        <f t="shared" si="123"/>
        <v/>
      </c>
      <c r="AF229" s="169" t="str">
        <f t="shared" si="123"/>
        <v/>
      </c>
      <c r="AG229" s="169" t="str">
        <f t="shared" si="124"/>
        <v/>
      </c>
      <c r="AH229" s="169" t="str">
        <f t="shared" si="124"/>
        <v/>
      </c>
      <c r="AI229" s="169" t="str">
        <f t="shared" si="124"/>
        <v/>
      </c>
      <c r="AJ229" s="169" t="str">
        <f t="shared" si="124"/>
        <v/>
      </c>
      <c r="AK229" s="169" t="str">
        <f t="shared" si="124"/>
        <v/>
      </c>
      <c r="AL229" s="169" t="str">
        <f t="shared" si="124"/>
        <v/>
      </c>
      <c r="AM229" s="169" t="str">
        <f t="shared" si="124"/>
        <v/>
      </c>
      <c r="AN229" s="169" t="str">
        <f t="shared" si="124"/>
        <v/>
      </c>
      <c r="AO229" s="169" t="str">
        <f t="shared" si="124"/>
        <v/>
      </c>
      <c r="AP229" s="169" t="str">
        <f t="shared" si="124"/>
        <v/>
      </c>
      <c r="AQ229" s="170">
        <f t="shared" si="125"/>
        <v>0</v>
      </c>
      <c r="AR229" s="170">
        <f t="shared" si="126"/>
        <v>0</v>
      </c>
      <c r="AS229" s="193">
        <f t="shared" si="127"/>
        <v>0</v>
      </c>
    </row>
    <row r="230" spans="1:45" s="74" customFormat="1" ht="27.75" customHeight="1">
      <c r="A230" s="184">
        <f>'Inventory - Linear and Vertical'!A217</f>
        <v>214</v>
      </c>
      <c r="B230" s="184"/>
      <c r="C230" s="184">
        <f>'Inventory - Linear and Vertical'!D217</f>
        <v>0</v>
      </c>
      <c r="D230" s="184" t="str">
        <f>IF('Inventory - Linear and Vertical'!E217="","",'Inventory - Linear and Vertical'!E217)</f>
        <v/>
      </c>
      <c r="E230" s="185">
        <f>'Inventory - Linear and Vertical'!F217</f>
        <v>0</v>
      </c>
      <c r="F230" s="186">
        <f>'Inventory - Linear and Vertical'!G217</f>
        <v>0</v>
      </c>
      <c r="G230" s="194">
        <f>'Inventory - Linear and Vertical'!K217</f>
        <v>0</v>
      </c>
      <c r="H230" s="188">
        <f>IF(C230='Community-Wide Current State'!$A$18,'Inventory - Vehicles and Equip.'!J212-'Inventory - Vehicles and Equip.'!O212,'Inventory - Linear and Vertical'!I217)</f>
        <v>0</v>
      </c>
      <c r="I230" s="188">
        <f>'Inventory - Linear and Vertical'!M217</f>
        <v>0</v>
      </c>
      <c r="J230" s="189" t="str">
        <f>IF(ISNUMBER('Inventory - Linear and Vertical'!AA217),'Inventory - Linear and Vertical'!AA217,"")</f>
        <v/>
      </c>
      <c r="K230" s="190">
        <f t="shared" si="110"/>
        <v>0</v>
      </c>
      <c r="L230" s="190">
        <f t="shared" si="116"/>
        <v>0</v>
      </c>
      <c r="M230" s="190">
        <f t="shared" si="117"/>
        <v>0</v>
      </c>
      <c r="N230" s="190">
        <f t="shared" si="118"/>
        <v>0</v>
      </c>
      <c r="O230" s="190">
        <f t="shared" si="119"/>
        <v>0</v>
      </c>
      <c r="P230" s="191">
        <f t="shared" si="120"/>
        <v>0</v>
      </c>
      <c r="Q230" s="192" t="str">
        <f t="shared" si="121"/>
        <v/>
      </c>
      <c r="R230" s="192" t="str">
        <f t="shared" si="122"/>
        <v/>
      </c>
      <c r="S230" s="169" t="str">
        <f t="shared" si="111"/>
        <v/>
      </c>
      <c r="T230" s="169" t="str">
        <f t="shared" si="115"/>
        <v/>
      </c>
      <c r="U230" s="169" t="str">
        <f t="shared" si="115"/>
        <v/>
      </c>
      <c r="V230" s="169" t="str">
        <f t="shared" si="112"/>
        <v/>
      </c>
      <c r="W230" s="169" t="str">
        <f t="shared" si="123"/>
        <v/>
      </c>
      <c r="X230" s="169" t="str">
        <f t="shared" si="123"/>
        <v/>
      </c>
      <c r="Y230" s="169" t="str">
        <f t="shared" si="123"/>
        <v/>
      </c>
      <c r="Z230" s="169" t="str">
        <f t="shared" si="123"/>
        <v/>
      </c>
      <c r="AA230" s="169" t="str">
        <f t="shared" si="123"/>
        <v/>
      </c>
      <c r="AB230" s="169" t="str">
        <f t="shared" si="123"/>
        <v/>
      </c>
      <c r="AC230" s="169" t="str">
        <f t="shared" si="123"/>
        <v/>
      </c>
      <c r="AD230" s="169" t="str">
        <f t="shared" si="123"/>
        <v/>
      </c>
      <c r="AE230" s="169" t="str">
        <f t="shared" si="123"/>
        <v/>
      </c>
      <c r="AF230" s="169" t="str">
        <f t="shared" si="123"/>
        <v/>
      </c>
      <c r="AG230" s="169" t="str">
        <f t="shared" si="124"/>
        <v/>
      </c>
      <c r="AH230" s="169" t="str">
        <f t="shared" si="124"/>
        <v/>
      </c>
      <c r="AI230" s="169" t="str">
        <f t="shared" si="124"/>
        <v/>
      </c>
      <c r="AJ230" s="169" t="str">
        <f t="shared" si="124"/>
        <v/>
      </c>
      <c r="AK230" s="169" t="str">
        <f t="shared" si="124"/>
        <v/>
      </c>
      <c r="AL230" s="169" t="str">
        <f t="shared" si="124"/>
        <v/>
      </c>
      <c r="AM230" s="169" t="str">
        <f t="shared" si="124"/>
        <v/>
      </c>
      <c r="AN230" s="169" t="str">
        <f t="shared" si="124"/>
        <v/>
      </c>
      <c r="AO230" s="169" t="str">
        <f t="shared" si="124"/>
        <v/>
      </c>
      <c r="AP230" s="169" t="str">
        <f t="shared" si="124"/>
        <v/>
      </c>
      <c r="AQ230" s="170">
        <f t="shared" si="125"/>
        <v>0</v>
      </c>
      <c r="AR230" s="170">
        <f t="shared" si="126"/>
        <v>0</v>
      </c>
      <c r="AS230" s="193">
        <f t="shared" si="127"/>
        <v>0</v>
      </c>
    </row>
    <row r="231" spans="1:45" s="74" customFormat="1" ht="27.75" customHeight="1">
      <c r="A231" s="184">
        <f>'Inventory - Linear and Vertical'!A218</f>
        <v>215</v>
      </c>
      <c r="B231" s="184"/>
      <c r="C231" s="184">
        <f>'Inventory - Linear and Vertical'!D218</f>
        <v>0</v>
      </c>
      <c r="D231" s="184" t="str">
        <f>IF('Inventory - Linear and Vertical'!E218="","",'Inventory - Linear and Vertical'!E218)</f>
        <v/>
      </c>
      <c r="E231" s="185">
        <f>'Inventory - Linear and Vertical'!F218</f>
        <v>0</v>
      </c>
      <c r="F231" s="186">
        <f>'Inventory - Linear and Vertical'!G218</f>
        <v>0</v>
      </c>
      <c r="G231" s="194">
        <f>'Inventory - Linear and Vertical'!K218</f>
        <v>0</v>
      </c>
      <c r="H231" s="188">
        <f>IF(C231='Community-Wide Current State'!$A$18,'Inventory - Vehicles and Equip.'!J213-'Inventory - Vehicles and Equip.'!O213,'Inventory - Linear and Vertical'!I218)</f>
        <v>0</v>
      </c>
      <c r="I231" s="188">
        <f>'Inventory - Linear and Vertical'!M218</f>
        <v>0</v>
      </c>
      <c r="J231" s="189" t="str">
        <f>IF(ISNUMBER('Inventory - Linear and Vertical'!AA218),'Inventory - Linear and Vertical'!AA218,"")</f>
        <v/>
      </c>
      <c r="K231" s="190">
        <f t="shared" si="110"/>
        <v>0</v>
      </c>
      <c r="L231" s="190">
        <f t="shared" si="116"/>
        <v>0</v>
      </c>
      <c r="M231" s="190">
        <f t="shared" si="117"/>
        <v>0</v>
      </c>
      <c r="N231" s="190">
        <f t="shared" si="118"/>
        <v>0</v>
      </c>
      <c r="O231" s="190">
        <f t="shared" si="119"/>
        <v>0</v>
      </c>
      <c r="P231" s="191">
        <f t="shared" si="120"/>
        <v>0</v>
      </c>
      <c r="Q231" s="192" t="str">
        <f t="shared" si="121"/>
        <v/>
      </c>
      <c r="R231" s="192" t="str">
        <f t="shared" si="122"/>
        <v/>
      </c>
      <c r="S231" s="169" t="str">
        <f t="shared" si="111"/>
        <v/>
      </c>
      <c r="T231" s="169" t="str">
        <f t="shared" si="115"/>
        <v/>
      </c>
      <c r="U231" s="169" t="str">
        <f t="shared" si="115"/>
        <v/>
      </c>
      <c r="V231" s="169" t="str">
        <f t="shared" si="112"/>
        <v/>
      </c>
      <c r="W231" s="169" t="str">
        <f t="shared" si="123"/>
        <v/>
      </c>
      <c r="X231" s="169" t="str">
        <f t="shared" si="123"/>
        <v/>
      </c>
      <c r="Y231" s="169" t="str">
        <f t="shared" si="123"/>
        <v/>
      </c>
      <c r="Z231" s="169" t="str">
        <f t="shared" si="123"/>
        <v/>
      </c>
      <c r="AA231" s="169" t="str">
        <f t="shared" si="123"/>
        <v/>
      </c>
      <c r="AB231" s="169" t="str">
        <f t="shared" si="123"/>
        <v/>
      </c>
      <c r="AC231" s="169" t="str">
        <f t="shared" si="123"/>
        <v/>
      </c>
      <c r="AD231" s="169" t="str">
        <f t="shared" si="123"/>
        <v/>
      </c>
      <c r="AE231" s="169" t="str">
        <f t="shared" si="123"/>
        <v/>
      </c>
      <c r="AF231" s="169" t="str">
        <f t="shared" si="123"/>
        <v/>
      </c>
      <c r="AG231" s="169" t="str">
        <f t="shared" si="124"/>
        <v/>
      </c>
      <c r="AH231" s="169" t="str">
        <f t="shared" si="124"/>
        <v/>
      </c>
      <c r="AI231" s="169" t="str">
        <f t="shared" si="124"/>
        <v/>
      </c>
      <c r="AJ231" s="169" t="str">
        <f t="shared" si="124"/>
        <v/>
      </c>
      <c r="AK231" s="169" t="str">
        <f t="shared" si="124"/>
        <v/>
      </c>
      <c r="AL231" s="169" t="str">
        <f t="shared" si="124"/>
        <v/>
      </c>
      <c r="AM231" s="169" t="str">
        <f t="shared" si="124"/>
        <v/>
      </c>
      <c r="AN231" s="169" t="str">
        <f t="shared" si="124"/>
        <v/>
      </c>
      <c r="AO231" s="169" t="str">
        <f t="shared" si="124"/>
        <v/>
      </c>
      <c r="AP231" s="169" t="str">
        <f t="shared" si="124"/>
        <v/>
      </c>
      <c r="AQ231" s="170">
        <f t="shared" si="125"/>
        <v>0</v>
      </c>
      <c r="AR231" s="170">
        <f t="shared" si="126"/>
        <v>0</v>
      </c>
      <c r="AS231" s="193">
        <f t="shared" si="127"/>
        <v>0</v>
      </c>
    </row>
    <row r="232" spans="1:45" s="74" customFormat="1" ht="27.75" customHeight="1">
      <c r="A232" s="184">
        <f>'Inventory - Linear and Vertical'!A219</f>
        <v>216</v>
      </c>
      <c r="B232" s="184"/>
      <c r="C232" s="184">
        <f>'Inventory - Linear and Vertical'!D219</f>
        <v>0</v>
      </c>
      <c r="D232" s="184" t="str">
        <f>IF('Inventory - Linear and Vertical'!E219="","",'Inventory - Linear and Vertical'!E219)</f>
        <v/>
      </c>
      <c r="E232" s="185">
        <f>'Inventory - Linear and Vertical'!F219</f>
        <v>0</v>
      </c>
      <c r="F232" s="186">
        <f>'Inventory - Linear and Vertical'!G219</f>
        <v>0</v>
      </c>
      <c r="G232" s="194">
        <f>'Inventory - Linear and Vertical'!K219</f>
        <v>0</v>
      </c>
      <c r="H232" s="188">
        <f>IF(C232='Community-Wide Current State'!$A$18,'Inventory - Vehicles and Equip.'!J214-'Inventory - Vehicles and Equip.'!O214,'Inventory - Linear and Vertical'!I219)</f>
        <v>0</v>
      </c>
      <c r="I232" s="188">
        <f>'Inventory - Linear and Vertical'!M219</f>
        <v>0</v>
      </c>
      <c r="J232" s="189" t="str">
        <f>IF(ISNUMBER('Inventory - Linear and Vertical'!AA219),'Inventory - Linear and Vertical'!AA219,"")</f>
        <v/>
      </c>
      <c r="K232" s="190">
        <f t="shared" si="110"/>
        <v>0</v>
      </c>
      <c r="L232" s="190">
        <f t="shared" si="116"/>
        <v>0</v>
      </c>
      <c r="M232" s="190">
        <f t="shared" si="117"/>
        <v>0</v>
      </c>
      <c r="N232" s="190">
        <f t="shared" si="118"/>
        <v>0</v>
      </c>
      <c r="O232" s="190">
        <f t="shared" si="119"/>
        <v>0</v>
      </c>
      <c r="P232" s="191">
        <f t="shared" si="120"/>
        <v>0</v>
      </c>
      <c r="Q232" s="192" t="str">
        <f t="shared" si="121"/>
        <v/>
      </c>
      <c r="R232" s="192" t="str">
        <f t="shared" si="122"/>
        <v/>
      </c>
      <c r="S232" s="169" t="str">
        <f t="shared" si="111"/>
        <v/>
      </c>
      <c r="T232" s="169" t="str">
        <f t="shared" si="115"/>
        <v/>
      </c>
      <c r="U232" s="169" t="str">
        <f t="shared" si="115"/>
        <v/>
      </c>
      <c r="V232" s="169" t="str">
        <f t="shared" si="112"/>
        <v/>
      </c>
      <c r="W232" s="169" t="str">
        <f t="shared" si="123"/>
        <v/>
      </c>
      <c r="X232" s="169" t="str">
        <f t="shared" si="123"/>
        <v/>
      </c>
      <c r="Y232" s="169" t="str">
        <f t="shared" si="123"/>
        <v/>
      </c>
      <c r="Z232" s="169" t="str">
        <f t="shared" si="123"/>
        <v/>
      </c>
      <c r="AA232" s="169" t="str">
        <f t="shared" si="123"/>
        <v/>
      </c>
      <c r="AB232" s="169" t="str">
        <f t="shared" si="123"/>
        <v/>
      </c>
      <c r="AC232" s="169" t="str">
        <f t="shared" si="123"/>
        <v/>
      </c>
      <c r="AD232" s="169" t="str">
        <f t="shared" si="123"/>
        <v/>
      </c>
      <c r="AE232" s="169" t="str">
        <f t="shared" si="123"/>
        <v/>
      </c>
      <c r="AF232" s="169" t="str">
        <f t="shared" si="123"/>
        <v/>
      </c>
      <c r="AG232" s="169" t="str">
        <f t="shared" si="124"/>
        <v/>
      </c>
      <c r="AH232" s="169" t="str">
        <f t="shared" si="124"/>
        <v/>
      </c>
      <c r="AI232" s="169" t="str">
        <f t="shared" si="124"/>
        <v/>
      </c>
      <c r="AJ232" s="169" t="str">
        <f t="shared" si="124"/>
        <v/>
      </c>
      <c r="AK232" s="169" t="str">
        <f t="shared" si="124"/>
        <v/>
      </c>
      <c r="AL232" s="169" t="str">
        <f t="shared" si="124"/>
        <v/>
      </c>
      <c r="AM232" s="169" t="str">
        <f t="shared" si="124"/>
        <v/>
      </c>
      <c r="AN232" s="169" t="str">
        <f t="shared" si="124"/>
        <v/>
      </c>
      <c r="AO232" s="169" t="str">
        <f t="shared" si="124"/>
        <v/>
      </c>
      <c r="AP232" s="169" t="str">
        <f t="shared" si="124"/>
        <v/>
      </c>
      <c r="AQ232" s="170">
        <f t="shared" si="125"/>
        <v>0</v>
      </c>
      <c r="AR232" s="170">
        <f t="shared" si="126"/>
        <v>0</v>
      </c>
      <c r="AS232" s="193">
        <f t="shared" si="127"/>
        <v>0</v>
      </c>
    </row>
    <row r="233" spans="1:45" s="74" customFormat="1" ht="27.75" customHeight="1">
      <c r="A233" s="184">
        <f>'Inventory - Linear and Vertical'!A220</f>
        <v>217</v>
      </c>
      <c r="B233" s="184"/>
      <c r="C233" s="184">
        <f>'Inventory - Linear and Vertical'!D220</f>
        <v>0</v>
      </c>
      <c r="D233" s="184" t="str">
        <f>IF('Inventory - Linear and Vertical'!E220="","",'Inventory - Linear and Vertical'!E220)</f>
        <v/>
      </c>
      <c r="E233" s="185">
        <f>'Inventory - Linear and Vertical'!F220</f>
        <v>0</v>
      </c>
      <c r="F233" s="186">
        <f>'Inventory - Linear and Vertical'!G220</f>
        <v>0</v>
      </c>
      <c r="G233" s="194">
        <f>'Inventory - Linear and Vertical'!K220</f>
        <v>0</v>
      </c>
      <c r="H233" s="188">
        <f>IF(C233='Community-Wide Current State'!$A$18,'Inventory - Vehicles and Equip.'!J215-'Inventory - Vehicles and Equip.'!O215,'Inventory - Linear and Vertical'!I220)</f>
        <v>0</v>
      </c>
      <c r="I233" s="188">
        <f>'Inventory - Linear and Vertical'!M220</f>
        <v>0</v>
      </c>
      <c r="J233" s="189" t="str">
        <f>IF(ISNUMBER('Inventory - Linear and Vertical'!AA220),'Inventory - Linear and Vertical'!AA220,"")</f>
        <v/>
      </c>
      <c r="K233" s="190">
        <f t="shared" si="110"/>
        <v>0</v>
      </c>
      <c r="L233" s="190">
        <f t="shared" si="116"/>
        <v>0</v>
      </c>
      <c r="M233" s="190">
        <f t="shared" si="117"/>
        <v>0</v>
      </c>
      <c r="N233" s="190">
        <f t="shared" si="118"/>
        <v>0</v>
      </c>
      <c r="O233" s="190">
        <f t="shared" si="119"/>
        <v>0</v>
      </c>
      <c r="P233" s="191">
        <f t="shared" si="120"/>
        <v>0</v>
      </c>
      <c r="Q233" s="192" t="str">
        <f t="shared" si="121"/>
        <v/>
      </c>
      <c r="R233" s="192" t="str">
        <f t="shared" si="122"/>
        <v/>
      </c>
      <c r="S233" s="169" t="str">
        <f t="shared" si="111"/>
        <v/>
      </c>
      <c r="T233" s="169" t="str">
        <f t="shared" si="115"/>
        <v/>
      </c>
      <c r="U233" s="169" t="str">
        <f t="shared" si="115"/>
        <v/>
      </c>
      <c r="V233" s="169" t="str">
        <f t="shared" si="112"/>
        <v/>
      </c>
      <c r="W233" s="169" t="str">
        <f t="shared" si="123"/>
        <v/>
      </c>
      <c r="X233" s="169" t="str">
        <f t="shared" si="123"/>
        <v/>
      </c>
      <c r="Y233" s="169" t="str">
        <f t="shared" si="123"/>
        <v/>
      </c>
      <c r="Z233" s="169" t="str">
        <f t="shared" si="123"/>
        <v/>
      </c>
      <c r="AA233" s="169" t="str">
        <f t="shared" si="123"/>
        <v/>
      </c>
      <c r="AB233" s="169" t="str">
        <f t="shared" si="123"/>
        <v/>
      </c>
      <c r="AC233" s="169" t="str">
        <f t="shared" si="123"/>
        <v/>
      </c>
      <c r="AD233" s="169" t="str">
        <f t="shared" si="123"/>
        <v/>
      </c>
      <c r="AE233" s="169" t="str">
        <f t="shared" si="123"/>
        <v/>
      </c>
      <c r="AF233" s="169" t="str">
        <f t="shared" si="123"/>
        <v/>
      </c>
      <c r="AG233" s="169" t="str">
        <f t="shared" si="124"/>
        <v/>
      </c>
      <c r="AH233" s="169" t="str">
        <f t="shared" si="124"/>
        <v/>
      </c>
      <c r="AI233" s="169" t="str">
        <f t="shared" si="124"/>
        <v/>
      </c>
      <c r="AJ233" s="169" t="str">
        <f t="shared" si="124"/>
        <v/>
      </c>
      <c r="AK233" s="169" t="str">
        <f t="shared" si="124"/>
        <v/>
      </c>
      <c r="AL233" s="169" t="str">
        <f t="shared" si="124"/>
        <v/>
      </c>
      <c r="AM233" s="169" t="str">
        <f t="shared" si="124"/>
        <v/>
      </c>
      <c r="AN233" s="169" t="str">
        <f t="shared" si="124"/>
        <v/>
      </c>
      <c r="AO233" s="169" t="str">
        <f t="shared" si="124"/>
        <v/>
      </c>
      <c r="AP233" s="169" t="str">
        <f t="shared" si="124"/>
        <v/>
      </c>
      <c r="AQ233" s="170">
        <f t="shared" si="125"/>
        <v>0</v>
      </c>
      <c r="AR233" s="170">
        <f t="shared" si="126"/>
        <v>0</v>
      </c>
      <c r="AS233" s="193">
        <f t="shared" si="127"/>
        <v>0</v>
      </c>
    </row>
    <row r="234" spans="1:45" s="74" customFormat="1" ht="27.75" customHeight="1">
      <c r="A234" s="184">
        <f>'Inventory - Linear and Vertical'!A221</f>
        <v>218</v>
      </c>
      <c r="B234" s="184"/>
      <c r="C234" s="184">
        <f>'Inventory - Linear and Vertical'!D221</f>
        <v>0</v>
      </c>
      <c r="D234" s="184" t="str">
        <f>IF('Inventory - Linear and Vertical'!E221="","",'Inventory - Linear and Vertical'!E221)</f>
        <v/>
      </c>
      <c r="E234" s="185">
        <f>'Inventory - Linear and Vertical'!F221</f>
        <v>0</v>
      </c>
      <c r="F234" s="186">
        <f>'Inventory - Linear and Vertical'!G221</f>
        <v>0</v>
      </c>
      <c r="G234" s="194">
        <f>'Inventory - Linear and Vertical'!K221</f>
        <v>0</v>
      </c>
      <c r="H234" s="188">
        <f>IF(C234='Community-Wide Current State'!$A$18,'Inventory - Vehicles and Equip.'!J216-'Inventory - Vehicles and Equip.'!O216,'Inventory - Linear and Vertical'!I221)</f>
        <v>0</v>
      </c>
      <c r="I234" s="188">
        <f>'Inventory - Linear and Vertical'!M221</f>
        <v>0</v>
      </c>
      <c r="J234" s="189" t="str">
        <f>IF(ISNUMBER('Inventory - Linear and Vertical'!AA221),'Inventory - Linear and Vertical'!AA221,"")</f>
        <v/>
      </c>
      <c r="K234" s="190">
        <f t="shared" si="110"/>
        <v>0</v>
      </c>
      <c r="L234" s="190">
        <f t="shared" si="116"/>
        <v>0</v>
      </c>
      <c r="M234" s="190">
        <f t="shared" si="117"/>
        <v>0</v>
      </c>
      <c r="N234" s="190">
        <f t="shared" si="118"/>
        <v>0</v>
      </c>
      <c r="O234" s="190">
        <f t="shared" si="119"/>
        <v>0</v>
      </c>
      <c r="P234" s="191">
        <f t="shared" si="120"/>
        <v>0</v>
      </c>
      <c r="Q234" s="192" t="str">
        <f t="shared" si="121"/>
        <v/>
      </c>
      <c r="R234" s="192" t="str">
        <f t="shared" si="122"/>
        <v/>
      </c>
      <c r="S234" s="169" t="str">
        <f t="shared" si="111"/>
        <v/>
      </c>
      <c r="T234" s="169" t="str">
        <f t="shared" si="115"/>
        <v/>
      </c>
      <c r="U234" s="169" t="str">
        <f t="shared" si="115"/>
        <v/>
      </c>
      <c r="V234" s="169" t="str">
        <f t="shared" si="112"/>
        <v/>
      </c>
      <c r="W234" s="169" t="str">
        <f t="shared" si="123"/>
        <v/>
      </c>
      <c r="X234" s="169" t="str">
        <f t="shared" si="123"/>
        <v/>
      </c>
      <c r="Y234" s="169" t="str">
        <f t="shared" si="123"/>
        <v/>
      </c>
      <c r="Z234" s="169" t="str">
        <f t="shared" si="123"/>
        <v/>
      </c>
      <c r="AA234" s="169" t="str">
        <f t="shared" si="123"/>
        <v/>
      </c>
      <c r="AB234" s="169" t="str">
        <f t="shared" si="123"/>
        <v/>
      </c>
      <c r="AC234" s="169" t="str">
        <f t="shared" si="123"/>
        <v/>
      </c>
      <c r="AD234" s="169" t="str">
        <f t="shared" si="123"/>
        <v/>
      </c>
      <c r="AE234" s="169" t="str">
        <f t="shared" si="123"/>
        <v/>
      </c>
      <c r="AF234" s="169" t="str">
        <f t="shared" si="123"/>
        <v/>
      </c>
      <c r="AG234" s="169" t="str">
        <f t="shared" si="124"/>
        <v/>
      </c>
      <c r="AH234" s="169" t="str">
        <f t="shared" si="124"/>
        <v/>
      </c>
      <c r="AI234" s="169" t="str">
        <f t="shared" si="124"/>
        <v/>
      </c>
      <c r="AJ234" s="169" t="str">
        <f t="shared" si="124"/>
        <v/>
      </c>
      <c r="AK234" s="169" t="str">
        <f t="shared" si="124"/>
        <v/>
      </c>
      <c r="AL234" s="169" t="str">
        <f t="shared" si="124"/>
        <v/>
      </c>
      <c r="AM234" s="169" t="str">
        <f t="shared" si="124"/>
        <v/>
      </c>
      <c r="AN234" s="169" t="str">
        <f t="shared" si="124"/>
        <v/>
      </c>
      <c r="AO234" s="169" t="str">
        <f t="shared" si="124"/>
        <v/>
      </c>
      <c r="AP234" s="169" t="str">
        <f t="shared" si="124"/>
        <v/>
      </c>
      <c r="AQ234" s="170">
        <f t="shared" si="125"/>
        <v>0</v>
      </c>
      <c r="AR234" s="170">
        <f t="shared" si="126"/>
        <v>0</v>
      </c>
      <c r="AS234" s="193">
        <f t="shared" si="127"/>
        <v>0</v>
      </c>
    </row>
    <row r="235" spans="1:45" s="74" customFormat="1" ht="27.75" customHeight="1">
      <c r="A235" s="184">
        <f>'Inventory - Linear and Vertical'!A222</f>
        <v>219</v>
      </c>
      <c r="B235" s="184"/>
      <c r="C235" s="184">
        <f>'Inventory - Linear and Vertical'!D222</f>
        <v>0</v>
      </c>
      <c r="D235" s="184" t="str">
        <f>IF('Inventory - Linear and Vertical'!E222="","",'Inventory - Linear and Vertical'!E222)</f>
        <v/>
      </c>
      <c r="E235" s="185">
        <f>'Inventory - Linear and Vertical'!F222</f>
        <v>0</v>
      </c>
      <c r="F235" s="186">
        <f>'Inventory - Linear and Vertical'!G222</f>
        <v>0</v>
      </c>
      <c r="G235" s="194">
        <f>'Inventory - Linear and Vertical'!K222</f>
        <v>0</v>
      </c>
      <c r="H235" s="188">
        <f>IF(C235='Community-Wide Current State'!$A$18,'Inventory - Vehicles and Equip.'!J217-'Inventory - Vehicles and Equip.'!O217,'Inventory - Linear and Vertical'!I222)</f>
        <v>0</v>
      </c>
      <c r="I235" s="188">
        <f>'Inventory - Linear and Vertical'!M222</f>
        <v>0</v>
      </c>
      <c r="J235" s="189" t="str">
        <f>IF(ISNUMBER('Inventory - Linear and Vertical'!AA222),'Inventory - Linear and Vertical'!AA222,"")</f>
        <v/>
      </c>
      <c r="K235" s="190">
        <f t="shared" si="110"/>
        <v>0</v>
      </c>
      <c r="L235" s="190">
        <f t="shared" si="116"/>
        <v>0</v>
      </c>
      <c r="M235" s="190">
        <f t="shared" si="117"/>
        <v>0</v>
      </c>
      <c r="N235" s="190">
        <f t="shared" si="118"/>
        <v>0</v>
      </c>
      <c r="O235" s="190">
        <f t="shared" si="119"/>
        <v>0</v>
      </c>
      <c r="P235" s="191">
        <f t="shared" si="120"/>
        <v>0</v>
      </c>
      <c r="Q235" s="192" t="str">
        <f t="shared" si="121"/>
        <v/>
      </c>
      <c r="R235" s="192" t="str">
        <f t="shared" si="122"/>
        <v/>
      </c>
      <c r="S235" s="169" t="str">
        <f t="shared" si="111"/>
        <v/>
      </c>
      <c r="T235" s="169" t="str">
        <f t="shared" si="115"/>
        <v/>
      </c>
      <c r="U235" s="169" t="str">
        <f t="shared" si="115"/>
        <v/>
      </c>
      <c r="V235" s="169" t="str">
        <f t="shared" si="112"/>
        <v/>
      </c>
      <c r="W235" s="169" t="str">
        <f t="shared" si="123"/>
        <v/>
      </c>
      <c r="X235" s="169" t="str">
        <f t="shared" si="123"/>
        <v/>
      </c>
      <c r="Y235" s="169" t="str">
        <f t="shared" si="123"/>
        <v/>
      </c>
      <c r="Z235" s="169" t="str">
        <f t="shared" si="123"/>
        <v/>
      </c>
      <c r="AA235" s="169" t="str">
        <f t="shared" si="123"/>
        <v/>
      </c>
      <c r="AB235" s="169" t="str">
        <f t="shared" si="123"/>
        <v/>
      </c>
      <c r="AC235" s="169" t="str">
        <f t="shared" si="123"/>
        <v/>
      </c>
      <c r="AD235" s="169" t="str">
        <f t="shared" si="123"/>
        <v/>
      </c>
      <c r="AE235" s="169" t="str">
        <f t="shared" si="123"/>
        <v/>
      </c>
      <c r="AF235" s="169" t="str">
        <f t="shared" si="123"/>
        <v/>
      </c>
      <c r="AG235" s="169" t="str">
        <f t="shared" si="124"/>
        <v/>
      </c>
      <c r="AH235" s="169" t="str">
        <f t="shared" si="124"/>
        <v/>
      </c>
      <c r="AI235" s="169" t="str">
        <f t="shared" si="124"/>
        <v/>
      </c>
      <c r="AJ235" s="169" t="str">
        <f t="shared" si="124"/>
        <v/>
      </c>
      <c r="AK235" s="169" t="str">
        <f t="shared" si="124"/>
        <v/>
      </c>
      <c r="AL235" s="169" t="str">
        <f t="shared" si="124"/>
        <v/>
      </c>
      <c r="AM235" s="169" t="str">
        <f t="shared" si="124"/>
        <v/>
      </c>
      <c r="AN235" s="169" t="str">
        <f t="shared" si="124"/>
        <v/>
      </c>
      <c r="AO235" s="169" t="str">
        <f t="shared" si="124"/>
        <v/>
      </c>
      <c r="AP235" s="169" t="str">
        <f t="shared" si="124"/>
        <v/>
      </c>
      <c r="AQ235" s="170">
        <f t="shared" si="125"/>
        <v>0</v>
      </c>
      <c r="AR235" s="170">
        <f t="shared" si="126"/>
        <v>0</v>
      </c>
      <c r="AS235" s="193">
        <f t="shared" si="127"/>
        <v>0</v>
      </c>
    </row>
    <row r="236" spans="1:45" s="74" customFormat="1" ht="27.75" customHeight="1">
      <c r="A236" s="184">
        <f>'Inventory - Linear and Vertical'!A223</f>
        <v>220</v>
      </c>
      <c r="B236" s="184"/>
      <c r="C236" s="184">
        <f>'Inventory - Linear and Vertical'!D223</f>
        <v>0</v>
      </c>
      <c r="D236" s="184" t="str">
        <f>IF('Inventory - Linear and Vertical'!E223="","",'Inventory - Linear and Vertical'!E223)</f>
        <v/>
      </c>
      <c r="E236" s="185">
        <f>'Inventory - Linear and Vertical'!F223</f>
        <v>0</v>
      </c>
      <c r="F236" s="186">
        <f>'Inventory - Linear and Vertical'!G223</f>
        <v>0</v>
      </c>
      <c r="G236" s="194">
        <f>'Inventory - Linear and Vertical'!K223</f>
        <v>0</v>
      </c>
      <c r="H236" s="188">
        <f>IF(C236='Community-Wide Current State'!$A$18,'Inventory - Vehicles and Equip.'!J218-'Inventory - Vehicles and Equip.'!O218,'Inventory - Linear and Vertical'!I223)</f>
        <v>0</v>
      </c>
      <c r="I236" s="188">
        <f>'Inventory - Linear and Vertical'!M223</f>
        <v>0</v>
      </c>
      <c r="J236" s="189" t="str">
        <f>IF(ISNUMBER('Inventory - Linear and Vertical'!AA223),'Inventory - Linear and Vertical'!AA223,"")</f>
        <v/>
      </c>
      <c r="K236" s="190">
        <f t="shared" si="110"/>
        <v>0</v>
      </c>
      <c r="L236" s="190">
        <f t="shared" si="116"/>
        <v>0</v>
      </c>
      <c r="M236" s="190">
        <f t="shared" si="117"/>
        <v>0</v>
      </c>
      <c r="N236" s="190">
        <f t="shared" si="118"/>
        <v>0</v>
      </c>
      <c r="O236" s="190">
        <f t="shared" si="119"/>
        <v>0</v>
      </c>
      <c r="P236" s="191">
        <f t="shared" si="120"/>
        <v>0</v>
      </c>
      <c r="Q236" s="192" t="str">
        <f t="shared" si="121"/>
        <v/>
      </c>
      <c r="R236" s="192" t="str">
        <f t="shared" si="122"/>
        <v/>
      </c>
      <c r="S236" s="169" t="str">
        <f t="shared" si="111"/>
        <v/>
      </c>
      <c r="T236" s="169" t="str">
        <f t="shared" si="115"/>
        <v/>
      </c>
      <c r="U236" s="169" t="str">
        <f t="shared" si="115"/>
        <v/>
      </c>
      <c r="V236" s="169" t="str">
        <f t="shared" si="112"/>
        <v/>
      </c>
      <c r="W236" s="169" t="str">
        <f t="shared" si="123"/>
        <v/>
      </c>
      <c r="X236" s="169" t="str">
        <f t="shared" si="123"/>
        <v/>
      </c>
      <c r="Y236" s="169" t="str">
        <f t="shared" si="123"/>
        <v/>
      </c>
      <c r="Z236" s="169" t="str">
        <f t="shared" si="123"/>
        <v/>
      </c>
      <c r="AA236" s="169" t="str">
        <f t="shared" si="123"/>
        <v/>
      </c>
      <c r="AB236" s="169" t="str">
        <f t="shared" si="123"/>
        <v/>
      </c>
      <c r="AC236" s="169" t="str">
        <f t="shared" si="123"/>
        <v/>
      </c>
      <c r="AD236" s="169" t="str">
        <f t="shared" si="123"/>
        <v/>
      </c>
      <c r="AE236" s="169" t="str">
        <f t="shared" si="123"/>
        <v/>
      </c>
      <c r="AF236" s="169" t="str">
        <f t="shared" si="123"/>
        <v/>
      </c>
      <c r="AG236" s="169" t="str">
        <f t="shared" si="124"/>
        <v/>
      </c>
      <c r="AH236" s="169" t="str">
        <f t="shared" si="124"/>
        <v/>
      </c>
      <c r="AI236" s="169" t="str">
        <f t="shared" si="124"/>
        <v/>
      </c>
      <c r="AJ236" s="169" t="str">
        <f t="shared" si="124"/>
        <v/>
      </c>
      <c r="AK236" s="169" t="str">
        <f t="shared" si="124"/>
        <v/>
      </c>
      <c r="AL236" s="169" t="str">
        <f t="shared" si="124"/>
        <v/>
      </c>
      <c r="AM236" s="169" t="str">
        <f t="shared" si="124"/>
        <v/>
      </c>
      <c r="AN236" s="169" t="str">
        <f t="shared" si="124"/>
        <v/>
      </c>
      <c r="AO236" s="169" t="str">
        <f t="shared" si="124"/>
        <v/>
      </c>
      <c r="AP236" s="169" t="str">
        <f t="shared" si="124"/>
        <v/>
      </c>
      <c r="AQ236" s="170">
        <f t="shared" si="125"/>
        <v>0</v>
      </c>
      <c r="AR236" s="170">
        <f t="shared" si="126"/>
        <v>0</v>
      </c>
      <c r="AS236" s="193">
        <f t="shared" si="127"/>
        <v>0</v>
      </c>
    </row>
    <row r="237" spans="1:45" s="74" customFormat="1" ht="27.75" customHeight="1">
      <c r="A237" s="184">
        <f>'Inventory - Linear and Vertical'!A224</f>
        <v>221</v>
      </c>
      <c r="B237" s="184"/>
      <c r="C237" s="184">
        <f>'Inventory - Linear and Vertical'!D224</f>
        <v>0</v>
      </c>
      <c r="D237" s="184" t="str">
        <f>IF('Inventory - Linear and Vertical'!E224="","",'Inventory - Linear and Vertical'!E224)</f>
        <v/>
      </c>
      <c r="E237" s="185">
        <f>'Inventory - Linear and Vertical'!F224</f>
        <v>0</v>
      </c>
      <c r="F237" s="186">
        <f>'Inventory - Linear and Vertical'!G224</f>
        <v>0</v>
      </c>
      <c r="G237" s="194">
        <f>'Inventory - Linear and Vertical'!K224</f>
        <v>0</v>
      </c>
      <c r="H237" s="188">
        <f>IF(C237='Community-Wide Current State'!$A$18,'Inventory - Vehicles and Equip.'!J219-'Inventory - Vehicles and Equip.'!O219,'Inventory - Linear and Vertical'!I224)</f>
        <v>0</v>
      </c>
      <c r="I237" s="188">
        <f>'Inventory - Linear and Vertical'!M224</f>
        <v>0</v>
      </c>
      <c r="J237" s="189" t="str">
        <f>IF(ISNUMBER('Inventory - Linear and Vertical'!AA224),'Inventory - Linear and Vertical'!AA224,"")</f>
        <v/>
      </c>
      <c r="K237" s="190">
        <f t="shared" si="110"/>
        <v>0</v>
      </c>
      <c r="L237" s="190">
        <f t="shared" si="116"/>
        <v>0</v>
      </c>
      <c r="M237" s="190">
        <f t="shared" si="117"/>
        <v>0</v>
      </c>
      <c r="N237" s="190">
        <f t="shared" si="118"/>
        <v>0</v>
      </c>
      <c r="O237" s="190">
        <f t="shared" si="119"/>
        <v>0</v>
      </c>
      <c r="P237" s="191">
        <f t="shared" si="120"/>
        <v>0</v>
      </c>
      <c r="Q237" s="192" t="str">
        <f t="shared" si="121"/>
        <v/>
      </c>
      <c r="R237" s="192" t="str">
        <f t="shared" si="122"/>
        <v/>
      </c>
      <c r="S237" s="169" t="str">
        <f t="shared" si="111"/>
        <v/>
      </c>
      <c r="T237" s="169" t="str">
        <f t="shared" si="115"/>
        <v/>
      </c>
      <c r="U237" s="169" t="str">
        <f t="shared" si="115"/>
        <v/>
      </c>
      <c r="V237" s="169" t="str">
        <f t="shared" si="112"/>
        <v/>
      </c>
      <c r="W237" s="169" t="str">
        <f t="shared" ref="W237:AF246" si="128">IF(OR($K237=W$16,$L237=W$16,$M237=W$16,$N237=W$16,$O237=W$16,$P237=W$16),$G237,"")</f>
        <v/>
      </c>
      <c r="X237" s="169" t="str">
        <f t="shared" si="128"/>
        <v/>
      </c>
      <c r="Y237" s="169" t="str">
        <f t="shared" si="128"/>
        <v/>
      </c>
      <c r="Z237" s="169" t="str">
        <f t="shared" si="128"/>
        <v/>
      </c>
      <c r="AA237" s="169" t="str">
        <f t="shared" si="128"/>
        <v/>
      </c>
      <c r="AB237" s="169" t="str">
        <f t="shared" si="128"/>
        <v/>
      </c>
      <c r="AC237" s="169" t="str">
        <f t="shared" si="128"/>
        <v/>
      </c>
      <c r="AD237" s="169" t="str">
        <f t="shared" si="128"/>
        <v/>
      </c>
      <c r="AE237" s="169" t="str">
        <f t="shared" si="128"/>
        <v/>
      </c>
      <c r="AF237" s="169" t="str">
        <f t="shared" si="128"/>
        <v/>
      </c>
      <c r="AG237" s="169" t="str">
        <f t="shared" ref="AG237:AP246" si="129">IF(OR($K237=AG$16,$L237=AG$16,$M237=AG$16,$N237=AG$16,$O237=AG$16,$P237=AG$16),$G237,"")</f>
        <v/>
      </c>
      <c r="AH237" s="169" t="str">
        <f t="shared" si="129"/>
        <v/>
      </c>
      <c r="AI237" s="169" t="str">
        <f t="shared" si="129"/>
        <v/>
      </c>
      <c r="AJ237" s="169" t="str">
        <f t="shared" si="129"/>
        <v/>
      </c>
      <c r="AK237" s="169" t="str">
        <f t="shared" si="129"/>
        <v/>
      </c>
      <c r="AL237" s="169" t="str">
        <f t="shared" si="129"/>
        <v/>
      </c>
      <c r="AM237" s="169" t="str">
        <f t="shared" si="129"/>
        <v/>
      </c>
      <c r="AN237" s="169" t="str">
        <f t="shared" si="129"/>
        <v/>
      </c>
      <c r="AO237" s="169" t="str">
        <f t="shared" si="129"/>
        <v/>
      </c>
      <c r="AP237" s="169" t="str">
        <f t="shared" si="129"/>
        <v/>
      </c>
      <c r="AQ237" s="170">
        <f t="shared" si="125"/>
        <v>0</v>
      </c>
      <c r="AR237" s="170">
        <f t="shared" si="126"/>
        <v>0</v>
      </c>
      <c r="AS237" s="193">
        <f t="shared" si="127"/>
        <v>0</v>
      </c>
    </row>
    <row r="238" spans="1:45" s="74" customFormat="1" ht="27.75" customHeight="1">
      <c r="A238" s="184">
        <f>'Inventory - Linear and Vertical'!A225</f>
        <v>222</v>
      </c>
      <c r="B238" s="184"/>
      <c r="C238" s="184">
        <f>'Inventory - Linear and Vertical'!D225</f>
        <v>0</v>
      </c>
      <c r="D238" s="184" t="str">
        <f>IF('Inventory - Linear and Vertical'!E225="","",'Inventory - Linear and Vertical'!E225)</f>
        <v/>
      </c>
      <c r="E238" s="185">
        <f>'Inventory - Linear and Vertical'!F225</f>
        <v>0</v>
      </c>
      <c r="F238" s="186">
        <f>'Inventory - Linear and Vertical'!G225</f>
        <v>0</v>
      </c>
      <c r="G238" s="194">
        <f>'Inventory - Linear and Vertical'!K225</f>
        <v>0</v>
      </c>
      <c r="H238" s="188">
        <f>IF(C238='Community-Wide Current State'!$A$18,'Inventory - Vehicles and Equip.'!J220-'Inventory - Vehicles and Equip.'!O220,'Inventory - Linear and Vertical'!I225)</f>
        <v>0</v>
      </c>
      <c r="I238" s="188">
        <f>'Inventory - Linear and Vertical'!M225</f>
        <v>0</v>
      </c>
      <c r="J238" s="189" t="str">
        <f>IF(ISNUMBER('Inventory - Linear and Vertical'!AA225),'Inventory - Linear and Vertical'!AA225,"")</f>
        <v/>
      </c>
      <c r="K238" s="190">
        <f t="shared" si="110"/>
        <v>0</v>
      </c>
      <c r="L238" s="190">
        <f t="shared" si="116"/>
        <v>0</v>
      </c>
      <c r="M238" s="190">
        <f t="shared" si="117"/>
        <v>0</v>
      </c>
      <c r="N238" s="190">
        <f t="shared" si="118"/>
        <v>0</v>
      </c>
      <c r="O238" s="190">
        <f t="shared" si="119"/>
        <v>0</v>
      </c>
      <c r="P238" s="191">
        <f t="shared" si="120"/>
        <v>0</v>
      </c>
      <c r="Q238" s="192" t="str">
        <f t="shared" si="121"/>
        <v/>
      </c>
      <c r="R238" s="192" t="str">
        <f t="shared" si="122"/>
        <v/>
      </c>
      <c r="S238" s="169" t="str">
        <f t="shared" si="111"/>
        <v/>
      </c>
      <c r="T238" s="169" t="str">
        <f t="shared" ref="T238:U257" si="130">IF(OR($K238=T$16,$L238=T$16,$M238=T$16,$N238=T$16,$O238=T$16,$P238=T$16),$G238,"")</f>
        <v/>
      </c>
      <c r="U238" s="169" t="str">
        <f t="shared" si="130"/>
        <v/>
      </c>
      <c r="V238" s="169" t="str">
        <f t="shared" si="112"/>
        <v/>
      </c>
      <c r="W238" s="169" t="str">
        <f t="shared" si="128"/>
        <v/>
      </c>
      <c r="X238" s="169" t="str">
        <f t="shared" si="128"/>
        <v/>
      </c>
      <c r="Y238" s="169" t="str">
        <f t="shared" si="128"/>
        <v/>
      </c>
      <c r="Z238" s="169" t="str">
        <f t="shared" si="128"/>
        <v/>
      </c>
      <c r="AA238" s="169" t="str">
        <f t="shared" si="128"/>
        <v/>
      </c>
      <c r="AB238" s="169" t="str">
        <f t="shared" si="128"/>
        <v/>
      </c>
      <c r="AC238" s="169" t="str">
        <f t="shared" si="128"/>
        <v/>
      </c>
      <c r="AD238" s="169" t="str">
        <f t="shared" si="128"/>
        <v/>
      </c>
      <c r="AE238" s="169" t="str">
        <f t="shared" si="128"/>
        <v/>
      </c>
      <c r="AF238" s="169" t="str">
        <f t="shared" si="128"/>
        <v/>
      </c>
      <c r="AG238" s="169" t="str">
        <f t="shared" si="129"/>
        <v/>
      </c>
      <c r="AH238" s="169" t="str">
        <f t="shared" si="129"/>
        <v/>
      </c>
      <c r="AI238" s="169" t="str">
        <f t="shared" si="129"/>
        <v/>
      </c>
      <c r="AJ238" s="169" t="str">
        <f t="shared" si="129"/>
        <v/>
      </c>
      <c r="AK238" s="169" t="str">
        <f t="shared" si="129"/>
        <v/>
      </c>
      <c r="AL238" s="169" t="str">
        <f t="shared" si="129"/>
        <v/>
      </c>
      <c r="AM238" s="169" t="str">
        <f t="shared" si="129"/>
        <v/>
      </c>
      <c r="AN238" s="169" t="str">
        <f t="shared" si="129"/>
        <v/>
      </c>
      <c r="AO238" s="169" t="str">
        <f t="shared" si="129"/>
        <v/>
      </c>
      <c r="AP238" s="169" t="str">
        <f t="shared" si="129"/>
        <v/>
      </c>
      <c r="AQ238" s="170">
        <f t="shared" si="125"/>
        <v>0</v>
      </c>
      <c r="AR238" s="170">
        <f t="shared" si="126"/>
        <v>0</v>
      </c>
      <c r="AS238" s="193">
        <f t="shared" si="127"/>
        <v>0</v>
      </c>
    </row>
    <row r="239" spans="1:45" s="74" customFormat="1" ht="27.75" customHeight="1">
      <c r="A239" s="184">
        <f>'Inventory - Linear and Vertical'!A226</f>
        <v>223</v>
      </c>
      <c r="B239" s="184"/>
      <c r="C239" s="184">
        <f>'Inventory - Linear and Vertical'!D226</f>
        <v>0</v>
      </c>
      <c r="D239" s="184" t="str">
        <f>IF('Inventory - Linear and Vertical'!E226="","",'Inventory - Linear and Vertical'!E226)</f>
        <v/>
      </c>
      <c r="E239" s="185">
        <f>'Inventory - Linear and Vertical'!F226</f>
        <v>0</v>
      </c>
      <c r="F239" s="186">
        <f>'Inventory - Linear and Vertical'!G226</f>
        <v>0</v>
      </c>
      <c r="G239" s="194">
        <f>'Inventory - Linear and Vertical'!K226</f>
        <v>0</v>
      </c>
      <c r="H239" s="188">
        <f>IF(C239='Community-Wide Current State'!$A$18,'Inventory - Vehicles and Equip.'!J221-'Inventory - Vehicles and Equip.'!O221,'Inventory - Linear and Vertical'!I226)</f>
        <v>0</v>
      </c>
      <c r="I239" s="188">
        <f>'Inventory - Linear and Vertical'!M226</f>
        <v>0</v>
      </c>
      <c r="J239" s="189" t="str">
        <f>IF(ISNUMBER('Inventory - Linear and Vertical'!AA226),'Inventory - Linear and Vertical'!AA226,"")</f>
        <v/>
      </c>
      <c r="K239" s="190">
        <f t="shared" si="110"/>
        <v>0</v>
      </c>
      <c r="L239" s="190">
        <f t="shared" si="116"/>
        <v>0</v>
      </c>
      <c r="M239" s="190">
        <f t="shared" si="117"/>
        <v>0</v>
      </c>
      <c r="N239" s="190">
        <f t="shared" si="118"/>
        <v>0</v>
      </c>
      <c r="O239" s="190">
        <f t="shared" si="119"/>
        <v>0</v>
      </c>
      <c r="P239" s="191">
        <f t="shared" si="120"/>
        <v>0</v>
      </c>
      <c r="Q239" s="192" t="str">
        <f t="shared" si="121"/>
        <v/>
      </c>
      <c r="R239" s="192" t="str">
        <f t="shared" si="122"/>
        <v/>
      </c>
      <c r="S239" s="169" t="str">
        <f t="shared" si="111"/>
        <v/>
      </c>
      <c r="T239" s="169" t="str">
        <f t="shared" si="130"/>
        <v/>
      </c>
      <c r="U239" s="169" t="str">
        <f t="shared" si="130"/>
        <v/>
      </c>
      <c r="V239" s="169" t="str">
        <f t="shared" si="112"/>
        <v/>
      </c>
      <c r="W239" s="169" t="str">
        <f t="shared" si="128"/>
        <v/>
      </c>
      <c r="X239" s="169" t="str">
        <f t="shared" si="128"/>
        <v/>
      </c>
      <c r="Y239" s="169" t="str">
        <f t="shared" si="128"/>
        <v/>
      </c>
      <c r="Z239" s="169" t="str">
        <f t="shared" si="128"/>
        <v/>
      </c>
      <c r="AA239" s="169" t="str">
        <f t="shared" si="128"/>
        <v/>
      </c>
      <c r="AB239" s="169" t="str">
        <f t="shared" si="128"/>
        <v/>
      </c>
      <c r="AC239" s="169" t="str">
        <f t="shared" si="128"/>
        <v/>
      </c>
      <c r="AD239" s="169" t="str">
        <f t="shared" si="128"/>
        <v/>
      </c>
      <c r="AE239" s="169" t="str">
        <f t="shared" si="128"/>
        <v/>
      </c>
      <c r="AF239" s="169" t="str">
        <f t="shared" si="128"/>
        <v/>
      </c>
      <c r="AG239" s="169" t="str">
        <f t="shared" si="129"/>
        <v/>
      </c>
      <c r="AH239" s="169" t="str">
        <f t="shared" si="129"/>
        <v/>
      </c>
      <c r="AI239" s="169" t="str">
        <f t="shared" si="129"/>
        <v/>
      </c>
      <c r="AJ239" s="169" t="str">
        <f t="shared" si="129"/>
        <v/>
      </c>
      <c r="AK239" s="169" t="str">
        <f t="shared" si="129"/>
        <v/>
      </c>
      <c r="AL239" s="169" t="str">
        <f t="shared" si="129"/>
        <v/>
      </c>
      <c r="AM239" s="169" t="str">
        <f t="shared" si="129"/>
        <v/>
      </c>
      <c r="AN239" s="169" t="str">
        <f t="shared" si="129"/>
        <v/>
      </c>
      <c r="AO239" s="169" t="str">
        <f t="shared" si="129"/>
        <v/>
      </c>
      <c r="AP239" s="169" t="str">
        <f t="shared" si="129"/>
        <v/>
      </c>
      <c r="AQ239" s="170">
        <f t="shared" si="125"/>
        <v>0</v>
      </c>
      <c r="AR239" s="170">
        <f t="shared" si="126"/>
        <v>0</v>
      </c>
      <c r="AS239" s="193">
        <f t="shared" si="127"/>
        <v>0</v>
      </c>
    </row>
    <row r="240" spans="1:45" s="74" customFormat="1" ht="27.75" customHeight="1">
      <c r="A240" s="184">
        <f>'Inventory - Linear and Vertical'!A227</f>
        <v>224</v>
      </c>
      <c r="B240" s="184"/>
      <c r="C240" s="184">
        <f>'Inventory - Linear and Vertical'!D227</f>
        <v>0</v>
      </c>
      <c r="D240" s="184" t="str">
        <f>IF('Inventory - Linear and Vertical'!E227="","",'Inventory - Linear and Vertical'!E227)</f>
        <v/>
      </c>
      <c r="E240" s="185">
        <f>'Inventory - Linear and Vertical'!F227</f>
        <v>0</v>
      </c>
      <c r="F240" s="186">
        <f>'Inventory - Linear and Vertical'!G227</f>
        <v>0</v>
      </c>
      <c r="G240" s="194">
        <f>'Inventory - Linear and Vertical'!K227</f>
        <v>0</v>
      </c>
      <c r="H240" s="188">
        <f>IF(C240='Community-Wide Current State'!$A$18,'Inventory - Vehicles and Equip.'!J222-'Inventory - Vehicles and Equip.'!O222,'Inventory - Linear and Vertical'!I227)</f>
        <v>0</v>
      </c>
      <c r="I240" s="188">
        <f>'Inventory - Linear and Vertical'!M227</f>
        <v>0</v>
      </c>
      <c r="J240" s="189" t="str">
        <f>IF(ISNUMBER('Inventory - Linear and Vertical'!AA227),'Inventory - Linear and Vertical'!AA227,"")</f>
        <v/>
      </c>
      <c r="K240" s="190">
        <f t="shared" si="110"/>
        <v>0</v>
      </c>
      <c r="L240" s="190">
        <f t="shared" si="116"/>
        <v>0</v>
      </c>
      <c r="M240" s="190">
        <f t="shared" si="117"/>
        <v>0</v>
      </c>
      <c r="N240" s="190">
        <f t="shared" si="118"/>
        <v>0</v>
      </c>
      <c r="O240" s="190">
        <f t="shared" si="119"/>
        <v>0</v>
      </c>
      <c r="P240" s="191">
        <f t="shared" si="120"/>
        <v>0</v>
      </c>
      <c r="Q240" s="192" t="str">
        <f t="shared" si="121"/>
        <v/>
      </c>
      <c r="R240" s="192" t="str">
        <f t="shared" si="122"/>
        <v/>
      </c>
      <c r="S240" s="169" t="str">
        <f t="shared" si="111"/>
        <v/>
      </c>
      <c r="T240" s="169" t="str">
        <f t="shared" si="130"/>
        <v/>
      </c>
      <c r="U240" s="169" t="str">
        <f t="shared" si="130"/>
        <v/>
      </c>
      <c r="V240" s="169" t="str">
        <f t="shared" si="112"/>
        <v/>
      </c>
      <c r="W240" s="169" t="str">
        <f t="shared" si="128"/>
        <v/>
      </c>
      <c r="X240" s="169" t="str">
        <f t="shared" si="128"/>
        <v/>
      </c>
      <c r="Y240" s="169" t="str">
        <f t="shared" si="128"/>
        <v/>
      </c>
      <c r="Z240" s="169" t="str">
        <f t="shared" si="128"/>
        <v/>
      </c>
      <c r="AA240" s="169" t="str">
        <f t="shared" si="128"/>
        <v/>
      </c>
      <c r="AB240" s="169" t="str">
        <f t="shared" si="128"/>
        <v/>
      </c>
      <c r="AC240" s="169" t="str">
        <f t="shared" si="128"/>
        <v/>
      </c>
      <c r="AD240" s="169" t="str">
        <f t="shared" si="128"/>
        <v/>
      </c>
      <c r="AE240" s="169" t="str">
        <f t="shared" si="128"/>
        <v/>
      </c>
      <c r="AF240" s="169" t="str">
        <f t="shared" si="128"/>
        <v/>
      </c>
      <c r="AG240" s="169" t="str">
        <f t="shared" si="129"/>
        <v/>
      </c>
      <c r="AH240" s="169" t="str">
        <f t="shared" si="129"/>
        <v/>
      </c>
      <c r="AI240" s="169" t="str">
        <f t="shared" si="129"/>
        <v/>
      </c>
      <c r="AJ240" s="169" t="str">
        <f t="shared" si="129"/>
        <v/>
      </c>
      <c r="AK240" s="169" t="str">
        <f t="shared" si="129"/>
        <v/>
      </c>
      <c r="AL240" s="169" t="str">
        <f t="shared" si="129"/>
        <v/>
      </c>
      <c r="AM240" s="169" t="str">
        <f t="shared" si="129"/>
        <v/>
      </c>
      <c r="AN240" s="169" t="str">
        <f t="shared" si="129"/>
        <v/>
      </c>
      <c r="AO240" s="169" t="str">
        <f t="shared" si="129"/>
        <v/>
      </c>
      <c r="AP240" s="169" t="str">
        <f t="shared" si="129"/>
        <v/>
      </c>
      <c r="AQ240" s="170">
        <f t="shared" si="125"/>
        <v>0</v>
      </c>
      <c r="AR240" s="170">
        <f t="shared" si="126"/>
        <v>0</v>
      </c>
      <c r="AS240" s="193">
        <f t="shared" si="127"/>
        <v>0</v>
      </c>
    </row>
    <row r="241" spans="1:45" s="74" customFormat="1" ht="27.75" customHeight="1">
      <c r="A241" s="184">
        <f>'Inventory - Linear and Vertical'!A228</f>
        <v>225</v>
      </c>
      <c r="B241" s="184"/>
      <c r="C241" s="184">
        <f>'Inventory - Linear and Vertical'!D228</f>
        <v>0</v>
      </c>
      <c r="D241" s="184" t="str">
        <f>IF('Inventory - Linear and Vertical'!E228="","",'Inventory - Linear and Vertical'!E228)</f>
        <v/>
      </c>
      <c r="E241" s="185">
        <f>'Inventory - Linear and Vertical'!F228</f>
        <v>0</v>
      </c>
      <c r="F241" s="186">
        <f>'Inventory - Linear and Vertical'!G228</f>
        <v>0</v>
      </c>
      <c r="G241" s="194">
        <f>'Inventory - Linear and Vertical'!K228</f>
        <v>0</v>
      </c>
      <c r="H241" s="188">
        <f>IF(C241='Community-Wide Current State'!$A$18,'Inventory - Vehicles and Equip.'!J223-'Inventory - Vehicles and Equip.'!O223,'Inventory - Linear and Vertical'!I228)</f>
        <v>0</v>
      </c>
      <c r="I241" s="188">
        <f>'Inventory - Linear and Vertical'!M228</f>
        <v>0</v>
      </c>
      <c r="J241" s="189" t="str">
        <f>IF(ISNUMBER('Inventory - Linear and Vertical'!AA228),'Inventory - Linear and Vertical'!AA228,"")</f>
        <v/>
      </c>
      <c r="K241" s="190">
        <f t="shared" si="110"/>
        <v>0</v>
      </c>
      <c r="L241" s="190">
        <f t="shared" si="116"/>
        <v>0</v>
      </c>
      <c r="M241" s="190">
        <f t="shared" si="117"/>
        <v>0</v>
      </c>
      <c r="N241" s="190">
        <f t="shared" si="118"/>
        <v>0</v>
      </c>
      <c r="O241" s="190">
        <f t="shared" si="119"/>
        <v>0</v>
      </c>
      <c r="P241" s="191">
        <f t="shared" si="120"/>
        <v>0</v>
      </c>
      <c r="Q241" s="192" t="str">
        <f t="shared" si="121"/>
        <v/>
      </c>
      <c r="R241" s="192" t="str">
        <f t="shared" si="122"/>
        <v/>
      </c>
      <c r="S241" s="169" t="str">
        <f t="shared" si="111"/>
        <v/>
      </c>
      <c r="T241" s="169" t="str">
        <f t="shared" si="130"/>
        <v/>
      </c>
      <c r="U241" s="169" t="str">
        <f t="shared" si="130"/>
        <v/>
      </c>
      <c r="V241" s="169" t="str">
        <f t="shared" si="112"/>
        <v/>
      </c>
      <c r="W241" s="169" t="str">
        <f t="shared" si="128"/>
        <v/>
      </c>
      <c r="X241" s="169" t="str">
        <f t="shared" si="128"/>
        <v/>
      </c>
      <c r="Y241" s="169" t="str">
        <f t="shared" si="128"/>
        <v/>
      </c>
      <c r="Z241" s="169" t="str">
        <f t="shared" si="128"/>
        <v/>
      </c>
      <c r="AA241" s="169" t="str">
        <f t="shared" si="128"/>
        <v/>
      </c>
      <c r="AB241" s="169" t="str">
        <f t="shared" si="128"/>
        <v/>
      </c>
      <c r="AC241" s="169" t="str">
        <f t="shared" si="128"/>
        <v/>
      </c>
      <c r="AD241" s="169" t="str">
        <f t="shared" si="128"/>
        <v/>
      </c>
      <c r="AE241" s="169" t="str">
        <f t="shared" si="128"/>
        <v/>
      </c>
      <c r="AF241" s="169" t="str">
        <f t="shared" si="128"/>
        <v/>
      </c>
      <c r="AG241" s="169" t="str">
        <f t="shared" si="129"/>
        <v/>
      </c>
      <c r="AH241" s="169" t="str">
        <f t="shared" si="129"/>
        <v/>
      </c>
      <c r="AI241" s="169" t="str">
        <f t="shared" si="129"/>
        <v/>
      </c>
      <c r="AJ241" s="169" t="str">
        <f t="shared" si="129"/>
        <v/>
      </c>
      <c r="AK241" s="169" t="str">
        <f t="shared" si="129"/>
        <v/>
      </c>
      <c r="AL241" s="169" t="str">
        <f t="shared" si="129"/>
        <v/>
      </c>
      <c r="AM241" s="169" t="str">
        <f t="shared" si="129"/>
        <v/>
      </c>
      <c r="AN241" s="169" t="str">
        <f t="shared" si="129"/>
        <v/>
      </c>
      <c r="AO241" s="169" t="str">
        <f t="shared" si="129"/>
        <v/>
      </c>
      <c r="AP241" s="169" t="str">
        <f t="shared" si="129"/>
        <v/>
      </c>
      <c r="AQ241" s="170">
        <f t="shared" si="125"/>
        <v>0</v>
      </c>
      <c r="AR241" s="170">
        <f t="shared" si="126"/>
        <v>0</v>
      </c>
      <c r="AS241" s="193">
        <f t="shared" si="127"/>
        <v>0</v>
      </c>
    </row>
    <row r="242" spans="1:45" s="74" customFormat="1" ht="27.75" customHeight="1">
      <c r="A242" s="184">
        <f>'Inventory - Linear and Vertical'!A229</f>
        <v>226</v>
      </c>
      <c r="B242" s="184"/>
      <c r="C242" s="184">
        <f>'Inventory - Linear and Vertical'!D229</f>
        <v>0</v>
      </c>
      <c r="D242" s="184" t="str">
        <f>IF('Inventory - Linear and Vertical'!E229="","",'Inventory - Linear and Vertical'!E229)</f>
        <v/>
      </c>
      <c r="E242" s="185">
        <f>'Inventory - Linear and Vertical'!F229</f>
        <v>0</v>
      </c>
      <c r="F242" s="186">
        <f>'Inventory - Linear and Vertical'!G229</f>
        <v>0</v>
      </c>
      <c r="G242" s="194">
        <f>'Inventory - Linear and Vertical'!K229</f>
        <v>0</v>
      </c>
      <c r="H242" s="188">
        <f>IF(C242='Community-Wide Current State'!$A$18,'Inventory - Vehicles and Equip.'!J224-'Inventory - Vehicles and Equip.'!O224,'Inventory - Linear and Vertical'!I229)</f>
        <v>0</v>
      </c>
      <c r="I242" s="188">
        <f>'Inventory - Linear and Vertical'!M229</f>
        <v>0</v>
      </c>
      <c r="J242" s="189" t="str">
        <f>IF(ISNUMBER('Inventory - Linear and Vertical'!AA229),'Inventory - Linear and Vertical'!AA229,"")</f>
        <v/>
      </c>
      <c r="K242" s="190">
        <f t="shared" si="110"/>
        <v>0</v>
      </c>
      <c r="L242" s="190">
        <f t="shared" si="116"/>
        <v>0</v>
      </c>
      <c r="M242" s="190">
        <f t="shared" si="117"/>
        <v>0</v>
      </c>
      <c r="N242" s="190">
        <f t="shared" si="118"/>
        <v>0</v>
      </c>
      <c r="O242" s="190">
        <f t="shared" si="119"/>
        <v>0</v>
      </c>
      <c r="P242" s="191">
        <f t="shared" si="120"/>
        <v>0</v>
      </c>
      <c r="Q242" s="192" t="str">
        <f t="shared" si="121"/>
        <v/>
      </c>
      <c r="R242" s="192" t="str">
        <f t="shared" si="122"/>
        <v/>
      </c>
      <c r="S242" s="169" t="str">
        <f t="shared" si="111"/>
        <v/>
      </c>
      <c r="T242" s="169" t="str">
        <f t="shared" si="130"/>
        <v/>
      </c>
      <c r="U242" s="169" t="str">
        <f t="shared" si="130"/>
        <v/>
      </c>
      <c r="V242" s="169" t="str">
        <f t="shared" si="112"/>
        <v/>
      </c>
      <c r="W242" s="169" t="str">
        <f t="shared" si="128"/>
        <v/>
      </c>
      <c r="X242" s="169" t="str">
        <f t="shared" si="128"/>
        <v/>
      </c>
      <c r="Y242" s="169" t="str">
        <f t="shared" si="128"/>
        <v/>
      </c>
      <c r="Z242" s="169" t="str">
        <f t="shared" si="128"/>
        <v/>
      </c>
      <c r="AA242" s="169" t="str">
        <f t="shared" si="128"/>
        <v/>
      </c>
      <c r="AB242" s="169" t="str">
        <f t="shared" si="128"/>
        <v/>
      </c>
      <c r="AC242" s="169" t="str">
        <f t="shared" si="128"/>
        <v/>
      </c>
      <c r="AD242" s="169" t="str">
        <f t="shared" si="128"/>
        <v/>
      </c>
      <c r="AE242" s="169" t="str">
        <f t="shared" si="128"/>
        <v/>
      </c>
      <c r="AF242" s="169" t="str">
        <f t="shared" si="128"/>
        <v/>
      </c>
      <c r="AG242" s="169" t="str">
        <f t="shared" si="129"/>
        <v/>
      </c>
      <c r="AH242" s="169" t="str">
        <f t="shared" si="129"/>
        <v/>
      </c>
      <c r="AI242" s="169" t="str">
        <f t="shared" si="129"/>
        <v/>
      </c>
      <c r="AJ242" s="169" t="str">
        <f t="shared" si="129"/>
        <v/>
      </c>
      <c r="AK242" s="169" t="str">
        <f t="shared" si="129"/>
        <v/>
      </c>
      <c r="AL242" s="169" t="str">
        <f t="shared" si="129"/>
        <v/>
      </c>
      <c r="AM242" s="169" t="str">
        <f t="shared" si="129"/>
        <v/>
      </c>
      <c r="AN242" s="169" t="str">
        <f t="shared" si="129"/>
        <v/>
      </c>
      <c r="AO242" s="169" t="str">
        <f t="shared" si="129"/>
        <v/>
      </c>
      <c r="AP242" s="169" t="str">
        <f t="shared" si="129"/>
        <v/>
      </c>
      <c r="AQ242" s="170">
        <f t="shared" si="125"/>
        <v>0</v>
      </c>
      <c r="AR242" s="170">
        <f t="shared" si="126"/>
        <v>0</v>
      </c>
      <c r="AS242" s="193">
        <f t="shared" si="127"/>
        <v>0</v>
      </c>
    </row>
    <row r="243" spans="1:45" s="74" customFormat="1" ht="27.75" customHeight="1">
      <c r="A243" s="184">
        <f>'Inventory - Linear and Vertical'!A230</f>
        <v>227</v>
      </c>
      <c r="B243" s="184"/>
      <c r="C243" s="184">
        <f>'Inventory - Linear and Vertical'!D230</f>
        <v>0</v>
      </c>
      <c r="D243" s="184" t="str">
        <f>IF('Inventory - Linear and Vertical'!E230="","",'Inventory - Linear and Vertical'!E230)</f>
        <v/>
      </c>
      <c r="E243" s="185">
        <f>'Inventory - Linear and Vertical'!F230</f>
        <v>0</v>
      </c>
      <c r="F243" s="186">
        <f>'Inventory - Linear and Vertical'!G230</f>
        <v>0</v>
      </c>
      <c r="G243" s="194">
        <f>'Inventory - Linear and Vertical'!K230</f>
        <v>0</v>
      </c>
      <c r="H243" s="188">
        <f>IF(C243='Community-Wide Current State'!$A$18,'Inventory - Vehicles and Equip.'!J225-'Inventory - Vehicles and Equip.'!O225,'Inventory - Linear and Vertical'!I230)</f>
        <v>0</v>
      </c>
      <c r="I243" s="188">
        <f>'Inventory - Linear and Vertical'!M230</f>
        <v>0</v>
      </c>
      <c r="J243" s="189" t="str">
        <f>IF(ISNUMBER('Inventory - Linear and Vertical'!AA230),'Inventory - Linear and Vertical'!AA230,"")</f>
        <v/>
      </c>
      <c r="K243" s="190">
        <f t="shared" si="110"/>
        <v>0</v>
      </c>
      <c r="L243" s="190">
        <f t="shared" si="116"/>
        <v>0</v>
      </c>
      <c r="M243" s="190">
        <f t="shared" si="117"/>
        <v>0</v>
      </c>
      <c r="N243" s="190">
        <f t="shared" si="118"/>
        <v>0</v>
      </c>
      <c r="O243" s="190">
        <f t="shared" si="119"/>
        <v>0</v>
      </c>
      <c r="P243" s="191">
        <f t="shared" si="120"/>
        <v>0</v>
      </c>
      <c r="Q243" s="192" t="str">
        <f t="shared" si="121"/>
        <v/>
      </c>
      <c r="R243" s="192" t="str">
        <f t="shared" si="122"/>
        <v/>
      </c>
      <c r="S243" s="169" t="str">
        <f t="shared" si="111"/>
        <v/>
      </c>
      <c r="T243" s="169" t="str">
        <f t="shared" si="130"/>
        <v/>
      </c>
      <c r="U243" s="169" t="str">
        <f t="shared" si="130"/>
        <v/>
      </c>
      <c r="V243" s="169" t="str">
        <f t="shared" si="112"/>
        <v/>
      </c>
      <c r="W243" s="169" t="str">
        <f t="shared" si="128"/>
        <v/>
      </c>
      <c r="X243" s="169" t="str">
        <f t="shared" si="128"/>
        <v/>
      </c>
      <c r="Y243" s="169" t="str">
        <f t="shared" si="128"/>
        <v/>
      </c>
      <c r="Z243" s="169" t="str">
        <f t="shared" si="128"/>
        <v/>
      </c>
      <c r="AA243" s="169" t="str">
        <f t="shared" si="128"/>
        <v/>
      </c>
      <c r="AB243" s="169" t="str">
        <f t="shared" si="128"/>
        <v/>
      </c>
      <c r="AC243" s="169" t="str">
        <f t="shared" si="128"/>
        <v/>
      </c>
      <c r="AD243" s="169" t="str">
        <f t="shared" si="128"/>
        <v/>
      </c>
      <c r="AE243" s="169" t="str">
        <f t="shared" si="128"/>
        <v/>
      </c>
      <c r="AF243" s="169" t="str">
        <f t="shared" si="128"/>
        <v/>
      </c>
      <c r="AG243" s="169" t="str">
        <f t="shared" si="129"/>
        <v/>
      </c>
      <c r="AH243" s="169" t="str">
        <f t="shared" si="129"/>
        <v/>
      </c>
      <c r="AI243" s="169" t="str">
        <f t="shared" si="129"/>
        <v/>
      </c>
      <c r="AJ243" s="169" t="str">
        <f t="shared" si="129"/>
        <v/>
      </c>
      <c r="AK243" s="169" t="str">
        <f t="shared" si="129"/>
        <v/>
      </c>
      <c r="AL243" s="169" t="str">
        <f t="shared" si="129"/>
        <v/>
      </c>
      <c r="AM243" s="169" t="str">
        <f t="shared" si="129"/>
        <v/>
      </c>
      <c r="AN243" s="169" t="str">
        <f t="shared" si="129"/>
        <v/>
      </c>
      <c r="AO243" s="169" t="str">
        <f t="shared" si="129"/>
        <v/>
      </c>
      <c r="AP243" s="169" t="str">
        <f t="shared" si="129"/>
        <v/>
      </c>
      <c r="AQ243" s="170">
        <f t="shared" si="125"/>
        <v>0</v>
      </c>
      <c r="AR243" s="170">
        <f t="shared" si="126"/>
        <v>0</v>
      </c>
      <c r="AS243" s="193">
        <f t="shared" si="127"/>
        <v>0</v>
      </c>
    </row>
    <row r="244" spans="1:45" s="74" customFormat="1" ht="27.75" customHeight="1">
      <c r="A244" s="184">
        <f>'Inventory - Linear and Vertical'!A231</f>
        <v>228</v>
      </c>
      <c r="B244" s="184"/>
      <c r="C244" s="184">
        <f>'Inventory - Linear and Vertical'!D231</f>
        <v>0</v>
      </c>
      <c r="D244" s="184" t="str">
        <f>IF('Inventory - Linear and Vertical'!E231="","",'Inventory - Linear and Vertical'!E231)</f>
        <v/>
      </c>
      <c r="E244" s="185">
        <f>'Inventory - Linear and Vertical'!F231</f>
        <v>0</v>
      </c>
      <c r="F244" s="186">
        <f>'Inventory - Linear and Vertical'!G231</f>
        <v>0</v>
      </c>
      <c r="G244" s="194">
        <f>'Inventory - Linear and Vertical'!K231</f>
        <v>0</v>
      </c>
      <c r="H244" s="188">
        <f>IF(C244='Community-Wide Current State'!$A$18,'Inventory - Vehicles and Equip.'!J226-'Inventory - Vehicles and Equip.'!O226,'Inventory - Linear and Vertical'!I231)</f>
        <v>0</v>
      </c>
      <c r="I244" s="188">
        <f>'Inventory - Linear and Vertical'!M231</f>
        <v>0</v>
      </c>
      <c r="J244" s="189" t="str">
        <f>IF(ISNUMBER('Inventory - Linear and Vertical'!AA231),'Inventory - Linear and Vertical'!AA231,"")</f>
        <v/>
      </c>
      <c r="K244" s="190">
        <f t="shared" si="110"/>
        <v>0</v>
      </c>
      <c r="L244" s="190">
        <f t="shared" si="116"/>
        <v>0</v>
      </c>
      <c r="M244" s="190">
        <f t="shared" si="117"/>
        <v>0</v>
      </c>
      <c r="N244" s="190">
        <f t="shared" si="118"/>
        <v>0</v>
      </c>
      <c r="O244" s="190">
        <f t="shared" si="119"/>
        <v>0</v>
      </c>
      <c r="P244" s="191">
        <f t="shared" si="120"/>
        <v>0</v>
      </c>
      <c r="Q244" s="192" t="str">
        <f t="shared" si="121"/>
        <v/>
      </c>
      <c r="R244" s="192" t="str">
        <f t="shared" si="122"/>
        <v/>
      </c>
      <c r="S244" s="169" t="str">
        <f t="shared" si="111"/>
        <v/>
      </c>
      <c r="T244" s="169" t="str">
        <f t="shared" si="130"/>
        <v/>
      </c>
      <c r="U244" s="169" t="str">
        <f t="shared" si="130"/>
        <v/>
      </c>
      <c r="V244" s="169" t="str">
        <f t="shared" si="112"/>
        <v/>
      </c>
      <c r="W244" s="169" t="str">
        <f t="shared" si="128"/>
        <v/>
      </c>
      <c r="X244" s="169" t="str">
        <f t="shared" si="128"/>
        <v/>
      </c>
      <c r="Y244" s="169" t="str">
        <f t="shared" si="128"/>
        <v/>
      </c>
      <c r="Z244" s="169" t="str">
        <f t="shared" si="128"/>
        <v/>
      </c>
      <c r="AA244" s="169" t="str">
        <f t="shared" si="128"/>
        <v/>
      </c>
      <c r="AB244" s="169" t="str">
        <f t="shared" si="128"/>
        <v/>
      </c>
      <c r="AC244" s="169" t="str">
        <f t="shared" si="128"/>
        <v/>
      </c>
      <c r="AD244" s="169" t="str">
        <f t="shared" si="128"/>
        <v/>
      </c>
      <c r="AE244" s="169" t="str">
        <f t="shared" si="128"/>
        <v/>
      </c>
      <c r="AF244" s="169" t="str">
        <f t="shared" si="128"/>
        <v/>
      </c>
      <c r="AG244" s="169" t="str">
        <f t="shared" si="129"/>
        <v/>
      </c>
      <c r="AH244" s="169" t="str">
        <f t="shared" si="129"/>
        <v/>
      </c>
      <c r="AI244" s="169" t="str">
        <f t="shared" si="129"/>
        <v/>
      </c>
      <c r="AJ244" s="169" t="str">
        <f t="shared" si="129"/>
        <v/>
      </c>
      <c r="AK244" s="169" t="str">
        <f t="shared" si="129"/>
        <v/>
      </c>
      <c r="AL244" s="169" t="str">
        <f t="shared" si="129"/>
        <v/>
      </c>
      <c r="AM244" s="169" t="str">
        <f t="shared" si="129"/>
        <v/>
      </c>
      <c r="AN244" s="169" t="str">
        <f t="shared" si="129"/>
        <v/>
      </c>
      <c r="AO244" s="169" t="str">
        <f t="shared" si="129"/>
        <v/>
      </c>
      <c r="AP244" s="169" t="str">
        <f t="shared" si="129"/>
        <v/>
      </c>
      <c r="AQ244" s="170">
        <f t="shared" si="125"/>
        <v>0</v>
      </c>
      <c r="AR244" s="170">
        <f t="shared" si="126"/>
        <v>0</v>
      </c>
      <c r="AS244" s="193">
        <f t="shared" si="127"/>
        <v>0</v>
      </c>
    </row>
    <row r="245" spans="1:45" s="74" customFormat="1" ht="27.75" customHeight="1">
      <c r="A245" s="184">
        <f>'Inventory - Linear and Vertical'!A232</f>
        <v>229</v>
      </c>
      <c r="B245" s="184"/>
      <c r="C245" s="184">
        <f>'Inventory - Linear and Vertical'!D232</f>
        <v>0</v>
      </c>
      <c r="D245" s="184" t="str">
        <f>IF('Inventory - Linear and Vertical'!E232="","",'Inventory - Linear and Vertical'!E232)</f>
        <v/>
      </c>
      <c r="E245" s="185">
        <f>'Inventory - Linear and Vertical'!F232</f>
        <v>0</v>
      </c>
      <c r="F245" s="186">
        <f>'Inventory - Linear and Vertical'!G232</f>
        <v>0</v>
      </c>
      <c r="G245" s="194">
        <f>'Inventory - Linear and Vertical'!K232</f>
        <v>0</v>
      </c>
      <c r="H245" s="188">
        <f>IF(C245='Community-Wide Current State'!$A$18,'Inventory - Vehicles and Equip.'!J227-'Inventory - Vehicles and Equip.'!O227,'Inventory - Linear and Vertical'!I232)</f>
        <v>0</v>
      </c>
      <c r="I245" s="188">
        <f>'Inventory - Linear and Vertical'!M232</f>
        <v>0</v>
      </c>
      <c r="J245" s="189" t="str">
        <f>IF(ISNUMBER('Inventory - Linear and Vertical'!AA232),'Inventory - Linear and Vertical'!AA232,"")</f>
        <v/>
      </c>
      <c r="K245" s="190">
        <f t="shared" si="110"/>
        <v>0</v>
      </c>
      <c r="L245" s="190">
        <f t="shared" si="116"/>
        <v>0</v>
      </c>
      <c r="M245" s="190">
        <f t="shared" si="117"/>
        <v>0</v>
      </c>
      <c r="N245" s="190">
        <f t="shared" si="118"/>
        <v>0</v>
      </c>
      <c r="O245" s="190">
        <f t="shared" si="119"/>
        <v>0</v>
      </c>
      <c r="P245" s="191">
        <f t="shared" si="120"/>
        <v>0</v>
      </c>
      <c r="Q245" s="192" t="str">
        <f t="shared" si="121"/>
        <v/>
      </c>
      <c r="R245" s="192" t="str">
        <f t="shared" si="122"/>
        <v/>
      </c>
      <c r="S245" s="169" t="str">
        <f t="shared" si="111"/>
        <v/>
      </c>
      <c r="T245" s="169" t="str">
        <f t="shared" si="130"/>
        <v/>
      </c>
      <c r="U245" s="169" t="str">
        <f t="shared" si="130"/>
        <v/>
      </c>
      <c r="V245" s="169" t="str">
        <f t="shared" si="112"/>
        <v/>
      </c>
      <c r="W245" s="169" t="str">
        <f t="shared" si="128"/>
        <v/>
      </c>
      <c r="X245" s="169" t="str">
        <f t="shared" si="128"/>
        <v/>
      </c>
      <c r="Y245" s="169" t="str">
        <f t="shared" si="128"/>
        <v/>
      </c>
      <c r="Z245" s="169" t="str">
        <f t="shared" si="128"/>
        <v/>
      </c>
      <c r="AA245" s="169" t="str">
        <f t="shared" si="128"/>
        <v/>
      </c>
      <c r="AB245" s="169" t="str">
        <f t="shared" si="128"/>
        <v/>
      </c>
      <c r="AC245" s="169" t="str">
        <f t="shared" si="128"/>
        <v/>
      </c>
      <c r="AD245" s="169" t="str">
        <f t="shared" si="128"/>
        <v/>
      </c>
      <c r="AE245" s="169" t="str">
        <f t="shared" si="128"/>
        <v/>
      </c>
      <c r="AF245" s="169" t="str">
        <f t="shared" si="128"/>
        <v/>
      </c>
      <c r="AG245" s="169" t="str">
        <f t="shared" si="129"/>
        <v/>
      </c>
      <c r="AH245" s="169" t="str">
        <f t="shared" si="129"/>
        <v/>
      </c>
      <c r="AI245" s="169" t="str">
        <f t="shared" si="129"/>
        <v/>
      </c>
      <c r="AJ245" s="169" t="str">
        <f t="shared" si="129"/>
        <v/>
      </c>
      <c r="AK245" s="169" t="str">
        <f t="shared" si="129"/>
        <v/>
      </c>
      <c r="AL245" s="169" t="str">
        <f t="shared" si="129"/>
        <v/>
      </c>
      <c r="AM245" s="169" t="str">
        <f t="shared" si="129"/>
        <v/>
      </c>
      <c r="AN245" s="169" t="str">
        <f t="shared" si="129"/>
        <v/>
      </c>
      <c r="AO245" s="169" t="str">
        <f t="shared" si="129"/>
        <v/>
      </c>
      <c r="AP245" s="169" t="str">
        <f t="shared" si="129"/>
        <v/>
      </c>
      <c r="AQ245" s="170">
        <f t="shared" si="125"/>
        <v>0</v>
      </c>
      <c r="AR245" s="170">
        <f t="shared" si="126"/>
        <v>0</v>
      </c>
      <c r="AS245" s="193">
        <f t="shared" si="127"/>
        <v>0</v>
      </c>
    </row>
    <row r="246" spans="1:45" s="74" customFormat="1" ht="27.75" customHeight="1">
      <c r="A246" s="184">
        <f>'Inventory - Linear and Vertical'!A233</f>
        <v>230</v>
      </c>
      <c r="B246" s="184"/>
      <c r="C246" s="184">
        <f>'Inventory - Linear and Vertical'!D233</f>
        <v>0</v>
      </c>
      <c r="D246" s="184" t="str">
        <f>IF('Inventory - Linear and Vertical'!E233="","",'Inventory - Linear and Vertical'!E233)</f>
        <v/>
      </c>
      <c r="E246" s="185">
        <f>'Inventory - Linear and Vertical'!F233</f>
        <v>0</v>
      </c>
      <c r="F246" s="186">
        <f>'Inventory - Linear and Vertical'!G233</f>
        <v>0</v>
      </c>
      <c r="G246" s="194">
        <f>'Inventory - Linear and Vertical'!K233</f>
        <v>0</v>
      </c>
      <c r="H246" s="188">
        <f>IF(C246='Community-Wide Current State'!$A$18,'Inventory - Vehicles and Equip.'!J228-'Inventory - Vehicles and Equip.'!O228,'Inventory - Linear and Vertical'!I233)</f>
        <v>0</v>
      </c>
      <c r="I246" s="188">
        <f>'Inventory - Linear and Vertical'!M233</f>
        <v>0</v>
      </c>
      <c r="J246" s="189" t="str">
        <f>IF(ISNUMBER('Inventory - Linear and Vertical'!AA233),'Inventory - Linear and Vertical'!AA233,"")</f>
        <v/>
      </c>
      <c r="K246" s="190">
        <f t="shared" si="110"/>
        <v>0</v>
      </c>
      <c r="L246" s="190">
        <f t="shared" si="116"/>
        <v>0</v>
      </c>
      <c r="M246" s="190">
        <f t="shared" si="117"/>
        <v>0</v>
      </c>
      <c r="N246" s="190">
        <f t="shared" si="118"/>
        <v>0</v>
      </c>
      <c r="O246" s="190">
        <f t="shared" si="119"/>
        <v>0</v>
      </c>
      <c r="P246" s="191">
        <f t="shared" si="120"/>
        <v>0</v>
      </c>
      <c r="Q246" s="192" t="str">
        <f t="shared" si="121"/>
        <v/>
      </c>
      <c r="R246" s="192" t="str">
        <f t="shared" si="122"/>
        <v/>
      </c>
      <c r="S246" s="169" t="str">
        <f t="shared" si="111"/>
        <v/>
      </c>
      <c r="T246" s="169" t="str">
        <f t="shared" si="130"/>
        <v/>
      </c>
      <c r="U246" s="169" t="str">
        <f t="shared" si="130"/>
        <v/>
      </c>
      <c r="V246" s="169" t="str">
        <f t="shared" si="112"/>
        <v/>
      </c>
      <c r="W246" s="169" t="str">
        <f t="shared" si="128"/>
        <v/>
      </c>
      <c r="X246" s="169" t="str">
        <f t="shared" si="128"/>
        <v/>
      </c>
      <c r="Y246" s="169" t="str">
        <f t="shared" si="128"/>
        <v/>
      </c>
      <c r="Z246" s="169" t="str">
        <f t="shared" si="128"/>
        <v/>
      </c>
      <c r="AA246" s="169" t="str">
        <f t="shared" si="128"/>
        <v/>
      </c>
      <c r="AB246" s="169" t="str">
        <f t="shared" si="128"/>
        <v/>
      </c>
      <c r="AC246" s="169" t="str">
        <f t="shared" si="128"/>
        <v/>
      </c>
      <c r="AD246" s="169" t="str">
        <f t="shared" si="128"/>
        <v/>
      </c>
      <c r="AE246" s="169" t="str">
        <f t="shared" si="128"/>
        <v/>
      </c>
      <c r="AF246" s="169" t="str">
        <f t="shared" si="128"/>
        <v/>
      </c>
      <c r="AG246" s="169" t="str">
        <f t="shared" si="129"/>
        <v/>
      </c>
      <c r="AH246" s="169" t="str">
        <f t="shared" si="129"/>
        <v/>
      </c>
      <c r="AI246" s="169" t="str">
        <f t="shared" si="129"/>
        <v/>
      </c>
      <c r="AJ246" s="169" t="str">
        <f t="shared" si="129"/>
        <v/>
      </c>
      <c r="AK246" s="169" t="str">
        <f t="shared" si="129"/>
        <v/>
      </c>
      <c r="AL246" s="169" t="str">
        <f t="shared" si="129"/>
        <v/>
      </c>
      <c r="AM246" s="169" t="str">
        <f t="shared" si="129"/>
        <v/>
      </c>
      <c r="AN246" s="169" t="str">
        <f t="shared" si="129"/>
        <v/>
      </c>
      <c r="AO246" s="169" t="str">
        <f t="shared" si="129"/>
        <v/>
      </c>
      <c r="AP246" s="169" t="str">
        <f t="shared" si="129"/>
        <v/>
      </c>
      <c r="AQ246" s="170">
        <f t="shared" si="125"/>
        <v>0</v>
      </c>
      <c r="AR246" s="170">
        <f t="shared" si="126"/>
        <v>0</v>
      </c>
      <c r="AS246" s="193">
        <f t="shared" si="127"/>
        <v>0</v>
      </c>
    </row>
    <row r="247" spans="1:45" s="74" customFormat="1" ht="27.75" customHeight="1">
      <c r="A247" s="184">
        <f>'Inventory - Linear and Vertical'!A234</f>
        <v>231</v>
      </c>
      <c r="B247" s="184"/>
      <c r="C247" s="184">
        <f>'Inventory - Linear and Vertical'!D234</f>
        <v>0</v>
      </c>
      <c r="D247" s="184" t="str">
        <f>IF('Inventory - Linear and Vertical'!E234="","",'Inventory - Linear and Vertical'!E234)</f>
        <v/>
      </c>
      <c r="E247" s="185">
        <f>'Inventory - Linear and Vertical'!F234</f>
        <v>0</v>
      </c>
      <c r="F247" s="186">
        <f>'Inventory - Linear and Vertical'!G234</f>
        <v>0</v>
      </c>
      <c r="G247" s="194">
        <f>'Inventory - Linear and Vertical'!K234</f>
        <v>0</v>
      </c>
      <c r="H247" s="188">
        <f>IF(C247='Community-Wide Current State'!$A$18,'Inventory - Vehicles and Equip.'!J229-'Inventory - Vehicles and Equip.'!O229,'Inventory - Linear and Vertical'!I234)</f>
        <v>0</v>
      </c>
      <c r="I247" s="188">
        <f>'Inventory - Linear and Vertical'!M234</f>
        <v>0</v>
      </c>
      <c r="J247" s="189" t="str">
        <f>IF(ISNUMBER('Inventory - Linear and Vertical'!AA234),'Inventory - Linear and Vertical'!AA234,"")</f>
        <v/>
      </c>
      <c r="K247" s="190">
        <f t="shared" si="110"/>
        <v>0</v>
      </c>
      <c r="L247" s="190">
        <f t="shared" si="116"/>
        <v>0</v>
      </c>
      <c r="M247" s="190">
        <f t="shared" si="117"/>
        <v>0</v>
      </c>
      <c r="N247" s="190">
        <f t="shared" si="118"/>
        <v>0</v>
      </c>
      <c r="O247" s="190">
        <f t="shared" si="119"/>
        <v>0</v>
      </c>
      <c r="P247" s="191">
        <f t="shared" si="120"/>
        <v>0</v>
      </c>
      <c r="Q247" s="192" t="str">
        <f t="shared" si="121"/>
        <v/>
      </c>
      <c r="R247" s="192" t="str">
        <f t="shared" si="122"/>
        <v/>
      </c>
      <c r="S247" s="169" t="str">
        <f t="shared" si="111"/>
        <v/>
      </c>
      <c r="T247" s="169" t="str">
        <f t="shared" si="130"/>
        <v/>
      </c>
      <c r="U247" s="169" t="str">
        <f t="shared" si="130"/>
        <v/>
      </c>
      <c r="V247" s="169" t="str">
        <f t="shared" si="112"/>
        <v/>
      </c>
      <c r="W247" s="169" t="str">
        <f t="shared" ref="W247:AF256" si="131">IF(OR($K247=W$16,$L247=W$16,$M247=W$16,$N247=W$16,$O247=W$16,$P247=W$16),$G247,"")</f>
        <v/>
      </c>
      <c r="X247" s="169" t="str">
        <f t="shared" si="131"/>
        <v/>
      </c>
      <c r="Y247" s="169" t="str">
        <f t="shared" si="131"/>
        <v/>
      </c>
      <c r="Z247" s="169" t="str">
        <f t="shared" si="131"/>
        <v/>
      </c>
      <c r="AA247" s="169" t="str">
        <f t="shared" si="131"/>
        <v/>
      </c>
      <c r="AB247" s="169" t="str">
        <f t="shared" si="131"/>
        <v/>
      </c>
      <c r="AC247" s="169" t="str">
        <f t="shared" si="131"/>
        <v/>
      </c>
      <c r="AD247" s="169" t="str">
        <f t="shared" si="131"/>
        <v/>
      </c>
      <c r="AE247" s="169" t="str">
        <f t="shared" si="131"/>
        <v/>
      </c>
      <c r="AF247" s="169" t="str">
        <f t="shared" si="131"/>
        <v/>
      </c>
      <c r="AG247" s="169" t="str">
        <f t="shared" ref="AG247:AP256" si="132">IF(OR($K247=AG$16,$L247=AG$16,$M247=AG$16,$N247=AG$16,$O247=AG$16,$P247=AG$16),$G247,"")</f>
        <v/>
      </c>
      <c r="AH247" s="169" t="str">
        <f t="shared" si="132"/>
        <v/>
      </c>
      <c r="AI247" s="169" t="str">
        <f t="shared" si="132"/>
        <v/>
      </c>
      <c r="AJ247" s="169" t="str">
        <f t="shared" si="132"/>
        <v/>
      </c>
      <c r="AK247" s="169" t="str">
        <f t="shared" si="132"/>
        <v/>
      </c>
      <c r="AL247" s="169" t="str">
        <f t="shared" si="132"/>
        <v/>
      </c>
      <c r="AM247" s="169" t="str">
        <f t="shared" si="132"/>
        <v/>
      </c>
      <c r="AN247" s="169" t="str">
        <f t="shared" si="132"/>
        <v/>
      </c>
      <c r="AO247" s="169" t="str">
        <f t="shared" si="132"/>
        <v/>
      </c>
      <c r="AP247" s="169" t="str">
        <f t="shared" si="132"/>
        <v/>
      </c>
      <c r="AQ247" s="170">
        <f t="shared" si="125"/>
        <v>0</v>
      </c>
      <c r="AR247" s="170">
        <f t="shared" si="126"/>
        <v>0</v>
      </c>
      <c r="AS247" s="193">
        <f t="shared" si="127"/>
        <v>0</v>
      </c>
    </row>
    <row r="248" spans="1:45" s="74" customFormat="1" ht="27.75" customHeight="1">
      <c r="A248" s="184">
        <f>'Inventory - Linear and Vertical'!A235</f>
        <v>232</v>
      </c>
      <c r="B248" s="184"/>
      <c r="C248" s="184">
        <f>'Inventory - Linear and Vertical'!D235</f>
        <v>0</v>
      </c>
      <c r="D248" s="184" t="str">
        <f>IF('Inventory - Linear and Vertical'!E235="","",'Inventory - Linear and Vertical'!E235)</f>
        <v/>
      </c>
      <c r="E248" s="185">
        <f>'Inventory - Linear and Vertical'!F235</f>
        <v>0</v>
      </c>
      <c r="F248" s="186">
        <f>'Inventory - Linear and Vertical'!G235</f>
        <v>0</v>
      </c>
      <c r="G248" s="194">
        <f>'Inventory - Linear and Vertical'!K235</f>
        <v>0</v>
      </c>
      <c r="H248" s="188">
        <f>IF(C248='Community-Wide Current State'!$A$18,'Inventory - Vehicles and Equip.'!J230-'Inventory - Vehicles and Equip.'!O230,'Inventory - Linear and Vertical'!I235)</f>
        <v>0</v>
      </c>
      <c r="I248" s="188">
        <f>'Inventory - Linear and Vertical'!M235</f>
        <v>0</v>
      </c>
      <c r="J248" s="189" t="str">
        <f>IF(ISNUMBER('Inventory - Linear and Vertical'!AA235),'Inventory - Linear and Vertical'!AA235,"")</f>
        <v/>
      </c>
      <c r="K248" s="190">
        <f t="shared" si="110"/>
        <v>0</v>
      </c>
      <c r="L248" s="190">
        <f t="shared" si="116"/>
        <v>0</v>
      </c>
      <c r="M248" s="190">
        <f t="shared" si="117"/>
        <v>0</v>
      </c>
      <c r="N248" s="190">
        <f t="shared" si="118"/>
        <v>0</v>
      </c>
      <c r="O248" s="190">
        <f t="shared" si="119"/>
        <v>0</v>
      </c>
      <c r="P248" s="191">
        <f t="shared" si="120"/>
        <v>0</v>
      </c>
      <c r="Q248" s="192" t="str">
        <f t="shared" si="121"/>
        <v/>
      </c>
      <c r="R248" s="192" t="str">
        <f t="shared" si="122"/>
        <v/>
      </c>
      <c r="S248" s="169" t="str">
        <f t="shared" si="111"/>
        <v/>
      </c>
      <c r="T248" s="169" t="str">
        <f t="shared" si="130"/>
        <v/>
      </c>
      <c r="U248" s="169" t="str">
        <f t="shared" si="130"/>
        <v/>
      </c>
      <c r="V248" s="169" t="str">
        <f t="shared" si="112"/>
        <v/>
      </c>
      <c r="W248" s="169" t="str">
        <f t="shared" si="131"/>
        <v/>
      </c>
      <c r="X248" s="169" t="str">
        <f t="shared" si="131"/>
        <v/>
      </c>
      <c r="Y248" s="169" t="str">
        <f t="shared" si="131"/>
        <v/>
      </c>
      <c r="Z248" s="169" t="str">
        <f t="shared" si="131"/>
        <v/>
      </c>
      <c r="AA248" s="169" t="str">
        <f t="shared" si="131"/>
        <v/>
      </c>
      <c r="AB248" s="169" t="str">
        <f t="shared" si="131"/>
        <v/>
      </c>
      <c r="AC248" s="169" t="str">
        <f t="shared" si="131"/>
        <v/>
      </c>
      <c r="AD248" s="169" t="str">
        <f t="shared" si="131"/>
        <v/>
      </c>
      <c r="AE248" s="169" t="str">
        <f t="shared" si="131"/>
        <v/>
      </c>
      <c r="AF248" s="169" t="str">
        <f t="shared" si="131"/>
        <v/>
      </c>
      <c r="AG248" s="169" t="str">
        <f t="shared" si="132"/>
        <v/>
      </c>
      <c r="AH248" s="169" t="str">
        <f t="shared" si="132"/>
        <v/>
      </c>
      <c r="AI248" s="169" t="str">
        <f t="shared" si="132"/>
        <v/>
      </c>
      <c r="AJ248" s="169" t="str">
        <f t="shared" si="132"/>
        <v/>
      </c>
      <c r="AK248" s="169" t="str">
        <f t="shared" si="132"/>
        <v/>
      </c>
      <c r="AL248" s="169" t="str">
        <f t="shared" si="132"/>
        <v/>
      </c>
      <c r="AM248" s="169" t="str">
        <f t="shared" si="132"/>
        <v/>
      </c>
      <c r="AN248" s="169" t="str">
        <f t="shared" si="132"/>
        <v/>
      </c>
      <c r="AO248" s="169" t="str">
        <f t="shared" si="132"/>
        <v/>
      </c>
      <c r="AP248" s="169" t="str">
        <f t="shared" si="132"/>
        <v/>
      </c>
      <c r="AQ248" s="170">
        <f t="shared" si="125"/>
        <v>0</v>
      </c>
      <c r="AR248" s="170">
        <f t="shared" si="126"/>
        <v>0</v>
      </c>
      <c r="AS248" s="193">
        <f t="shared" si="127"/>
        <v>0</v>
      </c>
    </row>
    <row r="249" spans="1:45" s="74" customFormat="1" ht="27.75" customHeight="1">
      <c r="A249" s="184">
        <f>'Inventory - Linear and Vertical'!A236</f>
        <v>233</v>
      </c>
      <c r="B249" s="184"/>
      <c r="C249" s="184">
        <f>'Inventory - Linear and Vertical'!D236</f>
        <v>0</v>
      </c>
      <c r="D249" s="184" t="str">
        <f>IF('Inventory - Linear and Vertical'!E236="","",'Inventory - Linear and Vertical'!E236)</f>
        <v/>
      </c>
      <c r="E249" s="185">
        <f>'Inventory - Linear and Vertical'!F236</f>
        <v>0</v>
      </c>
      <c r="F249" s="186">
        <f>'Inventory - Linear and Vertical'!G236</f>
        <v>0</v>
      </c>
      <c r="G249" s="194">
        <f>'Inventory - Linear and Vertical'!K236</f>
        <v>0</v>
      </c>
      <c r="H249" s="188">
        <f>IF(C249='Community-Wide Current State'!$A$18,'Inventory - Vehicles and Equip.'!J231-'Inventory - Vehicles and Equip.'!O231,'Inventory - Linear and Vertical'!I236)</f>
        <v>0</v>
      </c>
      <c r="I249" s="188">
        <f>'Inventory - Linear and Vertical'!M236</f>
        <v>0</v>
      </c>
      <c r="J249" s="189" t="str">
        <f>IF(ISNUMBER('Inventory - Linear and Vertical'!AA236),'Inventory - Linear and Vertical'!AA236,"")</f>
        <v/>
      </c>
      <c r="K249" s="190">
        <f t="shared" si="110"/>
        <v>0</v>
      </c>
      <c r="L249" s="190">
        <f t="shared" si="116"/>
        <v>0</v>
      </c>
      <c r="M249" s="190">
        <f t="shared" si="117"/>
        <v>0</v>
      </c>
      <c r="N249" s="190">
        <f t="shared" si="118"/>
        <v>0</v>
      </c>
      <c r="O249" s="190">
        <f t="shared" si="119"/>
        <v>0</v>
      </c>
      <c r="P249" s="191">
        <f t="shared" si="120"/>
        <v>0</v>
      </c>
      <c r="Q249" s="192" t="str">
        <f t="shared" si="121"/>
        <v/>
      </c>
      <c r="R249" s="192" t="str">
        <f t="shared" si="122"/>
        <v/>
      </c>
      <c r="S249" s="169" t="str">
        <f t="shared" si="111"/>
        <v/>
      </c>
      <c r="T249" s="169" t="str">
        <f t="shared" si="130"/>
        <v/>
      </c>
      <c r="U249" s="169" t="str">
        <f t="shared" si="130"/>
        <v/>
      </c>
      <c r="V249" s="169" t="str">
        <f t="shared" si="112"/>
        <v/>
      </c>
      <c r="W249" s="169" t="str">
        <f t="shared" si="131"/>
        <v/>
      </c>
      <c r="X249" s="169" t="str">
        <f t="shared" si="131"/>
        <v/>
      </c>
      <c r="Y249" s="169" t="str">
        <f t="shared" si="131"/>
        <v/>
      </c>
      <c r="Z249" s="169" t="str">
        <f t="shared" si="131"/>
        <v/>
      </c>
      <c r="AA249" s="169" t="str">
        <f t="shared" si="131"/>
        <v/>
      </c>
      <c r="AB249" s="169" t="str">
        <f t="shared" si="131"/>
        <v/>
      </c>
      <c r="AC249" s="169" t="str">
        <f t="shared" si="131"/>
        <v/>
      </c>
      <c r="AD249" s="169" t="str">
        <f t="shared" si="131"/>
        <v/>
      </c>
      <c r="AE249" s="169" t="str">
        <f t="shared" si="131"/>
        <v/>
      </c>
      <c r="AF249" s="169" t="str">
        <f t="shared" si="131"/>
        <v/>
      </c>
      <c r="AG249" s="169" t="str">
        <f t="shared" si="132"/>
        <v/>
      </c>
      <c r="AH249" s="169" t="str">
        <f t="shared" si="132"/>
        <v/>
      </c>
      <c r="AI249" s="169" t="str">
        <f t="shared" si="132"/>
        <v/>
      </c>
      <c r="AJ249" s="169" t="str">
        <f t="shared" si="132"/>
        <v/>
      </c>
      <c r="AK249" s="169" t="str">
        <f t="shared" si="132"/>
        <v/>
      </c>
      <c r="AL249" s="169" t="str">
        <f t="shared" si="132"/>
        <v/>
      </c>
      <c r="AM249" s="169" t="str">
        <f t="shared" si="132"/>
        <v/>
      </c>
      <c r="AN249" s="169" t="str">
        <f t="shared" si="132"/>
        <v/>
      </c>
      <c r="AO249" s="169" t="str">
        <f t="shared" si="132"/>
        <v/>
      </c>
      <c r="AP249" s="169" t="str">
        <f t="shared" si="132"/>
        <v/>
      </c>
      <c r="AQ249" s="170">
        <f t="shared" si="125"/>
        <v>0</v>
      </c>
      <c r="AR249" s="170">
        <f t="shared" si="126"/>
        <v>0</v>
      </c>
      <c r="AS249" s="193">
        <f t="shared" si="127"/>
        <v>0</v>
      </c>
    </row>
    <row r="250" spans="1:45" s="74" customFormat="1" ht="27.75" customHeight="1">
      <c r="A250" s="184">
        <f>'Inventory - Linear and Vertical'!A237</f>
        <v>234</v>
      </c>
      <c r="B250" s="184"/>
      <c r="C250" s="184">
        <f>'Inventory - Linear and Vertical'!D237</f>
        <v>0</v>
      </c>
      <c r="D250" s="184" t="str">
        <f>IF('Inventory - Linear and Vertical'!E237="","",'Inventory - Linear and Vertical'!E237)</f>
        <v/>
      </c>
      <c r="E250" s="185">
        <f>'Inventory - Linear and Vertical'!F237</f>
        <v>0</v>
      </c>
      <c r="F250" s="186">
        <f>'Inventory - Linear and Vertical'!G237</f>
        <v>0</v>
      </c>
      <c r="G250" s="194">
        <f>'Inventory - Linear and Vertical'!K237</f>
        <v>0</v>
      </c>
      <c r="H250" s="188">
        <f>IF(C250='Community-Wide Current State'!$A$18,'Inventory - Vehicles and Equip.'!J232-'Inventory - Vehicles and Equip.'!O232,'Inventory - Linear and Vertical'!I237)</f>
        <v>0</v>
      </c>
      <c r="I250" s="188">
        <f>'Inventory - Linear and Vertical'!M237</f>
        <v>0</v>
      </c>
      <c r="J250" s="189" t="str">
        <f>IF(ISNUMBER('Inventory - Linear and Vertical'!AA237),'Inventory - Linear and Vertical'!AA237,"")</f>
        <v/>
      </c>
      <c r="K250" s="190">
        <f t="shared" si="110"/>
        <v>0</v>
      </c>
      <c r="L250" s="190">
        <f t="shared" si="116"/>
        <v>0</v>
      </c>
      <c r="M250" s="190">
        <f t="shared" si="117"/>
        <v>0</v>
      </c>
      <c r="N250" s="190">
        <f t="shared" si="118"/>
        <v>0</v>
      </c>
      <c r="O250" s="190">
        <f t="shared" si="119"/>
        <v>0</v>
      </c>
      <c r="P250" s="191">
        <f t="shared" si="120"/>
        <v>0</v>
      </c>
      <c r="Q250" s="192" t="str">
        <f t="shared" si="121"/>
        <v/>
      </c>
      <c r="R250" s="192" t="str">
        <f t="shared" si="122"/>
        <v/>
      </c>
      <c r="S250" s="169" t="str">
        <f t="shared" si="111"/>
        <v/>
      </c>
      <c r="T250" s="169" t="str">
        <f t="shared" si="130"/>
        <v/>
      </c>
      <c r="U250" s="169" t="str">
        <f t="shared" si="130"/>
        <v/>
      </c>
      <c r="V250" s="169" t="str">
        <f t="shared" si="112"/>
        <v/>
      </c>
      <c r="W250" s="169" t="str">
        <f t="shared" si="131"/>
        <v/>
      </c>
      <c r="X250" s="169" t="str">
        <f t="shared" si="131"/>
        <v/>
      </c>
      <c r="Y250" s="169" t="str">
        <f t="shared" si="131"/>
        <v/>
      </c>
      <c r="Z250" s="169" t="str">
        <f t="shared" si="131"/>
        <v/>
      </c>
      <c r="AA250" s="169" t="str">
        <f t="shared" si="131"/>
        <v/>
      </c>
      <c r="AB250" s="169" t="str">
        <f t="shared" si="131"/>
        <v/>
      </c>
      <c r="AC250" s="169" t="str">
        <f t="shared" si="131"/>
        <v/>
      </c>
      <c r="AD250" s="169" t="str">
        <f t="shared" si="131"/>
        <v/>
      </c>
      <c r="AE250" s="169" t="str">
        <f t="shared" si="131"/>
        <v/>
      </c>
      <c r="AF250" s="169" t="str">
        <f t="shared" si="131"/>
        <v/>
      </c>
      <c r="AG250" s="169" t="str">
        <f t="shared" si="132"/>
        <v/>
      </c>
      <c r="AH250" s="169" t="str">
        <f t="shared" si="132"/>
        <v/>
      </c>
      <c r="AI250" s="169" t="str">
        <f t="shared" si="132"/>
        <v/>
      </c>
      <c r="AJ250" s="169" t="str">
        <f t="shared" si="132"/>
        <v/>
      </c>
      <c r="AK250" s="169" t="str">
        <f t="shared" si="132"/>
        <v/>
      </c>
      <c r="AL250" s="169" t="str">
        <f t="shared" si="132"/>
        <v/>
      </c>
      <c r="AM250" s="169" t="str">
        <f t="shared" si="132"/>
        <v/>
      </c>
      <c r="AN250" s="169" t="str">
        <f t="shared" si="132"/>
        <v/>
      </c>
      <c r="AO250" s="169" t="str">
        <f t="shared" si="132"/>
        <v/>
      </c>
      <c r="AP250" s="169" t="str">
        <f t="shared" si="132"/>
        <v/>
      </c>
      <c r="AQ250" s="170">
        <f t="shared" si="125"/>
        <v>0</v>
      </c>
      <c r="AR250" s="170">
        <f t="shared" si="126"/>
        <v>0</v>
      </c>
      <c r="AS250" s="193">
        <f t="shared" si="127"/>
        <v>0</v>
      </c>
    </row>
    <row r="251" spans="1:45" s="74" customFormat="1" ht="27.75" customHeight="1">
      <c r="A251" s="184">
        <f>'Inventory - Linear and Vertical'!A238</f>
        <v>235</v>
      </c>
      <c r="B251" s="184"/>
      <c r="C251" s="184">
        <f>'Inventory - Linear and Vertical'!D238</f>
        <v>0</v>
      </c>
      <c r="D251" s="184" t="str">
        <f>IF('Inventory - Linear and Vertical'!E238="","",'Inventory - Linear and Vertical'!E238)</f>
        <v/>
      </c>
      <c r="E251" s="185">
        <f>'Inventory - Linear and Vertical'!F238</f>
        <v>0</v>
      </c>
      <c r="F251" s="186">
        <f>'Inventory - Linear and Vertical'!G238</f>
        <v>0</v>
      </c>
      <c r="G251" s="194">
        <f>'Inventory - Linear and Vertical'!K238</f>
        <v>0</v>
      </c>
      <c r="H251" s="188">
        <f>IF(C251='Community-Wide Current State'!$A$18,'Inventory - Vehicles and Equip.'!J233-'Inventory - Vehicles and Equip.'!O233,'Inventory - Linear and Vertical'!I238)</f>
        <v>0</v>
      </c>
      <c r="I251" s="188">
        <f>'Inventory - Linear and Vertical'!M238</f>
        <v>0</v>
      </c>
      <c r="J251" s="189" t="str">
        <f>IF(ISNUMBER('Inventory - Linear and Vertical'!AA238),'Inventory - Linear and Vertical'!AA238,"")</f>
        <v/>
      </c>
      <c r="K251" s="190">
        <f t="shared" si="110"/>
        <v>0</v>
      </c>
      <c r="L251" s="190">
        <f t="shared" si="116"/>
        <v>0</v>
      </c>
      <c r="M251" s="190">
        <f t="shared" si="117"/>
        <v>0</v>
      </c>
      <c r="N251" s="190">
        <f t="shared" si="118"/>
        <v>0</v>
      </c>
      <c r="O251" s="190">
        <f t="shared" si="119"/>
        <v>0</v>
      </c>
      <c r="P251" s="191">
        <f t="shared" si="120"/>
        <v>0</v>
      </c>
      <c r="Q251" s="192" t="str">
        <f t="shared" si="121"/>
        <v/>
      </c>
      <c r="R251" s="192" t="str">
        <f t="shared" si="122"/>
        <v/>
      </c>
      <c r="S251" s="169" t="str">
        <f t="shared" si="111"/>
        <v/>
      </c>
      <c r="T251" s="169" t="str">
        <f t="shared" si="130"/>
        <v/>
      </c>
      <c r="U251" s="169" t="str">
        <f t="shared" si="130"/>
        <v/>
      </c>
      <c r="V251" s="169" t="str">
        <f t="shared" si="112"/>
        <v/>
      </c>
      <c r="W251" s="169" t="str">
        <f t="shared" si="131"/>
        <v/>
      </c>
      <c r="X251" s="169" t="str">
        <f t="shared" si="131"/>
        <v/>
      </c>
      <c r="Y251" s="169" t="str">
        <f t="shared" si="131"/>
        <v/>
      </c>
      <c r="Z251" s="169" t="str">
        <f t="shared" si="131"/>
        <v/>
      </c>
      <c r="AA251" s="169" t="str">
        <f t="shared" si="131"/>
        <v/>
      </c>
      <c r="AB251" s="169" t="str">
        <f t="shared" si="131"/>
        <v/>
      </c>
      <c r="AC251" s="169" t="str">
        <f t="shared" si="131"/>
        <v/>
      </c>
      <c r="AD251" s="169" t="str">
        <f t="shared" si="131"/>
        <v/>
      </c>
      <c r="AE251" s="169" t="str">
        <f t="shared" si="131"/>
        <v/>
      </c>
      <c r="AF251" s="169" t="str">
        <f t="shared" si="131"/>
        <v/>
      </c>
      <c r="AG251" s="169" t="str">
        <f t="shared" si="132"/>
        <v/>
      </c>
      <c r="AH251" s="169" t="str">
        <f t="shared" si="132"/>
        <v/>
      </c>
      <c r="AI251" s="169" t="str">
        <f t="shared" si="132"/>
        <v/>
      </c>
      <c r="AJ251" s="169" t="str">
        <f t="shared" si="132"/>
        <v/>
      </c>
      <c r="AK251" s="169" t="str">
        <f t="shared" si="132"/>
        <v/>
      </c>
      <c r="AL251" s="169" t="str">
        <f t="shared" si="132"/>
        <v/>
      </c>
      <c r="AM251" s="169" t="str">
        <f t="shared" si="132"/>
        <v/>
      </c>
      <c r="AN251" s="169" t="str">
        <f t="shared" si="132"/>
        <v/>
      </c>
      <c r="AO251" s="169" t="str">
        <f t="shared" si="132"/>
        <v/>
      </c>
      <c r="AP251" s="169" t="str">
        <f t="shared" si="132"/>
        <v/>
      </c>
      <c r="AQ251" s="170">
        <f t="shared" si="125"/>
        <v>0</v>
      </c>
      <c r="AR251" s="170">
        <f t="shared" si="126"/>
        <v>0</v>
      </c>
      <c r="AS251" s="193">
        <f t="shared" si="127"/>
        <v>0</v>
      </c>
    </row>
    <row r="252" spans="1:45" s="74" customFormat="1" ht="27.75" customHeight="1">
      <c r="A252" s="184">
        <f>'Inventory - Linear and Vertical'!A239</f>
        <v>236</v>
      </c>
      <c r="B252" s="184"/>
      <c r="C252" s="184">
        <f>'Inventory - Linear and Vertical'!D239</f>
        <v>0</v>
      </c>
      <c r="D252" s="184" t="str">
        <f>IF('Inventory - Linear and Vertical'!E239="","",'Inventory - Linear and Vertical'!E239)</f>
        <v/>
      </c>
      <c r="E252" s="185">
        <f>'Inventory - Linear and Vertical'!F239</f>
        <v>0</v>
      </c>
      <c r="F252" s="186">
        <f>'Inventory - Linear and Vertical'!G239</f>
        <v>0</v>
      </c>
      <c r="G252" s="194">
        <f>'Inventory - Linear and Vertical'!K239</f>
        <v>0</v>
      </c>
      <c r="H252" s="188">
        <f>IF(C252='Community-Wide Current State'!$A$18,'Inventory - Vehicles and Equip.'!J234-'Inventory - Vehicles and Equip.'!O234,'Inventory - Linear and Vertical'!I239)</f>
        <v>0</v>
      </c>
      <c r="I252" s="188">
        <f>'Inventory - Linear and Vertical'!M239</f>
        <v>0</v>
      </c>
      <c r="J252" s="189" t="str">
        <f>IF(ISNUMBER('Inventory - Linear and Vertical'!AA239),'Inventory - Linear and Vertical'!AA239,"")</f>
        <v/>
      </c>
      <c r="K252" s="190">
        <f t="shared" si="110"/>
        <v>0</v>
      </c>
      <c r="L252" s="190">
        <f t="shared" si="116"/>
        <v>0</v>
      </c>
      <c r="M252" s="190">
        <f t="shared" si="117"/>
        <v>0</v>
      </c>
      <c r="N252" s="190">
        <f t="shared" si="118"/>
        <v>0</v>
      </c>
      <c r="O252" s="190">
        <f t="shared" si="119"/>
        <v>0</v>
      </c>
      <c r="P252" s="191">
        <f t="shared" si="120"/>
        <v>0</v>
      </c>
      <c r="Q252" s="192" t="str">
        <f t="shared" si="121"/>
        <v/>
      </c>
      <c r="R252" s="192" t="str">
        <f t="shared" si="122"/>
        <v/>
      </c>
      <c r="S252" s="169" t="str">
        <f t="shared" si="111"/>
        <v/>
      </c>
      <c r="T252" s="169" t="str">
        <f t="shared" si="130"/>
        <v/>
      </c>
      <c r="U252" s="169" t="str">
        <f t="shared" si="130"/>
        <v/>
      </c>
      <c r="V252" s="169" t="str">
        <f t="shared" si="112"/>
        <v/>
      </c>
      <c r="W252" s="169" t="str">
        <f t="shared" si="131"/>
        <v/>
      </c>
      <c r="X252" s="169" t="str">
        <f t="shared" si="131"/>
        <v/>
      </c>
      <c r="Y252" s="169" t="str">
        <f t="shared" si="131"/>
        <v/>
      </c>
      <c r="Z252" s="169" t="str">
        <f t="shared" si="131"/>
        <v/>
      </c>
      <c r="AA252" s="169" t="str">
        <f t="shared" si="131"/>
        <v/>
      </c>
      <c r="AB252" s="169" t="str">
        <f t="shared" si="131"/>
        <v/>
      </c>
      <c r="AC252" s="169" t="str">
        <f t="shared" si="131"/>
        <v/>
      </c>
      <c r="AD252" s="169" t="str">
        <f t="shared" si="131"/>
        <v/>
      </c>
      <c r="AE252" s="169" t="str">
        <f t="shared" si="131"/>
        <v/>
      </c>
      <c r="AF252" s="169" t="str">
        <f t="shared" si="131"/>
        <v/>
      </c>
      <c r="AG252" s="169" t="str">
        <f t="shared" si="132"/>
        <v/>
      </c>
      <c r="AH252" s="169" t="str">
        <f t="shared" si="132"/>
        <v/>
      </c>
      <c r="AI252" s="169" t="str">
        <f t="shared" si="132"/>
        <v/>
      </c>
      <c r="AJ252" s="169" t="str">
        <f t="shared" si="132"/>
        <v/>
      </c>
      <c r="AK252" s="169" t="str">
        <f t="shared" si="132"/>
        <v/>
      </c>
      <c r="AL252" s="169" t="str">
        <f t="shared" si="132"/>
        <v/>
      </c>
      <c r="AM252" s="169" t="str">
        <f t="shared" si="132"/>
        <v/>
      </c>
      <c r="AN252" s="169" t="str">
        <f t="shared" si="132"/>
        <v/>
      </c>
      <c r="AO252" s="169" t="str">
        <f t="shared" si="132"/>
        <v/>
      </c>
      <c r="AP252" s="169" t="str">
        <f t="shared" si="132"/>
        <v/>
      </c>
      <c r="AQ252" s="170">
        <f t="shared" si="125"/>
        <v>0</v>
      </c>
      <c r="AR252" s="170">
        <f t="shared" si="126"/>
        <v>0</v>
      </c>
      <c r="AS252" s="193">
        <f t="shared" si="127"/>
        <v>0</v>
      </c>
    </row>
    <row r="253" spans="1:45" s="74" customFormat="1" ht="27.75" customHeight="1">
      <c r="A253" s="184">
        <f>'Inventory - Linear and Vertical'!A240</f>
        <v>237</v>
      </c>
      <c r="B253" s="184"/>
      <c r="C253" s="184">
        <f>'Inventory - Linear and Vertical'!D240</f>
        <v>0</v>
      </c>
      <c r="D253" s="184" t="str">
        <f>IF('Inventory - Linear and Vertical'!E240="","",'Inventory - Linear and Vertical'!E240)</f>
        <v/>
      </c>
      <c r="E253" s="185">
        <f>'Inventory - Linear and Vertical'!F240</f>
        <v>0</v>
      </c>
      <c r="F253" s="186">
        <f>'Inventory - Linear and Vertical'!G240</f>
        <v>0</v>
      </c>
      <c r="G253" s="194">
        <f>'Inventory - Linear and Vertical'!K240</f>
        <v>0</v>
      </c>
      <c r="H253" s="188">
        <f>IF(C253='Community-Wide Current State'!$A$18,'Inventory - Vehicles and Equip.'!J235-'Inventory - Vehicles and Equip.'!O235,'Inventory - Linear and Vertical'!I240)</f>
        <v>0</v>
      </c>
      <c r="I253" s="188">
        <f>'Inventory - Linear and Vertical'!M240</f>
        <v>0</v>
      </c>
      <c r="J253" s="189" t="str">
        <f>IF(ISNUMBER('Inventory - Linear and Vertical'!AA240),'Inventory - Linear and Vertical'!AA240,"")</f>
        <v/>
      </c>
      <c r="K253" s="190">
        <f t="shared" si="110"/>
        <v>0</v>
      </c>
      <c r="L253" s="190">
        <f t="shared" si="116"/>
        <v>0</v>
      </c>
      <c r="M253" s="190">
        <f t="shared" si="117"/>
        <v>0</v>
      </c>
      <c r="N253" s="190">
        <f t="shared" si="118"/>
        <v>0</v>
      </c>
      <c r="O253" s="190">
        <f t="shared" si="119"/>
        <v>0</v>
      </c>
      <c r="P253" s="191">
        <f t="shared" si="120"/>
        <v>0</v>
      </c>
      <c r="Q253" s="192" t="str">
        <f t="shared" si="121"/>
        <v/>
      </c>
      <c r="R253" s="192" t="str">
        <f t="shared" si="122"/>
        <v/>
      </c>
      <c r="S253" s="169" t="str">
        <f t="shared" si="111"/>
        <v/>
      </c>
      <c r="T253" s="169" t="str">
        <f t="shared" si="130"/>
        <v/>
      </c>
      <c r="U253" s="169" t="str">
        <f t="shared" si="130"/>
        <v/>
      </c>
      <c r="V253" s="169" t="str">
        <f t="shared" si="112"/>
        <v/>
      </c>
      <c r="W253" s="169" t="str">
        <f t="shared" si="131"/>
        <v/>
      </c>
      <c r="X253" s="169" t="str">
        <f t="shared" si="131"/>
        <v/>
      </c>
      <c r="Y253" s="169" t="str">
        <f t="shared" si="131"/>
        <v/>
      </c>
      <c r="Z253" s="169" t="str">
        <f t="shared" si="131"/>
        <v/>
      </c>
      <c r="AA253" s="169" t="str">
        <f t="shared" si="131"/>
        <v/>
      </c>
      <c r="AB253" s="169" t="str">
        <f t="shared" si="131"/>
        <v/>
      </c>
      <c r="AC253" s="169" t="str">
        <f t="shared" si="131"/>
        <v/>
      </c>
      <c r="AD253" s="169" t="str">
        <f t="shared" si="131"/>
        <v/>
      </c>
      <c r="AE253" s="169" t="str">
        <f t="shared" si="131"/>
        <v/>
      </c>
      <c r="AF253" s="169" t="str">
        <f t="shared" si="131"/>
        <v/>
      </c>
      <c r="AG253" s="169" t="str">
        <f t="shared" si="132"/>
        <v/>
      </c>
      <c r="AH253" s="169" t="str">
        <f t="shared" si="132"/>
        <v/>
      </c>
      <c r="AI253" s="169" t="str">
        <f t="shared" si="132"/>
        <v/>
      </c>
      <c r="AJ253" s="169" t="str">
        <f t="shared" si="132"/>
        <v/>
      </c>
      <c r="AK253" s="169" t="str">
        <f t="shared" si="132"/>
        <v/>
      </c>
      <c r="AL253" s="169" t="str">
        <f t="shared" si="132"/>
        <v/>
      </c>
      <c r="AM253" s="169" t="str">
        <f t="shared" si="132"/>
        <v/>
      </c>
      <c r="AN253" s="169" t="str">
        <f t="shared" si="132"/>
        <v/>
      </c>
      <c r="AO253" s="169" t="str">
        <f t="shared" si="132"/>
        <v/>
      </c>
      <c r="AP253" s="169" t="str">
        <f t="shared" si="132"/>
        <v/>
      </c>
      <c r="AQ253" s="170">
        <f t="shared" si="125"/>
        <v>0</v>
      </c>
      <c r="AR253" s="170">
        <f t="shared" si="126"/>
        <v>0</v>
      </c>
      <c r="AS253" s="193">
        <f t="shared" si="127"/>
        <v>0</v>
      </c>
    </row>
    <row r="254" spans="1:45" s="74" customFormat="1" ht="27.75" customHeight="1">
      <c r="A254" s="184">
        <f>'Inventory - Linear and Vertical'!A241</f>
        <v>238</v>
      </c>
      <c r="B254" s="184"/>
      <c r="C254" s="184">
        <f>'Inventory - Linear and Vertical'!D241</f>
        <v>0</v>
      </c>
      <c r="D254" s="184" t="str">
        <f>IF('Inventory - Linear and Vertical'!E241="","",'Inventory - Linear and Vertical'!E241)</f>
        <v/>
      </c>
      <c r="E254" s="185">
        <f>'Inventory - Linear and Vertical'!F241</f>
        <v>0</v>
      </c>
      <c r="F254" s="186">
        <f>'Inventory - Linear and Vertical'!G241</f>
        <v>0</v>
      </c>
      <c r="G254" s="194">
        <f>'Inventory - Linear and Vertical'!K241</f>
        <v>0</v>
      </c>
      <c r="H254" s="188">
        <f>IF(C254='Community-Wide Current State'!$A$18,'Inventory - Vehicles and Equip.'!J236-'Inventory - Vehicles and Equip.'!O236,'Inventory - Linear and Vertical'!I241)</f>
        <v>0</v>
      </c>
      <c r="I254" s="188">
        <f>'Inventory - Linear and Vertical'!M241</f>
        <v>0</v>
      </c>
      <c r="J254" s="189" t="str">
        <f>IF(ISNUMBER('Inventory - Linear and Vertical'!AA241),'Inventory - Linear and Vertical'!AA241,"")</f>
        <v/>
      </c>
      <c r="K254" s="190">
        <f t="shared" si="110"/>
        <v>0</v>
      </c>
      <c r="L254" s="190">
        <f t="shared" si="116"/>
        <v>0</v>
      </c>
      <c r="M254" s="190">
        <f t="shared" si="117"/>
        <v>0</v>
      </c>
      <c r="N254" s="190">
        <f t="shared" si="118"/>
        <v>0</v>
      </c>
      <c r="O254" s="190">
        <f t="shared" si="119"/>
        <v>0</v>
      </c>
      <c r="P254" s="191">
        <f t="shared" si="120"/>
        <v>0</v>
      </c>
      <c r="Q254" s="192" t="str">
        <f t="shared" si="121"/>
        <v/>
      </c>
      <c r="R254" s="192" t="str">
        <f t="shared" si="122"/>
        <v/>
      </c>
      <c r="S254" s="169" t="str">
        <f t="shared" si="111"/>
        <v/>
      </c>
      <c r="T254" s="169" t="str">
        <f t="shared" si="130"/>
        <v/>
      </c>
      <c r="U254" s="169" t="str">
        <f t="shared" si="130"/>
        <v/>
      </c>
      <c r="V254" s="169" t="str">
        <f t="shared" si="112"/>
        <v/>
      </c>
      <c r="W254" s="169" t="str">
        <f t="shared" si="131"/>
        <v/>
      </c>
      <c r="X254" s="169" t="str">
        <f t="shared" si="131"/>
        <v/>
      </c>
      <c r="Y254" s="169" t="str">
        <f t="shared" si="131"/>
        <v/>
      </c>
      <c r="Z254" s="169" t="str">
        <f t="shared" si="131"/>
        <v/>
      </c>
      <c r="AA254" s="169" t="str">
        <f t="shared" si="131"/>
        <v/>
      </c>
      <c r="AB254" s="169" t="str">
        <f t="shared" si="131"/>
        <v/>
      </c>
      <c r="AC254" s="169" t="str">
        <f t="shared" si="131"/>
        <v/>
      </c>
      <c r="AD254" s="169" t="str">
        <f t="shared" si="131"/>
        <v/>
      </c>
      <c r="AE254" s="169" t="str">
        <f t="shared" si="131"/>
        <v/>
      </c>
      <c r="AF254" s="169" t="str">
        <f t="shared" si="131"/>
        <v/>
      </c>
      <c r="AG254" s="169" t="str">
        <f t="shared" si="132"/>
        <v/>
      </c>
      <c r="AH254" s="169" t="str">
        <f t="shared" si="132"/>
        <v/>
      </c>
      <c r="AI254" s="169" t="str">
        <f t="shared" si="132"/>
        <v/>
      </c>
      <c r="AJ254" s="169" t="str">
        <f t="shared" si="132"/>
        <v/>
      </c>
      <c r="AK254" s="169" t="str">
        <f t="shared" si="132"/>
        <v/>
      </c>
      <c r="AL254" s="169" t="str">
        <f t="shared" si="132"/>
        <v/>
      </c>
      <c r="AM254" s="169" t="str">
        <f t="shared" si="132"/>
        <v/>
      </c>
      <c r="AN254" s="169" t="str">
        <f t="shared" si="132"/>
        <v/>
      </c>
      <c r="AO254" s="169" t="str">
        <f t="shared" si="132"/>
        <v/>
      </c>
      <c r="AP254" s="169" t="str">
        <f t="shared" si="132"/>
        <v/>
      </c>
      <c r="AQ254" s="170">
        <f t="shared" si="125"/>
        <v>0</v>
      </c>
      <c r="AR254" s="170">
        <f t="shared" si="126"/>
        <v>0</v>
      </c>
      <c r="AS254" s="193">
        <f t="shared" si="127"/>
        <v>0</v>
      </c>
    </row>
    <row r="255" spans="1:45" s="74" customFormat="1" ht="27.75" customHeight="1">
      <c r="A255" s="184">
        <f>'Inventory - Linear and Vertical'!A242</f>
        <v>239</v>
      </c>
      <c r="B255" s="184"/>
      <c r="C255" s="184">
        <f>'Inventory - Linear and Vertical'!D242</f>
        <v>0</v>
      </c>
      <c r="D255" s="184" t="str">
        <f>IF('Inventory - Linear and Vertical'!E242="","",'Inventory - Linear and Vertical'!E242)</f>
        <v/>
      </c>
      <c r="E255" s="185">
        <f>'Inventory - Linear and Vertical'!F242</f>
        <v>0</v>
      </c>
      <c r="F255" s="186">
        <f>'Inventory - Linear and Vertical'!G242</f>
        <v>0</v>
      </c>
      <c r="G255" s="194">
        <f>'Inventory - Linear and Vertical'!K242</f>
        <v>0</v>
      </c>
      <c r="H255" s="188">
        <f>IF(C255='Community-Wide Current State'!$A$18,'Inventory - Vehicles and Equip.'!J237-'Inventory - Vehicles and Equip.'!O237,'Inventory - Linear and Vertical'!I242)</f>
        <v>0</v>
      </c>
      <c r="I255" s="188">
        <f>'Inventory - Linear and Vertical'!M242</f>
        <v>0</v>
      </c>
      <c r="J255" s="189" t="str">
        <f>IF(ISNUMBER('Inventory - Linear and Vertical'!AA242),'Inventory - Linear and Vertical'!AA242,"")</f>
        <v/>
      </c>
      <c r="K255" s="190">
        <f t="shared" si="110"/>
        <v>0</v>
      </c>
      <c r="L255" s="190">
        <f t="shared" si="116"/>
        <v>0</v>
      </c>
      <c r="M255" s="190">
        <f t="shared" si="117"/>
        <v>0</v>
      </c>
      <c r="N255" s="190">
        <f t="shared" si="118"/>
        <v>0</v>
      </c>
      <c r="O255" s="190">
        <f t="shared" si="119"/>
        <v>0</v>
      </c>
      <c r="P255" s="191">
        <f t="shared" si="120"/>
        <v>0</v>
      </c>
      <c r="Q255" s="192" t="str">
        <f t="shared" si="121"/>
        <v/>
      </c>
      <c r="R255" s="192" t="str">
        <f t="shared" si="122"/>
        <v/>
      </c>
      <c r="S255" s="169" t="str">
        <f t="shared" si="111"/>
        <v/>
      </c>
      <c r="T255" s="169" t="str">
        <f t="shared" si="130"/>
        <v/>
      </c>
      <c r="U255" s="169" t="str">
        <f t="shared" si="130"/>
        <v/>
      </c>
      <c r="V255" s="169" t="str">
        <f t="shared" si="112"/>
        <v/>
      </c>
      <c r="W255" s="169" t="str">
        <f t="shared" si="131"/>
        <v/>
      </c>
      <c r="X255" s="169" t="str">
        <f t="shared" si="131"/>
        <v/>
      </c>
      <c r="Y255" s="169" t="str">
        <f t="shared" si="131"/>
        <v/>
      </c>
      <c r="Z255" s="169" t="str">
        <f t="shared" si="131"/>
        <v/>
      </c>
      <c r="AA255" s="169" t="str">
        <f t="shared" si="131"/>
        <v/>
      </c>
      <c r="AB255" s="169" t="str">
        <f t="shared" si="131"/>
        <v/>
      </c>
      <c r="AC255" s="169" t="str">
        <f t="shared" si="131"/>
        <v/>
      </c>
      <c r="AD255" s="169" t="str">
        <f t="shared" si="131"/>
        <v/>
      </c>
      <c r="AE255" s="169" t="str">
        <f t="shared" si="131"/>
        <v/>
      </c>
      <c r="AF255" s="169" t="str">
        <f t="shared" si="131"/>
        <v/>
      </c>
      <c r="AG255" s="169" t="str">
        <f t="shared" si="132"/>
        <v/>
      </c>
      <c r="AH255" s="169" t="str">
        <f t="shared" si="132"/>
        <v/>
      </c>
      <c r="AI255" s="169" t="str">
        <f t="shared" si="132"/>
        <v/>
      </c>
      <c r="AJ255" s="169" t="str">
        <f t="shared" si="132"/>
        <v/>
      </c>
      <c r="AK255" s="169" t="str">
        <f t="shared" si="132"/>
        <v/>
      </c>
      <c r="AL255" s="169" t="str">
        <f t="shared" si="132"/>
        <v/>
      </c>
      <c r="AM255" s="169" t="str">
        <f t="shared" si="132"/>
        <v/>
      </c>
      <c r="AN255" s="169" t="str">
        <f t="shared" si="132"/>
        <v/>
      </c>
      <c r="AO255" s="169" t="str">
        <f t="shared" si="132"/>
        <v/>
      </c>
      <c r="AP255" s="169" t="str">
        <f t="shared" si="132"/>
        <v/>
      </c>
      <c r="AQ255" s="170">
        <f t="shared" si="125"/>
        <v>0</v>
      </c>
      <c r="AR255" s="170">
        <f t="shared" si="126"/>
        <v>0</v>
      </c>
      <c r="AS255" s="193">
        <f t="shared" si="127"/>
        <v>0</v>
      </c>
    </row>
    <row r="256" spans="1:45" s="74" customFormat="1" ht="27.75" customHeight="1">
      <c r="A256" s="184">
        <f>'Inventory - Linear and Vertical'!A243</f>
        <v>240</v>
      </c>
      <c r="B256" s="184"/>
      <c r="C256" s="184">
        <f>'Inventory - Linear and Vertical'!D243</f>
        <v>0</v>
      </c>
      <c r="D256" s="184" t="str">
        <f>IF('Inventory - Linear and Vertical'!E243="","",'Inventory - Linear and Vertical'!E243)</f>
        <v/>
      </c>
      <c r="E256" s="185">
        <f>'Inventory - Linear and Vertical'!F243</f>
        <v>0</v>
      </c>
      <c r="F256" s="186">
        <f>'Inventory - Linear and Vertical'!G243</f>
        <v>0</v>
      </c>
      <c r="G256" s="194">
        <f>'Inventory - Linear and Vertical'!K243</f>
        <v>0</v>
      </c>
      <c r="H256" s="188">
        <f>IF(C256='Community-Wide Current State'!$A$18,'Inventory - Vehicles and Equip.'!J238-'Inventory - Vehicles and Equip.'!O238,'Inventory - Linear and Vertical'!I243)</f>
        <v>0</v>
      </c>
      <c r="I256" s="188">
        <f>'Inventory - Linear and Vertical'!M243</f>
        <v>0</v>
      </c>
      <c r="J256" s="189" t="str">
        <f>IF(ISNUMBER('Inventory - Linear and Vertical'!AA243),'Inventory - Linear and Vertical'!AA243,"")</f>
        <v/>
      </c>
      <c r="K256" s="190">
        <f t="shared" si="110"/>
        <v>0</v>
      </c>
      <c r="L256" s="190">
        <f t="shared" si="116"/>
        <v>0</v>
      </c>
      <c r="M256" s="190">
        <f t="shared" si="117"/>
        <v>0</v>
      </c>
      <c r="N256" s="190">
        <f t="shared" si="118"/>
        <v>0</v>
      </c>
      <c r="O256" s="190">
        <f t="shared" si="119"/>
        <v>0</v>
      </c>
      <c r="P256" s="191">
        <f t="shared" si="120"/>
        <v>0</v>
      </c>
      <c r="Q256" s="192" t="str">
        <f t="shared" si="121"/>
        <v/>
      </c>
      <c r="R256" s="192" t="str">
        <f t="shared" si="122"/>
        <v/>
      </c>
      <c r="S256" s="169" t="str">
        <f t="shared" si="111"/>
        <v/>
      </c>
      <c r="T256" s="169" t="str">
        <f t="shared" si="130"/>
        <v/>
      </c>
      <c r="U256" s="169" t="str">
        <f t="shared" si="130"/>
        <v/>
      </c>
      <c r="V256" s="169" t="str">
        <f t="shared" si="112"/>
        <v/>
      </c>
      <c r="W256" s="169" t="str">
        <f t="shared" si="131"/>
        <v/>
      </c>
      <c r="X256" s="169" t="str">
        <f t="shared" si="131"/>
        <v/>
      </c>
      <c r="Y256" s="169" t="str">
        <f t="shared" si="131"/>
        <v/>
      </c>
      <c r="Z256" s="169" t="str">
        <f t="shared" si="131"/>
        <v/>
      </c>
      <c r="AA256" s="169" t="str">
        <f t="shared" si="131"/>
        <v/>
      </c>
      <c r="AB256" s="169" t="str">
        <f t="shared" si="131"/>
        <v/>
      </c>
      <c r="AC256" s="169" t="str">
        <f t="shared" si="131"/>
        <v/>
      </c>
      <c r="AD256" s="169" t="str">
        <f t="shared" si="131"/>
        <v/>
      </c>
      <c r="AE256" s="169" t="str">
        <f t="shared" si="131"/>
        <v/>
      </c>
      <c r="AF256" s="169" t="str">
        <f t="shared" si="131"/>
        <v/>
      </c>
      <c r="AG256" s="169" t="str">
        <f t="shared" si="132"/>
        <v/>
      </c>
      <c r="AH256" s="169" t="str">
        <f t="shared" si="132"/>
        <v/>
      </c>
      <c r="AI256" s="169" t="str">
        <f t="shared" si="132"/>
        <v/>
      </c>
      <c r="AJ256" s="169" t="str">
        <f t="shared" si="132"/>
        <v/>
      </c>
      <c r="AK256" s="169" t="str">
        <f t="shared" si="132"/>
        <v/>
      </c>
      <c r="AL256" s="169" t="str">
        <f t="shared" si="132"/>
        <v/>
      </c>
      <c r="AM256" s="169" t="str">
        <f t="shared" si="132"/>
        <v/>
      </c>
      <c r="AN256" s="169" t="str">
        <f t="shared" si="132"/>
        <v/>
      </c>
      <c r="AO256" s="169" t="str">
        <f t="shared" si="132"/>
        <v/>
      </c>
      <c r="AP256" s="169" t="str">
        <f t="shared" si="132"/>
        <v/>
      </c>
      <c r="AQ256" s="170">
        <f t="shared" si="125"/>
        <v>0</v>
      </c>
      <c r="AR256" s="170">
        <f t="shared" si="126"/>
        <v>0</v>
      </c>
      <c r="AS256" s="193">
        <f t="shared" si="127"/>
        <v>0</v>
      </c>
    </row>
    <row r="257" spans="1:45" s="74" customFormat="1" ht="27.75" customHeight="1">
      <c r="A257" s="184">
        <f>'Inventory - Linear and Vertical'!A244</f>
        <v>241</v>
      </c>
      <c r="B257" s="184"/>
      <c r="C257" s="184">
        <f>'Inventory - Linear and Vertical'!D244</f>
        <v>0</v>
      </c>
      <c r="D257" s="184" t="str">
        <f>IF('Inventory - Linear and Vertical'!E244="","",'Inventory - Linear and Vertical'!E244)</f>
        <v/>
      </c>
      <c r="E257" s="185">
        <f>'Inventory - Linear and Vertical'!F244</f>
        <v>0</v>
      </c>
      <c r="F257" s="186">
        <f>'Inventory - Linear and Vertical'!G244</f>
        <v>0</v>
      </c>
      <c r="G257" s="194">
        <f>'Inventory - Linear and Vertical'!K244</f>
        <v>0</v>
      </c>
      <c r="H257" s="188">
        <f>IF(C257='Community-Wide Current State'!$A$18,'Inventory - Vehicles and Equip.'!J239-'Inventory - Vehicles and Equip.'!O239,'Inventory - Linear and Vertical'!I244)</f>
        <v>0</v>
      </c>
      <c r="I257" s="188">
        <f>'Inventory - Linear and Vertical'!M244</f>
        <v>0</v>
      </c>
      <c r="J257" s="189" t="str">
        <f>IF(ISNUMBER('Inventory - Linear and Vertical'!AA244),'Inventory - Linear and Vertical'!AA244,"")</f>
        <v/>
      </c>
      <c r="K257" s="190">
        <f t="shared" si="110"/>
        <v>0</v>
      </c>
      <c r="L257" s="190">
        <f t="shared" si="116"/>
        <v>0</v>
      </c>
      <c r="M257" s="190">
        <f t="shared" si="117"/>
        <v>0</v>
      </c>
      <c r="N257" s="190">
        <f t="shared" si="118"/>
        <v>0</v>
      </c>
      <c r="O257" s="190">
        <f t="shared" si="119"/>
        <v>0</v>
      </c>
      <c r="P257" s="191">
        <f t="shared" si="120"/>
        <v>0</v>
      </c>
      <c r="Q257" s="192" t="str">
        <f t="shared" si="121"/>
        <v/>
      </c>
      <c r="R257" s="192" t="str">
        <f t="shared" si="122"/>
        <v/>
      </c>
      <c r="S257" s="169" t="str">
        <f t="shared" si="111"/>
        <v/>
      </c>
      <c r="T257" s="169" t="str">
        <f t="shared" si="130"/>
        <v/>
      </c>
      <c r="U257" s="169" t="str">
        <f t="shared" si="130"/>
        <v/>
      </c>
      <c r="V257" s="169" t="str">
        <f t="shared" si="112"/>
        <v/>
      </c>
      <c r="W257" s="169" t="str">
        <f t="shared" ref="W257:AF266" si="133">IF(OR($K257=W$16,$L257=W$16,$M257=W$16,$N257=W$16,$O257=W$16,$P257=W$16),$G257,"")</f>
        <v/>
      </c>
      <c r="X257" s="169" t="str">
        <f t="shared" si="133"/>
        <v/>
      </c>
      <c r="Y257" s="169" t="str">
        <f t="shared" si="133"/>
        <v/>
      </c>
      <c r="Z257" s="169" t="str">
        <f t="shared" si="133"/>
        <v/>
      </c>
      <c r="AA257" s="169" t="str">
        <f t="shared" si="133"/>
        <v/>
      </c>
      <c r="AB257" s="169" t="str">
        <f t="shared" si="133"/>
        <v/>
      </c>
      <c r="AC257" s="169" t="str">
        <f t="shared" si="133"/>
        <v/>
      </c>
      <c r="AD257" s="169" t="str">
        <f t="shared" si="133"/>
        <v/>
      </c>
      <c r="AE257" s="169" t="str">
        <f t="shared" si="133"/>
        <v/>
      </c>
      <c r="AF257" s="169" t="str">
        <f t="shared" si="133"/>
        <v/>
      </c>
      <c r="AG257" s="169" t="str">
        <f t="shared" ref="AG257:AP266" si="134">IF(OR($K257=AG$16,$L257=AG$16,$M257=AG$16,$N257=AG$16,$O257=AG$16,$P257=AG$16),$G257,"")</f>
        <v/>
      </c>
      <c r="AH257" s="169" t="str">
        <f t="shared" si="134"/>
        <v/>
      </c>
      <c r="AI257" s="169" t="str">
        <f t="shared" si="134"/>
        <v/>
      </c>
      <c r="AJ257" s="169" t="str">
        <f t="shared" si="134"/>
        <v/>
      </c>
      <c r="AK257" s="169" t="str">
        <f t="shared" si="134"/>
        <v/>
      </c>
      <c r="AL257" s="169" t="str">
        <f t="shared" si="134"/>
        <v/>
      </c>
      <c r="AM257" s="169" t="str">
        <f t="shared" si="134"/>
        <v/>
      </c>
      <c r="AN257" s="169" t="str">
        <f t="shared" si="134"/>
        <v/>
      </c>
      <c r="AO257" s="169" t="str">
        <f t="shared" si="134"/>
        <v/>
      </c>
      <c r="AP257" s="169" t="str">
        <f t="shared" si="134"/>
        <v/>
      </c>
      <c r="AQ257" s="170">
        <f t="shared" si="125"/>
        <v>0</v>
      </c>
      <c r="AR257" s="170">
        <f t="shared" si="126"/>
        <v>0</v>
      </c>
      <c r="AS257" s="193">
        <f t="shared" si="127"/>
        <v>0</v>
      </c>
    </row>
    <row r="258" spans="1:45" s="74" customFormat="1" ht="27.75" customHeight="1">
      <c r="A258" s="184">
        <f>'Inventory - Linear and Vertical'!A245</f>
        <v>242</v>
      </c>
      <c r="B258" s="184"/>
      <c r="C258" s="184">
        <f>'Inventory - Linear and Vertical'!D245</f>
        <v>0</v>
      </c>
      <c r="D258" s="184" t="str">
        <f>IF('Inventory - Linear and Vertical'!E245="","",'Inventory - Linear and Vertical'!E245)</f>
        <v/>
      </c>
      <c r="E258" s="185">
        <f>'Inventory - Linear and Vertical'!F245</f>
        <v>0</v>
      </c>
      <c r="F258" s="186">
        <f>'Inventory - Linear and Vertical'!G245</f>
        <v>0</v>
      </c>
      <c r="G258" s="194">
        <f>'Inventory - Linear and Vertical'!K245</f>
        <v>0</v>
      </c>
      <c r="H258" s="188">
        <f>IF(C258='Community-Wide Current State'!$A$18,'Inventory - Vehicles and Equip.'!J240-'Inventory - Vehicles and Equip.'!O240,'Inventory - Linear and Vertical'!I245)</f>
        <v>0</v>
      </c>
      <c r="I258" s="188">
        <f>'Inventory - Linear and Vertical'!M245</f>
        <v>0</v>
      </c>
      <c r="J258" s="189" t="str">
        <f>IF(ISNUMBER('Inventory - Linear and Vertical'!AA245),'Inventory - Linear and Vertical'!AA245,"")</f>
        <v/>
      </c>
      <c r="K258" s="190">
        <f t="shared" si="110"/>
        <v>0</v>
      </c>
      <c r="L258" s="190">
        <f t="shared" si="116"/>
        <v>0</v>
      </c>
      <c r="M258" s="190">
        <f t="shared" si="117"/>
        <v>0</v>
      </c>
      <c r="N258" s="190">
        <f t="shared" si="118"/>
        <v>0</v>
      </c>
      <c r="O258" s="190">
        <f t="shared" si="119"/>
        <v>0</v>
      </c>
      <c r="P258" s="191">
        <f t="shared" si="120"/>
        <v>0</v>
      </c>
      <c r="Q258" s="192" t="str">
        <f t="shared" si="121"/>
        <v/>
      </c>
      <c r="R258" s="192" t="str">
        <f t="shared" si="122"/>
        <v/>
      </c>
      <c r="S258" s="169" t="str">
        <f t="shared" si="111"/>
        <v/>
      </c>
      <c r="T258" s="169" t="str">
        <f t="shared" ref="T258:U277" si="135">IF(OR($K258=T$16,$L258=T$16,$M258=T$16,$N258=T$16,$O258=T$16,$P258=T$16),$G258,"")</f>
        <v/>
      </c>
      <c r="U258" s="169" t="str">
        <f t="shared" si="135"/>
        <v/>
      </c>
      <c r="V258" s="169" t="str">
        <f t="shared" si="112"/>
        <v/>
      </c>
      <c r="W258" s="169" t="str">
        <f t="shared" si="133"/>
        <v/>
      </c>
      <c r="X258" s="169" t="str">
        <f t="shared" si="133"/>
        <v/>
      </c>
      <c r="Y258" s="169" t="str">
        <f t="shared" si="133"/>
        <v/>
      </c>
      <c r="Z258" s="169" t="str">
        <f t="shared" si="133"/>
        <v/>
      </c>
      <c r="AA258" s="169" t="str">
        <f t="shared" si="133"/>
        <v/>
      </c>
      <c r="AB258" s="169" t="str">
        <f t="shared" si="133"/>
        <v/>
      </c>
      <c r="AC258" s="169" t="str">
        <f t="shared" si="133"/>
        <v/>
      </c>
      <c r="AD258" s="169" t="str">
        <f t="shared" si="133"/>
        <v/>
      </c>
      <c r="AE258" s="169" t="str">
        <f t="shared" si="133"/>
        <v/>
      </c>
      <c r="AF258" s="169" t="str">
        <f t="shared" si="133"/>
        <v/>
      </c>
      <c r="AG258" s="169" t="str">
        <f t="shared" si="134"/>
        <v/>
      </c>
      <c r="AH258" s="169" t="str">
        <f t="shared" si="134"/>
        <v/>
      </c>
      <c r="AI258" s="169" t="str">
        <f t="shared" si="134"/>
        <v/>
      </c>
      <c r="AJ258" s="169" t="str">
        <f t="shared" si="134"/>
        <v/>
      </c>
      <c r="AK258" s="169" t="str">
        <f t="shared" si="134"/>
        <v/>
      </c>
      <c r="AL258" s="169" t="str">
        <f t="shared" si="134"/>
        <v/>
      </c>
      <c r="AM258" s="169" t="str">
        <f t="shared" si="134"/>
        <v/>
      </c>
      <c r="AN258" s="169" t="str">
        <f t="shared" si="134"/>
        <v/>
      </c>
      <c r="AO258" s="169" t="str">
        <f t="shared" si="134"/>
        <v/>
      </c>
      <c r="AP258" s="169" t="str">
        <f t="shared" si="134"/>
        <v/>
      </c>
      <c r="AQ258" s="170">
        <f t="shared" si="125"/>
        <v>0</v>
      </c>
      <c r="AR258" s="170">
        <f t="shared" si="126"/>
        <v>0</v>
      </c>
      <c r="AS258" s="193">
        <f t="shared" si="127"/>
        <v>0</v>
      </c>
    </row>
    <row r="259" spans="1:45" s="74" customFormat="1" ht="27.75" customHeight="1">
      <c r="A259" s="184">
        <f>'Inventory - Linear and Vertical'!A246</f>
        <v>243</v>
      </c>
      <c r="B259" s="184"/>
      <c r="C259" s="184">
        <f>'Inventory - Linear and Vertical'!D246</f>
        <v>0</v>
      </c>
      <c r="D259" s="184" t="str">
        <f>IF('Inventory - Linear and Vertical'!E246="","",'Inventory - Linear and Vertical'!E246)</f>
        <v/>
      </c>
      <c r="E259" s="185">
        <f>'Inventory - Linear and Vertical'!F246</f>
        <v>0</v>
      </c>
      <c r="F259" s="186">
        <f>'Inventory - Linear and Vertical'!G246</f>
        <v>0</v>
      </c>
      <c r="G259" s="194">
        <f>'Inventory - Linear and Vertical'!K246</f>
        <v>0</v>
      </c>
      <c r="H259" s="188">
        <f>IF(C259='Community-Wide Current State'!$A$18,'Inventory - Vehicles and Equip.'!J241-'Inventory - Vehicles and Equip.'!O241,'Inventory - Linear and Vertical'!I246)</f>
        <v>0</v>
      </c>
      <c r="I259" s="188">
        <f>'Inventory - Linear and Vertical'!M246</f>
        <v>0</v>
      </c>
      <c r="J259" s="189" t="str">
        <f>IF(ISNUMBER('Inventory - Linear and Vertical'!AA246),'Inventory - Linear and Vertical'!AA246,"")</f>
        <v/>
      </c>
      <c r="K259" s="190">
        <f t="shared" si="110"/>
        <v>0</v>
      </c>
      <c r="L259" s="190">
        <f t="shared" si="116"/>
        <v>0</v>
      </c>
      <c r="M259" s="190">
        <f t="shared" si="117"/>
        <v>0</v>
      </c>
      <c r="N259" s="190">
        <f t="shared" si="118"/>
        <v>0</v>
      </c>
      <c r="O259" s="190">
        <f t="shared" si="119"/>
        <v>0</v>
      </c>
      <c r="P259" s="191">
        <f t="shared" si="120"/>
        <v>0</v>
      </c>
      <c r="Q259" s="192" t="str">
        <f t="shared" si="121"/>
        <v/>
      </c>
      <c r="R259" s="192" t="str">
        <f t="shared" si="122"/>
        <v/>
      </c>
      <c r="S259" s="169" t="str">
        <f t="shared" si="111"/>
        <v/>
      </c>
      <c r="T259" s="169" t="str">
        <f t="shared" si="135"/>
        <v/>
      </c>
      <c r="U259" s="169" t="str">
        <f t="shared" si="135"/>
        <v/>
      </c>
      <c r="V259" s="169" t="str">
        <f t="shared" si="112"/>
        <v/>
      </c>
      <c r="W259" s="169" t="str">
        <f t="shared" si="133"/>
        <v/>
      </c>
      <c r="X259" s="169" t="str">
        <f t="shared" si="133"/>
        <v/>
      </c>
      <c r="Y259" s="169" t="str">
        <f t="shared" si="133"/>
        <v/>
      </c>
      <c r="Z259" s="169" t="str">
        <f t="shared" si="133"/>
        <v/>
      </c>
      <c r="AA259" s="169" t="str">
        <f t="shared" si="133"/>
        <v/>
      </c>
      <c r="AB259" s="169" t="str">
        <f t="shared" si="133"/>
        <v/>
      </c>
      <c r="AC259" s="169" t="str">
        <f t="shared" si="133"/>
        <v/>
      </c>
      <c r="AD259" s="169" t="str">
        <f t="shared" si="133"/>
        <v/>
      </c>
      <c r="AE259" s="169" t="str">
        <f t="shared" si="133"/>
        <v/>
      </c>
      <c r="AF259" s="169" t="str">
        <f t="shared" si="133"/>
        <v/>
      </c>
      <c r="AG259" s="169" t="str">
        <f t="shared" si="134"/>
        <v/>
      </c>
      <c r="AH259" s="169" t="str">
        <f t="shared" si="134"/>
        <v/>
      </c>
      <c r="AI259" s="169" t="str">
        <f t="shared" si="134"/>
        <v/>
      </c>
      <c r="AJ259" s="169" t="str">
        <f t="shared" si="134"/>
        <v/>
      </c>
      <c r="AK259" s="169" t="str">
        <f t="shared" si="134"/>
        <v/>
      </c>
      <c r="AL259" s="169" t="str">
        <f t="shared" si="134"/>
        <v/>
      </c>
      <c r="AM259" s="169" t="str">
        <f t="shared" si="134"/>
        <v/>
      </c>
      <c r="AN259" s="169" t="str">
        <f t="shared" si="134"/>
        <v/>
      </c>
      <c r="AO259" s="169" t="str">
        <f t="shared" si="134"/>
        <v/>
      </c>
      <c r="AP259" s="169" t="str">
        <f t="shared" si="134"/>
        <v/>
      </c>
      <c r="AQ259" s="170">
        <f t="shared" si="125"/>
        <v>0</v>
      </c>
      <c r="AR259" s="170">
        <f t="shared" si="126"/>
        <v>0</v>
      </c>
      <c r="AS259" s="193">
        <f t="shared" si="127"/>
        <v>0</v>
      </c>
    </row>
    <row r="260" spans="1:45" s="74" customFormat="1" ht="27.75" customHeight="1">
      <c r="A260" s="184">
        <f>'Inventory - Linear and Vertical'!A247</f>
        <v>244</v>
      </c>
      <c r="B260" s="184"/>
      <c r="C260" s="184">
        <f>'Inventory - Linear and Vertical'!D247</f>
        <v>0</v>
      </c>
      <c r="D260" s="184" t="str">
        <f>IF('Inventory - Linear and Vertical'!E247="","",'Inventory - Linear and Vertical'!E247)</f>
        <v/>
      </c>
      <c r="E260" s="185">
        <f>'Inventory - Linear and Vertical'!F247</f>
        <v>0</v>
      </c>
      <c r="F260" s="186">
        <f>'Inventory - Linear and Vertical'!G247</f>
        <v>0</v>
      </c>
      <c r="G260" s="194">
        <f>'Inventory - Linear and Vertical'!K247</f>
        <v>0</v>
      </c>
      <c r="H260" s="188">
        <f>IF(C260='Community-Wide Current State'!$A$18,'Inventory - Vehicles and Equip.'!J242-'Inventory - Vehicles and Equip.'!O242,'Inventory - Linear and Vertical'!I247)</f>
        <v>0</v>
      </c>
      <c r="I260" s="188">
        <f>'Inventory - Linear and Vertical'!M247</f>
        <v>0</v>
      </c>
      <c r="J260" s="189" t="str">
        <f>IF(ISNUMBER('Inventory - Linear and Vertical'!AA247),'Inventory - Linear and Vertical'!AA247,"")</f>
        <v/>
      </c>
      <c r="K260" s="190">
        <f t="shared" si="110"/>
        <v>0</v>
      </c>
      <c r="L260" s="190">
        <f t="shared" si="116"/>
        <v>0</v>
      </c>
      <c r="M260" s="190">
        <f t="shared" si="117"/>
        <v>0</v>
      </c>
      <c r="N260" s="190">
        <f t="shared" si="118"/>
        <v>0</v>
      </c>
      <c r="O260" s="190">
        <f t="shared" si="119"/>
        <v>0</v>
      </c>
      <c r="P260" s="191">
        <f t="shared" si="120"/>
        <v>0</v>
      </c>
      <c r="Q260" s="192" t="str">
        <f t="shared" si="121"/>
        <v/>
      </c>
      <c r="R260" s="192" t="str">
        <f t="shared" si="122"/>
        <v/>
      </c>
      <c r="S260" s="169" t="str">
        <f t="shared" si="111"/>
        <v/>
      </c>
      <c r="T260" s="169" t="str">
        <f t="shared" si="135"/>
        <v/>
      </c>
      <c r="U260" s="169" t="str">
        <f t="shared" si="135"/>
        <v/>
      </c>
      <c r="V260" s="169" t="str">
        <f t="shared" si="112"/>
        <v/>
      </c>
      <c r="W260" s="169" t="str">
        <f t="shared" si="133"/>
        <v/>
      </c>
      <c r="X260" s="169" t="str">
        <f t="shared" si="133"/>
        <v/>
      </c>
      <c r="Y260" s="169" t="str">
        <f t="shared" si="133"/>
        <v/>
      </c>
      <c r="Z260" s="169" t="str">
        <f t="shared" si="133"/>
        <v/>
      </c>
      <c r="AA260" s="169" t="str">
        <f t="shared" si="133"/>
        <v/>
      </c>
      <c r="AB260" s="169" t="str">
        <f t="shared" si="133"/>
        <v/>
      </c>
      <c r="AC260" s="169" t="str">
        <f t="shared" si="133"/>
        <v/>
      </c>
      <c r="AD260" s="169" t="str">
        <f t="shared" si="133"/>
        <v/>
      </c>
      <c r="AE260" s="169" t="str">
        <f t="shared" si="133"/>
        <v/>
      </c>
      <c r="AF260" s="169" t="str">
        <f t="shared" si="133"/>
        <v/>
      </c>
      <c r="AG260" s="169" t="str">
        <f t="shared" si="134"/>
        <v/>
      </c>
      <c r="AH260" s="169" t="str">
        <f t="shared" si="134"/>
        <v/>
      </c>
      <c r="AI260" s="169" t="str">
        <f t="shared" si="134"/>
        <v/>
      </c>
      <c r="AJ260" s="169" t="str">
        <f t="shared" si="134"/>
        <v/>
      </c>
      <c r="AK260" s="169" t="str">
        <f t="shared" si="134"/>
        <v/>
      </c>
      <c r="AL260" s="169" t="str">
        <f t="shared" si="134"/>
        <v/>
      </c>
      <c r="AM260" s="169" t="str">
        <f t="shared" si="134"/>
        <v/>
      </c>
      <c r="AN260" s="169" t="str">
        <f t="shared" si="134"/>
        <v/>
      </c>
      <c r="AO260" s="169" t="str">
        <f t="shared" si="134"/>
        <v/>
      </c>
      <c r="AP260" s="169" t="str">
        <f t="shared" si="134"/>
        <v/>
      </c>
      <c r="AQ260" s="170">
        <f t="shared" si="125"/>
        <v>0</v>
      </c>
      <c r="AR260" s="170">
        <f t="shared" si="126"/>
        <v>0</v>
      </c>
      <c r="AS260" s="193">
        <f t="shared" si="127"/>
        <v>0</v>
      </c>
    </row>
    <row r="261" spans="1:45" s="74" customFormat="1" ht="27.75" customHeight="1">
      <c r="A261" s="184">
        <f>'Inventory - Linear and Vertical'!A248</f>
        <v>245</v>
      </c>
      <c r="B261" s="184"/>
      <c r="C261" s="184">
        <f>'Inventory - Linear and Vertical'!D248</f>
        <v>0</v>
      </c>
      <c r="D261" s="184" t="str">
        <f>IF('Inventory - Linear and Vertical'!E248="","",'Inventory - Linear and Vertical'!E248)</f>
        <v/>
      </c>
      <c r="E261" s="185">
        <f>'Inventory - Linear and Vertical'!F248</f>
        <v>0</v>
      </c>
      <c r="F261" s="186">
        <f>'Inventory - Linear and Vertical'!G248</f>
        <v>0</v>
      </c>
      <c r="G261" s="194">
        <f>'Inventory - Linear and Vertical'!K248</f>
        <v>0</v>
      </c>
      <c r="H261" s="188">
        <f>IF(C261='Community-Wide Current State'!$A$18,'Inventory - Vehicles and Equip.'!J243-'Inventory - Vehicles and Equip.'!O243,'Inventory - Linear and Vertical'!I248)</f>
        <v>0</v>
      </c>
      <c r="I261" s="188">
        <f>'Inventory - Linear and Vertical'!M248</f>
        <v>0</v>
      </c>
      <c r="J261" s="189" t="str">
        <f>IF(ISNUMBER('Inventory - Linear and Vertical'!AA248),'Inventory - Linear and Vertical'!AA248,"")</f>
        <v/>
      </c>
      <c r="K261" s="190">
        <f t="shared" si="110"/>
        <v>0</v>
      </c>
      <c r="L261" s="190">
        <f t="shared" si="116"/>
        <v>0</v>
      </c>
      <c r="M261" s="190">
        <f t="shared" si="117"/>
        <v>0</v>
      </c>
      <c r="N261" s="190">
        <f t="shared" si="118"/>
        <v>0</v>
      </c>
      <c r="O261" s="190">
        <f t="shared" si="119"/>
        <v>0</v>
      </c>
      <c r="P261" s="191">
        <f t="shared" si="120"/>
        <v>0</v>
      </c>
      <c r="Q261" s="192" t="str">
        <f t="shared" si="121"/>
        <v/>
      </c>
      <c r="R261" s="192" t="str">
        <f t="shared" si="122"/>
        <v/>
      </c>
      <c r="S261" s="169" t="str">
        <f t="shared" si="111"/>
        <v/>
      </c>
      <c r="T261" s="169" t="str">
        <f t="shared" si="135"/>
        <v/>
      </c>
      <c r="U261" s="169" t="str">
        <f t="shared" si="135"/>
        <v/>
      </c>
      <c r="V261" s="169" t="str">
        <f t="shared" si="112"/>
        <v/>
      </c>
      <c r="W261" s="169" t="str">
        <f t="shared" si="133"/>
        <v/>
      </c>
      <c r="X261" s="169" t="str">
        <f t="shared" si="133"/>
        <v/>
      </c>
      <c r="Y261" s="169" t="str">
        <f t="shared" si="133"/>
        <v/>
      </c>
      <c r="Z261" s="169" t="str">
        <f t="shared" si="133"/>
        <v/>
      </c>
      <c r="AA261" s="169" t="str">
        <f t="shared" si="133"/>
        <v/>
      </c>
      <c r="AB261" s="169" t="str">
        <f t="shared" si="133"/>
        <v/>
      </c>
      <c r="AC261" s="169" t="str">
        <f t="shared" si="133"/>
        <v/>
      </c>
      <c r="AD261" s="169" t="str">
        <f t="shared" si="133"/>
        <v/>
      </c>
      <c r="AE261" s="169" t="str">
        <f t="shared" si="133"/>
        <v/>
      </c>
      <c r="AF261" s="169" t="str">
        <f t="shared" si="133"/>
        <v/>
      </c>
      <c r="AG261" s="169" t="str">
        <f t="shared" si="134"/>
        <v/>
      </c>
      <c r="AH261" s="169" t="str">
        <f t="shared" si="134"/>
        <v/>
      </c>
      <c r="AI261" s="169" t="str">
        <f t="shared" si="134"/>
        <v/>
      </c>
      <c r="AJ261" s="169" t="str">
        <f t="shared" si="134"/>
        <v/>
      </c>
      <c r="AK261" s="169" t="str">
        <f t="shared" si="134"/>
        <v/>
      </c>
      <c r="AL261" s="169" t="str">
        <f t="shared" si="134"/>
        <v/>
      </c>
      <c r="AM261" s="169" t="str">
        <f t="shared" si="134"/>
        <v/>
      </c>
      <c r="AN261" s="169" t="str">
        <f t="shared" si="134"/>
        <v/>
      </c>
      <c r="AO261" s="169" t="str">
        <f t="shared" si="134"/>
        <v/>
      </c>
      <c r="AP261" s="169" t="str">
        <f t="shared" si="134"/>
        <v/>
      </c>
      <c r="AQ261" s="170">
        <f t="shared" si="125"/>
        <v>0</v>
      </c>
      <c r="AR261" s="170">
        <f t="shared" si="126"/>
        <v>0</v>
      </c>
      <c r="AS261" s="193">
        <f t="shared" si="127"/>
        <v>0</v>
      </c>
    </row>
    <row r="262" spans="1:45" s="74" customFormat="1" ht="27.75" customHeight="1">
      <c r="A262" s="184">
        <f>'Inventory - Linear and Vertical'!A249</f>
        <v>246</v>
      </c>
      <c r="B262" s="184"/>
      <c r="C262" s="184">
        <f>'Inventory - Linear and Vertical'!D249</f>
        <v>0</v>
      </c>
      <c r="D262" s="184" t="str">
        <f>IF('Inventory - Linear and Vertical'!E249="","",'Inventory - Linear and Vertical'!E249)</f>
        <v/>
      </c>
      <c r="E262" s="185">
        <f>'Inventory - Linear and Vertical'!F249</f>
        <v>0</v>
      </c>
      <c r="F262" s="186">
        <f>'Inventory - Linear and Vertical'!G249</f>
        <v>0</v>
      </c>
      <c r="G262" s="194">
        <f>'Inventory - Linear and Vertical'!K249</f>
        <v>0</v>
      </c>
      <c r="H262" s="188">
        <f>IF(C262='Community-Wide Current State'!$A$18,'Inventory - Vehicles and Equip.'!J244-'Inventory - Vehicles and Equip.'!O244,'Inventory - Linear and Vertical'!I249)</f>
        <v>0</v>
      </c>
      <c r="I262" s="188">
        <f>'Inventory - Linear and Vertical'!M249</f>
        <v>0</v>
      </c>
      <c r="J262" s="189" t="str">
        <f>IF(ISNUMBER('Inventory - Linear and Vertical'!AA249),'Inventory - Linear and Vertical'!AA249,"")</f>
        <v/>
      </c>
      <c r="K262" s="190">
        <f t="shared" si="110"/>
        <v>0</v>
      </c>
      <c r="L262" s="190">
        <f t="shared" si="116"/>
        <v>0</v>
      </c>
      <c r="M262" s="190">
        <f t="shared" si="117"/>
        <v>0</v>
      </c>
      <c r="N262" s="190">
        <f t="shared" si="118"/>
        <v>0</v>
      </c>
      <c r="O262" s="190">
        <f t="shared" si="119"/>
        <v>0</v>
      </c>
      <c r="P262" s="191">
        <f t="shared" si="120"/>
        <v>0</v>
      </c>
      <c r="Q262" s="192" t="str">
        <f t="shared" si="121"/>
        <v/>
      </c>
      <c r="R262" s="192" t="str">
        <f t="shared" si="122"/>
        <v/>
      </c>
      <c r="S262" s="169" t="str">
        <f t="shared" si="111"/>
        <v/>
      </c>
      <c r="T262" s="169" t="str">
        <f t="shared" si="135"/>
        <v/>
      </c>
      <c r="U262" s="169" t="str">
        <f t="shared" si="135"/>
        <v/>
      </c>
      <c r="V262" s="169" t="str">
        <f t="shared" si="112"/>
        <v/>
      </c>
      <c r="W262" s="169" t="str">
        <f t="shared" si="133"/>
        <v/>
      </c>
      <c r="X262" s="169" t="str">
        <f t="shared" si="133"/>
        <v/>
      </c>
      <c r="Y262" s="169" t="str">
        <f t="shared" si="133"/>
        <v/>
      </c>
      <c r="Z262" s="169" t="str">
        <f t="shared" si="133"/>
        <v/>
      </c>
      <c r="AA262" s="169" t="str">
        <f t="shared" si="133"/>
        <v/>
      </c>
      <c r="AB262" s="169" t="str">
        <f t="shared" si="133"/>
        <v/>
      </c>
      <c r="AC262" s="169" t="str">
        <f t="shared" si="133"/>
        <v/>
      </c>
      <c r="AD262" s="169" t="str">
        <f t="shared" si="133"/>
        <v/>
      </c>
      <c r="AE262" s="169" t="str">
        <f t="shared" si="133"/>
        <v/>
      </c>
      <c r="AF262" s="169" t="str">
        <f t="shared" si="133"/>
        <v/>
      </c>
      <c r="AG262" s="169" t="str">
        <f t="shared" si="134"/>
        <v/>
      </c>
      <c r="AH262" s="169" t="str">
        <f t="shared" si="134"/>
        <v/>
      </c>
      <c r="AI262" s="169" t="str">
        <f t="shared" si="134"/>
        <v/>
      </c>
      <c r="AJ262" s="169" t="str">
        <f t="shared" si="134"/>
        <v/>
      </c>
      <c r="AK262" s="169" t="str">
        <f t="shared" si="134"/>
        <v/>
      </c>
      <c r="AL262" s="169" t="str">
        <f t="shared" si="134"/>
        <v/>
      </c>
      <c r="AM262" s="169" t="str">
        <f t="shared" si="134"/>
        <v/>
      </c>
      <c r="AN262" s="169" t="str">
        <f t="shared" si="134"/>
        <v/>
      </c>
      <c r="AO262" s="169" t="str">
        <f t="shared" si="134"/>
        <v/>
      </c>
      <c r="AP262" s="169" t="str">
        <f t="shared" si="134"/>
        <v/>
      </c>
      <c r="AQ262" s="170">
        <f t="shared" si="125"/>
        <v>0</v>
      </c>
      <c r="AR262" s="170">
        <f t="shared" si="126"/>
        <v>0</v>
      </c>
      <c r="AS262" s="193">
        <f t="shared" si="127"/>
        <v>0</v>
      </c>
    </row>
    <row r="263" spans="1:45" s="74" customFormat="1" ht="27.75" customHeight="1">
      <c r="A263" s="184">
        <f>'Inventory - Linear and Vertical'!A250</f>
        <v>247</v>
      </c>
      <c r="B263" s="184"/>
      <c r="C263" s="184">
        <f>'Inventory - Linear and Vertical'!D250</f>
        <v>0</v>
      </c>
      <c r="D263" s="184" t="str">
        <f>IF('Inventory - Linear and Vertical'!E250="","",'Inventory - Linear and Vertical'!E250)</f>
        <v/>
      </c>
      <c r="E263" s="185">
        <f>'Inventory - Linear and Vertical'!F250</f>
        <v>0</v>
      </c>
      <c r="F263" s="186">
        <f>'Inventory - Linear and Vertical'!G250</f>
        <v>0</v>
      </c>
      <c r="G263" s="194">
        <f>'Inventory - Linear and Vertical'!K250</f>
        <v>0</v>
      </c>
      <c r="H263" s="188">
        <f>IF(C263='Community-Wide Current State'!$A$18,'Inventory - Vehicles and Equip.'!J245-'Inventory - Vehicles and Equip.'!O245,'Inventory - Linear and Vertical'!I250)</f>
        <v>0</v>
      </c>
      <c r="I263" s="188">
        <f>'Inventory - Linear and Vertical'!M250</f>
        <v>0</v>
      </c>
      <c r="J263" s="189" t="str">
        <f>IF(ISNUMBER('Inventory - Linear and Vertical'!AA250),'Inventory - Linear and Vertical'!AA250,"")</f>
        <v/>
      </c>
      <c r="K263" s="190">
        <f t="shared" si="110"/>
        <v>0</v>
      </c>
      <c r="L263" s="190">
        <f t="shared" si="116"/>
        <v>0</v>
      </c>
      <c r="M263" s="190">
        <f t="shared" si="117"/>
        <v>0</v>
      </c>
      <c r="N263" s="190">
        <f t="shared" si="118"/>
        <v>0</v>
      </c>
      <c r="O263" s="190">
        <f t="shared" si="119"/>
        <v>0</v>
      </c>
      <c r="P263" s="191">
        <f t="shared" si="120"/>
        <v>0</v>
      </c>
      <c r="Q263" s="192" t="str">
        <f t="shared" si="121"/>
        <v/>
      </c>
      <c r="R263" s="192" t="str">
        <f t="shared" si="122"/>
        <v/>
      </c>
      <c r="S263" s="169" t="str">
        <f t="shared" si="111"/>
        <v/>
      </c>
      <c r="T263" s="169" t="str">
        <f t="shared" si="135"/>
        <v/>
      </c>
      <c r="U263" s="169" t="str">
        <f t="shared" si="135"/>
        <v/>
      </c>
      <c r="V263" s="169" t="str">
        <f t="shared" si="112"/>
        <v/>
      </c>
      <c r="W263" s="169" t="str">
        <f t="shared" si="133"/>
        <v/>
      </c>
      <c r="X263" s="169" t="str">
        <f t="shared" si="133"/>
        <v/>
      </c>
      <c r="Y263" s="169" t="str">
        <f t="shared" si="133"/>
        <v/>
      </c>
      <c r="Z263" s="169" t="str">
        <f t="shared" si="133"/>
        <v/>
      </c>
      <c r="AA263" s="169" t="str">
        <f t="shared" si="133"/>
        <v/>
      </c>
      <c r="AB263" s="169" t="str">
        <f t="shared" si="133"/>
        <v/>
      </c>
      <c r="AC263" s="169" t="str">
        <f t="shared" si="133"/>
        <v/>
      </c>
      <c r="AD263" s="169" t="str">
        <f t="shared" si="133"/>
        <v/>
      </c>
      <c r="AE263" s="169" t="str">
        <f t="shared" si="133"/>
        <v/>
      </c>
      <c r="AF263" s="169" t="str">
        <f t="shared" si="133"/>
        <v/>
      </c>
      <c r="AG263" s="169" t="str">
        <f t="shared" si="134"/>
        <v/>
      </c>
      <c r="AH263" s="169" t="str">
        <f t="shared" si="134"/>
        <v/>
      </c>
      <c r="AI263" s="169" t="str">
        <f t="shared" si="134"/>
        <v/>
      </c>
      <c r="AJ263" s="169" t="str">
        <f t="shared" si="134"/>
        <v/>
      </c>
      <c r="AK263" s="169" t="str">
        <f t="shared" si="134"/>
        <v/>
      </c>
      <c r="AL263" s="169" t="str">
        <f t="shared" si="134"/>
        <v/>
      </c>
      <c r="AM263" s="169" t="str">
        <f t="shared" si="134"/>
        <v/>
      </c>
      <c r="AN263" s="169" t="str">
        <f t="shared" si="134"/>
        <v/>
      </c>
      <c r="AO263" s="169" t="str">
        <f t="shared" si="134"/>
        <v/>
      </c>
      <c r="AP263" s="169" t="str">
        <f t="shared" si="134"/>
        <v/>
      </c>
      <c r="AQ263" s="170">
        <f t="shared" si="125"/>
        <v>0</v>
      </c>
      <c r="AR263" s="170">
        <f t="shared" si="126"/>
        <v>0</v>
      </c>
      <c r="AS263" s="193">
        <f t="shared" si="127"/>
        <v>0</v>
      </c>
    </row>
    <row r="264" spans="1:45" s="74" customFormat="1" ht="27.75" customHeight="1">
      <c r="A264" s="184">
        <f>'Inventory - Linear and Vertical'!A251</f>
        <v>248</v>
      </c>
      <c r="B264" s="184"/>
      <c r="C264" s="184">
        <f>'Inventory - Linear and Vertical'!D251</f>
        <v>0</v>
      </c>
      <c r="D264" s="184" t="str">
        <f>IF('Inventory - Linear and Vertical'!E251="","",'Inventory - Linear and Vertical'!E251)</f>
        <v/>
      </c>
      <c r="E264" s="185">
        <f>'Inventory - Linear and Vertical'!F251</f>
        <v>0</v>
      </c>
      <c r="F264" s="186">
        <f>'Inventory - Linear and Vertical'!G251</f>
        <v>0</v>
      </c>
      <c r="G264" s="194">
        <f>'Inventory - Linear and Vertical'!K251</f>
        <v>0</v>
      </c>
      <c r="H264" s="188">
        <f>IF(C264='Community-Wide Current State'!$A$18,'Inventory - Vehicles and Equip.'!J246-'Inventory - Vehicles and Equip.'!O246,'Inventory - Linear and Vertical'!I251)</f>
        <v>0</v>
      </c>
      <c r="I264" s="188">
        <f>'Inventory - Linear and Vertical'!M251</f>
        <v>0</v>
      </c>
      <c r="J264" s="189" t="str">
        <f>IF(ISNUMBER('Inventory - Linear and Vertical'!AA251),'Inventory - Linear and Vertical'!AA251,"")</f>
        <v/>
      </c>
      <c r="K264" s="190">
        <f t="shared" si="110"/>
        <v>0</v>
      </c>
      <c r="L264" s="190">
        <f t="shared" si="116"/>
        <v>0</v>
      </c>
      <c r="M264" s="190">
        <f t="shared" si="117"/>
        <v>0</v>
      </c>
      <c r="N264" s="190">
        <f t="shared" si="118"/>
        <v>0</v>
      </c>
      <c r="O264" s="190">
        <f t="shared" si="119"/>
        <v>0</v>
      </c>
      <c r="P264" s="191">
        <f t="shared" si="120"/>
        <v>0</v>
      </c>
      <c r="Q264" s="192" t="str">
        <f t="shared" si="121"/>
        <v/>
      </c>
      <c r="R264" s="192" t="str">
        <f t="shared" si="122"/>
        <v/>
      </c>
      <c r="S264" s="169" t="str">
        <f t="shared" si="111"/>
        <v/>
      </c>
      <c r="T264" s="169" t="str">
        <f t="shared" si="135"/>
        <v/>
      </c>
      <c r="U264" s="169" t="str">
        <f t="shared" si="135"/>
        <v/>
      </c>
      <c r="V264" s="169" t="str">
        <f t="shared" si="112"/>
        <v/>
      </c>
      <c r="W264" s="169" t="str">
        <f t="shared" si="133"/>
        <v/>
      </c>
      <c r="X264" s="169" t="str">
        <f t="shared" si="133"/>
        <v/>
      </c>
      <c r="Y264" s="169" t="str">
        <f t="shared" si="133"/>
        <v/>
      </c>
      <c r="Z264" s="169" t="str">
        <f t="shared" si="133"/>
        <v/>
      </c>
      <c r="AA264" s="169" t="str">
        <f t="shared" si="133"/>
        <v/>
      </c>
      <c r="AB264" s="169" t="str">
        <f t="shared" si="133"/>
        <v/>
      </c>
      <c r="AC264" s="169" t="str">
        <f t="shared" si="133"/>
        <v/>
      </c>
      <c r="AD264" s="169" t="str">
        <f t="shared" si="133"/>
        <v/>
      </c>
      <c r="AE264" s="169" t="str">
        <f t="shared" si="133"/>
        <v/>
      </c>
      <c r="AF264" s="169" t="str">
        <f t="shared" si="133"/>
        <v/>
      </c>
      <c r="AG264" s="169" t="str">
        <f t="shared" si="134"/>
        <v/>
      </c>
      <c r="AH264" s="169" t="str">
        <f t="shared" si="134"/>
        <v/>
      </c>
      <c r="AI264" s="169" t="str">
        <f t="shared" si="134"/>
        <v/>
      </c>
      <c r="AJ264" s="169" t="str">
        <f t="shared" si="134"/>
        <v/>
      </c>
      <c r="AK264" s="169" t="str">
        <f t="shared" si="134"/>
        <v/>
      </c>
      <c r="AL264" s="169" t="str">
        <f t="shared" si="134"/>
        <v/>
      </c>
      <c r="AM264" s="169" t="str">
        <f t="shared" si="134"/>
        <v/>
      </c>
      <c r="AN264" s="169" t="str">
        <f t="shared" si="134"/>
        <v/>
      </c>
      <c r="AO264" s="169" t="str">
        <f t="shared" si="134"/>
        <v/>
      </c>
      <c r="AP264" s="169" t="str">
        <f t="shared" si="134"/>
        <v/>
      </c>
      <c r="AQ264" s="170">
        <f t="shared" si="125"/>
        <v>0</v>
      </c>
      <c r="AR264" s="170">
        <f t="shared" si="126"/>
        <v>0</v>
      </c>
      <c r="AS264" s="193">
        <f t="shared" si="127"/>
        <v>0</v>
      </c>
    </row>
    <row r="265" spans="1:45" s="74" customFormat="1" ht="27.75" customHeight="1">
      <c r="A265" s="184">
        <f>'Inventory - Linear and Vertical'!A252</f>
        <v>249</v>
      </c>
      <c r="B265" s="184"/>
      <c r="C265" s="184">
        <f>'Inventory - Linear and Vertical'!D252</f>
        <v>0</v>
      </c>
      <c r="D265" s="184" t="str">
        <f>IF('Inventory - Linear and Vertical'!E252="","",'Inventory - Linear and Vertical'!E252)</f>
        <v/>
      </c>
      <c r="E265" s="185">
        <f>'Inventory - Linear and Vertical'!F252</f>
        <v>0</v>
      </c>
      <c r="F265" s="186">
        <f>'Inventory - Linear and Vertical'!G252</f>
        <v>0</v>
      </c>
      <c r="G265" s="194">
        <f>'Inventory - Linear and Vertical'!K252</f>
        <v>0</v>
      </c>
      <c r="H265" s="188">
        <f>IF(C265='Community-Wide Current State'!$A$18,'Inventory - Vehicles and Equip.'!J247-'Inventory - Vehicles and Equip.'!O247,'Inventory - Linear and Vertical'!I252)</f>
        <v>0</v>
      </c>
      <c r="I265" s="188">
        <f>'Inventory - Linear and Vertical'!M252</f>
        <v>0</v>
      </c>
      <c r="J265" s="189" t="str">
        <f>IF(ISNUMBER('Inventory - Linear and Vertical'!AA252),'Inventory - Linear and Vertical'!AA252,"")</f>
        <v/>
      </c>
      <c r="K265" s="190">
        <f t="shared" si="110"/>
        <v>0</v>
      </c>
      <c r="L265" s="190">
        <f t="shared" si="116"/>
        <v>0</v>
      </c>
      <c r="M265" s="190">
        <f t="shared" si="117"/>
        <v>0</v>
      </c>
      <c r="N265" s="190">
        <f t="shared" si="118"/>
        <v>0</v>
      </c>
      <c r="O265" s="190">
        <f t="shared" si="119"/>
        <v>0</v>
      </c>
      <c r="P265" s="191">
        <f t="shared" si="120"/>
        <v>0</v>
      </c>
      <c r="Q265" s="192" t="str">
        <f t="shared" si="121"/>
        <v/>
      </c>
      <c r="R265" s="192" t="str">
        <f t="shared" si="122"/>
        <v/>
      </c>
      <c r="S265" s="169" t="str">
        <f t="shared" si="111"/>
        <v/>
      </c>
      <c r="T265" s="169" t="str">
        <f t="shared" si="135"/>
        <v/>
      </c>
      <c r="U265" s="169" t="str">
        <f t="shared" si="135"/>
        <v/>
      </c>
      <c r="V265" s="169" t="str">
        <f t="shared" si="112"/>
        <v/>
      </c>
      <c r="W265" s="169" t="str">
        <f t="shared" si="133"/>
        <v/>
      </c>
      <c r="X265" s="169" t="str">
        <f t="shared" si="133"/>
        <v/>
      </c>
      <c r="Y265" s="169" t="str">
        <f t="shared" si="133"/>
        <v/>
      </c>
      <c r="Z265" s="169" t="str">
        <f t="shared" si="133"/>
        <v/>
      </c>
      <c r="AA265" s="169" t="str">
        <f t="shared" si="133"/>
        <v/>
      </c>
      <c r="AB265" s="169" t="str">
        <f t="shared" si="133"/>
        <v/>
      </c>
      <c r="AC265" s="169" t="str">
        <f t="shared" si="133"/>
        <v/>
      </c>
      <c r="AD265" s="169" t="str">
        <f t="shared" si="133"/>
        <v/>
      </c>
      <c r="AE265" s="169" t="str">
        <f t="shared" si="133"/>
        <v/>
      </c>
      <c r="AF265" s="169" t="str">
        <f t="shared" si="133"/>
        <v/>
      </c>
      <c r="AG265" s="169" t="str">
        <f t="shared" si="134"/>
        <v/>
      </c>
      <c r="AH265" s="169" t="str">
        <f t="shared" si="134"/>
        <v/>
      </c>
      <c r="AI265" s="169" t="str">
        <f t="shared" si="134"/>
        <v/>
      </c>
      <c r="AJ265" s="169" t="str">
        <f t="shared" si="134"/>
        <v/>
      </c>
      <c r="AK265" s="169" t="str">
        <f t="shared" si="134"/>
        <v/>
      </c>
      <c r="AL265" s="169" t="str">
        <f t="shared" si="134"/>
        <v/>
      </c>
      <c r="AM265" s="169" t="str">
        <f t="shared" si="134"/>
        <v/>
      </c>
      <c r="AN265" s="169" t="str">
        <f t="shared" si="134"/>
        <v/>
      </c>
      <c r="AO265" s="169" t="str">
        <f t="shared" si="134"/>
        <v/>
      </c>
      <c r="AP265" s="169" t="str">
        <f t="shared" si="134"/>
        <v/>
      </c>
      <c r="AQ265" s="170">
        <f t="shared" si="125"/>
        <v>0</v>
      </c>
      <c r="AR265" s="170">
        <f t="shared" si="126"/>
        <v>0</v>
      </c>
      <c r="AS265" s="193">
        <f t="shared" si="127"/>
        <v>0</v>
      </c>
    </row>
    <row r="266" spans="1:45" s="74" customFormat="1" ht="27.75" customHeight="1">
      <c r="A266" s="184">
        <f>'Inventory - Linear and Vertical'!A253</f>
        <v>250</v>
      </c>
      <c r="B266" s="184"/>
      <c r="C266" s="184">
        <f>'Inventory - Linear and Vertical'!D253</f>
        <v>0</v>
      </c>
      <c r="D266" s="184" t="str">
        <f>IF('Inventory - Linear and Vertical'!E253="","",'Inventory - Linear and Vertical'!E253)</f>
        <v/>
      </c>
      <c r="E266" s="185">
        <f>'Inventory - Linear and Vertical'!F253</f>
        <v>0</v>
      </c>
      <c r="F266" s="186">
        <f>'Inventory - Linear and Vertical'!G253</f>
        <v>0</v>
      </c>
      <c r="G266" s="194">
        <f>'Inventory - Linear and Vertical'!K253</f>
        <v>0</v>
      </c>
      <c r="H266" s="188">
        <f>IF(C266='Community-Wide Current State'!$A$18,'Inventory - Vehicles and Equip.'!J248-'Inventory - Vehicles and Equip.'!O248,'Inventory - Linear and Vertical'!I253)</f>
        <v>0</v>
      </c>
      <c r="I266" s="188">
        <f>'Inventory - Linear and Vertical'!M253</f>
        <v>0</v>
      </c>
      <c r="J266" s="189" t="str">
        <f>IF(ISNUMBER('Inventory - Linear and Vertical'!AA253),'Inventory - Linear and Vertical'!AA253,"")</f>
        <v/>
      </c>
      <c r="K266" s="190">
        <f t="shared" si="110"/>
        <v>0</v>
      </c>
      <c r="L266" s="190">
        <f t="shared" si="116"/>
        <v>0</v>
      </c>
      <c r="M266" s="190">
        <f t="shared" si="117"/>
        <v>0</v>
      </c>
      <c r="N266" s="190">
        <f t="shared" si="118"/>
        <v>0</v>
      </c>
      <c r="O266" s="190">
        <f t="shared" si="119"/>
        <v>0</v>
      </c>
      <c r="P266" s="191">
        <f t="shared" si="120"/>
        <v>0</v>
      </c>
      <c r="Q266" s="192" t="str">
        <f t="shared" si="121"/>
        <v/>
      </c>
      <c r="R266" s="192" t="str">
        <f t="shared" si="122"/>
        <v/>
      </c>
      <c r="S266" s="169" t="str">
        <f t="shared" si="111"/>
        <v/>
      </c>
      <c r="T266" s="169" t="str">
        <f t="shared" si="135"/>
        <v/>
      </c>
      <c r="U266" s="169" t="str">
        <f t="shared" si="135"/>
        <v/>
      </c>
      <c r="V266" s="169" t="str">
        <f t="shared" si="112"/>
        <v/>
      </c>
      <c r="W266" s="169" t="str">
        <f t="shared" si="133"/>
        <v/>
      </c>
      <c r="X266" s="169" t="str">
        <f t="shared" si="133"/>
        <v/>
      </c>
      <c r="Y266" s="169" t="str">
        <f t="shared" si="133"/>
        <v/>
      </c>
      <c r="Z266" s="169" t="str">
        <f t="shared" si="133"/>
        <v/>
      </c>
      <c r="AA266" s="169" t="str">
        <f t="shared" si="133"/>
        <v/>
      </c>
      <c r="AB266" s="169" t="str">
        <f t="shared" si="133"/>
        <v/>
      </c>
      <c r="AC266" s="169" t="str">
        <f t="shared" si="133"/>
        <v/>
      </c>
      <c r="AD266" s="169" t="str">
        <f t="shared" si="133"/>
        <v/>
      </c>
      <c r="AE266" s="169" t="str">
        <f t="shared" si="133"/>
        <v/>
      </c>
      <c r="AF266" s="169" t="str">
        <f t="shared" si="133"/>
        <v/>
      </c>
      <c r="AG266" s="169" t="str">
        <f t="shared" si="134"/>
        <v/>
      </c>
      <c r="AH266" s="169" t="str">
        <f t="shared" si="134"/>
        <v/>
      </c>
      <c r="AI266" s="169" t="str">
        <f t="shared" si="134"/>
        <v/>
      </c>
      <c r="AJ266" s="169" t="str">
        <f t="shared" si="134"/>
        <v/>
      </c>
      <c r="AK266" s="169" t="str">
        <f t="shared" si="134"/>
        <v/>
      </c>
      <c r="AL266" s="169" t="str">
        <f t="shared" si="134"/>
        <v/>
      </c>
      <c r="AM266" s="169" t="str">
        <f t="shared" si="134"/>
        <v/>
      </c>
      <c r="AN266" s="169" t="str">
        <f t="shared" si="134"/>
        <v/>
      </c>
      <c r="AO266" s="169" t="str">
        <f t="shared" si="134"/>
        <v/>
      </c>
      <c r="AP266" s="169" t="str">
        <f t="shared" si="134"/>
        <v/>
      </c>
      <c r="AQ266" s="170">
        <f t="shared" si="125"/>
        <v>0</v>
      </c>
      <c r="AR266" s="170">
        <f t="shared" si="126"/>
        <v>0</v>
      </c>
      <c r="AS266" s="193">
        <f t="shared" si="127"/>
        <v>0</v>
      </c>
    </row>
    <row r="267" spans="1:45" s="74" customFormat="1" ht="27.75" customHeight="1">
      <c r="A267" s="184">
        <f>'Inventory - Linear and Vertical'!A254</f>
        <v>251</v>
      </c>
      <c r="B267" s="184"/>
      <c r="C267" s="184">
        <f>'Inventory - Linear and Vertical'!D254</f>
        <v>0</v>
      </c>
      <c r="D267" s="184" t="str">
        <f>IF('Inventory - Linear and Vertical'!E254="","",'Inventory - Linear and Vertical'!E254)</f>
        <v/>
      </c>
      <c r="E267" s="185">
        <f>'Inventory - Linear and Vertical'!F254</f>
        <v>0</v>
      </c>
      <c r="F267" s="186">
        <f>'Inventory - Linear and Vertical'!G254</f>
        <v>0</v>
      </c>
      <c r="G267" s="194">
        <f>'Inventory - Linear and Vertical'!K254</f>
        <v>0</v>
      </c>
      <c r="H267" s="188">
        <f>IF(C267='Community-Wide Current State'!$A$18,'Inventory - Vehicles and Equip.'!J249-'Inventory - Vehicles and Equip.'!O249,'Inventory - Linear and Vertical'!I254)</f>
        <v>0</v>
      </c>
      <c r="I267" s="188">
        <f>'Inventory - Linear and Vertical'!M254</f>
        <v>0</v>
      </c>
      <c r="J267" s="189" t="str">
        <f>IF(ISNUMBER('Inventory - Linear and Vertical'!AA254),'Inventory - Linear and Vertical'!AA254,"")</f>
        <v/>
      </c>
      <c r="K267" s="190">
        <f t="shared" si="110"/>
        <v>0</v>
      </c>
      <c r="L267" s="190">
        <f t="shared" si="116"/>
        <v>0</v>
      </c>
      <c r="M267" s="190">
        <f t="shared" si="117"/>
        <v>0</v>
      </c>
      <c r="N267" s="190">
        <f t="shared" si="118"/>
        <v>0</v>
      </c>
      <c r="O267" s="190">
        <f t="shared" si="119"/>
        <v>0</v>
      </c>
      <c r="P267" s="191">
        <f t="shared" si="120"/>
        <v>0</v>
      </c>
      <c r="Q267" s="192" t="str">
        <f t="shared" si="121"/>
        <v/>
      </c>
      <c r="R267" s="192" t="str">
        <f t="shared" si="122"/>
        <v/>
      </c>
      <c r="S267" s="169" t="str">
        <f t="shared" si="111"/>
        <v/>
      </c>
      <c r="T267" s="169" t="str">
        <f t="shared" si="135"/>
        <v/>
      </c>
      <c r="U267" s="169" t="str">
        <f t="shared" si="135"/>
        <v/>
      </c>
      <c r="V267" s="169" t="str">
        <f t="shared" si="112"/>
        <v/>
      </c>
      <c r="W267" s="169" t="str">
        <f t="shared" ref="W267:AF276" si="136">IF(OR($K267=W$16,$L267=W$16,$M267=W$16,$N267=W$16,$O267=W$16,$P267=W$16),$G267,"")</f>
        <v/>
      </c>
      <c r="X267" s="169" t="str">
        <f t="shared" si="136"/>
        <v/>
      </c>
      <c r="Y267" s="169" t="str">
        <f t="shared" si="136"/>
        <v/>
      </c>
      <c r="Z267" s="169" t="str">
        <f t="shared" si="136"/>
        <v/>
      </c>
      <c r="AA267" s="169" t="str">
        <f t="shared" si="136"/>
        <v/>
      </c>
      <c r="AB267" s="169" t="str">
        <f t="shared" si="136"/>
        <v/>
      </c>
      <c r="AC267" s="169" t="str">
        <f t="shared" si="136"/>
        <v/>
      </c>
      <c r="AD267" s="169" t="str">
        <f t="shared" si="136"/>
        <v/>
      </c>
      <c r="AE267" s="169" t="str">
        <f t="shared" si="136"/>
        <v/>
      </c>
      <c r="AF267" s="169" t="str">
        <f t="shared" si="136"/>
        <v/>
      </c>
      <c r="AG267" s="169" t="str">
        <f t="shared" ref="AG267:AP276" si="137">IF(OR($K267=AG$16,$L267=AG$16,$M267=AG$16,$N267=AG$16,$O267=AG$16,$P267=AG$16),$G267,"")</f>
        <v/>
      </c>
      <c r="AH267" s="169" t="str">
        <f t="shared" si="137"/>
        <v/>
      </c>
      <c r="AI267" s="169" t="str">
        <f t="shared" si="137"/>
        <v/>
      </c>
      <c r="AJ267" s="169" t="str">
        <f t="shared" si="137"/>
        <v/>
      </c>
      <c r="AK267" s="169" t="str">
        <f t="shared" si="137"/>
        <v/>
      </c>
      <c r="AL267" s="169" t="str">
        <f t="shared" si="137"/>
        <v/>
      </c>
      <c r="AM267" s="169" t="str">
        <f t="shared" si="137"/>
        <v/>
      </c>
      <c r="AN267" s="169" t="str">
        <f t="shared" si="137"/>
        <v/>
      </c>
      <c r="AO267" s="169" t="str">
        <f t="shared" si="137"/>
        <v/>
      </c>
      <c r="AP267" s="169" t="str">
        <f t="shared" si="137"/>
        <v/>
      </c>
      <c r="AQ267" s="170">
        <f t="shared" si="125"/>
        <v>0</v>
      </c>
      <c r="AR267" s="170">
        <f t="shared" si="126"/>
        <v>0</v>
      </c>
      <c r="AS267" s="193">
        <f t="shared" si="127"/>
        <v>0</v>
      </c>
    </row>
    <row r="268" spans="1:45" s="74" customFormat="1" ht="27.75" customHeight="1">
      <c r="A268" s="184">
        <f>'Inventory - Linear and Vertical'!A255</f>
        <v>252</v>
      </c>
      <c r="B268" s="184"/>
      <c r="C268" s="184">
        <f>'Inventory - Linear and Vertical'!D255</f>
        <v>0</v>
      </c>
      <c r="D268" s="184" t="str">
        <f>IF('Inventory - Linear and Vertical'!E255="","",'Inventory - Linear and Vertical'!E255)</f>
        <v/>
      </c>
      <c r="E268" s="185">
        <f>'Inventory - Linear and Vertical'!F255</f>
        <v>0</v>
      </c>
      <c r="F268" s="186">
        <f>'Inventory - Linear and Vertical'!G255</f>
        <v>0</v>
      </c>
      <c r="G268" s="194">
        <f>'Inventory - Linear and Vertical'!K255</f>
        <v>0</v>
      </c>
      <c r="H268" s="188">
        <f>IF(C268='Community-Wide Current State'!$A$18,'Inventory - Vehicles and Equip.'!J250-'Inventory - Vehicles and Equip.'!O250,'Inventory - Linear and Vertical'!I255)</f>
        <v>0</v>
      </c>
      <c r="I268" s="188">
        <f>'Inventory - Linear and Vertical'!M255</f>
        <v>0</v>
      </c>
      <c r="J268" s="189" t="str">
        <f>IF(ISNUMBER('Inventory - Linear and Vertical'!AA255),'Inventory - Linear and Vertical'!AA255,"")</f>
        <v/>
      </c>
      <c r="K268" s="190">
        <f t="shared" si="110"/>
        <v>0</v>
      </c>
      <c r="L268" s="190">
        <f t="shared" si="116"/>
        <v>0</v>
      </c>
      <c r="M268" s="190">
        <f t="shared" si="117"/>
        <v>0</v>
      </c>
      <c r="N268" s="190">
        <f t="shared" si="118"/>
        <v>0</v>
      </c>
      <c r="O268" s="190">
        <f t="shared" si="119"/>
        <v>0</v>
      </c>
      <c r="P268" s="191">
        <f t="shared" si="120"/>
        <v>0</v>
      </c>
      <c r="Q268" s="192" t="str">
        <f t="shared" si="121"/>
        <v/>
      </c>
      <c r="R268" s="192" t="str">
        <f t="shared" si="122"/>
        <v/>
      </c>
      <c r="S268" s="169" t="str">
        <f t="shared" si="111"/>
        <v/>
      </c>
      <c r="T268" s="169" t="str">
        <f t="shared" si="135"/>
        <v/>
      </c>
      <c r="U268" s="169" t="str">
        <f t="shared" si="135"/>
        <v/>
      </c>
      <c r="V268" s="169" t="str">
        <f t="shared" si="112"/>
        <v/>
      </c>
      <c r="W268" s="169" t="str">
        <f t="shared" si="136"/>
        <v/>
      </c>
      <c r="X268" s="169" t="str">
        <f t="shared" si="136"/>
        <v/>
      </c>
      <c r="Y268" s="169" t="str">
        <f t="shared" si="136"/>
        <v/>
      </c>
      <c r="Z268" s="169" t="str">
        <f t="shared" si="136"/>
        <v/>
      </c>
      <c r="AA268" s="169" t="str">
        <f t="shared" si="136"/>
        <v/>
      </c>
      <c r="AB268" s="169" t="str">
        <f t="shared" si="136"/>
        <v/>
      </c>
      <c r="AC268" s="169" t="str">
        <f t="shared" si="136"/>
        <v/>
      </c>
      <c r="AD268" s="169" t="str">
        <f t="shared" si="136"/>
        <v/>
      </c>
      <c r="AE268" s="169" t="str">
        <f t="shared" si="136"/>
        <v/>
      </c>
      <c r="AF268" s="169" t="str">
        <f t="shared" si="136"/>
        <v/>
      </c>
      <c r="AG268" s="169" t="str">
        <f t="shared" si="137"/>
        <v/>
      </c>
      <c r="AH268" s="169" t="str">
        <f t="shared" si="137"/>
        <v/>
      </c>
      <c r="AI268" s="169" t="str">
        <f t="shared" si="137"/>
        <v/>
      </c>
      <c r="AJ268" s="169" t="str">
        <f t="shared" si="137"/>
        <v/>
      </c>
      <c r="AK268" s="169" t="str">
        <f t="shared" si="137"/>
        <v/>
      </c>
      <c r="AL268" s="169" t="str">
        <f t="shared" si="137"/>
        <v/>
      </c>
      <c r="AM268" s="169" t="str">
        <f t="shared" si="137"/>
        <v/>
      </c>
      <c r="AN268" s="169" t="str">
        <f t="shared" si="137"/>
        <v/>
      </c>
      <c r="AO268" s="169" t="str">
        <f t="shared" si="137"/>
        <v/>
      </c>
      <c r="AP268" s="169" t="str">
        <f t="shared" si="137"/>
        <v/>
      </c>
      <c r="AQ268" s="170">
        <f t="shared" si="125"/>
        <v>0</v>
      </c>
      <c r="AR268" s="170">
        <f t="shared" si="126"/>
        <v>0</v>
      </c>
      <c r="AS268" s="193">
        <f t="shared" si="127"/>
        <v>0</v>
      </c>
    </row>
    <row r="269" spans="1:45" s="74" customFormat="1" ht="27.75" customHeight="1">
      <c r="A269" s="184">
        <f>'Inventory - Linear and Vertical'!A256</f>
        <v>253</v>
      </c>
      <c r="B269" s="184"/>
      <c r="C269" s="184">
        <f>'Inventory - Linear and Vertical'!D256</f>
        <v>0</v>
      </c>
      <c r="D269" s="184" t="str">
        <f>IF('Inventory - Linear and Vertical'!E256="","",'Inventory - Linear and Vertical'!E256)</f>
        <v/>
      </c>
      <c r="E269" s="185">
        <f>'Inventory - Linear and Vertical'!F256</f>
        <v>0</v>
      </c>
      <c r="F269" s="186">
        <f>'Inventory - Linear and Vertical'!G256</f>
        <v>0</v>
      </c>
      <c r="G269" s="194">
        <f>'Inventory - Linear and Vertical'!K256</f>
        <v>0</v>
      </c>
      <c r="H269" s="188">
        <f>IF(C269='Community-Wide Current State'!$A$18,'Inventory - Vehicles and Equip.'!J251-'Inventory - Vehicles and Equip.'!O251,'Inventory - Linear and Vertical'!I256)</f>
        <v>0</v>
      </c>
      <c r="I269" s="188">
        <f>'Inventory - Linear and Vertical'!M256</f>
        <v>0</v>
      </c>
      <c r="J269" s="189" t="str">
        <f>IF(ISNUMBER('Inventory - Linear and Vertical'!AA256),'Inventory - Linear and Vertical'!AA256,"")</f>
        <v/>
      </c>
      <c r="K269" s="190">
        <f t="shared" si="110"/>
        <v>0</v>
      </c>
      <c r="L269" s="190">
        <f t="shared" si="116"/>
        <v>0</v>
      </c>
      <c r="M269" s="190">
        <f t="shared" si="117"/>
        <v>0</v>
      </c>
      <c r="N269" s="190">
        <f t="shared" si="118"/>
        <v>0</v>
      </c>
      <c r="O269" s="190">
        <f t="shared" si="119"/>
        <v>0</v>
      </c>
      <c r="P269" s="191">
        <f t="shared" si="120"/>
        <v>0</v>
      </c>
      <c r="Q269" s="192" t="str">
        <f t="shared" si="121"/>
        <v/>
      </c>
      <c r="R269" s="192" t="str">
        <f t="shared" si="122"/>
        <v/>
      </c>
      <c r="S269" s="169" t="str">
        <f t="shared" si="111"/>
        <v/>
      </c>
      <c r="T269" s="169" t="str">
        <f t="shared" si="135"/>
        <v/>
      </c>
      <c r="U269" s="169" t="str">
        <f t="shared" si="135"/>
        <v/>
      </c>
      <c r="V269" s="169" t="str">
        <f t="shared" si="112"/>
        <v/>
      </c>
      <c r="W269" s="169" t="str">
        <f t="shared" si="136"/>
        <v/>
      </c>
      <c r="X269" s="169" t="str">
        <f t="shared" si="136"/>
        <v/>
      </c>
      <c r="Y269" s="169" t="str">
        <f t="shared" si="136"/>
        <v/>
      </c>
      <c r="Z269" s="169" t="str">
        <f t="shared" si="136"/>
        <v/>
      </c>
      <c r="AA269" s="169" t="str">
        <f t="shared" si="136"/>
        <v/>
      </c>
      <c r="AB269" s="169" t="str">
        <f t="shared" si="136"/>
        <v/>
      </c>
      <c r="AC269" s="169" t="str">
        <f t="shared" si="136"/>
        <v/>
      </c>
      <c r="AD269" s="169" t="str">
        <f t="shared" si="136"/>
        <v/>
      </c>
      <c r="AE269" s="169" t="str">
        <f t="shared" si="136"/>
        <v/>
      </c>
      <c r="AF269" s="169" t="str">
        <f t="shared" si="136"/>
        <v/>
      </c>
      <c r="AG269" s="169" t="str">
        <f t="shared" si="137"/>
        <v/>
      </c>
      <c r="AH269" s="169" t="str">
        <f t="shared" si="137"/>
        <v/>
      </c>
      <c r="AI269" s="169" t="str">
        <f t="shared" si="137"/>
        <v/>
      </c>
      <c r="AJ269" s="169" t="str">
        <f t="shared" si="137"/>
        <v/>
      </c>
      <c r="AK269" s="169" t="str">
        <f t="shared" si="137"/>
        <v/>
      </c>
      <c r="AL269" s="169" t="str">
        <f t="shared" si="137"/>
        <v/>
      </c>
      <c r="AM269" s="169" t="str">
        <f t="shared" si="137"/>
        <v/>
      </c>
      <c r="AN269" s="169" t="str">
        <f t="shared" si="137"/>
        <v/>
      </c>
      <c r="AO269" s="169" t="str">
        <f t="shared" si="137"/>
        <v/>
      </c>
      <c r="AP269" s="169" t="str">
        <f t="shared" si="137"/>
        <v/>
      </c>
      <c r="AQ269" s="170">
        <f t="shared" si="125"/>
        <v>0</v>
      </c>
      <c r="AR269" s="170">
        <f t="shared" si="126"/>
        <v>0</v>
      </c>
      <c r="AS269" s="193">
        <f t="shared" si="127"/>
        <v>0</v>
      </c>
    </row>
    <row r="270" spans="1:45" s="74" customFormat="1" ht="27.75" customHeight="1">
      <c r="A270" s="184">
        <f>'Inventory - Linear and Vertical'!A257</f>
        <v>254</v>
      </c>
      <c r="B270" s="184"/>
      <c r="C270" s="184">
        <f>'Inventory - Linear and Vertical'!D257</f>
        <v>0</v>
      </c>
      <c r="D270" s="184" t="str">
        <f>IF('Inventory - Linear and Vertical'!E257="","",'Inventory - Linear and Vertical'!E257)</f>
        <v/>
      </c>
      <c r="E270" s="185">
        <f>'Inventory - Linear and Vertical'!F257</f>
        <v>0</v>
      </c>
      <c r="F270" s="186">
        <f>'Inventory - Linear and Vertical'!G257</f>
        <v>0</v>
      </c>
      <c r="G270" s="194">
        <f>'Inventory - Linear and Vertical'!K257</f>
        <v>0</v>
      </c>
      <c r="H270" s="188">
        <f>IF(C270='Community-Wide Current State'!$A$18,'Inventory - Vehicles and Equip.'!J252-'Inventory - Vehicles and Equip.'!O252,'Inventory - Linear and Vertical'!I257)</f>
        <v>0</v>
      </c>
      <c r="I270" s="188">
        <f>'Inventory - Linear and Vertical'!M257</f>
        <v>0</v>
      </c>
      <c r="J270" s="189" t="str">
        <f>IF(ISNUMBER('Inventory - Linear and Vertical'!AA257),'Inventory - Linear and Vertical'!AA257,"")</f>
        <v/>
      </c>
      <c r="K270" s="190">
        <f t="shared" si="110"/>
        <v>0</v>
      </c>
      <c r="L270" s="190">
        <f t="shared" si="116"/>
        <v>0</v>
      </c>
      <c r="M270" s="190">
        <f t="shared" si="117"/>
        <v>0</v>
      </c>
      <c r="N270" s="190">
        <f t="shared" si="118"/>
        <v>0</v>
      </c>
      <c r="O270" s="190">
        <f t="shared" si="119"/>
        <v>0</v>
      </c>
      <c r="P270" s="191">
        <f t="shared" si="120"/>
        <v>0</v>
      </c>
      <c r="Q270" s="192" t="str">
        <f t="shared" si="121"/>
        <v/>
      </c>
      <c r="R270" s="192" t="str">
        <f t="shared" si="122"/>
        <v/>
      </c>
      <c r="S270" s="169" t="str">
        <f t="shared" si="111"/>
        <v/>
      </c>
      <c r="T270" s="169" t="str">
        <f t="shared" si="135"/>
        <v/>
      </c>
      <c r="U270" s="169" t="str">
        <f t="shared" si="135"/>
        <v/>
      </c>
      <c r="V270" s="169" t="str">
        <f t="shared" si="112"/>
        <v/>
      </c>
      <c r="W270" s="169" t="str">
        <f t="shared" si="136"/>
        <v/>
      </c>
      <c r="X270" s="169" t="str">
        <f t="shared" si="136"/>
        <v/>
      </c>
      <c r="Y270" s="169" t="str">
        <f t="shared" si="136"/>
        <v/>
      </c>
      <c r="Z270" s="169" t="str">
        <f t="shared" si="136"/>
        <v/>
      </c>
      <c r="AA270" s="169" t="str">
        <f t="shared" si="136"/>
        <v/>
      </c>
      <c r="AB270" s="169" t="str">
        <f t="shared" si="136"/>
        <v/>
      </c>
      <c r="AC270" s="169" t="str">
        <f t="shared" si="136"/>
        <v/>
      </c>
      <c r="AD270" s="169" t="str">
        <f t="shared" si="136"/>
        <v/>
      </c>
      <c r="AE270" s="169" t="str">
        <f t="shared" si="136"/>
        <v/>
      </c>
      <c r="AF270" s="169" t="str">
        <f t="shared" si="136"/>
        <v/>
      </c>
      <c r="AG270" s="169" t="str">
        <f t="shared" si="137"/>
        <v/>
      </c>
      <c r="AH270" s="169" t="str">
        <f t="shared" si="137"/>
        <v/>
      </c>
      <c r="AI270" s="169" t="str">
        <f t="shared" si="137"/>
        <v/>
      </c>
      <c r="AJ270" s="169" t="str">
        <f t="shared" si="137"/>
        <v/>
      </c>
      <c r="AK270" s="169" t="str">
        <f t="shared" si="137"/>
        <v/>
      </c>
      <c r="AL270" s="169" t="str">
        <f t="shared" si="137"/>
        <v/>
      </c>
      <c r="AM270" s="169" t="str">
        <f t="shared" si="137"/>
        <v/>
      </c>
      <c r="AN270" s="169" t="str">
        <f t="shared" si="137"/>
        <v/>
      </c>
      <c r="AO270" s="169" t="str">
        <f t="shared" si="137"/>
        <v/>
      </c>
      <c r="AP270" s="169" t="str">
        <f t="shared" si="137"/>
        <v/>
      </c>
      <c r="AQ270" s="170">
        <f t="shared" si="125"/>
        <v>0</v>
      </c>
      <c r="AR270" s="170">
        <f t="shared" si="126"/>
        <v>0</v>
      </c>
      <c r="AS270" s="193">
        <f t="shared" si="127"/>
        <v>0</v>
      </c>
    </row>
    <row r="271" spans="1:45" s="74" customFormat="1" ht="27.75" customHeight="1">
      <c r="A271" s="184">
        <f>'Inventory - Linear and Vertical'!A258</f>
        <v>255</v>
      </c>
      <c r="B271" s="184"/>
      <c r="C271" s="184">
        <f>'Inventory - Linear and Vertical'!D258</f>
        <v>0</v>
      </c>
      <c r="D271" s="184" t="str">
        <f>IF('Inventory - Linear and Vertical'!E258="","",'Inventory - Linear and Vertical'!E258)</f>
        <v/>
      </c>
      <c r="E271" s="185">
        <f>'Inventory - Linear and Vertical'!F258</f>
        <v>0</v>
      </c>
      <c r="F271" s="186">
        <f>'Inventory - Linear and Vertical'!G258</f>
        <v>0</v>
      </c>
      <c r="G271" s="194">
        <f>'Inventory - Linear and Vertical'!K258</f>
        <v>0</v>
      </c>
      <c r="H271" s="188">
        <f>IF(C271='Community-Wide Current State'!$A$18,'Inventory - Vehicles and Equip.'!J253-'Inventory - Vehicles and Equip.'!O253,'Inventory - Linear and Vertical'!I258)</f>
        <v>0</v>
      </c>
      <c r="I271" s="188">
        <f>'Inventory - Linear and Vertical'!M258</f>
        <v>0</v>
      </c>
      <c r="J271" s="189" t="str">
        <f>IF(ISNUMBER('Inventory - Linear and Vertical'!AA258),'Inventory - Linear and Vertical'!AA258,"")</f>
        <v/>
      </c>
      <c r="K271" s="190">
        <f t="shared" si="110"/>
        <v>0</v>
      </c>
      <c r="L271" s="190">
        <f t="shared" si="116"/>
        <v>0</v>
      </c>
      <c r="M271" s="190">
        <f t="shared" si="117"/>
        <v>0</v>
      </c>
      <c r="N271" s="190">
        <f t="shared" si="118"/>
        <v>0</v>
      </c>
      <c r="O271" s="190">
        <f t="shared" si="119"/>
        <v>0</v>
      </c>
      <c r="P271" s="191">
        <f t="shared" si="120"/>
        <v>0</v>
      </c>
      <c r="Q271" s="192" t="str">
        <f t="shared" si="121"/>
        <v/>
      </c>
      <c r="R271" s="192" t="str">
        <f t="shared" si="122"/>
        <v/>
      </c>
      <c r="S271" s="169" t="str">
        <f t="shared" si="111"/>
        <v/>
      </c>
      <c r="T271" s="169" t="str">
        <f t="shared" si="135"/>
        <v/>
      </c>
      <c r="U271" s="169" t="str">
        <f t="shared" si="135"/>
        <v/>
      </c>
      <c r="V271" s="169" t="str">
        <f t="shared" si="112"/>
        <v/>
      </c>
      <c r="W271" s="169" t="str">
        <f t="shared" si="136"/>
        <v/>
      </c>
      <c r="X271" s="169" t="str">
        <f t="shared" si="136"/>
        <v/>
      </c>
      <c r="Y271" s="169" t="str">
        <f t="shared" si="136"/>
        <v/>
      </c>
      <c r="Z271" s="169" t="str">
        <f t="shared" si="136"/>
        <v/>
      </c>
      <c r="AA271" s="169" t="str">
        <f t="shared" si="136"/>
        <v/>
      </c>
      <c r="AB271" s="169" t="str">
        <f t="shared" si="136"/>
        <v/>
      </c>
      <c r="AC271" s="169" t="str">
        <f t="shared" si="136"/>
        <v/>
      </c>
      <c r="AD271" s="169" t="str">
        <f t="shared" si="136"/>
        <v/>
      </c>
      <c r="AE271" s="169" t="str">
        <f t="shared" si="136"/>
        <v/>
      </c>
      <c r="AF271" s="169" t="str">
        <f t="shared" si="136"/>
        <v/>
      </c>
      <c r="AG271" s="169" t="str">
        <f t="shared" si="137"/>
        <v/>
      </c>
      <c r="AH271" s="169" t="str">
        <f t="shared" si="137"/>
        <v/>
      </c>
      <c r="AI271" s="169" t="str">
        <f t="shared" si="137"/>
        <v/>
      </c>
      <c r="AJ271" s="169" t="str">
        <f t="shared" si="137"/>
        <v/>
      </c>
      <c r="AK271" s="169" t="str">
        <f t="shared" si="137"/>
        <v/>
      </c>
      <c r="AL271" s="169" t="str">
        <f t="shared" si="137"/>
        <v/>
      </c>
      <c r="AM271" s="169" t="str">
        <f t="shared" si="137"/>
        <v/>
      </c>
      <c r="AN271" s="169" t="str">
        <f t="shared" si="137"/>
        <v/>
      </c>
      <c r="AO271" s="169" t="str">
        <f t="shared" si="137"/>
        <v/>
      </c>
      <c r="AP271" s="169" t="str">
        <f t="shared" si="137"/>
        <v/>
      </c>
      <c r="AQ271" s="170">
        <f t="shared" si="125"/>
        <v>0</v>
      </c>
      <c r="AR271" s="170">
        <f t="shared" si="126"/>
        <v>0</v>
      </c>
      <c r="AS271" s="193">
        <f t="shared" si="127"/>
        <v>0</v>
      </c>
    </row>
    <row r="272" spans="1:45" s="74" customFormat="1" ht="27.75" customHeight="1">
      <c r="A272" s="184">
        <f>'Inventory - Linear and Vertical'!A259</f>
        <v>256</v>
      </c>
      <c r="B272" s="184"/>
      <c r="C272" s="184">
        <f>'Inventory - Linear and Vertical'!D259</f>
        <v>0</v>
      </c>
      <c r="D272" s="184" t="str">
        <f>IF('Inventory - Linear and Vertical'!E259="","",'Inventory - Linear and Vertical'!E259)</f>
        <v/>
      </c>
      <c r="E272" s="185">
        <f>'Inventory - Linear and Vertical'!F259</f>
        <v>0</v>
      </c>
      <c r="F272" s="186">
        <f>'Inventory - Linear and Vertical'!G259</f>
        <v>0</v>
      </c>
      <c r="G272" s="194">
        <f>'Inventory - Linear and Vertical'!K259</f>
        <v>0</v>
      </c>
      <c r="H272" s="188">
        <f>IF(C272='Community-Wide Current State'!$A$18,'Inventory - Vehicles and Equip.'!J254-'Inventory - Vehicles and Equip.'!O254,'Inventory - Linear and Vertical'!I259)</f>
        <v>0</v>
      </c>
      <c r="I272" s="188">
        <f>'Inventory - Linear and Vertical'!M259</f>
        <v>0</v>
      </c>
      <c r="J272" s="189" t="str">
        <f>IF(ISNUMBER('Inventory - Linear and Vertical'!AA259),'Inventory - Linear and Vertical'!AA259,"")</f>
        <v/>
      </c>
      <c r="K272" s="190">
        <f t="shared" si="110"/>
        <v>0</v>
      </c>
      <c r="L272" s="190">
        <f t="shared" si="116"/>
        <v>0</v>
      </c>
      <c r="M272" s="190">
        <f t="shared" si="117"/>
        <v>0</v>
      </c>
      <c r="N272" s="190">
        <f t="shared" si="118"/>
        <v>0</v>
      </c>
      <c r="O272" s="190">
        <f t="shared" si="119"/>
        <v>0</v>
      </c>
      <c r="P272" s="191">
        <f t="shared" si="120"/>
        <v>0</v>
      </c>
      <c r="Q272" s="192" t="str">
        <f t="shared" si="121"/>
        <v/>
      </c>
      <c r="R272" s="192" t="str">
        <f t="shared" si="122"/>
        <v/>
      </c>
      <c r="S272" s="169" t="str">
        <f t="shared" si="111"/>
        <v/>
      </c>
      <c r="T272" s="169" t="str">
        <f t="shared" si="135"/>
        <v/>
      </c>
      <c r="U272" s="169" t="str">
        <f t="shared" si="135"/>
        <v/>
      </c>
      <c r="V272" s="169" t="str">
        <f t="shared" si="112"/>
        <v/>
      </c>
      <c r="W272" s="169" t="str">
        <f t="shared" si="136"/>
        <v/>
      </c>
      <c r="X272" s="169" t="str">
        <f t="shared" si="136"/>
        <v/>
      </c>
      <c r="Y272" s="169" t="str">
        <f t="shared" si="136"/>
        <v/>
      </c>
      <c r="Z272" s="169" t="str">
        <f t="shared" si="136"/>
        <v/>
      </c>
      <c r="AA272" s="169" t="str">
        <f t="shared" si="136"/>
        <v/>
      </c>
      <c r="AB272" s="169" t="str">
        <f t="shared" si="136"/>
        <v/>
      </c>
      <c r="AC272" s="169" t="str">
        <f t="shared" si="136"/>
        <v/>
      </c>
      <c r="AD272" s="169" t="str">
        <f t="shared" si="136"/>
        <v/>
      </c>
      <c r="AE272" s="169" t="str">
        <f t="shared" si="136"/>
        <v/>
      </c>
      <c r="AF272" s="169" t="str">
        <f t="shared" si="136"/>
        <v/>
      </c>
      <c r="AG272" s="169" t="str">
        <f t="shared" si="137"/>
        <v/>
      </c>
      <c r="AH272" s="169" t="str">
        <f t="shared" si="137"/>
        <v/>
      </c>
      <c r="AI272" s="169" t="str">
        <f t="shared" si="137"/>
        <v/>
      </c>
      <c r="AJ272" s="169" t="str">
        <f t="shared" si="137"/>
        <v/>
      </c>
      <c r="AK272" s="169" t="str">
        <f t="shared" si="137"/>
        <v/>
      </c>
      <c r="AL272" s="169" t="str">
        <f t="shared" si="137"/>
        <v/>
      </c>
      <c r="AM272" s="169" t="str">
        <f t="shared" si="137"/>
        <v/>
      </c>
      <c r="AN272" s="169" t="str">
        <f t="shared" si="137"/>
        <v/>
      </c>
      <c r="AO272" s="169" t="str">
        <f t="shared" si="137"/>
        <v/>
      </c>
      <c r="AP272" s="169" t="str">
        <f t="shared" si="137"/>
        <v/>
      </c>
      <c r="AQ272" s="170">
        <f t="shared" si="125"/>
        <v>0</v>
      </c>
      <c r="AR272" s="170">
        <f t="shared" si="126"/>
        <v>0</v>
      </c>
      <c r="AS272" s="193">
        <f t="shared" si="127"/>
        <v>0</v>
      </c>
    </row>
    <row r="273" spans="1:45" s="74" customFormat="1" ht="27.75" customHeight="1">
      <c r="A273" s="184">
        <f>'Inventory - Linear and Vertical'!A260</f>
        <v>257</v>
      </c>
      <c r="B273" s="184"/>
      <c r="C273" s="184">
        <f>'Inventory - Linear and Vertical'!D260</f>
        <v>0</v>
      </c>
      <c r="D273" s="184" t="str">
        <f>IF('Inventory - Linear and Vertical'!E260="","",'Inventory - Linear and Vertical'!E260)</f>
        <v/>
      </c>
      <c r="E273" s="185">
        <f>'Inventory - Linear and Vertical'!F260</f>
        <v>0</v>
      </c>
      <c r="F273" s="186">
        <f>'Inventory - Linear and Vertical'!G260</f>
        <v>0</v>
      </c>
      <c r="G273" s="194">
        <f>'Inventory - Linear and Vertical'!K260</f>
        <v>0</v>
      </c>
      <c r="H273" s="188">
        <f>IF(C273='Community-Wide Current State'!$A$18,'Inventory - Vehicles and Equip.'!J255-'Inventory - Vehicles and Equip.'!O255,'Inventory - Linear and Vertical'!I260)</f>
        <v>0</v>
      </c>
      <c r="I273" s="188">
        <f>'Inventory - Linear and Vertical'!M260</f>
        <v>0</v>
      </c>
      <c r="J273" s="189" t="str">
        <f>IF(ISNUMBER('Inventory - Linear and Vertical'!AA260),'Inventory - Linear and Vertical'!AA260,"")</f>
        <v/>
      </c>
      <c r="K273" s="190">
        <f t="shared" si="110"/>
        <v>0</v>
      </c>
      <c r="L273" s="190">
        <f t="shared" si="116"/>
        <v>0</v>
      </c>
      <c r="M273" s="190">
        <f t="shared" si="117"/>
        <v>0</v>
      </c>
      <c r="N273" s="190">
        <f t="shared" si="118"/>
        <v>0</v>
      </c>
      <c r="O273" s="190">
        <f t="shared" si="119"/>
        <v>0</v>
      </c>
      <c r="P273" s="191">
        <f t="shared" si="120"/>
        <v>0</v>
      </c>
      <c r="Q273" s="192" t="str">
        <f t="shared" si="121"/>
        <v/>
      </c>
      <c r="R273" s="192" t="str">
        <f t="shared" si="122"/>
        <v/>
      </c>
      <c r="S273" s="169" t="str">
        <f t="shared" si="111"/>
        <v/>
      </c>
      <c r="T273" s="169" t="str">
        <f t="shared" si="135"/>
        <v/>
      </c>
      <c r="U273" s="169" t="str">
        <f t="shared" si="135"/>
        <v/>
      </c>
      <c r="V273" s="169" t="str">
        <f t="shared" si="112"/>
        <v/>
      </c>
      <c r="W273" s="169" t="str">
        <f t="shared" si="136"/>
        <v/>
      </c>
      <c r="X273" s="169" t="str">
        <f t="shared" si="136"/>
        <v/>
      </c>
      <c r="Y273" s="169" t="str">
        <f t="shared" si="136"/>
        <v/>
      </c>
      <c r="Z273" s="169" t="str">
        <f t="shared" si="136"/>
        <v/>
      </c>
      <c r="AA273" s="169" t="str">
        <f t="shared" si="136"/>
        <v/>
      </c>
      <c r="AB273" s="169" t="str">
        <f t="shared" si="136"/>
        <v/>
      </c>
      <c r="AC273" s="169" t="str">
        <f t="shared" si="136"/>
        <v/>
      </c>
      <c r="AD273" s="169" t="str">
        <f t="shared" si="136"/>
        <v/>
      </c>
      <c r="AE273" s="169" t="str">
        <f t="shared" si="136"/>
        <v/>
      </c>
      <c r="AF273" s="169" t="str">
        <f t="shared" si="136"/>
        <v/>
      </c>
      <c r="AG273" s="169" t="str">
        <f t="shared" si="137"/>
        <v/>
      </c>
      <c r="AH273" s="169" t="str">
        <f t="shared" si="137"/>
        <v/>
      </c>
      <c r="AI273" s="169" t="str">
        <f t="shared" si="137"/>
        <v/>
      </c>
      <c r="AJ273" s="169" t="str">
        <f t="shared" si="137"/>
        <v/>
      </c>
      <c r="AK273" s="169" t="str">
        <f t="shared" si="137"/>
        <v/>
      </c>
      <c r="AL273" s="169" t="str">
        <f t="shared" si="137"/>
        <v/>
      </c>
      <c r="AM273" s="169" t="str">
        <f t="shared" si="137"/>
        <v/>
      </c>
      <c r="AN273" s="169" t="str">
        <f t="shared" si="137"/>
        <v/>
      </c>
      <c r="AO273" s="169" t="str">
        <f t="shared" si="137"/>
        <v/>
      </c>
      <c r="AP273" s="169" t="str">
        <f t="shared" si="137"/>
        <v/>
      </c>
      <c r="AQ273" s="170">
        <f t="shared" si="125"/>
        <v>0</v>
      </c>
      <c r="AR273" s="170">
        <f t="shared" si="126"/>
        <v>0</v>
      </c>
      <c r="AS273" s="193">
        <f t="shared" si="127"/>
        <v>0</v>
      </c>
    </row>
    <row r="274" spans="1:45" s="74" customFormat="1" ht="27.75" customHeight="1">
      <c r="A274" s="184">
        <f>'Inventory - Linear and Vertical'!A261</f>
        <v>258</v>
      </c>
      <c r="B274" s="184"/>
      <c r="C274" s="184">
        <f>'Inventory - Linear and Vertical'!D261</f>
        <v>0</v>
      </c>
      <c r="D274" s="184" t="str">
        <f>IF('Inventory - Linear and Vertical'!E261="","",'Inventory - Linear and Vertical'!E261)</f>
        <v/>
      </c>
      <c r="E274" s="185">
        <f>'Inventory - Linear and Vertical'!F261</f>
        <v>0</v>
      </c>
      <c r="F274" s="186">
        <f>'Inventory - Linear and Vertical'!G261</f>
        <v>0</v>
      </c>
      <c r="G274" s="194">
        <f>'Inventory - Linear and Vertical'!K261</f>
        <v>0</v>
      </c>
      <c r="H274" s="188">
        <f>IF(C274='Community-Wide Current State'!$A$18,'Inventory - Vehicles and Equip.'!J256-'Inventory - Vehicles and Equip.'!O256,'Inventory - Linear and Vertical'!I261)</f>
        <v>0</v>
      </c>
      <c r="I274" s="188">
        <f>'Inventory - Linear and Vertical'!M261</f>
        <v>0</v>
      </c>
      <c r="J274" s="189" t="str">
        <f>IF(ISNUMBER('Inventory - Linear and Vertical'!AA261),'Inventory - Linear and Vertical'!AA261,"")</f>
        <v/>
      </c>
      <c r="K274" s="190">
        <f t="shared" ref="K274:K337" si="138">IF(ISNUMBER(J274),H274+J274,H274+$I274)</f>
        <v>0</v>
      </c>
      <c r="L274" s="190">
        <f t="shared" si="116"/>
        <v>0</v>
      </c>
      <c r="M274" s="190">
        <f t="shared" si="117"/>
        <v>0</v>
      </c>
      <c r="N274" s="190">
        <f t="shared" si="118"/>
        <v>0</v>
      </c>
      <c r="O274" s="190">
        <f t="shared" si="119"/>
        <v>0</v>
      </c>
      <c r="P274" s="191">
        <f t="shared" si="120"/>
        <v>0</v>
      </c>
      <c r="Q274" s="192" t="str">
        <f t="shared" si="121"/>
        <v/>
      </c>
      <c r="R274" s="192" t="str">
        <f t="shared" si="122"/>
        <v/>
      </c>
      <c r="S274" s="169" t="str">
        <f t="shared" si="111"/>
        <v/>
      </c>
      <c r="T274" s="169" t="str">
        <f t="shared" si="135"/>
        <v/>
      </c>
      <c r="U274" s="169" t="str">
        <f t="shared" si="135"/>
        <v/>
      </c>
      <c r="V274" s="169" t="str">
        <f t="shared" si="112"/>
        <v/>
      </c>
      <c r="W274" s="169" t="str">
        <f t="shared" si="136"/>
        <v/>
      </c>
      <c r="X274" s="169" t="str">
        <f t="shared" si="136"/>
        <v/>
      </c>
      <c r="Y274" s="169" t="str">
        <f t="shared" si="136"/>
        <v/>
      </c>
      <c r="Z274" s="169" t="str">
        <f t="shared" si="136"/>
        <v/>
      </c>
      <c r="AA274" s="169" t="str">
        <f t="shared" si="136"/>
        <v/>
      </c>
      <c r="AB274" s="169" t="str">
        <f t="shared" si="136"/>
        <v/>
      </c>
      <c r="AC274" s="169" t="str">
        <f t="shared" si="136"/>
        <v/>
      </c>
      <c r="AD274" s="169" t="str">
        <f t="shared" si="136"/>
        <v/>
      </c>
      <c r="AE274" s="169" t="str">
        <f t="shared" si="136"/>
        <v/>
      </c>
      <c r="AF274" s="169" t="str">
        <f t="shared" si="136"/>
        <v/>
      </c>
      <c r="AG274" s="169" t="str">
        <f t="shared" si="137"/>
        <v/>
      </c>
      <c r="AH274" s="169" t="str">
        <f t="shared" si="137"/>
        <v/>
      </c>
      <c r="AI274" s="169" t="str">
        <f t="shared" si="137"/>
        <v/>
      </c>
      <c r="AJ274" s="169" t="str">
        <f t="shared" si="137"/>
        <v/>
      </c>
      <c r="AK274" s="169" t="str">
        <f t="shared" si="137"/>
        <v/>
      </c>
      <c r="AL274" s="169" t="str">
        <f t="shared" si="137"/>
        <v/>
      </c>
      <c r="AM274" s="169" t="str">
        <f t="shared" si="137"/>
        <v/>
      </c>
      <c r="AN274" s="169" t="str">
        <f t="shared" si="137"/>
        <v/>
      </c>
      <c r="AO274" s="169" t="str">
        <f t="shared" si="137"/>
        <v/>
      </c>
      <c r="AP274" s="169" t="str">
        <f t="shared" si="137"/>
        <v/>
      </c>
      <c r="AQ274" s="170">
        <f t="shared" si="125"/>
        <v>0</v>
      </c>
      <c r="AR274" s="170">
        <f t="shared" si="126"/>
        <v>0</v>
      </c>
      <c r="AS274" s="193">
        <f t="shared" si="127"/>
        <v>0</v>
      </c>
    </row>
    <row r="275" spans="1:45" s="74" customFormat="1" ht="27.75" customHeight="1">
      <c r="A275" s="184">
        <f>'Inventory - Linear and Vertical'!A262</f>
        <v>259</v>
      </c>
      <c r="B275" s="184"/>
      <c r="C275" s="184">
        <f>'Inventory - Linear and Vertical'!D262</f>
        <v>0</v>
      </c>
      <c r="D275" s="184" t="str">
        <f>IF('Inventory - Linear and Vertical'!E262="","",'Inventory - Linear and Vertical'!E262)</f>
        <v/>
      </c>
      <c r="E275" s="185">
        <f>'Inventory - Linear and Vertical'!F262</f>
        <v>0</v>
      </c>
      <c r="F275" s="186">
        <f>'Inventory - Linear and Vertical'!G262</f>
        <v>0</v>
      </c>
      <c r="G275" s="194">
        <f>'Inventory - Linear and Vertical'!K262</f>
        <v>0</v>
      </c>
      <c r="H275" s="188">
        <f>IF(C275='Community-Wide Current State'!$A$18,'Inventory - Vehicles and Equip.'!J257-'Inventory - Vehicles and Equip.'!O257,'Inventory - Linear and Vertical'!I262)</f>
        <v>0</v>
      </c>
      <c r="I275" s="188">
        <f>'Inventory - Linear and Vertical'!M262</f>
        <v>0</v>
      </c>
      <c r="J275" s="189" t="str">
        <f>IF(ISNUMBER('Inventory - Linear and Vertical'!AA262),'Inventory - Linear and Vertical'!AA262,"")</f>
        <v/>
      </c>
      <c r="K275" s="190">
        <f t="shared" si="138"/>
        <v>0</v>
      </c>
      <c r="L275" s="190">
        <f t="shared" si="116"/>
        <v>0</v>
      </c>
      <c r="M275" s="190">
        <f t="shared" si="117"/>
        <v>0</v>
      </c>
      <c r="N275" s="190">
        <f t="shared" si="118"/>
        <v>0</v>
      </c>
      <c r="O275" s="190">
        <f t="shared" si="119"/>
        <v>0</v>
      </c>
      <c r="P275" s="191">
        <f t="shared" si="120"/>
        <v>0</v>
      </c>
      <c r="Q275" s="192" t="str">
        <f t="shared" si="121"/>
        <v/>
      </c>
      <c r="R275" s="192" t="str">
        <f t="shared" si="122"/>
        <v/>
      </c>
      <c r="S275" s="169" t="str">
        <f t="shared" ref="S275:S338" si="139">IF(OR($K275=S$16,$L275=S$16,$M275=S$16,$N275=S$16,$O275=S$16,$P275=S$16),$G275,"")</f>
        <v/>
      </c>
      <c r="T275" s="169" t="str">
        <f t="shared" si="135"/>
        <v/>
      </c>
      <c r="U275" s="169" t="str">
        <f t="shared" si="135"/>
        <v/>
      </c>
      <c r="V275" s="169" t="str">
        <f t="shared" ref="V275:V338" si="140">IF(OR($K275=V$16,$L275=V$16,$M275=V$16,$N275=V$16,$O275=V$16,$P275=V$16),$G275,"")</f>
        <v/>
      </c>
      <c r="W275" s="169" t="str">
        <f t="shared" si="136"/>
        <v/>
      </c>
      <c r="X275" s="169" t="str">
        <f t="shared" si="136"/>
        <v/>
      </c>
      <c r="Y275" s="169" t="str">
        <f t="shared" si="136"/>
        <v/>
      </c>
      <c r="Z275" s="169" t="str">
        <f t="shared" si="136"/>
        <v/>
      </c>
      <c r="AA275" s="169" t="str">
        <f t="shared" si="136"/>
        <v/>
      </c>
      <c r="AB275" s="169" t="str">
        <f t="shared" si="136"/>
        <v/>
      </c>
      <c r="AC275" s="169" t="str">
        <f t="shared" si="136"/>
        <v/>
      </c>
      <c r="AD275" s="169" t="str">
        <f t="shared" si="136"/>
        <v/>
      </c>
      <c r="AE275" s="169" t="str">
        <f t="shared" si="136"/>
        <v/>
      </c>
      <c r="AF275" s="169" t="str">
        <f t="shared" si="136"/>
        <v/>
      </c>
      <c r="AG275" s="169" t="str">
        <f t="shared" si="137"/>
        <v/>
      </c>
      <c r="AH275" s="169" t="str">
        <f t="shared" si="137"/>
        <v/>
      </c>
      <c r="AI275" s="169" t="str">
        <f t="shared" si="137"/>
        <v/>
      </c>
      <c r="AJ275" s="169" t="str">
        <f t="shared" si="137"/>
        <v/>
      </c>
      <c r="AK275" s="169" t="str">
        <f t="shared" si="137"/>
        <v/>
      </c>
      <c r="AL275" s="169" t="str">
        <f t="shared" si="137"/>
        <v/>
      </c>
      <c r="AM275" s="169" t="str">
        <f t="shared" si="137"/>
        <v/>
      </c>
      <c r="AN275" s="169" t="str">
        <f t="shared" si="137"/>
        <v/>
      </c>
      <c r="AO275" s="169" t="str">
        <f t="shared" si="137"/>
        <v/>
      </c>
      <c r="AP275" s="169" t="str">
        <f t="shared" si="137"/>
        <v/>
      </c>
      <c r="AQ275" s="170">
        <f t="shared" si="125"/>
        <v>0</v>
      </c>
      <c r="AR275" s="170">
        <f t="shared" si="126"/>
        <v>0</v>
      </c>
      <c r="AS275" s="193">
        <f t="shared" si="127"/>
        <v>0</v>
      </c>
    </row>
    <row r="276" spans="1:45" s="74" customFormat="1" ht="27.75" customHeight="1">
      <c r="A276" s="184">
        <f>'Inventory - Linear and Vertical'!A263</f>
        <v>260</v>
      </c>
      <c r="B276" s="184"/>
      <c r="C276" s="184">
        <f>'Inventory - Linear and Vertical'!D263</f>
        <v>0</v>
      </c>
      <c r="D276" s="184" t="str">
        <f>IF('Inventory - Linear and Vertical'!E263="","",'Inventory - Linear and Vertical'!E263)</f>
        <v/>
      </c>
      <c r="E276" s="185">
        <f>'Inventory - Linear and Vertical'!F263</f>
        <v>0</v>
      </c>
      <c r="F276" s="186">
        <f>'Inventory - Linear and Vertical'!G263</f>
        <v>0</v>
      </c>
      <c r="G276" s="194">
        <f>'Inventory - Linear and Vertical'!K263</f>
        <v>0</v>
      </c>
      <c r="H276" s="188">
        <f>IF(C276='Community-Wide Current State'!$A$18,'Inventory - Vehicles and Equip.'!J258-'Inventory - Vehicles and Equip.'!O258,'Inventory - Linear and Vertical'!I263)</f>
        <v>0</v>
      </c>
      <c r="I276" s="188">
        <f>'Inventory - Linear and Vertical'!M263</f>
        <v>0</v>
      </c>
      <c r="J276" s="189" t="str">
        <f>IF(ISNUMBER('Inventory - Linear and Vertical'!AA263),'Inventory - Linear and Vertical'!AA263,"")</f>
        <v/>
      </c>
      <c r="K276" s="190">
        <f t="shared" si="138"/>
        <v>0</v>
      </c>
      <c r="L276" s="190">
        <f t="shared" si="116"/>
        <v>0</v>
      </c>
      <c r="M276" s="190">
        <f t="shared" si="117"/>
        <v>0</v>
      </c>
      <c r="N276" s="190">
        <f t="shared" si="118"/>
        <v>0</v>
      </c>
      <c r="O276" s="190">
        <f t="shared" si="119"/>
        <v>0</v>
      </c>
      <c r="P276" s="191">
        <f t="shared" si="120"/>
        <v>0</v>
      </c>
      <c r="Q276" s="192" t="str">
        <f t="shared" si="121"/>
        <v/>
      </c>
      <c r="R276" s="192" t="str">
        <f t="shared" si="122"/>
        <v/>
      </c>
      <c r="S276" s="169" t="str">
        <f t="shared" si="139"/>
        <v/>
      </c>
      <c r="T276" s="169" t="str">
        <f t="shared" si="135"/>
        <v/>
      </c>
      <c r="U276" s="169" t="str">
        <f t="shared" si="135"/>
        <v/>
      </c>
      <c r="V276" s="169" t="str">
        <f t="shared" si="140"/>
        <v/>
      </c>
      <c r="W276" s="169" t="str">
        <f t="shared" si="136"/>
        <v/>
      </c>
      <c r="X276" s="169" t="str">
        <f t="shared" si="136"/>
        <v/>
      </c>
      <c r="Y276" s="169" t="str">
        <f t="shared" si="136"/>
        <v/>
      </c>
      <c r="Z276" s="169" t="str">
        <f t="shared" si="136"/>
        <v/>
      </c>
      <c r="AA276" s="169" t="str">
        <f t="shared" si="136"/>
        <v/>
      </c>
      <c r="AB276" s="169" t="str">
        <f t="shared" si="136"/>
        <v/>
      </c>
      <c r="AC276" s="169" t="str">
        <f t="shared" si="136"/>
        <v/>
      </c>
      <c r="AD276" s="169" t="str">
        <f t="shared" si="136"/>
        <v/>
      </c>
      <c r="AE276" s="169" t="str">
        <f t="shared" si="136"/>
        <v/>
      </c>
      <c r="AF276" s="169" t="str">
        <f t="shared" si="136"/>
        <v/>
      </c>
      <c r="AG276" s="169" t="str">
        <f t="shared" si="137"/>
        <v/>
      </c>
      <c r="AH276" s="169" t="str">
        <f t="shared" si="137"/>
        <v/>
      </c>
      <c r="AI276" s="169" t="str">
        <f t="shared" si="137"/>
        <v/>
      </c>
      <c r="AJ276" s="169" t="str">
        <f t="shared" si="137"/>
        <v/>
      </c>
      <c r="AK276" s="169" t="str">
        <f t="shared" si="137"/>
        <v/>
      </c>
      <c r="AL276" s="169" t="str">
        <f t="shared" si="137"/>
        <v/>
      </c>
      <c r="AM276" s="169" t="str">
        <f t="shared" si="137"/>
        <v/>
      </c>
      <c r="AN276" s="169" t="str">
        <f t="shared" si="137"/>
        <v/>
      </c>
      <c r="AO276" s="169" t="str">
        <f t="shared" si="137"/>
        <v/>
      </c>
      <c r="AP276" s="169" t="str">
        <f t="shared" si="137"/>
        <v/>
      </c>
      <c r="AQ276" s="170">
        <f t="shared" si="125"/>
        <v>0</v>
      </c>
      <c r="AR276" s="170">
        <f t="shared" si="126"/>
        <v>0</v>
      </c>
      <c r="AS276" s="193">
        <f t="shared" si="127"/>
        <v>0</v>
      </c>
    </row>
    <row r="277" spans="1:45" s="74" customFormat="1" ht="27.75" customHeight="1">
      <c r="A277" s="184">
        <f>'Inventory - Linear and Vertical'!A264</f>
        <v>261</v>
      </c>
      <c r="B277" s="184"/>
      <c r="C277" s="184">
        <f>'Inventory - Linear and Vertical'!D264</f>
        <v>0</v>
      </c>
      <c r="D277" s="184" t="str">
        <f>IF('Inventory - Linear and Vertical'!E264="","",'Inventory - Linear and Vertical'!E264)</f>
        <v/>
      </c>
      <c r="E277" s="185">
        <f>'Inventory - Linear and Vertical'!F264</f>
        <v>0</v>
      </c>
      <c r="F277" s="186">
        <f>'Inventory - Linear and Vertical'!G264</f>
        <v>0</v>
      </c>
      <c r="G277" s="194">
        <f>'Inventory - Linear and Vertical'!K264</f>
        <v>0</v>
      </c>
      <c r="H277" s="188">
        <f>IF(C277='Community-Wide Current State'!$A$18,'Inventory - Vehicles and Equip.'!J259-'Inventory - Vehicles and Equip.'!O259,'Inventory - Linear and Vertical'!I264)</f>
        <v>0</v>
      </c>
      <c r="I277" s="188">
        <f>'Inventory - Linear and Vertical'!M264</f>
        <v>0</v>
      </c>
      <c r="J277" s="189" t="str">
        <f>IF(ISNUMBER('Inventory - Linear and Vertical'!AA264),'Inventory - Linear and Vertical'!AA264,"")</f>
        <v/>
      </c>
      <c r="K277" s="190">
        <f t="shared" si="138"/>
        <v>0</v>
      </c>
      <c r="L277" s="190">
        <f t="shared" si="116"/>
        <v>0</v>
      </c>
      <c r="M277" s="190">
        <f t="shared" si="117"/>
        <v>0</v>
      </c>
      <c r="N277" s="190">
        <f t="shared" si="118"/>
        <v>0</v>
      </c>
      <c r="O277" s="190">
        <f t="shared" si="119"/>
        <v>0</v>
      </c>
      <c r="P277" s="191">
        <f t="shared" si="120"/>
        <v>0</v>
      </c>
      <c r="Q277" s="192" t="str">
        <f t="shared" si="121"/>
        <v/>
      </c>
      <c r="R277" s="192" t="str">
        <f t="shared" si="122"/>
        <v/>
      </c>
      <c r="S277" s="169" t="str">
        <f t="shared" si="139"/>
        <v/>
      </c>
      <c r="T277" s="169" t="str">
        <f t="shared" si="135"/>
        <v/>
      </c>
      <c r="U277" s="169" t="str">
        <f t="shared" si="135"/>
        <v/>
      </c>
      <c r="V277" s="169" t="str">
        <f t="shared" si="140"/>
        <v/>
      </c>
      <c r="W277" s="169" t="str">
        <f t="shared" ref="W277:AF286" si="141">IF(OR($K277=W$16,$L277=W$16,$M277=W$16,$N277=W$16,$O277=W$16,$P277=W$16),$G277,"")</f>
        <v/>
      </c>
      <c r="X277" s="169" t="str">
        <f t="shared" si="141"/>
        <v/>
      </c>
      <c r="Y277" s="169" t="str">
        <f t="shared" si="141"/>
        <v/>
      </c>
      <c r="Z277" s="169" t="str">
        <f t="shared" si="141"/>
        <v/>
      </c>
      <c r="AA277" s="169" t="str">
        <f t="shared" si="141"/>
        <v/>
      </c>
      <c r="AB277" s="169" t="str">
        <f t="shared" si="141"/>
        <v/>
      </c>
      <c r="AC277" s="169" t="str">
        <f t="shared" si="141"/>
        <v/>
      </c>
      <c r="AD277" s="169" t="str">
        <f t="shared" si="141"/>
        <v/>
      </c>
      <c r="AE277" s="169" t="str">
        <f t="shared" si="141"/>
        <v/>
      </c>
      <c r="AF277" s="169" t="str">
        <f t="shared" si="141"/>
        <v/>
      </c>
      <c r="AG277" s="169" t="str">
        <f t="shared" ref="AG277:AP286" si="142">IF(OR($K277=AG$16,$L277=AG$16,$M277=AG$16,$N277=AG$16,$O277=AG$16,$P277=AG$16),$G277,"")</f>
        <v/>
      </c>
      <c r="AH277" s="169" t="str">
        <f t="shared" si="142"/>
        <v/>
      </c>
      <c r="AI277" s="169" t="str">
        <f t="shared" si="142"/>
        <v/>
      </c>
      <c r="AJ277" s="169" t="str">
        <f t="shared" si="142"/>
        <v/>
      </c>
      <c r="AK277" s="169" t="str">
        <f t="shared" si="142"/>
        <v/>
      </c>
      <c r="AL277" s="169" t="str">
        <f t="shared" si="142"/>
        <v/>
      </c>
      <c r="AM277" s="169" t="str">
        <f t="shared" si="142"/>
        <v/>
      </c>
      <c r="AN277" s="169" t="str">
        <f t="shared" si="142"/>
        <v/>
      </c>
      <c r="AO277" s="169" t="str">
        <f t="shared" si="142"/>
        <v/>
      </c>
      <c r="AP277" s="169" t="str">
        <f t="shared" si="142"/>
        <v/>
      </c>
      <c r="AQ277" s="170">
        <f t="shared" si="125"/>
        <v>0</v>
      </c>
      <c r="AR277" s="170">
        <f t="shared" si="126"/>
        <v>0</v>
      </c>
      <c r="AS277" s="193">
        <f t="shared" si="127"/>
        <v>0</v>
      </c>
    </row>
    <row r="278" spans="1:45" s="74" customFormat="1" ht="27.75" customHeight="1">
      <c r="A278" s="184">
        <f>'Inventory - Linear and Vertical'!A265</f>
        <v>262</v>
      </c>
      <c r="B278" s="184"/>
      <c r="C278" s="184">
        <f>'Inventory - Linear and Vertical'!D265</f>
        <v>0</v>
      </c>
      <c r="D278" s="184" t="str">
        <f>IF('Inventory - Linear and Vertical'!E265="","",'Inventory - Linear and Vertical'!E265)</f>
        <v/>
      </c>
      <c r="E278" s="185">
        <f>'Inventory - Linear and Vertical'!F265</f>
        <v>0</v>
      </c>
      <c r="F278" s="186">
        <f>'Inventory - Linear and Vertical'!G265</f>
        <v>0</v>
      </c>
      <c r="G278" s="194">
        <f>'Inventory - Linear and Vertical'!K265</f>
        <v>0</v>
      </c>
      <c r="H278" s="188">
        <f>IF(C278='Community-Wide Current State'!$A$18,'Inventory - Vehicles and Equip.'!J260-'Inventory - Vehicles and Equip.'!O260,'Inventory - Linear and Vertical'!I265)</f>
        <v>0</v>
      </c>
      <c r="I278" s="188">
        <f>'Inventory - Linear and Vertical'!M265</f>
        <v>0</v>
      </c>
      <c r="J278" s="189" t="str">
        <f>IF(ISNUMBER('Inventory - Linear and Vertical'!AA265),'Inventory - Linear and Vertical'!AA265,"")</f>
        <v/>
      </c>
      <c r="K278" s="190">
        <f t="shared" si="138"/>
        <v>0</v>
      </c>
      <c r="L278" s="190">
        <f t="shared" si="116"/>
        <v>0</v>
      </c>
      <c r="M278" s="190">
        <f t="shared" si="117"/>
        <v>0</v>
      </c>
      <c r="N278" s="190">
        <f t="shared" si="118"/>
        <v>0</v>
      </c>
      <c r="O278" s="190">
        <f t="shared" si="119"/>
        <v>0</v>
      </c>
      <c r="P278" s="191">
        <f t="shared" si="120"/>
        <v>0</v>
      </c>
      <c r="Q278" s="192" t="str">
        <f t="shared" si="121"/>
        <v/>
      </c>
      <c r="R278" s="192" t="str">
        <f t="shared" si="122"/>
        <v/>
      </c>
      <c r="S278" s="169" t="str">
        <f t="shared" si="139"/>
        <v/>
      </c>
      <c r="T278" s="169" t="str">
        <f t="shared" ref="T278:U297" si="143">IF(OR($K278=T$16,$L278=T$16,$M278=T$16,$N278=T$16,$O278=T$16,$P278=T$16),$G278,"")</f>
        <v/>
      </c>
      <c r="U278" s="169" t="str">
        <f t="shared" si="143"/>
        <v/>
      </c>
      <c r="V278" s="169" t="str">
        <f t="shared" si="140"/>
        <v/>
      </c>
      <c r="W278" s="169" t="str">
        <f t="shared" si="141"/>
        <v/>
      </c>
      <c r="X278" s="169" t="str">
        <f t="shared" si="141"/>
        <v/>
      </c>
      <c r="Y278" s="169" t="str">
        <f t="shared" si="141"/>
        <v/>
      </c>
      <c r="Z278" s="169" t="str">
        <f t="shared" si="141"/>
        <v/>
      </c>
      <c r="AA278" s="169" t="str">
        <f t="shared" si="141"/>
        <v/>
      </c>
      <c r="AB278" s="169" t="str">
        <f t="shared" si="141"/>
        <v/>
      </c>
      <c r="AC278" s="169" t="str">
        <f t="shared" si="141"/>
        <v/>
      </c>
      <c r="AD278" s="169" t="str">
        <f t="shared" si="141"/>
        <v/>
      </c>
      <c r="AE278" s="169" t="str">
        <f t="shared" si="141"/>
        <v/>
      </c>
      <c r="AF278" s="169" t="str">
        <f t="shared" si="141"/>
        <v/>
      </c>
      <c r="AG278" s="169" t="str">
        <f t="shared" si="142"/>
        <v/>
      </c>
      <c r="AH278" s="169" t="str">
        <f t="shared" si="142"/>
        <v/>
      </c>
      <c r="AI278" s="169" t="str">
        <f t="shared" si="142"/>
        <v/>
      </c>
      <c r="AJ278" s="169" t="str">
        <f t="shared" si="142"/>
        <v/>
      </c>
      <c r="AK278" s="169" t="str">
        <f t="shared" si="142"/>
        <v/>
      </c>
      <c r="AL278" s="169" t="str">
        <f t="shared" si="142"/>
        <v/>
      </c>
      <c r="AM278" s="169" t="str">
        <f t="shared" si="142"/>
        <v/>
      </c>
      <c r="AN278" s="169" t="str">
        <f t="shared" si="142"/>
        <v/>
      </c>
      <c r="AO278" s="169" t="str">
        <f t="shared" si="142"/>
        <v/>
      </c>
      <c r="AP278" s="169" t="str">
        <f t="shared" si="142"/>
        <v/>
      </c>
      <c r="AQ278" s="170">
        <f t="shared" si="125"/>
        <v>0</v>
      </c>
      <c r="AR278" s="170">
        <f t="shared" si="126"/>
        <v>0</v>
      </c>
      <c r="AS278" s="193">
        <f t="shared" si="127"/>
        <v>0</v>
      </c>
    </row>
    <row r="279" spans="1:45" s="74" customFormat="1" ht="27.75" customHeight="1">
      <c r="A279" s="184">
        <f>'Inventory - Linear and Vertical'!A266</f>
        <v>263</v>
      </c>
      <c r="B279" s="184"/>
      <c r="C279" s="184">
        <f>'Inventory - Linear and Vertical'!D266</f>
        <v>0</v>
      </c>
      <c r="D279" s="184" t="str">
        <f>IF('Inventory - Linear and Vertical'!E266="","",'Inventory - Linear and Vertical'!E266)</f>
        <v/>
      </c>
      <c r="E279" s="185">
        <f>'Inventory - Linear and Vertical'!F266</f>
        <v>0</v>
      </c>
      <c r="F279" s="186">
        <f>'Inventory - Linear and Vertical'!G266</f>
        <v>0</v>
      </c>
      <c r="G279" s="194">
        <f>'Inventory - Linear and Vertical'!K266</f>
        <v>0</v>
      </c>
      <c r="H279" s="188">
        <f>IF(C279='Community-Wide Current State'!$A$18,'Inventory - Vehicles and Equip.'!J261-'Inventory - Vehicles and Equip.'!O261,'Inventory - Linear and Vertical'!I266)</f>
        <v>0</v>
      </c>
      <c r="I279" s="188">
        <f>'Inventory - Linear and Vertical'!M266</f>
        <v>0</v>
      </c>
      <c r="J279" s="189" t="str">
        <f>IF(ISNUMBER('Inventory - Linear and Vertical'!AA266),'Inventory - Linear and Vertical'!AA266,"")</f>
        <v/>
      </c>
      <c r="K279" s="190">
        <f t="shared" si="138"/>
        <v>0</v>
      </c>
      <c r="L279" s="190">
        <f t="shared" si="116"/>
        <v>0</v>
      </c>
      <c r="M279" s="190">
        <f t="shared" si="117"/>
        <v>0</v>
      </c>
      <c r="N279" s="190">
        <f t="shared" si="118"/>
        <v>0</v>
      </c>
      <c r="O279" s="190">
        <f t="shared" si="119"/>
        <v>0</v>
      </c>
      <c r="P279" s="191">
        <f t="shared" si="120"/>
        <v>0</v>
      </c>
      <c r="Q279" s="192" t="str">
        <f t="shared" si="121"/>
        <v/>
      </c>
      <c r="R279" s="192" t="str">
        <f t="shared" si="122"/>
        <v/>
      </c>
      <c r="S279" s="169" t="str">
        <f t="shared" si="139"/>
        <v/>
      </c>
      <c r="T279" s="169" t="str">
        <f t="shared" si="143"/>
        <v/>
      </c>
      <c r="U279" s="169" t="str">
        <f t="shared" si="143"/>
        <v/>
      </c>
      <c r="V279" s="169" t="str">
        <f t="shared" si="140"/>
        <v/>
      </c>
      <c r="W279" s="169" t="str">
        <f t="shared" si="141"/>
        <v/>
      </c>
      <c r="X279" s="169" t="str">
        <f t="shared" si="141"/>
        <v/>
      </c>
      <c r="Y279" s="169" t="str">
        <f t="shared" si="141"/>
        <v/>
      </c>
      <c r="Z279" s="169" t="str">
        <f t="shared" si="141"/>
        <v/>
      </c>
      <c r="AA279" s="169" t="str">
        <f t="shared" si="141"/>
        <v/>
      </c>
      <c r="AB279" s="169" t="str">
        <f t="shared" si="141"/>
        <v/>
      </c>
      <c r="AC279" s="169" t="str">
        <f t="shared" si="141"/>
        <v/>
      </c>
      <c r="AD279" s="169" t="str">
        <f t="shared" si="141"/>
        <v/>
      </c>
      <c r="AE279" s="169" t="str">
        <f t="shared" si="141"/>
        <v/>
      </c>
      <c r="AF279" s="169" t="str">
        <f t="shared" si="141"/>
        <v/>
      </c>
      <c r="AG279" s="169" t="str">
        <f t="shared" si="142"/>
        <v/>
      </c>
      <c r="AH279" s="169" t="str">
        <f t="shared" si="142"/>
        <v/>
      </c>
      <c r="AI279" s="169" t="str">
        <f t="shared" si="142"/>
        <v/>
      </c>
      <c r="AJ279" s="169" t="str">
        <f t="shared" si="142"/>
        <v/>
      </c>
      <c r="AK279" s="169" t="str">
        <f t="shared" si="142"/>
        <v/>
      </c>
      <c r="AL279" s="169" t="str">
        <f t="shared" si="142"/>
        <v/>
      </c>
      <c r="AM279" s="169" t="str">
        <f t="shared" si="142"/>
        <v/>
      </c>
      <c r="AN279" s="169" t="str">
        <f t="shared" si="142"/>
        <v/>
      </c>
      <c r="AO279" s="169" t="str">
        <f t="shared" si="142"/>
        <v/>
      </c>
      <c r="AP279" s="169" t="str">
        <f t="shared" si="142"/>
        <v/>
      </c>
      <c r="AQ279" s="170">
        <f t="shared" si="125"/>
        <v>0</v>
      </c>
      <c r="AR279" s="170">
        <f t="shared" si="126"/>
        <v>0</v>
      </c>
      <c r="AS279" s="193">
        <f t="shared" si="127"/>
        <v>0</v>
      </c>
    </row>
    <row r="280" spans="1:45" s="74" customFormat="1" ht="27.75" customHeight="1">
      <c r="A280" s="184">
        <f>'Inventory - Linear and Vertical'!A267</f>
        <v>264</v>
      </c>
      <c r="B280" s="184"/>
      <c r="C280" s="184">
        <f>'Inventory - Linear and Vertical'!D267</f>
        <v>0</v>
      </c>
      <c r="D280" s="184" t="str">
        <f>IF('Inventory - Linear and Vertical'!E267="","",'Inventory - Linear and Vertical'!E267)</f>
        <v/>
      </c>
      <c r="E280" s="185">
        <f>'Inventory - Linear and Vertical'!F267</f>
        <v>0</v>
      </c>
      <c r="F280" s="186">
        <f>'Inventory - Linear and Vertical'!G267</f>
        <v>0</v>
      </c>
      <c r="G280" s="194">
        <f>'Inventory - Linear and Vertical'!K267</f>
        <v>0</v>
      </c>
      <c r="H280" s="188">
        <f>IF(C280='Community-Wide Current State'!$A$18,'Inventory - Vehicles and Equip.'!J262-'Inventory - Vehicles and Equip.'!O262,'Inventory - Linear and Vertical'!I267)</f>
        <v>0</v>
      </c>
      <c r="I280" s="188">
        <f>'Inventory - Linear and Vertical'!M267</f>
        <v>0</v>
      </c>
      <c r="J280" s="189" t="str">
        <f>IF(ISNUMBER('Inventory - Linear and Vertical'!AA267),'Inventory - Linear and Vertical'!AA267,"")</f>
        <v/>
      </c>
      <c r="K280" s="190">
        <f t="shared" si="138"/>
        <v>0</v>
      </c>
      <c r="L280" s="190">
        <f t="shared" si="116"/>
        <v>0</v>
      </c>
      <c r="M280" s="190">
        <f t="shared" si="117"/>
        <v>0</v>
      </c>
      <c r="N280" s="190">
        <f t="shared" si="118"/>
        <v>0</v>
      </c>
      <c r="O280" s="190">
        <f t="shared" si="119"/>
        <v>0</v>
      </c>
      <c r="P280" s="191">
        <f t="shared" si="120"/>
        <v>0</v>
      </c>
      <c r="Q280" s="192" t="str">
        <f t="shared" si="121"/>
        <v/>
      </c>
      <c r="R280" s="192" t="str">
        <f t="shared" si="122"/>
        <v/>
      </c>
      <c r="S280" s="169" t="str">
        <f t="shared" si="139"/>
        <v/>
      </c>
      <c r="T280" s="169" t="str">
        <f t="shared" si="143"/>
        <v/>
      </c>
      <c r="U280" s="169" t="str">
        <f t="shared" si="143"/>
        <v/>
      </c>
      <c r="V280" s="169" t="str">
        <f t="shared" si="140"/>
        <v/>
      </c>
      <c r="W280" s="169" t="str">
        <f t="shared" si="141"/>
        <v/>
      </c>
      <c r="X280" s="169" t="str">
        <f t="shared" si="141"/>
        <v/>
      </c>
      <c r="Y280" s="169" t="str">
        <f t="shared" si="141"/>
        <v/>
      </c>
      <c r="Z280" s="169" t="str">
        <f t="shared" si="141"/>
        <v/>
      </c>
      <c r="AA280" s="169" t="str">
        <f t="shared" si="141"/>
        <v/>
      </c>
      <c r="AB280" s="169" t="str">
        <f t="shared" si="141"/>
        <v/>
      </c>
      <c r="AC280" s="169" t="str">
        <f t="shared" si="141"/>
        <v/>
      </c>
      <c r="AD280" s="169" t="str">
        <f t="shared" si="141"/>
        <v/>
      </c>
      <c r="AE280" s="169" t="str">
        <f t="shared" si="141"/>
        <v/>
      </c>
      <c r="AF280" s="169" t="str">
        <f t="shared" si="141"/>
        <v/>
      </c>
      <c r="AG280" s="169" t="str">
        <f t="shared" si="142"/>
        <v/>
      </c>
      <c r="AH280" s="169" t="str">
        <f t="shared" si="142"/>
        <v/>
      </c>
      <c r="AI280" s="169" t="str">
        <f t="shared" si="142"/>
        <v/>
      </c>
      <c r="AJ280" s="169" t="str">
        <f t="shared" si="142"/>
        <v/>
      </c>
      <c r="AK280" s="169" t="str">
        <f t="shared" si="142"/>
        <v/>
      </c>
      <c r="AL280" s="169" t="str">
        <f t="shared" si="142"/>
        <v/>
      </c>
      <c r="AM280" s="169" t="str">
        <f t="shared" si="142"/>
        <v/>
      </c>
      <c r="AN280" s="169" t="str">
        <f t="shared" si="142"/>
        <v/>
      </c>
      <c r="AO280" s="169" t="str">
        <f t="shared" si="142"/>
        <v/>
      </c>
      <c r="AP280" s="169" t="str">
        <f t="shared" si="142"/>
        <v/>
      </c>
      <c r="AQ280" s="170">
        <f t="shared" si="125"/>
        <v>0</v>
      </c>
      <c r="AR280" s="170">
        <f t="shared" si="126"/>
        <v>0</v>
      </c>
      <c r="AS280" s="193">
        <f t="shared" si="127"/>
        <v>0</v>
      </c>
    </row>
    <row r="281" spans="1:45" s="74" customFormat="1" ht="27.75" customHeight="1">
      <c r="A281" s="184">
        <f>'Inventory - Linear and Vertical'!A268</f>
        <v>265</v>
      </c>
      <c r="B281" s="184"/>
      <c r="C281" s="184">
        <f>'Inventory - Linear and Vertical'!D268</f>
        <v>0</v>
      </c>
      <c r="D281" s="184" t="str">
        <f>IF('Inventory - Linear and Vertical'!E268="","",'Inventory - Linear and Vertical'!E268)</f>
        <v/>
      </c>
      <c r="E281" s="185">
        <f>'Inventory - Linear and Vertical'!F268</f>
        <v>0</v>
      </c>
      <c r="F281" s="186">
        <f>'Inventory - Linear and Vertical'!G268</f>
        <v>0</v>
      </c>
      <c r="G281" s="194">
        <f>'Inventory - Linear and Vertical'!K268</f>
        <v>0</v>
      </c>
      <c r="H281" s="188">
        <f>IF(C281='Community-Wide Current State'!$A$18,'Inventory - Vehicles and Equip.'!J263-'Inventory - Vehicles and Equip.'!O263,'Inventory - Linear and Vertical'!I268)</f>
        <v>0</v>
      </c>
      <c r="I281" s="188">
        <f>'Inventory - Linear and Vertical'!M268</f>
        <v>0</v>
      </c>
      <c r="J281" s="189" t="str">
        <f>IF(ISNUMBER('Inventory - Linear and Vertical'!AA268),'Inventory - Linear and Vertical'!AA268,"")</f>
        <v/>
      </c>
      <c r="K281" s="190">
        <f t="shared" si="138"/>
        <v>0</v>
      </c>
      <c r="L281" s="190">
        <f t="shared" si="116"/>
        <v>0</v>
      </c>
      <c r="M281" s="190">
        <f t="shared" si="117"/>
        <v>0</v>
      </c>
      <c r="N281" s="190">
        <f t="shared" si="118"/>
        <v>0</v>
      </c>
      <c r="O281" s="190">
        <f t="shared" si="119"/>
        <v>0</v>
      </c>
      <c r="P281" s="191">
        <f t="shared" si="120"/>
        <v>0</v>
      </c>
      <c r="Q281" s="192" t="str">
        <f t="shared" si="121"/>
        <v/>
      </c>
      <c r="R281" s="192" t="str">
        <f t="shared" si="122"/>
        <v/>
      </c>
      <c r="S281" s="169" t="str">
        <f t="shared" si="139"/>
        <v/>
      </c>
      <c r="T281" s="169" t="str">
        <f t="shared" si="143"/>
        <v/>
      </c>
      <c r="U281" s="169" t="str">
        <f t="shared" si="143"/>
        <v/>
      </c>
      <c r="V281" s="169" t="str">
        <f t="shared" si="140"/>
        <v/>
      </c>
      <c r="W281" s="169" t="str">
        <f t="shared" si="141"/>
        <v/>
      </c>
      <c r="X281" s="169" t="str">
        <f t="shared" si="141"/>
        <v/>
      </c>
      <c r="Y281" s="169" t="str">
        <f t="shared" si="141"/>
        <v/>
      </c>
      <c r="Z281" s="169" t="str">
        <f t="shared" si="141"/>
        <v/>
      </c>
      <c r="AA281" s="169" t="str">
        <f t="shared" si="141"/>
        <v/>
      </c>
      <c r="AB281" s="169" t="str">
        <f t="shared" si="141"/>
        <v/>
      </c>
      <c r="AC281" s="169" t="str">
        <f t="shared" si="141"/>
        <v/>
      </c>
      <c r="AD281" s="169" t="str">
        <f t="shared" si="141"/>
        <v/>
      </c>
      <c r="AE281" s="169" t="str">
        <f t="shared" si="141"/>
        <v/>
      </c>
      <c r="AF281" s="169" t="str">
        <f t="shared" si="141"/>
        <v/>
      </c>
      <c r="AG281" s="169" t="str">
        <f t="shared" si="142"/>
        <v/>
      </c>
      <c r="AH281" s="169" t="str">
        <f t="shared" si="142"/>
        <v/>
      </c>
      <c r="AI281" s="169" t="str">
        <f t="shared" si="142"/>
        <v/>
      </c>
      <c r="AJ281" s="169" t="str">
        <f t="shared" si="142"/>
        <v/>
      </c>
      <c r="AK281" s="169" t="str">
        <f t="shared" si="142"/>
        <v/>
      </c>
      <c r="AL281" s="169" t="str">
        <f t="shared" si="142"/>
        <v/>
      </c>
      <c r="AM281" s="169" t="str">
        <f t="shared" si="142"/>
        <v/>
      </c>
      <c r="AN281" s="169" t="str">
        <f t="shared" si="142"/>
        <v/>
      </c>
      <c r="AO281" s="169" t="str">
        <f t="shared" si="142"/>
        <v/>
      </c>
      <c r="AP281" s="169" t="str">
        <f t="shared" si="142"/>
        <v/>
      </c>
      <c r="AQ281" s="170">
        <f t="shared" si="125"/>
        <v>0</v>
      </c>
      <c r="AR281" s="170">
        <f t="shared" si="126"/>
        <v>0</v>
      </c>
      <c r="AS281" s="193">
        <f t="shared" si="127"/>
        <v>0</v>
      </c>
    </row>
    <row r="282" spans="1:45" s="74" customFormat="1" ht="27.75" customHeight="1">
      <c r="A282" s="184">
        <f>'Inventory - Linear and Vertical'!A269</f>
        <v>266</v>
      </c>
      <c r="B282" s="184"/>
      <c r="C282" s="184">
        <f>'Inventory - Linear and Vertical'!D269</f>
        <v>0</v>
      </c>
      <c r="D282" s="184" t="str">
        <f>IF('Inventory - Linear and Vertical'!E269="","",'Inventory - Linear and Vertical'!E269)</f>
        <v/>
      </c>
      <c r="E282" s="185">
        <f>'Inventory - Linear and Vertical'!F269</f>
        <v>0</v>
      </c>
      <c r="F282" s="186">
        <f>'Inventory - Linear and Vertical'!G269</f>
        <v>0</v>
      </c>
      <c r="G282" s="194">
        <f>'Inventory - Linear and Vertical'!K269</f>
        <v>0</v>
      </c>
      <c r="H282" s="188">
        <f>IF(C282='Community-Wide Current State'!$A$18,'Inventory - Vehicles and Equip.'!J264-'Inventory - Vehicles and Equip.'!O264,'Inventory - Linear and Vertical'!I269)</f>
        <v>0</v>
      </c>
      <c r="I282" s="188">
        <f>'Inventory - Linear and Vertical'!M269</f>
        <v>0</v>
      </c>
      <c r="J282" s="189" t="str">
        <f>IF(ISNUMBER('Inventory - Linear and Vertical'!AA269),'Inventory - Linear and Vertical'!AA269,"")</f>
        <v/>
      </c>
      <c r="K282" s="190">
        <f t="shared" si="138"/>
        <v>0</v>
      </c>
      <c r="L282" s="190">
        <f t="shared" si="116"/>
        <v>0</v>
      </c>
      <c r="M282" s="190">
        <f t="shared" si="117"/>
        <v>0</v>
      </c>
      <c r="N282" s="190">
        <f t="shared" si="118"/>
        <v>0</v>
      </c>
      <c r="O282" s="190">
        <f t="shared" si="119"/>
        <v>0</v>
      </c>
      <c r="P282" s="191">
        <f t="shared" si="120"/>
        <v>0</v>
      </c>
      <c r="Q282" s="192" t="str">
        <f t="shared" si="121"/>
        <v/>
      </c>
      <c r="R282" s="192" t="str">
        <f t="shared" si="122"/>
        <v/>
      </c>
      <c r="S282" s="169" t="str">
        <f t="shared" si="139"/>
        <v/>
      </c>
      <c r="T282" s="169" t="str">
        <f t="shared" si="143"/>
        <v/>
      </c>
      <c r="U282" s="169" t="str">
        <f t="shared" si="143"/>
        <v/>
      </c>
      <c r="V282" s="169" t="str">
        <f t="shared" si="140"/>
        <v/>
      </c>
      <c r="W282" s="169" t="str">
        <f t="shared" si="141"/>
        <v/>
      </c>
      <c r="X282" s="169" t="str">
        <f t="shared" si="141"/>
        <v/>
      </c>
      <c r="Y282" s="169" t="str">
        <f t="shared" si="141"/>
        <v/>
      </c>
      <c r="Z282" s="169" t="str">
        <f t="shared" si="141"/>
        <v/>
      </c>
      <c r="AA282" s="169" t="str">
        <f t="shared" si="141"/>
        <v/>
      </c>
      <c r="AB282" s="169" t="str">
        <f t="shared" si="141"/>
        <v/>
      </c>
      <c r="AC282" s="169" t="str">
        <f t="shared" si="141"/>
        <v/>
      </c>
      <c r="AD282" s="169" t="str">
        <f t="shared" si="141"/>
        <v/>
      </c>
      <c r="AE282" s="169" t="str">
        <f t="shared" si="141"/>
        <v/>
      </c>
      <c r="AF282" s="169" t="str">
        <f t="shared" si="141"/>
        <v/>
      </c>
      <c r="AG282" s="169" t="str">
        <f t="shared" si="142"/>
        <v/>
      </c>
      <c r="AH282" s="169" t="str">
        <f t="shared" si="142"/>
        <v/>
      </c>
      <c r="AI282" s="169" t="str">
        <f t="shared" si="142"/>
        <v/>
      </c>
      <c r="AJ282" s="169" t="str">
        <f t="shared" si="142"/>
        <v/>
      </c>
      <c r="AK282" s="169" t="str">
        <f t="shared" si="142"/>
        <v/>
      </c>
      <c r="AL282" s="169" t="str">
        <f t="shared" si="142"/>
        <v/>
      </c>
      <c r="AM282" s="169" t="str">
        <f t="shared" si="142"/>
        <v/>
      </c>
      <c r="AN282" s="169" t="str">
        <f t="shared" si="142"/>
        <v/>
      </c>
      <c r="AO282" s="169" t="str">
        <f t="shared" si="142"/>
        <v/>
      </c>
      <c r="AP282" s="169" t="str">
        <f t="shared" si="142"/>
        <v/>
      </c>
      <c r="AQ282" s="170">
        <f t="shared" si="125"/>
        <v>0</v>
      </c>
      <c r="AR282" s="170">
        <f t="shared" si="126"/>
        <v>0</v>
      </c>
      <c r="AS282" s="193">
        <f t="shared" si="127"/>
        <v>0</v>
      </c>
    </row>
    <row r="283" spans="1:45" s="74" customFormat="1" ht="27.75" customHeight="1">
      <c r="A283" s="184">
        <f>'Inventory - Linear and Vertical'!A270</f>
        <v>267</v>
      </c>
      <c r="B283" s="184"/>
      <c r="C283" s="184">
        <f>'Inventory - Linear and Vertical'!D270</f>
        <v>0</v>
      </c>
      <c r="D283" s="184" t="str">
        <f>IF('Inventory - Linear and Vertical'!E270="","",'Inventory - Linear and Vertical'!E270)</f>
        <v/>
      </c>
      <c r="E283" s="185">
        <f>'Inventory - Linear and Vertical'!F270</f>
        <v>0</v>
      </c>
      <c r="F283" s="186">
        <f>'Inventory - Linear and Vertical'!G270</f>
        <v>0</v>
      </c>
      <c r="G283" s="194">
        <f>'Inventory - Linear and Vertical'!K270</f>
        <v>0</v>
      </c>
      <c r="H283" s="188">
        <f>IF(C283='Community-Wide Current State'!$A$18,'Inventory - Vehicles and Equip.'!J265-'Inventory - Vehicles and Equip.'!O265,'Inventory - Linear and Vertical'!I270)</f>
        <v>0</v>
      </c>
      <c r="I283" s="188">
        <f>'Inventory - Linear and Vertical'!M270</f>
        <v>0</v>
      </c>
      <c r="J283" s="189" t="str">
        <f>IF(ISNUMBER('Inventory - Linear and Vertical'!AA270),'Inventory - Linear and Vertical'!AA270,"")</f>
        <v/>
      </c>
      <c r="K283" s="190">
        <f t="shared" si="138"/>
        <v>0</v>
      </c>
      <c r="L283" s="190">
        <f t="shared" si="116"/>
        <v>0</v>
      </c>
      <c r="M283" s="190">
        <f t="shared" si="117"/>
        <v>0</v>
      </c>
      <c r="N283" s="190">
        <f t="shared" si="118"/>
        <v>0</v>
      </c>
      <c r="O283" s="190">
        <f t="shared" si="119"/>
        <v>0</v>
      </c>
      <c r="P283" s="191">
        <f t="shared" si="120"/>
        <v>0</v>
      </c>
      <c r="Q283" s="192" t="str">
        <f t="shared" si="121"/>
        <v/>
      </c>
      <c r="R283" s="192" t="str">
        <f t="shared" si="122"/>
        <v/>
      </c>
      <c r="S283" s="169" t="str">
        <f t="shared" si="139"/>
        <v/>
      </c>
      <c r="T283" s="169" t="str">
        <f t="shared" si="143"/>
        <v/>
      </c>
      <c r="U283" s="169" t="str">
        <f t="shared" si="143"/>
        <v/>
      </c>
      <c r="V283" s="169" t="str">
        <f t="shared" si="140"/>
        <v/>
      </c>
      <c r="W283" s="169" t="str">
        <f t="shared" si="141"/>
        <v/>
      </c>
      <c r="X283" s="169" t="str">
        <f t="shared" si="141"/>
        <v/>
      </c>
      <c r="Y283" s="169" t="str">
        <f t="shared" si="141"/>
        <v/>
      </c>
      <c r="Z283" s="169" t="str">
        <f t="shared" si="141"/>
        <v/>
      </c>
      <c r="AA283" s="169" t="str">
        <f t="shared" si="141"/>
        <v/>
      </c>
      <c r="AB283" s="169" t="str">
        <f t="shared" si="141"/>
        <v/>
      </c>
      <c r="AC283" s="169" t="str">
        <f t="shared" si="141"/>
        <v/>
      </c>
      <c r="AD283" s="169" t="str">
        <f t="shared" si="141"/>
        <v/>
      </c>
      <c r="AE283" s="169" t="str">
        <f t="shared" si="141"/>
        <v/>
      </c>
      <c r="AF283" s="169" t="str">
        <f t="shared" si="141"/>
        <v/>
      </c>
      <c r="AG283" s="169" t="str">
        <f t="shared" si="142"/>
        <v/>
      </c>
      <c r="AH283" s="169" t="str">
        <f t="shared" si="142"/>
        <v/>
      </c>
      <c r="AI283" s="169" t="str">
        <f t="shared" si="142"/>
        <v/>
      </c>
      <c r="AJ283" s="169" t="str">
        <f t="shared" si="142"/>
        <v/>
      </c>
      <c r="AK283" s="169" t="str">
        <f t="shared" si="142"/>
        <v/>
      </c>
      <c r="AL283" s="169" t="str">
        <f t="shared" si="142"/>
        <v/>
      </c>
      <c r="AM283" s="169" t="str">
        <f t="shared" si="142"/>
        <v/>
      </c>
      <c r="AN283" s="169" t="str">
        <f t="shared" si="142"/>
        <v/>
      </c>
      <c r="AO283" s="169" t="str">
        <f t="shared" si="142"/>
        <v/>
      </c>
      <c r="AP283" s="169" t="str">
        <f t="shared" si="142"/>
        <v/>
      </c>
      <c r="AQ283" s="170">
        <f t="shared" si="125"/>
        <v>0</v>
      </c>
      <c r="AR283" s="170">
        <f t="shared" si="126"/>
        <v>0</v>
      </c>
      <c r="AS283" s="193">
        <f t="shared" si="127"/>
        <v>0</v>
      </c>
    </row>
    <row r="284" spans="1:45" s="74" customFormat="1" ht="27.75" customHeight="1">
      <c r="A284" s="184">
        <f>'Inventory - Linear and Vertical'!A271</f>
        <v>268</v>
      </c>
      <c r="B284" s="184"/>
      <c r="C284" s="184">
        <f>'Inventory - Linear and Vertical'!D271</f>
        <v>0</v>
      </c>
      <c r="D284" s="184" t="str">
        <f>IF('Inventory - Linear and Vertical'!E271="","",'Inventory - Linear and Vertical'!E271)</f>
        <v/>
      </c>
      <c r="E284" s="185">
        <f>'Inventory - Linear and Vertical'!F271</f>
        <v>0</v>
      </c>
      <c r="F284" s="186">
        <f>'Inventory - Linear and Vertical'!G271</f>
        <v>0</v>
      </c>
      <c r="G284" s="194">
        <f>'Inventory - Linear and Vertical'!K271</f>
        <v>0</v>
      </c>
      <c r="H284" s="188">
        <f>IF(C284='Community-Wide Current State'!$A$18,'Inventory - Vehicles and Equip.'!J266-'Inventory - Vehicles and Equip.'!O266,'Inventory - Linear and Vertical'!I271)</f>
        <v>0</v>
      </c>
      <c r="I284" s="188">
        <f>'Inventory - Linear and Vertical'!M271</f>
        <v>0</v>
      </c>
      <c r="J284" s="189" t="str">
        <f>IF(ISNUMBER('Inventory - Linear and Vertical'!AA271),'Inventory - Linear and Vertical'!AA271,"")</f>
        <v/>
      </c>
      <c r="K284" s="190">
        <f t="shared" si="138"/>
        <v>0</v>
      </c>
      <c r="L284" s="190">
        <f t="shared" si="116"/>
        <v>0</v>
      </c>
      <c r="M284" s="190">
        <f t="shared" si="117"/>
        <v>0</v>
      </c>
      <c r="N284" s="190">
        <f t="shared" si="118"/>
        <v>0</v>
      </c>
      <c r="O284" s="190">
        <f t="shared" si="119"/>
        <v>0</v>
      </c>
      <c r="P284" s="191">
        <f t="shared" si="120"/>
        <v>0</v>
      </c>
      <c r="Q284" s="192" t="str">
        <f t="shared" si="121"/>
        <v/>
      </c>
      <c r="R284" s="192" t="str">
        <f t="shared" si="122"/>
        <v/>
      </c>
      <c r="S284" s="169" t="str">
        <f t="shared" si="139"/>
        <v/>
      </c>
      <c r="T284" s="169" t="str">
        <f t="shared" si="143"/>
        <v/>
      </c>
      <c r="U284" s="169" t="str">
        <f t="shared" si="143"/>
        <v/>
      </c>
      <c r="V284" s="169" t="str">
        <f t="shared" si="140"/>
        <v/>
      </c>
      <c r="W284" s="169" t="str">
        <f t="shared" si="141"/>
        <v/>
      </c>
      <c r="X284" s="169" t="str">
        <f t="shared" si="141"/>
        <v/>
      </c>
      <c r="Y284" s="169" t="str">
        <f t="shared" si="141"/>
        <v/>
      </c>
      <c r="Z284" s="169" t="str">
        <f t="shared" si="141"/>
        <v/>
      </c>
      <c r="AA284" s="169" t="str">
        <f t="shared" si="141"/>
        <v/>
      </c>
      <c r="AB284" s="169" t="str">
        <f t="shared" si="141"/>
        <v/>
      </c>
      <c r="AC284" s="169" t="str">
        <f t="shared" si="141"/>
        <v/>
      </c>
      <c r="AD284" s="169" t="str">
        <f t="shared" si="141"/>
        <v/>
      </c>
      <c r="AE284" s="169" t="str">
        <f t="shared" si="141"/>
        <v/>
      </c>
      <c r="AF284" s="169" t="str">
        <f t="shared" si="141"/>
        <v/>
      </c>
      <c r="AG284" s="169" t="str">
        <f t="shared" si="142"/>
        <v/>
      </c>
      <c r="AH284" s="169" t="str">
        <f t="shared" si="142"/>
        <v/>
      </c>
      <c r="AI284" s="169" t="str">
        <f t="shared" si="142"/>
        <v/>
      </c>
      <c r="AJ284" s="169" t="str">
        <f t="shared" si="142"/>
        <v/>
      </c>
      <c r="AK284" s="169" t="str">
        <f t="shared" si="142"/>
        <v/>
      </c>
      <c r="AL284" s="169" t="str">
        <f t="shared" si="142"/>
        <v/>
      </c>
      <c r="AM284" s="169" t="str">
        <f t="shared" si="142"/>
        <v/>
      </c>
      <c r="AN284" s="169" t="str">
        <f t="shared" si="142"/>
        <v/>
      </c>
      <c r="AO284" s="169" t="str">
        <f t="shared" si="142"/>
        <v/>
      </c>
      <c r="AP284" s="169" t="str">
        <f t="shared" si="142"/>
        <v/>
      </c>
      <c r="AQ284" s="170">
        <f t="shared" si="125"/>
        <v>0</v>
      </c>
      <c r="AR284" s="170">
        <f t="shared" si="126"/>
        <v>0</v>
      </c>
      <c r="AS284" s="193">
        <f t="shared" si="127"/>
        <v>0</v>
      </c>
    </row>
    <row r="285" spans="1:45" s="74" customFormat="1" ht="27.75" customHeight="1">
      <c r="A285" s="184">
        <f>'Inventory - Linear and Vertical'!A272</f>
        <v>269</v>
      </c>
      <c r="B285" s="184"/>
      <c r="C285" s="184">
        <f>'Inventory - Linear and Vertical'!D272</f>
        <v>0</v>
      </c>
      <c r="D285" s="184" t="str">
        <f>IF('Inventory - Linear and Vertical'!E272="","",'Inventory - Linear and Vertical'!E272)</f>
        <v/>
      </c>
      <c r="E285" s="185">
        <f>'Inventory - Linear and Vertical'!F272</f>
        <v>0</v>
      </c>
      <c r="F285" s="186">
        <f>'Inventory - Linear and Vertical'!G272</f>
        <v>0</v>
      </c>
      <c r="G285" s="194">
        <f>'Inventory - Linear and Vertical'!K272</f>
        <v>0</v>
      </c>
      <c r="H285" s="188">
        <f>IF(C285='Community-Wide Current State'!$A$18,'Inventory - Vehicles and Equip.'!J267-'Inventory - Vehicles and Equip.'!O267,'Inventory - Linear and Vertical'!I272)</f>
        <v>0</v>
      </c>
      <c r="I285" s="188">
        <f>'Inventory - Linear and Vertical'!M272</f>
        <v>0</v>
      </c>
      <c r="J285" s="189" t="str">
        <f>IF(ISNUMBER('Inventory - Linear and Vertical'!AA272),'Inventory - Linear and Vertical'!AA272,"")</f>
        <v/>
      </c>
      <c r="K285" s="190">
        <f t="shared" si="138"/>
        <v>0</v>
      </c>
      <c r="L285" s="190">
        <f t="shared" si="116"/>
        <v>0</v>
      </c>
      <c r="M285" s="190">
        <f t="shared" si="117"/>
        <v>0</v>
      </c>
      <c r="N285" s="190">
        <f t="shared" si="118"/>
        <v>0</v>
      </c>
      <c r="O285" s="190">
        <f t="shared" si="119"/>
        <v>0</v>
      </c>
      <c r="P285" s="191">
        <f t="shared" si="120"/>
        <v>0</v>
      </c>
      <c r="Q285" s="192" t="str">
        <f t="shared" si="121"/>
        <v/>
      </c>
      <c r="R285" s="192" t="str">
        <f t="shared" si="122"/>
        <v/>
      </c>
      <c r="S285" s="169" t="str">
        <f t="shared" si="139"/>
        <v/>
      </c>
      <c r="T285" s="169" t="str">
        <f t="shared" si="143"/>
        <v/>
      </c>
      <c r="U285" s="169" t="str">
        <f t="shared" si="143"/>
        <v/>
      </c>
      <c r="V285" s="169" t="str">
        <f t="shared" si="140"/>
        <v/>
      </c>
      <c r="W285" s="169" t="str">
        <f t="shared" si="141"/>
        <v/>
      </c>
      <c r="X285" s="169" t="str">
        <f t="shared" si="141"/>
        <v/>
      </c>
      <c r="Y285" s="169" t="str">
        <f t="shared" si="141"/>
        <v/>
      </c>
      <c r="Z285" s="169" t="str">
        <f t="shared" si="141"/>
        <v/>
      </c>
      <c r="AA285" s="169" t="str">
        <f t="shared" si="141"/>
        <v/>
      </c>
      <c r="AB285" s="169" t="str">
        <f t="shared" si="141"/>
        <v/>
      </c>
      <c r="AC285" s="169" t="str">
        <f t="shared" si="141"/>
        <v/>
      </c>
      <c r="AD285" s="169" t="str">
        <f t="shared" si="141"/>
        <v/>
      </c>
      <c r="AE285" s="169" t="str">
        <f t="shared" si="141"/>
        <v/>
      </c>
      <c r="AF285" s="169" t="str">
        <f t="shared" si="141"/>
        <v/>
      </c>
      <c r="AG285" s="169" t="str">
        <f t="shared" si="142"/>
        <v/>
      </c>
      <c r="AH285" s="169" t="str">
        <f t="shared" si="142"/>
        <v/>
      </c>
      <c r="AI285" s="169" t="str">
        <f t="shared" si="142"/>
        <v/>
      </c>
      <c r="AJ285" s="169" t="str">
        <f t="shared" si="142"/>
        <v/>
      </c>
      <c r="AK285" s="169" t="str">
        <f t="shared" si="142"/>
        <v/>
      </c>
      <c r="AL285" s="169" t="str">
        <f t="shared" si="142"/>
        <v/>
      </c>
      <c r="AM285" s="169" t="str">
        <f t="shared" si="142"/>
        <v/>
      </c>
      <c r="AN285" s="169" t="str">
        <f t="shared" si="142"/>
        <v/>
      </c>
      <c r="AO285" s="169" t="str">
        <f t="shared" si="142"/>
        <v/>
      </c>
      <c r="AP285" s="169" t="str">
        <f t="shared" si="142"/>
        <v/>
      </c>
      <c r="AQ285" s="170">
        <f t="shared" si="125"/>
        <v>0</v>
      </c>
      <c r="AR285" s="170">
        <f t="shared" si="126"/>
        <v>0</v>
      </c>
      <c r="AS285" s="193">
        <f t="shared" si="127"/>
        <v>0</v>
      </c>
    </row>
    <row r="286" spans="1:45" s="74" customFormat="1" ht="27.75" customHeight="1">
      <c r="A286" s="184">
        <f>'Inventory - Linear and Vertical'!A273</f>
        <v>270</v>
      </c>
      <c r="B286" s="184"/>
      <c r="C286" s="184">
        <f>'Inventory - Linear and Vertical'!D273</f>
        <v>0</v>
      </c>
      <c r="D286" s="184" t="str">
        <f>IF('Inventory - Linear and Vertical'!E273="","",'Inventory - Linear and Vertical'!E273)</f>
        <v/>
      </c>
      <c r="E286" s="185">
        <f>'Inventory - Linear and Vertical'!F273</f>
        <v>0</v>
      </c>
      <c r="F286" s="186">
        <f>'Inventory - Linear and Vertical'!G273</f>
        <v>0</v>
      </c>
      <c r="G286" s="194">
        <f>'Inventory - Linear and Vertical'!K273</f>
        <v>0</v>
      </c>
      <c r="H286" s="188">
        <f>IF(C286='Community-Wide Current State'!$A$18,'Inventory - Vehicles and Equip.'!J268-'Inventory - Vehicles and Equip.'!O268,'Inventory - Linear and Vertical'!I273)</f>
        <v>0</v>
      </c>
      <c r="I286" s="188">
        <f>'Inventory - Linear and Vertical'!M273</f>
        <v>0</v>
      </c>
      <c r="J286" s="189" t="str">
        <f>IF(ISNUMBER('Inventory - Linear and Vertical'!AA273),'Inventory - Linear and Vertical'!AA273,"")</f>
        <v/>
      </c>
      <c r="K286" s="190">
        <f t="shared" si="138"/>
        <v>0</v>
      </c>
      <c r="L286" s="190">
        <f t="shared" si="116"/>
        <v>0</v>
      </c>
      <c r="M286" s="190">
        <f t="shared" si="117"/>
        <v>0</v>
      </c>
      <c r="N286" s="190">
        <f t="shared" si="118"/>
        <v>0</v>
      </c>
      <c r="O286" s="190">
        <f t="shared" si="119"/>
        <v>0</v>
      </c>
      <c r="P286" s="191">
        <f t="shared" si="120"/>
        <v>0</v>
      </c>
      <c r="Q286" s="192" t="str">
        <f t="shared" si="121"/>
        <v/>
      </c>
      <c r="R286" s="192" t="str">
        <f t="shared" si="122"/>
        <v/>
      </c>
      <c r="S286" s="169" t="str">
        <f t="shared" si="139"/>
        <v/>
      </c>
      <c r="T286" s="169" t="str">
        <f t="shared" si="143"/>
        <v/>
      </c>
      <c r="U286" s="169" t="str">
        <f t="shared" si="143"/>
        <v/>
      </c>
      <c r="V286" s="169" t="str">
        <f t="shared" si="140"/>
        <v/>
      </c>
      <c r="W286" s="169" t="str">
        <f t="shared" si="141"/>
        <v/>
      </c>
      <c r="X286" s="169" t="str">
        <f t="shared" si="141"/>
        <v/>
      </c>
      <c r="Y286" s="169" t="str">
        <f t="shared" si="141"/>
        <v/>
      </c>
      <c r="Z286" s="169" t="str">
        <f t="shared" si="141"/>
        <v/>
      </c>
      <c r="AA286" s="169" t="str">
        <f t="shared" si="141"/>
        <v/>
      </c>
      <c r="AB286" s="169" t="str">
        <f t="shared" si="141"/>
        <v/>
      </c>
      <c r="AC286" s="169" t="str">
        <f t="shared" si="141"/>
        <v/>
      </c>
      <c r="AD286" s="169" t="str">
        <f t="shared" si="141"/>
        <v/>
      </c>
      <c r="AE286" s="169" t="str">
        <f t="shared" si="141"/>
        <v/>
      </c>
      <c r="AF286" s="169" t="str">
        <f t="shared" si="141"/>
        <v/>
      </c>
      <c r="AG286" s="169" t="str">
        <f t="shared" si="142"/>
        <v/>
      </c>
      <c r="AH286" s="169" t="str">
        <f t="shared" si="142"/>
        <v/>
      </c>
      <c r="AI286" s="169" t="str">
        <f t="shared" si="142"/>
        <v/>
      </c>
      <c r="AJ286" s="169" t="str">
        <f t="shared" si="142"/>
        <v/>
      </c>
      <c r="AK286" s="169" t="str">
        <f t="shared" si="142"/>
        <v/>
      </c>
      <c r="AL286" s="169" t="str">
        <f t="shared" si="142"/>
        <v/>
      </c>
      <c r="AM286" s="169" t="str">
        <f t="shared" si="142"/>
        <v/>
      </c>
      <c r="AN286" s="169" t="str">
        <f t="shared" si="142"/>
        <v/>
      </c>
      <c r="AO286" s="169" t="str">
        <f t="shared" si="142"/>
        <v/>
      </c>
      <c r="AP286" s="169" t="str">
        <f t="shared" si="142"/>
        <v/>
      </c>
      <c r="AQ286" s="170">
        <f t="shared" si="125"/>
        <v>0</v>
      </c>
      <c r="AR286" s="170">
        <f t="shared" si="126"/>
        <v>0</v>
      </c>
      <c r="AS286" s="193">
        <f t="shared" si="127"/>
        <v>0</v>
      </c>
    </row>
    <row r="287" spans="1:45" s="74" customFormat="1" ht="27.75" customHeight="1">
      <c r="A287" s="184">
        <f>'Inventory - Linear and Vertical'!A274</f>
        <v>271</v>
      </c>
      <c r="B287" s="184"/>
      <c r="C287" s="184">
        <f>'Inventory - Linear and Vertical'!D274</f>
        <v>0</v>
      </c>
      <c r="D287" s="184" t="str">
        <f>IF('Inventory - Linear and Vertical'!E274="","",'Inventory - Linear and Vertical'!E274)</f>
        <v/>
      </c>
      <c r="E287" s="185">
        <f>'Inventory - Linear and Vertical'!F274</f>
        <v>0</v>
      </c>
      <c r="F287" s="186">
        <f>'Inventory - Linear and Vertical'!G274</f>
        <v>0</v>
      </c>
      <c r="G287" s="194">
        <f>'Inventory - Linear and Vertical'!K274</f>
        <v>0</v>
      </c>
      <c r="H287" s="188">
        <f>IF(C287='Community-Wide Current State'!$A$18,'Inventory - Vehicles and Equip.'!J269-'Inventory - Vehicles and Equip.'!O269,'Inventory - Linear and Vertical'!I274)</f>
        <v>0</v>
      </c>
      <c r="I287" s="188">
        <f>'Inventory - Linear and Vertical'!M274</f>
        <v>0</v>
      </c>
      <c r="J287" s="189" t="str">
        <f>IF(ISNUMBER('Inventory - Linear and Vertical'!AA274),'Inventory - Linear and Vertical'!AA274,"")</f>
        <v/>
      </c>
      <c r="K287" s="190">
        <f t="shared" si="138"/>
        <v>0</v>
      </c>
      <c r="L287" s="190">
        <f t="shared" si="116"/>
        <v>0</v>
      </c>
      <c r="M287" s="190">
        <f t="shared" si="117"/>
        <v>0</v>
      </c>
      <c r="N287" s="190">
        <f t="shared" si="118"/>
        <v>0</v>
      </c>
      <c r="O287" s="190">
        <f t="shared" si="119"/>
        <v>0</v>
      </c>
      <c r="P287" s="191">
        <f t="shared" si="120"/>
        <v>0</v>
      </c>
      <c r="Q287" s="192" t="str">
        <f t="shared" si="121"/>
        <v/>
      </c>
      <c r="R287" s="192" t="str">
        <f t="shared" si="122"/>
        <v/>
      </c>
      <c r="S287" s="169" t="str">
        <f t="shared" si="139"/>
        <v/>
      </c>
      <c r="T287" s="169" t="str">
        <f t="shared" si="143"/>
        <v/>
      </c>
      <c r="U287" s="169" t="str">
        <f t="shared" si="143"/>
        <v/>
      </c>
      <c r="V287" s="169" t="str">
        <f t="shared" si="140"/>
        <v/>
      </c>
      <c r="W287" s="169" t="str">
        <f t="shared" ref="W287:AF296" si="144">IF(OR($K287=W$16,$L287=W$16,$M287=W$16,$N287=W$16,$O287=W$16,$P287=W$16),$G287,"")</f>
        <v/>
      </c>
      <c r="X287" s="169" t="str">
        <f t="shared" si="144"/>
        <v/>
      </c>
      <c r="Y287" s="169" t="str">
        <f t="shared" si="144"/>
        <v/>
      </c>
      <c r="Z287" s="169" t="str">
        <f t="shared" si="144"/>
        <v/>
      </c>
      <c r="AA287" s="169" t="str">
        <f t="shared" si="144"/>
        <v/>
      </c>
      <c r="AB287" s="169" t="str">
        <f t="shared" si="144"/>
        <v/>
      </c>
      <c r="AC287" s="169" t="str">
        <f t="shared" si="144"/>
        <v/>
      </c>
      <c r="AD287" s="169" t="str">
        <f t="shared" si="144"/>
        <v/>
      </c>
      <c r="AE287" s="169" t="str">
        <f t="shared" si="144"/>
        <v/>
      </c>
      <c r="AF287" s="169" t="str">
        <f t="shared" si="144"/>
        <v/>
      </c>
      <c r="AG287" s="169" t="str">
        <f t="shared" ref="AG287:AP296" si="145">IF(OR($K287=AG$16,$L287=AG$16,$M287=AG$16,$N287=AG$16,$O287=AG$16,$P287=AG$16),$G287,"")</f>
        <v/>
      </c>
      <c r="AH287" s="169" t="str">
        <f t="shared" si="145"/>
        <v/>
      </c>
      <c r="AI287" s="169" t="str">
        <f t="shared" si="145"/>
        <v/>
      </c>
      <c r="AJ287" s="169" t="str">
        <f t="shared" si="145"/>
        <v/>
      </c>
      <c r="AK287" s="169" t="str">
        <f t="shared" si="145"/>
        <v/>
      </c>
      <c r="AL287" s="169" t="str">
        <f t="shared" si="145"/>
        <v/>
      </c>
      <c r="AM287" s="169" t="str">
        <f t="shared" si="145"/>
        <v/>
      </c>
      <c r="AN287" s="169" t="str">
        <f t="shared" si="145"/>
        <v/>
      </c>
      <c r="AO287" s="169" t="str">
        <f t="shared" si="145"/>
        <v/>
      </c>
      <c r="AP287" s="169" t="str">
        <f t="shared" si="145"/>
        <v/>
      </c>
      <c r="AQ287" s="170">
        <f t="shared" si="125"/>
        <v>0</v>
      </c>
      <c r="AR287" s="170">
        <f t="shared" si="126"/>
        <v>0</v>
      </c>
      <c r="AS287" s="193">
        <f t="shared" si="127"/>
        <v>0</v>
      </c>
    </row>
    <row r="288" spans="1:45" s="74" customFormat="1" ht="27.75" customHeight="1">
      <c r="A288" s="184">
        <f>'Inventory - Linear and Vertical'!A275</f>
        <v>272</v>
      </c>
      <c r="B288" s="184"/>
      <c r="C288" s="184">
        <f>'Inventory - Linear and Vertical'!D275</f>
        <v>0</v>
      </c>
      <c r="D288" s="184" t="str">
        <f>IF('Inventory - Linear and Vertical'!E275="","",'Inventory - Linear and Vertical'!E275)</f>
        <v/>
      </c>
      <c r="E288" s="185">
        <f>'Inventory - Linear and Vertical'!F275</f>
        <v>0</v>
      </c>
      <c r="F288" s="186">
        <f>'Inventory - Linear and Vertical'!G275</f>
        <v>0</v>
      </c>
      <c r="G288" s="194">
        <f>'Inventory - Linear and Vertical'!K275</f>
        <v>0</v>
      </c>
      <c r="H288" s="188">
        <f>IF(C288='Community-Wide Current State'!$A$18,'Inventory - Vehicles and Equip.'!J270-'Inventory - Vehicles and Equip.'!O270,'Inventory - Linear and Vertical'!I275)</f>
        <v>0</v>
      </c>
      <c r="I288" s="188">
        <f>'Inventory - Linear and Vertical'!M275</f>
        <v>0</v>
      </c>
      <c r="J288" s="189" t="str">
        <f>IF(ISNUMBER('Inventory - Linear and Vertical'!AA275),'Inventory - Linear and Vertical'!AA275,"")</f>
        <v/>
      </c>
      <c r="K288" s="190">
        <f t="shared" si="138"/>
        <v>0</v>
      </c>
      <c r="L288" s="190">
        <f t="shared" si="116"/>
        <v>0</v>
      </c>
      <c r="M288" s="190">
        <f t="shared" si="117"/>
        <v>0</v>
      </c>
      <c r="N288" s="190">
        <f t="shared" si="118"/>
        <v>0</v>
      </c>
      <c r="O288" s="190">
        <f t="shared" si="119"/>
        <v>0</v>
      </c>
      <c r="P288" s="191">
        <f t="shared" si="120"/>
        <v>0</v>
      </c>
      <c r="Q288" s="192" t="str">
        <f t="shared" si="121"/>
        <v/>
      </c>
      <c r="R288" s="192" t="str">
        <f t="shared" si="122"/>
        <v/>
      </c>
      <c r="S288" s="169" t="str">
        <f t="shared" si="139"/>
        <v/>
      </c>
      <c r="T288" s="169" t="str">
        <f t="shared" si="143"/>
        <v/>
      </c>
      <c r="U288" s="169" t="str">
        <f t="shared" si="143"/>
        <v/>
      </c>
      <c r="V288" s="169" t="str">
        <f t="shared" si="140"/>
        <v/>
      </c>
      <c r="W288" s="169" t="str">
        <f t="shared" si="144"/>
        <v/>
      </c>
      <c r="X288" s="169" t="str">
        <f t="shared" si="144"/>
        <v/>
      </c>
      <c r="Y288" s="169" t="str">
        <f t="shared" si="144"/>
        <v/>
      </c>
      <c r="Z288" s="169" t="str">
        <f t="shared" si="144"/>
        <v/>
      </c>
      <c r="AA288" s="169" t="str">
        <f t="shared" si="144"/>
        <v/>
      </c>
      <c r="AB288" s="169" t="str">
        <f t="shared" si="144"/>
        <v/>
      </c>
      <c r="AC288" s="169" t="str">
        <f t="shared" si="144"/>
        <v/>
      </c>
      <c r="AD288" s="169" t="str">
        <f t="shared" si="144"/>
        <v/>
      </c>
      <c r="AE288" s="169" t="str">
        <f t="shared" si="144"/>
        <v/>
      </c>
      <c r="AF288" s="169" t="str">
        <f t="shared" si="144"/>
        <v/>
      </c>
      <c r="AG288" s="169" t="str">
        <f t="shared" si="145"/>
        <v/>
      </c>
      <c r="AH288" s="169" t="str">
        <f t="shared" si="145"/>
        <v/>
      </c>
      <c r="AI288" s="169" t="str">
        <f t="shared" si="145"/>
        <v/>
      </c>
      <c r="AJ288" s="169" t="str">
        <f t="shared" si="145"/>
        <v/>
      </c>
      <c r="AK288" s="169" t="str">
        <f t="shared" si="145"/>
        <v/>
      </c>
      <c r="AL288" s="169" t="str">
        <f t="shared" si="145"/>
        <v/>
      </c>
      <c r="AM288" s="169" t="str">
        <f t="shared" si="145"/>
        <v/>
      </c>
      <c r="AN288" s="169" t="str">
        <f t="shared" si="145"/>
        <v/>
      </c>
      <c r="AO288" s="169" t="str">
        <f t="shared" si="145"/>
        <v/>
      </c>
      <c r="AP288" s="169" t="str">
        <f t="shared" si="145"/>
        <v/>
      </c>
      <c r="AQ288" s="170">
        <f t="shared" si="125"/>
        <v>0</v>
      </c>
      <c r="AR288" s="170">
        <f t="shared" si="126"/>
        <v>0</v>
      </c>
      <c r="AS288" s="193">
        <f t="shared" si="127"/>
        <v>0</v>
      </c>
    </row>
    <row r="289" spans="1:45" s="74" customFormat="1" ht="27.75" customHeight="1">
      <c r="A289" s="184">
        <f>'Inventory - Linear and Vertical'!A276</f>
        <v>273</v>
      </c>
      <c r="B289" s="184"/>
      <c r="C289" s="184">
        <f>'Inventory - Linear and Vertical'!D276</f>
        <v>0</v>
      </c>
      <c r="D289" s="184" t="str">
        <f>IF('Inventory - Linear and Vertical'!E276="","",'Inventory - Linear and Vertical'!E276)</f>
        <v/>
      </c>
      <c r="E289" s="185">
        <f>'Inventory - Linear and Vertical'!F276</f>
        <v>0</v>
      </c>
      <c r="F289" s="186">
        <f>'Inventory - Linear and Vertical'!G276</f>
        <v>0</v>
      </c>
      <c r="G289" s="194">
        <f>'Inventory - Linear and Vertical'!K276</f>
        <v>0</v>
      </c>
      <c r="H289" s="188">
        <f>IF(C289='Community-Wide Current State'!$A$18,'Inventory - Vehicles and Equip.'!J271-'Inventory - Vehicles and Equip.'!O271,'Inventory - Linear and Vertical'!I276)</f>
        <v>0</v>
      </c>
      <c r="I289" s="188">
        <f>'Inventory - Linear and Vertical'!M276</f>
        <v>0</v>
      </c>
      <c r="J289" s="189" t="str">
        <f>IF(ISNUMBER('Inventory - Linear and Vertical'!AA276),'Inventory - Linear and Vertical'!AA276,"")</f>
        <v/>
      </c>
      <c r="K289" s="190">
        <f t="shared" si="138"/>
        <v>0</v>
      </c>
      <c r="L289" s="190">
        <f t="shared" si="116"/>
        <v>0</v>
      </c>
      <c r="M289" s="190">
        <f t="shared" si="117"/>
        <v>0</v>
      </c>
      <c r="N289" s="190">
        <f t="shared" si="118"/>
        <v>0</v>
      </c>
      <c r="O289" s="190">
        <f t="shared" si="119"/>
        <v>0</v>
      </c>
      <c r="P289" s="191">
        <f t="shared" si="120"/>
        <v>0</v>
      </c>
      <c r="Q289" s="192" t="str">
        <f t="shared" si="121"/>
        <v/>
      </c>
      <c r="R289" s="192" t="str">
        <f t="shared" si="122"/>
        <v/>
      </c>
      <c r="S289" s="169" t="str">
        <f t="shared" si="139"/>
        <v/>
      </c>
      <c r="T289" s="169" t="str">
        <f t="shared" si="143"/>
        <v/>
      </c>
      <c r="U289" s="169" t="str">
        <f t="shared" si="143"/>
        <v/>
      </c>
      <c r="V289" s="169" t="str">
        <f t="shared" si="140"/>
        <v/>
      </c>
      <c r="W289" s="169" t="str">
        <f t="shared" si="144"/>
        <v/>
      </c>
      <c r="X289" s="169" t="str">
        <f t="shared" si="144"/>
        <v/>
      </c>
      <c r="Y289" s="169" t="str">
        <f t="shared" si="144"/>
        <v/>
      </c>
      <c r="Z289" s="169" t="str">
        <f t="shared" si="144"/>
        <v/>
      </c>
      <c r="AA289" s="169" t="str">
        <f t="shared" si="144"/>
        <v/>
      </c>
      <c r="AB289" s="169" t="str">
        <f t="shared" si="144"/>
        <v/>
      </c>
      <c r="AC289" s="169" t="str">
        <f t="shared" si="144"/>
        <v/>
      </c>
      <c r="AD289" s="169" t="str">
        <f t="shared" si="144"/>
        <v/>
      </c>
      <c r="AE289" s="169" t="str">
        <f t="shared" si="144"/>
        <v/>
      </c>
      <c r="AF289" s="169" t="str">
        <f t="shared" si="144"/>
        <v/>
      </c>
      <c r="AG289" s="169" t="str">
        <f t="shared" si="145"/>
        <v/>
      </c>
      <c r="AH289" s="169" t="str">
        <f t="shared" si="145"/>
        <v/>
      </c>
      <c r="AI289" s="169" t="str">
        <f t="shared" si="145"/>
        <v/>
      </c>
      <c r="AJ289" s="169" t="str">
        <f t="shared" si="145"/>
        <v/>
      </c>
      <c r="AK289" s="169" t="str">
        <f t="shared" si="145"/>
        <v/>
      </c>
      <c r="AL289" s="169" t="str">
        <f t="shared" si="145"/>
        <v/>
      </c>
      <c r="AM289" s="169" t="str">
        <f t="shared" si="145"/>
        <v/>
      </c>
      <c r="AN289" s="169" t="str">
        <f t="shared" si="145"/>
        <v/>
      </c>
      <c r="AO289" s="169" t="str">
        <f t="shared" si="145"/>
        <v/>
      </c>
      <c r="AP289" s="169" t="str">
        <f t="shared" si="145"/>
        <v/>
      </c>
      <c r="AQ289" s="170">
        <f t="shared" si="125"/>
        <v>0</v>
      </c>
      <c r="AR289" s="170">
        <f t="shared" si="126"/>
        <v>0</v>
      </c>
      <c r="AS289" s="193">
        <f t="shared" si="127"/>
        <v>0</v>
      </c>
    </row>
    <row r="290" spans="1:45" s="74" customFormat="1" ht="27.75" customHeight="1">
      <c r="A290" s="184">
        <f>'Inventory - Linear and Vertical'!A277</f>
        <v>274</v>
      </c>
      <c r="B290" s="184"/>
      <c r="C290" s="184">
        <f>'Inventory - Linear and Vertical'!D277</f>
        <v>0</v>
      </c>
      <c r="D290" s="184" t="str">
        <f>IF('Inventory - Linear and Vertical'!E277="","",'Inventory - Linear and Vertical'!E277)</f>
        <v/>
      </c>
      <c r="E290" s="185">
        <f>'Inventory - Linear and Vertical'!F277</f>
        <v>0</v>
      </c>
      <c r="F290" s="186">
        <f>'Inventory - Linear and Vertical'!G277</f>
        <v>0</v>
      </c>
      <c r="G290" s="194">
        <f>'Inventory - Linear and Vertical'!K277</f>
        <v>0</v>
      </c>
      <c r="H290" s="188">
        <f>IF(C290='Community-Wide Current State'!$A$18,'Inventory - Vehicles and Equip.'!J272-'Inventory - Vehicles and Equip.'!O272,'Inventory - Linear and Vertical'!I277)</f>
        <v>0</v>
      </c>
      <c r="I290" s="188">
        <f>'Inventory - Linear and Vertical'!M277</f>
        <v>0</v>
      </c>
      <c r="J290" s="189" t="str">
        <f>IF(ISNUMBER('Inventory - Linear and Vertical'!AA277),'Inventory - Linear and Vertical'!AA277,"")</f>
        <v/>
      </c>
      <c r="K290" s="190">
        <f t="shared" si="138"/>
        <v>0</v>
      </c>
      <c r="L290" s="190">
        <f t="shared" si="116"/>
        <v>0</v>
      </c>
      <c r="M290" s="190">
        <f t="shared" si="117"/>
        <v>0</v>
      </c>
      <c r="N290" s="190">
        <f t="shared" si="118"/>
        <v>0</v>
      </c>
      <c r="O290" s="190">
        <f t="shared" si="119"/>
        <v>0</v>
      </c>
      <c r="P290" s="191">
        <f t="shared" si="120"/>
        <v>0</v>
      </c>
      <c r="Q290" s="192" t="str">
        <f t="shared" si="121"/>
        <v/>
      </c>
      <c r="R290" s="192" t="str">
        <f t="shared" si="122"/>
        <v/>
      </c>
      <c r="S290" s="169" t="str">
        <f t="shared" si="139"/>
        <v/>
      </c>
      <c r="T290" s="169" t="str">
        <f t="shared" si="143"/>
        <v/>
      </c>
      <c r="U290" s="169" t="str">
        <f t="shared" si="143"/>
        <v/>
      </c>
      <c r="V290" s="169" t="str">
        <f t="shared" si="140"/>
        <v/>
      </c>
      <c r="W290" s="169" t="str">
        <f t="shared" si="144"/>
        <v/>
      </c>
      <c r="X290" s="169" t="str">
        <f t="shared" si="144"/>
        <v/>
      </c>
      <c r="Y290" s="169" t="str">
        <f t="shared" si="144"/>
        <v/>
      </c>
      <c r="Z290" s="169" t="str">
        <f t="shared" si="144"/>
        <v/>
      </c>
      <c r="AA290" s="169" t="str">
        <f t="shared" si="144"/>
        <v/>
      </c>
      <c r="AB290" s="169" t="str">
        <f t="shared" si="144"/>
        <v/>
      </c>
      <c r="AC290" s="169" t="str">
        <f t="shared" si="144"/>
        <v/>
      </c>
      <c r="AD290" s="169" t="str">
        <f t="shared" si="144"/>
        <v/>
      </c>
      <c r="AE290" s="169" t="str">
        <f t="shared" si="144"/>
        <v/>
      </c>
      <c r="AF290" s="169" t="str">
        <f t="shared" si="144"/>
        <v/>
      </c>
      <c r="AG290" s="169" t="str">
        <f t="shared" si="145"/>
        <v/>
      </c>
      <c r="AH290" s="169" t="str">
        <f t="shared" si="145"/>
        <v/>
      </c>
      <c r="AI290" s="169" t="str">
        <f t="shared" si="145"/>
        <v/>
      </c>
      <c r="AJ290" s="169" t="str">
        <f t="shared" si="145"/>
        <v/>
      </c>
      <c r="AK290" s="169" t="str">
        <f t="shared" si="145"/>
        <v/>
      </c>
      <c r="AL290" s="169" t="str">
        <f t="shared" si="145"/>
        <v/>
      </c>
      <c r="AM290" s="169" t="str">
        <f t="shared" si="145"/>
        <v/>
      </c>
      <c r="AN290" s="169" t="str">
        <f t="shared" si="145"/>
        <v/>
      </c>
      <c r="AO290" s="169" t="str">
        <f t="shared" si="145"/>
        <v/>
      </c>
      <c r="AP290" s="169" t="str">
        <f t="shared" si="145"/>
        <v/>
      </c>
      <c r="AQ290" s="170">
        <f t="shared" si="125"/>
        <v>0</v>
      </c>
      <c r="AR290" s="170">
        <f t="shared" si="126"/>
        <v>0</v>
      </c>
      <c r="AS290" s="193">
        <f t="shared" si="127"/>
        <v>0</v>
      </c>
    </row>
    <row r="291" spans="1:45" s="74" customFormat="1" ht="27.75" customHeight="1">
      <c r="A291" s="184">
        <f>'Inventory - Linear and Vertical'!A278</f>
        <v>275</v>
      </c>
      <c r="B291" s="184"/>
      <c r="C291" s="184">
        <f>'Inventory - Linear and Vertical'!D278</f>
        <v>0</v>
      </c>
      <c r="D291" s="184" t="str">
        <f>IF('Inventory - Linear and Vertical'!E278="","",'Inventory - Linear and Vertical'!E278)</f>
        <v/>
      </c>
      <c r="E291" s="185">
        <f>'Inventory - Linear and Vertical'!F278</f>
        <v>0</v>
      </c>
      <c r="F291" s="186">
        <f>'Inventory - Linear and Vertical'!G278</f>
        <v>0</v>
      </c>
      <c r="G291" s="194">
        <f>'Inventory - Linear and Vertical'!K278</f>
        <v>0</v>
      </c>
      <c r="H291" s="188">
        <f>IF(C291='Community-Wide Current State'!$A$18,'Inventory - Vehicles and Equip.'!J273-'Inventory - Vehicles and Equip.'!O273,'Inventory - Linear and Vertical'!I278)</f>
        <v>0</v>
      </c>
      <c r="I291" s="188">
        <f>'Inventory - Linear and Vertical'!M278</f>
        <v>0</v>
      </c>
      <c r="J291" s="189" t="str">
        <f>IF(ISNUMBER('Inventory - Linear and Vertical'!AA278),'Inventory - Linear and Vertical'!AA278,"")</f>
        <v/>
      </c>
      <c r="K291" s="190">
        <f t="shared" si="138"/>
        <v>0</v>
      </c>
      <c r="L291" s="190">
        <f t="shared" ref="L291:L354" si="146">K291+$I291</f>
        <v>0</v>
      </c>
      <c r="M291" s="190">
        <f t="shared" ref="M291:M354" si="147">L291+$I291</f>
        <v>0</v>
      </c>
      <c r="N291" s="190">
        <f t="shared" ref="N291:N354" si="148">M291+$I291</f>
        <v>0</v>
      </c>
      <c r="O291" s="190">
        <f t="shared" ref="O291:O354" si="149">N291+$I291</f>
        <v>0</v>
      </c>
      <c r="P291" s="191">
        <f t="shared" ref="P291:P354" si="150">O291+$I291</f>
        <v>0</v>
      </c>
      <c r="Q291" s="192" t="str">
        <f t="shared" ref="Q291:Q354" si="151">IF(AND(K291&lt;$R$16,K291&gt;0),G291,"")</f>
        <v/>
      </c>
      <c r="R291" s="192" t="str">
        <f t="shared" ref="R291:R354" si="152">IF(OR($K291=R$16,$L291=R$16,$M291=R$16,$N291=R$16,$O291=R$16,$P291=R$16),$G291,"")</f>
        <v/>
      </c>
      <c r="S291" s="169" t="str">
        <f t="shared" si="139"/>
        <v/>
      </c>
      <c r="T291" s="169" t="str">
        <f t="shared" si="143"/>
        <v/>
      </c>
      <c r="U291" s="169" t="str">
        <f t="shared" si="143"/>
        <v/>
      </c>
      <c r="V291" s="169" t="str">
        <f t="shared" si="140"/>
        <v/>
      </c>
      <c r="W291" s="169" t="str">
        <f t="shared" si="144"/>
        <v/>
      </c>
      <c r="X291" s="169" t="str">
        <f t="shared" si="144"/>
        <v/>
      </c>
      <c r="Y291" s="169" t="str">
        <f t="shared" si="144"/>
        <v/>
      </c>
      <c r="Z291" s="169" t="str">
        <f t="shared" si="144"/>
        <v/>
      </c>
      <c r="AA291" s="169" t="str">
        <f t="shared" si="144"/>
        <v/>
      </c>
      <c r="AB291" s="169" t="str">
        <f t="shared" si="144"/>
        <v/>
      </c>
      <c r="AC291" s="169" t="str">
        <f t="shared" si="144"/>
        <v/>
      </c>
      <c r="AD291" s="169" t="str">
        <f t="shared" si="144"/>
        <v/>
      </c>
      <c r="AE291" s="169" t="str">
        <f t="shared" si="144"/>
        <v/>
      </c>
      <c r="AF291" s="169" t="str">
        <f t="shared" si="144"/>
        <v/>
      </c>
      <c r="AG291" s="169" t="str">
        <f t="shared" si="145"/>
        <v/>
      </c>
      <c r="AH291" s="169" t="str">
        <f t="shared" si="145"/>
        <v/>
      </c>
      <c r="AI291" s="169" t="str">
        <f t="shared" si="145"/>
        <v/>
      </c>
      <c r="AJ291" s="169" t="str">
        <f t="shared" si="145"/>
        <v/>
      </c>
      <c r="AK291" s="169" t="str">
        <f t="shared" si="145"/>
        <v/>
      </c>
      <c r="AL291" s="169" t="str">
        <f t="shared" si="145"/>
        <v/>
      </c>
      <c r="AM291" s="169" t="str">
        <f t="shared" si="145"/>
        <v/>
      </c>
      <c r="AN291" s="169" t="str">
        <f t="shared" si="145"/>
        <v/>
      </c>
      <c r="AO291" s="169" t="str">
        <f t="shared" si="145"/>
        <v/>
      </c>
      <c r="AP291" s="169" t="str">
        <f t="shared" si="145"/>
        <v/>
      </c>
      <c r="AQ291" s="170">
        <f t="shared" ref="AQ291:AQ354" si="153">SUM(R291:AP291)</f>
        <v>0</v>
      </c>
      <c r="AR291" s="170">
        <f t="shared" ref="AR291:AR354" si="154">AQ291/25</f>
        <v>0</v>
      </c>
      <c r="AS291" s="193">
        <f t="shared" ref="AS291:AS354" si="155">IF(I291&lt;=0,0,G291/I291)</f>
        <v>0</v>
      </c>
    </row>
    <row r="292" spans="1:45" s="74" customFormat="1" ht="27.75" customHeight="1">
      <c r="A292" s="184">
        <f>'Inventory - Linear and Vertical'!A279</f>
        <v>276</v>
      </c>
      <c r="B292" s="184"/>
      <c r="C292" s="184">
        <f>'Inventory - Linear and Vertical'!D279</f>
        <v>0</v>
      </c>
      <c r="D292" s="184" t="str">
        <f>IF('Inventory - Linear and Vertical'!E279="","",'Inventory - Linear and Vertical'!E279)</f>
        <v/>
      </c>
      <c r="E292" s="185">
        <f>'Inventory - Linear and Vertical'!F279</f>
        <v>0</v>
      </c>
      <c r="F292" s="186">
        <f>'Inventory - Linear and Vertical'!G279</f>
        <v>0</v>
      </c>
      <c r="G292" s="194">
        <f>'Inventory - Linear and Vertical'!K279</f>
        <v>0</v>
      </c>
      <c r="H292" s="188">
        <f>IF(C292='Community-Wide Current State'!$A$18,'Inventory - Vehicles and Equip.'!J274-'Inventory - Vehicles and Equip.'!O274,'Inventory - Linear and Vertical'!I279)</f>
        <v>0</v>
      </c>
      <c r="I292" s="188">
        <f>'Inventory - Linear and Vertical'!M279</f>
        <v>0</v>
      </c>
      <c r="J292" s="189" t="str">
        <f>IF(ISNUMBER('Inventory - Linear and Vertical'!AA279),'Inventory - Linear and Vertical'!AA279,"")</f>
        <v/>
      </c>
      <c r="K292" s="190">
        <f t="shared" si="138"/>
        <v>0</v>
      </c>
      <c r="L292" s="190">
        <f t="shared" si="146"/>
        <v>0</v>
      </c>
      <c r="M292" s="190">
        <f t="shared" si="147"/>
        <v>0</v>
      </c>
      <c r="N292" s="190">
        <f t="shared" si="148"/>
        <v>0</v>
      </c>
      <c r="O292" s="190">
        <f t="shared" si="149"/>
        <v>0</v>
      </c>
      <c r="P292" s="191">
        <f t="shared" si="150"/>
        <v>0</v>
      </c>
      <c r="Q292" s="192" t="str">
        <f t="shared" si="151"/>
        <v/>
      </c>
      <c r="R292" s="192" t="str">
        <f t="shared" si="152"/>
        <v/>
      </c>
      <c r="S292" s="169" t="str">
        <f t="shared" si="139"/>
        <v/>
      </c>
      <c r="T292" s="169" t="str">
        <f t="shared" si="143"/>
        <v/>
      </c>
      <c r="U292" s="169" t="str">
        <f t="shared" si="143"/>
        <v/>
      </c>
      <c r="V292" s="169" t="str">
        <f t="shared" si="140"/>
        <v/>
      </c>
      <c r="W292" s="169" t="str">
        <f t="shared" si="144"/>
        <v/>
      </c>
      <c r="X292" s="169" t="str">
        <f t="shared" si="144"/>
        <v/>
      </c>
      <c r="Y292" s="169" t="str">
        <f t="shared" si="144"/>
        <v/>
      </c>
      <c r="Z292" s="169" t="str">
        <f t="shared" si="144"/>
        <v/>
      </c>
      <c r="AA292" s="169" t="str">
        <f t="shared" si="144"/>
        <v/>
      </c>
      <c r="AB292" s="169" t="str">
        <f t="shared" si="144"/>
        <v/>
      </c>
      <c r="AC292" s="169" t="str">
        <f t="shared" si="144"/>
        <v/>
      </c>
      <c r="AD292" s="169" t="str">
        <f t="shared" si="144"/>
        <v/>
      </c>
      <c r="AE292" s="169" t="str">
        <f t="shared" si="144"/>
        <v/>
      </c>
      <c r="AF292" s="169" t="str">
        <f t="shared" si="144"/>
        <v/>
      </c>
      <c r="AG292" s="169" t="str">
        <f t="shared" si="145"/>
        <v/>
      </c>
      <c r="AH292" s="169" t="str">
        <f t="shared" si="145"/>
        <v/>
      </c>
      <c r="AI292" s="169" t="str">
        <f t="shared" si="145"/>
        <v/>
      </c>
      <c r="AJ292" s="169" t="str">
        <f t="shared" si="145"/>
        <v/>
      </c>
      <c r="AK292" s="169" t="str">
        <f t="shared" si="145"/>
        <v/>
      </c>
      <c r="AL292" s="169" t="str">
        <f t="shared" si="145"/>
        <v/>
      </c>
      <c r="AM292" s="169" t="str">
        <f t="shared" si="145"/>
        <v/>
      </c>
      <c r="AN292" s="169" t="str">
        <f t="shared" si="145"/>
        <v/>
      </c>
      <c r="AO292" s="169" t="str">
        <f t="shared" si="145"/>
        <v/>
      </c>
      <c r="AP292" s="169" t="str">
        <f t="shared" si="145"/>
        <v/>
      </c>
      <c r="AQ292" s="170">
        <f t="shared" si="153"/>
        <v>0</v>
      </c>
      <c r="AR292" s="170">
        <f t="shared" si="154"/>
        <v>0</v>
      </c>
      <c r="AS292" s="193">
        <f t="shared" si="155"/>
        <v>0</v>
      </c>
    </row>
    <row r="293" spans="1:45" s="74" customFormat="1" ht="27.75" customHeight="1">
      <c r="A293" s="184">
        <f>'Inventory - Linear and Vertical'!A280</f>
        <v>277</v>
      </c>
      <c r="B293" s="184"/>
      <c r="C293" s="184">
        <f>'Inventory - Linear and Vertical'!D280</f>
        <v>0</v>
      </c>
      <c r="D293" s="184" t="str">
        <f>IF('Inventory - Linear and Vertical'!E280="","",'Inventory - Linear and Vertical'!E280)</f>
        <v/>
      </c>
      <c r="E293" s="185">
        <f>'Inventory - Linear and Vertical'!F280</f>
        <v>0</v>
      </c>
      <c r="F293" s="186">
        <f>'Inventory - Linear and Vertical'!G280</f>
        <v>0</v>
      </c>
      <c r="G293" s="194">
        <f>'Inventory - Linear and Vertical'!K280</f>
        <v>0</v>
      </c>
      <c r="H293" s="188">
        <f>IF(C293='Community-Wide Current State'!$A$18,'Inventory - Vehicles and Equip.'!J275-'Inventory - Vehicles and Equip.'!O275,'Inventory - Linear and Vertical'!I280)</f>
        <v>0</v>
      </c>
      <c r="I293" s="188">
        <f>'Inventory - Linear and Vertical'!M280</f>
        <v>0</v>
      </c>
      <c r="J293" s="189" t="str">
        <f>IF(ISNUMBER('Inventory - Linear and Vertical'!AA280),'Inventory - Linear and Vertical'!AA280,"")</f>
        <v/>
      </c>
      <c r="K293" s="190">
        <f t="shared" si="138"/>
        <v>0</v>
      </c>
      <c r="L293" s="190">
        <f t="shared" si="146"/>
        <v>0</v>
      </c>
      <c r="M293" s="190">
        <f t="shared" si="147"/>
        <v>0</v>
      </c>
      <c r="N293" s="190">
        <f t="shared" si="148"/>
        <v>0</v>
      </c>
      <c r="O293" s="190">
        <f t="shared" si="149"/>
        <v>0</v>
      </c>
      <c r="P293" s="191">
        <f t="shared" si="150"/>
        <v>0</v>
      </c>
      <c r="Q293" s="192" t="str">
        <f t="shared" si="151"/>
        <v/>
      </c>
      <c r="R293" s="192" t="str">
        <f t="shared" si="152"/>
        <v/>
      </c>
      <c r="S293" s="169" t="str">
        <f t="shared" si="139"/>
        <v/>
      </c>
      <c r="T293" s="169" t="str">
        <f t="shared" si="143"/>
        <v/>
      </c>
      <c r="U293" s="169" t="str">
        <f t="shared" si="143"/>
        <v/>
      </c>
      <c r="V293" s="169" t="str">
        <f t="shared" si="140"/>
        <v/>
      </c>
      <c r="W293" s="169" t="str">
        <f t="shared" si="144"/>
        <v/>
      </c>
      <c r="X293" s="169" t="str">
        <f t="shared" si="144"/>
        <v/>
      </c>
      <c r="Y293" s="169" t="str">
        <f t="shared" si="144"/>
        <v/>
      </c>
      <c r="Z293" s="169" t="str">
        <f t="shared" si="144"/>
        <v/>
      </c>
      <c r="AA293" s="169" t="str">
        <f t="shared" si="144"/>
        <v/>
      </c>
      <c r="AB293" s="169" t="str">
        <f t="shared" si="144"/>
        <v/>
      </c>
      <c r="AC293" s="169" t="str">
        <f t="shared" si="144"/>
        <v/>
      </c>
      <c r="AD293" s="169" t="str">
        <f t="shared" si="144"/>
        <v/>
      </c>
      <c r="AE293" s="169" t="str">
        <f t="shared" si="144"/>
        <v/>
      </c>
      <c r="AF293" s="169" t="str">
        <f t="shared" si="144"/>
        <v/>
      </c>
      <c r="AG293" s="169" t="str">
        <f t="shared" si="145"/>
        <v/>
      </c>
      <c r="AH293" s="169" t="str">
        <f t="shared" si="145"/>
        <v/>
      </c>
      <c r="AI293" s="169" t="str">
        <f t="shared" si="145"/>
        <v/>
      </c>
      <c r="AJ293" s="169" t="str">
        <f t="shared" si="145"/>
        <v/>
      </c>
      <c r="AK293" s="169" t="str">
        <f t="shared" si="145"/>
        <v/>
      </c>
      <c r="AL293" s="169" t="str">
        <f t="shared" si="145"/>
        <v/>
      </c>
      <c r="AM293" s="169" t="str">
        <f t="shared" si="145"/>
        <v/>
      </c>
      <c r="AN293" s="169" t="str">
        <f t="shared" si="145"/>
        <v/>
      </c>
      <c r="AO293" s="169" t="str">
        <f t="shared" si="145"/>
        <v/>
      </c>
      <c r="AP293" s="169" t="str">
        <f t="shared" si="145"/>
        <v/>
      </c>
      <c r="AQ293" s="170">
        <f t="shared" si="153"/>
        <v>0</v>
      </c>
      <c r="AR293" s="170">
        <f t="shared" si="154"/>
        <v>0</v>
      </c>
      <c r="AS293" s="193">
        <f t="shared" si="155"/>
        <v>0</v>
      </c>
    </row>
    <row r="294" spans="1:45" s="74" customFormat="1" ht="27.75" customHeight="1">
      <c r="A294" s="184">
        <f>'Inventory - Linear and Vertical'!A281</f>
        <v>278</v>
      </c>
      <c r="B294" s="184"/>
      <c r="C294" s="184">
        <f>'Inventory - Linear and Vertical'!D281</f>
        <v>0</v>
      </c>
      <c r="D294" s="184" t="str">
        <f>IF('Inventory - Linear and Vertical'!E281="","",'Inventory - Linear and Vertical'!E281)</f>
        <v/>
      </c>
      <c r="E294" s="185">
        <f>'Inventory - Linear and Vertical'!F281</f>
        <v>0</v>
      </c>
      <c r="F294" s="186">
        <f>'Inventory - Linear and Vertical'!G281</f>
        <v>0</v>
      </c>
      <c r="G294" s="194">
        <f>'Inventory - Linear and Vertical'!K281</f>
        <v>0</v>
      </c>
      <c r="H294" s="188">
        <f>IF(C294='Community-Wide Current State'!$A$18,'Inventory - Vehicles and Equip.'!J276-'Inventory - Vehicles and Equip.'!O276,'Inventory - Linear and Vertical'!I281)</f>
        <v>0</v>
      </c>
      <c r="I294" s="188">
        <f>'Inventory - Linear and Vertical'!M281</f>
        <v>0</v>
      </c>
      <c r="J294" s="189" t="str">
        <f>IF(ISNUMBER('Inventory - Linear and Vertical'!AA281),'Inventory - Linear and Vertical'!AA281,"")</f>
        <v/>
      </c>
      <c r="K294" s="190">
        <f t="shared" si="138"/>
        <v>0</v>
      </c>
      <c r="L294" s="190">
        <f t="shared" si="146"/>
        <v>0</v>
      </c>
      <c r="M294" s="190">
        <f t="shared" si="147"/>
        <v>0</v>
      </c>
      <c r="N294" s="190">
        <f t="shared" si="148"/>
        <v>0</v>
      </c>
      <c r="O294" s="190">
        <f t="shared" si="149"/>
        <v>0</v>
      </c>
      <c r="P294" s="191">
        <f t="shared" si="150"/>
        <v>0</v>
      </c>
      <c r="Q294" s="192" t="str">
        <f t="shared" si="151"/>
        <v/>
      </c>
      <c r="R294" s="192" t="str">
        <f t="shared" si="152"/>
        <v/>
      </c>
      <c r="S294" s="169" t="str">
        <f t="shared" si="139"/>
        <v/>
      </c>
      <c r="T294" s="169" t="str">
        <f t="shared" si="143"/>
        <v/>
      </c>
      <c r="U294" s="169" t="str">
        <f t="shared" si="143"/>
        <v/>
      </c>
      <c r="V294" s="169" t="str">
        <f t="shared" si="140"/>
        <v/>
      </c>
      <c r="W294" s="169" t="str">
        <f t="shared" si="144"/>
        <v/>
      </c>
      <c r="X294" s="169" t="str">
        <f t="shared" si="144"/>
        <v/>
      </c>
      <c r="Y294" s="169" t="str">
        <f t="shared" si="144"/>
        <v/>
      </c>
      <c r="Z294" s="169" t="str">
        <f t="shared" si="144"/>
        <v/>
      </c>
      <c r="AA294" s="169" t="str">
        <f t="shared" si="144"/>
        <v/>
      </c>
      <c r="AB294" s="169" t="str">
        <f t="shared" si="144"/>
        <v/>
      </c>
      <c r="AC294" s="169" t="str">
        <f t="shared" si="144"/>
        <v/>
      </c>
      <c r="AD294" s="169" t="str">
        <f t="shared" si="144"/>
        <v/>
      </c>
      <c r="AE294" s="169" t="str">
        <f t="shared" si="144"/>
        <v/>
      </c>
      <c r="AF294" s="169" t="str">
        <f t="shared" si="144"/>
        <v/>
      </c>
      <c r="AG294" s="169" t="str">
        <f t="shared" si="145"/>
        <v/>
      </c>
      <c r="AH294" s="169" t="str">
        <f t="shared" si="145"/>
        <v/>
      </c>
      <c r="AI294" s="169" t="str">
        <f t="shared" si="145"/>
        <v/>
      </c>
      <c r="AJ294" s="169" t="str">
        <f t="shared" si="145"/>
        <v/>
      </c>
      <c r="AK294" s="169" t="str">
        <f t="shared" si="145"/>
        <v/>
      </c>
      <c r="AL294" s="169" t="str">
        <f t="shared" si="145"/>
        <v/>
      </c>
      <c r="AM294" s="169" t="str">
        <f t="shared" si="145"/>
        <v/>
      </c>
      <c r="AN294" s="169" t="str">
        <f t="shared" si="145"/>
        <v/>
      </c>
      <c r="AO294" s="169" t="str">
        <f t="shared" si="145"/>
        <v/>
      </c>
      <c r="AP294" s="169" t="str">
        <f t="shared" si="145"/>
        <v/>
      </c>
      <c r="AQ294" s="170">
        <f t="shared" si="153"/>
        <v>0</v>
      </c>
      <c r="AR294" s="170">
        <f t="shared" si="154"/>
        <v>0</v>
      </c>
      <c r="AS294" s="193">
        <f t="shared" si="155"/>
        <v>0</v>
      </c>
    </row>
    <row r="295" spans="1:45" s="74" customFormat="1" ht="27.75" customHeight="1">
      <c r="A295" s="184">
        <f>'Inventory - Linear and Vertical'!A282</f>
        <v>279</v>
      </c>
      <c r="B295" s="184"/>
      <c r="C295" s="184">
        <f>'Inventory - Linear and Vertical'!D282</f>
        <v>0</v>
      </c>
      <c r="D295" s="184" t="str">
        <f>IF('Inventory - Linear and Vertical'!E282="","",'Inventory - Linear and Vertical'!E282)</f>
        <v/>
      </c>
      <c r="E295" s="185">
        <f>'Inventory - Linear and Vertical'!F282</f>
        <v>0</v>
      </c>
      <c r="F295" s="186">
        <f>'Inventory - Linear and Vertical'!G282</f>
        <v>0</v>
      </c>
      <c r="G295" s="194">
        <f>'Inventory - Linear and Vertical'!K282</f>
        <v>0</v>
      </c>
      <c r="H295" s="188">
        <f>IF(C295='Community-Wide Current State'!$A$18,'Inventory - Vehicles and Equip.'!J277-'Inventory - Vehicles and Equip.'!O277,'Inventory - Linear and Vertical'!I282)</f>
        <v>0</v>
      </c>
      <c r="I295" s="188">
        <f>'Inventory - Linear and Vertical'!M282</f>
        <v>0</v>
      </c>
      <c r="J295" s="189" t="str">
        <f>IF(ISNUMBER('Inventory - Linear and Vertical'!AA282),'Inventory - Linear and Vertical'!AA282,"")</f>
        <v/>
      </c>
      <c r="K295" s="190">
        <f t="shared" si="138"/>
        <v>0</v>
      </c>
      <c r="L295" s="190">
        <f t="shared" si="146"/>
        <v>0</v>
      </c>
      <c r="M295" s="190">
        <f t="shared" si="147"/>
        <v>0</v>
      </c>
      <c r="N295" s="190">
        <f t="shared" si="148"/>
        <v>0</v>
      </c>
      <c r="O295" s="190">
        <f t="shared" si="149"/>
        <v>0</v>
      </c>
      <c r="P295" s="191">
        <f t="shared" si="150"/>
        <v>0</v>
      </c>
      <c r="Q295" s="192" t="str">
        <f t="shared" si="151"/>
        <v/>
      </c>
      <c r="R295" s="192" t="str">
        <f t="shared" si="152"/>
        <v/>
      </c>
      <c r="S295" s="169" t="str">
        <f t="shared" si="139"/>
        <v/>
      </c>
      <c r="T295" s="169" t="str">
        <f t="shared" si="143"/>
        <v/>
      </c>
      <c r="U295" s="169" t="str">
        <f t="shared" si="143"/>
        <v/>
      </c>
      <c r="V295" s="169" t="str">
        <f t="shared" si="140"/>
        <v/>
      </c>
      <c r="W295" s="169" t="str">
        <f t="shared" si="144"/>
        <v/>
      </c>
      <c r="X295" s="169" t="str">
        <f t="shared" si="144"/>
        <v/>
      </c>
      <c r="Y295" s="169" t="str">
        <f t="shared" si="144"/>
        <v/>
      </c>
      <c r="Z295" s="169" t="str">
        <f t="shared" si="144"/>
        <v/>
      </c>
      <c r="AA295" s="169" t="str">
        <f t="shared" si="144"/>
        <v/>
      </c>
      <c r="AB295" s="169" t="str">
        <f t="shared" si="144"/>
        <v/>
      </c>
      <c r="AC295" s="169" t="str">
        <f t="shared" si="144"/>
        <v/>
      </c>
      <c r="AD295" s="169" t="str">
        <f t="shared" si="144"/>
        <v/>
      </c>
      <c r="AE295" s="169" t="str">
        <f t="shared" si="144"/>
        <v/>
      </c>
      <c r="AF295" s="169" t="str">
        <f t="shared" si="144"/>
        <v/>
      </c>
      <c r="AG295" s="169" t="str">
        <f t="shared" si="145"/>
        <v/>
      </c>
      <c r="AH295" s="169" t="str">
        <f t="shared" si="145"/>
        <v/>
      </c>
      <c r="AI295" s="169" t="str">
        <f t="shared" si="145"/>
        <v/>
      </c>
      <c r="AJ295" s="169" t="str">
        <f t="shared" si="145"/>
        <v/>
      </c>
      <c r="AK295" s="169" t="str">
        <f t="shared" si="145"/>
        <v/>
      </c>
      <c r="AL295" s="169" t="str">
        <f t="shared" si="145"/>
        <v/>
      </c>
      <c r="AM295" s="169" t="str">
        <f t="shared" si="145"/>
        <v/>
      </c>
      <c r="AN295" s="169" t="str">
        <f t="shared" si="145"/>
        <v/>
      </c>
      <c r="AO295" s="169" t="str">
        <f t="shared" si="145"/>
        <v/>
      </c>
      <c r="AP295" s="169" t="str">
        <f t="shared" si="145"/>
        <v/>
      </c>
      <c r="AQ295" s="170">
        <f t="shared" si="153"/>
        <v>0</v>
      </c>
      <c r="AR295" s="170">
        <f t="shared" si="154"/>
        <v>0</v>
      </c>
      <c r="AS295" s="193">
        <f t="shared" si="155"/>
        <v>0</v>
      </c>
    </row>
    <row r="296" spans="1:45" s="74" customFormat="1" ht="27.75" customHeight="1">
      <c r="A296" s="184">
        <f>'Inventory - Linear and Vertical'!A283</f>
        <v>280</v>
      </c>
      <c r="B296" s="184"/>
      <c r="C296" s="184">
        <f>'Inventory - Linear and Vertical'!D283</f>
        <v>0</v>
      </c>
      <c r="D296" s="184" t="str">
        <f>IF('Inventory - Linear and Vertical'!E283="","",'Inventory - Linear and Vertical'!E283)</f>
        <v/>
      </c>
      <c r="E296" s="185">
        <f>'Inventory - Linear and Vertical'!F283</f>
        <v>0</v>
      </c>
      <c r="F296" s="186">
        <f>'Inventory - Linear and Vertical'!G283</f>
        <v>0</v>
      </c>
      <c r="G296" s="194">
        <f>'Inventory - Linear and Vertical'!K283</f>
        <v>0</v>
      </c>
      <c r="H296" s="188">
        <f>IF(C296='Community-Wide Current State'!$A$18,'Inventory - Vehicles and Equip.'!J278-'Inventory - Vehicles and Equip.'!O278,'Inventory - Linear and Vertical'!I283)</f>
        <v>0</v>
      </c>
      <c r="I296" s="188">
        <f>'Inventory - Linear and Vertical'!M283</f>
        <v>0</v>
      </c>
      <c r="J296" s="189" t="str">
        <f>IF(ISNUMBER('Inventory - Linear and Vertical'!AA283),'Inventory - Linear and Vertical'!AA283,"")</f>
        <v/>
      </c>
      <c r="K296" s="190">
        <f t="shared" si="138"/>
        <v>0</v>
      </c>
      <c r="L296" s="190">
        <f t="shared" si="146"/>
        <v>0</v>
      </c>
      <c r="M296" s="190">
        <f t="shared" si="147"/>
        <v>0</v>
      </c>
      <c r="N296" s="190">
        <f t="shared" si="148"/>
        <v>0</v>
      </c>
      <c r="O296" s="190">
        <f t="shared" si="149"/>
        <v>0</v>
      </c>
      <c r="P296" s="191">
        <f t="shared" si="150"/>
        <v>0</v>
      </c>
      <c r="Q296" s="192" t="str">
        <f t="shared" si="151"/>
        <v/>
      </c>
      <c r="R296" s="192" t="str">
        <f t="shared" si="152"/>
        <v/>
      </c>
      <c r="S296" s="169" t="str">
        <f t="shared" si="139"/>
        <v/>
      </c>
      <c r="T296" s="169" t="str">
        <f t="shared" si="143"/>
        <v/>
      </c>
      <c r="U296" s="169" t="str">
        <f t="shared" si="143"/>
        <v/>
      </c>
      <c r="V296" s="169" t="str">
        <f t="shared" si="140"/>
        <v/>
      </c>
      <c r="W296" s="169" t="str">
        <f t="shared" si="144"/>
        <v/>
      </c>
      <c r="X296" s="169" t="str">
        <f t="shared" si="144"/>
        <v/>
      </c>
      <c r="Y296" s="169" t="str">
        <f t="shared" si="144"/>
        <v/>
      </c>
      <c r="Z296" s="169" t="str">
        <f t="shared" si="144"/>
        <v/>
      </c>
      <c r="AA296" s="169" t="str">
        <f t="shared" si="144"/>
        <v/>
      </c>
      <c r="AB296" s="169" t="str">
        <f t="shared" si="144"/>
        <v/>
      </c>
      <c r="AC296" s="169" t="str">
        <f t="shared" si="144"/>
        <v/>
      </c>
      <c r="AD296" s="169" t="str">
        <f t="shared" si="144"/>
        <v/>
      </c>
      <c r="AE296" s="169" t="str">
        <f t="shared" si="144"/>
        <v/>
      </c>
      <c r="AF296" s="169" t="str">
        <f t="shared" si="144"/>
        <v/>
      </c>
      <c r="AG296" s="169" t="str">
        <f t="shared" si="145"/>
        <v/>
      </c>
      <c r="AH296" s="169" t="str">
        <f t="shared" si="145"/>
        <v/>
      </c>
      <c r="AI296" s="169" t="str">
        <f t="shared" si="145"/>
        <v/>
      </c>
      <c r="AJ296" s="169" t="str">
        <f t="shared" si="145"/>
        <v/>
      </c>
      <c r="AK296" s="169" t="str">
        <f t="shared" si="145"/>
        <v/>
      </c>
      <c r="AL296" s="169" t="str">
        <f t="shared" si="145"/>
        <v/>
      </c>
      <c r="AM296" s="169" t="str">
        <f t="shared" si="145"/>
        <v/>
      </c>
      <c r="AN296" s="169" t="str">
        <f t="shared" si="145"/>
        <v/>
      </c>
      <c r="AO296" s="169" t="str">
        <f t="shared" si="145"/>
        <v/>
      </c>
      <c r="AP296" s="169" t="str">
        <f t="shared" si="145"/>
        <v/>
      </c>
      <c r="AQ296" s="170">
        <f t="shared" si="153"/>
        <v>0</v>
      </c>
      <c r="AR296" s="170">
        <f t="shared" si="154"/>
        <v>0</v>
      </c>
      <c r="AS296" s="193">
        <f t="shared" si="155"/>
        <v>0</v>
      </c>
    </row>
    <row r="297" spans="1:45" s="74" customFormat="1" ht="27.75" customHeight="1">
      <c r="A297" s="184">
        <f>'Inventory - Linear and Vertical'!A284</f>
        <v>281</v>
      </c>
      <c r="B297" s="184"/>
      <c r="C297" s="184">
        <f>'Inventory - Linear and Vertical'!D284</f>
        <v>0</v>
      </c>
      <c r="D297" s="184" t="str">
        <f>IF('Inventory - Linear and Vertical'!E284="","",'Inventory - Linear and Vertical'!E284)</f>
        <v/>
      </c>
      <c r="E297" s="185">
        <f>'Inventory - Linear and Vertical'!F284</f>
        <v>0</v>
      </c>
      <c r="F297" s="186">
        <f>'Inventory - Linear and Vertical'!G284</f>
        <v>0</v>
      </c>
      <c r="G297" s="194">
        <f>'Inventory - Linear and Vertical'!K284</f>
        <v>0</v>
      </c>
      <c r="H297" s="188">
        <f>IF(C297='Community-Wide Current State'!$A$18,'Inventory - Vehicles and Equip.'!J279-'Inventory - Vehicles and Equip.'!O279,'Inventory - Linear and Vertical'!I284)</f>
        <v>0</v>
      </c>
      <c r="I297" s="188">
        <f>'Inventory - Linear and Vertical'!M284</f>
        <v>0</v>
      </c>
      <c r="J297" s="189" t="str">
        <f>IF(ISNUMBER('Inventory - Linear and Vertical'!AA284),'Inventory - Linear and Vertical'!AA284,"")</f>
        <v/>
      </c>
      <c r="K297" s="190">
        <f t="shared" si="138"/>
        <v>0</v>
      </c>
      <c r="L297" s="190">
        <f t="shared" si="146"/>
        <v>0</v>
      </c>
      <c r="M297" s="190">
        <f t="shared" si="147"/>
        <v>0</v>
      </c>
      <c r="N297" s="190">
        <f t="shared" si="148"/>
        <v>0</v>
      </c>
      <c r="O297" s="190">
        <f t="shared" si="149"/>
        <v>0</v>
      </c>
      <c r="P297" s="191">
        <f t="shared" si="150"/>
        <v>0</v>
      </c>
      <c r="Q297" s="192" t="str">
        <f t="shared" si="151"/>
        <v/>
      </c>
      <c r="R297" s="192" t="str">
        <f t="shared" si="152"/>
        <v/>
      </c>
      <c r="S297" s="169" t="str">
        <f t="shared" si="139"/>
        <v/>
      </c>
      <c r="T297" s="169" t="str">
        <f t="shared" si="143"/>
        <v/>
      </c>
      <c r="U297" s="169" t="str">
        <f t="shared" si="143"/>
        <v/>
      </c>
      <c r="V297" s="169" t="str">
        <f t="shared" si="140"/>
        <v/>
      </c>
      <c r="W297" s="169" t="str">
        <f t="shared" ref="W297:AF306" si="156">IF(OR($K297=W$16,$L297=W$16,$M297=W$16,$N297=W$16,$O297=W$16,$P297=W$16),$G297,"")</f>
        <v/>
      </c>
      <c r="X297" s="169" t="str">
        <f t="shared" si="156"/>
        <v/>
      </c>
      <c r="Y297" s="169" t="str">
        <f t="shared" si="156"/>
        <v/>
      </c>
      <c r="Z297" s="169" t="str">
        <f t="shared" si="156"/>
        <v/>
      </c>
      <c r="AA297" s="169" t="str">
        <f t="shared" si="156"/>
        <v/>
      </c>
      <c r="AB297" s="169" t="str">
        <f t="shared" si="156"/>
        <v/>
      </c>
      <c r="AC297" s="169" t="str">
        <f t="shared" si="156"/>
        <v/>
      </c>
      <c r="AD297" s="169" t="str">
        <f t="shared" si="156"/>
        <v/>
      </c>
      <c r="AE297" s="169" t="str">
        <f t="shared" si="156"/>
        <v/>
      </c>
      <c r="AF297" s="169" t="str">
        <f t="shared" si="156"/>
        <v/>
      </c>
      <c r="AG297" s="169" t="str">
        <f t="shared" ref="AG297:AP306" si="157">IF(OR($K297=AG$16,$L297=AG$16,$M297=AG$16,$N297=AG$16,$O297=AG$16,$P297=AG$16),$G297,"")</f>
        <v/>
      </c>
      <c r="AH297" s="169" t="str">
        <f t="shared" si="157"/>
        <v/>
      </c>
      <c r="AI297" s="169" t="str">
        <f t="shared" si="157"/>
        <v/>
      </c>
      <c r="AJ297" s="169" t="str">
        <f t="shared" si="157"/>
        <v/>
      </c>
      <c r="AK297" s="169" t="str">
        <f t="shared" si="157"/>
        <v/>
      </c>
      <c r="AL297" s="169" t="str">
        <f t="shared" si="157"/>
        <v/>
      </c>
      <c r="AM297" s="169" t="str">
        <f t="shared" si="157"/>
        <v/>
      </c>
      <c r="AN297" s="169" t="str">
        <f t="shared" si="157"/>
        <v/>
      </c>
      <c r="AO297" s="169" t="str">
        <f t="shared" si="157"/>
        <v/>
      </c>
      <c r="AP297" s="169" t="str">
        <f t="shared" si="157"/>
        <v/>
      </c>
      <c r="AQ297" s="170">
        <f t="shared" si="153"/>
        <v>0</v>
      </c>
      <c r="AR297" s="170">
        <f t="shared" si="154"/>
        <v>0</v>
      </c>
      <c r="AS297" s="193">
        <f t="shared" si="155"/>
        <v>0</v>
      </c>
    </row>
    <row r="298" spans="1:45" s="74" customFormat="1" ht="27.75" customHeight="1">
      <c r="A298" s="184">
        <f>'Inventory - Linear and Vertical'!A285</f>
        <v>282</v>
      </c>
      <c r="B298" s="184"/>
      <c r="C298" s="184">
        <f>'Inventory - Linear and Vertical'!D285</f>
        <v>0</v>
      </c>
      <c r="D298" s="184" t="str">
        <f>IF('Inventory - Linear and Vertical'!E285="","",'Inventory - Linear and Vertical'!E285)</f>
        <v/>
      </c>
      <c r="E298" s="185">
        <f>'Inventory - Linear and Vertical'!F285</f>
        <v>0</v>
      </c>
      <c r="F298" s="186">
        <f>'Inventory - Linear and Vertical'!G285</f>
        <v>0</v>
      </c>
      <c r="G298" s="194">
        <f>'Inventory - Linear and Vertical'!K285</f>
        <v>0</v>
      </c>
      <c r="H298" s="188">
        <f>IF(C298='Community-Wide Current State'!$A$18,'Inventory - Vehicles and Equip.'!J280-'Inventory - Vehicles and Equip.'!O280,'Inventory - Linear and Vertical'!I285)</f>
        <v>0</v>
      </c>
      <c r="I298" s="188">
        <f>'Inventory - Linear and Vertical'!M285</f>
        <v>0</v>
      </c>
      <c r="J298" s="189" t="str">
        <f>IF(ISNUMBER('Inventory - Linear and Vertical'!AA285),'Inventory - Linear and Vertical'!AA285,"")</f>
        <v/>
      </c>
      <c r="K298" s="190">
        <f t="shared" si="138"/>
        <v>0</v>
      </c>
      <c r="L298" s="190">
        <f t="shared" si="146"/>
        <v>0</v>
      </c>
      <c r="M298" s="190">
        <f t="shared" si="147"/>
        <v>0</v>
      </c>
      <c r="N298" s="190">
        <f t="shared" si="148"/>
        <v>0</v>
      </c>
      <c r="O298" s="190">
        <f t="shared" si="149"/>
        <v>0</v>
      </c>
      <c r="P298" s="191">
        <f t="shared" si="150"/>
        <v>0</v>
      </c>
      <c r="Q298" s="192" t="str">
        <f t="shared" si="151"/>
        <v/>
      </c>
      <c r="R298" s="192" t="str">
        <f t="shared" si="152"/>
        <v/>
      </c>
      <c r="S298" s="169" t="str">
        <f t="shared" si="139"/>
        <v/>
      </c>
      <c r="T298" s="169" t="str">
        <f t="shared" ref="T298:U317" si="158">IF(OR($K298=T$16,$L298=T$16,$M298=T$16,$N298=T$16,$O298=T$16,$P298=T$16),$G298,"")</f>
        <v/>
      </c>
      <c r="U298" s="169" t="str">
        <f t="shared" si="158"/>
        <v/>
      </c>
      <c r="V298" s="169" t="str">
        <f t="shared" si="140"/>
        <v/>
      </c>
      <c r="W298" s="169" t="str">
        <f t="shared" si="156"/>
        <v/>
      </c>
      <c r="X298" s="169" t="str">
        <f t="shared" si="156"/>
        <v/>
      </c>
      <c r="Y298" s="169" t="str">
        <f t="shared" si="156"/>
        <v/>
      </c>
      <c r="Z298" s="169" t="str">
        <f t="shared" si="156"/>
        <v/>
      </c>
      <c r="AA298" s="169" t="str">
        <f t="shared" si="156"/>
        <v/>
      </c>
      <c r="AB298" s="169" t="str">
        <f t="shared" si="156"/>
        <v/>
      </c>
      <c r="AC298" s="169" t="str">
        <f t="shared" si="156"/>
        <v/>
      </c>
      <c r="AD298" s="169" t="str">
        <f t="shared" si="156"/>
        <v/>
      </c>
      <c r="AE298" s="169" t="str">
        <f t="shared" si="156"/>
        <v/>
      </c>
      <c r="AF298" s="169" t="str">
        <f t="shared" si="156"/>
        <v/>
      </c>
      <c r="AG298" s="169" t="str">
        <f t="shared" si="157"/>
        <v/>
      </c>
      <c r="AH298" s="169" t="str">
        <f t="shared" si="157"/>
        <v/>
      </c>
      <c r="AI298" s="169" t="str">
        <f t="shared" si="157"/>
        <v/>
      </c>
      <c r="AJ298" s="169" t="str">
        <f t="shared" si="157"/>
        <v/>
      </c>
      <c r="AK298" s="169" t="str">
        <f t="shared" si="157"/>
        <v/>
      </c>
      <c r="AL298" s="169" t="str">
        <f t="shared" si="157"/>
        <v/>
      </c>
      <c r="AM298" s="169" t="str">
        <f t="shared" si="157"/>
        <v/>
      </c>
      <c r="AN298" s="169" t="str">
        <f t="shared" si="157"/>
        <v/>
      </c>
      <c r="AO298" s="169" t="str">
        <f t="shared" si="157"/>
        <v/>
      </c>
      <c r="AP298" s="169" t="str">
        <f t="shared" si="157"/>
        <v/>
      </c>
      <c r="AQ298" s="170">
        <f t="shared" si="153"/>
        <v>0</v>
      </c>
      <c r="AR298" s="170">
        <f t="shared" si="154"/>
        <v>0</v>
      </c>
      <c r="AS298" s="193">
        <f t="shared" si="155"/>
        <v>0</v>
      </c>
    </row>
    <row r="299" spans="1:45" s="74" customFormat="1" ht="27.75" customHeight="1">
      <c r="A299" s="184">
        <f>'Inventory - Linear and Vertical'!A286</f>
        <v>283</v>
      </c>
      <c r="B299" s="184"/>
      <c r="C299" s="184">
        <f>'Inventory - Linear and Vertical'!D286</f>
        <v>0</v>
      </c>
      <c r="D299" s="184" t="str">
        <f>IF('Inventory - Linear and Vertical'!E286="","",'Inventory - Linear and Vertical'!E286)</f>
        <v/>
      </c>
      <c r="E299" s="185">
        <f>'Inventory - Linear and Vertical'!F286</f>
        <v>0</v>
      </c>
      <c r="F299" s="186">
        <f>'Inventory - Linear and Vertical'!G286</f>
        <v>0</v>
      </c>
      <c r="G299" s="194">
        <f>'Inventory - Linear and Vertical'!K286</f>
        <v>0</v>
      </c>
      <c r="H299" s="188">
        <f>IF(C299='Community-Wide Current State'!$A$18,'Inventory - Vehicles and Equip.'!J281-'Inventory - Vehicles and Equip.'!O281,'Inventory - Linear and Vertical'!I286)</f>
        <v>0</v>
      </c>
      <c r="I299" s="188">
        <f>'Inventory - Linear and Vertical'!M286</f>
        <v>0</v>
      </c>
      <c r="J299" s="189" t="str">
        <f>IF(ISNUMBER('Inventory - Linear and Vertical'!AA286),'Inventory - Linear and Vertical'!AA286,"")</f>
        <v/>
      </c>
      <c r="K299" s="190">
        <f t="shared" si="138"/>
        <v>0</v>
      </c>
      <c r="L299" s="190">
        <f t="shared" si="146"/>
        <v>0</v>
      </c>
      <c r="M299" s="190">
        <f t="shared" si="147"/>
        <v>0</v>
      </c>
      <c r="N299" s="190">
        <f t="shared" si="148"/>
        <v>0</v>
      </c>
      <c r="O299" s="190">
        <f t="shared" si="149"/>
        <v>0</v>
      </c>
      <c r="P299" s="191">
        <f t="shared" si="150"/>
        <v>0</v>
      </c>
      <c r="Q299" s="192" t="str">
        <f t="shared" si="151"/>
        <v/>
      </c>
      <c r="R299" s="192" t="str">
        <f t="shared" si="152"/>
        <v/>
      </c>
      <c r="S299" s="169" t="str">
        <f t="shared" si="139"/>
        <v/>
      </c>
      <c r="T299" s="169" t="str">
        <f t="shared" si="158"/>
        <v/>
      </c>
      <c r="U299" s="169" t="str">
        <f t="shared" si="158"/>
        <v/>
      </c>
      <c r="V299" s="169" t="str">
        <f t="shared" si="140"/>
        <v/>
      </c>
      <c r="W299" s="169" t="str">
        <f t="shared" si="156"/>
        <v/>
      </c>
      <c r="X299" s="169" t="str">
        <f t="shared" si="156"/>
        <v/>
      </c>
      <c r="Y299" s="169" t="str">
        <f t="shared" si="156"/>
        <v/>
      </c>
      <c r="Z299" s="169" t="str">
        <f t="shared" si="156"/>
        <v/>
      </c>
      <c r="AA299" s="169" t="str">
        <f t="shared" si="156"/>
        <v/>
      </c>
      <c r="AB299" s="169" t="str">
        <f t="shared" si="156"/>
        <v/>
      </c>
      <c r="AC299" s="169" t="str">
        <f t="shared" si="156"/>
        <v/>
      </c>
      <c r="AD299" s="169" t="str">
        <f t="shared" si="156"/>
        <v/>
      </c>
      <c r="AE299" s="169" t="str">
        <f t="shared" si="156"/>
        <v/>
      </c>
      <c r="AF299" s="169" t="str">
        <f t="shared" si="156"/>
        <v/>
      </c>
      <c r="AG299" s="169" t="str">
        <f t="shared" si="157"/>
        <v/>
      </c>
      <c r="AH299" s="169" t="str">
        <f t="shared" si="157"/>
        <v/>
      </c>
      <c r="AI299" s="169" t="str">
        <f t="shared" si="157"/>
        <v/>
      </c>
      <c r="AJ299" s="169" t="str">
        <f t="shared" si="157"/>
        <v/>
      </c>
      <c r="AK299" s="169" t="str">
        <f t="shared" si="157"/>
        <v/>
      </c>
      <c r="AL299" s="169" t="str">
        <f t="shared" si="157"/>
        <v/>
      </c>
      <c r="AM299" s="169" t="str">
        <f t="shared" si="157"/>
        <v/>
      </c>
      <c r="AN299" s="169" t="str">
        <f t="shared" si="157"/>
        <v/>
      </c>
      <c r="AO299" s="169" t="str">
        <f t="shared" si="157"/>
        <v/>
      </c>
      <c r="AP299" s="169" t="str">
        <f t="shared" si="157"/>
        <v/>
      </c>
      <c r="AQ299" s="170">
        <f t="shared" si="153"/>
        <v>0</v>
      </c>
      <c r="AR299" s="170">
        <f t="shared" si="154"/>
        <v>0</v>
      </c>
      <c r="AS299" s="193">
        <f t="shared" si="155"/>
        <v>0</v>
      </c>
    </row>
    <row r="300" spans="1:45" s="74" customFormat="1" ht="27.75" customHeight="1">
      <c r="A300" s="184">
        <f>'Inventory - Linear and Vertical'!A287</f>
        <v>284</v>
      </c>
      <c r="B300" s="184"/>
      <c r="C300" s="184">
        <f>'Inventory - Linear and Vertical'!D287</f>
        <v>0</v>
      </c>
      <c r="D300" s="184" t="str">
        <f>IF('Inventory - Linear and Vertical'!E287="","",'Inventory - Linear and Vertical'!E287)</f>
        <v/>
      </c>
      <c r="E300" s="185">
        <f>'Inventory - Linear and Vertical'!F287</f>
        <v>0</v>
      </c>
      <c r="F300" s="186">
        <f>'Inventory - Linear and Vertical'!G287</f>
        <v>0</v>
      </c>
      <c r="G300" s="194">
        <f>'Inventory - Linear and Vertical'!K287</f>
        <v>0</v>
      </c>
      <c r="H300" s="188">
        <f>IF(C300='Community-Wide Current State'!$A$18,'Inventory - Vehicles and Equip.'!J282-'Inventory - Vehicles and Equip.'!O282,'Inventory - Linear and Vertical'!I287)</f>
        <v>0</v>
      </c>
      <c r="I300" s="188">
        <f>'Inventory - Linear and Vertical'!M287</f>
        <v>0</v>
      </c>
      <c r="J300" s="189" t="str">
        <f>IF(ISNUMBER('Inventory - Linear and Vertical'!AA287),'Inventory - Linear and Vertical'!AA287,"")</f>
        <v/>
      </c>
      <c r="K300" s="190">
        <f t="shared" si="138"/>
        <v>0</v>
      </c>
      <c r="L300" s="190">
        <f t="shared" si="146"/>
        <v>0</v>
      </c>
      <c r="M300" s="190">
        <f t="shared" si="147"/>
        <v>0</v>
      </c>
      <c r="N300" s="190">
        <f t="shared" si="148"/>
        <v>0</v>
      </c>
      <c r="O300" s="190">
        <f t="shared" si="149"/>
        <v>0</v>
      </c>
      <c r="P300" s="191">
        <f t="shared" si="150"/>
        <v>0</v>
      </c>
      <c r="Q300" s="192" t="str">
        <f t="shared" si="151"/>
        <v/>
      </c>
      <c r="R300" s="192" t="str">
        <f t="shared" si="152"/>
        <v/>
      </c>
      <c r="S300" s="169" t="str">
        <f t="shared" si="139"/>
        <v/>
      </c>
      <c r="T300" s="169" t="str">
        <f t="shared" si="158"/>
        <v/>
      </c>
      <c r="U300" s="169" t="str">
        <f t="shared" si="158"/>
        <v/>
      </c>
      <c r="V300" s="169" t="str">
        <f t="shared" si="140"/>
        <v/>
      </c>
      <c r="W300" s="169" t="str">
        <f t="shared" si="156"/>
        <v/>
      </c>
      <c r="X300" s="169" t="str">
        <f t="shared" si="156"/>
        <v/>
      </c>
      <c r="Y300" s="169" t="str">
        <f t="shared" si="156"/>
        <v/>
      </c>
      <c r="Z300" s="169" t="str">
        <f t="shared" si="156"/>
        <v/>
      </c>
      <c r="AA300" s="169" t="str">
        <f t="shared" si="156"/>
        <v/>
      </c>
      <c r="AB300" s="169" t="str">
        <f t="shared" si="156"/>
        <v/>
      </c>
      <c r="AC300" s="169" t="str">
        <f t="shared" si="156"/>
        <v/>
      </c>
      <c r="AD300" s="169" t="str">
        <f t="shared" si="156"/>
        <v/>
      </c>
      <c r="AE300" s="169" t="str">
        <f t="shared" si="156"/>
        <v/>
      </c>
      <c r="AF300" s="169" t="str">
        <f t="shared" si="156"/>
        <v/>
      </c>
      <c r="AG300" s="169" t="str">
        <f t="shared" si="157"/>
        <v/>
      </c>
      <c r="AH300" s="169" t="str">
        <f t="shared" si="157"/>
        <v/>
      </c>
      <c r="AI300" s="169" t="str">
        <f t="shared" si="157"/>
        <v/>
      </c>
      <c r="AJ300" s="169" t="str">
        <f t="shared" si="157"/>
        <v/>
      </c>
      <c r="AK300" s="169" t="str">
        <f t="shared" si="157"/>
        <v/>
      </c>
      <c r="AL300" s="169" t="str">
        <f t="shared" si="157"/>
        <v/>
      </c>
      <c r="AM300" s="169" t="str">
        <f t="shared" si="157"/>
        <v/>
      </c>
      <c r="AN300" s="169" t="str">
        <f t="shared" si="157"/>
        <v/>
      </c>
      <c r="AO300" s="169" t="str">
        <f t="shared" si="157"/>
        <v/>
      </c>
      <c r="AP300" s="169" t="str">
        <f t="shared" si="157"/>
        <v/>
      </c>
      <c r="AQ300" s="170">
        <f t="shared" si="153"/>
        <v>0</v>
      </c>
      <c r="AR300" s="170">
        <f t="shared" si="154"/>
        <v>0</v>
      </c>
      <c r="AS300" s="193">
        <f t="shared" si="155"/>
        <v>0</v>
      </c>
    </row>
    <row r="301" spans="1:45" s="74" customFormat="1" ht="27.75" customHeight="1">
      <c r="A301" s="184">
        <f>'Inventory - Linear and Vertical'!A288</f>
        <v>285</v>
      </c>
      <c r="B301" s="184"/>
      <c r="C301" s="184">
        <f>'Inventory - Linear and Vertical'!D288</f>
        <v>0</v>
      </c>
      <c r="D301" s="184" t="str">
        <f>IF('Inventory - Linear and Vertical'!E288="","",'Inventory - Linear and Vertical'!E288)</f>
        <v/>
      </c>
      <c r="E301" s="185">
        <f>'Inventory - Linear and Vertical'!F288</f>
        <v>0</v>
      </c>
      <c r="F301" s="186">
        <f>'Inventory - Linear and Vertical'!G288</f>
        <v>0</v>
      </c>
      <c r="G301" s="194">
        <f>'Inventory - Linear and Vertical'!K288</f>
        <v>0</v>
      </c>
      <c r="H301" s="188">
        <f>IF(C301='Community-Wide Current State'!$A$18,'Inventory - Vehicles and Equip.'!J283-'Inventory - Vehicles and Equip.'!O283,'Inventory - Linear and Vertical'!I288)</f>
        <v>0</v>
      </c>
      <c r="I301" s="188">
        <f>'Inventory - Linear and Vertical'!M288</f>
        <v>0</v>
      </c>
      <c r="J301" s="189" t="str">
        <f>IF(ISNUMBER('Inventory - Linear and Vertical'!AA288),'Inventory - Linear and Vertical'!AA288,"")</f>
        <v/>
      </c>
      <c r="K301" s="190">
        <f t="shared" si="138"/>
        <v>0</v>
      </c>
      <c r="L301" s="190">
        <f t="shared" si="146"/>
        <v>0</v>
      </c>
      <c r="M301" s="190">
        <f t="shared" si="147"/>
        <v>0</v>
      </c>
      <c r="N301" s="190">
        <f t="shared" si="148"/>
        <v>0</v>
      </c>
      <c r="O301" s="190">
        <f t="shared" si="149"/>
        <v>0</v>
      </c>
      <c r="P301" s="191">
        <f t="shared" si="150"/>
        <v>0</v>
      </c>
      <c r="Q301" s="192" t="str">
        <f t="shared" si="151"/>
        <v/>
      </c>
      <c r="R301" s="192" t="str">
        <f t="shared" si="152"/>
        <v/>
      </c>
      <c r="S301" s="169" t="str">
        <f t="shared" si="139"/>
        <v/>
      </c>
      <c r="T301" s="169" t="str">
        <f t="shared" si="158"/>
        <v/>
      </c>
      <c r="U301" s="169" t="str">
        <f t="shared" si="158"/>
        <v/>
      </c>
      <c r="V301" s="169" t="str">
        <f t="shared" si="140"/>
        <v/>
      </c>
      <c r="W301" s="169" t="str">
        <f t="shared" si="156"/>
        <v/>
      </c>
      <c r="X301" s="169" t="str">
        <f t="shared" si="156"/>
        <v/>
      </c>
      <c r="Y301" s="169" t="str">
        <f t="shared" si="156"/>
        <v/>
      </c>
      <c r="Z301" s="169" t="str">
        <f t="shared" si="156"/>
        <v/>
      </c>
      <c r="AA301" s="169" t="str">
        <f t="shared" si="156"/>
        <v/>
      </c>
      <c r="AB301" s="169" t="str">
        <f t="shared" si="156"/>
        <v/>
      </c>
      <c r="AC301" s="169" t="str">
        <f t="shared" si="156"/>
        <v/>
      </c>
      <c r="AD301" s="169" t="str">
        <f t="shared" si="156"/>
        <v/>
      </c>
      <c r="AE301" s="169" t="str">
        <f t="shared" si="156"/>
        <v/>
      </c>
      <c r="AF301" s="169" t="str">
        <f t="shared" si="156"/>
        <v/>
      </c>
      <c r="AG301" s="169" t="str">
        <f t="shared" si="157"/>
        <v/>
      </c>
      <c r="AH301" s="169" t="str">
        <f t="shared" si="157"/>
        <v/>
      </c>
      <c r="AI301" s="169" t="str">
        <f t="shared" si="157"/>
        <v/>
      </c>
      <c r="AJ301" s="169" t="str">
        <f t="shared" si="157"/>
        <v/>
      </c>
      <c r="AK301" s="169" t="str">
        <f t="shared" si="157"/>
        <v/>
      </c>
      <c r="AL301" s="169" t="str">
        <f t="shared" si="157"/>
        <v/>
      </c>
      <c r="AM301" s="169" t="str">
        <f t="shared" si="157"/>
        <v/>
      </c>
      <c r="AN301" s="169" t="str">
        <f t="shared" si="157"/>
        <v/>
      </c>
      <c r="AO301" s="169" t="str">
        <f t="shared" si="157"/>
        <v/>
      </c>
      <c r="AP301" s="169" t="str">
        <f t="shared" si="157"/>
        <v/>
      </c>
      <c r="AQ301" s="170">
        <f t="shared" si="153"/>
        <v>0</v>
      </c>
      <c r="AR301" s="170">
        <f t="shared" si="154"/>
        <v>0</v>
      </c>
      <c r="AS301" s="193">
        <f t="shared" si="155"/>
        <v>0</v>
      </c>
    </row>
    <row r="302" spans="1:45" s="74" customFormat="1" ht="27.75" customHeight="1">
      <c r="A302" s="184">
        <f>'Inventory - Linear and Vertical'!A289</f>
        <v>286</v>
      </c>
      <c r="B302" s="184"/>
      <c r="C302" s="184">
        <f>'Inventory - Linear and Vertical'!D289</f>
        <v>0</v>
      </c>
      <c r="D302" s="184" t="str">
        <f>IF('Inventory - Linear and Vertical'!E289="","",'Inventory - Linear and Vertical'!E289)</f>
        <v/>
      </c>
      <c r="E302" s="185">
        <f>'Inventory - Linear and Vertical'!F289</f>
        <v>0</v>
      </c>
      <c r="F302" s="186">
        <f>'Inventory - Linear and Vertical'!G289</f>
        <v>0</v>
      </c>
      <c r="G302" s="194">
        <f>'Inventory - Linear and Vertical'!K289</f>
        <v>0</v>
      </c>
      <c r="H302" s="188">
        <f>IF(C302='Community-Wide Current State'!$A$18,'Inventory - Vehicles and Equip.'!J284-'Inventory - Vehicles and Equip.'!O284,'Inventory - Linear and Vertical'!I289)</f>
        <v>0</v>
      </c>
      <c r="I302" s="188">
        <f>'Inventory - Linear and Vertical'!M289</f>
        <v>0</v>
      </c>
      <c r="J302" s="189" t="str">
        <f>IF(ISNUMBER('Inventory - Linear and Vertical'!AA289),'Inventory - Linear and Vertical'!AA289,"")</f>
        <v/>
      </c>
      <c r="K302" s="190">
        <f t="shared" si="138"/>
        <v>0</v>
      </c>
      <c r="L302" s="190">
        <f t="shared" si="146"/>
        <v>0</v>
      </c>
      <c r="M302" s="190">
        <f t="shared" si="147"/>
        <v>0</v>
      </c>
      <c r="N302" s="190">
        <f t="shared" si="148"/>
        <v>0</v>
      </c>
      <c r="O302" s="190">
        <f t="shared" si="149"/>
        <v>0</v>
      </c>
      <c r="P302" s="191">
        <f t="shared" si="150"/>
        <v>0</v>
      </c>
      <c r="Q302" s="192" t="str">
        <f t="shared" si="151"/>
        <v/>
      </c>
      <c r="R302" s="192" t="str">
        <f t="shared" si="152"/>
        <v/>
      </c>
      <c r="S302" s="169" t="str">
        <f t="shared" si="139"/>
        <v/>
      </c>
      <c r="T302" s="169" t="str">
        <f t="shared" si="158"/>
        <v/>
      </c>
      <c r="U302" s="169" t="str">
        <f t="shared" si="158"/>
        <v/>
      </c>
      <c r="V302" s="169" t="str">
        <f t="shared" si="140"/>
        <v/>
      </c>
      <c r="W302" s="169" t="str">
        <f t="shared" si="156"/>
        <v/>
      </c>
      <c r="X302" s="169" t="str">
        <f t="shared" si="156"/>
        <v/>
      </c>
      <c r="Y302" s="169" t="str">
        <f t="shared" si="156"/>
        <v/>
      </c>
      <c r="Z302" s="169" t="str">
        <f t="shared" si="156"/>
        <v/>
      </c>
      <c r="AA302" s="169" t="str">
        <f t="shared" si="156"/>
        <v/>
      </c>
      <c r="AB302" s="169" t="str">
        <f t="shared" si="156"/>
        <v/>
      </c>
      <c r="AC302" s="169" t="str">
        <f t="shared" si="156"/>
        <v/>
      </c>
      <c r="AD302" s="169" t="str">
        <f t="shared" si="156"/>
        <v/>
      </c>
      <c r="AE302" s="169" t="str">
        <f t="shared" si="156"/>
        <v/>
      </c>
      <c r="AF302" s="169" t="str">
        <f t="shared" si="156"/>
        <v/>
      </c>
      <c r="AG302" s="169" t="str">
        <f t="shared" si="157"/>
        <v/>
      </c>
      <c r="AH302" s="169" t="str">
        <f t="shared" si="157"/>
        <v/>
      </c>
      <c r="AI302" s="169" t="str">
        <f t="shared" si="157"/>
        <v/>
      </c>
      <c r="AJ302" s="169" t="str">
        <f t="shared" si="157"/>
        <v/>
      </c>
      <c r="AK302" s="169" t="str">
        <f t="shared" si="157"/>
        <v/>
      </c>
      <c r="AL302" s="169" t="str">
        <f t="shared" si="157"/>
        <v/>
      </c>
      <c r="AM302" s="169" t="str">
        <f t="shared" si="157"/>
        <v/>
      </c>
      <c r="AN302" s="169" t="str">
        <f t="shared" si="157"/>
        <v/>
      </c>
      <c r="AO302" s="169" t="str">
        <f t="shared" si="157"/>
        <v/>
      </c>
      <c r="AP302" s="169" t="str">
        <f t="shared" si="157"/>
        <v/>
      </c>
      <c r="AQ302" s="170">
        <f t="shared" si="153"/>
        <v>0</v>
      </c>
      <c r="AR302" s="170">
        <f t="shared" si="154"/>
        <v>0</v>
      </c>
      <c r="AS302" s="193">
        <f t="shared" si="155"/>
        <v>0</v>
      </c>
    </row>
    <row r="303" spans="1:45" s="74" customFormat="1" ht="27.75" customHeight="1">
      <c r="A303" s="184">
        <f>'Inventory - Linear and Vertical'!A290</f>
        <v>287</v>
      </c>
      <c r="B303" s="184"/>
      <c r="C303" s="184">
        <f>'Inventory - Linear and Vertical'!D290</f>
        <v>0</v>
      </c>
      <c r="D303" s="184" t="str">
        <f>IF('Inventory - Linear and Vertical'!E290="","",'Inventory - Linear and Vertical'!E290)</f>
        <v/>
      </c>
      <c r="E303" s="185">
        <f>'Inventory - Linear and Vertical'!F290</f>
        <v>0</v>
      </c>
      <c r="F303" s="186">
        <f>'Inventory - Linear and Vertical'!G290</f>
        <v>0</v>
      </c>
      <c r="G303" s="194">
        <f>'Inventory - Linear and Vertical'!K290</f>
        <v>0</v>
      </c>
      <c r="H303" s="188">
        <f>IF(C303='Community-Wide Current State'!$A$18,'Inventory - Vehicles and Equip.'!J285-'Inventory - Vehicles and Equip.'!O285,'Inventory - Linear and Vertical'!I290)</f>
        <v>0</v>
      </c>
      <c r="I303" s="188">
        <f>'Inventory - Linear and Vertical'!M290</f>
        <v>0</v>
      </c>
      <c r="J303" s="189" t="str">
        <f>IF(ISNUMBER('Inventory - Linear and Vertical'!AA290),'Inventory - Linear and Vertical'!AA290,"")</f>
        <v/>
      </c>
      <c r="K303" s="190">
        <f t="shared" si="138"/>
        <v>0</v>
      </c>
      <c r="L303" s="190">
        <f t="shared" si="146"/>
        <v>0</v>
      </c>
      <c r="M303" s="190">
        <f t="shared" si="147"/>
        <v>0</v>
      </c>
      <c r="N303" s="190">
        <f t="shared" si="148"/>
        <v>0</v>
      </c>
      <c r="O303" s="190">
        <f t="shared" si="149"/>
        <v>0</v>
      </c>
      <c r="P303" s="191">
        <f t="shared" si="150"/>
        <v>0</v>
      </c>
      <c r="Q303" s="192" t="str">
        <f t="shared" si="151"/>
        <v/>
      </c>
      <c r="R303" s="192" t="str">
        <f t="shared" si="152"/>
        <v/>
      </c>
      <c r="S303" s="169" t="str">
        <f t="shared" si="139"/>
        <v/>
      </c>
      <c r="T303" s="169" t="str">
        <f t="shared" si="158"/>
        <v/>
      </c>
      <c r="U303" s="169" t="str">
        <f t="shared" si="158"/>
        <v/>
      </c>
      <c r="V303" s="169" t="str">
        <f t="shared" si="140"/>
        <v/>
      </c>
      <c r="W303" s="169" t="str">
        <f t="shared" si="156"/>
        <v/>
      </c>
      <c r="X303" s="169" t="str">
        <f t="shared" si="156"/>
        <v/>
      </c>
      <c r="Y303" s="169" t="str">
        <f t="shared" si="156"/>
        <v/>
      </c>
      <c r="Z303" s="169" t="str">
        <f t="shared" si="156"/>
        <v/>
      </c>
      <c r="AA303" s="169" t="str">
        <f t="shared" si="156"/>
        <v/>
      </c>
      <c r="AB303" s="169" t="str">
        <f t="shared" si="156"/>
        <v/>
      </c>
      <c r="AC303" s="169" t="str">
        <f t="shared" si="156"/>
        <v/>
      </c>
      <c r="AD303" s="169" t="str">
        <f t="shared" si="156"/>
        <v/>
      </c>
      <c r="AE303" s="169" t="str">
        <f t="shared" si="156"/>
        <v/>
      </c>
      <c r="AF303" s="169" t="str">
        <f t="shared" si="156"/>
        <v/>
      </c>
      <c r="AG303" s="169" t="str">
        <f t="shared" si="157"/>
        <v/>
      </c>
      <c r="AH303" s="169" t="str">
        <f t="shared" si="157"/>
        <v/>
      </c>
      <c r="AI303" s="169" t="str">
        <f t="shared" si="157"/>
        <v/>
      </c>
      <c r="AJ303" s="169" t="str">
        <f t="shared" si="157"/>
        <v/>
      </c>
      <c r="AK303" s="169" t="str">
        <f t="shared" si="157"/>
        <v/>
      </c>
      <c r="AL303" s="169" t="str">
        <f t="shared" si="157"/>
        <v/>
      </c>
      <c r="AM303" s="169" t="str">
        <f t="shared" si="157"/>
        <v/>
      </c>
      <c r="AN303" s="169" t="str">
        <f t="shared" si="157"/>
        <v/>
      </c>
      <c r="AO303" s="169" t="str">
        <f t="shared" si="157"/>
        <v/>
      </c>
      <c r="AP303" s="169" t="str">
        <f t="shared" si="157"/>
        <v/>
      </c>
      <c r="AQ303" s="170">
        <f t="shared" si="153"/>
        <v>0</v>
      </c>
      <c r="AR303" s="170">
        <f t="shared" si="154"/>
        <v>0</v>
      </c>
      <c r="AS303" s="193">
        <f t="shared" si="155"/>
        <v>0</v>
      </c>
    </row>
    <row r="304" spans="1:45" s="74" customFormat="1" ht="27.75" customHeight="1">
      <c r="A304" s="184">
        <f>'Inventory - Linear and Vertical'!A291</f>
        <v>288</v>
      </c>
      <c r="B304" s="184"/>
      <c r="C304" s="184">
        <f>'Inventory - Linear and Vertical'!D291</f>
        <v>0</v>
      </c>
      <c r="D304" s="184" t="str">
        <f>IF('Inventory - Linear and Vertical'!E291="","",'Inventory - Linear and Vertical'!E291)</f>
        <v/>
      </c>
      <c r="E304" s="185">
        <f>'Inventory - Linear and Vertical'!F291</f>
        <v>0</v>
      </c>
      <c r="F304" s="186">
        <f>'Inventory - Linear and Vertical'!G291</f>
        <v>0</v>
      </c>
      <c r="G304" s="194">
        <f>'Inventory - Linear and Vertical'!K291</f>
        <v>0</v>
      </c>
      <c r="H304" s="188">
        <f>IF(C304='Community-Wide Current State'!$A$18,'Inventory - Vehicles and Equip.'!J286-'Inventory - Vehicles and Equip.'!O286,'Inventory - Linear and Vertical'!I291)</f>
        <v>0</v>
      </c>
      <c r="I304" s="188">
        <f>'Inventory - Linear and Vertical'!M291</f>
        <v>0</v>
      </c>
      <c r="J304" s="189" t="str">
        <f>IF(ISNUMBER('Inventory - Linear and Vertical'!AA291),'Inventory - Linear and Vertical'!AA291,"")</f>
        <v/>
      </c>
      <c r="K304" s="190">
        <f t="shared" si="138"/>
        <v>0</v>
      </c>
      <c r="L304" s="190">
        <f t="shared" si="146"/>
        <v>0</v>
      </c>
      <c r="M304" s="190">
        <f t="shared" si="147"/>
        <v>0</v>
      </c>
      <c r="N304" s="190">
        <f t="shared" si="148"/>
        <v>0</v>
      </c>
      <c r="O304" s="190">
        <f t="shared" si="149"/>
        <v>0</v>
      </c>
      <c r="P304" s="191">
        <f t="shared" si="150"/>
        <v>0</v>
      </c>
      <c r="Q304" s="192" t="str">
        <f t="shared" si="151"/>
        <v/>
      </c>
      <c r="R304" s="192" t="str">
        <f t="shared" si="152"/>
        <v/>
      </c>
      <c r="S304" s="169" t="str">
        <f t="shared" si="139"/>
        <v/>
      </c>
      <c r="T304" s="169" t="str">
        <f t="shared" si="158"/>
        <v/>
      </c>
      <c r="U304" s="169" t="str">
        <f t="shared" si="158"/>
        <v/>
      </c>
      <c r="V304" s="169" t="str">
        <f t="shared" si="140"/>
        <v/>
      </c>
      <c r="W304" s="169" t="str">
        <f t="shared" si="156"/>
        <v/>
      </c>
      <c r="X304" s="169" t="str">
        <f t="shared" si="156"/>
        <v/>
      </c>
      <c r="Y304" s="169" t="str">
        <f t="shared" si="156"/>
        <v/>
      </c>
      <c r="Z304" s="169" t="str">
        <f t="shared" si="156"/>
        <v/>
      </c>
      <c r="AA304" s="169" t="str">
        <f t="shared" si="156"/>
        <v/>
      </c>
      <c r="AB304" s="169" t="str">
        <f t="shared" si="156"/>
        <v/>
      </c>
      <c r="AC304" s="169" t="str">
        <f t="shared" si="156"/>
        <v/>
      </c>
      <c r="AD304" s="169" t="str">
        <f t="shared" si="156"/>
        <v/>
      </c>
      <c r="AE304" s="169" t="str">
        <f t="shared" si="156"/>
        <v/>
      </c>
      <c r="AF304" s="169" t="str">
        <f t="shared" si="156"/>
        <v/>
      </c>
      <c r="AG304" s="169" t="str">
        <f t="shared" si="157"/>
        <v/>
      </c>
      <c r="AH304" s="169" t="str">
        <f t="shared" si="157"/>
        <v/>
      </c>
      <c r="AI304" s="169" t="str">
        <f t="shared" si="157"/>
        <v/>
      </c>
      <c r="AJ304" s="169" t="str">
        <f t="shared" si="157"/>
        <v/>
      </c>
      <c r="AK304" s="169" t="str">
        <f t="shared" si="157"/>
        <v/>
      </c>
      <c r="AL304" s="169" t="str">
        <f t="shared" si="157"/>
        <v/>
      </c>
      <c r="AM304" s="169" t="str">
        <f t="shared" si="157"/>
        <v/>
      </c>
      <c r="AN304" s="169" t="str">
        <f t="shared" si="157"/>
        <v/>
      </c>
      <c r="AO304" s="169" t="str">
        <f t="shared" si="157"/>
        <v/>
      </c>
      <c r="AP304" s="169" t="str">
        <f t="shared" si="157"/>
        <v/>
      </c>
      <c r="AQ304" s="170">
        <f t="shared" si="153"/>
        <v>0</v>
      </c>
      <c r="AR304" s="170">
        <f t="shared" si="154"/>
        <v>0</v>
      </c>
      <c r="AS304" s="193">
        <f t="shared" si="155"/>
        <v>0</v>
      </c>
    </row>
    <row r="305" spans="1:45" s="74" customFormat="1" ht="27.75" customHeight="1">
      <c r="A305" s="184">
        <f>'Inventory - Linear and Vertical'!A292</f>
        <v>289</v>
      </c>
      <c r="B305" s="184"/>
      <c r="C305" s="184">
        <f>'Inventory - Linear and Vertical'!D292</f>
        <v>0</v>
      </c>
      <c r="D305" s="184" t="str">
        <f>IF('Inventory - Linear and Vertical'!E292="","",'Inventory - Linear and Vertical'!E292)</f>
        <v/>
      </c>
      <c r="E305" s="185">
        <f>'Inventory - Linear and Vertical'!F292</f>
        <v>0</v>
      </c>
      <c r="F305" s="186">
        <f>'Inventory - Linear and Vertical'!G292</f>
        <v>0</v>
      </c>
      <c r="G305" s="194">
        <f>'Inventory - Linear and Vertical'!K292</f>
        <v>0</v>
      </c>
      <c r="H305" s="188">
        <f>IF(C305='Community-Wide Current State'!$A$18,'Inventory - Vehicles and Equip.'!J287-'Inventory - Vehicles and Equip.'!O287,'Inventory - Linear and Vertical'!I292)</f>
        <v>0</v>
      </c>
      <c r="I305" s="188">
        <f>'Inventory - Linear and Vertical'!M292</f>
        <v>0</v>
      </c>
      <c r="J305" s="189" t="str">
        <f>IF(ISNUMBER('Inventory - Linear and Vertical'!AA292),'Inventory - Linear and Vertical'!AA292,"")</f>
        <v/>
      </c>
      <c r="K305" s="190">
        <f t="shared" si="138"/>
        <v>0</v>
      </c>
      <c r="L305" s="190">
        <f t="shared" si="146"/>
        <v>0</v>
      </c>
      <c r="M305" s="190">
        <f t="shared" si="147"/>
        <v>0</v>
      </c>
      <c r="N305" s="190">
        <f t="shared" si="148"/>
        <v>0</v>
      </c>
      <c r="O305" s="190">
        <f t="shared" si="149"/>
        <v>0</v>
      </c>
      <c r="P305" s="191">
        <f t="shared" si="150"/>
        <v>0</v>
      </c>
      <c r="Q305" s="192" t="str">
        <f t="shared" si="151"/>
        <v/>
      </c>
      <c r="R305" s="192" t="str">
        <f t="shared" si="152"/>
        <v/>
      </c>
      <c r="S305" s="169" t="str">
        <f t="shared" si="139"/>
        <v/>
      </c>
      <c r="T305" s="169" t="str">
        <f t="shared" si="158"/>
        <v/>
      </c>
      <c r="U305" s="169" t="str">
        <f t="shared" si="158"/>
        <v/>
      </c>
      <c r="V305" s="169" t="str">
        <f t="shared" si="140"/>
        <v/>
      </c>
      <c r="W305" s="169" t="str">
        <f t="shared" si="156"/>
        <v/>
      </c>
      <c r="X305" s="169" t="str">
        <f t="shared" si="156"/>
        <v/>
      </c>
      <c r="Y305" s="169" t="str">
        <f t="shared" si="156"/>
        <v/>
      </c>
      <c r="Z305" s="169" t="str">
        <f t="shared" si="156"/>
        <v/>
      </c>
      <c r="AA305" s="169" t="str">
        <f t="shared" si="156"/>
        <v/>
      </c>
      <c r="AB305" s="169" t="str">
        <f t="shared" si="156"/>
        <v/>
      </c>
      <c r="AC305" s="169" t="str">
        <f t="shared" si="156"/>
        <v/>
      </c>
      <c r="AD305" s="169" t="str">
        <f t="shared" si="156"/>
        <v/>
      </c>
      <c r="AE305" s="169" t="str">
        <f t="shared" si="156"/>
        <v/>
      </c>
      <c r="AF305" s="169" t="str">
        <f t="shared" si="156"/>
        <v/>
      </c>
      <c r="AG305" s="169" t="str">
        <f t="shared" si="157"/>
        <v/>
      </c>
      <c r="AH305" s="169" t="str">
        <f t="shared" si="157"/>
        <v/>
      </c>
      <c r="AI305" s="169" t="str">
        <f t="shared" si="157"/>
        <v/>
      </c>
      <c r="AJ305" s="169" t="str">
        <f t="shared" si="157"/>
        <v/>
      </c>
      <c r="AK305" s="169" t="str">
        <f t="shared" si="157"/>
        <v/>
      </c>
      <c r="AL305" s="169" t="str">
        <f t="shared" si="157"/>
        <v/>
      </c>
      <c r="AM305" s="169" t="str">
        <f t="shared" si="157"/>
        <v/>
      </c>
      <c r="AN305" s="169" t="str">
        <f t="shared" si="157"/>
        <v/>
      </c>
      <c r="AO305" s="169" t="str">
        <f t="shared" si="157"/>
        <v/>
      </c>
      <c r="AP305" s="169" t="str">
        <f t="shared" si="157"/>
        <v/>
      </c>
      <c r="AQ305" s="170">
        <f t="shared" si="153"/>
        <v>0</v>
      </c>
      <c r="AR305" s="170">
        <f t="shared" si="154"/>
        <v>0</v>
      </c>
      <c r="AS305" s="193">
        <f t="shared" si="155"/>
        <v>0</v>
      </c>
    </row>
    <row r="306" spans="1:45" s="74" customFormat="1" ht="27.75" customHeight="1">
      <c r="A306" s="184">
        <f>'Inventory - Linear and Vertical'!A293</f>
        <v>290</v>
      </c>
      <c r="B306" s="184"/>
      <c r="C306" s="184">
        <f>'Inventory - Linear and Vertical'!D293</f>
        <v>0</v>
      </c>
      <c r="D306" s="184" t="str">
        <f>IF('Inventory - Linear and Vertical'!E293="","",'Inventory - Linear and Vertical'!E293)</f>
        <v/>
      </c>
      <c r="E306" s="185">
        <f>'Inventory - Linear and Vertical'!F293</f>
        <v>0</v>
      </c>
      <c r="F306" s="186">
        <f>'Inventory - Linear and Vertical'!G293</f>
        <v>0</v>
      </c>
      <c r="G306" s="194">
        <f>'Inventory - Linear and Vertical'!K293</f>
        <v>0</v>
      </c>
      <c r="H306" s="188">
        <f>IF(C306='Community-Wide Current State'!$A$18,'Inventory - Vehicles and Equip.'!J288-'Inventory - Vehicles and Equip.'!O288,'Inventory - Linear and Vertical'!I293)</f>
        <v>0</v>
      </c>
      <c r="I306" s="188">
        <f>'Inventory - Linear and Vertical'!M293</f>
        <v>0</v>
      </c>
      <c r="J306" s="189" t="str">
        <f>IF(ISNUMBER('Inventory - Linear and Vertical'!AA293),'Inventory - Linear and Vertical'!AA293,"")</f>
        <v/>
      </c>
      <c r="K306" s="190">
        <f t="shared" si="138"/>
        <v>0</v>
      </c>
      <c r="L306" s="190">
        <f t="shared" si="146"/>
        <v>0</v>
      </c>
      <c r="M306" s="190">
        <f t="shared" si="147"/>
        <v>0</v>
      </c>
      <c r="N306" s="190">
        <f t="shared" si="148"/>
        <v>0</v>
      </c>
      <c r="O306" s="190">
        <f t="shared" si="149"/>
        <v>0</v>
      </c>
      <c r="P306" s="191">
        <f t="shared" si="150"/>
        <v>0</v>
      </c>
      <c r="Q306" s="192" t="str">
        <f t="shared" si="151"/>
        <v/>
      </c>
      <c r="R306" s="192" t="str">
        <f t="shared" si="152"/>
        <v/>
      </c>
      <c r="S306" s="169" t="str">
        <f t="shared" si="139"/>
        <v/>
      </c>
      <c r="T306" s="169" t="str">
        <f t="shared" si="158"/>
        <v/>
      </c>
      <c r="U306" s="169" t="str">
        <f t="shared" si="158"/>
        <v/>
      </c>
      <c r="V306" s="169" t="str">
        <f t="shared" si="140"/>
        <v/>
      </c>
      <c r="W306" s="169" t="str">
        <f t="shared" si="156"/>
        <v/>
      </c>
      <c r="X306" s="169" t="str">
        <f t="shared" si="156"/>
        <v/>
      </c>
      <c r="Y306" s="169" t="str">
        <f t="shared" si="156"/>
        <v/>
      </c>
      <c r="Z306" s="169" t="str">
        <f t="shared" si="156"/>
        <v/>
      </c>
      <c r="AA306" s="169" t="str">
        <f t="shared" si="156"/>
        <v/>
      </c>
      <c r="AB306" s="169" t="str">
        <f t="shared" si="156"/>
        <v/>
      </c>
      <c r="AC306" s="169" t="str">
        <f t="shared" si="156"/>
        <v/>
      </c>
      <c r="AD306" s="169" t="str">
        <f t="shared" si="156"/>
        <v/>
      </c>
      <c r="AE306" s="169" t="str">
        <f t="shared" si="156"/>
        <v/>
      </c>
      <c r="AF306" s="169" t="str">
        <f t="shared" si="156"/>
        <v/>
      </c>
      <c r="AG306" s="169" t="str">
        <f t="shared" si="157"/>
        <v/>
      </c>
      <c r="AH306" s="169" t="str">
        <f t="shared" si="157"/>
        <v/>
      </c>
      <c r="AI306" s="169" t="str">
        <f t="shared" si="157"/>
        <v/>
      </c>
      <c r="AJ306" s="169" t="str">
        <f t="shared" si="157"/>
        <v/>
      </c>
      <c r="AK306" s="169" t="str">
        <f t="shared" si="157"/>
        <v/>
      </c>
      <c r="AL306" s="169" t="str">
        <f t="shared" si="157"/>
        <v/>
      </c>
      <c r="AM306" s="169" t="str">
        <f t="shared" si="157"/>
        <v/>
      </c>
      <c r="AN306" s="169" t="str">
        <f t="shared" si="157"/>
        <v/>
      </c>
      <c r="AO306" s="169" t="str">
        <f t="shared" si="157"/>
        <v/>
      </c>
      <c r="AP306" s="169" t="str">
        <f t="shared" si="157"/>
        <v/>
      </c>
      <c r="AQ306" s="170">
        <f t="shared" si="153"/>
        <v>0</v>
      </c>
      <c r="AR306" s="170">
        <f t="shared" si="154"/>
        <v>0</v>
      </c>
      <c r="AS306" s="193">
        <f t="shared" si="155"/>
        <v>0</v>
      </c>
    </row>
    <row r="307" spans="1:45" s="74" customFormat="1" ht="27.75" customHeight="1">
      <c r="A307" s="184">
        <f>'Inventory - Linear and Vertical'!A294</f>
        <v>291</v>
      </c>
      <c r="B307" s="184"/>
      <c r="C307" s="184">
        <f>'Inventory - Linear and Vertical'!D294</f>
        <v>0</v>
      </c>
      <c r="D307" s="184" t="str">
        <f>IF('Inventory - Linear and Vertical'!E294="","",'Inventory - Linear and Vertical'!E294)</f>
        <v/>
      </c>
      <c r="E307" s="185">
        <f>'Inventory - Linear and Vertical'!F294</f>
        <v>0</v>
      </c>
      <c r="F307" s="186">
        <f>'Inventory - Linear and Vertical'!G294</f>
        <v>0</v>
      </c>
      <c r="G307" s="194">
        <f>'Inventory - Linear and Vertical'!K294</f>
        <v>0</v>
      </c>
      <c r="H307" s="188">
        <f>IF(C307='Community-Wide Current State'!$A$18,'Inventory - Vehicles and Equip.'!J289-'Inventory - Vehicles and Equip.'!O289,'Inventory - Linear and Vertical'!I294)</f>
        <v>0</v>
      </c>
      <c r="I307" s="188">
        <f>'Inventory - Linear and Vertical'!M294</f>
        <v>0</v>
      </c>
      <c r="J307" s="189" t="str">
        <f>IF(ISNUMBER('Inventory - Linear and Vertical'!AA294),'Inventory - Linear and Vertical'!AA294,"")</f>
        <v/>
      </c>
      <c r="K307" s="190">
        <f t="shared" si="138"/>
        <v>0</v>
      </c>
      <c r="L307" s="190">
        <f t="shared" si="146"/>
        <v>0</v>
      </c>
      <c r="M307" s="190">
        <f t="shared" si="147"/>
        <v>0</v>
      </c>
      <c r="N307" s="190">
        <f t="shared" si="148"/>
        <v>0</v>
      </c>
      <c r="O307" s="190">
        <f t="shared" si="149"/>
        <v>0</v>
      </c>
      <c r="P307" s="191">
        <f t="shared" si="150"/>
        <v>0</v>
      </c>
      <c r="Q307" s="192" t="str">
        <f t="shared" si="151"/>
        <v/>
      </c>
      <c r="R307" s="192" t="str">
        <f t="shared" si="152"/>
        <v/>
      </c>
      <c r="S307" s="169" t="str">
        <f t="shared" si="139"/>
        <v/>
      </c>
      <c r="T307" s="169" t="str">
        <f t="shared" si="158"/>
        <v/>
      </c>
      <c r="U307" s="169" t="str">
        <f t="shared" si="158"/>
        <v/>
      </c>
      <c r="V307" s="169" t="str">
        <f t="shared" si="140"/>
        <v/>
      </c>
      <c r="W307" s="169" t="str">
        <f t="shared" ref="W307:AF316" si="159">IF(OR($K307=W$16,$L307=W$16,$M307=W$16,$N307=W$16,$O307=W$16,$P307=W$16),$G307,"")</f>
        <v/>
      </c>
      <c r="X307" s="169" t="str">
        <f t="shared" si="159"/>
        <v/>
      </c>
      <c r="Y307" s="169" t="str">
        <f t="shared" si="159"/>
        <v/>
      </c>
      <c r="Z307" s="169" t="str">
        <f t="shared" si="159"/>
        <v/>
      </c>
      <c r="AA307" s="169" t="str">
        <f t="shared" si="159"/>
        <v/>
      </c>
      <c r="AB307" s="169" t="str">
        <f t="shared" si="159"/>
        <v/>
      </c>
      <c r="AC307" s="169" t="str">
        <f t="shared" si="159"/>
        <v/>
      </c>
      <c r="AD307" s="169" t="str">
        <f t="shared" si="159"/>
        <v/>
      </c>
      <c r="AE307" s="169" t="str">
        <f t="shared" si="159"/>
        <v/>
      </c>
      <c r="AF307" s="169" t="str">
        <f t="shared" si="159"/>
        <v/>
      </c>
      <c r="AG307" s="169" t="str">
        <f t="shared" ref="AG307:AP316" si="160">IF(OR($K307=AG$16,$L307=AG$16,$M307=AG$16,$N307=AG$16,$O307=AG$16,$P307=AG$16),$G307,"")</f>
        <v/>
      </c>
      <c r="AH307" s="169" t="str">
        <f t="shared" si="160"/>
        <v/>
      </c>
      <c r="AI307" s="169" t="str">
        <f t="shared" si="160"/>
        <v/>
      </c>
      <c r="AJ307" s="169" t="str">
        <f t="shared" si="160"/>
        <v/>
      </c>
      <c r="AK307" s="169" t="str">
        <f t="shared" si="160"/>
        <v/>
      </c>
      <c r="AL307" s="169" t="str">
        <f t="shared" si="160"/>
        <v/>
      </c>
      <c r="AM307" s="169" t="str">
        <f t="shared" si="160"/>
        <v/>
      </c>
      <c r="AN307" s="169" t="str">
        <f t="shared" si="160"/>
        <v/>
      </c>
      <c r="AO307" s="169" t="str">
        <f t="shared" si="160"/>
        <v/>
      </c>
      <c r="AP307" s="169" t="str">
        <f t="shared" si="160"/>
        <v/>
      </c>
      <c r="AQ307" s="170">
        <f t="shared" si="153"/>
        <v>0</v>
      </c>
      <c r="AR307" s="170">
        <f t="shared" si="154"/>
        <v>0</v>
      </c>
      <c r="AS307" s="193">
        <f t="shared" si="155"/>
        <v>0</v>
      </c>
    </row>
    <row r="308" spans="1:45" s="74" customFormat="1" ht="27.75" customHeight="1">
      <c r="A308" s="184">
        <f>'Inventory - Linear and Vertical'!A295</f>
        <v>292</v>
      </c>
      <c r="B308" s="184"/>
      <c r="C308" s="184">
        <f>'Inventory - Linear and Vertical'!D295</f>
        <v>0</v>
      </c>
      <c r="D308" s="184" t="str">
        <f>IF('Inventory - Linear and Vertical'!E295="","",'Inventory - Linear and Vertical'!E295)</f>
        <v/>
      </c>
      <c r="E308" s="185">
        <f>'Inventory - Linear and Vertical'!F295</f>
        <v>0</v>
      </c>
      <c r="F308" s="186">
        <f>'Inventory - Linear and Vertical'!G295</f>
        <v>0</v>
      </c>
      <c r="G308" s="194">
        <f>'Inventory - Linear and Vertical'!K295</f>
        <v>0</v>
      </c>
      <c r="H308" s="188">
        <f>IF(C308='Community-Wide Current State'!$A$18,'Inventory - Vehicles and Equip.'!J290-'Inventory - Vehicles and Equip.'!O290,'Inventory - Linear and Vertical'!I295)</f>
        <v>0</v>
      </c>
      <c r="I308" s="188">
        <f>'Inventory - Linear and Vertical'!M295</f>
        <v>0</v>
      </c>
      <c r="J308" s="189" t="str">
        <f>IF(ISNUMBER('Inventory - Linear and Vertical'!AA295),'Inventory - Linear and Vertical'!AA295,"")</f>
        <v/>
      </c>
      <c r="K308" s="190">
        <f t="shared" si="138"/>
        <v>0</v>
      </c>
      <c r="L308" s="190">
        <f t="shared" si="146"/>
        <v>0</v>
      </c>
      <c r="M308" s="190">
        <f t="shared" si="147"/>
        <v>0</v>
      </c>
      <c r="N308" s="190">
        <f t="shared" si="148"/>
        <v>0</v>
      </c>
      <c r="O308" s="190">
        <f t="shared" si="149"/>
        <v>0</v>
      </c>
      <c r="P308" s="191">
        <f t="shared" si="150"/>
        <v>0</v>
      </c>
      <c r="Q308" s="192" t="str">
        <f t="shared" si="151"/>
        <v/>
      </c>
      <c r="R308" s="192" t="str">
        <f t="shared" si="152"/>
        <v/>
      </c>
      <c r="S308" s="169" t="str">
        <f t="shared" si="139"/>
        <v/>
      </c>
      <c r="T308" s="169" t="str">
        <f t="shared" si="158"/>
        <v/>
      </c>
      <c r="U308" s="169" t="str">
        <f t="shared" si="158"/>
        <v/>
      </c>
      <c r="V308" s="169" t="str">
        <f t="shared" si="140"/>
        <v/>
      </c>
      <c r="W308" s="169" t="str">
        <f t="shared" si="159"/>
        <v/>
      </c>
      <c r="X308" s="169" t="str">
        <f t="shared" si="159"/>
        <v/>
      </c>
      <c r="Y308" s="169" t="str">
        <f t="shared" si="159"/>
        <v/>
      </c>
      <c r="Z308" s="169" t="str">
        <f t="shared" si="159"/>
        <v/>
      </c>
      <c r="AA308" s="169" t="str">
        <f t="shared" si="159"/>
        <v/>
      </c>
      <c r="AB308" s="169" t="str">
        <f t="shared" si="159"/>
        <v/>
      </c>
      <c r="AC308" s="169" t="str">
        <f t="shared" si="159"/>
        <v/>
      </c>
      <c r="AD308" s="169" t="str">
        <f t="shared" si="159"/>
        <v/>
      </c>
      <c r="AE308" s="169" t="str">
        <f t="shared" si="159"/>
        <v/>
      </c>
      <c r="AF308" s="169" t="str">
        <f t="shared" si="159"/>
        <v/>
      </c>
      <c r="AG308" s="169" t="str">
        <f t="shared" si="160"/>
        <v/>
      </c>
      <c r="AH308" s="169" t="str">
        <f t="shared" si="160"/>
        <v/>
      </c>
      <c r="AI308" s="169" t="str">
        <f t="shared" si="160"/>
        <v/>
      </c>
      <c r="AJ308" s="169" t="str">
        <f t="shared" si="160"/>
        <v/>
      </c>
      <c r="AK308" s="169" t="str">
        <f t="shared" si="160"/>
        <v/>
      </c>
      <c r="AL308" s="169" t="str">
        <f t="shared" si="160"/>
        <v/>
      </c>
      <c r="AM308" s="169" t="str">
        <f t="shared" si="160"/>
        <v/>
      </c>
      <c r="AN308" s="169" t="str">
        <f t="shared" si="160"/>
        <v/>
      </c>
      <c r="AO308" s="169" t="str">
        <f t="shared" si="160"/>
        <v/>
      </c>
      <c r="AP308" s="169" t="str">
        <f t="shared" si="160"/>
        <v/>
      </c>
      <c r="AQ308" s="170">
        <f t="shared" si="153"/>
        <v>0</v>
      </c>
      <c r="AR308" s="170">
        <f t="shared" si="154"/>
        <v>0</v>
      </c>
      <c r="AS308" s="193">
        <f t="shared" si="155"/>
        <v>0</v>
      </c>
    </row>
    <row r="309" spans="1:45" s="74" customFormat="1" ht="27.75" customHeight="1">
      <c r="A309" s="184">
        <f>'Inventory - Linear and Vertical'!A296</f>
        <v>293</v>
      </c>
      <c r="B309" s="184"/>
      <c r="C309" s="184">
        <f>'Inventory - Linear and Vertical'!D296</f>
        <v>0</v>
      </c>
      <c r="D309" s="184" t="str">
        <f>IF('Inventory - Linear and Vertical'!E296="","",'Inventory - Linear and Vertical'!E296)</f>
        <v/>
      </c>
      <c r="E309" s="185">
        <f>'Inventory - Linear and Vertical'!F296</f>
        <v>0</v>
      </c>
      <c r="F309" s="186">
        <f>'Inventory - Linear and Vertical'!G296</f>
        <v>0</v>
      </c>
      <c r="G309" s="194">
        <f>'Inventory - Linear and Vertical'!K296</f>
        <v>0</v>
      </c>
      <c r="H309" s="188">
        <f>IF(C309='Community-Wide Current State'!$A$18,'Inventory - Vehicles and Equip.'!J291-'Inventory - Vehicles and Equip.'!O291,'Inventory - Linear and Vertical'!I296)</f>
        <v>0</v>
      </c>
      <c r="I309" s="188">
        <f>'Inventory - Linear and Vertical'!M296</f>
        <v>0</v>
      </c>
      <c r="J309" s="189" t="str">
        <f>IF(ISNUMBER('Inventory - Linear and Vertical'!AA296),'Inventory - Linear and Vertical'!AA296,"")</f>
        <v/>
      </c>
      <c r="K309" s="190">
        <f t="shared" si="138"/>
        <v>0</v>
      </c>
      <c r="L309" s="190">
        <f t="shared" si="146"/>
        <v>0</v>
      </c>
      <c r="M309" s="190">
        <f t="shared" si="147"/>
        <v>0</v>
      </c>
      <c r="N309" s="190">
        <f t="shared" si="148"/>
        <v>0</v>
      </c>
      <c r="O309" s="190">
        <f t="shared" si="149"/>
        <v>0</v>
      </c>
      <c r="P309" s="191">
        <f t="shared" si="150"/>
        <v>0</v>
      </c>
      <c r="Q309" s="192" t="str">
        <f t="shared" si="151"/>
        <v/>
      </c>
      <c r="R309" s="192" t="str">
        <f t="shared" si="152"/>
        <v/>
      </c>
      <c r="S309" s="169" t="str">
        <f t="shared" si="139"/>
        <v/>
      </c>
      <c r="T309" s="169" t="str">
        <f t="shared" si="158"/>
        <v/>
      </c>
      <c r="U309" s="169" t="str">
        <f t="shared" si="158"/>
        <v/>
      </c>
      <c r="V309" s="169" t="str">
        <f t="shared" si="140"/>
        <v/>
      </c>
      <c r="W309" s="169" t="str">
        <f t="shared" si="159"/>
        <v/>
      </c>
      <c r="X309" s="169" t="str">
        <f t="shared" si="159"/>
        <v/>
      </c>
      <c r="Y309" s="169" t="str">
        <f t="shared" si="159"/>
        <v/>
      </c>
      <c r="Z309" s="169" t="str">
        <f t="shared" si="159"/>
        <v/>
      </c>
      <c r="AA309" s="169" t="str">
        <f t="shared" si="159"/>
        <v/>
      </c>
      <c r="AB309" s="169" t="str">
        <f t="shared" si="159"/>
        <v/>
      </c>
      <c r="AC309" s="169" t="str">
        <f t="shared" si="159"/>
        <v/>
      </c>
      <c r="AD309" s="169" t="str">
        <f t="shared" si="159"/>
        <v/>
      </c>
      <c r="AE309" s="169" t="str">
        <f t="shared" si="159"/>
        <v/>
      </c>
      <c r="AF309" s="169" t="str">
        <f t="shared" si="159"/>
        <v/>
      </c>
      <c r="AG309" s="169" t="str">
        <f t="shared" si="160"/>
        <v/>
      </c>
      <c r="AH309" s="169" t="str">
        <f t="shared" si="160"/>
        <v/>
      </c>
      <c r="AI309" s="169" t="str">
        <f t="shared" si="160"/>
        <v/>
      </c>
      <c r="AJ309" s="169" t="str">
        <f t="shared" si="160"/>
        <v/>
      </c>
      <c r="AK309" s="169" t="str">
        <f t="shared" si="160"/>
        <v/>
      </c>
      <c r="AL309" s="169" t="str">
        <f t="shared" si="160"/>
        <v/>
      </c>
      <c r="AM309" s="169" t="str">
        <f t="shared" si="160"/>
        <v/>
      </c>
      <c r="AN309" s="169" t="str">
        <f t="shared" si="160"/>
        <v/>
      </c>
      <c r="AO309" s="169" t="str">
        <f t="shared" si="160"/>
        <v/>
      </c>
      <c r="AP309" s="169" t="str">
        <f t="shared" si="160"/>
        <v/>
      </c>
      <c r="AQ309" s="170">
        <f t="shared" si="153"/>
        <v>0</v>
      </c>
      <c r="AR309" s="170">
        <f t="shared" si="154"/>
        <v>0</v>
      </c>
      <c r="AS309" s="193">
        <f t="shared" si="155"/>
        <v>0</v>
      </c>
    </row>
    <row r="310" spans="1:45" s="74" customFormat="1" ht="27.75" customHeight="1">
      <c r="A310" s="184">
        <f>'Inventory - Linear and Vertical'!A297</f>
        <v>294</v>
      </c>
      <c r="B310" s="184"/>
      <c r="C310" s="184">
        <f>'Inventory - Linear and Vertical'!D297</f>
        <v>0</v>
      </c>
      <c r="D310" s="184" t="str">
        <f>IF('Inventory - Linear and Vertical'!E297="","",'Inventory - Linear and Vertical'!E297)</f>
        <v/>
      </c>
      <c r="E310" s="185">
        <f>'Inventory - Linear and Vertical'!F297</f>
        <v>0</v>
      </c>
      <c r="F310" s="186">
        <f>'Inventory - Linear and Vertical'!G297</f>
        <v>0</v>
      </c>
      <c r="G310" s="194">
        <f>'Inventory - Linear and Vertical'!K297</f>
        <v>0</v>
      </c>
      <c r="H310" s="188">
        <f>IF(C310='Community-Wide Current State'!$A$18,'Inventory - Vehicles and Equip.'!J292-'Inventory - Vehicles and Equip.'!O292,'Inventory - Linear and Vertical'!I297)</f>
        <v>0</v>
      </c>
      <c r="I310" s="188">
        <f>'Inventory - Linear and Vertical'!M297</f>
        <v>0</v>
      </c>
      <c r="J310" s="189" t="str">
        <f>IF(ISNUMBER('Inventory - Linear and Vertical'!AA297),'Inventory - Linear and Vertical'!AA297,"")</f>
        <v/>
      </c>
      <c r="K310" s="190">
        <f t="shared" si="138"/>
        <v>0</v>
      </c>
      <c r="L310" s="190">
        <f t="shared" si="146"/>
        <v>0</v>
      </c>
      <c r="M310" s="190">
        <f t="shared" si="147"/>
        <v>0</v>
      </c>
      <c r="N310" s="190">
        <f t="shared" si="148"/>
        <v>0</v>
      </c>
      <c r="O310" s="190">
        <f t="shared" si="149"/>
        <v>0</v>
      </c>
      <c r="P310" s="191">
        <f t="shared" si="150"/>
        <v>0</v>
      </c>
      <c r="Q310" s="192" t="str">
        <f t="shared" si="151"/>
        <v/>
      </c>
      <c r="R310" s="192" t="str">
        <f t="shared" si="152"/>
        <v/>
      </c>
      <c r="S310" s="169" t="str">
        <f t="shared" si="139"/>
        <v/>
      </c>
      <c r="T310" s="169" t="str">
        <f t="shared" si="158"/>
        <v/>
      </c>
      <c r="U310" s="169" t="str">
        <f t="shared" si="158"/>
        <v/>
      </c>
      <c r="V310" s="169" t="str">
        <f t="shared" si="140"/>
        <v/>
      </c>
      <c r="W310" s="169" t="str">
        <f t="shared" si="159"/>
        <v/>
      </c>
      <c r="X310" s="169" t="str">
        <f t="shared" si="159"/>
        <v/>
      </c>
      <c r="Y310" s="169" t="str">
        <f t="shared" si="159"/>
        <v/>
      </c>
      <c r="Z310" s="169" t="str">
        <f t="shared" si="159"/>
        <v/>
      </c>
      <c r="AA310" s="169" t="str">
        <f t="shared" si="159"/>
        <v/>
      </c>
      <c r="AB310" s="169" t="str">
        <f t="shared" si="159"/>
        <v/>
      </c>
      <c r="AC310" s="169" t="str">
        <f t="shared" si="159"/>
        <v/>
      </c>
      <c r="AD310" s="169" t="str">
        <f t="shared" si="159"/>
        <v/>
      </c>
      <c r="AE310" s="169" t="str">
        <f t="shared" si="159"/>
        <v/>
      </c>
      <c r="AF310" s="169" t="str">
        <f t="shared" si="159"/>
        <v/>
      </c>
      <c r="AG310" s="169" t="str">
        <f t="shared" si="160"/>
        <v/>
      </c>
      <c r="AH310" s="169" t="str">
        <f t="shared" si="160"/>
        <v/>
      </c>
      <c r="AI310" s="169" t="str">
        <f t="shared" si="160"/>
        <v/>
      </c>
      <c r="AJ310" s="169" t="str">
        <f t="shared" si="160"/>
        <v/>
      </c>
      <c r="AK310" s="169" t="str">
        <f t="shared" si="160"/>
        <v/>
      </c>
      <c r="AL310" s="169" t="str">
        <f t="shared" si="160"/>
        <v/>
      </c>
      <c r="AM310" s="169" t="str">
        <f t="shared" si="160"/>
        <v/>
      </c>
      <c r="AN310" s="169" t="str">
        <f t="shared" si="160"/>
        <v/>
      </c>
      <c r="AO310" s="169" t="str">
        <f t="shared" si="160"/>
        <v/>
      </c>
      <c r="AP310" s="169" t="str">
        <f t="shared" si="160"/>
        <v/>
      </c>
      <c r="AQ310" s="170">
        <f t="shared" si="153"/>
        <v>0</v>
      </c>
      <c r="AR310" s="170">
        <f t="shared" si="154"/>
        <v>0</v>
      </c>
      <c r="AS310" s="193">
        <f t="shared" si="155"/>
        <v>0</v>
      </c>
    </row>
    <row r="311" spans="1:45" s="74" customFormat="1" ht="27.75" customHeight="1">
      <c r="A311" s="184">
        <f>'Inventory - Linear and Vertical'!A298</f>
        <v>295</v>
      </c>
      <c r="B311" s="184"/>
      <c r="C311" s="184">
        <f>'Inventory - Linear and Vertical'!D298</f>
        <v>0</v>
      </c>
      <c r="D311" s="184" t="str">
        <f>IF('Inventory - Linear and Vertical'!E298="","",'Inventory - Linear and Vertical'!E298)</f>
        <v/>
      </c>
      <c r="E311" s="185">
        <f>'Inventory - Linear and Vertical'!F298</f>
        <v>0</v>
      </c>
      <c r="F311" s="186">
        <f>'Inventory - Linear and Vertical'!G298</f>
        <v>0</v>
      </c>
      <c r="G311" s="194">
        <f>'Inventory - Linear and Vertical'!K298</f>
        <v>0</v>
      </c>
      <c r="H311" s="188">
        <f>IF(C311='Community-Wide Current State'!$A$18,'Inventory - Vehicles and Equip.'!J293-'Inventory - Vehicles and Equip.'!O293,'Inventory - Linear and Vertical'!I298)</f>
        <v>0</v>
      </c>
      <c r="I311" s="188">
        <f>'Inventory - Linear and Vertical'!M298</f>
        <v>0</v>
      </c>
      <c r="J311" s="189" t="str">
        <f>IF(ISNUMBER('Inventory - Linear and Vertical'!AA298),'Inventory - Linear and Vertical'!AA298,"")</f>
        <v/>
      </c>
      <c r="K311" s="190">
        <f t="shared" si="138"/>
        <v>0</v>
      </c>
      <c r="L311" s="190">
        <f t="shared" si="146"/>
        <v>0</v>
      </c>
      <c r="M311" s="190">
        <f t="shared" si="147"/>
        <v>0</v>
      </c>
      <c r="N311" s="190">
        <f t="shared" si="148"/>
        <v>0</v>
      </c>
      <c r="O311" s="190">
        <f t="shared" si="149"/>
        <v>0</v>
      </c>
      <c r="P311" s="191">
        <f t="shared" si="150"/>
        <v>0</v>
      </c>
      <c r="Q311" s="192" t="str">
        <f t="shared" si="151"/>
        <v/>
      </c>
      <c r="R311" s="192" t="str">
        <f t="shared" si="152"/>
        <v/>
      </c>
      <c r="S311" s="169" t="str">
        <f t="shared" si="139"/>
        <v/>
      </c>
      <c r="T311" s="169" t="str">
        <f t="shared" si="158"/>
        <v/>
      </c>
      <c r="U311" s="169" t="str">
        <f t="shared" si="158"/>
        <v/>
      </c>
      <c r="V311" s="169" t="str">
        <f t="shared" si="140"/>
        <v/>
      </c>
      <c r="W311" s="169" t="str">
        <f t="shared" si="159"/>
        <v/>
      </c>
      <c r="X311" s="169" t="str">
        <f t="shared" si="159"/>
        <v/>
      </c>
      <c r="Y311" s="169" t="str">
        <f t="shared" si="159"/>
        <v/>
      </c>
      <c r="Z311" s="169" t="str">
        <f t="shared" si="159"/>
        <v/>
      </c>
      <c r="AA311" s="169" t="str">
        <f t="shared" si="159"/>
        <v/>
      </c>
      <c r="AB311" s="169" t="str">
        <f t="shared" si="159"/>
        <v/>
      </c>
      <c r="AC311" s="169" t="str">
        <f t="shared" si="159"/>
        <v/>
      </c>
      <c r="AD311" s="169" t="str">
        <f t="shared" si="159"/>
        <v/>
      </c>
      <c r="AE311" s="169" t="str">
        <f t="shared" si="159"/>
        <v/>
      </c>
      <c r="AF311" s="169" t="str">
        <f t="shared" si="159"/>
        <v/>
      </c>
      <c r="AG311" s="169" t="str">
        <f t="shared" si="160"/>
        <v/>
      </c>
      <c r="AH311" s="169" t="str">
        <f t="shared" si="160"/>
        <v/>
      </c>
      <c r="AI311" s="169" t="str">
        <f t="shared" si="160"/>
        <v/>
      </c>
      <c r="AJ311" s="169" t="str">
        <f t="shared" si="160"/>
        <v/>
      </c>
      <c r="AK311" s="169" t="str">
        <f t="shared" si="160"/>
        <v/>
      </c>
      <c r="AL311" s="169" t="str">
        <f t="shared" si="160"/>
        <v/>
      </c>
      <c r="AM311" s="169" t="str">
        <f t="shared" si="160"/>
        <v/>
      </c>
      <c r="AN311" s="169" t="str">
        <f t="shared" si="160"/>
        <v/>
      </c>
      <c r="AO311" s="169" t="str">
        <f t="shared" si="160"/>
        <v/>
      </c>
      <c r="AP311" s="169" t="str">
        <f t="shared" si="160"/>
        <v/>
      </c>
      <c r="AQ311" s="170">
        <f t="shared" si="153"/>
        <v>0</v>
      </c>
      <c r="AR311" s="170">
        <f t="shared" si="154"/>
        <v>0</v>
      </c>
      <c r="AS311" s="193">
        <f t="shared" si="155"/>
        <v>0</v>
      </c>
    </row>
    <row r="312" spans="1:45" s="74" customFormat="1" ht="27.75" customHeight="1">
      <c r="A312" s="184">
        <f>'Inventory - Linear and Vertical'!A299</f>
        <v>296</v>
      </c>
      <c r="B312" s="184"/>
      <c r="C312" s="184">
        <f>'Inventory - Linear and Vertical'!D299</f>
        <v>0</v>
      </c>
      <c r="D312" s="184" t="str">
        <f>IF('Inventory - Linear and Vertical'!E299="","",'Inventory - Linear and Vertical'!E299)</f>
        <v/>
      </c>
      <c r="E312" s="185">
        <f>'Inventory - Linear and Vertical'!F299</f>
        <v>0</v>
      </c>
      <c r="F312" s="186">
        <f>'Inventory - Linear and Vertical'!G299</f>
        <v>0</v>
      </c>
      <c r="G312" s="194">
        <f>'Inventory - Linear and Vertical'!K299</f>
        <v>0</v>
      </c>
      <c r="H312" s="188">
        <f>IF(C312='Community-Wide Current State'!$A$18,'Inventory - Vehicles and Equip.'!J294-'Inventory - Vehicles and Equip.'!O294,'Inventory - Linear and Vertical'!I299)</f>
        <v>0</v>
      </c>
      <c r="I312" s="188">
        <f>'Inventory - Linear and Vertical'!M299</f>
        <v>0</v>
      </c>
      <c r="J312" s="189" t="str">
        <f>IF(ISNUMBER('Inventory - Linear and Vertical'!AA299),'Inventory - Linear and Vertical'!AA299,"")</f>
        <v/>
      </c>
      <c r="K312" s="190">
        <f t="shared" si="138"/>
        <v>0</v>
      </c>
      <c r="L312" s="190">
        <f t="shared" si="146"/>
        <v>0</v>
      </c>
      <c r="M312" s="190">
        <f t="shared" si="147"/>
        <v>0</v>
      </c>
      <c r="N312" s="190">
        <f t="shared" si="148"/>
        <v>0</v>
      </c>
      <c r="O312" s="190">
        <f t="shared" si="149"/>
        <v>0</v>
      </c>
      <c r="P312" s="191">
        <f t="shared" si="150"/>
        <v>0</v>
      </c>
      <c r="Q312" s="192" t="str">
        <f t="shared" si="151"/>
        <v/>
      </c>
      <c r="R312" s="192" t="str">
        <f t="shared" si="152"/>
        <v/>
      </c>
      <c r="S312" s="169" t="str">
        <f t="shared" si="139"/>
        <v/>
      </c>
      <c r="T312" s="169" t="str">
        <f t="shared" si="158"/>
        <v/>
      </c>
      <c r="U312" s="169" t="str">
        <f t="shared" si="158"/>
        <v/>
      </c>
      <c r="V312" s="169" t="str">
        <f t="shared" si="140"/>
        <v/>
      </c>
      <c r="W312" s="169" t="str">
        <f t="shared" si="159"/>
        <v/>
      </c>
      <c r="X312" s="169" t="str">
        <f t="shared" si="159"/>
        <v/>
      </c>
      <c r="Y312" s="169" t="str">
        <f t="shared" si="159"/>
        <v/>
      </c>
      <c r="Z312" s="169" t="str">
        <f t="shared" si="159"/>
        <v/>
      </c>
      <c r="AA312" s="169" t="str">
        <f t="shared" si="159"/>
        <v/>
      </c>
      <c r="AB312" s="169" t="str">
        <f t="shared" si="159"/>
        <v/>
      </c>
      <c r="AC312" s="169" t="str">
        <f t="shared" si="159"/>
        <v/>
      </c>
      <c r="AD312" s="169" t="str">
        <f t="shared" si="159"/>
        <v/>
      </c>
      <c r="AE312" s="169" t="str">
        <f t="shared" si="159"/>
        <v/>
      </c>
      <c r="AF312" s="169" t="str">
        <f t="shared" si="159"/>
        <v/>
      </c>
      <c r="AG312" s="169" t="str">
        <f t="shared" si="160"/>
        <v/>
      </c>
      <c r="AH312" s="169" t="str">
        <f t="shared" si="160"/>
        <v/>
      </c>
      <c r="AI312" s="169" t="str">
        <f t="shared" si="160"/>
        <v/>
      </c>
      <c r="AJ312" s="169" t="str">
        <f t="shared" si="160"/>
        <v/>
      </c>
      <c r="AK312" s="169" t="str">
        <f t="shared" si="160"/>
        <v/>
      </c>
      <c r="AL312" s="169" t="str">
        <f t="shared" si="160"/>
        <v/>
      </c>
      <c r="AM312" s="169" t="str">
        <f t="shared" si="160"/>
        <v/>
      </c>
      <c r="AN312" s="169" t="str">
        <f t="shared" si="160"/>
        <v/>
      </c>
      <c r="AO312" s="169" t="str">
        <f t="shared" si="160"/>
        <v/>
      </c>
      <c r="AP312" s="169" t="str">
        <f t="shared" si="160"/>
        <v/>
      </c>
      <c r="AQ312" s="170">
        <f t="shared" si="153"/>
        <v>0</v>
      </c>
      <c r="AR312" s="170">
        <f t="shared" si="154"/>
        <v>0</v>
      </c>
      <c r="AS312" s="193">
        <f t="shared" si="155"/>
        <v>0</v>
      </c>
    </row>
    <row r="313" spans="1:45" s="74" customFormat="1" ht="27.75" customHeight="1">
      <c r="A313" s="184">
        <f>'Inventory - Linear and Vertical'!A300</f>
        <v>297</v>
      </c>
      <c r="B313" s="184"/>
      <c r="C313" s="184">
        <f>'Inventory - Linear and Vertical'!D300</f>
        <v>0</v>
      </c>
      <c r="D313" s="184" t="str">
        <f>IF('Inventory - Linear and Vertical'!E300="","",'Inventory - Linear and Vertical'!E300)</f>
        <v/>
      </c>
      <c r="E313" s="185">
        <f>'Inventory - Linear and Vertical'!F300</f>
        <v>0</v>
      </c>
      <c r="F313" s="186">
        <f>'Inventory - Linear and Vertical'!G300</f>
        <v>0</v>
      </c>
      <c r="G313" s="194">
        <f>'Inventory - Linear and Vertical'!K300</f>
        <v>0</v>
      </c>
      <c r="H313" s="188">
        <f>IF(C313='Community-Wide Current State'!$A$18,'Inventory - Vehicles and Equip.'!J295-'Inventory - Vehicles and Equip.'!O295,'Inventory - Linear and Vertical'!I300)</f>
        <v>0</v>
      </c>
      <c r="I313" s="188">
        <f>'Inventory - Linear and Vertical'!M300</f>
        <v>0</v>
      </c>
      <c r="J313" s="189" t="str">
        <f>IF(ISNUMBER('Inventory - Linear and Vertical'!AA300),'Inventory - Linear and Vertical'!AA300,"")</f>
        <v/>
      </c>
      <c r="K313" s="190">
        <f t="shared" si="138"/>
        <v>0</v>
      </c>
      <c r="L313" s="190">
        <f t="shared" si="146"/>
        <v>0</v>
      </c>
      <c r="M313" s="190">
        <f t="shared" si="147"/>
        <v>0</v>
      </c>
      <c r="N313" s="190">
        <f t="shared" si="148"/>
        <v>0</v>
      </c>
      <c r="O313" s="190">
        <f t="shared" si="149"/>
        <v>0</v>
      </c>
      <c r="P313" s="191">
        <f t="shared" si="150"/>
        <v>0</v>
      </c>
      <c r="Q313" s="192" t="str">
        <f t="shared" si="151"/>
        <v/>
      </c>
      <c r="R313" s="192" t="str">
        <f t="shared" si="152"/>
        <v/>
      </c>
      <c r="S313" s="169" t="str">
        <f t="shared" si="139"/>
        <v/>
      </c>
      <c r="T313" s="169" t="str">
        <f t="shared" si="158"/>
        <v/>
      </c>
      <c r="U313" s="169" t="str">
        <f t="shared" si="158"/>
        <v/>
      </c>
      <c r="V313" s="169" t="str">
        <f t="shared" si="140"/>
        <v/>
      </c>
      <c r="W313" s="169" t="str">
        <f t="shared" si="159"/>
        <v/>
      </c>
      <c r="X313" s="169" t="str">
        <f t="shared" si="159"/>
        <v/>
      </c>
      <c r="Y313" s="169" t="str">
        <f t="shared" si="159"/>
        <v/>
      </c>
      <c r="Z313" s="169" t="str">
        <f t="shared" si="159"/>
        <v/>
      </c>
      <c r="AA313" s="169" t="str">
        <f t="shared" si="159"/>
        <v/>
      </c>
      <c r="AB313" s="169" t="str">
        <f t="shared" si="159"/>
        <v/>
      </c>
      <c r="AC313" s="169" t="str">
        <f t="shared" si="159"/>
        <v/>
      </c>
      <c r="AD313" s="169" t="str">
        <f t="shared" si="159"/>
        <v/>
      </c>
      <c r="AE313" s="169" t="str">
        <f t="shared" si="159"/>
        <v/>
      </c>
      <c r="AF313" s="169" t="str">
        <f t="shared" si="159"/>
        <v/>
      </c>
      <c r="AG313" s="169" t="str">
        <f t="shared" si="160"/>
        <v/>
      </c>
      <c r="AH313" s="169" t="str">
        <f t="shared" si="160"/>
        <v/>
      </c>
      <c r="AI313" s="169" t="str">
        <f t="shared" si="160"/>
        <v/>
      </c>
      <c r="AJ313" s="169" t="str">
        <f t="shared" si="160"/>
        <v/>
      </c>
      <c r="AK313" s="169" t="str">
        <f t="shared" si="160"/>
        <v/>
      </c>
      <c r="AL313" s="169" t="str">
        <f t="shared" si="160"/>
        <v/>
      </c>
      <c r="AM313" s="169" t="str">
        <f t="shared" si="160"/>
        <v/>
      </c>
      <c r="AN313" s="169" t="str">
        <f t="shared" si="160"/>
        <v/>
      </c>
      <c r="AO313" s="169" t="str">
        <f t="shared" si="160"/>
        <v/>
      </c>
      <c r="AP313" s="169" t="str">
        <f t="shared" si="160"/>
        <v/>
      </c>
      <c r="AQ313" s="170">
        <f t="shared" si="153"/>
        <v>0</v>
      </c>
      <c r="AR313" s="170">
        <f t="shared" si="154"/>
        <v>0</v>
      </c>
      <c r="AS313" s="193">
        <f t="shared" si="155"/>
        <v>0</v>
      </c>
    </row>
    <row r="314" spans="1:45" s="74" customFormat="1" ht="27.75" customHeight="1">
      <c r="A314" s="184">
        <f>'Inventory - Linear and Vertical'!A301</f>
        <v>298</v>
      </c>
      <c r="B314" s="184"/>
      <c r="C314" s="184">
        <f>'Inventory - Linear and Vertical'!D301</f>
        <v>0</v>
      </c>
      <c r="D314" s="184" t="str">
        <f>IF('Inventory - Linear and Vertical'!E301="","",'Inventory - Linear and Vertical'!E301)</f>
        <v/>
      </c>
      <c r="E314" s="185">
        <f>'Inventory - Linear and Vertical'!F301</f>
        <v>0</v>
      </c>
      <c r="F314" s="186">
        <f>'Inventory - Linear and Vertical'!G301</f>
        <v>0</v>
      </c>
      <c r="G314" s="194">
        <f>'Inventory - Linear and Vertical'!K301</f>
        <v>0</v>
      </c>
      <c r="H314" s="188">
        <f>IF(C314='Community-Wide Current State'!$A$18,'Inventory - Vehicles and Equip.'!J296-'Inventory - Vehicles and Equip.'!O296,'Inventory - Linear and Vertical'!I301)</f>
        <v>0</v>
      </c>
      <c r="I314" s="188">
        <f>'Inventory - Linear and Vertical'!M301</f>
        <v>0</v>
      </c>
      <c r="J314" s="189" t="str">
        <f>IF(ISNUMBER('Inventory - Linear and Vertical'!AA301),'Inventory - Linear and Vertical'!AA301,"")</f>
        <v/>
      </c>
      <c r="K314" s="190">
        <f t="shared" si="138"/>
        <v>0</v>
      </c>
      <c r="L314" s="190">
        <f t="shared" si="146"/>
        <v>0</v>
      </c>
      <c r="M314" s="190">
        <f t="shared" si="147"/>
        <v>0</v>
      </c>
      <c r="N314" s="190">
        <f t="shared" si="148"/>
        <v>0</v>
      </c>
      <c r="O314" s="190">
        <f t="shared" si="149"/>
        <v>0</v>
      </c>
      <c r="P314" s="191">
        <f t="shared" si="150"/>
        <v>0</v>
      </c>
      <c r="Q314" s="192" t="str">
        <f t="shared" si="151"/>
        <v/>
      </c>
      <c r="R314" s="192" t="str">
        <f t="shared" si="152"/>
        <v/>
      </c>
      <c r="S314" s="169" t="str">
        <f t="shared" si="139"/>
        <v/>
      </c>
      <c r="T314" s="169" t="str">
        <f t="shared" si="158"/>
        <v/>
      </c>
      <c r="U314" s="169" t="str">
        <f t="shared" si="158"/>
        <v/>
      </c>
      <c r="V314" s="169" t="str">
        <f t="shared" si="140"/>
        <v/>
      </c>
      <c r="W314" s="169" t="str">
        <f t="shared" si="159"/>
        <v/>
      </c>
      <c r="X314" s="169" t="str">
        <f t="shared" si="159"/>
        <v/>
      </c>
      <c r="Y314" s="169" t="str">
        <f t="shared" si="159"/>
        <v/>
      </c>
      <c r="Z314" s="169" t="str">
        <f t="shared" si="159"/>
        <v/>
      </c>
      <c r="AA314" s="169" t="str">
        <f t="shared" si="159"/>
        <v/>
      </c>
      <c r="AB314" s="169" t="str">
        <f t="shared" si="159"/>
        <v/>
      </c>
      <c r="AC314" s="169" t="str">
        <f t="shared" si="159"/>
        <v/>
      </c>
      <c r="AD314" s="169" t="str">
        <f t="shared" si="159"/>
        <v/>
      </c>
      <c r="AE314" s="169" t="str">
        <f t="shared" si="159"/>
        <v/>
      </c>
      <c r="AF314" s="169" t="str">
        <f t="shared" si="159"/>
        <v/>
      </c>
      <c r="AG314" s="169" t="str">
        <f t="shared" si="160"/>
        <v/>
      </c>
      <c r="AH314" s="169" t="str">
        <f t="shared" si="160"/>
        <v/>
      </c>
      <c r="AI314" s="169" t="str">
        <f t="shared" si="160"/>
        <v/>
      </c>
      <c r="AJ314" s="169" t="str">
        <f t="shared" si="160"/>
        <v/>
      </c>
      <c r="AK314" s="169" t="str">
        <f t="shared" si="160"/>
        <v/>
      </c>
      <c r="AL314" s="169" t="str">
        <f t="shared" si="160"/>
        <v/>
      </c>
      <c r="AM314" s="169" t="str">
        <f t="shared" si="160"/>
        <v/>
      </c>
      <c r="AN314" s="169" t="str">
        <f t="shared" si="160"/>
        <v/>
      </c>
      <c r="AO314" s="169" t="str">
        <f t="shared" si="160"/>
        <v/>
      </c>
      <c r="AP314" s="169" t="str">
        <f t="shared" si="160"/>
        <v/>
      </c>
      <c r="AQ314" s="170">
        <f t="shared" si="153"/>
        <v>0</v>
      </c>
      <c r="AR314" s="170">
        <f t="shared" si="154"/>
        <v>0</v>
      </c>
      <c r="AS314" s="193">
        <f t="shared" si="155"/>
        <v>0</v>
      </c>
    </row>
    <row r="315" spans="1:45" s="74" customFormat="1" ht="27.75" customHeight="1">
      <c r="A315" s="184">
        <f>'Inventory - Linear and Vertical'!A302</f>
        <v>299</v>
      </c>
      <c r="B315" s="184"/>
      <c r="C315" s="184">
        <f>'Inventory - Linear and Vertical'!D302</f>
        <v>0</v>
      </c>
      <c r="D315" s="184" t="str">
        <f>IF('Inventory - Linear and Vertical'!E302="","",'Inventory - Linear and Vertical'!E302)</f>
        <v/>
      </c>
      <c r="E315" s="185">
        <f>'Inventory - Linear and Vertical'!F302</f>
        <v>0</v>
      </c>
      <c r="F315" s="186">
        <f>'Inventory - Linear and Vertical'!G302</f>
        <v>0</v>
      </c>
      <c r="G315" s="194">
        <f>'Inventory - Linear and Vertical'!K302</f>
        <v>0</v>
      </c>
      <c r="H315" s="188">
        <f>IF(C315='Community-Wide Current State'!$A$18,'Inventory - Vehicles and Equip.'!J297-'Inventory - Vehicles and Equip.'!O297,'Inventory - Linear and Vertical'!I302)</f>
        <v>0</v>
      </c>
      <c r="I315" s="188">
        <f>'Inventory - Linear and Vertical'!M302</f>
        <v>0</v>
      </c>
      <c r="J315" s="189" t="str">
        <f>IF(ISNUMBER('Inventory - Linear and Vertical'!AA302),'Inventory - Linear and Vertical'!AA302,"")</f>
        <v/>
      </c>
      <c r="K315" s="190">
        <f t="shared" si="138"/>
        <v>0</v>
      </c>
      <c r="L315" s="190">
        <f t="shared" si="146"/>
        <v>0</v>
      </c>
      <c r="M315" s="190">
        <f t="shared" si="147"/>
        <v>0</v>
      </c>
      <c r="N315" s="190">
        <f t="shared" si="148"/>
        <v>0</v>
      </c>
      <c r="O315" s="190">
        <f t="shared" si="149"/>
        <v>0</v>
      </c>
      <c r="P315" s="191">
        <f t="shared" si="150"/>
        <v>0</v>
      </c>
      <c r="Q315" s="192" t="str">
        <f t="shared" si="151"/>
        <v/>
      </c>
      <c r="R315" s="192" t="str">
        <f t="shared" si="152"/>
        <v/>
      </c>
      <c r="S315" s="169" t="str">
        <f t="shared" si="139"/>
        <v/>
      </c>
      <c r="T315" s="169" t="str">
        <f t="shared" si="158"/>
        <v/>
      </c>
      <c r="U315" s="169" t="str">
        <f t="shared" si="158"/>
        <v/>
      </c>
      <c r="V315" s="169" t="str">
        <f t="shared" si="140"/>
        <v/>
      </c>
      <c r="W315" s="169" t="str">
        <f t="shared" si="159"/>
        <v/>
      </c>
      <c r="X315" s="169" t="str">
        <f t="shared" si="159"/>
        <v/>
      </c>
      <c r="Y315" s="169" t="str">
        <f t="shared" si="159"/>
        <v/>
      </c>
      <c r="Z315" s="169" t="str">
        <f t="shared" si="159"/>
        <v/>
      </c>
      <c r="AA315" s="169" t="str">
        <f t="shared" si="159"/>
        <v/>
      </c>
      <c r="AB315" s="169" t="str">
        <f t="shared" si="159"/>
        <v/>
      </c>
      <c r="AC315" s="169" t="str">
        <f t="shared" si="159"/>
        <v/>
      </c>
      <c r="AD315" s="169" t="str">
        <f t="shared" si="159"/>
        <v/>
      </c>
      <c r="AE315" s="169" t="str">
        <f t="shared" si="159"/>
        <v/>
      </c>
      <c r="AF315" s="169" t="str">
        <f t="shared" si="159"/>
        <v/>
      </c>
      <c r="AG315" s="169" t="str">
        <f t="shared" si="160"/>
        <v/>
      </c>
      <c r="AH315" s="169" t="str">
        <f t="shared" si="160"/>
        <v/>
      </c>
      <c r="AI315" s="169" t="str">
        <f t="shared" si="160"/>
        <v/>
      </c>
      <c r="AJ315" s="169" t="str">
        <f t="shared" si="160"/>
        <v/>
      </c>
      <c r="AK315" s="169" t="str">
        <f t="shared" si="160"/>
        <v/>
      </c>
      <c r="AL315" s="169" t="str">
        <f t="shared" si="160"/>
        <v/>
      </c>
      <c r="AM315" s="169" t="str">
        <f t="shared" si="160"/>
        <v/>
      </c>
      <c r="AN315" s="169" t="str">
        <f t="shared" si="160"/>
        <v/>
      </c>
      <c r="AO315" s="169" t="str">
        <f t="shared" si="160"/>
        <v/>
      </c>
      <c r="AP315" s="169" t="str">
        <f t="shared" si="160"/>
        <v/>
      </c>
      <c r="AQ315" s="170">
        <f t="shared" si="153"/>
        <v>0</v>
      </c>
      <c r="AR315" s="170">
        <f t="shared" si="154"/>
        <v>0</v>
      </c>
      <c r="AS315" s="193">
        <f t="shared" si="155"/>
        <v>0</v>
      </c>
    </row>
    <row r="316" spans="1:45" s="74" customFormat="1" ht="27.75" customHeight="1">
      <c r="A316" s="184">
        <f>'Inventory - Linear and Vertical'!A303</f>
        <v>300</v>
      </c>
      <c r="B316" s="184"/>
      <c r="C316" s="184">
        <f>'Inventory - Linear and Vertical'!D303</f>
        <v>0</v>
      </c>
      <c r="D316" s="184" t="str">
        <f>IF('Inventory - Linear and Vertical'!E303="","",'Inventory - Linear and Vertical'!E303)</f>
        <v/>
      </c>
      <c r="E316" s="185">
        <f>'Inventory - Linear and Vertical'!F303</f>
        <v>0</v>
      </c>
      <c r="F316" s="186">
        <f>'Inventory - Linear and Vertical'!G303</f>
        <v>0</v>
      </c>
      <c r="G316" s="194">
        <f>'Inventory - Linear and Vertical'!K303</f>
        <v>0</v>
      </c>
      <c r="H316" s="188">
        <f>IF(C316='Community-Wide Current State'!$A$18,'Inventory - Vehicles and Equip.'!J298-'Inventory - Vehicles and Equip.'!O298,'Inventory - Linear and Vertical'!I303)</f>
        <v>0</v>
      </c>
      <c r="I316" s="188">
        <f>'Inventory - Linear and Vertical'!M303</f>
        <v>0</v>
      </c>
      <c r="J316" s="189" t="str">
        <f>IF(ISNUMBER('Inventory - Linear and Vertical'!AA303),'Inventory - Linear and Vertical'!AA303,"")</f>
        <v/>
      </c>
      <c r="K316" s="190">
        <f t="shared" si="138"/>
        <v>0</v>
      </c>
      <c r="L316" s="190">
        <f t="shared" si="146"/>
        <v>0</v>
      </c>
      <c r="M316" s="190">
        <f t="shared" si="147"/>
        <v>0</v>
      </c>
      <c r="N316" s="190">
        <f t="shared" si="148"/>
        <v>0</v>
      </c>
      <c r="O316" s="190">
        <f t="shared" si="149"/>
        <v>0</v>
      </c>
      <c r="P316" s="191">
        <f t="shared" si="150"/>
        <v>0</v>
      </c>
      <c r="Q316" s="192" t="str">
        <f t="shared" si="151"/>
        <v/>
      </c>
      <c r="R316" s="192" t="str">
        <f t="shared" si="152"/>
        <v/>
      </c>
      <c r="S316" s="169" t="str">
        <f t="shared" si="139"/>
        <v/>
      </c>
      <c r="T316" s="169" t="str">
        <f t="shared" si="158"/>
        <v/>
      </c>
      <c r="U316" s="169" t="str">
        <f t="shared" si="158"/>
        <v/>
      </c>
      <c r="V316" s="169" t="str">
        <f t="shared" si="140"/>
        <v/>
      </c>
      <c r="W316" s="169" t="str">
        <f t="shared" si="159"/>
        <v/>
      </c>
      <c r="X316" s="169" t="str">
        <f t="shared" si="159"/>
        <v/>
      </c>
      <c r="Y316" s="169" t="str">
        <f t="shared" si="159"/>
        <v/>
      </c>
      <c r="Z316" s="169" t="str">
        <f t="shared" si="159"/>
        <v/>
      </c>
      <c r="AA316" s="169" t="str">
        <f t="shared" si="159"/>
        <v/>
      </c>
      <c r="AB316" s="169" t="str">
        <f t="shared" si="159"/>
        <v/>
      </c>
      <c r="AC316" s="169" t="str">
        <f t="shared" si="159"/>
        <v/>
      </c>
      <c r="AD316" s="169" t="str">
        <f t="shared" si="159"/>
        <v/>
      </c>
      <c r="AE316" s="169" t="str">
        <f t="shared" si="159"/>
        <v/>
      </c>
      <c r="AF316" s="169" t="str">
        <f t="shared" si="159"/>
        <v/>
      </c>
      <c r="AG316" s="169" t="str">
        <f t="shared" si="160"/>
        <v/>
      </c>
      <c r="AH316" s="169" t="str">
        <f t="shared" si="160"/>
        <v/>
      </c>
      <c r="AI316" s="169" t="str">
        <f t="shared" si="160"/>
        <v/>
      </c>
      <c r="AJ316" s="169" t="str">
        <f t="shared" si="160"/>
        <v/>
      </c>
      <c r="AK316" s="169" t="str">
        <f t="shared" si="160"/>
        <v/>
      </c>
      <c r="AL316" s="169" t="str">
        <f t="shared" si="160"/>
        <v/>
      </c>
      <c r="AM316" s="169" t="str">
        <f t="shared" si="160"/>
        <v/>
      </c>
      <c r="AN316" s="169" t="str">
        <f t="shared" si="160"/>
        <v/>
      </c>
      <c r="AO316" s="169" t="str">
        <f t="shared" si="160"/>
        <v/>
      </c>
      <c r="AP316" s="169" t="str">
        <f t="shared" si="160"/>
        <v/>
      </c>
      <c r="AQ316" s="170">
        <f t="shared" si="153"/>
        <v>0</v>
      </c>
      <c r="AR316" s="170">
        <f t="shared" si="154"/>
        <v>0</v>
      </c>
      <c r="AS316" s="193">
        <f t="shared" si="155"/>
        <v>0</v>
      </c>
    </row>
    <row r="317" spans="1:45" s="74" customFormat="1" ht="27.75" customHeight="1">
      <c r="A317" s="184">
        <f>'Inventory - Linear and Vertical'!A304</f>
        <v>301</v>
      </c>
      <c r="B317" s="184"/>
      <c r="C317" s="184">
        <f>'Inventory - Linear and Vertical'!D304</f>
        <v>0</v>
      </c>
      <c r="D317" s="184" t="str">
        <f>IF('Inventory - Linear and Vertical'!E304="","",'Inventory - Linear and Vertical'!E304)</f>
        <v/>
      </c>
      <c r="E317" s="185">
        <f>'Inventory - Linear and Vertical'!F304</f>
        <v>0</v>
      </c>
      <c r="F317" s="186">
        <f>'Inventory - Linear and Vertical'!G304</f>
        <v>0</v>
      </c>
      <c r="G317" s="194">
        <f>'Inventory - Linear and Vertical'!K304</f>
        <v>0</v>
      </c>
      <c r="H317" s="188">
        <f>IF(C317='Community-Wide Current State'!$A$18,'Inventory - Vehicles and Equip.'!J299-'Inventory - Vehicles and Equip.'!O299,'Inventory - Linear and Vertical'!I304)</f>
        <v>0</v>
      </c>
      <c r="I317" s="188">
        <f>'Inventory - Linear and Vertical'!M304</f>
        <v>0</v>
      </c>
      <c r="J317" s="189" t="str">
        <f>IF(ISNUMBER('Inventory - Linear and Vertical'!AA304),'Inventory - Linear and Vertical'!AA304,"")</f>
        <v/>
      </c>
      <c r="K317" s="190">
        <f t="shared" si="138"/>
        <v>0</v>
      </c>
      <c r="L317" s="190">
        <f t="shared" si="146"/>
        <v>0</v>
      </c>
      <c r="M317" s="190">
        <f t="shared" si="147"/>
        <v>0</v>
      </c>
      <c r="N317" s="190">
        <f t="shared" si="148"/>
        <v>0</v>
      </c>
      <c r="O317" s="190">
        <f t="shared" si="149"/>
        <v>0</v>
      </c>
      <c r="P317" s="191">
        <f t="shared" si="150"/>
        <v>0</v>
      </c>
      <c r="Q317" s="192" t="str">
        <f t="shared" si="151"/>
        <v/>
      </c>
      <c r="R317" s="192" t="str">
        <f t="shared" si="152"/>
        <v/>
      </c>
      <c r="S317" s="169" t="str">
        <f t="shared" si="139"/>
        <v/>
      </c>
      <c r="T317" s="169" t="str">
        <f t="shared" si="158"/>
        <v/>
      </c>
      <c r="U317" s="169" t="str">
        <f t="shared" si="158"/>
        <v/>
      </c>
      <c r="V317" s="169" t="str">
        <f t="shared" si="140"/>
        <v/>
      </c>
      <c r="W317" s="169" t="str">
        <f t="shared" ref="W317:AF326" si="161">IF(OR($K317=W$16,$L317=W$16,$M317=W$16,$N317=W$16,$O317=W$16,$P317=W$16),$G317,"")</f>
        <v/>
      </c>
      <c r="X317" s="169" t="str">
        <f t="shared" si="161"/>
        <v/>
      </c>
      <c r="Y317" s="169" t="str">
        <f t="shared" si="161"/>
        <v/>
      </c>
      <c r="Z317" s="169" t="str">
        <f t="shared" si="161"/>
        <v/>
      </c>
      <c r="AA317" s="169" t="str">
        <f t="shared" si="161"/>
        <v/>
      </c>
      <c r="AB317" s="169" t="str">
        <f t="shared" si="161"/>
        <v/>
      </c>
      <c r="AC317" s="169" t="str">
        <f t="shared" si="161"/>
        <v/>
      </c>
      <c r="AD317" s="169" t="str">
        <f t="shared" si="161"/>
        <v/>
      </c>
      <c r="AE317" s="169" t="str">
        <f t="shared" si="161"/>
        <v/>
      </c>
      <c r="AF317" s="169" t="str">
        <f t="shared" si="161"/>
        <v/>
      </c>
      <c r="AG317" s="169" t="str">
        <f t="shared" ref="AG317:AP326" si="162">IF(OR($K317=AG$16,$L317=AG$16,$M317=AG$16,$N317=AG$16,$O317=AG$16,$P317=AG$16),$G317,"")</f>
        <v/>
      </c>
      <c r="AH317" s="169" t="str">
        <f t="shared" si="162"/>
        <v/>
      </c>
      <c r="AI317" s="169" t="str">
        <f t="shared" si="162"/>
        <v/>
      </c>
      <c r="AJ317" s="169" t="str">
        <f t="shared" si="162"/>
        <v/>
      </c>
      <c r="AK317" s="169" t="str">
        <f t="shared" si="162"/>
        <v/>
      </c>
      <c r="AL317" s="169" t="str">
        <f t="shared" si="162"/>
        <v/>
      </c>
      <c r="AM317" s="169" t="str">
        <f t="shared" si="162"/>
        <v/>
      </c>
      <c r="AN317" s="169" t="str">
        <f t="shared" si="162"/>
        <v/>
      </c>
      <c r="AO317" s="169" t="str">
        <f t="shared" si="162"/>
        <v/>
      </c>
      <c r="AP317" s="169" t="str">
        <f t="shared" si="162"/>
        <v/>
      </c>
      <c r="AQ317" s="170">
        <f t="shared" si="153"/>
        <v>0</v>
      </c>
      <c r="AR317" s="170">
        <f t="shared" si="154"/>
        <v>0</v>
      </c>
      <c r="AS317" s="193">
        <f t="shared" si="155"/>
        <v>0</v>
      </c>
    </row>
    <row r="318" spans="1:45" s="74" customFormat="1" ht="27.75" customHeight="1">
      <c r="A318" s="184">
        <f>'Inventory - Linear and Vertical'!A305</f>
        <v>302</v>
      </c>
      <c r="B318" s="184"/>
      <c r="C318" s="184">
        <f>'Inventory - Linear and Vertical'!D305</f>
        <v>0</v>
      </c>
      <c r="D318" s="184" t="str">
        <f>IF('Inventory - Linear and Vertical'!E305="","",'Inventory - Linear and Vertical'!E305)</f>
        <v/>
      </c>
      <c r="E318" s="185">
        <f>'Inventory - Linear and Vertical'!F305</f>
        <v>0</v>
      </c>
      <c r="F318" s="186">
        <f>'Inventory - Linear and Vertical'!G305</f>
        <v>0</v>
      </c>
      <c r="G318" s="194">
        <f>'Inventory - Linear and Vertical'!K305</f>
        <v>0</v>
      </c>
      <c r="H318" s="188">
        <f>IF(C318='Community-Wide Current State'!$A$18,'Inventory - Vehicles and Equip.'!J300-'Inventory - Vehicles and Equip.'!O300,'Inventory - Linear and Vertical'!I305)</f>
        <v>0</v>
      </c>
      <c r="I318" s="188">
        <f>'Inventory - Linear and Vertical'!M305</f>
        <v>0</v>
      </c>
      <c r="J318" s="189" t="str">
        <f>IF(ISNUMBER('Inventory - Linear and Vertical'!AA305),'Inventory - Linear and Vertical'!AA305,"")</f>
        <v/>
      </c>
      <c r="K318" s="190">
        <f t="shared" si="138"/>
        <v>0</v>
      </c>
      <c r="L318" s="190">
        <f t="shared" si="146"/>
        <v>0</v>
      </c>
      <c r="M318" s="190">
        <f t="shared" si="147"/>
        <v>0</v>
      </c>
      <c r="N318" s="190">
        <f t="shared" si="148"/>
        <v>0</v>
      </c>
      <c r="O318" s="190">
        <f t="shared" si="149"/>
        <v>0</v>
      </c>
      <c r="P318" s="191">
        <f t="shared" si="150"/>
        <v>0</v>
      </c>
      <c r="Q318" s="192" t="str">
        <f t="shared" si="151"/>
        <v/>
      </c>
      <c r="R318" s="192" t="str">
        <f t="shared" si="152"/>
        <v/>
      </c>
      <c r="S318" s="169" t="str">
        <f t="shared" si="139"/>
        <v/>
      </c>
      <c r="T318" s="169" t="str">
        <f t="shared" ref="T318:U337" si="163">IF(OR($K318=T$16,$L318=T$16,$M318=T$16,$N318=T$16,$O318=T$16,$P318=T$16),$G318,"")</f>
        <v/>
      </c>
      <c r="U318" s="169" t="str">
        <f t="shared" si="163"/>
        <v/>
      </c>
      <c r="V318" s="169" t="str">
        <f t="shared" si="140"/>
        <v/>
      </c>
      <c r="W318" s="169" t="str">
        <f t="shared" si="161"/>
        <v/>
      </c>
      <c r="X318" s="169" t="str">
        <f t="shared" si="161"/>
        <v/>
      </c>
      <c r="Y318" s="169" t="str">
        <f t="shared" si="161"/>
        <v/>
      </c>
      <c r="Z318" s="169" t="str">
        <f t="shared" si="161"/>
        <v/>
      </c>
      <c r="AA318" s="169" t="str">
        <f t="shared" si="161"/>
        <v/>
      </c>
      <c r="AB318" s="169" t="str">
        <f t="shared" si="161"/>
        <v/>
      </c>
      <c r="AC318" s="169" t="str">
        <f t="shared" si="161"/>
        <v/>
      </c>
      <c r="AD318" s="169" t="str">
        <f t="shared" si="161"/>
        <v/>
      </c>
      <c r="AE318" s="169" t="str">
        <f t="shared" si="161"/>
        <v/>
      </c>
      <c r="AF318" s="169" t="str">
        <f t="shared" si="161"/>
        <v/>
      </c>
      <c r="AG318" s="169" t="str">
        <f t="shared" si="162"/>
        <v/>
      </c>
      <c r="AH318" s="169" t="str">
        <f t="shared" si="162"/>
        <v/>
      </c>
      <c r="AI318" s="169" t="str">
        <f t="shared" si="162"/>
        <v/>
      </c>
      <c r="AJ318" s="169" t="str">
        <f t="shared" si="162"/>
        <v/>
      </c>
      <c r="AK318" s="169" t="str">
        <f t="shared" si="162"/>
        <v/>
      </c>
      <c r="AL318" s="169" t="str">
        <f t="shared" si="162"/>
        <v/>
      </c>
      <c r="AM318" s="169" t="str">
        <f t="shared" si="162"/>
        <v/>
      </c>
      <c r="AN318" s="169" t="str">
        <f t="shared" si="162"/>
        <v/>
      </c>
      <c r="AO318" s="169" t="str">
        <f t="shared" si="162"/>
        <v/>
      </c>
      <c r="AP318" s="169" t="str">
        <f t="shared" si="162"/>
        <v/>
      </c>
      <c r="AQ318" s="170">
        <f t="shared" si="153"/>
        <v>0</v>
      </c>
      <c r="AR318" s="170">
        <f t="shared" si="154"/>
        <v>0</v>
      </c>
      <c r="AS318" s="193">
        <f t="shared" si="155"/>
        <v>0</v>
      </c>
    </row>
    <row r="319" spans="1:45" s="74" customFormat="1" ht="27.75" customHeight="1">
      <c r="A319" s="184">
        <f>'Inventory - Linear and Vertical'!A306</f>
        <v>303</v>
      </c>
      <c r="B319" s="184"/>
      <c r="C319" s="184">
        <f>'Inventory - Linear and Vertical'!D306</f>
        <v>0</v>
      </c>
      <c r="D319" s="184" t="str">
        <f>IF('Inventory - Linear and Vertical'!E306="","",'Inventory - Linear and Vertical'!E306)</f>
        <v/>
      </c>
      <c r="E319" s="185">
        <f>'Inventory - Linear and Vertical'!F306</f>
        <v>0</v>
      </c>
      <c r="F319" s="186">
        <f>'Inventory - Linear and Vertical'!G306</f>
        <v>0</v>
      </c>
      <c r="G319" s="194">
        <f>'Inventory - Linear and Vertical'!K306</f>
        <v>0</v>
      </c>
      <c r="H319" s="188">
        <f>IF(C319='Community-Wide Current State'!$A$18,'Inventory - Vehicles and Equip.'!J301-'Inventory - Vehicles and Equip.'!O301,'Inventory - Linear and Vertical'!I306)</f>
        <v>0</v>
      </c>
      <c r="I319" s="188">
        <f>'Inventory - Linear and Vertical'!M306</f>
        <v>0</v>
      </c>
      <c r="J319" s="189" t="str">
        <f>IF(ISNUMBER('Inventory - Linear and Vertical'!AA306),'Inventory - Linear and Vertical'!AA306,"")</f>
        <v/>
      </c>
      <c r="K319" s="190">
        <f t="shared" si="138"/>
        <v>0</v>
      </c>
      <c r="L319" s="190">
        <f t="shared" si="146"/>
        <v>0</v>
      </c>
      <c r="M319" s="190">
        <f t="shared" si="147"/>
        <v>0</v>
      </c>
      <c r="N319" s="190">
        <f t="shared" si="148"/>
        <v>0</v>
      </c>
      <c r="O319" s="190">
        <f t="shared" si="149"/>
        <v>0</v>
      </c>
      <c r="P319" s="191">
        <f t="shared" si="150"/>
        <v>0</v>
      </c>
      <c r="Q319" s="192" t="str">
        <f t="shared" si="151"/>
        <v/>
      </c>
      <c r="R319" s="192" t="str">
        <f t="shared" si="152"/>
        <v/>
      </c>
      <c r="S319" s="169" t="str">
        <f t="shared" si="139"/>
        <v/>
      </c>
      <c r="T319" s="169" t="str">
        <f t="shared" si="163"/>
        <v/>
      </c>
      <c r="U319" s="169" t="str">
        <f t="shared" si="163"/>
        <v/>
      </c>
      <c r="V319" s="169" t="str">
        <f t="shared" si="140"/>
        <v/>
      </c>
      <c r="W319" s="169" t="str">
        <f t="shared" si="161"/>
        <v/>
      </c>
      <c r="X319" s="169" t="str">
        <f t="shared" si="161"/>
        <v/>
      </c>
      <c r="Y319" s="169" t="str">
        <f t="shared" si="161"/>
        <v/>
      </c>
      <c r="Z319" s="169" t="str">
        <f t="shared" si="161"/>
        <v/>
      </c>
      <c r="AA319" s="169" t="str">
        <f t="shared" si="161"/>
        <v/>
      </c>
      <c r="AB319" s="169" t="str">
        <f t="shared" si="161"/>
        <v/>
      </c>
      <c r="AC319" s="169" t="str">
        <f t="shared" si="161"/>
        <v/>
      </c>
      <c r="AD319" s="169" t="str">
        <f t="shared" si="161"/>
        <v/>
      </c>
      <c r="AE319" s="169" t="str">
        <f t="shared" si="161"/>
        <v/>
      </c>
      <c r="AF319" s="169" t="str">
        <f t="shared" si="161"/>
        <v/>
      </c>
      <c r="AG319" s="169" t="str">
        <f t="shared" si="162"/>
        <v/>
      </c>
      <c r="AH319" s="169" t="str">
        <f t="shared" si="162"/>
        <v/>
      </c>
      <c r="AI319" s="169" t="str">
        <f t="shared" si="162"/>
        <v/>
      </c>
      <c r="AJ319" s="169" t="str">
        <f t="shared" si="162"/>
        <v/>
      </c>
      <c r="AK319" s="169" t="str">
        <f t="shared" si="162"/>
        <v/>
      </c>
      <c r="AL319" s="169" t="str">
        <f t="shared" si="162"/>
        <v/>
      </c>
      <c r="AM319" s="169" t="str">
        <f t="shared" si="162"/>
        <v/>
      </c>
      <c r="AN319" s="169" t="str">
        <f t="shared" si="162"/>
        <v/>
      </c>
      <c r="AO319" s="169" t="str">
        <f t="shared" si="162"/>
        <v/>
      </c>
      <c r="AP319" s="169" t="str">
        <f t="shared" si="162"/>
        <v/>
      </c>
      <c r="AQ319" s="170">
        <f t="shared" si="153"/>
        <v>0</v>
      </c>
      <c r="AR319" s="170">
        <f t="shared" si="154"/>
        <v>0</v>
      </c>
      <c r="AS319" s="193">
        <f t="shared" si="155"/>
        <v>0</v>
      </c>
    </row>
    <row r="320" spans="1:45" s="74" customFormat="1" ht="27.75" customHeight="1">
      <c r="A320" s="184">
        <f>'Inventory - Linear and Vertical'!A307</f>
        <v>304</v>
      </c>
      <c r="B320" s="184"/>
      <c r="C320" s="184">
        <f>'Inventory - Linear and Vertical'!D307</f>
        <v>0</v>
      </c>
      <c r="D320" s="184" t="str">
        <f>IF('Inventory - Linear and Vertical'!E307="","",'Inventory - Linear and Vertical'!E307)</f>
        <v/>
      </c>
      <c r="E320" s="185">
        <f>'Inventory - Linear and Vertical'!F307</f>
        <v>0</v>
      </c>
      <c r="F320" s="186">
        <f>'Inventory - Linear and Vertical'!G307</f>
        <v>0</v>
      </c>
      <c r="G320" s="194">
        <f>'Inventory - Linear and Vertical'!K307</f>
        <v>0</v>
      </c>
      <c r="H320" s="188">
        <f>IF(C320='Community-Wide Current State'!$A$18,'Inventory - Vehicles and Equip.'!J302-'Inventory - Vehicles and Equip.'!O302,'Inventory - Linear and Vertical'!I307)</f>
        <v>0</v>
      </c>
      <c r="I320" s="188">
        <f>'Inventory - Linear and Vertical'!M307</f>
        <v>0</v>
      </c>
      <c r="J320" s="189" t="str">
        <f>IF(ISNUMBER('Inventory - Linear and Vertical'!AA307),'Inventory - Linear and Vertical'!AA307,"")</f>
        <v/>
      </c>
      <c r="K320" s="190">
        <f t="shared" si="138"/>
        <v>0</v>
      </c>
      <c r="L320" s="190">
        <f t="shared" si="146"/>
        <v>0</v>
      </c>
      <c r="M320" s="190">
        <f t="shared" si="147"/>
        <v>0</v>
      </c>
      <c r="N320" s="190">
        <f t="shared" si="148"/>
        <v>0</v>
      </c>
      <c r="O320" s="190">
        <f t="shared" si="149"/>
        <v>0</v>
      </c>
      <c r="P320" s="191">
        <f t="shared" si="150"/>
        <v>0</v>
      </c>
      <c r="Q320" s="192" t="str">
        <f t="shared" si="151"/>
        <v/>
      </c>
      <c r="R320" s="192" t="str">
        <f t="shared" si="152"/>
        <v/>
      </c>
      <c r="S320" s="169" t="str">
        <f t="shared" si="139"/>
        <v/>
      </c>
      <c r="T320" s="169" t="str">
        <f t="shared" si="163"/>
        <v/>
      </c>
      <c r="U320" s="169" t="str">
        <f t="shared" si="163"/>
        <v/>
      </c>
      <c r="V320" s="169" t="str">
        <f t="shared" si="140"/>
        <v/>
      </c>
      <c r="W320" s="169" t="str">
        <f t="shared" si="161"/>
        <v/>
      </c>
      <c r="X320" s="169" t="str">
        <f t="shared" si="161"/>
        <v/>
      </c>
      <c r="Y320" s="169" t="str">
        <f t="shared" si="161"/>
        <v/>
      </c>
      <c r="Z320" s="169" t="str">
        <f t="shared" si="161"/>
        <v/>
      </c>
      <c r="AA320" s="169" t="str">
        <f t="shared" si="161"/>
        <v/>
      </c>
      <c r="AB320" s="169" t="str">
        <f t="shared" si="161"/>
        <v/>
      </c>
      <c r="AC320" s="169" t="str">
        <f t="shared" si="161"/>
        <v/>
      </c>
      <c r="AD320" s="169" t="str">
        <f t="shared" si="161"/>
        <v/>
      </c>
      <c r="AE320" s="169" t="str">
        <f t="shared" si="161"/>
        <v/>
      </c>
      <c r="AF320" s="169" t="str">
        <f t="shared" si="161"/>
        <v/>
      </c>
      <c r="AG320" s="169" t="str">
        <f t="shared" si="162"/>
        <v/>
      </c>
      <c r="AH320" s="169" t="str">
        <f t="shared" si="162"/>
        <v/>
      </c>
      <c r="AI320" s="169" t="str">
        <f t="shared" si="162"/>
        <v/>
      </c>
      <c r="AJ320" s="169" t="str">
        <f t="shared" si="162"/>
        <v/>
      </c>
      <c r="AK320" s="169" t="str">
        <f t="shared" si="162"/>
        <v/>
      </c>
      <c r="AL320" s="169" t="str">
        <f t="shared" si="162"/>
        <v/>
      </c>
      <c r="AM320" s="169" t="str">
        <f t="shared" si="162"/>
        <v/>
      </c>
      <c r="AN320" s="169" t="str">
        <f t="shared" si="162"/>
        <v/>
      </c>
      <c r="AO320" s="169" t="str">
        <f t="shared" si="162"/>
        <v/>
      </c>
      <c r="AP320" s="169" t="str">
        <f t="shared" si="162"/>
        <v/>
      </c>
      <c r="AQ320" s="170">
        <f t="shared" si="153"/>
        <v>0</v>
      </c>
      <c r="AR320" s="170">
        <f t="shared" si="154"/>
        <v>0</v>
      </c>
      <c r="AS320" s="193">
        <f t="shared" si="155"/>
        <v>0</v>
      </c>
    </row>
    <row r="321" spans="1:45" s="74" customFormat="1" ht="27.75" customHeight="1">
      <c r="A321" s="184">
        <f>'Inventory - Linear and Vertical'!A308</f>
        <v>305</v>
      </c>
      <c r="B321" s="184"/>
      <c r="C321" s="184">
        <f>'Inventory - Linear and Vertical'!D308</f>
        <v>0</v>
      </c>
      <c r="D321" s="184" t="str">
        <f>IF('Inventory - Linear and Vertical'!E308="","",'Inventory - Linear and Vertical'!E308)</f>
        <v/>
      </c>
      <c r="E321" s="185">
        <f>'Inventory - Linear and Vertical'!F308</f>
        <v>0</v>
      </c>
      <c r="F321" s="186">
        <f>'Inventory - Linear and Vertical'!G308</f>
        <v>0</v>
      </c>
      <c r="G321" s="194">
        <f>'Inventory - Linear and Vertical'!K308</f>
        <v>0</v>
      </c>
      <c r="H321" s="188">
        <f>IF(C321='Community-Wide Current State'!$A$18,'Inventory - Vehicles and Equip.'!J303-'Inventory - Vehicles and Equip.'!O303,'Inventory - Linear and Vertical'!I308)</f>
        <v>0</v>
      </c>
      <c r="I321" s="188">
        <f>'Inventory - Linear and Vertical'!M308</f>
        <v>0</v>
      </c>
      <c r="J321" s="189" t="str">
        <f>IF(ISNUMBER('Inventory - Linear and Vertical'!AA308),'Inventory - Linear and Vertical'!AA308,"")</f>
        <v/>
      </c>
      <c r="K321" s="190">
        <f t="shared" si="138"/>
        <v>0</v>
      </c>
      <c r="L321" s="190">
        <f t="shared" si="146"/>
        <v>0</v>
      </c>
      <c r="M321" s="190">
        <f t="shared" si="147"/>
        <v>0</v>
      </c>
      <c r="N321" s="190">
        <f t="shared" si="148"/>
        <v>0</v>
      </c>
      <c r="O321" s="190">
        <f t="shared" si="149"/>
        <v>0</v>
      </c>
      <c r="P321" s="191">
        <f t="shared" si="150"/>
        <v>0</v>
      </c>
      <c r="Q321" s="192" t="str">
        <f t="shared" si="151"/>
        <v/>
      </c>
      <c r="R321" s="192" t="str">
        <f t="shared" si="152"/>
        <v/>
      </c>
      <c r="S321" s="169" t="str">
        <f t="shared" si="139"/>
        <v/>
      </c>
      <c r="T321" s="169" t="str">
        <f t="shared" si="163"/>
        <v/>
      </c>
      <c r="U321" s="169" t="str">
        <f t="shared" si="163"/>
        <v/>
      </c>
      <c r="V321" s="169" t="str">
        <f t="shared" si="140"/>
        <v/>
      </c>
      <c r="W321" s="169" t="str">
        <f t="shared" si="161"/>
        <v/>
      </c>
      <c r="X321" s="169" t="str">
        <f t="shared" si="161"/>
        <v/>
      </c>
      <c r="Y321" s="169" t="str">
        <f t="shared" si="161"/>
        <v/>
      </c>
      <c r="Z321" s="169" t="str">
        <f t="shared" si="161"/>
        <v/>
      </c>
      <c r="AA321" s="169" t="str">
        <f t="shared" si="161"/>
        <v/>
      </c>
      <c r="AB321" s="169" t="str">
        <f t="shared" si="161"/>
        <v/>
      </c>
      <c r="AC321" s="169" t="str">
        <f t="shared" si="161"/>
        <v/>
      </c>
      <c r="AD321" s="169" t="str">
        <f t="shared" si="161"/>
        <v/>
      </c>
      <c r="AE321" s="169" t="str">
        <f t="shared" si="161"/>
        <v/>
      </c>
      <c r="AF321" s="169" t="str">
        <f t="shared" si="161"/>
        <v/>
      </c>
      <c r="AG321" s="169" t="str">
        <f t="shared" si="162"/>
        <v/>
      </c>
      <c r="AH321" s="169" t="str">
        <f t="shared" si="162"/>
        <v/>
      </c>
      <c r="AI321" s="169" t="str">
        <f t="shared" si="162"/>
        <v/>
      </c>
      <c r="AJ321" s="169" t="str">
        <f t="shared" si="162"/>
        <v/>
      </c>
      <c r="AK321" s="169" t="str">
        <f t="shared" si="162"/>
        <v/>
      </c>
      <c r="AL321" s="169" t="str">
        <f t="shared" si="162"/>
        <v/>
      </c>
      <c r="AM321" s="169" t="str">
        <f t="shared" si="162"/>
        <v/>
      </c>
      <c r="AN321" s="169" t="str">
        <f t="shared" si="162"/>
        <v/>
      </c>
      <c r="AO321" s="169" t="str">
        <f t="shared" si="162"/>
        <v/>
      </c>
      <c r="AP321" s="169" t="str">
        <f t="shared" si="162"/>
        <v/>
      </c>
      <c r="AQ321" s="170">
        <f t="shared" si="153"/>
        <v>0</v>
      </c>
      <c r="AR321" s="170">
        <f t="shared" si="154"/>
        <v>0</v>
      </c>
      <c r="AS321" s="193">
        <f t="shared" si="155"/>
        <v>0</v>
      </c>
    </row>
    <row r="322" spans="1:45" s="74" customFormat="1" ht="27.75" customHeight="1">
      <c r="A322" s="184">
        <f>'Inventory - Linear and Vertical'!A309</f>
        <v>306</v>
      </c>
      <c r="B322" s="184"/>
      <c r="C322" s="184">
        <f>'Inventory - Linear and Vertical'!D309</f>
        <v>0</v>
      </c>
      <c r="D322" s="184" t="str">
        <f>IF('Inventory - Linear and Vertical'!E309="","",'Inventory - Linear and Vertical'!E309)</f>
        <v/>
      </c>
      <c r="E322" s="185">
        <f>'Inventory - Linear and Vertical'!F309</f>
        <v>0</v>
      </c>
      <c r="F322" s="186">
        <f>'Inventory - Linear and Vertical'!G309</f>
        <v>0</v>
      </c>
      <c r="G322" s="194">
        <f>'Inventory - Linear and Vertical'!K309</f>
        <v>0</v>
      </c>
      <c r="H322" s="188">
        <f>IF(C322='Community-Wide Current State'!$A$18,'Inventory - Vehicles and Equip.'!J304-'Inventory - Vehicles and Equip.'!O304,'Inventory - Linear and Vertical'!I309)</f>
        <v>0</v>
      </c>
      <c r="I322" s="188">
        <f>'Inventory - Linear and Vertical'!M309</f>
        <v>0</v>
      </c>
      <c r="J322" s="189" t="str">
        <f>IF(ISNUMBER('Inventory - Linear and Vertical'!AA309),'Inventory - Linear and Vertical'!AA309,"")</f>
        <v/>
      </c>
      <c r="K322" s="190">
        <f t="shared" si="138"/>
        <v>0</v>
      </c>
      <c r="L322" s="190">
        <f t="shared" si="146"/>
        <v>0</v>
      </c>
      <c r="M322" s="190">
        <f t="shared" si="147"/>
        <v>0</v>
      </c>
      <c r="N322" s="190">
        <f t="shared" si="148"/>
        <v>0</v>
      </c>
      <c r="O322" s="190">
        <f t="shared" si="149"/>
        <v>0</v>
      </c>
      <c r="P322" s="191">
        <f t="shared" si="150"/>
        <v>0</v>
      </c>
      <c r="Q322" s="192" t="str">
        <f t="shared" si="151"/>
        <v/>
      </c>
      <c r="R322" s="192" t="str">
        <f t="shared" si="152"/>
        <v/>
      </c>
      <c r="S322" s="169" t="str">
        <f t="shared" si="139"/>
        <v/>
      </c>
      <c r="T322" s="169" t="str">
        <f t="shared" si="163"/>
        <v/>
      </c>
      <c r="U322" s="169" t="str">
        <f t="shared" si="163"/>
        <v/>
      </c>
      <c r="V322" s="169" t="str">
        <f t="shared" si="140"/>
        <v/>
      </c>
      <c r="W322" s="169" t="str">
        <f t="shared" si="161"/>
        <v/>
      </c>
      <c r="X322" s="169" t="str">
        <f t="shared" si="161"/>
        <v/>
      </c>
      <c r="Y322" s="169" t="str">
        <f t="shared" si="161"/>
        <v/>
      </c>
      <c r="Z322" s="169" t="str">
        <f t="shared" si="161"/>
        <v/>
      </c>
      <c r="AA322" s="169" t="str">
        <f t="shared" si="161"/>
        <v/>
      </c>
      <c r="AB322" s="169" t="str">
        <f t="shared" si="161"/>
        <v/>
      </c>
      <c r="AC322" s="169" t="str">
        <f t="shared" si="161"/>
        <v/>
      </c>
      <c r="AD322" s="169" t="str">
        <f t="shared" si="161"/>
        <v/>
      </c>
      <c r="AE322" s="169" t="str">
        <f t="shared" si="161"/>
        <v/>
      </c>
      <c r="AF322" s="169" t="str">
        <f t="shared" si="161"/>
        <v/>
      </c>
      <c r="AG322" s="169" t="str">
        <f t="shared" si="162"/>
        <v/>
      </c>
      <c r="AH322" s="169" t="str">
        <f t="shared" si="162"/>
        <v/>
      </c>
      <c r="AI322" s="169" t="str">
        <f t="shared" si="162"/>
        <v/>
      </c>
      <c r="AJ322" s="169" t="str">
        <f t="shared" si="162"/>
        <v/>
      </c>
      <c r="AK322" s="169" t="str">
        <f t="shared" si="162"/>
        <v/>
      </c>
      <c r="AL322" s="169" t="str">
        <f t="shared" si="162"/>
        <v/>
      </c>
      <c r="AM322" s="169" t="str">
        <f t="shared" si="162"/>
        <v/>
      </c>
      <c r="AN322" s="169" t="str">
        <f t="shared" si="162"/>
        <v/>
      </c>
      <c r="AO322" s="169" t="str">
        <f t="shared" si="162"/>
        <v/>
      </c>
      <c r="AP322" s="169" t="str">
        <f t="shared" si="162"/>
        <v/>
      </c>
      <c r="AQ322" s="170">
        <f t="shared" si="153"/>
        <v>0</v>
      </c>
      <c r="AR322" s="170">
        <f t="shared" si="154"/>
        <v>0</v>
      </c>
      <c r="AS322" s="193">
        <f t="shared" si="155"/>
        <v>0</v>
      </c>
    </row>
    <row r="323" spans="1:45" s="74" customFormat="1" ht="27.75" customHeight="1">
      <c r="A323" s="184">
        <f>'Inventory - Linear and Vertical'!A310</f>
        <v>307</v>
      </c>
      <c r="B323" s="184"/>
      <c r="C323" s="184">
        <f>'Inventory - Linear and Vertical'!D310</f>
        <v>0</v>
      </c>
      <c r="D323" s="184" t="str">
        <f>IF('Inventory - Linear and Vertical'!E310="","",'Inventory - Linear and Vertical'!E310)</f>
        <v/>
      </c>
      <c r="E323" s="185">
        <f>'Inventory - Linear and Vertical'!F310</f>
        <v>0</v>
      </c>
      <c r="F323" s="186">
        <f>'Inventory - Linear and Vertical'!G310</f>
        <v>0</v>
      </c>
      <c r="G323" s="194">
        <f>'Inventory - Linear and Vertical'!K310</f>
        <v>0</v>
      </c>
      <c r="H323" s="188">
        <f>IF(C323='Community-Wide Current State'!$A$18,'Inventory - Vehicles and Equip.'!J305-'Inventory - Vehicles and Equip.'!O305,'Inventory - Linear and Vertical'!I310)</f>
        <v>0</v>
      </c>
      <c r="I323" s="188">
        <f>'Inventory - Linear and Vertical'!M310</f>
        <v>0</v>
      </c>
      <c r="J323" s="189" t="str">
        <f>IF(ISNUMBER('Inventory - Linear and Vertical'!AA310),'Inventory - Linear and Vertical'!AA310,"")</f>
        <v/>
      </c>
      <c r="K323" s="190">
        <f t="shared" si="138"/>
        <v>0</v>
      </c>
      <c r="L323" s="190">
        <f t="shared" si="146"/>
        <v>0</v>
      </c>
      <c r="M323" s="190">
        <f t="shared" si="147"/>
        <v>0</v>
      </c>
      <c r="N323" s="190">
        <f t="shared" si="148"/>
        <v>0</v>
      </c>
      <c r="O323" s="190">
        <f t="shared" si="149"/>
        <v>0</v>
      </c>
      <c r="P323" s="191">
        <f t="shared" si="150"/>
        <v>0</v>
      </c>
      <c r="Q323" s="192" t="str">
        <f t="shared" si="151"/>
        <v/>
      </c>
      <c r="R323" s="192" t="str">
        <f t="shared" si="152"/>
        <v/>
      </c>
      <c r="S323" s="169" t="str">
        <f t="shared" si="139"/>
        <v/>
      </c>
      <c r="T323" s="169" t="str">
        <f t="shared" si="163"/>
        <v/>
      </c>
      <c r="U323" s="169" t="str">
        <f t="shared" si="163"/>
        <v/>
      </c>
      <c r="V323" s="169" t="str">
        <f t="shared" si="140"/>
        <v/>
      </c>
      <c r="W323" s="169" t="str">
        <f t="shared" si="161"/>
        <v/>
      </c>
      <c r="X323" s="169" t="str">
        <f t="shared" si="161"/>
        <v/>
      </c>
      <c r="Y323" s="169" t="str">
        <f t="shared" si="161"/>
        <v/>
      </c>
      <c r="Z323" s="169" t="str">
        <f t="shared" si="161"/>
        <v/>
      </c>
      <c r="AA323" s="169" t="str">
        <f t="shared" si="161"/>
        <v/>
      </c>
      <c r="AB323" s="169" t="str">
        <f t="shared" si="161"/>
        <v/>
      </c>
      <c r="AC323" s="169" t="str">
        <f t="shared" si="161"/>
        <v/>
      </c>
      <c r="AD323" s="169" t="str">
        <f t="shared" si="161"/>
        <v/>
      </c>
      <c r="AE323" s="169" t="str">
        <f t="shared" si="161"/>
        <v/>
      </c>
      <c r="AF323" s="169" t="str">
        <f t="shared" si="161"/>
        <v/>
      </c>
      <c r="AG323" s="169" t="str">
        <f t="shared" si="162"/>
        <v/>
      </c>
      <c r="AH323" s="169" t="str">
        <f t="shared" si="162"/>
        <v/>
      </c>
      <c r="AI323" s="169" t="str">
        <f t="shared" si="162"/>
        <v/>
      </c>
      <c r="AJ323" s="169" t="str">
        <f t="shared" si="162"/>
        <v/>
      </c>
      <c r="AK323" s="169" t="str">
        <f t="shared" si="162"/>
        <v/>
      </c>
      <c r="AL323" s="169" t="str">
        <f t="shared" si="162"/>
        <v/>
      </c>
      <c r="AM323" s="169" t="str">
        <f t="shared" si="162"/>
        <v/>
      </c>
      <c r="AN323" s="169" t="str">
        <f t="shared" si="162"/>
        <v/>
      </c>
      <c r="AO323" s="169" t="str">
        <f t="shared" si="162"/>
        <v/>
      </c>
      <c r="AP323" s="169" t="str">
        <f t="shared" si="162"/>
        <v/>
      </c>
      <c r="AQ323" s="170">
        <f t="shared" si="153"/>
        <v>0</v>
      </c>
      <c r="AR323" s="170">
        <f t="shared" si="154"/>
        <v>0</v>
      </c>
      <c r="AS323" s="193">
        <f t="shared" si="155"/>
        <v>0</v>
      </c>
    </row>
    <row r="324" spans="1:45" s="74" customFormat="1" ht="27.75" customHeight="1">
      <c r="A324" s="184">
        <f>'Inventory - Linear and Vertical'!A311</f>
        <v>308</v>
      </c>
      <c r="B324" s="184"/>
      <c r="C324" s="184">
        <f>'Inventory - Linear and Vertical'!D311</f>
        <v>0</v>
      </c>
      <c r="D324" s="184" t="str">
        <f>IF('Inventory - Linear and Vertical'!E311="","",'Inventory - Linear and Vertical'!E311)</f>
        <v/>
      </c>
      <c r="E324" s="185">
        <f>'Inventory - Linear and Vertical'!F311</f>
        <v>0</v>
      </c>
      <c r="F324" s="186">
        <f>'Inventory - Linear and Vertical'!G311</f>
        <v>0</v>
      </c>
      <c r="G324" s="194">
        <f>'Inventory - Linear and Vertical'!K311</f>
        <v>0</v>
      </c>
      <c r="H324" s="188">
        <f>IF(C324='Community-Wide Current State'!$A$18,'Inventory - Vehicles and Equip.'!J306-'Inventory - Vehicles and Equip.'!O306,'Inventory - Linear and Vertical'!I311)</f>
        <v>0</v>
      </c>
      <c r="I324" s="188">
        <f>'Inventory - Linear and Vertical'!M311</f>
        <v>0</v>
      </c>
      <c r="J324" s="189" t="str">
        <f>IF(ISNUMBER('Inventory - Linear and Vertical'!AA311),'Inventory - Linear and Vertical'!AA311,"")</f>
        <v/>
      </c>
      <c r="K324" s="190">
        <f t="shared" si="138"/>
        <v>0</v>
      </c>
      <c r="L324" s="190">
        <f t="shared" si="146"/>
        <v>0</v>
      </c>
      <c r="M324" s="190">
        <f t="shared" si="147"/>
        <v>0</v>
      </c>
      <c r="N324" s="190">
        <f t="shared" si="148"/>
        <v>0</v>
      </c>
      <c r="O324" s="190">
        <f t="shared" si="149"/>
        <v>0</v>
      </c>
      <c r="P324" s="191">
        <f t="shared" si="150"/>
        <v>0</v>
      </c>
      <c r="Q324" s="192" t="str">
        <f t="shared" si="151"/>
        <v/>
      </c>
      <c r="R324" s="192" t="str">
        <f t="shared" si="152"/>
        <v/>
      </c>
      <c r="S324" s="169" t="str">
        <f t="shared" si="139"/>
        <v/>
      </c>
      <c r="T324" s="169" t="str">
        <f t="shared" si="163"/>
        <v/>
      </c>
      <c r="U324" s="169" t="str">
        <f t="shared" si="163"/>
        <v/>
      </c>
      <c r="V324" s="169" t="str">
        <f t="shared" si="140"/>
        <v/>
      </c>
      <c r="W324" s="169" t="str">
        <f t="shared" si="161"/>
        <v/>
      </c>
      <c r="X324" s="169" t="str">
        <f t="shared" si="161"/>
        <v/>
      </c>
      <c r="Y324" s="169" t="str">
        <f t="shared" si="161"/>
        <v/>
      </c>
      <c r="Z324" s="169" t="str">
        <f t="shared" si="161"/>
        <v/>
      </c>
      <c r="AA324" s="169" t="str">
        <f t="shared" si="161"/>
        <v/>
      </c>
      <c r="AB324" s="169" t="str">
        <f t="shared" si="161"/>
        <v/>
      </c>
      <c r="AC324" s="169" t="str">
        <f t="shared" si="161"/>
        <v/>
      </c>
      <c r="AD324" s="169" t="str">
        <f t="shared" si="161"/>
        <v/>
      </c>
      <c r="AE324" s="169" t="str">
        <f t="shared" si="161"/>
        <v/>
      </c>
      <c r="AF324" s="169" t="str">
        <f t="shared" si="161"/>
        <v/>
      </c>
      <c r="AG324" s="169" t="str">
        <f t="shared" si="162"/>
        <v/>
      </c>
      <c r="AH324" s="169" t="str">
        <f t="shared" si="162"/>
        <v/>
      </c>
      <c r="AI324" s="169" t="str">
        <f t="shared" si="162"/>
        <v/>
      </c>
      <c r="AJ324" s="169" t="str">
        <f t="shared" si="162"/>
        <v/>
      </c>
      <c r="AK324" s="169" t="str">
        <f t="shared" si="162"/>
        <v/>
      </c>
      <c r="AL324" s="169" t="str">
        <f t="shared" si="162"/>
        <v/>
      </c>
      <c r="AM324" s="169" t="str">
        <f t="shared" si="162"/>
        <v/>
      </c>
      <c r="AN324" s="169" t="str">
        <f t="shared" si="162"/>
        <v/>
      </c>
      <c r="AO324" s="169" t="str">
        <f t="shared" si="162"/>
        <v/>
      </c>
      <c r="AP324" s="169" t="str">
        <f t="shared" si="162"/>
        <v/>
      </c>
      <c r="AQ324" s="170">
        <f t="shared" si="153"/>
        <v>0</v>
      </c>
      <c r="AR324" s="170">
        <f t="shared" si="154"/>
        <v>0</v>
      </c>
      <c r="AS324" s="193">
        <f t="shared" si="155"/>
        <v>0</v>
      </c>
    </row>
    <row r="325" spans="1:45" s="74" customFormat="1" ht="27.75" customHeight="1">
      <c r="A325" s="184">
        <f>'Inventory - Linear and Vertical'!A312</f>
        <v>309</v>
      </c>
      <c r="B325" s="184"/>
      <c r="C325" s="184">
        <f>'Inventory - Linear and Vertical'!D312</f>
        <v>0</v>
      </c>
      <c r="D325" s="184" t="str">
        <f>IF('Inventory - Linear and Vertical'!E312="","",'Inventory - Linear and Vertical'!E312)</f>
        <v/>
      </c>
      <c r="E325" s="185">
        <f>'Inventory - Linear and Vertical'!F312</f>
        <v>0</v>
      </c>
      <c r="F325" s="186">
        <f>'Inventory - Linear and Vertical'!G312</f>
        <v>0</v>
      </c>
      <c r="G325" s="194">
        <f>'Inventory - Linear and Vertical'!K312</f>
        <v>0</v>
      </c>
      <c r="H325" s="188">
        <f>IF(C325='Community-Wide Current State'!$A$18,'Inventory - Vehicles and Equip.'!J307-'Inventory - Vehicles and Equip.'!O307,'Inventory - Linear and Vertical'!I312)</f>
        <v>0</v>
      </c>
      <c r="I325" s="188">
        <f>'Inventory - Linear and Vertical'!M312</f>
        <v>0</v>
      </c>
      <c r="J325" s="189" t="str">
        <f>IF(ISNUMBER('Inventory - Linear and Vertical'!AA312),'Inventory - Linear and Vertical'!AA312,"")</f>
        <v/>
      </c>
      <c r="K325" s="190">
        <f t="shared" si="138"/>
        <v>0</v>
      </c>
      <c r="L325" s="190">
        <f t="shared" si="146"/>
        <v>0</v>
      </c>
      <c r="M325" s="190">
        <f t="shared" si="147"/>
        <v>0</v>
      </c>
      <c r="N325" s="190">
        <f t="shared" si="148"/>
        <v>0</v>
      </c>
      <c r="O325" s="190">
        <f t="shared" si="149"/>
        <v>0</v>
      </c>
      <c r="P325" s="191">
        <f t="shared" si="150"/>
        <v>0</v>
      </c>
      <c r="Q325" s="192" t="str">
        <f t="shared" si="151"/>
        <v/>
      </c>
      <c r="R325" s="192" t="str">
        <f t="shared" si="152"/>
        <v/>
      </c>
      <c r="S325" s="169" t="str">
        <f t="shared" si="139"/>
        <v/>
      </c>
      <c r="T325" s="169" t="str">
        <f t="shared" si="163"/>
        <v/>
      </c>
      <c r="U325" s="169" t="str">
        <f t="shared" si="163"/>
        <v/>
      </c>
      <c r="V325" s="169" t="str">
        <f t="shared" si="140"/>
        <v/>
      </c>
      <c r="W325" s="169" t="str">
        <f t="shared" si="161"/>
        <v/>
      </c>
      <c r="X325" s="169" t="str">
        <f t="shared" si="161"/>
        <v/>
      </c>
      <c r="Y325" s="169" t="str">
        <f t="shared" si="161"/>
        <v/>
      </c>
      <c r="Z325" s="169" t="str">
        <f t="shared" si="161"/>
        <v/>
      </c>
      <c r="AA325" s="169" t="str">
        <f t="shared" si="161"/>
        <v/>
      </c>
      <c r="AB325" s="169" t="str">
        <f t="shared" si="161"/>
        <v/>
      </c>
      <c r="AC325" s="169" t="str">
        <f t="shared" si="161"/>
        <v/>
      </c>
      <c r="AD325" s="169" t="str">
        <f t="shared" si="161"/>
        <v/>
      </c>
      <c r="AE325" s="169" t="str">
        <f t="shared" si="161"/>
        <v/>
      </c>
      <c r="AF325" s="169" t="str">
        <f t="shared" si="161"/>
        <v/>
      </c>
      <c r="AG325" s="169" t="str">
        <f t="shared" si="162"/>
        <v/>
      </c>
      <c r="AH325" s="169" t="str">
        <f t="shared" si="162"/>
        <v/>
      </c>
      <c r="AI325" s="169" t="str">
        <f t="shared" si="162"/>
        <v/>
      </c>
      <c r="AJ325" s="169" t="str">
        <f t="shared" si="162"/>
        <v/>
      </c>
      <c r="AK325" s="169" t="str">
        <f t="shared" si="162"/>
        <v/>
      </c>
      <c r="AL325" s="169" t="str">
        <f t="shared" si="162"/>
        <v/>
      </c>
      <c r="AM325" s="169" t="str">
        <f t="shared" si="162"/>
        <v/>
      </c>
      <c r="AN325" s="169" t="str">
        <f t="shared" si="162"/>
        <v/>
      </c>
      <c r="AO325" s="169" t="str">
        <f t="shared" si="162"/>
        <v/>
      </c>
      <c r="AP325" s="169" t="str">
        <f t="shared" si="162"/>
        <v/>
      </c>
      <c r="AQ325" s="170">
        <f t="shared" si="153"/>
        <v>0</v>
      </c>
      <c r="AR325" s="170">
        <f t="shared" si="154"/>
        <v>0</v>
      </c>
      <c r="AS325" s="193">
        <f t="shared" si="155"/>
        <v>0</v>
      </c>
    </row>
    <row r="326" spans="1:45" s="74" customFormat="1" ht="27.75" customHeight="1">
      <c r="A326" s="184">
        <f>'Inventory - Linear and Vertical'!A313</f>
        <v>310</v>
      </c>
      <c r="B326" s="184"/>
      <c r="C326" s="184">
        <f>'Inventory - Linear and Vertical'!D313</f>
        <v>0</v>
      </c>
      <c r="D326" s="184" t="str">
        <f>IF('Inventory - Linear and Vertical'!E313="","",'Inventory - Linear and Vertical'!E313)</f>
        <v/>
      </c>
      <c r="E326" s="185">
        <f>'Inventory - Linear and Vertical'!F313</f>
        <v>0</v>
      </c>
      <c r="F326" s="186">
        <f>'Inventory - Linear and Vertical'!G313</f>
        <v>0</v>
      </c>
      <c r="G326" s="194">
        <f>'Inventory - Linear and Vertical'!K313</f>
        <v>0</v>
      </c>
      <c r="H326" s="188">
        <f>IF(C326='Community-Wide Current State'!$A$18,'Inventory - Vehicles and Equip.'!J308-'Inventory - Vehicles and Equip.'!O308,'Inventory - Linear and Vertical'!I313)</f>
        <v>0</v>
      </c>
      <c r="I326" s="188">
        <f>'Inventory - Linear and Vertical'!M313</f>
        <v>0</v>
      </c>
      <c r="J326" s="189" t="str">
        <f>IF(ISNUMBER('Inventory - Linear and Vertical'!AA313),'Inventory - Linear and Vertical'!AA313,"")</f>
        <v/>
      </c>
      <c r="K326" s="190">
        <f t="shared" si="138"/>
        <v>0</v>
      </c>
      <c r="L326" s="190">
        <f t="shared" si="146"/>
        <v>0</v>
      </c>
      <c r="M326" s="190">
        <f t="shared" si="147"/>
        <v>0</v>
      </c>
      <c r="N326" s="190">
        <f t="shared" si="148"/>
        <v>0</v>
      </c>
      <c r="O326" s="190">
        <f t="shared" si="149"/>
        <v>0</v>
      </c>
      <c r="P326" s="191">
        <f t="shared" si="150"/>
        <v>0</v>
      </c>
      <c r="Q326" s="192" t="str">
        <f t="shared" si="151"/>
        <v/>
      </c>
      <c r="R326" s="192" t="str">
        <f t="shared" si="152"/>
        <v/>
      </c>
      <c r="S326" s="169" t="str">
        <f t="shared" si="139"/>
        <v/>
      </c>
      <c r="T326" s="169" t="str">
        <f t="shared" si="163"/>
        <v/>
      </c>
      <c r="U326" s="169" t="str">
        <f t="shared" si="163"/>
        <v/>
      </c>
      <c r="V326" s="169" t="str">
        <f t="shared" si="140"/>
        <v/>
      </c>
      <c r="W326" s="169" t="str">
        <f t="shared" si="161"/>
        <v/>
      </c>
      <c r="X326" s="169" t="str">
        <f t="shared" si="161"/>
        <v/>
      </c>
      <c r="Y326" s="169" t="str">
        <f t="shared" si="161"/>
        <v/>
      </c>
      <c r="Z326" s="169" t="str">
        <f t="shared" si="161"/>
        <v/>
      </c>
      <c r="AA326" s="169" t="str">
        <f t="shared" si="161"/>
        <v/>
      </c>
      <c r="AB326" s="169" t="str">
        <f t="shared" si="161"/>
        <v/>
      </c>
      <c r="AC326" s="169" t="str">
        <f t="shared" si="161"/>
        <v/>
      </c>
      <c r="AD326" s="169" t="str">
        <f t="shared" si="161"/>
        <v/>
      </c>
      <c r="AE326" s="169" t="str">
        <f t="shared" si="161"/>
        <v/>
      </c>
      <c r="AF326" s="169" t="str">
        <f t="shared" si="161"/>
        <v/>
      </c>
      <c r="AG326" s="169" t="str">
        <f t="shared" si="162"/>
        <v/>
      </c>
      <c r="AH326" s="169" t="str">
        <f t="shared" si="162"/>
        <v/>
      </c>
      <c r="AI326" s="169" t="str">
        <f t="shared" si="162"/>
        <v/>
      </c>
      <c r="AJ326" s="169" t="str">
        <f t="shared" si="162"/>
        <v/>
      </c>
      <c r="AK326" s="169" t="str">
        <f t="shared" si="162"/>
        <v/>
      </c>
      <c r="AL326" s="169" t="str">
        <f t="shared" si="162"/>
        <v/>
      </c>
      <c r="AM326" s="169" t="str">
        <f t="shared" si="162"/>
        <v/>
      </c>
      <c r="AN326" s="169" t="str">
        <f t="shared" si="162"/>
        <v/>
      </c>
      <c r="AO326" s="169" t="str">
        <f t="shared" si="162"/>
        <v/>
      </c>
      <c r="AP326" s="169" t="str">
        <f t="shared" si="162"/>
        <v/>
      </c>
      <c r="AQ326" s="170">
        <f t="shared" si="153"/>
        <v>0</v>
      </c>
      <c r="AR326" s="170">
        <f t="shared" si="154"/>
        <v>0</v>
      </c>
      <c r="AS326" s="193">
        <f t="shared" si="155"/>
        <v>0</v>
      </c>
    </row>
    <row r="327" spans="1:45" s="74" customFormat="1" ht="27.75" customHeight="1">
      <c r="A327" s="184">
        <f>'Inventory - Linear and Vertical'!A314</f>
        <v>311</v>
      </c>
      <c r="B327" s="184"/>
      <c r="C327" s="184">
        <f>'Inventory - Linear and Vertical'!D314</f>
        <v>0</v>
      </c>
      <c r="D327" s="184" t="str">
        <f>IF('Inventory - Linear and Vertical'!E314="","",'Inventory - Linear and Vertical'!E314)</f>
        <v/>
      </c>
      <c r="E327" s="185">
        <f>'Inventory - Linear and Vertical'!F314</f>
        <v>0</v>
      </c>
      <c r="F327" s="186">
        <f>'Inventory - Linear and Vertical'!G314</f>
        <v>0</v>
      </c>
      <c r="G327" s="194">
        <f>'Inventory - Linear and Vertical'!K314</f>
        <v>0</v>
      </c>
      <c r="H327" s="188">
        <f>IF(C327='Community-Wide Current State'!$A$18,'Inventory - Vehicles and Equip.'!J309-'Inventory - Vehicles and Equip.'!O309,'Inventory - Linear and Vertical'!I314)</f>
        <v>0</v>
      </c>
      <c r="I327" s="188">
        <f>'Inventory - Linear and Vertical'!M314</f>
        <v>0</v>
      </c>
      <c r="J327" s="189" t="str">
        <f>IF(ISNUMBER('Inventory - Linear and Vertical'!AA314),'Inventory - Linear and Vertical'!AA314,"")</f>
        <v/>
      </c>
      <c r="K327" s="190">
        <f t="shared" si="138"/>
        <v>0</v>
      </c>
      <c r="L327" s="190">
        <f t="shared" si="146"/>
        <v>0</v>
      </c>
      <c r="M327" s="190">
        <f t="shared" si="147"/>
        <v>0</v>
      </c>
      <c r="N327" s="190">
        <f t="shared" si="148"/>
        <v>0</v>
      </c>
      <c r="O327" s="190">
        <f t="shared" si="149"/>
        <v>0</v>
      </c>
      <c r="P327" s="191">
        <f t="shared" si="150"/>
        <v>0</v>
      </c>
      <c r="Q327" s="192" t="str">
        <f t="shared" si="151"/>
        <v/>
      </c>
      <c r="R327" s="192" t="str">
        <f t="shared" si="152"/>
        <v/>
      </c>
      <c r="S327" s="169" t="str">
        <f t="shared" si="139"/>
        <v/>
      </c>
      <c r="T327" s="169" t="str">
        <f t="shared" si="163"/>
        <v/>
      </c>
      <c r="U327" s="169" t="str">
        <f t="shared" si="163"/>
        <v/>
      </c>
      <c r="V327" s="169" t="str">
        <f t="shared" si="140"/>
        <v/>
      </c>
      <c r="W327" s="169" t="str">
        <f t="shared" ref="W327:AF336" si="164">IF(OR($K327=W$16,$L327=W$16,$M327=W$16,$N327=W$16,$O327=W$16,$P327=W$16),$G327,"")</f>
        <v/>
      </c>
      <c r="X327" s="169" t="str">
        <f t="shared" si="164"/>
        <v/>
      </c>
      <c r="Y327" s="169" t="str">
        <f t="shared" si="164"/>
        <v/>
      </c>
      <c r="Z327" s="169" t="str">
        <f t="shared" si="164"/>
        <v/>
      </c>
      <c r="AA327" s="169" t="str">
        <f t="shared" si="164"/>
        <v/>
      </c>
      <c r="AB327" s="169" t="str">
        <f t="shared" si="164"/>
        <v/>
      </c>
      <c r="AC327" s="169" t="str">
        <f t="shared" si="164"/>
        <v/>
      </c>
      <c r="AD327" s="169" t="str">
        <f t="shared" si="164"/>
        <v/>
      </c>
      <c r="AE327" s="169" t="str">
        <f t="shared" si="164"/>
        <v/>
      </c>
      <c r="AF327" s="169" t="str">
        <f t="shared" si="164"/>
        <v/>
      </c>
      <c r="AG327" s="169" t="str">
        <f t="shared" ref="AG327:AP336" si="165">IF(OR($K327=AG$16,$L327=AG$16,$M327=AG$16,$N327=AG$16,$O327=AG$16,$P327=AG$16),$G327,"")</f>
        <v/>
      </c>
      <c r="AH327" s="169" t="str">
        <f t="shared" si="165"/>
        <v/>
      </c>
      <c r="AI327" s="169" t="str">
        <f t="shared" si="165"/>
        <v/>
      </c>
      <c r="AJ327" s="169" t="str">
        <f t="shared" si="165"/>
        <v/>
      </c>
      <c r="AK327" s="169" t="str">
        <f t="shared" si="165"/>
        <v/>
      </c>
      <c r="AL327" s="169" t="str">
        <f t="shared" si="165"/>
        <v/>
      </c>
      <c r="AM327" s="169" t="str">
        <f t="shared" si="165"/>
        <v/>
      </c>
      <c r="AN327" s="169" t="str">
        <f t="shared" si="165"/>
        <v/>
      </c>
      <c r="AO327" s="169" t="str">
        <f t="shared" si="165"/>
        <v/>
      </c>
      <c r="AP327" s="169" t="str">
        <f t="shared" si="165"/>
        <v/>
      </c>
      <c r="AQ327" s="170">
        <f t="shared" si="153"/>
        <v>0</v>
      </c>
      <c r="AR327" s="170">
        <f t="shared" si="154"/>
        <v>0</v>
      </c>
      <c r="AS327" s="193">
        <f t="shared" si="155"/>
        <v>0</v>
      </c>
    </row>
    <row r="328" spans="1:45" s="74" customFormat="1" ht="27.75" customHeight="1">
      <c r="A328" s="184">
        <f>'Inventory - Linear and Vertical'!A315</f>
        <v>312</v>
      </c>
      <c r="B328" s="184"/>
      <c r="C328" s="184">
        <f>'Inventory - Linear and Vertical'!D315</f>
        <v>0</v>
      </c>
      <c r="D328" s="184" t="str">
        <f>IF('Inventory - Linear and Vertical'!E315="","",'Inventory - Linear and Vertical'!E315)</f>
        <v/>
      </c>
      <c r="E328" s="185">
        <f>'Inventory - Linear and Vertical'!F315</f>
        <v>0</v>
      </c>
      <c r="F328" s="186">
        <f>'Inventory - Linear and Vertical'!G315</f>
        <v>0</v>
      </c>
      <c r="G328" s="194">
        <f>'Inventory - Linear and Vertical'!K315</f>
        <v>0</v>
      </c>
      <c r="H328" s="188">
        <f>IF(C328='Community-Wide Current State'!$A$18,'Inventory - Vehicles and Equip.'!J310-'Inventory - Vehicles and Equip.'!O310,'Inventory - Linear and Vertical'!I315)</f>
        <v>0</v>
      </c>
      <c r="I328" s="188">
        <f>'Inventory - Linear and Vertical'!M315</f>
        <v>0</v>
      </c>
      <c r="J328" s="189" t="str">
        <f>IF(ISNUMBER('Inventory - Linear and Vertical'!AA315),'Inventory - Linear and Vertical'!AA315,"")</f>
        <v/>
      </c>
      <c r="K328" s="190">
        <f t="shared" si="138"/>
        <v>0</v>
      </c>
      <c r="L328" s="190">
        <f t="shared" si="146"/>
        <v>0</v>
      </c>
      <c r="M328" s="190">
        <f t="shared" si="147"/>
        <v>0</v>
      </c>
      <c r="N328" s="190">
        <f t="shared" si="148"/>
        <v>0</v>
      </c>
      <c r="O328" s="190">
        <f t="shared" si="149"/>
        <v>0</v>
      </c>
      <c r="P328" s="191">
        <f t="shared" si="150"/>
        <v>0</v>
      </c>
      <c r="Q328" s="192" t="str">
        <f t="shared" si="151"/>
        <v/>
      </c>
      <c r="R328" s="192" t="str">
        <f t="shared" si="152"/>
        <v/>
      </c>
      <c r="S328" s="169" t="str">
        <f t="shared" si="139"/>
        <v/>
      </c>
      <c r="T328" s="169" t="str">
        <f t="shared" si="163"/>
        <v/>
      </c>
      <c r="U328" s="169" t="str">
        <f t="shared" si="163"/>
        <v/>
      </c>
      <c r="V328" s="169" t="str">
        <f t="shared" si="140"/>
        <v/>
      </c>
      <c r="W328" s="169" t="str">
        <f t="shared" si="164"/>
        <v/>
      </c>
      <c r="X328" s="169" t="str">
        <f t="shared" si="164"/>
        <v/>
      </c>
      <c r="Y328" s="169" t="str">
        <f t="shared" si="164"/>
        <v/>
      </c>
      <c r="Z328" s="169" t="str">
        <f t="shared" si="164"/>
        <v/>
      </c>
      <c r="AA328" s="169" t="str">
        <f t="shared" si="164"/>
        <v/>
      </c>
      <c r="AB328" s="169" t="str">
        <f t="shared" si="164"/>
        <v/>
      </c>
      <c r="AC328" s="169" t="str">
        <f t="shared" si="164"/>
        <v/>
      </c>
      <c r="AD328" s="169" t="str">
        <f t="shared" si="164"/>
        <v/>
      </c>
      <c r="AE328" s="169" t="str">
        <f t="shared" si="164"/>
        <v/>
      </c>
      <c r="AF328" s="169" t="str">
        <f t="shared" si="164"/>
        <v/>
      </c>
      <c r="AG328" s="169" t="str">
        <f t="shared" si="165"/>
        <v/>
      </c>
      <c r="AH328" s="169" t="str">
        <f t="shared" si="165"/>
        <v/>
      </c>
      <c r="AI328" s="169" t="str">
        <f t="shared" si="165"/>
        <v/>
      </c>
      <c r="AJ328" s="169" t="str">
        <f t="shared" si="165"/>
        <v/>
      </c>
      <c r="AK328" s="169" t="str">
        <f t="shared" si="165"/>
        <v/>
      </c>
      <c r="AL328" s="169" t="str">
        <f t="shared" si="165"/>
        <v/>
      </c>
      <c r="AM328" s="169" t="str">
        <f t="shared" si="165"/>
        <v/>
      </c>
      <c r="AN328" s="169" t="str">
        <f t="shared" si="165"/>
        <v/>
      </c>
      <c r="AO328" s="169" t="str">
        <f t="shared" si="165"/>
        <v/>
      </c>
      <c r="AP328" s="169" t="str">
        <f t="shared" si="165"/>
        <v/>
      </c>
      <c r="AQ328" s="170">
        <f t="shared" si="153"/>
        <v>0</v>
      </c>
      <c r="AR328" s="170">
        <f t="shared" si="154"/>
        <v>0</v>
      </c>
      <c r="AS328" s="193">
        <f t="shared" si="155"/>
        <v>0</v>
      </c>
    </row>
    <row r="329" spans="1:45" s="74" customFormat="1" ht="27.75" customHeight="1">
      <c r="A329" s="184">
        <f>'Inventory - Linear and Vertical'!A316</f>
        <v>313</v>
      </c>
      <c r="B329" s="184"/>
      <c r="C329" s="184">
        <f>'Inventory - Linear and Vertical'!D316</f>
        <v>0</v>
      </c>
      <c r="D329" s="184" t="str">
        <f>IF('Inventory - Linear and Vertical'!E316="","",'Inventory - Linear and Vertical'!E316)</f>
        <v/>
      </c>
      <c r="E329" s="185">
        <f>'Inventory - Linear and Vertical'!F316</f>
        <v>0</v>
      </c>
      <c r="F329" s="186">
        <f>'Inventory - Linear and Vertical'!G316</f>
        <v>0</v>
      </c>
      <c r="G329" s="194">
        <f>'Inventory - Linear and Vertical'!K316</f>
        <v>0</v>
      </c>
      <c r="H329" s="188">
        <f>IF(C329='Community-Wide Current State'!$A$18,'Inventory - Vehicles and Equip.'!J311-'Inventory - Vehicles and Equip.'!O311,'Inventory - Linear and Vertical'!I316)</f>
        <v>0</v>
      </c>
      <c r="I329" s="188">
        <f>'Inventory - Linear and Vertical'!M316</f>
        <v>0</v>
      </c>
      <c r="J329" s="189" t="str">
        <f>IF(ISNUMBER('Inventory - Linear and Vertical'!AA316),'Inventory - Linear and Vertical'!AA316,"")</f>
        <v/>
      </c>
      <c r="K329" s="190">
        <f t="shared" si="138"/>
        <v>0</v>
      </c>
      <c r="L329" s="190">
        <f t="shared" si="146"/>
        <v>0</v>
      </c>
      <c r="M329" s="190">
        <f t="shared" si="147"/>
        <v>0</v>
      </c>
      <c r="N329" s="190">
        <f t="shared" si="148"/>
        <v>0</v>
      </c>
      <c r="O329" s="190">
        <f t="shared" si="149"/>
        <v>0</v>
      </c>
      <c r="P329" s="191">
        <f t="shared" si="150"/>
        <v>0</v>
      </c>
      <c r="Q329" s="192" t="str">
        <f t="shared" si="151"/>
        <v/>
      </c>
      <c r="R329" s="192" t="str">
        <f t="shared" si="152"/>
        <v/>
      </c>
      <c r="S329" s="169" t="str">
        <f t="shared" si="139"/>
        <v/>
      </c>
      <c r="T329" s="169" t="str">
        <f t="shared" si="163"/>
        <v/>
      </c>
      <c r="U329" s="169" t="str">
        <f t="shared" si="163"/>
        <v/>
      </c>
      <c r="V329" s="169" t="str">
        <f t="shared" si="140"/>
        <v/>
      </c>
      <c r="W329" s="169" t="str">
        <f t="shared" si="164"/>
        <v/>
      </c>
      <c r="X329" s="169" t="str">
        <f t="shared" si="164"/>
        <v/>
      </c>
      <c r="Y329" s="169" t="str">
        <f t="shared" si="164"/>
        <v/>
      </c>
      <c r="Z329" s="169" t="str">
        <f t="shared" si="164"/>
        <v/>
      </c>
      <c r="AA329" s="169" t="str">
        <f t="shared" si="164"/>
        <v/>
      </c>
      <c r="AB329" s="169" t="str">
        <f t="shared" si="164"/>
        <v/>
      </c>
      <c r="AC329" s="169" t="str">
        <f t="shared" si="164"/>
        <v/>
      </c>
      <c r="AD329" s="169" t="str">
        <f t="shared" si="164"/>
        <v/>
      </c>
      <c r="AE329" s="169" t="str">
        <f t="shared" si="164"/>
        <v/>
      </c>
      <c r="AF329" s="169" t="str">
        <f t="shared" si="164"/>
        <v/>
      </c>
      <c r="AG329" s="169" t="str">
        <f t="shared" si="165"/>
        <v/>
      </c>
      <c r="AH329" s="169" t="str">
        <f t="shared" si="165"/>
        <v/>
      </c>
      <c r="AI329" s="169" t="str">
        <f t="shared" si="165"/>
        <v/>
      </c>
      <c r="AJ329" s="169" t="str">
        <f t="shared" si="165"/>
        <v/>
      </c>
      <c r="AK329" s="169" t="str">
        <f t="shared" si="165"/>
        <v/>
      </c>
      <c r="AL329" s="169" t="str">
        <f t="shared" si="165"/>
        <v/>
      </c>
      <c r="AM329" s="169" t="str">
        <f t="shared" si="165"/>
        <v/>
      </c>
      <c r="AN329" s="169" t="str">
        <f t="shared" si="165"/>
        <v/>
      </c>
      <c r="AO329" s="169" t="str">
        <f t="shared" si="165"/>
        <v/>
      </c>
      <c r="AP329" s="169" t="str">
        <f t="shared" si="165"/>
        <v/>
      </c>
      <c r="AQ329" s="170">
        <f t="shared" si="153"/>
        <v>0</v>
      </c>
      <c r="AR329" s="170">
        <f t="shared" si="154"/>
        <v>0</v>
      </c>
      <c r="AS329" s="193">
        <f t="shared" si="155"/>
        <v>0</v>
      </c>
    </row>
    <row r="330" spans="1:45" s="74" customFormat="1" ht="27.75" customHeight="1">
      <c r="A330" s="184">
        <f>'Inventory - Linear and Vertical'!A317</f>
        <v>314</v>
      </c>
      <c r="B330" s="184"/>
      <c r="C330" s="184">
        <f>'Inventory - Linear and Vertical'!D317</f>
        <v>0</v>
      </c>
      <c r="D330" s="184" t="str">
        <f>IF('Inventory - Linear and Vertical'!E317="","",'Inventory - Linear and Vertical'!E317)</f>
        <v/>
      </c>
      <c r="E330" s="185">
        <f>'Inventory - Linear and Vertical'!F317</f>
        <v>0</v>
      </c>
      <c r="F330" s="186">
        <f>'Inventory - Linear and Vertical'!G317</f>
        <v>0</v>
      </c>
      <c r="G330" s="194">
        <f>'Inventory - Linear and Vertical'!K317</f>
        <v>0</v>
      </c>
      <c r="H330" s="188">
        <f>IF(C330='Community-Wide Current State'!$A$18,'Inventory - Vehicles and Equip.'!J312-'Inventory - Vehicles and Equip.'!O312,'Inventory - Linear and Vertical'!I317)</f>
        <v>0</v>
      </c>
      <c r="I330" s="188">
        <f>'Inventory - Linear and Vertical'!M317</f>
        <v>0</v>
      </c>
      <c r="J330" s="189" t="str">
        <f>IF(ISNUMBER('Inventory - Linear and Vertical'!AA317),'Inventory - Linear and Vertical'!AA317,"")</f>
        <v/>
      </c>
      <c r="K330" s="190">
        <f t="shared" si="138"/>
        <v>0</v>
      </c>
      <c r="L330" s="190">
        <f t="shared" si="146"/>
        <v>0</v>
      </c>
      <c r="M330" s="190">
        <f t="shared" si="147"/>
        <v>0</v>
      </c>
      <c r="N330" s="190">
        <f t="shared" si="148"/>
        <v>0</v>
      </c>
      <c r="O330" s="190">
        <f t="shared" si="149"/>
        <v>0</v>
      </c>
      <c r="P330" s="191">
        <f t="shared" si="150"/>
        <v>0</v>
      </c>
      <c r="Q330" s="192" t="str">
        <f t="shared" si="151"/>
        <v/>
      </c>
      <c r="R330" s="192" t="str">
        <f t="shared" si="152"/>
        <v/>
      </c>
      <c r="S330" s="169" t="str">
        <f t="shared" si="139"/>
        <v/>
      </c>
      <c r="T330" s="169" t="str">
        <f t="shared" si="163"/>
        <v/>
      </c>
      <c r="U330" s="169" t="str">
        <f t="shared" si="163"/>
        <v/>
      </c>
      <c r="V330" s="169" t="str">
        <f t="shared" si="140"/>
        <v/>
      </c>
      <c r="W330" s="169" t="str">
        <f t="shared" si="164"/>
        <v/>
      </c>
      <c r="X330" s="169" t="str">
        <f t="shared" si="164"/>
        <v/>
      </c>
      <c r="Y330" s="169" t="str">
        <f t="shared" si="164"/>
        <v/>
      </c>
      <c r="Z330" s="169" t="str">
        <f t="shared" si="164"/>
        <v/>
      </c>
      <c r="AA330" s="169" t="str">
        <f t="shared" si="164"/>
        <v/>
      </c>
      <c r="AB330" s="169" t="str">
        <f t="shared" si="164"/>
        <v/>
      </c>
      <c r="AC330" s="169" t="str">
        <f t="shared" si="164"/>
        <v/>
      </c>
      <c r="AD330" s="169" t="str">
        <f t="shared" si="164"/>
        <v/>
      </c>
      <c r="AE330" s="169" t="str">
        <f t="shared" si="164"/>
        <v/>
      </c>
      <c r="AF330" s="169" t="str">
        <f t="shared" si="164"/>
        <v/>
      </c>
      <c r="AG330" s="169" t="str">
        <f t="shared" si="165"/>
        <v/>
      </c>
      <c r="AH330" s="169" t="str">
        <f t="shared" si="165"/>
        <v/>
      </c>
      <c r="AI330" s="169" t="str">
        <f t="shared" si="165"/>
        <v/>
      </c>
      <c r="AJ330" s="169" t="str">
        <f t="shared" si="165"/>
        <v/>
      </c>
      <c r="AK330" s="169" t="str">
        <f t="shared" si="165"/>
        <v/>
      </c>
      <c r="AL330" s="169" t="str">
        <f t="shared" si="165"/>
        <v/>
      </c>
      <c r="AM330" s="169" t="str">
        <f t="shared" si="165"/>
        <v/>
      </c>
      <c r="AN330" s="169" t="str">
        <f t="shared" si="165"/>
        <v/>
      </c>
      <c r="AO330" s="169" t="str">
        <f t="shared" si="165"/>
        <v/>
      </c>
      <c r="AP330" s="169" t="str">
        <f t="shared" si="165"/>
        <v/>
      </c>
      <c r="AQ330" s="170">
        <f t="shared" si="153"/>
        <v>0</v>
      </c>
      <c r="AR330" s="170">
        <f t="shared" si="154"/>
        <v>0</v>
      </c>
      <c r="AS330" s="193">
        <f t="shared" si="155"/>
        <v>0</v>
      </c>
    </row>
    <row r="331" spans="1:45" s="74" customFormat="1" ht="27.75" customHeight="1">
      <c r="A331" s="184">
        <f>'Inventory - Linear and Vertical'!A318</f>
        <v>315</v>
      </c>
      <c r="B331" s="184"/>
      <c r="C331" s="184">
        <f>'Inventory - Linear and Vertical'!D318</f>
        <v>0</v>
      </c>
      <c r="D331" s="184" t="str">
        <f>IF('Inventory - Linear and Vertical'!E318="","",'Inventory - Linear and Vertical'!E318)</f>
        <v/>
      </c>
      <c r="E331" s="185">
        <f>'Inventory - Linear and Vertical'!F318</f>
        <v>0</v>
      </c>
      <c r="F331" s="186">
        <f>'Inventory - Linear and Vertical'!G318</f>
        <v>0</v>
      </c>
      <c r="G331" s="194">
        <f>'Inventory - Linear and Vertical'!K318</f>
        <v>0</v>
      </c>
      <c r="H331" s="188">
        <f>IF(C331='Community-Wide Current State'!$A$18,'Inventory - Vehicles and Equip.'!J313-'Inventory - Vehicles and Equip.'!O313,'Inventory - Linear and Vertical'!I318)</f>
        <v>0</v>
      </c>
      <c r="I331" s="188">
        <f>'Inventory - Linear and Vertical'!M318</f>
        <v>0</v>
      </c>
      <c r="J331" s="189" t="str">
        <f>IF(ISNUMBER('Inventory - Linear and Vertical'!AA318),'Inventory - Linear and Vertical'!AA318,"")</f>
        <v/>
      </c>
      <c r="K331" s="190">
        <f t="shared" si="138"/>
        <v>0</v>
      </c>
      <c r="L331" s="190">
        <f t="shared" si="146"/>
        <v>0</v>
      </c>
      <c r="M331" s="190">
        <f t="shared" si="147"/>
        <v>0</v>
      </c>
      <c r="N331" s="190">
        <f t="shared" si="148"/>
        <v>0</v>
      </c>
      <c r="O331" s="190">
        <f t="shared" si="149"/>
        <v>0</v>
      </c>
      <c r="P331" s="191">
        <f t="shared" si="150"/>
        <v>0</v>
      </c>
      <c r="Q331" s="192" t="str">
        <f t="shared" si="151"/>
        <v/>
      </c>
      <c r="R331" s="192" t="str">
        <f t="shared" si="152"/>
        <v/>
      </c>
      <c r="S331" s="169" t="str">
        <f t="shared" si="139"/>
        <v/>
      </c>
      <c r="T331" s="169" t="str">
        <f t="shared" si="163"/>
        <v/>
      </c>
      <c r="U331" s="169" t="str">
        <f t="shared" si="163"/>
        <v/>
      </c>
      <c r="V331" s="169" t="str">
        <f t="shared" si="140"/>
        <v/>
      </c>
      <c r="W331" s="169" t="str">
        <f t="shared" si="164"/>
        <v/>
      </c>
      <c r="X331" s="169" t="str">
        <f t="shared" si="164"/>
        <v/>
      </c>
      <c r="Y331" s="169" t="str">
        <f t="shared" si="164"/>
        <v/>
      </c>
      <c r="Z331" s="169" t="str">
        <f t="shared" si="164"/>
        <v/>
      </c>
      <c r="AA331" s="169" t="str">
        <f t="shared" si="164"/>
        <v/>
      </c>
      <c r="AB331" s="169" t="str">
        <f t="shared" si="164"/>
        <v/>
      </c>
      <c r="AC331" s="169" t="str">
        <f t="shared" si="164"/>
        <v/>
      </c>
      <c r="AD331" s="169" t="str">
        <f t="shared" si="164"/>
        <v/>
      </c>
      <c r="AE331" s="169" t="str">
        <f t="shared" si="164"/>
        <v/>
      </c>
      <c r="AF331" s="169" t="str">
        <f t="shared" si="164"/>
        <v/>
      </c>
      <c r="AG331" s="169" t="str">
        <f t="shared" si="165"/>
        <v/>
      </c>
      <c r="AH331" s="169" t="str">
        <f t="shared" si="165"/>
        <v/>
      </c>
      <c r="AI331" s="169" t="str">
        <f t="shared" si="165"/>
        <v/>
      </c>
      <c r="AJ331" s="169" t="str">
        <f t="shared" si="165"/>
        <v/>
      </c>
      <c r="AK331" s="169" t="str">
        <f t="shared" si="165"/>
        <v/>
      </c>
      <c r="AL331" s="169" t="str">
        <f t="shared" si="165"/>
        <v/>
      </c>
      <c r="AM331" s="169" t="str">
        <f t="shared" si="165"/>
        <v/>
      </c>
      <c r="AN331" s="169" t="str">
        <f t="shared" si="165"/>
        <v/>
      </c>
      <c r="AO331" s="169" t="str">
        <f t="shared" si="165"/>
        <v/>
      </c>
      <c r="AP331" s="169" t="str">
        <f t="shared" si="165"/>
        <v/>
      </c>
      <c r="AQ331" s="170">
        <f t="shared" si="153"/>
        <v>0</v>
      </c>
      <c r="AR331" s="170">
        <f t="shared" si="154"/>
        <v>0</v>
      </c>
      <c r="AS331" s="193">
        <f t="shared" si="155"/>
        <v>0</v>
      </c>
    </row>
    <row r="332" spans="1:45" s="74" customFormat="1" ht="27.75" customHeight="1">
      <c r="A332" s="184">
        <f>'Inventory - Linear and Vertical'!A319</f>
        <v>316</v>
      </c>
      <c r="B332" s="184"/>
      <c r="C332" s="184">
        <f>'Inventory - Linear and Vertical'!D319</f>
        <v>0</v>
      </c>
      <c r="D332" s="184" t="str">
        <f>IF('Inventory - Linear and Vertical'!E319="","",'Inventory - Linear and Vertical'!E319)</f>
        <v/>
      </c>
      <c r="E332" s="185">
        <f>'Inventory - Linear and Vertical'!F319</f>
        <v>0</v>
      </c>
      <c r="F332" s="186">
        <f>'Inventory - Linear and Vertical'!G319</f>
        <v>0</v>
      </c>
      <c r="G332" s="194">
        <f>'Inventory - Linear and Vertical'!K319</f>
        <v>0</v>
      </c>
      <c r="H332" s="188">
        <f>IF(C332='Community-Wide Current State'!$A$18,'Inventory - Vehicles and Equip.'!J314-'Inventory - Vehicles and Equip.'!O314,'Inventory - Linear and Vertical'!I319)</f>
        <v>0</v>
      </c>
      <c r="I332" s="188">
        <f>'Inventory - Linear and Vertical'!M319</f>
        <v>0</v>
      </c>
      <c r="J332" s="189" t="str">
        <f>IF(ISNUMBER('Inventory - Linear and Vertical'!AA319),'Inventory - Linear and Vertical'!AA319,"")</f>
        <v/>
      </c>
      <c r="K332" s="190">
        <f t="shared" si="138"/>
        <v>0</v>
      </c>
      <c r="L332" s="190">
        <f t="shared" si="146"/>
        <v>0</v>
      </c>
      <c r="M332" s="190">
        <f t="shared" si="147"/>
        <v>0</v>
      </c>
      <c r="N332" s="190">
        <f t="shared" si="148"/>
        <v>0</v>
      </c>
      <c r="O332" s="190">
        <f t="shared" si="149"/>
        <v>0</v>
      </c>
      <c r="P332" s="191">
        <f t="shared" si="150"/>
        <v>0</v>
      </c>
      <c r="Q332" s="192" t="str">
        <f t="shared" si="151"/>
        <v/>
      </c>
      <c r="R332" s="192" t="str">
        <f t="shared" si="152"/>
        <v/>
      </c>
      <c r="S332" s="169" t="str">
        <f t="shared" si="139"/>
        <v/>
      </c>
      <c r="T332" s="169" t="str">
        <f t="shared" si="163"/>
        <v/>
      </c>
      <c r="U332" s="169" t="str">
        <f t="shared" si="163"/>
        <v/>
      </c>
      <c r="V332" s="169" t="str">
        <f t="shared" si="140"/>
        <v/>
      </c>
      <c r="W332" s="169" t="str">
        <f t="shared" si="164"/>
        <v/>
      </c>
      <c r="X332" s="169" t="str">
        <f t="shared" si="164"/>
        <v/>
      </c>
      <c r="Y332" s="169" t="str">
        <f t="shared" si="164"/>
        <v/>
      </c>
      <c r="Z332" s="169" t="str">
        <f t="shared" si="164"/>
        <v/>
      </c>
      <c r="AA332" s="169" t="str">
        <f t="shared" si="164"/>
        <v/>
      </c>
      <c r="AB332" s="169" t="str">
        <f t="shared" si="164"/>
        <v/>
      </c>
      <c r="AC332" s="169" t="str">
        <f t="shared" si="164"/>
        <v/>
      </c>
      <c r="AD332" s="169" t="str">
        <f t="shared" si="164"/>
        <v/>
      </c>
      <c r="AE332" s="169" t="str">
        <f t="shared" si="164"/>
        <v/>
      </c>
      <c r="AF332" s="169" t="str">
        <f t="shared" si="164"/>
        <v/>
      </c>
      <c r="AG332" s="169" t="str">
        <f t="shared" si="165"/>
        <v/>
      </c>
      <c r="AH332" s="169" t="str">
        <f t="shared" si="165"/>
        <v/>
      </c>
      <c r="AI332" s="169" t="str">
        <f t="shared" si="165"/>
        <v/>
      </c>
      <c r="AJ332" s="169" t="str">
        <f t="shared" si="165"/>
        <v/>
      </c>
      <c r="AK332" s="169" t="str">
        <f t="shared" si="165"/>
        <v/>
      </c>
      <c r="AL332" s="169" t="str">
        <f t="shared" si="165"/>
        <v/>
      </c>
      <c r="AM332" s="169" t="str">
        <f t="shared" si="165"/>
        <v/>
      </c>
      <c r="AN332" s="169" t="str">
        <f t="shared" si="165"/>
        <v/>
      </c>
      <c r="AO332" s="169" t="str">
        <f t="shared" si="165"/>
        <v/>
      </c>
      <c r="AP332" s="169" t="str">
        <f t="shared" si="165"/>
        <v/>
      </c>
      <c r="AQ332" s="170">
        <f t="shared" si="153"/>
        <v>0</v>
      </c>
      <c r="AR332" s="170">
        <f t="shared" si="154"/>
        <v>0</v>
      </c>
      <c r="AS332" s="193">
        <f t="shared" si="155"/>
        <v>0</v>
      </c>
    </row>
    <row r="333" spans="1:45" s="74" customFormat="1" ht="27.75" customHeight="1">
      <c r="A333" s="184">
        <f>'Inventory - Linear and Vertical'!A320</f>
        <v>317</v>
      </c>
      <c r="B333" s="184"/>
      <c r="C333" s="184">
        <f>'Inventory - Linear and Vertical'!D320</f>
        <v>0</v>
      </c>
      <c r="D333" s="184" t="str">
        <f>IF('Inventory - Linear and Vertical'!E320="","",'Inventory - Linear and Vertical'!E320)</f>
        <v/>
      </c>
      <c r="E333" s="185">
        <f>'Inventory - Linear and Vertical'!F320</f>
        <v>0</v>
      </c>
      <c r="F333" s="186">
        <f>'Inventory - Linear and Vertical'!G320</f>
        <v>0</v>
      </c>
      <c r="G333" s="194">
        <f>'Inventory - Linear and Vertical'!K320</f>
        <v>0</v>
      </c>
      <c r="H333" s="188">
        <f>IF(C333='Community-Wide Current State'!$A$18,'Inventory - Vehicles and Equip.'!J315-'Inventory - Vehicles and Equip.'!O315,'Inventory - Linear and Vertical'!I320)</f>
        <v>0</v>
      </c>
      <c r="I333" s="188">
        <f>'Inventory - Linear and Vertical'!M320</f>
        <v>0</v>
      </c>
      <c r="J333" s="189" t="str">
        <f>IF(ISNUMBER('Inventory - Linear and Vertical'!AA320),'Inventory - Linear and Vertical'!AA320,"")</f>
        <v/>
      </c>
      <c r="K333" s="190">
        <f t="shared" si="138"/>
        <v>0</v>
      </c>
      <c r="L333" s="190">
        <f t="shared" si="146"/>
        <v>0</v>
      </c>
      <c r="M333" s="190">
        <f t="shared" si="147"/>
        <v>0</v>
      </c>
      <c r="N333" s="190">
        <f t="shared" si="148"/>
        <v>0</v>
      </c>
      <c r="O333" s="190">
        <f t="shared" si="149"/>
        <v>0</v>
      </c>
      <c r="P333" s="191">
        <f t="shared" si="150"/>
        <v>0</v>
      </c>
      <c r="Q333" s="192" t="str">
        <f t="shared" si="151"/>
        <v/>
      </c>
      <c r="R333" s="192" t="str">
        <f t="shared" si="152"/>
        <v/>
      </c>
      <c r="S333" s="169" t="str">
        <f t="shared" si="139"/>
        <v/>
      </c>
      <c r="T333" s="169" t="str">
        <f t="shared" si="163"/>
        <v/>
      </c>
      <c r="U333" s="169" t="str">
        <f t="shared" si="163"/>
        <v/>
      </c>
      <c r="V333" s="169" t="str">
        <f t="shared" si="140"/>
        <v/>
      </c>
      <c r="W333" s="169" t="str">
        <f t="shared" si="164"/>
        <v/>
      </c>
      <c r="X333" s="169" t="str">
        <f t="shared" si="164"/>
        <v/>
      </c>
      <c r="Y333" s="169" t="str">
        <f t="shared" si="164"/>
        <v/>
      </c>
      <c r="Z333" s="169" t="str">
        <f t="shared" si="164"/>
        <v/>
      </c>
      <c r="AA333" s="169" t="str">
        <f t="shared" si="164"/>
        <v/>
      </c>
      <c r="AB333" s="169" t="str">
        <f t="shared" si="164"/>
        <v/>
      </c>
      <c r="AC333" s="169" t="str">
        <f t="shared" si="164"/>
        <v/>
      </c>
      <c r="AD333" s="169" t="str">
        <f t="shared" si="164"/>
        <v/>
      </c>
      <c r="AE333" s="169" t="str">
        <f t="shared" si="164"/>
        <v/>
      </c>
      <c r="AF333" s="169" t="str">
        <f t="shared" si="164"/>
        <v/>
      </c>
      <c r="AG333" s="169" t="str">
        <f t="shared" si="165"/>
        <v/>
      </c>
      <c r="AH333" s="169" t="str">
        <f t="shared" si="165"/>
        <v/>
      </c>
      <c r="AI333" s="169" t="str">
        <f t="shared" si="165"/>
        <v/>
      </c>
      <c r="AJ333" s="169" t="str">
        <f t="shared" si="165"/>
        <v/>
      </c>
      <c r="AK333" s="169" t="str">
        <f t="shared" si="165"/>
        <v/>
      </c>
      <c r="AL333" s="169" t="str">
        <f t="shared" si="165"/>
        <v/>
      </c>
      <c r="AM333" s="169" t="str">
        <f t="shared" si="165"/>
        <v/>
      </c>
      <c r="AN333" s="169" t="str">
        <f t="shared" si="165"/>
        <v/>
      </c>
      <c r="AO333" s="169" t="str">
        <f t="shared" si="165"/>
        <v/>
      </c>
      <c r="AP333" s="169" t="str">
        <f t="shared" si="165"/>
        <v/>
      </c>
      <c r="AQ333" s="170">
        <f t="shared" si="153"/>
        <v>0</v>
      </c>
      <c r="AR333" s="170">
        <f t="shared" si="154"/>
        <v>0</v>
      </c>
      <c r="AS333" s="193">
        <f t="shared" si="155"/>
        <v>0</v>
      </c>
    </row>
    <row r="334" spans="1:45" s="74" customFormat="1" ht="27.75" customHeight="1">
      <c r="A334" s="184">
        <f>'Inventory - Linear and Vertical'!A321</f>
        <v>318</v>
      </c>
      <c r="B334" s="184"/>
      <c r="C334" s="184">
        <f>'Inventory - Linear and Vertical'!D321</f>
        <v>0</v>
      </c>
      <c r="D334" s="184" t="str">
        <f>IF('Inventory - Linear and Vertical'!E321="","",'Inventory - Linear and Vertical'!E321)</f>
        <v/>
      </c>
      <c r="E334" s="185">
        <f>'Inventory - Linear and Vertical'!F321</f>
        <v>0</v>
      </c>
      <c r="F334" s="186">
        <f>'Inventory - Linear and Vertical'!G321</f>
        <v>0</v>
      </c>
      <c r="G334" s="194">
        <f>'Inventory - Linear and Vertical'!K321</f>
        <v>0</v>
      </c>
      <c r="H334" s="188">
        <f>IF(C334='Community-Wide Current State'!$A$18,'Inventory - Vehicles and Equip.'!J316-'Inventory - Vehicles and Equip.'!O316,'Inventory - Linear and Vertical'!I321)</f>
        <v>0</v>
      </c>
      <c r="I334" s="188">
        <f>'Inventory - Linear and Vertical'!M321</f>
        <v>0</v>
      </c>
      <c r="J334" s="189" t="str">
        <f>IF(ISNUMBER('Inventory - Linear and Vertical'!AA321),'Inventory - Linear and Vertical'!AA321,"")</f>
        <v/>
      </c>
      <c r="K334" s="190">
        <f t="shared" si="138"/>
        <v>0</v>
      </c>
      <c r="L334" s="190">
        <f t="shared" si="146"/>
        <v>0</v>
      </c>
      <c r="M334" s="190">
        <f t="shared" si="147"/>
        <v>0</v>
      </c>
      <c r="N334" s="190">
        <f t="shared" si="148"/>
        <v>0</v>
      </c>
      <c r="O334" s="190">
        <f t="shared" si="149"/>
        <v>0</v>
      </c>
      <c r="P334" s="191">
        <f t="shared" si="150"/>
        <v>0</v>
      </c>
      <c r="Q334" s="192" t="str">
        <f t="shared" si="151"/>
        <v/>
      </c>
      <c r="R334" s="192" t="str">
        <f t="shared" si="152"/>
        <v/>
      </c>
      <c r="S334" s="169" t="str">
        <f t="shared" si="139"/>
        <v/>
      </c>
      <c r="T334" s="169" t="str">
        <f t="shared" si="163"/>
        <v/>
      </c>
      <c r="U334" s="169" t="str">
        <f t="shared" si="163"/>
        <v/>
      </c>
      <c r="V334" s="169" t="str">
        <f t="shared" si="140"/>
        <v/>
      </c>
      <c r="W334" s="169" t="str">
        <f t="shared" si="164"/>
        <v/>
      </c>
      <c r="X334" s="169" t="str">
        <f t="shared" si="164"/>
        <v/>
      </c>
      <c r="Y334" s="169" t="str">
        <f t="shared" si="164"/>
        <v/>
      </c>
      <c r="Z334" s="169" t="str">
        <f t="shared" si="164"/>
        <v/>
      </c>
      <c r="AA334" s="169" t="str">
        <f t="shared" si="164"/>
        <v/>
      </c>
      <c r="AB334" s="169" t="str">
        <f t="shared" si="164"/>
        <v/>
      </c>
      <c r="AC334" s="169" t="str">
        <f t="shared" si="164"/>
        <v/>
      </c>
      <c r="AD334" s="169" t="str">
        <f t="shared" si="164"/>
        <v/>
      </c>
      <c r="AE334" s="169" t="str">
        <f t="shared" si="164"/>
        <v/>
      </c>
      <c r="AF334" s="169" t="str">
        <f t="shared" si="164"/>
        <v/>
      </c>
      <c r="AG334" s="169" t="str">
        <f t="shared" si="165"/>
        <v/>
      </c>
      <c r="AH334" s="169" t="str">
        <f t="shared" si="165"/>
        <v/>
      </c>
      <c r="AI334" s="169" t="str">
        <f t="shared" si="165"/>
        <v/>
      </c>
      <c r="AJ334" s="169" t="str">
        <f t="shared" si="165"/>
        <v/>
      </c>
      <c r="AK334" s="169" t="str">
        <f t="shared" si="165"/>
        <v/>
      </c>
      <c r="AL334" s="169" t="str">
        <f t="shared" si="165"/>
        <v/>
      </c>
      <c r="AM334" s="169" t="str">
        <f t="shared" si="165"/>
        <v/>
      </c>
      <c r="AN334" s="169" t="str">
        <f t="shared" si="165"/>
        <v/>
      </c>
      <c r="AO334" s="169" t="str">
        <f t="shared" si="165"/>
        <v/>
      </c>
      <c r="AP334" s="169" t="str">
        <f t="shared" si="165"/>
        <v/>
      </c>
      <c r="AQ334" s="170">
        <f t="shared" si="153"/>
        <v>0</v>
      </c>
      <c r="AR334" s="170">
        <f t="shared" si="154"/>
        <v>0</v>
      </c>
      <c r="AS334" s="193">
        <f t="shared" si="155"/>
        <v>0</v>
      </c>
    </row>
    <row r="335" spans="1:45" s="74" customFormat="1" ht="27.75" customHeight="1">
      <c r="A335" s="184">
        <f>'Inventory - Linear and Vertical'!A322</f>
        <v>319</v>
      </c>
      <c r="B335" s="184"/>
      <c r="C335" s="184">
        <f>'Inventory - Linear and Vertical'!D322</f>
        <v>0</v>
      </c>
      <c r="D335" s="184" t="str">
        <f>IF('Inventory - Linear and Vertical'!E322="","",'Inventory - Linear and Vertical'!E322)</f>
        <v/>
      </c>
      <c r="E335" s="185">
        <f>'Inventory - Linear and Vertical'!F322</f>
        <v>0</v>
      </c>
      <c r="F335" s="186">
        <f>'Inventory - Linear and Vertical'!G322</f>
        <v>0</v>
      </c>
      <c r="G335" s="194">
        <f>'Inventory - Linear and Vertical'!K322</f>
        <v>0</v>
      </c>
      <c r="H335" s="188">
        <f>IF(C335='Community-Wide Current State'!$A$18,'Inventory - Vehicles and Equip.'!J317-'Inventory - Vehicles and Equip.'!O317,'Inventory - Linear and Vertical'!I322)</f>
        <v>0</v>
      </c>
      <c r="I335" s="188">
        <f>'Inventory - Linear and Vertical'!M322</f>
        <v>0</v>
      </c>
      <c r="J335" s="189" t="str">
        <f>IF(ISNUMBER('Inventory - Linear and Vertical'!AA322),'Inventory - Linear and Vertical'!AA322,"")</f>
        <v/>
      </c>
      <c r="K335" s="190">
        <f t="shared" si="138"/>
        <v>0</v>
      </c>
      <c r="L335" s="190">
        <f t="shared" si="146"/>
        <v>0</v>
      </c>
      <c r="M335" s="190">
        <f t="shared" si="147"/>
        <v>0</v>
      </c>
      <c r="N335" s="190">
        <f t="shared" si="148"/>
        <v>0</v>
      </c>
      <c r="O335" s="190">
        <f t="shared" si="149"/>
        <v>0</v>
      </c>
      <c r="P335" s="191">
        <f t="shared" si="150"/>
        <v>0</v>
      </c>
      <c r="Q335" s="192" t="str">
        <f t="shared" si="151"/>
        <v/>
      </c>
      <c r="R335" s="192" t="str">
        <f t="shared" si="152"/>
        <v/>
      </c>
      <c r="S335" s="169" t="str">
        <f t="shared" si="139"/>
        <v/>
      </c>
      <c r="T335" s="169" t="str">
        <f t="shared" si="163"/>
        <v/>
      </c>
      <c r="U335" s="169" t="str">
        <f t="shared" si="163"/>
        <v/>
      </c>
      <c r="V335" s="169" t="str">
        <f t="shared" si="140"/>
        <v/>
      </c>
      <c r="W335" s="169" t="str">
        <f t="shared" si="164"/>
        <v/>
      </c>
      <c r="X335" s="169" t="str">
        <f t="shared" si="164"/>
        <v/>
      </c>
      <c r="Y335" s="169" t="str">
        <f t="shared" si="164"/>
        <v/>
      </c>
      <c r="Z335" s="169" t="str">
        <f t="shared" si="164"/>
        <v/>
      </c>
      <c r="AA335" s="169" t="str">
        <f t="shared" si="164"/>
        <v/>
      </c>
      <c r="AB335" s="169" t="str">
        <f t="shared" si="164"/>
        <v/>
      </c>
      <c r="AC335" s="169" t="str">
        <f t="shared" si="164"/>
        <v/>
      </c>
      <c r="AD335" s="169" t="str">
        <f t="shared" si="164"/>
        <v/>
      </c>
      <c r="AE335" s="169" t="str">
        <f t="shared" si="164"/>
        <v/>
      </c>
      <c r="AF335" s="169" t="str">
        <f t="shared" si="164"/>
        <v/>
      </c>
      <c r="AG335" s="169" t="str">
        <f t="shared" si="165"/>
        <v/>
      </c>
      <c r="AH335" s="169" t="str">
        <f t="shared" si="165"/>
        <v/>
      </c>
      <c r="AI335" s="169" t="str">
        <f t="shared" si="165"/>
        <v/>
      </c>
      <c r="AJ335" s="169" t="str">
        <f t="shared" si="165"/>
        <v/>
      </c>
      <c r="AK335" s="169" t="str">
        <f t="shared" si="165"/>
        <v/>
      </c>
      <c r="AL335" s="169" t="str">
        <f t="shared" si="165"/>
        <v/>
      </c>
      <c r="AM335" s="169" t="str">
        <f t="shared" si="165"/>
        <v/>
      </c>
      <c r="AN335" s="169" t="str">
        <f t="shared" si="165"/>
        <v/>
      </c>
      <c r="AO335" s="169" t="str">
        <f t="shared" si="165"/>
        <v/>
      </c>
      <c r="AP335" s="169" t="str">
        <f t="shared" si="165"/>
        <v/>
      </c>
      <c r="AQ335" s="170">
        <f t="shared" si="153"/>
        <v>0</v>
      </c>
      <c r="AR335" s="170">
        <f t="shared" si="154"/>
        <v>0</v>
      </c>
      <c r="AS335" s="193">
        <f t="shared" si="155"/>
        <v>0</v>
      </c>
    </row>
    <row r="336" spans="1:45" s="74" customFormat="1" ht="27.75" customHeight="1">
      <c r="A336" s="184">
        <f>'Inventory - Linear and Vertical'!A323</f>
        <v>320</v>
      </c>
      <c r="B336" s="184"/>
      <c r="C336" s="184">
        <f>'Inventory - Linear and Vertical'!D323</f>
        <v>0</v>
      </c>
      <c r="D336" s="184" t="str">
        <f>IF('Inventory - Linear and Vertical'!E323="","",'Inventory - Linear and Vertical'!E323)</f>
        <v/>
      </c>
      <c r="E336" s="185">
        <f>'Inventory - Linear and Vertical'!F323</f>
        <v>0</v>
      </c>
      <c r="F336" s="186">
        <f>'Inventory - Linear and Vertical'!G323</f>
        <v>0</v>
      </c>
      <c r="G336" s="194">
        <f>'Inventory - Linear and Vertical'!K323</f>
        <v>0</v>
      </c>
      <c r="H336" s="188">
        <f>IF(C336='Community-Wide Current State'!$A$18,'Inventory - Vehicles and Equip.'!J318-'Inventory - Vehicles and Equip.'!O318,'Inventory - Linear and Vertical'!I323)</f>
        <v>0</v>
      </c>
      <c r="I336" s="188">
        <f>'Inventory - Linear and Vertical'!M323</f>
        <v>0</v>
      </c>
      <c r="J336" s="189" t="str">
        <f>IF(ISNUMBER('Inventory - Linear and Vertical'!AA323),'Inventory - Linear and Vertical'!AA323,"")</f>
        <v/>
      </c>
      <c r="K336" s="190">
        <f t="shared" si="138"/>
        <v>0</v>
      </c>
      <c r="L336" s="190">
        <f t="shared" si="146"/>
        <v>0</v>
      </c>
      <c r="M336" s="190">
        <f t="shared" si="147"/>
        <v>0</v>
      </c>
      <c r="N336" s="190">
        <f t="shared" si="148"/>
        <v>0</v>
      </c>
      <c r="O336" s="190">
        <f t="shared" si="149"/>
        <v>0</v>
      </c>
      <c r="P336" s="191">
        <f t="shared" si="150"/>
        <v>0</v>
      </c>
      <c r="Q336" s="192" t="str">
        <f t="shared" si="151"/>
        <v/>
      </c>
      <c r="R336" s="192" t="str">
        <f t="shared" si="152"/>
        <v/>
      </c>
      <c r="S336" s="169" t="str">
        <f t="shared" si="139"/>
        <v/>
      </c>
      <c r="T336" s="169" t="str">
        <f t="shared" si="163"/>
        <v/>
      </c>
      <c r="U336" s="169" t="str">
        <f t="shared" si="163"/>
        <v/>
      </c>
      <c r="V336" s="169" t="str">
        <f t="shared" si="140"/>
        <v/>
      </c>
      <c r="W336" s="169" t="str">
        <f t="shared" si="164"/>
        <v/>
      </c>
      <c r="X336" s="169" t="str">
        <f t="shared" si="164"/>
        <v/>
      </c>
      <c r="Y336" s="169" t="str">
        <f t="shared" si="164"/>
        <v/>
      </c>
      <c r="Z336" s="169" t="str">
        <f t="shared" si="164"/>
        <v/>
      </c>
      <c r="AA336" s="169" t="str">
        <f t="shared" si="164"/>
        <v/>
      </c>
      <c r="AB336" s="169" t="str">
        <f t="shared" si="164"/>
        <v/>
      </c>
      <c r="AC336" s="169" t="str">
        <f t="shared" si="164"/>
        <v/>
      </c>
      <c r="AD336" s="169" t="str">
        <f t="shared" si="164"/>
        <v/>
      </c>
      <c r="AE336" s="169" t="str">
        <f t="shared" si="164"/>
        <v/>
      </c>
      <c r="AF336" s="169" t="str">
        <f t="shared" si="164"/>
        <v/>
      </c>
      <c r="AG336" s="169" t="str">
        <f t="shared" si="165"/>
        <v/>
      </c>
      <c r="AH336" s="169" t="str">
        <f t="shared" si="165"/>
        <v/>
      </c>
      <c r="AI336" s="169" t="str">
        <f t="shared" si="165"/>
        <v/>
      </c>
      <c r="AJ336" s="169" t="str">
        <f t="shared" si="165"/>
        <v/>
      </c>
      <c r="AK336" s="169" t="str">
        <f t="shared" si="165"/>
        <v/>
      </c>
      <c r="AL336" s="169" t="str">
        <f t="shared" si="165"/>
        <v/>
      </c>
      <c r="AM336" s="169" t="str">
        <f t="shared" si="165"/>
        <v/>
      </c>
      <c r="AN336" s="169" t="str">
        <f t="shared" si="165"/>
        <v/>
      </c>
      <c r="AO336" s="169" t="str">
        <f t="shared" si="165"/>
        <v/>
      </c>
      <c r="AP336" s="169" t="str">
        <f t="shared" si="165"/>
        <v/>
      </c>
      <c r="AQ336" s="170">
        <f t="shared" si="153"/>
        <v>0</v>
      </c>
      <c r="AR336" s="170">
        <f t="shared" si="154"/>
        <v>0</v>
      </c>
      <c r="AS336" s="193">
        <f t="shared" si="155"/>
        <v>0</v>
      </c>
    </row>
    <row r="337" spans="1:45" s="74" customFormat="1" ht="27.75" customHeight="1">
      <c r="A337" s="184">
        <f>'Inventory - Linear and Vertical'!A324</f>
        <v>321</v>
      </c>
      <c r="B337" s="184"/>
      <c r="C337" s="184">
        <f>'Inventory - Linear and Vertical'!D324</f>
        <v>0</v>
      </c>
      <c r="D337" s="184" t="str">
        <f>IF('Inventory - Linear and Vertical'!E324="","",'Inventory - Linear and Vertical'!E324)</f>
        <v/>
      </c>
      <c r="E337" s="185">
        <f>'Inventory - Linear and Vertical'!F324</f>
        <v>0</v>
      </c>
      <c r="F337" s="186">
        <f>'Inventory - Linear and Vertical'!G324</f>
        <v>0</v>
      </c>
      <c r="G337" s="194">
        <f>'Inventory - Linear and Vertical'!K324</f>
        <v>0</v>
      </c>
      <c r="H337" s="188">
        <f>IF(C337='Community-Wide Current State'!$A$18,'Inventory - Vehicles and Equip.'!J319-'Inventory - Vehicles and Equip.'!O319,'Inventory - Linear and Vertical'!I324)</f>
        <v>0</v>
      </c>
      <c r="I337" s="188">
        <f>'Inventory - Linear and Vertical'!M324</f>
        <v>0</v>
      </c>
      <c r="J337" s="189" t="str">
        <f>IF(ISNUMBER('Inventory - Linear and Vertical'!AA324),'Inventory - Linear and Vertical'!AA324,"")</f>
        <v/>
      </c>
      <c r="K337" s="190">
        <f t="shared" si="138"/>
        <v>0</v>
      </c>
      <c r="L337" s="190">
        <f t="shared" si="146"/>
        <v>0</v>
      </c>
      <c r="M337" s="190">
        <f t="shared" si="147"/>
        <v>0</v>
      </c>
      <c r="N337" s="190">
        <f t="shared" si="148"/>
        <v>0</v>
      </c>
      <c r="O337" s="190">
        <f t="shared" si="149"/>
        <v>0</v>
      </c>
      <c r="P337" s="191">
        <f t="shared" si="150"/>
        <v>0</v>
      </c>
      <c r="Q337" s="192" t="str">
        <f t="shared" si="151"/>
        <v/>
      </c>
      <c r="R337" s="192" t="str">
        <f t="shared" si="152"/>
        <v/>
      </c>
      <c r="S337" s="169" t="str">
        <f t="shared" si="139"/>
        <v/>
      </c>
      <c r="T337" s="169" t="str">
        <f t="shared" si="163"/>
        <v/>
      </c>
      <c r="U337" s="169" t="str">
        <f t="shared" si="163"/>
        <v/>
      </c>
      <c r="V337" s="169" t="str">
        <f t="shared" si="140"/>
        <v/>
      </c>
      <c r="W337" s="169" t="str">
        <f t="shared" ref="W337:AF346" si="166">IF(OR($K337=W$16,$L337=W$16,$M337=W$16,$N337=W$16,$O337=W$16,$P337=W$16),$G337,"")</f>
        <v/>
      </c>
      <c r="X337" s="169" t="str">
        <f t="shared" si="166"/>
        <v/>
      </c>
      <c r="Y337" s="169" t="str">
        <f t="shared" si="166"/>
        <v/>
      </c>
      <c r="Z337" s="169" t="str">
        <f t="shared" si="166"/>
        <v/>
      </c>
      <c r="AA337" s="169" t="str">
        <f t="shared" si="166"/>
        <v/>
      </c>
      <c r="AB337" s="169" t="str">
        <f t="shared" si="166"/>
        <v/>
      </c>
      <c r="AC337" s="169" t="str">
        <f t="shared" si="166"/>
        <v/>
      </c>
      <c r="AD337" s="169" t="str">
        <f t="shared" si="166"/>
        <v/>
      </c>
      <c r="AE337" s="169" t="str">
        <f t="shared" si="166"/>
        <v/>
      </c>
      <c r="AF337" s="169" t="str">
        <f t="shared" si="166"/>
        <v/>
      </c>
      <c r="AG337" s="169" t="str">
        <f t="shared" ref="AG337:AP346" si="167">IF(OR($K337=AG$16,$L337=AG$16,$M337=AG$16,$N337=AG$16,$O337=AG$16,$P337=AG$16),$G337,"")</f>
        <v/>
      </c>
      <c r="AH337" s="169" t="str">
        <f t="shared" si="167"/>
        <v/>
      </c>
      <c r="AI337" s="169" t="str">
        <f t="shared" si="167"/>
        <v/>
      </c>
      <c r="AJ337" s="169" t="str">
        <f t="shared" si="167"/>
        <v/>
      </c>
      <c r="AK337" s="169" t="str">
        <f t="shared" si="167"/>
        <v/>
      </c>
      <c r="AL337" s="169" t="str">
        <f t="shared" si="167"/>
        <v/>
      </c>
      <c r="AM337" s="169" t="str">
        <f t="shared" si="167"/>
        <v/>
      </c>
      <c r="AN337" s="169" t="str">
        <f t="shared" si="167"/>
        <v/>
      </c>
      <c r="AO337" s="169" t="str">
        <f t="shared" si="167"/>
        <v/>
      </c>
      <c r="AP337" s="169" t="str">
        <f t="shared" si="167"/>
        <v/>
      </c>
      <c r="AQ337" s="170">
        <f t="shared" si="153"/>
        <v>0</v>
      </c>
      <c r="AR337" s="170">
        <f t="shared" si="154"/>
        <v>0</v>
      </c>
      <c r="AS337" s="193">
        <f t="shared" si="155"/>
        <v>0</v>
      </c>
    </row>
    <row r="338" spans="1:45" s="74" customFormat="1" ht="27.75" customHeight="1">
      <c r="A338" s="184">
        <f>'Inventory - Linear and Vertical'!A325</f>
        <v>322</v>
      </c>
      <c r="B338" s="184"/>
      <c r="C338" s="184">
        <f>'Inventory - Linear and Vertical'!D325</f>
        <v>0</v>
      </c>
      <c r="D338" s="184" t="str">
        <f>IF('Inventory - Linear and Vertical'!E325="","",'Inventory - Linear and Vertical'!E325)</f>
        <v/>
      </c>
      <c r="E338" s="185">
        <f>'Inventory - Linear and Vertical'!F325</f>
        <v>0</v>
      </c>
      <c r="F338" s="186">
        <f>'Inventory - Linear and Vertical'!G325</f>
        <v>0</v>
      </c>
      <c r="G338" s="194">
        <f>'Inventory - Linear and Vertical'!K325</f>
        <v>0</v>
      </c>
      <c r="H338" s="188">
        <f>IF(C338='Community-Wide Current State'!$A$18,'Inventory - Vehicles and Equip.'!J320-'Inventory - Vehicles and Equip.'!O320,'Inventory - Linear and Vertical'!I325)</f>
        <v>0</v>
      </c>
      <c r="I338" s="188">
        <f>'Inventory - Linear and Vertical'!M325</f>
        <v>0</v>
      </c>
      <c r="J338" s="189" t="str">
        <f>IF(ISNUMBER('Inventory - Linear and Vertical'!AA325),'Inventory - Linear and Vertical'!AA325,"")</f>
        <v/>
      </c>
      <c r="K338" s="190">
        <f t="shared" ref="K338:K401" si="168">IF(ISNUMBER(J338),H338+J338,H338+$I338)</f>
        <v>0</v>
      </c>
      <c r="L338" s="190">
        <f t="shared" si="146"/>
        <v>0</v>
      </c>
      <c r="M338" s="190">
        <f t="shared" si="147"/>
        <v>0</v>
      </c>
      <c r="N338" s="190">
        <f t="shared" si="148"/>
        <v>0</v>
      </c>
      <c r="O338" s="190">
        <f t="shared" si="149"/>
        <v>0</v>
      </c>
      <c r="P338" s="191">
        <f t="shared" si="150"/>
        <v>0</v>
      </c>
      <c r="Q338" s="192" t="str">
        <f t="shared" si="151"/>
        <v/>
      </c>
      <c r="R338" s="192" t="str">
        <f t="shared" si="152"/>
        <v/>
      </c>
      <c r="S338" s="169" t="str">
        <f t="shared" si="139"/>
        <v/>
      </c>
      <c r="T338" s="169" t="str">
        <f t="shared" ref="T338:U357" si="169">IF(OR($K338=T$16,$L338=T$16,$M338=T$16,$N338=T$16,$O338=T$16,$P338=T$16),$G338,"")</f>
        <v/>
      </c>
      <c r="U338" s="169" t="str">
        <f t="shared" si="169"/>
        <v/>
      </c>
      <c r="V338" s="169" t="str">
        <f t="shared" si="140"/>
        <v/>
      </c>
      <c r="W338" s="169" t="str">
        <f t="shared" si="166"/>
        <v/>
      </c>
      <c r="X338" s="169" t="str">
        <f t="shared" si="166"/>
        <v/>
      </c>
      <c r="Y338" s="169" t="str">
        <f t="shared" si="166"/>
        <v/>
      </c>
      <c r="Z338" s="169" t="str">
        <f t="shared" si="166"/>
        <v/>
      </c>
      <c r="AA338" s="169" t="str">
        <f t="shared" si="166"/>
        <v/>
      </c>
      <c r="AB338" s="169" t="str">
        <f t="shared" si="166"/>
        <v/>
      </c>
      <c r="AC338" s="169" t="str">
        <f t="shared" si="166"/>
        <v/>
      </c>
      <c r="AD338" s="169" t="str">
        <f t="shared" si="166"/>
        <v/>
      </c>
      <c r="AE338" s="169" t="str">
        <f t="shared" si="166"/>
        <v/>
      </c>
      <c r="AF338" s="169" t="str">
        <f t="shared" si="166"/>
        <v/>
      </c>
      <c r="AG338" s="169" t="str">
        <f t="shared" si="167"/>
        <v/>
      </c>
      <c r="AH338" s="169" t="str">
        <f t="shared" si="167"/>
        <v/>
      </c>
      <c r="AI338" s="169" t="str">
        <f t="shared" si="167"/>
        <v/>
      </c>
      <c r="AJ338" s="169" t="str">
        <f t="shared" si="167"/>
        <v/>
      </c>
      <c r="AK338" s="169" t="str">
        <f t="shared" si="167"/>
        <v/>
      </c>
      <c r="AL338" s="169" t="str">
        <f t="shared" si="167"/>
        <v/>
      </c>
      <c r="AM338" s="169" t="str">
        <f t="shared" si="167"/>
        <v/>
      </c>
      <c r="AN338" s="169" t="str">
        <f t="shared" si="167"/>
        <v/>
      </c>
      <c r="AO338" s="169" t="str">
        <f t="shared" si="167"/>
        <v/>
      </c>
      <c r="AP338" s="169" t="str">
        <f t="shared" si="167"/>
        <v/>
      </c>
      <c r="AQ338" s="170">
        <f t="shared" si="153"/>
        <v>0</v>
      </c>
      <c r="AR338" s="170">
        <f t="shared" si="154"/>
        <v>0</v>
      </c>
      <c r="AS338" s="193">
        <f t="shared" si="155"/>
        <v>0</v>
      </c>
    </row>
    <row r="339" spans="1:45" s="74" customFormat="1" ht="27.75" customHeight="1">
      <c r="A339" s="184">
        <f>'Inventory - Linear and Vertical'!A326</f>
        <v>323</v>
      </c>
      <c r="B339" s="184"/>
      <c r="C339" s="184">
        <f>'Inventory - Linear and Vertical'!D326</f>
        <v>0</v>
      </c>
      <c r="D339" s="184" t="str">
        <f>IF('Inventory - Linear and Vertical'!E326="","",'Inventory - Linear and Vertical'!E326)</f>
        <v/>
      </c>
      <c r="E339" s="185">
        <f>'Inventory - Linear and Vertical'!F326</f>
        <v>0</v>
      </c>
      <c r="F339" s="186">
        <f>'Inventory - Linear and Vertical'!G326</f>
        <v>0</v>
      </c>
      <c r="G339" s="194">
        <f>'Inventory - Linear and Vertical'!K326</f>
        <v>0</v>
      </c>
      <c r="H339" s="188">
        <f>IF(C339='Community-Wide Current State'!$A$18,'Inventory - Vehicles and Equip.'!J321-'Inventory - Vehicles and Equip.'!O321,'Inventory - Linear and Vertical'!I326)</f>
        <v>0</v>
      </c>
      <c r="I339" s="188">
        <f>'Inventory - Linear and Vertical'!M326</f>
        <v>0</v>
      </c>
      <c r="J339" s="189" t="str">
        <f>IF(ISNUMBER('Inventory - Linear and Vertical'!AA326),'Inventory - Linear and Vertical'!AA326,"")</f>
        <v/>
      </c>
      <c r="K339" s="190">
        <f t="shared" si="168"/>
        <v>0</v>
      </c>
      <c r="L339" s="190">
        <f t="shared" si="146"/>
        <v>0</v>
      </c>
      <c r="M339" s="190">
        <f t="shared" si="147"/>
        <v>0</v>
      </c>
      <c r="N339" s="190">
        <f t="shared" si="148"/>
        <v>0</v>
      </c>
      <c r="O339" s="190">
        <f t="shared" si="149"/>
        <v>0</v>
      </c>
      <c r="P339" s="191">
        <f t="shared" si="150"/>
        <v>0</v>
      </c>
      <c r="Q339" s="192" t="str">
        <f t="shared" si="151"/>
        <v/>
      </c>
      <c r="R339" s="192" t="str">
        <f t="shared" si="152"/>
        <v/>
      </c>
      <c r="S339" s="169" t="str">
        <f t="shared" ref="S339:S402" si="170">IF(OR($K339=S$16,$L339=S$16,$M339=S$16,$N339=S$16,$O339=S$16,$P339=S$16),$G339,"")</f>
        <v/>
      </c>
      <c r="T339" s="169" t="str">
        <f t="shared" si="169"/>
        <v/>
      </c>
      <c r="U339" s="169" t="str">
        <f t="shared" si="169"/>
        <v/>
      </c>
      <c r="V339" s="169" t="str">
        <f t="shared" ref="V339:V402" si="171">IF(OR($K339=V$16,$L339=V$16,$M339=V$16,$N339=V$16,$O339=V$16,$P339=V$16),$G339,"")</f>
        <v/>
      </c>
      <c r="W339" s="169" t="str">
        <f t="shared" si="166"/>
        <v/>
      </c>
      <c r="X339" s="169" t="str">
        <f t="shared" si="166"/>
        <v/>
      </c>
      <c r="Y339" s="169" t="str">
        <f t="shared" si="166"/>
        <v/>
      </c>
      <c r="Z339" s="169" t="str">
        <f t="shared" si="166"/>
        <v/>
      </c>
      <c r="AA339" s="169" t="str">
        <f t="shared" si="166"/>
        <v/>
      </c>
      <c r="AB339" s="169" t="str">
        <f t="shared" si="166"/>
        <v/>
      </c>
      <c r="AC339" s="169" t="str">
        <f t="shared" si="166"/>
        <v/>
      </c>
      <c r="AD339" s="169" t="str">
        <f t="shared" si="166"/>
        <v/>
      </c>
      <c r="AE339" s="169" t="str">
        <f t="shared" si="166"/>
        <v/>
      </c>
      <c r="AF339" s="169" t="str">
        <f t="shared" si="166"/>
        <v/>
      </c>
      <c r="AG339" s="169" t="str">
        <f t="shared" si="167"/>
        <v/>
      </c>
      <c r="AH339" s="169" t="str">
        <f t="shared" si="167"/>
        <v/>
      </c>
      <c r="AI339" s="169" t="str">
        <f t="shared" si="167"/>
        <v/>
      </c>
      <c r="AJ339" s="169" t="str">
        <f t="shared" si="167"/>
        <v/>
      </c>
      <c r="AK339" s="169" t="str">
        <f t="shared" si="167"/>
        <v/>
      </c>
      <c r="AL339" s="169" t="str">
        <f t="shared" si="167"/>
        <v/>
      </c>
      <c r="AM339" s="169" t="str">
        <f t="shared" si="167"/>
        <v/>
      </c>
      <c r="AN339" s="169" t="str">
        <f t="shared" si="167"/>
        <v/>
      </c>
      <c r="AO339" s="169" t="str">
        <f t="shared" si="167"/>
        <v/>
      </c>
      <c r="AP339" s="169" t="str">
        <f t="shared" si="167"/>
        <v/>
      </c>
      <c r="AQ339" s="170">
        <f t="shared" si="153"/>
        <v>0</v>
      </c>
      <c r="AR339" s="170">
        <f t="shared" si="154"/>
        <v>0</v>
      </c>
      <c r="AS339" s="193">
        <f t="shared" si="155"/>
        <v>0</v>
      </c>
    </row>
    <row r="340" spans="1:45" s="74" customFormat="1" ht="27.75" customHeight="1">
      <c r="A340" s="184">
        <f>'Inventory - Linear and Vertical'!A327</f>
        <v>324</v>
      </c>
      <c r="B340" s="184"/>
      <c r="C340" s="184">
        <f>'Inventory - Linear and Vertical'!D327</f>
        <v>0</v>
      </c>
      <c r="D340" s="184" t="str">
        <f>IF('Inventory - Linear and Vertical'!E327="","",'Inventory - Linear and Vertical'!E327)</f>
        <v/>
      </c>
      <c r="E340" s="185">
        <f>'Inventory - Linear and Vertical'!F327</f>
        <v>0</v>
      </c>
      <c r="F340" s="186">
        <f>'Inventory - Linear and Vertical'!G327</f>
        <v>0</v>
      </c>
      <c r="G340" s="194">
        <f>'Inventory - Linear and Vertical'!K327</f>
        <v>0</v>
      </c>
      <c r="H340" s="188">
        <f>IF(C340='Community-Wide Current State'!$A$18,'Inventory - Vehicles and Equip.'!J322-'Inventory - Vehicles and Equip.'!O322,'Inventory - Linear and Vertical'!I327)</f>
        <v>0</v>
      </c>
      <c r="I340" s="188">
        <f>'Inventory - Linear and Vertical'!M327</f>
        <v>0</v>
      </c>
      <c r="J340" s="189" t="str">
        <f>IF(ISNUMBER('Inventory - Linear and Vertical'!AA327),'Inventory - Linear and Vertical'!AA327,"")</f>
        <v/>
      </c>
      <c r="K340" s="190">
        <f t="shared" si="168"/>
        <v>0</v>
      </c>
      <c r="L340" s="190">
        <f t="shared" si="146"/>
        <v>0</v>
      </c>
      <c r="M340" s="190">
        <f t="shared" si="147"/>
        <v>0</v>
      </c>
      <c r="N340" s="190">
        <f t="shared" si="148"/>
        <v>0</v>
      </c>
      <c r="O340" s="190">
        <f t="shared" si="149"/>
        <v>0</v>
      </c>
      <c r="P340" s="191">
        <f t="shared" si="150"/>
        <v>0</v>
      </c>
      <c r="Q340" s="192" t="str">
        <f t="shared" si="151"/>
        <v/>
      </c>
      <c r="R340" s="192" t="str">
        <f t="shared" si="152"/>
        <v/>
      </c>
      <c r="S340" s="169" t="str">
        <f t="shared" si="170"/>
        <v/>
      </c>
      <c r="T340" s="169" t="str">
        <f t="shared" si="169"/>
        <v/>
      </c>
      <c r="U340" s="169" t="str">
        <f t="shared" si="169"/>
        <v/>
      </c>
      <c r="V340" s="169" t="str">
        <f t="shared" si="171"/>
        <v/>
      </c>
      <c r="W340" s="169" t="str">
        <f t="shared" si="166"/>
        <v/>
      </c>
      <c r="X340" s="169" t="str">
        <f t="shared" si="166"/>
        <v/>
      </c>
      <c r="Y340" s="169" t="str">
        <f t="shared" si="166"/>
        <v/>
      </c>
      <c r="Z340" s="169" t="str">
        <f t="shared" si="166"/>
        <v/>
      </c>
      <c r="AA340" s="169" t="str">
        <f t="shared" si="166"/>
        <v/>
      </c>
      <c r="AB340" s="169" t="str">
        <f t="shared" si="166"/>
        <v/>
      </c>
      <c r="AC340" s="169" t="str">
        <f t="shared" si="166"/>
        <v/>
      </c>
      <c r="AD340" s="169" t="str">
        <f t="shared" si="166"/>
        <v/>
      </c>
      <c r="AE340" s="169" t="str">
        <f t="shared" si="166"/>
        <v/>
      </c>
      <c r="AF340" s="169" t="str">
        <f t="shared" si="166"/>
        <v/>
      </c>
      <c r="AG340" s="169" t="str">
        <f t="shared" si="167"/>
        <v/>
      </c>
      <c r="AH340" s="169" t="str">
        <f t="shared" si="167"/>
        <v/>
      </c>
      <c r="AI340" s="169" t="str">
        <f t="shared" si="167"/>
        <v/>
      </c>
      <c r="AJ340" s="169" t="str">
        <f t="shared" si="167"/>
        <v/>
      </c>
      <c r="AK340" s="169" t="str">
        <f t="shared" si="167"/>
        <v/>
      </c>
      <c r="AL340" s="169" t="str">
        <f t="shared" si="167"/>
        <v/>
      </c>
      <c r="AM340" s="169" t="str">
        <f t="shared" si="167"/>
        <v/>
      </c>
      <c r="AN340" s="169" t="str">
        <f t="shared" si="167"/>
        <v/>
      </c>
      <c r="AO340" s="169" t="str">
        <f t="shared" si="167"/>
        <v/>
      </c>
      <c r="AP340" s="169" t="str">
        <f t="shared" si="167"/>
        <v/>
      </c>
      <c r="AQ340" s="170">
        <f t="shared" si="153"/>
        <v>0</v>
      </c>
      <c r="AR340" s="170">
        <f t="shared" si="154"/>
        <v>0</v>
      </c>
      <c r="AS340" s="193">
        <f t="shared" si="155"/>
        <v>0</v>
      </c>
    </row>
    <row r="341" spans="1:45" s="74" customFormat="1" ht="27.75" customHeight="1">
      <c r="A341" s="184">
        <f>'Inventory - Linear and Vertical'!A328</f>
        <v>325</v>
      </c>
      <c r="B341" s="184"/>
      <c r="C341" s="184">
        <f>'Inventory - Linear and Vertical'!D328</f>
        <v>0</v>
      </c>
      <c r="D341" s="184" t="str">
        <f>IF('Inventory - Linear and Vertical'!E328="","",'Inventory - Linear and Vertical'!E328)</f>
        <v/>
      </c>
      <c r="E341" s="185">
        <f>'Inventory - Linear and Vertical'!F328</f>
        <v>0</v>
      </c>
      <c r="F341" s="186">
        <f>'Inventory - Linear and Vertical'!G328</f>
        <v>0</v>
      </c>
      <c r="G341" s="194">
        <f>'Inventory - Linear and Vertical'!K328</f>
        <v>0</v>
      </c>
      <c r="H341" s="188">
        <f>IF(C341='Community-Wide Current State'!$A$18,'Inventory - Vehicles and Equip.'!J323-'Inventory - Vehicles and Equip.'!O323,'Inventory - Linear and Vertical'!I328)</f>
        <v>0</v>
      </c>
      <c r="I341" s="188">
        <f>'Inventory - Linear and Vertical'!M328</f>
        <v>0</v>
      </c>
      <c r="J341" s="189" t="str">
        <f>IF(ISNUMBER('Inventory - Linear and Vertical'!AA328),'Inventory - Linear and Vertical'!AA328,"")</f>
        <v/>
      </c>
      <c r="K341" s="190">
        <f t="shared" si="168"/>
        <v>0</v>
      </c>
      <c r="L341" s="190">
        <f t="shared" si="146"/>
        <v>0</v>
      </c>
      <c r="M341" s="190">
        <f t="shared" si="147"/>
        <v>0</v>
      </c>
      <c r="N341" s="190">
        <f t="shared" si="148"/>
        <v>0</v>
      </c>
      <c r="O341" s="190">
        <f t="shared" si="149"/>
        <v>0</v>
      </c>
      <c r="P341" s="191">
        <f t="shared" si="150"/>
        <v>0</v>
      </c>
      <c r="Q341" s="192" t="str">
        <f t="shared" si="151"/>
        <v/>
      </c>
      <c r="R341" s="192" t="str">
        <f t="shared" si="152"/>
        <v/>
      </c>
      <c r="S341" s="169" t="str">
        <f t="shared" si="170"/>
        <v/>
      </c>
      <c r="T341" s="169" t="str">
        <f t="shared" si="169"/>
        <v/>
      </c>
      <c r="U341" s="169" t="str">
        <f t="shared" si="169"/>
        <v/>
      </c>
      <c r="V341" s="169" t="str">
        <f t="shared" si="171"/>
        <v/>
      </c>
      <c r="W341" s="169" t="str">
        <f t="shared" si="166"/>
        <v/>
      </c>
      <c r="X341" s="169" t="str">
        <f t="shared" si="166"/>
        <v/>
      </c>
      <c r="Y341" s="169" t="str">
        <f t="shared" si="166"/>
        <v/>
      </c>
      <c r="Z341" s="169" t="str">
        <f t="shared" si="166"/>
        <v/>
      </c>
      <c r="AA341" s="169" t="str">
        <f t="shared" si="166"/>
        <v/>
      </c>
      <c r="AB341" s="169" t="str">
        <f t="shared" si="166"/>
        <v/>
      </c>
      <c r="AC341" s="169" t="str">
        <f t="shared" si="166"/>
        <v/>
      </c>
      <c r="AD341" s="169" t="str">
        <f t="shared" si="166"/>
        <v/>
      </c>
      <c r="AE341" s="169" t="str">
        <f t="shared" si="166"/>
        <v/>
      </c>
      <c r="AF341" s="169" t="str">
        <f t="shared" si="166"/>
        <v/>
      </c>
      <c r="AG341" s="169" t="str">
        <f t="shared" si="167"/>
        <v/>
      </c>
      <c r="AH341" s="169" t="str">
        <f t="shared" si="167"/>
        <v/>
      </c>
      <c r="AI341" s="169" t="str">
        <f t="shared" si="167"/>
        <v/>
      </c>
      <c r="AJ341" s="169" t="str">
        <f t="shared" si="167"/>
        <v/>
      </c>
      <c r="AK341" s="169" t="str">
        <f t="shared" si="167"/>
        <v/>
      </c>
      <c r="AL341" s="169" t="str">
        <f t="shared" si="167"/>
        <v/>
      </c>
      <c r="AM341" s="169" t="str">
        <f t="shared" si="167"/>
        <v/>
      </c>
      <c r="AN341" s="169" t="str">
        <f t="shared" si="167"/>
        <v/>
      </c>
      <c r="AO341" s="169" t="str">
        <f t="shared" si="167"/>
        <v/>
      </c>
      <c r="AP341" s="169" t="str">
        <f t="shared" si="167"/>
        <v/>
      </c>
      <c r="AQ341" s="170">
        <f t="shared" si="153"/>
        <v>0</v>
      </c>
      <c r="AR341" s="170">
        <f t="shared" si="154"/>
        <v>0</v>
      </c>
      <c r="AS341" s="193">
        <f t="shared" si="155"/>
        <v>0</v>
      </c>
    </row>
    <row r="342" spans="1:45" s="74" customFormat="1" ht="27.75" customHeight="1">
      <c r="A342" s="184">
        <f>'Inventory - Linear and Vertical'!A329</f>
        <v>326</v>
      </c>
      <c r="B342" s="184"/>
      <c r="C342" s="184">
        <f>'Inventory - Linear and Vertical'!D329</f>
        <v>0</v>
      </c>
      <c r="D342" s="184" t="str">
        <f>IF('Inventory - Linear and Vertical'!E329="","",'Inventory - Linear and Vertical'!E329)</f>
        <v/>
      </c>
      <c r="E342" s="185">
        <f>'Inventory - Linear and Vertical'!F329</f>
        <v>0</v>
      </c>
      <c r="F342" s="186">
        <f>'Inventory - Linear and Vertical'!G329</f>
        <v>0</v>
      </c>
      <c r="G342" s="194">
        <f>'Inventory - Linear and Vertical'!K329</f>
        <v>0</v>
      </c>
      <c r="H342" s="188">
        <f>IF(C342='Community-Wide Current State'!$A$18,'Inventory - Vehicles and Equip.'!J324-'Inventory - Vehicles and Equip.'!O324,'Inventory - Linear and Vertical'!I329)</f>
        <v>0</v>
      </c>
      <c r="I342" s="188">
        <f>'Inventory - Linear and Vertical'!M329</f>
        <v>0</v>
      </c>
      <c r="J342" s="189" t="str">
        <f>IF(ISNUMBER('Inventory - Linear and Vertical'!AA329),'Inventory - Linear and Vertical'!AA329,"")</f>
        <v/>
      </c>
      <c r="K342" s="190">
        <f t="shared" si="168"/>
        <v>0</v>
      </c>
      <c r="L342" s="190">
        <f t="shared" si="146"/>
        <v>0</v>
      </c>
      <c r="M342" s="190">
        <f t="shared" si="147"/>
        <v>0</v>
      </c>
      <c r="N342" s="190">
        <f t="shared" si="148"/>
        <v>0</v>
      </c>
      <c r="O342" s="190">
        <f t="shared" si="149"/>
        <v>0</v>
      </c>
      <c r="P342" s="191">
        <f t="shared" si="150"/>
        <v>0</v>
      </c>
      <c r="Q342" s="192" t="str">
        <f t="shared" si="151"/>
        <v/>
      </c>
      <c r="R342" s="192" t="str">
        <f t="shared" si="152"/>
        <v/>
      </c>
      <c r="S342" s="169" t="str">
        <f t="shared" si="170"/>
        <v/>
      </c>
      <c r="T342" s="169" t="str">
        <f t="shared" si="169"/>
        <v/>
      </c>
      <c r="U342" s="169" t="str">
        <f t="shared" si="169"/>
        <v/>
      </c>
      <c r="V342" s="169" t="str">
        <f t="shared" si="171"/>
        <v/>
      </c>
      <c r="W342" s="169" t="str">
        <f t="shared" si="166"/>
        <v/>
      </c>
      <c r="X342" s="169" t="str">
        <f t="shared" si="166"/>
        <v/>
      </c>
      <c r="Y342" s="169" t="str">
        <f t="shared" si="166"/>
        <v/>
      </c>
      <c r="Z342" s="169" t="str">
        <f t="shared" si="166"/>
        <v/>
      </c>
      <c r="AA342" s="169" t="str">
        <f t="shared" si="166"/>
        <v/>
      </c>
      <c r="AB342" s="169" t="str">
        <f t="shared" si="166"/>
        <v/>
      </c>
      <c r="AC342" s="169" t="str">
        <f t="shared" si="166"/>
        <v/>
      </c>
      <c r="AD342" s="169" t="str">
        <f t="shared" si="166"/>
        <v/>
      </c>
      <c r="AE342" s="169" t="str">
        <f t="shared" si="166"/>
        <v/>
      </c>
      <c r="AF342" s="169" t="str">
        <f t="shared" si="166"/>
        <v/>
      </c>
      <c r="AG342" s="169" t="str">
        <f t="shared" si="167"/>
        <v/>
      </c>
      <c r="AH342" s="169" t="str">
        <f t="shared" si="167"/>
        <v/>
      </c>
      <c r="AI342" s="169" t="str">
        <f t="shared" si="167"/>
        <v/>
      </c>
      <c r="AJ342" s="169" t="str">
        <f t="shared" si="167"/>
        <v/>
      </c>
      <c r="AK342" s="169" t="str">
        <f t="shared" si="167"/>
        <v/>
      </c>
      <c r="AL342" s="169" t="str">
        <f t="shared" si="167"/>
        <v/>
      </c>
      <c r="AM342" s="169" t="str">
        <f t="shared" si="167"/>
        <v/>
      </c>
      <c r="AN342" s="169" t="str">
        <f t="shared" si="167"/>
        <v/>
      </c>
      <c r="AO342" s="169" t="str">
        <f t="shared" si="167"/>
        <v/>
      </c>
      <c r="AP342" s="169" t="str">
        <f t="shared" si="167"/>
        <v/>
      </c>
      <c r="AQ342" s="170">
        <f t="shared" si="153"/>
        <v>0</v>
      </c>
      <c r="AR342" s="170">
        <f t="shared" si="154"/>
        <v>0</v>
      </c>
      <c r="AS342" s="193">
        <f t="shared" si="155"/>
        <v>0</v>
      </c>
    </row>
    <row r="343" spans="1:45" s="74" customFormat="1" ht="27.75" customHeight="1">
      <c r="A343" s="184">
        <f>'Inventory - Linear and Vertical'!A330</f>
        <v>327</v>
      </c>
      <c r="B343" s="184"/>
      <c r="C343" s="184">
        <f>'Inventory - Linear and Vertical'!D330</f>
        <v>0</v>
      </c>
      <c r="D343" s="184" t="str">
        <f>IF('Inventory - Linear and Vertical'!E330="","",'Inventory - Linear and Vertical'!E330)</f>
        <v/>
      </c>
      <c r="E343" s="185">
        <f>'Inventory - Linear and Vertical'!F330</f>
        <v>0</v>
      </c>
      <c r="F343" s="186">
        <f>'Inventory - Linear and Vertical'!G330</f>
        <v>0</v>
      </c>
      <c r="G343" s="194">
        <f>'Inventory - Linear and Vertical'!K330</f>
        <v>0</v>
      </c>
      <c r="H343" s="188">
        <f>IF(C343='Community-Wide Current State'!$A$18,'Inventory - Vehicles and Equip.'!J325-'Inventory - Vehicles and Equip.'!O325,'Inventory - Linear and Vertical'!I330)</f>
        <v>0</v>
      </c>
      <c r="I343" s="188">
        <f>'Inventory - Linear and Vertical'!M330</f>
        <v>0</v>
      </c>
      <c r="J343" s="189" t="str">
        <f>IF(ISNUMBER('Inventory - Linear and Vertical'!AA330),'Inventory - Linear and Vertical'!AA330,"")</f>
        <v/>
      </c>
      <c r="K343" s="190">
        <f t="shared" si="168"/>
        <v>0</v>
      </c>
      <c r="L343" s="190">
        <f t="shared" si="146"/>
        <v>0</v>
      </c>
      <c r="M343" s="190">
        <f t="shared" si="147"/>
        <v>0</v>
      </c>
      <c r="N343" s="190">
        <f t="shared" si="148"/>
        <v>0</v>
      </c>
      <c r="O343" s="190">
        <f t="shared" si="149"/>
        <v>0</v>
      </c>
      <c r="P343" s="191">
        <f t="shared" si="150"/>
        <v>0</v>
      </c>
      <c r="Q343" s="192" t="str">
        <f t="shared" si="151"/>
        <v/>
      </c>
      <c r="R343" s="192" t="str">
        <f t="shared" si="152"/>
        <v/>
      </c>
      <c r="S343" s="169" t="str">
        <f t="shared" si="170"/>
        <v/>
      </c>
      <c r="T343" s="169" t="str">
        <f t="shared" si="169"/>
        <v/>
      </c>
      <c r="U343" s="169" t="str">
        <f t="shared" si="169"/>
        <v/>
      </c>
      <c r="V343" s="169" t="str">
        <f t="shared" si="171"/>
        <v/>
      </c>
      <c r="W343" s="169" t="str">
        <f t="shared" si="166"/>
        <v/>
      </c>
      <c r="X343" s="169" t="str">
        <f t="shared" si="166"/>
        <v/>
      </c>
      <c r="Y343" s="169" t="str">
        <f t="shared" si="166"/>
        <v/>
      </c>
      <c r="Z343" s="169" t="str">
        <f t="shared" si="166"/>
        <v/>
      </c>
      <c r="AA343" s="169" t="str">
        <f t="shared" si="166"/>
        <v/>
      </c>
      <c r="AB343" s="169" t="str">
        <f t="shared" si="166"/>
        <v/>
      </c>
      <c r="AC343" s="169" t="str">
        <f t="shared" si="166"/>
        <v/>
      </c>
      <c r="AD343" s="169" t="str">
        <f t="shared" si="166"/>
        <v/>
      </c>
      <c r="AE343" s="169" t="str">
        <f t="shared" si="166"/>
        <v/>
      </c>
      <c r="AF343" s="169" t="str">
        <f t="shared" si="166"/>
        <v/>
      </c>
      <c r="AG343" s="169" t="str">
        <f t="shared" si="167"/>
        <v/>
      </c>
      <c r="AH343" s="169" t="str">
        <f t="shared" si="167"/>
        <v/>
      </c>
      <c r="AI343" s="169" t="str">
        <f t="shared" si="167"/>
        <v/>
      </c>
      <c r="AJ343" s="169" t="str">
        <f t="shared" si="167"/>
        <v/>
      </c>
      <c r="AK343" s="169" t="str">
        <f t="shared" si="167"/>
        <v/>
      </c>
      <c r="AL343" s="169" t="str">
        <f t="shared" si="167"/>
        <v/>
      </c>
      <c r="AM343" s="169" t="str">
        <f t="shared" si="167"/>
        <v/>
      </c>
      <c r="AN343" s="169" t="str">
        <f t="shared" si="167"/>
        <v/>
      </c>
      <c r="AO343" s="169" t="str">
        <f t="shared" si="167"/>
        <v/>
      </c>
      <c r="AP343" s="169" t="str">
        <f t="shared" si="167"/>
        <v/>
      </c>
      <c r="AQ343" s="170">
        <f t="shared" si="153"/>
        <v>0</v>
      </c>
      <c r="AR343" s="170">
        <f t="shared" si="154"/>
        <v>0</v>
      </c>
      <c r="AS343" s="193">
        <f t="shared" si="155"/>
        <v>0</v>
      </c>
    </row>
    <row r="344" spans="1:45" s="74" customFormat="1" ht="27.75" customHeight="1">
      <c r="A344" s="184">
        <f>'Inventory - Linear and Vertical'!A331</f>
        <v>328</v>
      </c>
      <c r="B344" s="184"/>
      <c r="C344" s="184">
        <f>'Inventory - Linear and Vertical'!D331</f>
        <v>0</v>
      </c>
      <c r="D344" s="184" t="str">
        <f>IF('Inventory - Linear and Vertical'!E331="","",'Inventory - Linear and Vertical'!E331)</f>
        <v/>
      </c>
      <c r="E344" s="185">
        <f>'Inventory - Linear and Vertical'!F331</f>
        <v>0</v>
      </c>
      <c r="F344" s="186">
        <f>'Inventory - Linear and Vertical'!G331</f>
        <v>0</v>
      </c>
      <c r="G344" s="194">
        <f>'Inventory - Linear and Vertical'!K331</f>
        <v>0</v>
      </c>
      <c r="H344" s="188">
        <f>IF(C344='Community-Wide Current State'!$A$18,'Inventory - Vehicles and Equip.'!J326-'Inventory - Vehicles and Equip.'!O326,'Inventory - Linear and Vertical'!I331)</f>
        <v>0</v>
      </c>
      <c r="I344" s="188">
        <f>'Inventory - Linear and Vertical'!M331</f>
        <v>0</v>
      </c>
      <c r="J344" s="189" t="str">
        <f>IF(ISNUMBER('Inventory - Linear and Vertical'!AA331),'Inventory - Linear and Vertical'!AA331,"")</f>
        <v/>
      </c>
      <c r="K344" s="190">
        <f t="shared" si="168"/>
        <v>0</v>
      </c>
      <c r="L344" s="190">
        <f t="shared" si="146"/>
        <v>0</v>
      </c>
      <c r="M344" s="190">
        <f t="shared" si="147"/>
        <v>0</v>
      </c>
      <c r="N344" s="190">
        <f t="shared" si="148"/>
        <v>0</v>
      </c>
      <c r="O344" s="190">
        <f t="shared" si="149"/>
        <v>0</v>
      </c>
      <c r="P344" s="191">
        <f t="shared" si="150"/>
        <v>0</v>
      </c>
      <c r="Q344" s="192" t="str">
        <f t="shared" si="151"/>
        <v/>
      </c>
      <c r="R344" s="192" t="str">
        <f t="shared" si="152"/>
        <v/>
      </c>
      <c r="S344" s="169" t="str">
        <f t="shared" si="170"/>
        <v/>
      </c>
      <c r="T344" s="169" t="str">
        <f t="shared" si="169"/>
        <v/>
      </c>
      <c r="U344" s="169" t="str">
        <f t="shared" si="169"/>
        <v/>
      </c>
      <c r="V344" s="169" t="str">
        <f t="shared" si="171"/>
        <v/>
      </c>
      <c r="W344" s="169" t="str">
        <f t="shared" si="166"/>
        <v/>
      </c>
      <c r="X344" s="169" t="str">
        <f t="shared" si="166"/>
        <v/>
      </c>
      <c r="Y344" s="169" t="str">
        <f t="shared" si="166"/>
        <v/>
      </c>
      <c r="Z344" s="169" t="str">
        <f t="shared" si="166"/>
        <v/>
      </c>
      <c r="AA344" s="169" t="str">
        <f t="shared" si="166"/>
        <v/>
      </c>
      <c r="AB344" s="169" t="str">
        <f t="shared" si="166"/>
        <v/>
      </c>
      <c r="AC344" s="169" t="str">
        <f t="shared" si="166"/>
        <v/>
      </c>
      <c r="AD344" s="169" t="str">
        <f t="shared" si="166"/>
        <v/>
      </c>
      <c r="AE344" s="169" t="str">
        <f t="shared" si="166"/>
        <v/>
      </c>
      <c r="AF344" s="169" t="str">
        <f t="shared" si="166"/>
        <v/>
      </c>
      <c r="AG344" s="169" t="str">
        <f t="shared" si="167"/>
        <v/>
      </c>
      <c r="AH344" s="169" t="str">
        <f t="shared" si="167"/>
        <v/>
      </c>
      <c r="AI344" s="169" t="str">
        <f t="shared" si="167"/>
        <v/>
      </c>
      <c r="AJ344" s="169" t="str">
        <f t="shared" si="167"/>
        <v/>
      </c>
      <c r="AK344" s="169" t="str">
        <f t="shared" si="167"/>
        <v/>
      </c>
      <c r="AL344" s="169" t="str">
        <f t="shared" si="167"/>
        <v/>
      </c>
      <c r="AM344" s="169" t="str">
        <f t="shared" si="167"/>
        <v/>
      </c>
      <c r="AN344" s="169" t="str">
        <f t="shared" si="167"/>
        <v/>
      </c>
      <c r="AO344" s="169" t="str">
        <f t="shared" si="167"/>
        <v/>
      </c>
      <c r="AP344" s="169" t="str">
        <f t="shared" si="167"/>
        <v/>
      </c>
      <c r="AQ344" s="170">
        <f t="shared" si="153"/>
        <v>0</v>
      </c>
      <c r="AR344" s="170">
        <f t="shared" si="154"/>
        <v>0</v>
      </c>
      <c r="AS344" s="193">
        <f t="shared" si="155"/>
        <v>0</v>
      </c>
    </row>
    <row r="345" spans="1:45" s="74" customFormat="1" ht="27.75" customHeight="1">
      <c r="A345" s="184">
        <f>'Inventory - Linear and Vertical'!A332</f>
        <v>329</v>
      </c>
      <c r="B345" s="184"/>
      <c r="C345" s="184">
        <f>'Inventory - Linear and Vertical'!D332</f>
        <v>0</v>
      </c>
      <c r="D345" s="184" t="str">
        <f>IF('Inventory - Linear and Vertical'!E332="","",'Inventory - Linear and Vertical'!E332)</f>
        <v/>
      </c>
      <c r="E345" s="185">
        <f>'Inventory - Linear and Vertical'!F332</f>
        <v>0</v>
      </c>
      <c r="F345" s="186">
        <f>'Inventory - Linear and Vertical'!G332</f>
        <v>0</v>
      </c>
      <c r="G345" s="194">
        <f>'Inventory - Linear and Vertical'!K332</f>
        <v>0</v>
      </c>
      <c r="H345" s="188">
        <f>IF(C345='Community-Wide Current State'!$A$18,'Inventory - Vehicles and Equip.'!J327-'Inventory - Vehicles and Equip.'!O327,'Inventory - Linear and Vertical'!I332)</f>
        <v>0</v>
      </c>
      <c r="I345" s="188">
        <f>'Inventory - Linear and Vertical'!M332</f>
        <v>0</v>
      </c>
      <c r="J345" s="189" t="str">
        <f>IF(ISNUMBER('Inventory - Linear and Vertical'!AA332),'Inventory - Linear and Vertical'!AA332,"")</f>
        <v/>
      </c>
      <c r="K345" s="190">
        <f t="shared" si="168"/>
        <v>0</v>
      </c>
      <c r="L345" s="190">
        <f t="shared" si="146"/>
        <v>0</v>
      </c>
      <c r="M345" s="190">
        <f t="shared" si="147"/>
        <v>0</v>
      </c>
      <c r="N345" s="190">
        <f t="shared" si="148"/>
        <v>0</v>
      </c>
      <c r="O345" s="190">
        <f t="shared" si="149"/>
        <v>0</v>
      </c>
      <c r="P345" s="191">
        <f t="shared" si="150"/>
        <v>0</v>
      </c>
      <c r="Q345" s="192" t="str">
        <f t="shared" si="151"/>
        <v/>
      </c>
      <c r="R345" s="192" t="str">
        <f t="shared" si="152"/>
        <v/>
      </c>
      <c r="S345" s="169" t="str">
        <f t="shared" si="170"/>
        <v/>
      </c>
      <c r="T345" s="169" t="str">
        <f t="shared" si="169"/>
        <v/>
      </c>
      <c r="U345" s="169" t="str">
        <f t="shared" si="169"/>
        <v/>
      </c>
      <c r="V345" s="169" t="str">
        <f t="shared" si="171"/>
        <v/>
      </c>
      <c r="W345" s="169" t="str">
        <f t="shared" si="166"/>
        <v/>
      </c>
      <c r="X345" s="169" t="str">
        <f t="shared" si="166"/>
        <v/>
      </c>
      <c r="Y345" s="169" t="str">
        <f t="shared" si="166"/>
        <v/>
      </c>
      <c r="Z345" s="169" t="str">
        <f t="shared" si="166"/>
        <v/>
      </c>
      <c r="AA345" s="169" t="str">
        <f t="shared" si="166"/>
        <v/>
      </c>
      <c r="AB345" s="169" t="str">
        <f t="shared" si="166"/>
        <v/>
      </c>
      <c r="AC345" s="169" t="str">
        <f t="shared" si="166"/>
        <v/>
      </c>
      <c r="AD345" s="169" t="str">
        <f t="shared" si="166"/>
        <v/>
      </c>
      <c r="AE345" s="169" t="str">
        <f t="shared" si="166"/>
        <v/>
      </c>
      <c r="AF345" s="169" t="str">
        <f t="shared" si="166"/>
        <v/>
      </c>
      <c r="AG345" s="169" t="str">
        <f t="shared" si="167"/>
        <v/>
      </c>
      <c r="AH345" s="169" t="str">
        <f t="shared" si="167"/>
        <v/>
      </c>
      <c r="AI345" s="169" t="str">
        <f t="shared" si="167"/>
        <v/>
      </c>
      <c r="AJ345" s="169" t="str">
        <f t="shared" si="167"/>
        <v/>
      </c>
      <c r="AK345" s="169" t="str">
        <f t="shared" si="167"/>
        <v/>
      </c>
      <c r="AL345" s="169" t="str">
        <f t="shared" si="167"/>
        <v/>
      </c>
      <c r="AM345" s="169" t="str">
        <f t="shared" si="167"/>
        <v/>
      </c>
      <c r="AN345" s="169" t="str">
        <f t="shared" si="167"/>
        <v/>
      </c>
      <c r="AO345" s="169" t="str">
        <f t="shared" si="167"/>
        <v/>
      </c>
      <c r="AP345" s="169" t="str">
        <f t="shared" si="167"/>
        <v/>
      </c>
      <c r="AQ345" s="170">
        <f t="shared" si="153"/>
        <v>0</v>
      </c>
      <c r="AR345" s="170">
        <f t="shared" si="154"/>
        <v>0</v>
      </c>
      <c r="AS345" s="193">
        <f t="shared" si="155"/>
        <v>0</v>
      </c>
    </row>
    <row r="346" spans="1:45" s="74" customFormat="1" ht="27.75" customHeight="1">
      <c r="A346" s="184">
        <f>'Inventory - Linear and Vertical'!A333</f>
        <v>330</v>
      </c>
      <c r="B346" s="184"/>
      <c r="C346" s="184">
        <f>'Inventory - Linear and Vertical'!D333</f>
        <v>0</v>
      </c>
      <c r="D346" s="184" t="str">
        <f>IF('Inventory - Linear and Vertical'!E333="","",'Inventory - Linear and Vertical'!E333)</f>
        <v/>
      </c>
      <c r="E346" s="185">
        <f>'Inventory - Linear and Vertical'!F333</f>
        <v>0</v>
      </c>
      <c r="F346" s="186">
        <f>'Inventory - Linear and Vertical'!G333</f>
        <v>0</v>
      </c>
      <c r="G346" s="194">
        <f>'Inventory - Linear and Vertical'!K333</f>
        <v>0</v>
      </c>
      <c r="H346" s="188">
        <f>IF(C346='Community-Wide Current State'!$A$18,'Inventory - Vehicles and Equip.'!J328-'Inventory - Vehicles and Equip.'!O328,'Inventory - Linear and Vertical'!I333)</f>
        <v>0</v>
      </c>
      <c r="I346" s="188">
        <f>'Inventory - Linear and Vertical'!M333</f>
        <v>0</v>
      </c>
      <c r="J346" s="189" t="str">
        <f>IF(ISNUMBER('Inventory - Linear and Vertical'!AA333),'Inventory - Linear and Vertical'!AA333,"")</f>
        <v/>
      </c>
      <c r="K346" s="190">
        <f t="shared" si="168"/>
        <v>0</v>
      </c>
      <c r="L346" s="190">
        <f t="shared" si="146"/>
        <v>0</v>
      </c>
      <c r="M346" s="190">
        <f t="shared" si="147"/>
        <v>0</v>
      </c>
      <c r="N346" s="190">
        <f t="shared" si="148"/>
        <v>0</v>
      </c>
      <c r="O346" s="190">
        <f t="shared" si="149"/>
        <v>0</v>
      </c>
      <c r="P346" s="191">
        <f t="shared" si="150"/>
        <v>0</v>
      </c>
      <c r="Q346" s="192" t="str">
        <f t="shared" si="151"/>
        <v/>
      </c>
      <c r="R346" s="192" t="str">
        <f t="shared" si="152"/>
        <v/>
      </c>
      <c r="S346" s="169" t="str">
        <f t="shared" si="170"/>
        <v/>
      </c>
      <c r="T346" s="169" t="str">
        <f t="shared" si="169"/>
        <v/>
      </c>
      <c r="U346" s="169" t="str">
        <f t="shared" si="169"/>
        <v/>
      </c>
      <c r="V346" s="169" t="str">
        <f t="shared" si="171"/>
        <v/>
      </c>
      <c r="W346" s="169" t="str">
        <f t="shared" si="166"/>
        <v/>
      </c>
      <c r="X346" s="169" t="str">
        <f t="shared" si="166"/>
        <v/>
      </c>
      <c r="Y346" s="169" t="str">
        <f t="shared" si="166"/>
        <v/>
      </c>
      <c r="Z346" s="169" t="str">
        <f t="shared" si="166"/>
        <v/>
      </c>
      <c r="AA346" s="169" t="str">
        <f t="shared" si="166"/>
        <v/>
      </c>
      <c r="AB346" s="169" t="str">
        <f t="shared" si="166"/>
        <v/>
      </c>
      <c r="AC346" s="169" t="str">
        <f t="shared" si="166"/>
        <v/>
      </c>
      <c r="AD346" s="169" t="str">
        <f t="shared" si="166"/>
        <v/>
      </c>
      <c r="AE346" s="169" t="str">
        <f t="shared" si="166"/>
        <v/>
      </c>
      <c r="AF346" s="169" t="str">
        <f t="shared" si="166"/>
        <v/>
      </c>
      <c r="AG346" s="169" t="str">
        <f t="shared" si="167"/>
        <v/>
      </c>
      <c r="AH346" s="169" t="str">
        <f t="shared" si="167"/>
        <v/>
      </c>
      <c r="AI346" s="169" t="str">
        <f t="shared" si="167"/>
        <v/>
      </c>
      <c r="AJ346" s="169" t="str">
        <f t="shared" si="167"/>
        <v/>
      </c>
      <c r="AK346" s="169" t="str">
        <f t="shared" si="167"/>
        <v/>
      </c>
      <c r="AL346" s="169" t="str">
        <f t="shared" si="167"/>
        <v/>
      </c>
      <c r="AM346" s="169" t="str">
        <f t="shared" si="167"/>
        <v/>
      </c>
      <c r="AN346" s="169" t="str">
        <f t="shared" si="167"/>
        <v/>
      </c>
      <c r="AO346" s="169" t="str">
        <f t="shared" si="167"/>
        <v/>
      </c>
      <c r="AP346" s="169" t="str">
        <f t="shared" si="167"/>
        <v/>
      </c>
      <c r="AQ346" s="170">
        <f t="shared" si="153"/>
        <v>0</v>
      </c>
      <c r="AR346" s="170">
        <f t="shared" si="154"/>
        <v>0</v>
      </c>
      <c r="AS346" s="193">
        <f t="shared" si="155"/>
        <v>0</v>
      </c>
    </row>
    <row r="347" spans="1:45" s="74" customFormat="1" ht="27.75" customHeight="1">
      <c r="A347" s="184">
        <f>'Inventory - Linear and Vertical'!A334</f>
        <v>331</v>
      </c>
      <c r="B347" s="184"/>
      <c r="C347" s="184">
        <f>'Inventory - Linear and Vertical'!D334</f>
        <v>0</v>
      </c>
      <c r="D347" s="184" t="str">
        <f>IF('Inventory - Linear and Vertical'!E334="","",'Inventory - Linear and Vertical'!E334)</f>
        <v/>
      </c>
      <c r="E347" s="185">
        <f>'Inventory - Linear and Vertical'!F334</f>
        <v>0</v>
      </c>
      <c r="F347" s="186">
        <f>'Inventory - Linear and Vertical'!G334</f>
        <v>0</v>
      </c>
      <c r="G347" s="194">
        <f>'Inventory - Linear and Vertical'!K334</f>
        <v>0</v>
      </c>
      <c r="H347" s="188">
        <f>IF(C347='Community-Wide Current State'!$A$18,'Inventory - Vehicles and Equip.'!J329-'Inventory - Vehicles and Equip.'!O329,'Inventory - Linear and Vertical'!I334)</f>
        <v>0</v>
      </c>
      <c r="I347" s="188">
        <f>'Inventory - Linear and Vertical'!M334</f>
        <v>0</v>
      </c>
      <c r="J347" s="189" t="str">
        <f>IF(ISNUMBER('Inventory - Linear and Vertical'!AA334),'Inventory - Linear and Vertical'!AA334,"")</f>
        <v/>
      </c>
      <c r="K347" s="190">
        <f t="shared" si="168"/>
        <v>0</v>
      </c>
      <c r="L347" s="190">
        <f t="shared" si="146"/>
        <v>0</v>
      </c>
      <c r="M347" s="190">
        <f t="shared" si="147"/>
        <v>0</v>
      </c>
      <c r="N347" s="190">
        <f t="shared" si="148"/>
        <v>0</v>
      </c>
      <c r="O347" s="190">
        <f t="shared" si="149"/>
        <v>0</v>
      </c>
      <c r="P347" s="191">
        <f t="shared" si="150"/>
        <v>0</v>
      </c>
      <c r="Q347" s="192" t="str">
        <f t="shared" si="151"/>
        <v/>
      </c>
      <c r="R347" s="192" t="str">
        <f t="shared" si="152"/>
        <v/>
      </c>
      <c r="S347" s="169" t="str">
        <f t="shared" si="170"/>
        <v/>
      </c>
      <c r="T347" s="169" t="str">
        <f t="shared" si="169"/>
        <v/>
      </c>
      <c r="U347" s="169" t="str">
        <f t="shared" si="169"/>
        <v/>
      </c>
      <c r="V347" s="169" t="str">
        <f t="shared" si="171"/>
        <v/>
      </c>
      <c r="W347" s="169" t="str">
        <f t="shared" ref="W347:AF356" si="172">IF(OR($K347=W$16,$L347=W$16,$M347=W$16,$N347=W$16,$O347=W$16,$P347=W$16),$G347,"")</f>
        <v/>
      </c>
      <c r="X347" s="169" t="str">
        <f t="shared" si="172"/>
        <v/>
      </c>
      <c r="Y347" s="169" t="str">
        <f t="shared" si="172"/>
        <v/>
      </c>
      <c r="Z347" s="169" t="str">
        <f t="shared" si="172"/>
        <v/>
      </c>
      <c r="AA347" s="169" t="str">
        <f t="shared" si="172"/>
        <v/>
      </c>
      <c r="AB347" s="169" t="str">
        <f t="shared" si="172"/>
        <v/>
      </c>
      <c r="AC347" s="169" t="str">
        <f t="shared" si="172"/>
        <v/>
      </c>
      <c r="AD347" s="169" t="str">
        <f t="shared" si="172"/>
        <v/>
      </c>
      <c r="AE347" s="169" t="str">
        <f t="shared" si="172"/>
        <v/>
      </c>
      <c r="AF347" s="169" t="str">
        <f t="shared" si="172"/>
        <v/>
      </c>
      <c r="AG347" s="169" t="str">
        <f t="shared" ref="AG347:AP356" si="173">IF(OR($K347=AG$16,$L347=AG$16,$M347=AG$16,$N347=AG$16,$O347=AG$16,$P347=AG$16),$G347,"")</f>
        <v/>
      </c>
      <c r="AH347" s="169" t="str">
        <f t="shared" si="173"/>
        <v/>
      </c>
      <c r="AI347" s="169" t="str">
        <f t="shared" si="173"/>
        <v/>
      </c>
      <c r="AJ347" s="169" t="str">
        <f t="shared" si="173"/>
        <v/>
      </c>
      <c r="AK347" s="169" t="str">
        <f t="shared" si="173"/>
        <v/>
      </c>
      <c r="AL347" s="169" t="str">
        <f t="shared" si="173"/>
        <v/>
      </c>
      <c r="AM347" s="169" t="str">
        <f t="shared" si="173"/>
        <v/>
      </c>
      <c r="AN347" s="169" t="str">
        <f t="shared" si="173"/>
        <v/>
      </c>
      <c r="AO347" s="169" t="str">
        <f t="shared" si="173"/>
        <v/>
      </c>
      <c r="AP347" s="169" t="str">
        <f t="shared" si="173"/>
        <v/>
      </c>
      <c r="AQ347" s="170">
        <f t="shared" si="153"/>
        <v>0</v>
      </c>
      <c r="AR347" s="170">
        <f t="shared" si="154"/>
        <v>0</v>
      </c>
      <c r="AS347" s="193">
        <f t="shared" si="155"/>
        <v>0</v>
      </c>
    </row>
    <row r="348" spans="1:45" s="74" customFormat="1" ht="27.75" customHeight="1">
      <c r="A348" s="184">
        <f>'Inventory - Linear and Vertical'!A335</f>
        <v>332</v>
      </c>
      <c r="B348" s="184"/>
      <c r="C348" s="184">
        <f>'Inventory - Linear and Vertical'!D335</f>
        <v>0</v>
      </c>
      <c r="D348" s="184" t="str">
        <f>IF('Inventory - Linear and Vertical'!E335="","",'Inventory - Linear and Vertical'!E335)</f>
        <v/>
      </c>
      <c r="E348" s="185">
        <f>'Inventory - Linear and Vertical'!F335</f>
        <v>0</v>
      </c>
      <c r="F348" s="186">
        <f>'Inventory - Linear and Vertical'!G335</f>
        <v>0</v>
      </c>
      <c r="G348" s="194">
        <f>'Inventory - Linear and Vertical'!K335</f>
        <v>0</v>
      </c>
      <c r="H348" s="188">
        <f>IF(C348='Community-Wide Current State'!$A$18,'Inventory - Vehicles and Equip.'!J330-'Inventory - Vehicles and Equip.'!O330,'Inventory - Linear and Vertical'!I335)</f>
        <v>0</v>
      </c>
      <c r="I348" s="188">
        <f>'Inventory - Linear and Vertical'!M335</f>
        <v>0</v>
      </c>
      <c r="J348" s="189" t="str">
        <f>IF(ISNUMBER('Inventory - Linear and Vertical'!AA335),'Inventory - Linear and Vertical'!AA335,"")</f>
        <v/>
      </c>
      <c r="K348" s="190">
        <f t="shared" si="168"/>
        <v>0</v>
      </c>
      <c r="L348" s="190">
        <f t="shared" si="146"/>
        <v>0</v>
      </c>
      <c r="M348" s="190">
        <f t="shared" si="147"/>
        <v>0</v>
      </c>
      <c r="N348" s="190">
        <f t="shared" si="148"/>
        <v>0</v>
      </c>
      <c r="O348" s="190">
        <f t="shared" si="149"/>
        <v>0</v>
      </c>
      <c r="P348" s="191">
        <f t="shared" si="150"/>
        <v>0</v>
      </c>
      <c r="Q348" s="192" t="str">
        <f t="shared" si="151"/>
        <v/>
      </c>
      <c r="R348" s="192" t="str">
        <f t="shared" si="152"/>
        <v/>
      </c>
      <c r="S348" s="169" t="str">
        <f t="shared" si="170"/>
        <v/>
      </c>
      <c r="T348" s="169" t="str">
        <f t="shared" si="169"/>
        <v/>
      </c>
      <c r="U348" s="169" t="str">
        <f t="shared" si="169"/>
        <v/>
      </c>
      <c r="V348" s="169" t="str">
        <f t="shared" si="171"/>
        <v/>
      </c>
      <c r="W348" s="169" t="str">
        <f t="shared" si="172"/>
        <v/>
      </c>
      <c r="X348" s="169" t="str">
        <f t="shared" si="172"/>
        <v/>
      </c>
      <c r="Y348" s="169" t="str">
        <f t="shared" si="172"/>
        <v/>
      </c>
      <c r="Z348" s="169" t="str">
        <f t="shared" si="172"/>
        <v/>
      </c>
      <c r="AA348" s="169" t="str">
        <f t="shared" si="172"/>
        <v/>
      </c>
      <c r="AB348" s="169" t="str">
        <f t="shared" si="172"/>
        <v/>
      </c>
      <c r="AC348" s="169" t="str">
        <f t="shared" si="172"/>
        <v/>
      </c>
      <c r="AD348" s="169" t="str">
        <f t="shared" si="172"/>
        <v/>
      </c>
      <c r="AE348" s="169" t="str">
        <f t="shared" si="172"/>
        <v/>
      </c>
      <c r="AF348" s="169" t="str">
        <f t="shared" si="172"/>
        <v/>
      </c>
      <c r="AG348" s="169" t="str">
        <f t="shared" si="173"/>
        <v/>
      </c>
      <c r="AH348" s="169" t="str">
        <f t="shared" si="173"/>
        <v/>
      </c>
      <c r="AI348" s="169" t="str">
        <f t="shared" si="173"/>
        <v/>
      </c>
      <c r="AJ348" s="169" t="str">
        <f t="shared" si="173"/>
        <v/>
      </c>
      <c r="AK348" s="169" t="str">
        <f t="shared" si="173"/>
        <v/>
      </c>
      <c r="AL348" s="169" t="str">
        <f t="shared" si="173"/>
        <v/>
      </c>
      <c r="AM348" s="169" t="str">
        <f t="shared" si="173"/>
        <v/>
      </c>
      <c r="AN348" s="169" t="str">
        <f t="shared" si="173"/>
        <v/>
      </c>
      <c r="AO348" s="169" t="str">
        <f t="shared" si="173"/>
        <v/>
      </c>
      <c r="AP348" s="169" t="str">
        <f t="shared" si="173"/>
        <v/>
      </c>
      <c r="AQ348" s="170">
        <f t="shared" si="153"/>
        <v>0</v>
      </c>
      <c r="AR348" s="170">
        <f t="shared" si="154"/>
        <v>0</v>
      </c>
      <c r="AS348" s="193">
        <f t="shared" si="155"/>
        <v>0</v>
      </c>
    </row>
    <row r="349" spans="1:45" s="74" customFormat="1" ht="27.75" customHeight="1">
      <c r="A349" s="184">
        <f>'Inventory - Linear and Vertical'!A336</f>
        <v>333</v>
      </c>
      <c r="B349" s="184"/>
      <c r="C349" s="184">
        <f>'Inventory - Linear and Vertical'!D336</f>
        <v>0</v>
      </c>
      <c r="D349" s="184" t="str">
        <f>IF('Inventory - Linear and Vertical'!E336="","",'Inventory - Linear and Vertical'!E336)</f>
        <v/>
      </c>
      <c r="E349" s="185">
        <f>'Inventory - Linear and Vertical'!F336</f>
        <v>0</v>
      </c>
      <c r="F349" s="186">
        <f>'Inventory - Linear and Vertical'!G336</f>
        <v>0</v>
      </c>
      <c r="G349" s="194">
        <f>'Inventory - Linear and Vertical'!K336</f>
        <v>0</v>
      </c>
      <c r="H349" s="188">
        <f>IF(C349='Community-Wide Current State'!$A$18,'Inventory - Vehicles and Equip.'!J331-'Inventory - Vehicles and Equip.'!O331,'Inventory - Linear and Vertical'!I336)</f>
        <v>0</v>
      </c>
      <c r="I349" s="188">
        <f>'Inventory - Linear and Vertical'!M336</f>
        <v>0</v>
      </c>
      <c r="J349" s="189" t="str">
        <f>IF(ISNUMBER('Inventory - Linear and Vertical'!AA336),'Inventory - Linear and Vertical'!AA336,"")</f>
        <v/>
      </c>
      <c r="K349" s="190">
        <f t="shared" si="168"/>
        <v>0</v>
      </c>
      <c r="L349" s="190">
        <f t="shared" si="146"/>
        <v>0</v>
      </c>
      <c r="M349" s="190">
        <f t="shared" si="147"/>
        <v>0</v>
      </c>
      <c r="N349" s="190">
        <f t="shared" si="148"/>
        <v>0</v>
      </c>
      <c r="O349" s="190">
        <f t="shared" si="149"/>
        <v>0</v>
      </c>
      <c r="P349" s="191">
        <f t="shared" si="150"/>
        <v>0</v>
      </c>
      <c r="Q349" s="192" t="str">
        <f t="shared" si="151"/>
        <v/>
      </c>
      <c r="R349" s="192" t="str">
        <f t="shared" si="152"/>
        <v/>
      </c>
      <c r="S349" s="169" t="str">
        <f t="shared" si="170"/>
        <v/>
      </c>
      <c r="T349" s="169" t="str">
        <f t="shared" si="169"/>
        <v/>
      </c>
      <c r="U349" s="169" t="str">
        <f t="shared" si="169"/>
        <v/>
      </c>
      <c r="V349" s="169" t="str">
        <f t="shared" si="171"/>
        <v/>
      </c>
      <c r="W349" s="169" t="str">
        <f t="shared" si="172"/>
        <v/>
      </c>
      <c r="X349" s="169" t="str">
        <f t="shared" si="172"/>
        <v/>
      </c>
      <c r="Y349" s="169" t="str">
        <f t="shared" si="172"/>
        <v/>
      </c>
      <c r="Z349" s="169" t="str">
        <f t="shared" si="172"/>
        <v/>
      </c>
      <c r="AA349" s="169" t="str">
        <f t="shared" si="172"/>
        <v/>
      </c>
      <c r="AB349" s="169" t="str">
        <f t="shared" si="172"/>
        <v/>
      </c>
      <c r="AC349" s="169" t="str">
        <f t="shared" si="172"/>
        <v/>
      </c>
      <c r="AD349" s="169" t="str">
        <f t="shared" si="172"/>
        <v/>
      </c>
      <c r="AE349" s="169" t="str">
        <f t="shared" si="172"/>
        <v/>
      </c>
      <c r="AF349" s="169" t="str">
        <f t="shared" si="172"/>
        <v/>
      </c>
      <c r="AG349" s="169" t="str">
        <f t="shared" si="173"/>
        <v/>
      </c>
      <c r="AH349" s="169" t="str">
        <f t="shared" si="173"/>
        <v/>
      </c>
      <c r="AI349" s="169" t="str">
        <f t="shared" si="173"/>
        <v/>
      </c>
      <c r="AJ349" s="169" t="str">
        <f t="shared" si="173"/>
        <v/>
      </c>
      <c r="AK349" s="169" t="str">
        <f t="shared" si="173"/>
        <v/>
      </c>
      <c r="AL349" s="169" t="str">
        <f t="shared" si="173"/>
        <v/>
      </c>
      <c r="AM349" s="169" t="str">
        <f t="shared" si="173"/>
        <v/>
      </c>
      <c r="AN349" s="169" t="str">
        <f t="shared" si="173"/>
        <v/>
      </c>
      <c r="AO349" s="169" t="str">
        <f t="shared" si="173"/>
        <v/>
      </c>
      <c r="AP349" s="169" t="str">
        <f t="shared" si="173"/>
        <v/>
      </c>
      <c r="AQ349" s="170">
        <f t="shared" si="153"/>
        <v>0</v>
      </c>
      <c r="AR349" s="170">
        <f t="shared" si="154"/>
        <v>0</v>
      </c>
      <c r="AS349" s="193">
        <f t="shared" si="155"/>
        <v>0</v>
      </c>
    </row>
    <row r="350" spans="1:45" s="74" customFormat="1" ht="27.75" customHeight="1">
      <c r="A350" s="184">
        <f>'Inventory - Linear and Vertical'!A337</f>
        <v>334</v>
      </c>
      <c r="B350" s="184"/>
      <c r="C350" s="184">
        <f>'Inventory - Linear and Vertical'!D337</f>
        <v>0</v>
      </c>
      <c r="D350" s="184" t="str">
        <f>IF('Inventory - Linear and Vertical'!E337="","",'Inventory - Linear and Vertical'!E337)</f>
        <v/>
      </c>
      <c r="E350" s="185">
        <f>'Inventory - Linear and Vertical'!F337</f>
        <v>0</v>
      </c>
      <c r="F350" s="186">
        <f>'Inventory - Linear and Vertical'!G337</f>
        <v>0</v>
      </c>
      <c r="G350" s="194">
        <f>'Inventory - Linear and Vertical'!K337</f>
        <v>0</v>
      </c>
      <c r="H350" s="188">
        <f>IF(C350='Community-Wide Current State'!$A$18,'Inventory - Vehicles and Equip.'!J332-'Inventory - Vehicles and Equip.'!O332,'Inventory - Linear and Vertical'!I337)</f>
        <v>0</v>
      </c>
      <c r="I350" s="188">
        <f>'Inventory - Linear and Vertical'!M337</f>
        <v>0</v>
      </c>
      <c r="J350" s="189" t="str">
        <f>IF(ISNUMBER('Inventory - Linear and Vertical'!AA337),'Inventory - Linear and Vertical'!AA337,"")</f>
        <v/>
      </c>
      <c r="K350" s="190">
        <f t="shared" si="168"/>
        <v>0</v>
      </c>
      <c r="L350" s="190">
        <f t="shared" si="146"/>
        <v>0</v>
      </c>
      <c r="M350" s="190">
        <f t="shared" si="147"/>
        <v>0</v>
      </c>
      <c r="N350" s="190">
        <f t="shared" si="148"/>
        <v>0</v>
      </c>
      <c r="O350" s="190">
        <f t="shared" si="149"/>
        <v>0</v>
      </c>
      <c r="P350" s="191">
        <f t="shared" si="150"/>
        <v>0</v>
      </c>
      <c r="Q350" s="192" t="str">
        <f t="shared" si="151"/>
        <v/>
      </c>
      <c r="R350" s="192" t="str">
        <f t="shared" si="152"/>
        <v/>
      </c>
      <c r="S350" s="169" t="str">
        <f t="shared" si="170"/>
        <v/>
      </c>
      <c r="T350" s="169" t="str">
        <f t="shared" si="169"/>
        <v/>
      </c>
      <c r="U350" s="169" t="str">
        <f t="shared" si="169"/>
        <v/>
      </c>
      <c r="V350" s="169" t="str">
        <f t="shared" si="171"/>
        <v/>
      </c>
      <c r="W350" s="169" t="str">
        <f t="shared" si="172"/>
        <v/>
      </c>
      <c r="X350" s="169" t="str">
        <f t="shared" si="172"/>
        <v/>
      </c>
      <c r="Y350" s="169" t="str">
        <f t="shared" si="172"/>
        <v/>
      </c>
      <c r="Z350" s="169" t="str">
        <f t="shared" si="172"/>
        <v/>
      </c>
      <c r="AA350" s="169" t="str">
        <f t="shared" si="172"/>
        <v/>
      </c>
      <c r="AB350" s="169" t="str">
        <f t="shared" si="172"/>
        <v/>
      </c>
      <c r="AC350" s="169" t="str">
        <f t="shared" si="172"/>
        <v/>
      </c>
      <c r="AD350" s="169" t="str">
        <f t="shared" si="172"/>
        <v/>
      </c>
      <c r="AE350" s="169" t="str">
        <f t="shared" si="172"/>
        <v/>
      </c>
      <c r="AF350" s="169" t="str">
        <f t="shared" si="172"/>
        <v/>
      </c>
      <c r="AG350" s="169" t="str">
        <f t="shared" si="173"/>
        <v/>
      </c>
      <c r="AH350" s="169" t="str">
        <f t="shared" si="173"/>
        <v/>
      </c>
      <c r="AI350" s="169" t="str">
        <f t="shared" si="173"/>
        <v/>
      </c>
      <c r="AJ350" s="169" t="str">
        <f t="shared" si="173"/>
        <v/>
      </c>
      <c r="AK350" s="169" t="str">
        <f t="shared" si="173"/>
        <v/>
      </c>
      <c r="AL350" s="169" t="str">
        <f t="shared" si="173"/>
        <v/>
      </c>
      <c r="AM350" s="169" t="str">
        <f t="shared" si="173"/>
        <v/>
      </c>
      <c r="AN350" s="169" t="str">
        <f t="shared" si="173"/>
        <v/>
      </c>
      <c r="AO350" s="169" t="str">
        <f t="shared" si="173"/>
        <v/>
      </c>
      <c r="AP350" s="169" t="str">
        <f t="shared" si="173"/>
        <v/>
      </c>
      <c r="AQ350" s="170">
        <f t="shared" si="153"/>
        <v>0</v>
      </c>
      <c r="AR350" s="170">
        <f t="shared" si="154"/>
        <v>0</v>
      </c>
      <c r="AS350" s="193">
        <f t="shared" si="155"/>
        <v>0</v>
      </c>
    </row>
    <row r="351" spans="1:45" s="74" customFormat="1" ht="27.75" customHeight="1">
      <c r="A351" s="184">
        <f>'Inventory - Linear and Vertical'!A338</f>
        <v>335</v>
      </c>
      <c r="B351" s="184"/>
      <c r="C351" s="184">
        <f>'Inventory - Linear and Vertical'!D338</f>
        <v>0</v>
      </c>
      <c r="D351" s="184" t="str">
        <f>IF('Inventory - Linear and Vertical'!E338="","",'Inventory - Linear and Vertical'!E338)</f>
        <v/>
      </c>
      <c r="E351" s="185">
        <f>'Inventory - Linear and Vertical'!F338</f>
        <v>0</v>
      </c>
      <c r="F351" s="186">
        <f>'Inventory - Linear and Vertical'!G338</f>
        <v>0</v>
      </c>
      <c r="G351" s="194">
        <f>'Inventory - Linear and Vertical'!K338</f>
        <v>0</v>
      </c>
      <c r="H351" s="188">
        <f>IF(C351='Community-Wide Current State'!$A$18,'Inventory - Vehicles and Equip.'!J333-'Inventory - Vehicles and Equip.'!O333,'Inventory - Linear and Vertical'!I338)</f>
        <v>0</v>
      </c>
      <c r="I351" s="188">
        <f>'Inventory - Linear and Vertical'!M338</f>
        <v>0</v>
      </c>
      <c r="J351" s="189" t="str">
        <f>IF(ISNUMBER('Inventory - Linear and Vertical'!AA338),'Inventory - Linear and Vertical'!AA338,"")</f>
        <v/>
      </c>
      <c r="K351" s="190">
        <f t="shared" si="168"/>
        <v>0</v>
      </c>
      <c r="L351" s="190">
        <f t="shared" si="146"/>
        <v>0</v>
      </c>
      <c r="M351" s="190">
        <f t="shared" si="147"/>
        <v>0</v>
      </c>
      <c r="N351" s="190">
        <f t="shared" si="148"/>
        <v>0</v>
      </c>
      <c r="O351" s="190">
        <f t="shared" si="149"/>
        <v>0</v>
      </c>
      <c r="P351" s="191">
        <f t="shared" si="150"/>
        <v>0</v>
      </c>
      <c r="Q351" s="192" t="str">
        <f t="shared" si="151"/>
        <v/>
      </c>
      <c r="R351" s="192" t="str">
        <f t="shared" si="152"/>
        <v/>
      </c>
      <c r="S351" s="169" t="str">
        <f t="shared" si="170"/>
        <v/>
      </c>
      <c r="T351" s="169" t="str">
        <f t="shared" si="169"/>
        <v/>
      </c>
      <c r="U351" s="169" t="str">
        <f t="shared" si="169"/>
        <v/>
      </c>
      <c r="V351" s="169" t="str">
        <f t="shared" si="171"/>
        <v/>
      </c>
      <c r="W351" s="169" t="str">
        <f t="shared" si="172"/>
        <v/>
      </c>
      <c r="X351" s="169" t="str">
        <f t="shared" si="172"/>
        <v/>
      </c>
      <c r="Y351" s="169" t="str">
        <f t="shared" si="172"/>
        <v/>
      </c>
      <c r="Z351" s="169" t="str">
        <f t="shared" si="172"/>
        <v/>
      </c>
      <c r="AA351" s="169" t="str">
        <f t="shared" si="172"/>
        <v/>
      </c>
      <c r="AB351" s="169" t="str">
        <f t="shared" si="172"/>
        <v/>
      </c>
      <c r="AC351" s="169" t="str">
        <f t="shared" si="172"/>
        <v/>
      </c>
      <c r="AD351" s="169" t="str">
        <f t="shared" si="172"/>
        <v/>
      </c>
      <c r="AE351" s="169" t="str">
        <f t="shared" si="172"/>
        <v/>
      </c>
      <c r="AF351" s="169" t="str">
        <f t="shared" si="172"/>
        <v/>
      </c>
      <c r="AG351" s="169" t="str">
        <f t="shared" si="173"/>
        <v/>
      </c>
      <c r="AH351" s="169" t="str">
        <f t="shared" si="173"/>
        <v/>
      </c>
      <c r="AI351" s="169" t="str">
        <f t="shared" si="173"/>
        <v/>
      </c>
      <c r="AJ351" s="169" t="str">
        <f t="shared" si="173"/>
        <v/>
      </c>
      <c r="AK351" s="169" t="str">
        <f t="shared" si="173"/>
        <v/>
      </c>
      <c r="AL351" s="169" t="str">
        <f t="shared" si="173"/>
        <v/>
      </c>
      <c r="AM351" s="169" t="str">
        <f t="shared" si="173"/>
        <v/>
      </c>
      <c r="AN351" s="169" t="str">
        <f t="shared" si="173"/>
        <v/>
      </c>
      <c r="AO351" s="169" t="str">
        <f t="shared" si="173"/>
        <v/>
      </c>
      <c r="AP351" s="169" t="str">
        <f t="shared" si="173"/>
        <v/>
      </c>
      <c r="AQ351" s="170">
        <f t="shared" si="153"/>
        <v>0</v>
      </c>
      <c r="AR351" s="170">
        <f t="shared" si="154"/>
        <v>0</v>
      </c>
      <c r="AS351" s="193">
        <f t="shared" si="155"/>
        <v>0</v>
      </c>
    </row>
    <row r="352" spans="1:45" s="74" customFormat="1" ht="27.75" customHeight="1">
      <c r="A352" s="184">
        <f>'Inventory - Linear and Vertical'!A339</f>
        <v>336</v>
      </c>
      <c r="B352" s="184"/>
      <c r="C352" s="184">
        <f>'Inventory - Linear and Vertical'!D339</f>
        <v>0</v>
      </c>
      <c r="D352" s="184" t="str">
        <f>IF('Inventory - Linear and Vertical'!E339="","",'Inventory - Linear and Vertical'!E339)</f>
        <v/>
      </c>
      <c r="E352" s="185">
        <f>'Inventory - Linear and Vertical'!F339</f>
        <v>0</v>
      </c>
      <c r="F352" s="186">
        <f>'Inventory - Linear and Vertical'!G339</f>
        <v>0</v>
      </c>
      <c r="G352" s="194">
        <f>'Inventory - Linear and Vertical'!K339</f>
        <v>0</v>
      </c>
      <c r="H352" s="188">
        <f>IF(C352='Community-Wide Current State'!$A$18,'Inventory - Vehicles and Equip.'!J334-'Inventory - Vehicles and Equip.'!O334,'Inventory - Linear and Vertical'!I339)</f>
        <v>0</v>
      </c>
      <c r="I352" s="188">
        <f>'Inventory - Linear and Vertical'!M339</f>
        <v>0</v>
      </c>
      <c r="J352" s="189" t="str">
        <f>IF(ISNUMBER('Inventory - Linear and Vertical'!AA339),'Inventory - Linear and Vertical'!AA339,"")</f>
        <v/>
      </c>
      <c r="K352" s="190">
        <f t="shared" si="168"/>
        <v>0</v>
      </c>
      <c r="L352" s="190">
        <f t="shared" si="146"/>
        <v>0</v>
      </c>
      <c r="M352" s="190">
        <f t="shared" si="147"/>
        <v>0</v>
      </c>
      <c r="N352" s="190">
        <f t="shared" si="148"/>
        <v>0</v>
      </c>
      <c r="O352" s="190">
        <f t="shared" si="149"/>
        <v>0</v>
      </c>
      <c r="P352" s="191">
        <f t="shared" si="150"/>
        <v>0</v>
      </c>
      <c r="Q352" s="192" t="str">
        <f t="shared" si="151"/>
        <v/>
      </c>
      <c r="R352" s="192" t="str">
        <f t="shared" si="152"/>
        <v/>
      </c>
      <c r="S352" s="169" t="str">
        <f t="shared" si="170"/>
        <v/>
      </c>
      <c r="T352" s="169" t="str">
        <f t="shared" si="169"/>
        <v/>
      </c>
      <c r="U352" s="169" t="str">
        <f t="shared" si="169"/>
        <v/>
      </c>
      <c r="V352" s="169" t="str">
        <f t="shared" si="171"/>
        <v/>
      </c>
      <c r="W352" s="169" t="str">
        <f t="shared" si="172"/>
        <v/>
      </c>
      <c r="X352" s="169" t="str">
        <f t="shared" si="172"/>
        <v/>
      </c>
      <c r="Y352" s="169" t="str">
        <f t="shared" si="172"/>
        <v/>
      </c>
      <c r="Z352" s="169" t="str">
        <f t="shared" si="172"/>
        <v/>
      </c>
      <c r="AA352" s="169" t="str">
        <f t="shared" si="172"/>
        <v/>
      </c>
      <c r="AB352" s="169" t="str">
        <f t="shared" si="172"/>
        <v/>
      </c>
      <c r="AC352" s="169" t="str">
        <f t="shared" si="172"/>
        <v/>
      </c>
      <c r="AD352" s="169" t="str">
        <f t="shared" si="172"/>
        <v/>
      </c>
      <c r="AE352" s="169" t="str">
        <f t="shared" si="172"/>
        <v/>
      </c>
      <c r="AF352" s="169" t="str">
        <f t="shared" si="172"/>
        <v/>
      </c>
      <c r="AG352" s="169" t="str">
        <f t="shared" si="173"/>
        <v/>
      </c>
      <c r="AH352" s="169" t="str">
        <f t="shared" si="173"/>
        <v/>
      </c>
      <c r="AI352" s="169" t="str">
        <f t="shared" si="173"/>
        <v/>
      </c>
      <c r="AJ352" s="169" t="str">
        <f t="shared" si="173"/>
        <v/>
      </c>
      <c r="AK352" s="169" t="str">
        <f t="shared" si="173"/>
        <v/>
      </c>
      <c r="AL352" s="169" t="str">
        <f t="shared" si="173"/>
        <v/>
      </c>
      <c r="AM352" s="169" t="str">
        <f t="shared" si="173"/>
        <v/>
      </c>
      <c r="AN352" s="169" t="str">
        <f t="shared" si="173"/>
        <v/>
      </c>
      <c r="AO352" s="169" t="str">
        <f t="shared" si="173"/>
        <v/>
      </c>
      <c r="AP352" s="169" t="str">
        <f t="shared" si="173"/>
        <v/>
      </c>
      <c r="AQ352" s="170">
        <f t="shared" si="153"/>
        <v>0</v>
      </c>
      <c r="AR352" s="170">
        <f t="shared" si="154"/>
        <v>0</v>
      </c>
      <c r="AS352" s="193">
        <f t="shared" si="155"/>
        <v>0</v>
      </c>
    </row>
    <row r="353" spans="1:45" s="74" customFormat="1" ht="27.75" customHeight="1">
      <c r="A353" s="184">
        <f>'Inventory - Linear and Vertical'!A340</f>
        <v>337</v>
      </c>
      <c r="B353" s="184"/>
      <c r="C353" s="184">
        <f>'Inventory - Linear and Vertical'!D340</f>
        <v>0</v>
      </c>
      <c r="D353" s="184" t="str">
        <f>IF('Inventory - Linear and Vertical'!E340="","",'Inventory - Linear and Vertical'!E340)</f>
        <v/>
      </c>
      <c r="E353" s="185">
        <f>'Inventory - Linear and Vertical'!F340</f>
        <v>0</v>
      </c>
      <c r="F353" s="186">
        <f>'Inventory - Linear and Vertical'!G340</f>
        <v>0</v>
      </c>
      <c r="G353" s="194">
        <f>'Inventory - Linear and Vertical'!K340</f>
        <v>0</v>
      </c>
      <c r="H353" s="188">
        <f>IF(C353='Community-Wide Current State'!$A$18,'Inventory - Vehicles and Equip.'!J335-'Inventory - Vehicles and Equip.'!O335,'Inventory - Linear and Vertical'!I340)</f>
        <v>0</v>
      </c>
      <c r="I353" s="188">
        <f>'Inventory - Linear and Vertical'!M340</f>
        <v>0</v>
      </c>
      <c r="J353" s="189" t="str">
        <f>IF(ISNUMBER('Inventory - Linear and Vertical'!AA340),'Inventory - Linear and Vertical'!AA340,"")</f>
        <v/>
      </c>
      <c r="K353" s="190">
        <f t="shared" si="168"/>
        <v>0</v>
      </c>
      <c r="L353" s="190">
        <f t="shared" si="146"/>
        <v>0</v>
      </c>
      <c r="M353" s="190">
        <f t="shared" si="147"/>
        <v>0</v>
      </c>
      <c r="N353" s="190">
        <f t="shared" si="148"/>
        <v>0</v>
      </c>
      <c r="O353" s="190">
        <f t="shared" si="149"/>
        <v>0</v>
      </c>
      <c r="P353" s="191">
        <f t="shared" si="150"/>
        <v>0</v>
      </c>
      <c r="Q353" s="192" t="str">
        <f t="shared" si="151"/>
        <v/>
      </c>
      <c r="R353" s="192" t="str">
        <f t="shared" si="152"/>
        <v/>
      </c>
      <c r="S353" s="169" t="str">
        <f t="shared" si="170"/>
        <v/>
      </c>
      <c r="T353" s="169" t="str">
        <f t="shared" si="169"/>
        <v/>
      </c>
      <c r="U353" s="169" t="str">
        <f t="shared" si="169"/>
        <v/>
      </c>
      <c r="V353" s="169" t="str">
        <f t="shared" si="171"/>
        <v/>
      </c>
      <c r="W353" s="169" t="str">
        <f t="shared" si="172"/>
        <v/>
      </c>
      <c r="X353" s="169" t="str">
        <f t="shared" si="172"/>
        <v/>
      </c>
      <c r="Y353" s="169" t="str">
        <f t="shared" si="172"/>
        <v/>
      </c>
      <c r="Z353" s="169" t="str">
        <f t="shared" si="172"/>
        <v/>
      </c>
      <c r="AA353" s="169" t="str">
        <f t="shared" si="172"/>
        <v/>
      </c>
      <c r="AB353" s="169" t="str">
        <f t="shared" si="172"/>
        <v/>
      </c>
      <c r="AC353" s="169" t="str">
        <f t="shared" si="172"/>
        <v/>
      </c>
      <c r="AD353" s="169" t="str">
        <f t="shared" si="172"/>
        <v/>
      </c>
      <c r="AE353" s="169" t="str">
        <f t="shared" si="172"/>
        <v/>
      </c>
      <c r="AF353" s="169" t="str">
        <f t="shared" si="172"/>
        <v/>
      </c>
      <c r="AG353" s="169" t="str">
        <f t="shared" si="173"/>
        <v/>
      </c>
      <c r="AH353" s="169" t="str">
        <f t="shared" si="173"/>
        <v/>
      </c>
      <c r="AI353" s="169" t="str">
        <f t="shared" si="173"/>
        <v/>
      </c>
      <c r="AJ353" s="169" t="str">
        <f t="shared" si="173"/>
        <v/>
      </c>
      <c r="AK353" s="169" t="str">
        <f t="shared" si="173"/>
        <v/>
      </c>
      <c r="AL353" s="169" t="str">
        <f t="shared" si="173"/>
        <v/>
      </c>
      <c r="AM353" s="169" t="str">
        <f t="shared" si="173"/>
        <v/>
      </c>
      <c r="AN353" s="169" t="str">
        <f t="shared" si="173"/>
        <v/>
      </c>
      <c r="AO353" s="169" t="str">
        <f t="shared" si="173"/>
        <v/>
      </c>
      <c r="AP353" s="169" t="str">
        <f t="shared" si="173"/>
        <v/>
      </c>
      <c r="AQ353" s="170">
        <f t="shared" si="153"/>
        <v>0</v>
      </c>
      <c r="AR353" s="170">
        <f t="shared" si="154"/>
        <v>0</v>
      </c>
      <c r="AS353" s="193">
        <f t="shared" si="155"/>
        <v>0</v>
      </c>
    </row>
    <row r="354" spans="1:45" s="74" customFormat="1" ht="27.75" customHeight="1">
      <c r="A354" s="184">
        <f>'Inventory - Linear and Vertical'!A341</f>
        <v>338</v>
      </c>
      <c r="B354" s="184"/>
      <c r="C354" s="184">
        <f>'Inventory - Linear and Vertical'!D341</f>
        <v>0</v>
      </c>
      <c r="D354" s="184" t="str">
        <f>IF('Inventory - Linear and Vertical'!E341="","",'Inventory - Linear and Vertical'!E341)</f>
        <v/>
      </c>
      <c r="E354" s="185">
        <f>'Inventory - Linear and Vertical'!F341</f>
        <v>0</v>
      </c>
      <c r="F354" s="186">
        <f>'Inventory - Linear and Vertical'!G341</f>
        <v>0</v>
      </c>
      <c r="G354" s="194">
        <f>'Inventory - Linear and Vertical'!K341</f>
        <v>0</v>
      </c>
      <c r="H354" s="188">
        <f>IF(C354='Community-Wide Current State'!$A$18,'Inventory - Vehicles and Equip.'!J336-'Inventory - Vehicles and Equip.'!O336,'Inventory - Linear and Vertical'!I341)</f>
        <v>0</v>
      </c>
      <c r="I354" s="188">
        <f>'Inventory - Linear and Vertical'!M341</f>
        <v>0</v>
      </c>
      <c r="J354" s="189" t="str">
        <f>IF(ISNUMBER('Inventory - Linear and Vertical'!AA341),'Inventory - Linear and Vertical'!AA341,"")</f>
        <v/>
      </c>
      <c r="K354" s="190">
        <f t="shared" si="168"/>
        <v>0</v>
      </c>
      <c r="L354" s="190">
        <f t="shared" si="146"/>
        <v>0</v>
      </c>
      <c r="M354" s="190">
        <f t="shared" si="147"/>
        <v>0</v>
      </c>
      <c r="N354" s="190">
        <f t="shared" si="148"/>
        <v>0</v>
      </c>
      <c r="O354" s="190">
        <f t="shared" si="149"/>
        <v>0</v>
      </c>
      <c r="P354" s="191">
        <f t="shared" si="150"/>
        <v>0</v>
      </c>
      <c r="Q354" s="192" t="str">
        <f t="shared" si="151"/>
        <v/>
      </c>
      <c r="R354" s="192" t="str">
        <f t="shared" si="152"/>
        <v/>
      </c>
      <c r="S354" s="169" t="str">
        <f t="shared" si="170"/>
        <v/>
      </c>
      <c r="T354" s="169" t="str">
        <f t="shared" si="169"/>
        <v/>
      </c>
      <c r="U354" s="169" t="str">
        <f t="shared" si="169"/>
        <v/>
      </c>
      <c r="V354" s="169" t="str">
        <f t="shared" si="171"/>
        <v/>
      </c>
      <c r="W354" s="169" t="str">
        <f t="shared" si="172"/>
        <v/>
      </c>
      <c r="X354" s="169" t="str">
        <f t="shared" si="172"/>
        <v/>
      </c>
      <c r="Y354" s="169" t="str">
        <f t="shared" si="172"/>
        <v/>
      </c>
      <c r="Z354" s="169" t="str">
        <f t="shared" si="172"/>
        <v/>
      </c>
      <c r="AA354" s="169" t="str">
        <f t="shared" si="172"/>
        <v/>
      </c>
      <c r="AB354" s="169" t="str">
        <f t="shared" si="172"/>
        <v/>
      </c>
      <c r="AC354" s="169" t="str">
        <f t="shared" si="172"/>
        <v/>
      </c>
      <c r="AD354" s="169" t="str">
        <f t="shared" si="172"/>
        <v/>
      </c>
      <c r="AE354" s="169" t="str">
        <f t="shared" si="172"/>
        <v/>
      </c>
      <c r="AF354" s="169" t="str">
        <f t="shared" si="172"/>
        <v/>
      </c>
      <c r="AG354" s="169" t="str">
        <f t="shared" si="173"/>
        <v/>
      </c>
      <c r="AH354" s="169" t="str">
        <f t="shared" si="173"/>
        <v/>
      </c>
      <c r="AI354" s="169" t="str">
        <f t="shared" si="173"/>
        <v/>
      </c>
      <c r="AJ354" s="169" t="str">
        <f t="shared" si="173"/>
        <v/>
      </c>
      <c r="AK354" s="169" t="str">
        <f t="shared" si="173"/>
        <v/>
      </c>
      <c r="AL354" s="169" t="str">
        <f t="shared" si="173"/>
        <v/>
      </c>
      <c r="AM354" s="169" t="str">
        <f t="shared" si="173"/>
        <v/>
      </c>
      <c r="AN354" s="169" t="str">
        <f t="shared" si="173"/>
        <v/>
      </c>
      <c r="AO354" s="169" t="str">
        <f t="shared" si="173"/>
        <v/>
      </c>
      <c r="AP354" s="169" t="str">
        <f t="shared" si="173"/>
        <v/>
      </c>
      <c r="AQ354" s="170">
        <f t="shared" si="153"/>
        <v>0</v>
      </c>
      <c r="AR354" s="170">
        <f t="shared" si="154"/>
        <v>0</v>
      </c>
      <c r="AS354" s="193">
        <f t="shared" si="155"/>
        <v>0</v>
      </c>
    </row>
    <row r="355" spans="1:45" s="74" customFormat="1" ht="27.75" customHeight="1">
      <c r="A355" s="184">
        <f>'Inventory - Linear and Vertical'!A342</f>
        <v>339</v>
      </c>
      <c r="B355" s="184"/>
      <c r="C355" s="184">
        <f>'Inventory - Linear and Vertical'!D342</f>
        <v>0</v>
      </c>
      <c r="D355" s="184" t="str">
        <f>IF('Inventory - Linear and Vertical'!E342="","",'Inventory - Linear and Vertical'!E342)</f>
        <v/>
      </c>
      <c r="E355" s="185">
        <f>'Inventory - Linear and Vertical'!F342</f>
        <v>0</v>
      </c>
      <c r="F355" s="186">
        <f>'Inventory - Linear and Vertical'!G342</f>
        <v>0</v>
      </c>
      <c r="G355" s="194">
        <f>'Inventory - Linear and Vertical'!K342</f>
        <v>0</v>
      </c>
      <c r="H355" s="188">
        <f>IF(C355='Community-Wide Current State'!$A$18,'Inventory - Vehicles and Equip.'!J337-'Inventory - Vehicles and Equip.'!O337,'Inventory - Linear and Vertical'!I342)</f>
        <v>0</v>
      </c>
      <c r="I355" s="188">
        <f>'Inventory - Linear and Vertical'!M342</f>
        <v>0</v>
      </c>
      <c r="J355" s="189" t="str">
        <f>IF(ISNUMBER('Inventory - Linear and Vertical'!AA342),'Inventory - Linear and Vertical'!AA342,"")</f>
        <v/>
      </c>
      <c r="K355" s="190">
        <f t="shared" si="168"/>
        <v>0</v>
      </c>
      <c r="L355" s="190">
        <f t="shared" ref="L355:L418" si="174">K355+$I355</f>
        <v>0</v>
      </c>
      <c r="M355" s="190">
        <f t="shared" ref="M355:M418" si="175">L355+$I355</f>
        <v>0</v>
      </c>
      <c r="N355" s="190">
        <f t="shared" ref="N355:N418" si="176">M355+$I355</f>
        <v>0</v>
      </c>
      <c r="O355" s="190">
        <f t="shared" ref="O355:O418" si="177">N355+$I355</f>
        <v>0</v>
      </c>
      <c r="P355" s="191">
        <f t="shared" ref="P355:P418" si="178">O355+$I355</f>
        <v>0</v>
      </c>
      <c r="Q355" s="192" t="str">
        <f t="shared" ref="Q355:Q418" si="179">IF(AND(K355&lt;$R$16,K355&gt;0),G355,"")</f>
        <v/>
      </c>
      <c r="R355" s="192" t="str">
        <f t="shared" ref="R355:R418" si="180">IF(OR($K355=R$16,$L355=R$16,$M355=R$16,$N355=R$16,$O355=R$16,$P355=R$16),$G355,"")</f>
        <v/>
      </c>
      <c r="S355" s="169" t="str">
        <f t="shared" si="170"/>
        <v/>
      </c>
      <c r="T355" s="169" t="str">
        <f t="shared" si="169"/>
        <v/>
      </c>
      <c r="U355" s="169" t="str">
        <f t="shared" si="169"/>
        <v/>
      </c>
      <c r="V355" s="169" t="str">
        <f t="shared" si="171"/>
        <v/>
      </c>
      <c r="W355" s="169" t="str">
        <f t="shared" si="172"/>
        <v/>
      </c>
      <c r="X355" s="169" t="str">
        <f t="shared" si="172"/>
        <v/>
      </c>
      <c r="Y355" s="169" t="str">
        <f t="shared" si="172"/>
        <v/>
      </c>
      <c r="Z355" s="169" t="str">
        <f t="shared" si="172"/>
        <v/>
      </c>
      <c r="AA355" s="169" t="str">
        <f t="shared" si="172"/>
        <v/>
      </c>
      <c r="AB355" s="169" t="str">
        <f t="shared" si="172"/>
        <v/>
      </c>
      <c r="AC355" s="169" t="str">
        <f t="shared" si="172"/>
        <v/>
      </c>
      <c r="AD355" s="169" t="str">
        <f t="shared" si="172"/>
        <v/>
      </c>
      <c r="AE355" s="169" t="str">
        <f t="shared" si="172"/>
        <v/>
      </c>
      <c r="AF355" s="169" t="str">
        <f t="shared" si="172"/>
        <v/>
      </c>
      <c r="AG355" s="169" t="str">
        <f t="shared" si="173"/>
        <v/>
      </c>
      <c r="AH355" s="169" t="str">
        <f t="shared" si="173"/>
        <v/>
      </c>
      <c r="AI355" s="169" t="str">
        <f t="shared" si="173"/>
        <v/>
      </c>
      <c r="AJ355" s="169" t="str">
        <f t="shared" si="173"/>
        <v/>
      </c>
      <c r="AK355" s="169" t="str">
        <f t="shared" si="173"/>
        <v/>
      </c>
      <c r="AL355" s="169" t="str">
        <f t="shared" si="173"/>
        <v/>
      </c>
      <c r="AM355" s="169" t="str">
        <f t="shared" si="173"/>
        <v/>
      </c>
      <c r="AN355" s="169" t="str">
        <f t="shared" si="173"/>
        <v/>
      </c>
      <c r="AO355" s="169" t="str">
        <f t="shared" si="173"/>
        <v/>
      </c>
      <c r="AP355" s="169" t="str">
        <f t="shared" si="173"/>
        <v/>
      </c>
      <c r="AQ355" s="170">
        <f t="shared" ref="AQ355:AQ418" si="181">SUM(R355:AP355)</f>
        <v>0</v>
      </c>
      <c r="AR355" s="170">
        <f t="shared" ref="AR355:AR418" si="182">AQ355/25</f>
        <v>0</v>
      </c>
      <c r="AS355" s="193">
        <f t="shared" ref="AS355:AS418" si="183">IF(I355&lt;=0,0,G355/I355)</f>
        <v>0</v>
      </c>
    </row>
    <row r="356" spans="1:45" s="74" customFormat="1" ht="27.75" customHeight="1">
      <c r="A356" s="184">
        <f>'Inventory - Linear and Vertical'!A343</f>
        <v>340</v>
      </c>
      <c r="B356" s="184"/>
      <c r="C356" s="184">
        <f>'Inventory - Linear and Vertical'!D343</f>
        <v>0</v>
      </c>
      <c r="D356" s="184" t="str">
        <f>IF('Inventory - Linear and Vertical'!E343="","",'Inventory - Linear and Vertical'!E343)</f>
        <v/>
      </c>
      <c r="E356" s="185">
        <f>'Inventory - Linear and Vertical'!F343</f>
        <v>0</v>
      </c>
      <c r="F356" s="186">
        <f>'Inventory - Linear and Vertical'!G343</f>
        <v>0</v>
      </c>
      <c r="G356" s="194">
        <f>'Inventory - Linear and Vertical'!K343</f>
        <v>0</v>
      </c>
      <c r="H356" s="188">
        <f>IF(C356='Community-Wide Current State'!$A$18,'Inventory - Vehicles and Equip.'!J338-'Inventory - Vehicles and Equip.'!O338,'Inventory - Linear and Vertical'!I343)</f>
        <v>0</v>
      </c>
      <c r="I356" s="188">
        <f>'Inventory - Linear and Vertical'!M343</f>
        <v>0</v>
      </c>
      <c r="J356" s="189" t="str">
        <f>IF(ISNUMBER('Inventory - Linear and Vertical'!AA343),'Inventory - Linear and Vertical'!AA343,"")</f>
        <v/>
      </c>
      <c r="K356" s="190">
        <f t="shared" si="168"/>
        <v>0</v>
      </c>
      <c r="L356" s="190">
        <f t="shared" si="174"/>
        <v>0</v>
      </c>
      <c r="M356" s="190">
        <f t="shared" si="175"/>
        <v>0</v>
      </c>
      <c r="N356" s="190">
        <f t="shared" si="176"/>
        <v>0</v>
      </c>
      <c r="O356" s="190">
        <f t="shared" si="177"/>
        <v>0</v>
      </c>
      <c r="P356" s="191">
        <f t="shared" si="178"/>
        <v>0</v>
      </c>
      <c r="Q356" s="192" t="str">
        <f t="shared" si="179"/>
        <v/>
      </c>
      <c r="R356" s="192" t="str">
        <f t="shared" si="180"/>
        <v/>
      </c>
      <c r="S356" s="169" t="str">
        <f t="shared" si="170"/>
        <v/>
      </c>
      <c r="T356" s="169" t="str">
        <f t="shared" si="169"/>
        <v/>
      </c>
      <c r="U356" s="169" t="str">
        <f t="shared" si="169"/>
        <v/>
      </c>
      <c r="V356" s="169" t="str">
        <f t="shared" si="171"/>
        <v/>
      </c>
      <c r="W356" s="169" t="str">
        <f t="shared" si="172"/>
        <v/>
      </c>
      <c r="X356" s="169" t="str">
        <f t="shared" si="172"/>
        <v/>
      </c>
      <c r="Y356" s="169" t="str">
        <f t="shared" si="172"/>
        <v/>
      </c>
      <c r="Z356" s="169" t="str">
        <f t="shared" si="172"/>
        <v/>
      </c>
      <c r="AA356" s="169" t="str">
        <f t="shared" si="172"/>
        <v/>
      </c>
      <c r="AB356" s="169" t="str">
        <f t="shared" si="172"/>
        <v/>
      </c>
      <c r="AC356" s="169" t="str">
        <f t="shared" si="172"/>
        <v/>
      </c>
      <c r="AD356" s="169" t="str">
        <f t="shared" si="172"/>
        <v/>
      </c>
      <c r="AE356" s="169" t="str">
        <f t="shared" si="172"/>
        <v/>
      </c>
      <c r="AF356" s="169" t="str">
        <f t="shared" si="172"/>
        <v/>
      </c>
      <c r="AG356" s="169" t="str">
        <f t="shared" si="173"/>
        <v/>
      </c>
      <c r="AH356" s="169" t="str">
        <f t="shared" si="173"/>
        <v/>
      </c>
      <c r="AI356" s="169" t="str">
        <f t="shared" si="173"/>
        <v/>
      </c>
      <c r="AJ356" s="169" t="str">
        <f t="shared" si="173"/>
        <v/>
      </c>
      <c r="AK356" s="169" t="str">
        <f t="shared" si="173"/>
        <v/>
      </c>
      <c r="AL356" s="169" t="str">
        <f t="shared" si="173"/>
        <v/>
      </c>
      <c r="AM356" s="169" t="str">
        <f t="shared" si="173"/>
        <v/>
      </c>
      <c r="AN356" s="169" t="str">
        <f t="shared" si="173"/>
        <v/>
      </c>
      <c r="AO356" s="169" t="str">
        <f t="shared" si="173"/>
        <v/>
      </c>
      <c r="AP356" s="169" t="str">
        <f t="shared" si="173"/>
        <v/>
      </c>
      <c r="AQ356" s="170">
        <f t="shared" si="181"/>
        <v>0</v>
      </c>
      <c r="AR356" s="170">
        <f t="shared" si="182"/>
        <v>0</v>
      </c>
      <c r="AS356" s="193">
        <f t="shared" si="183"/>
        <v>0</v>
      </c>
    </row>
    <row r="357" spans="1:45" s="74" customFormat="1" ht="27.75" customHeight="1">
      <c r="A357" s="184">
        <f>'Inventory - Linear and Vertical'!A344</f>
        <v>341</v>
      </c>
      <c r="B357" s="184"/>
      <c r="C357" s="184">
        <f>'Inventory - Linear and Vertical'!D344</f>
        <v>0</v>
      </c>
      <c r="D357" s="184" t="str">
        <f>IF('Inventory - Linear and Vertical'!E344="","",'Inventory - Linear and Vertical'!E344)</f>
        <v/>
      </c>
      <c r="E357" s="185">
        <f>'Inventory - Linear and Vertical'!F344</f>
        <v>0</v>
      </c>
      <c r="F357" s="186">
        <f>'Inventory - Linear and Vertical'!G344</f>
        <v>0</v>
      </c>
      <c r="G357" s="194">
        <f>'Inventory - Linear and Vertical'!K344</f>
        <v>0</v>
      </c>
      <c r="H357" s="188">
        <f>IF(C357='Community-Wide Current State'!$A$18,'Inventory - Vehicles and Equip.'!J339-'Inventory - Vehicles and Equip.'!O339,'Inventory - Linear and Vertical'!I344)</f>
        <v>0</v>
      </c>
      <c r="I357" s="188">
        <f>'Inventory - Linear and Vertical'!M344</f>
        <v>0</v>
      </c>
      <c r="J357" s="189" t="str">
        <f>IF(ISNUMBER('Inventory - Linear and Vertical'!AA344),'Inventory - Linear and Vertical'!AA344,"")</f>
        <v/>
      </c>
      <c r="K357" s="190">
        <f t="shared" si="168"/>
        <v>0</v>
      </c>
      <c r="L357" s="190">
        <f t="shared" si="174"/>
        <v>0</v>
      </c>
      <c r="M357" s="190">
        <f t="shared" si="175"/>
        <v>0</v>
      </c>
      <c r="N357" s="190">
        <f t="shared" si="176"/>
        <v>0</v>
      </c>
      <c r="O357" s="190">
        <f t="shared" si="177"/>
        <v>0</v>
      </c>
      <c r="P357" s="191">
        <f t="shared" si="178"/>
        <v>0</v>
      </c>
      <c r="Q357" s="192" t="str">
        <f t="shared" si="179"/>
        <v/>
      </c>
      <c r="R357" s="192" t="str">
        <f t="shared" si="180"/>
        <v/>
      </c>
      <c r="S357" s="169" t="str">
        <f t="shared" si="170"/>
        <v/>
      </c>
      <c r="T357" s="169" t="str">
        <f t="shared" si="169"/>
        <v/>
      </c>
      <c r="U357" s="169" t="str">
        <f t="shared" si="169"/>
        <v/>
      </c>
      <c r="V357" s="169" t="str">
        <f t="shared" si="171"/>
        <v/>
      </c>
      <c r="W357" s="169" t="str">
        <f t="shared" ref="W357:AF366" si="184">IF(OR($K357=W$16,$L357=W$16,$M357=W$16,$N357=W$16,$O357=W$16,$P357=W$16),$G357,"")</f>
        <v/>
      </c>
      <c r="X357" s="169" t="str">
        <f t="shared" si="184"/>
        <v/>
      </c>
      <c r="Y357" s="169" t="str">
        <f t="shared" si="184"/>
        <v/>
      </c>
      <c r="Z357" s="169" t="str">
        <f t="shared" si="184"/>
        <v/>
      </c>
      <c r="AA357" s="169" t="str">
        <f t="shared" si="184"/>
        <v/>
      </c>
      <c r="AB357" s="169" t="str">
        <f t="shared" si="184"/>
        <v/>
      </c>
      <c r="AC357" s="169" t="str">
        <f t="shared" si="184"/>
        <v/>
      </c>
      <c r="AD357" s="169" t="str">
        <f t="shared" si="184"/>
        <v/>
      </c>
      <c r="AE357" s="169" t="str">
        <f t="shared" si="184"/>
        <v/>
      </c>
      <c r="AF357" s="169" t="str">
        <f t="shared" si="184"/>
        <v/>
      </c>
      <c r="AG357" s="169" t="str">
        <f t="shared" ref="AG357:AP366" si="185">IF(OR($K357=AG$16,$L357=AG$16,$M357=AG$16,$N357=AG$16,$O357=AG$16,$P357=AG$16),$G357,"")</f>
        <v/>
      </c>
      <c r="AH357" s="169" t="str">
        <f t="shared" si="185"/>
        <v/>
      </c>
      <c r="AI357" s="169" t="str">
        <f t="shared" si="185"/>
        <v/>
      </c>
      <c r="AJ357" s="169" t="str">
        <f t="shared" si="185"/>
        <v/>
      </c>
      <c r="AK357" s="169" t="str">
        <f t="shared" si="185"/>
        <v/>
      </c>
      <c r="AL357" s="169" t="str">
        <f t="shared" si="185"/>
        <v/>
      </c>
      <c r="AM357" s="169" t="str">
        <f t="shared" si="185"/>
        <v/>
      </c>
      <c r="AN357" s="169" t="str">
        <f t="shared" si="185"/>
        <v/>
      </c>
      <c r="AO357" s="169" t="str">
        <f t="shared" si="185"/>
        <v/>
      </c>
      <c r="AP357" s="169" t="str">
        <f t="shared" si="185"/>
        <v/>
      </c>
      <c r="AQ357" s="170">
        <f t="shared" si="181"/>
        <v>0</v>
      </c>
      <c r="AR357" s="170">
        <f t="shared" si="182"/>
        <v>0</v>
      </c>
      <c r="AS357" s="193">
        <f t="shared" si="183"/>
        <v>0</v>
      </c>
    </row>
    <row r="358" spans="1:45" s="74" customFormat="1" ht="27.75" customHeight="1">
      <c r="A358" s="184">
        <f>'Inventory - Linear and Vertical'!A345</f>
        <v>342</v>
      </c>
      <c r="B358" s="184"/>
      <c r="C358" s="184">
        <f>'Inventory - Linear and Vertical'!D345</f>
        <v>0</v>
      </c>
      <c r="D358" s="184" t="str">
        <f>IF('Inventory - Linear and Vertical'!E345="","",'Inventory - Linear and Vertical'!E345)</f>
        <v/>
      </c>
      <c r="E358" s="185">
        <f>'Inventory - Linear and Vertical'!F345</f>
        <v>0</v>
      </c>
      <c r="F358" s="186">
        <f>'Inventory - Linear and Vertical'!G345</f>
        <v>0</v>
      </c>
      <c r="G358" s="194">
        <f>'Inventory - Linear and Vertical'!K345</f>
        <v>0</v>
      </c>
      <c r="H358" s="188">
        <f>IF(C358='Community-Wide Current State'!$A$18,'Inventory - Vehicles and Equip.'!J340-'Inventory - Vehicles and Equip.'!O340,'Inventory - Linear and Vertical'!I345)</f>
        <v>0</v>
      </c>
      <c r="I358" s="188">
        <f>'Inventory - Linear and Vertical'!M345</f>
        <v>0</v>
      </c>
      <c r="J358" s="189" t="str">
        <f>IF(ISNUMBER('Inventory - Linear and Vertical'!AA345),'Inventory - Linear and Vertical'!AA345,"")</f>
        <v/>
      </c>
      <c r="K358" s="190">
        <f t="shared" si="168"/>
        <v>0</v>
      </c>
      <c r="L358" s="190">
        <f t="shared" si="174"/>
        <v>0</v>
      </c>
      <c r="M358" s="190">
        <f t="shared" si="175"/>
        <v>0</v>
      </c>
      <c r="N358" s="190">
        <f t="shared" si="176"/>
        <v>0</v>
      </c>
      <c r="O358" s="190">
        <f t="shared" si="177"/>
        <v>0</v>
      </c>
      <c r="P358" s="191">
        <f t="shared" si="178"/>
        <v>0</v>
      </c>
      <c r="Q358" s="192" t="str">
        <f t="shared" si="179"/>
        <v/>
      </c>
      <c r="R358" s="192" t="str">
        <f t="shared" si="180"/>
        <v/>
      </c>
      <c r="S358" s="169" t="str">
        <f t="shared" si="170"/>
        <v/>
      </c>
      <c r="T358" s="169" t="str">
        <f t="shared" ref="T358:U377" si="186">IF(OR($K358=T$16,$L358=T$16,$M358=T$16,$N358=T$16,$O358=T$16,$P358=T$16),$G358,"")</f>
        <v/>
      </c>
      <c r="U358" s="169" t="str">
        <f t="shared" si="186"/>
        <v/>
      </c>
      <c r="V358" s="169" t="str">
        <f t="shared" si="171"/>
        <v/>
      </c>
      <c r="W358" s="169" t="str">
        <f t="shared" si="184"/>
        <v/>
      </c>
      <c r="X358" s="169" t="str">
        <f t="shared" si="184"/>
        <v/>
      </c>
      <c r="Y358" s="169" t="str">
        <f t="shared" si="184"/>
        <v/>
      </c>
      <c r="Z358" s="169" t="str">
        <f t="shared" si="184"/>
        <v/>
      </c>
      <c r="AA358" s="169" t="str">
        <f t="shared" si="184"/>
        <v/>
      </c>
      <c r="AB358" s="169" t="str">
        <f t="shared" si="184"/>
        <v/>
      </c>
      <c r="AC358" s="169" t="str">
        <f t="shared" si="184"/>
        <v/>
      </c>
      <c r="AD358" s="169" t="str">
        <f t="shared" si="184"/>
        <v/>
      </c>
      <c r="AE358" s="169" t="str">
        <f t="shared" si="184"/>
        <v/>
      </c>
      <c r="AF358" s="169" t="str">
        <f t="shared" si="184"/>
        <v/>
      </c>
      <c r="AG358" s="169" t="str">
        <f t="shared" si="185"/>
        <v/>
      </c>
      <c r="AH358" s="169" t="str">
        <f t="shared" si="185"/>
        <v/>
      </c>
      <c r="AI358" s="169" t="str">
        <f t="shared" si="185"/>
        <v/>
      </c>
      <c r="AJ358" s="169" t="str">
        <f t="shared" si="185"/>
        <v/>
      </c>
      <c r="AK358" s="169" t="str">
        <f t="shared" si="185"/>
        <v/>
      </c>
      <c r="AL358" s="169" t="str">
        <f t="shared" si="185"/>
        <v/>
      </c>
      <c r="AM358" s="169" t="str">
        <f t="shared" si="185"/>
        <v/>
      </c>
      <c r="AN358" s="169" t="str">
        <f t="shared" si="185"/>
        <v/>
      </c>
      <c r="AO358" s="169" t="str">
        <f t="shared" si="185"/>
        <v/>
      </c>
      <c r="AP358" s="169" t="str">
        <f t="shared" si="185"/>
        <v/>
      </c>
      <c r="AQ358" s="170">
        <f t="shared" si="181"/>
        <v>0</v>
      </c>
      <c r="AR358" s="170">
        <f t="shared" si="182"/>
        <v>0</v>
      </c>
      <c r="AS358" s="193">
        <f t="shared" si="183"/>
        <v>0</v>
      </c>
    </row>
    <row r="359" spans="1:45" s="74" customFormat="1" ht="27.75" customHeight="1">
      <c r="A359" s="184">
        <f>'Inventory - Linear and Vertical'!A346</f>
        <v>343</v>
      </c>
      <c r="B359" s="184"/>
      <c r="C359" s="184">
        <f>'Inventory - Linear and Vertical'!D346</f>
        <v>0</v>
      </c>
      <c r="D359" s="184" t="str">
        <f>IF('Inventory - Linear and Vertical'!E346="","",'Inventory - Linear and Vertical'!E346)</f>
        <v/>
      </c>
      <c r="E359" s="185">
        <f>'Inventory - Linear and Vertical'!F346</f>
        <v>0</v>
      </c>
      <c r="F359" s="186">
        <f>'Inventory - Linear and Vertical'!G346</f>
        <v>0</v>
      </c>
      <c r="G359" s="194">
        <f>'Inventory - Linear and Vertical'!K346</f>
        <v>0</v>
      </c>
      <c r="H359" s="188">
        <f>IF(C359='Community-Wide Current State'!$A$18,'Inventory - Vehicles and Equip.'!J341-'Inventory - Vehicles and Equip.'!O341,'Inventory - Linear and Vertical'!I346)</f>
        <v>0</v>
      </c>
      <c r="I359" s="188">
        <f>'Inventory - Linear and Vertical'!M346</f>
        <v>0</v>
      </c>
      <c r="J359" s="189" t="str">
        <f>IF(ISNUMBER('Inventory - Linear and Vertical'!AA346),'Inventory - Linear and Vertical'!AA346,"")</f>
        <v/>
      </c>
      <c r="K359" s="190">
        <f t="shared" si="168"/>
        <v>0</v>
      </c>
      <c r="L359" s="190">
        <f t="shared" si="174"/>
        <v>0</v>
      </c>
      <c r="M359" s="190">
        <f t="shared" si="175"/>
        <v>0</v>
      </c>
      <c r="N359" s="190">
        <f t="shared" si="176"/>
        <v>0</v>
      </c>
      <c r="O359" s="190">
        <f t="shared" si="177"/>
        <v>0</v>
      </c>
      <c r="P359" s="191">
        <f t="shared" si="178"/>
        <v>0</v>
      </c>
      <c r="Q359" s="192" t="str">
        <f t="shared" si="179"/>
        <v/>
      </c>
      <c r="R359" s="192" t="str">
        <f t="shared" si="180"/>
        <v/>
      </c>
      <c r="S359" s="169" t="str">
        <f t="shared" si="170"/>
        <v/>
      </c>
      <c r="T359" s="169" t="str">
        <f t="shared" si="186"/>
        <v/>
      </c>
      <c r="U359" s="169" t="str">
        <f t="shared" si="186"/>
        <v/>
      </c>
      <c r="V359" s="169" t="str">
        <f t="shared" si="171"/>
        <v/>
      </c>
      <c r="W359" s="169" t="str">
        <f t="shared" si="184"/>
        <v/>
      </c>
      <c r="X359" s="169" t="str">
        <f t="shared" si="184"/>
        <v/>
      </c>
      <c r="Y359" s="169" t="str">
        <f t="shared" si="184"/>
        <v/>
      </c>
      <c r="Z359" s="169" t="str">
        <f t="shared" si="184"/>
        <v/>
      </c>
      <c r="AA359" s="169" t="str">
        <f t="shared" si="184"/>
        <v/>
      </c>
      <c r="AB359" s="169" t="str">
        <f t="shared" si="184"/>
        <v/>
      </c>
      <c r="AC359" s="169" t="str">
        <f t="shared" si="184"/>
        <v/>
      </c>
      <c r="AD359" s="169" t="str">
        <f t="shared" si="184"/>
        <v/>
      </c>
      <c r="AE359" s="169" t="str">
        <f t="shared" si="184"/>
        <v/>
      </c>
      <c r="AF359" s="169" t="str">
        <f t="shared" si="184"/>
        <v/>
      </c>
      <c r="AG359" s="169" t="str">
        <f t="shared" si="185"/>
        <v/>
      </c>
      <c r="AH359" s="169" t="str">
        <f t="shared" si="185"/>
        <v/>
      </c>
      <c r="AI359" s="169" t="str">
        <f t="shared" si="185"/>
        <v/>
      </c>
      <c r="AJ359" s="169" t="str">
        <f t="shared" si="185"/>
        <v/>
      </c>
      <c r="AK359" s="169" t="str">
        <f t="shared" si="185"/>
        <v/>
      </c>
      <c r="AL359" s="169" t="str">
        <f t="shared" si="185"/>
        <v/>
      </c>
      <c r="AM359" s="169" t="str">
        <f t="shared" si="185"/>
        <v/>
      </c>
      <c r="AN359" s="169" t="str">
        <f t="shared" si="185"/>
        <v/>
      </c>
      <c r="AO359" s="169" t="str">
        <f t="shared" si="185"/>
        <v/>
      </c>
      <c r="AP359" s="169" t="str">
        <f t="shared" si="185"/>
        <v/>
      </c>
      <c r="AQ359" s="170">
        <f t="shared" si="181"/>
        <v>0</v>
      </c>
      <c r="AR359" s="170">
        <f t="shared" si="182"/>
        <v>0</v>
      </c>
      <c r="AS359" s="193">
        <f t="shared" si="183"/>
        <v>0</v>
      </c>
    </row>
    <row r="360" spans="1:45" s="74" customFormat="1" ht="27.75" customHeight="1">
      <c r="A360" s="184">
        <f>'Inventory - Linear and Vertical'!A347</f>
        <v>344</v>
      </c>
      <c r="B360" s="184"/>
      <c r="C360" s="184">
        <f>'Inventory - Linear and Vertical'!D347</f>
        <v>0</v>
      </c>
      <c r="D360" s="184" t="str">
        <f>IF('Inventory - Linear and Vertical'!E347="","",'Inventory - Linear and Vertical'!E347)</f>
        <v/>
      </c>
      <c r="E360" s="185">
        <f>'Inventory - Linear and Vertical'!F347</f>
        <v>0</v>
      </c>
      <c r="F360" s="186">
        <f>'Inventory - Linear and Vertical'!G347</f>
        <v>0</v>
      </c>
      <c r="G360" s="194">
        <f>'Inventory - Linear and Vertical'!K347</f>
        <v>0</v>
      </c>
      <c r="H360" s="188">
        <f>IF(C360='Community-Wide Current State'!$A$18,'Inventory - Vehicles and Equip.'!J342-'Inventory - Vehicles and Equip.'!O342,'Inventory - Linear and Vertical'!I347)</f>
        <v>0</v>
      </c>
      <c r="I360" s="188">
        <f>'Inventory - Linear and Vertical'!M347</f>
        <v>0</v>
      </c>
      <c r="J360" s="189" t="str">
        <f>IF(ISNUMBER('Inventory - Linear and Vertical'!AA347),'Inventory - Linear and Vertical'!AA347,"")</f>
        <v/>
      </c>
      <c r="K360" s="190">
        <f t="shared" si="168"/>
        <v>0</v>
      </c>
      <c r="L360" s="190">
        <f t="shared" si="174"/>
        <v>0</v>
      </c>
      <c r="M360" s="190">
        <f t="shared" si="175"/>
        <v>0</v>
      </c>
      <c r="N360" s="190">
        <f t="shared" si="176"/>
        <v>0</v>
      </c>
      <c r="O360" s="190">
        <f t="shared" si="177"/>
        <v>0</v>
      </c>
      <c r="P360" s="191">
        <f t="shared" si="178"/>
        <v>0</v>
      </c>
      <c r="Q360" s="192" t="str">
        <f t="shared" si="179"/>
        <v/>
      </c>
      <c r="R360" s="192" t="str">
        <f t="shared" si="180"/>
        <v/>
      </c>
      <c r="S360" s="169" t="str">
        <f t="shared" si="170"/>
        <v/>
      </c>
      <c r="T360" s="169" t="str">
        <f t="shared" si="186"/>
        <v/>
      </c>
      <c r="U360" s="169" t="str">
        <f t="shared" si="186"/>
        <v/>
      </c>
      <c r="V360" s="169" t="str">
        <f t="shared" si="171"/>
        <v/>
      </c>
      <c r="W360" s="169" t="str">
        <f t="shared" si="184"/>
        <v/>
      </c>
      <c r="X360" s="169" t="str">
        <f t="shared" si="184"/>
        <v/>
      </c>
      <c r="Y360" s="169" t="str">
        <f t="shared" si="184"/>
        <v/>
      </c>
      <c r="Z360" s="169" t="str">
        <f t="shared" si="184"/>
        <v/>
      </c>
      <c r="AA360" s="169" t="str">
        <f t="shared" si="184"/>
        <v/>
      </c>
      <c r="AB360" s="169" t="str">
        <f t="shared" si="184"/>
        <v/>
      </c>
      <c r="AC360" s="169" t="str">
        <f t="shared" si="184"/>
        <v/>
      </c>
      <c r="AD360" s="169" t="str">
        <f t="shared" si="184"/>
        <v/>
      </c>
      <c r="AE360" s="169" t="str">
        <f t="shared" si="184"/>
        <v/>
      </c>
      <c r="AF360" s="169" t="str">
        <f t="shared" si="184"/>
        <v/>
      </c>
      <c r="AG360" s="169" t="str">
        <f t="shared" si="185"/>
        <v/>
      </c>
      <c r="AH360" s="169" t="str">
        <f t="shared" si="185"/>
        <v/>
      </c>
      <c r="AI360" s="169" t="str">
        <f t="shared" si="185"/>
        <v/>
      </c>
      <c r="AJ360" s="169" t="str">
        <f t="shared" si="185"/>
        <v/>
      </c>
      <c r="AK360" s="169" t="str">
        <f t="shared" si="185"/>
        <v/>
      </c>
      <c r="AL360" s="169" t="str">
        <f t="shared" si="185"/>
        <v/>
      </c>
      <c r="AM360" s="169" t="str">
        <f t="shared" si="185"/>
        <v/>
      </c>
      <c r="AN360" s="169" t="str">
        <f t="shared" si="185"/>
        <v/>
      </c>
      <c r="AO360" s="169" t="str">
        <f t="shared" si="185"/>
        <v/>
      </c>
      <c r="AP360" s="169" t="str">
        <f t="shared" si="185"/>
        <v/>
      </c>
      <c r="AQ360" s="170">
        <f t="shared" si="181"/>
        <v>0</v>
      </c>
      <c r="AR360" s="170">
        <f t="shared" si="182"/>
        <v>0</v>
      </c>
      <c r="AS360" s="193">
        <f t="shared" si="183"/>
        <v>0</v>
      </c>
    </row>
    <row r="361" spans="1:45" s="74" customFormat="1" ht="27.75" customHeight="1">
      <c r="A361" s="184">
        <f>'Inventory - Linear and Vertical'!A348</f>
        <v>345</v>
      </c>
      <c r="B361" s="184"/>
      <c r="C361" s="184">
        <f>'Inventory - Linear and Vertical'!D348</f>
        <v>0</v>
      </c>
      <c r="D361" s="184" t="str">
        <f>IF('Inventory - Linear and Vertical'!E348="","",'Inventory - Linear and Vertical'!E348)</f>
        <v/>
      </c>
      <c r="E361" s="185">
        <f>'Inventory - Linear and Vertical'!F348</f>
        <v>0</v>
      </c>
      <c r="F361" s="186">
        <f>'Inventory - Linear and Vertical'!G348</f>
        <v>0</v>
      </c>
      <c r="G361" s="194">
        <f>'Inventory - Linear and Vertical'!K348</f>
        <v>0</v>
      </c>
      <c r="H361" s="188">
        <f>IF(C361='Community-Wide Current State'!$A$18,'Inventory - Vehicles and Equip.'!J343-'Inventory - Vehicles and Equip.'!O343,'Inventory - Linear and Vertical'!I348)</f>
        <v>0</v>
      </c>
      <c r="I361" s="188">
        <f>'Inventory - Linear and Vertical'!M348</f>
        <v>0</v>
      </c>
      <c r="J361" s="189" t="str">
        <f>IF(ISNUMBER('Inventory - Linear and Vertical'!AA348),'Inventory - Linear and Vertical'!AA348,"")</f>
        <v/>
      </c>
      <c r="K361" s="190">
        <f t="shared" si="168"/>
        <v>0</v>
      </c>
      <c r="L361" s="190">
        <f t="shared" si="174"/>
        <v>0</v>
      </c>
      <c r="M361" s="190">
        <f t="shared" si="175"/>
        <v>0</v>
      </c>
      <c r="N361" s="190">
        <f t="shared" si="176"/>
        <v>0</v>
      </c>
      <c r="O361" s="190">
        <f t="shared" si="177"/>
        <v>0</v>
      </c>
      <c r="P361" s="191">
        <f t="shared" si="178"/>
        <v>0</v>
      </c>
      <c r="Q361" s="192" t="str">
        <f t="shared" si="179"/>
        <v/>
      </c>
      <c r="R361" s="192" t="str">
        <f t="shared" si="180"/>
        <v/>
      </c>
      <c r="S361" s="169" t="str">
        <f t="shared" si="170"/>
        <v/>
      </c>
      <c r="T361" s="169" t="str">
        <f t="shared" si="186"/>
        <v/>
      </c>
      <c r="U361" s="169" t="str">
        <f t="shared" si="186"/>
        <v/>
      </c>
      <c r="V361" s="169" t="str">
        <f t="shared" si="171"/>
        <v/>
      </c>
      <c r="W361" s="169" t="str">
        <f t="shared" si="184"/>
        <v/>
      </c>
      <c r="X361" s="169" t="str">
        <f t="shared" si="184"/>
        <v/>
      </c>
      <c r="Y361" s="169" t="str">
        <f t="shared" si="184"/>
        <v/>
      </c>
      <c r="Z361" s="169" t="str">
        <f t="shared" si="184"/>
        <v/>
      </c>
      <c r="AA361" s="169" t="str">
        <f t="shared" si="184"/>
        <v/>
      </c>
      <c r="AB361" s="169" t="str">
        <f t="shared" si="184"/>
        <v/>
      </c>
      <c r="AC361" s="169" t="str">
        <f t="shared" si="184"/>
        <v/>
      </c>
      <c r="AD361" s="169" t="str">
        <f t="shared" si="184"/>
        <v/>
      </c>
      <c r="AE361" s="169" t="str">
        <f t="shared" si="184"/>
        <v/>
      </c>
      <c r="AF361" s="169" t="str">
        <f t="shared" si="184"/>
        <v/>
      </c>
      <c r="AG361" s="169" t="str">
        <f t="shared" si="185"/>
        <v/>
      </c>
      <c r="AH361" s="169" t="str">
        <f t="shared" si="185"/>
        <v/>
      </c>
      <c r="AI361" s="169" t="str">
        <f t="shared" si="185"/>
        <v/>
      </c>
      <c r="AJ361" s="169" t="str">
        <f t="shared" si="185"/>
        <v/>
      </c>
      <c r="AK361" s="169" t="str">
        <f t="shared" si="185"/>
        <v/>
      </c>
      <c r="AL361" s="169" t="str">
        <f t="shared" si="185"/>
        <v/>
      </c>
      <c r="AM361" s="169" t="str">
        <f t="shared" si="185"/>
        <v/>
      </c>
      <c r="AN361" s="169" t="str">
        <f t="shared" si="185"/>
        <v/>
      </c>
      <c r="AO361" s="169" t="str">
        <f t="shared" si="185"/>
        <v/>
      </c>
      <c r="AP361" s="169" t="str">
        <f t="shared" si="185"/>
        <v/>
      </c>
      <c r="AQ361" s="170">
        <f t="shared" si="181"/>
        <v>0</v>
      </c>
      <c r="AR361" s="170">
        <f t="shared" si="182"/>
        <v>0</v>
      </c>
      <c r="AS361" s="193">
        <f t="shared" si="183"/>
        <v>0</v>
      </c>
    </row>
    <row r="362" spans="1:45" s="74" customFormat="1" ht="27.75" customHeight="1">
      <c r="A362" s="184">
        <f>'Inventory - Linear and Vertical'!A349</f>
        <v>346</v>
      </c>
      <c r="B362" s="184"/>
      <c r="C362" s="184">
        <f>'Inventory - Linear and Vertical'!D349</f>
        <v>0</v>
      </c>
      <c r="D362" s="184" t="str">
        <f>IF('Inventory - Linear and Vertical'!E349="","",'Inventory - Linear and Vertical'!E349)</f>
        <v/>
      </c>
      <c r="E362" s="185">
        <f>'Inventory - Linear and Vertical'!F349</f>
        <v>0</v>
      </c>
      <c r="F362" s="186">
        <f>'Inventory - Linear and Vertical'!G349</f>
        <v>0</v>
      </c>
      <c r="G362" s="194">
        <f>'Inventory - Linear and Vertical'!K349</f>
        <v>0</v>
      </c>
      <c r="H362" s="188">
        <f>IF(C362='Community-Wide Current State'!$A$18,'Inventory - Vehicles and Equip.'!J344-'Inventory - Vehicles and Equip.'!O344,'Inventory - Linear and Vertical'!I349)</f>
        <v>0</v>
      </c>
      <c r="I362" s="188">
        <f>'Inventory - Linear and Vertical'!M349</f>
        <v>0</v>
      </c>
      <c r="J362" s="189" t="str">
        <f>IF(ISNUMBER('Inventory - Linear and Vertical'!AA349),'Inventory - Linear and Vertical'!AA349,"")</f>
        <v/>
      </c>
      <c r="K362" s="190">
        <f t="shared" si="168"/>
        <v>0</v>
      </c>
      <c r="L362" s="190">
        <f t="shared" si="174"/>
        <v>0</v>
      </c>
      <c r="M362" s="190">
        <f t="shared" si="175"/>
        <v>0</v>
      </c>
      <c r="N362" s="190">
        <f t="shared" si="176"/>
        <v>0</v>
      </c>
      <c r="O362" s="190">
        <f t="shared" si="177"/>
        <v>0</v>
      </c>
      <c r="P362" s="191">
        <f t="shared" si="178"/>
        <v>0</v>
      </c>
      <c r="Q362" s="192" t="str">
        <f t="shared" si="179"/>
        <v/>
      </c>
      <c r="R362" s="192" t="str">
        <f t="shared" si="180"/>
        <v/>
      </c>
      <c r="S362" s="169" t="str">
        <f t="shared" si="170"/>
        <v/>
      </c>
      <c r="T362" s="169" t="str">
        <f t="shared" si="186"/>
        <v/>
      </c>
      <c r="U362" s="169" t="str">
        <f t="shared" si="186"/>
        <v/>
      </c>
      <c r="V362" s="169" t="str">
        <f t="shared" si="171"/>
        <v/>
      </c>
      <c r="W362" s="169" t="str">
        <f t="shared" si="184"/>
        <v/>
      </c>
      <c r="X362" s="169" t="str">
        <f t="shared" si="184"/>
        <v/>
      </c>
      <c r="Y362" s="169" t="str">
        <f t="shared" si="184"/>
        <v/>
      </c>
      <c r="Z362" s="169" t="str">
        <f t="shared" si="184"/>
        <v/>
      </c>
      <c r="AA362" s="169" t="str">
        <f t="shared" si="184"/>
        <v/>
      </c>
      <c r="AB362" s="169" t="str">
        <f t="shared" si="184"/>
        <v/>
      </c>
      <c r="AC362" s="169" t="str">
        <f t="shared" si="184"/>
        <v/>
      </c>
      <c r="AD362" s="169" t="str">
        <f t="shared" si="184"/>
        <v/>
      </c>
      <c r="AE362" s="169" t="str">
        <f t="shared" si="184"/>
        <v/>
      </c>
      <c r="AF362" s="169" t="str">
        <f t="shared" si="184"/>
        <v/>
      </c>
      <c r="AG362" s="169" t="str">
        <f t="shared" si="185"/>
        <v/>
      </c>
      <c r="AH362" s="169" t="str">
        <f t="shared" si="185"/>
        <v/>
      </c>
      <c r="AI362" s="169" t="str">
        <f t="shared" si="185"/>
        <v/>
      </c>
      <c r="AJ362" s="169" t="str">
        <f t="shared" si="185"/>
        <v/>
      </c>
      <c r="AK362" s="169" t="str">
        <f t="shared" si="185"/>
        <v/>
      </c>
      <c r="AL362" s="169" t="str">
        <f t="shared" si="185"/>
        <v/>
      </c>
      <c r="AM362" s="169" t="str">
        <f t="shared" si="185"/>
        <v/>
      </c>
      <c r="AN362" s="169" t="str">
        <f t="shared" si="185"/>
        <v/>
      </c>
      <c r="AO362" s="169" t="str">
        <f t="shared" si="185"/>
        <v/>
      </c>
      <c r="AP362" s="169" t="str">
        <f t="shared" si="185"/>
        <v/>
      </c>
      <c r="AQ362" s="170">
        <f t="shared" si="181"/>
        <v>0</v>
      </c>
      <c r="AR362" s="170">
        <f t="shared" si="182"/>
        <v>0</v>
      </c>
      <c r="AS362" s="193">
        <f t="shared" si="183"/>
        <v>0</v>
      </c>
    </row>
    <row r="363" spans="1:45" s="74" customFormat="1" ht="27.75" customHeight="1">
      <c r="A363" s="184">
        <f>'Inventory - Linear and Vertical'!A350</f>
        <v>347</v>
      </c>
      <c r="B363" s="184"/>
      <c r="C363" s="184">
        <f>'Inventory - Linear and Vertical'!D350</f>
        <v>0</v>
      </c>
      <c r="D363" s="184" t="str">
        <f>IF('Inventory - Linear and Vertical'!E350="","",'Inventory - Linear and Vertical'!E350)</f>
        <v/>
      </c>
      <c r="E363" s="185">
        <f>'Inventory - Linear and Vertical'!F350</f>
        <v>0</v>
      </c>
      <c r="F363" s="186">
        <f>'Inventory - Linear and Vertical'!G350</f>
        <v>0</v>
      </c>
      <c r="G363" s="194">
        <f>'Inventory - Linear and Vertical'!K350</f>
        <v>0</v>
      </c>
      <c r="H363" s="188">
        <f>IF(C363='Community-Wide Current State'!$A$18,'Inventory - Vehicles and Equip.'!J345-'Inventory - Vehicles and Equip.'!O345,'Inventory - Linear and Vertical'!I350)</f>
        <v>0</v>
      </c>
      <c r="I363" s="188">
        <f>'Inventory - Linear and Vertical'!M350</f>
        <v>0</v>
      </c>
      <c r="J363" s="189" t="str">
        <f>IF(ISNUMBER('Inventory - Linear and Vertical'!AA350),'Inventory - Linear and Vertical'!AA350,"")</f>
        <v/>
      </c>
      <c r="K363" s="190">
        <f t="shared" si="168"/>
        <v>0</v>
      </c>
      <c r="L363" s="190">
        <f t="shared" si="174"/>
        <v>0</v>
      </c>
      <c r="M363" s="190">
        <f t="shared" si="175"/>
        <v>0</v>
      </c>
      <c r="N363" s="190">
        <f t="shared" si="176"/>
        <v>0</v>
      </c>
      <c r="O363" s="190">
        <f t="shared" si="177"/>
        <v>0</v>
      </c>
      <c r="P363" s="191">
        <f t="shared" si="178"/>
        <v>0</v>
      </c>
      <c r="Q363" s="192" t="str">
        <f t="shared" si="179"/>
        <v/>
      </c>
      <c r="R363" s="192" t="str">
        <f t="shared" si="180"/>
        <v/>
      </c>
      <c r="S363" s="169" t="str">
        <f t="shared" si="170"/>
        <v/>
      </c>
      <c r="T363" s="169" t="str">
        <f t="shared" si="186"/>
        <v/>
      </c>
      <c r="U363" s="169" t="str">
        <f t="shared" si="186"/>
        <v/>
      </c>
      <c r="V363" s="169" t="str">
        <f t="shared" si="171"/>
        <v/>
      </c>
      <c r="W363" s="169" t="str">
        <f t="shared" si="184"/>
        <v/>
      </c>
      <c r="X363" s="169" t="str">
        <f t="shared" si="184"/>
        <v/>
      </c>
      <c r="Y363" s="169" t="str">
        <f t="shared" si="184"/>
        <v/>
      </c>
      <c r="Z363" s="169" t="str">
        <f t="shared" si="184"/>
        <v/>
      </c>
      <c r="AA363" s="169" t="str">
        <f t="shared" si="184"/>
        <v/>
      </c>
      <c r="AB363" s="169" t="str">
        <f t="shared" si="184"/>
        <v/>
      </c>
      <c r="AC363" s="169" t="str">
        <f t="shared" si="184"/>
        <v/>
      </c>
      <c r="AD363" s="169" t="str">
        <f t="shared" si="184"/>
        <v/>
      </c>
      <c r="AE363" s="169" t="str">
        <f t="shared" si="184"/>
        <v/>
      </c>
      <c r="AF363" s="169" t="str">
        <f t="shared" si="184"/>
        <v/>
      </c>
      <c r="AG363" s="169" t="str">
        <f t="shared" si="185"/>
        <v/>
      </c>
      <c r="AH363" s="169" t="str">
        <f t="shared" si="185"/>
        <v/>
      </c>
      <c r="AI363" s="169" t="str">
        <f t="shared" si="185"/>
        <v/>
      </c>
      <c r="AJ363" s="169" t="str">
        <f t="shared" si="185"/>
        <v/>
      </c>
      <c r="AK363" s="169" t="str">
        <f t="shared" si="185"/>
        <v/>
      </c>
      <c r="AL363" s="169" t="str">
        <f t="shared" si="185"/>
        <v/>
      </c>
      <c r="AM363" s="169" t="str">
        <f t="shared" si="185"/>
        <v/>
      </c>
      <c r="AN363" s="169" t="str">
        <f t="shared" si="185"/>
        <v/>
      </c>
      <c r="AO363" s="169" t="str">
        <f t="shared" si="185"/>
        <v/>
      </c>
      <c r="AP363" s="169" t="str">
        <f t="shared" si="185"/>
        <v/>
      </c>
      <c r="AQ363" s="170">
        <f t="shared" si="181"/>
        <v>0</v>
      </c>
      <c r="AR363" s="170">
        <f t="shared" si="182"/>
        <v>0</v>
      </c>
      <c r="AS363" s="193">
        <f t="shared" si="183"/>
        <v>0</v>
      </c>
    </row>
    <row r="364" spans="1:45" s="74" customFormat="1" ht="27.75" customHeight="1">
      <c r="A364" s="184">
        <f>'Inventory - Linear and Vertical'!A351</f>
        <v>348</v>
      </c>
      <c r="B364" s="184"/>
      <c r="C364" s="184">
        <f>'Inventory - Linear and Vertical'!D351</f>
        <v>0</v>
      </c>
      <c r="D364" s="184" t="str">
        <f>IF('Inventory - Linear and Vertical'!E351="","",'Inventory - Linear and Vertical'!E351)</f>
        <v/>
      </c>
      <c r="E364" s="185">
        <f>'Inventory - Linear and Vertical'!F351</f>
        <v>0</v>
      </c>
      <c r="F364" s="186">
        <f>'Inventory - Linear and Vertical'!G351</f>
        <v>0</v>
      </c>
      <c r="G364" s="194">
        <f>'Inventory - Linear and Vertical'!K351</f>
        <v>0</v>
      </c>
      <c r="H364" s="188">
        <f>IF(C364='Community-Wide Current State'!$A$18,'Inventory - Vehicles and Equip.'!J346-'Inventory - Vehicles and Equip.'!O346,'Inventory - Linear and Vertical'!I351)</f>
        <v>0</v>
      </c>
      <c r="I364" s="188">
        <f>'Inventory - Linear and Vertical'!M351</f>
        <v>0</v>
      </c>
      <c r="J364" s="189" t="str">
        <f>IF(ISNUMBER('Inventory - Linear and Vertical'!AA351),'Inventory - Linear and Vertical'!AA351,"")</f>
        <v/>
      </c>
      <c r="K364" s="190">
        <f t="shared" si="168"/>
        <v>0</v>
      </c>
      <c r="L364" s="190">
        <f t="shared" si="174"/>
        <v>0</v>
      </c>
      <c r="M364" s="190">
        <f t="shared" si="175"/>
        <v>0</v>
      </c>
      <c r="N364" s="190">
        <f t="shared" si="176"/>
        <v>0</v>
      </c>
      <c r="O364" s="190">
        <f t="shared" si="177"/>
        <v>0</v>
      </c>
      <c r="P364" s="191">
        <f t="shared" si="178"/>
        <v>0</v>
      </c>
      <c r="Q364" s="192" t="str">
        <f t="shared" si="179"/>
        <v/>
      </c>
      <c r="R364" s="192" t="str">
        <f t="shared" si="180"/>
        <v/>
      </c>
      <c r="S364" s="169" t="str">
        <f t="shared" si="170"/>
        <v/>
      </c>
      <c r="T364" s="169" t="str">
        <f t="shared" si="186"/>
        <v/>
      </c>
      <c r="U364" s="169" t="str">
        <f t="shared" si="186"/>
        <v/>
      </c>
      <c r="V364" s="169" t="str">
        <f t="shared" si="171"/>
        <v/>
      </c>
      <c r="W364" s="169" t="str">
        <f t="shared" si="184"/>
        <v/>
      </c>
      <c r="X364" s="169" t="str">
        <f t="shared" si="184"/>
        <v/>
      </c>
      <c r="Y364" s="169" t="str">
        <f t="shared" si="184"/>
        <v/>
      </c>
      <c r="Z364" s="169" t="str">
        <f t="shared" si="184"/>
        <v/>
      </c>
      <c r="AA364" s="169" t="str">
        <f t="shared" si="184"/>
        <v/>
      </c>
      <c r="AB364" s="169" t="str">
        <f t="shared" si="184"/>
        <v/>
      </c>
      <c r="AC364" s="169" t="str">
        <f t="shared" si="184"/>
        <v/>
      </c>
      <c r="AD364" s="169" t="str">
        <f t="shared" si="184"/>
        <v/>
      </c>
      <c r="AE364" s="169" t="str">
        <f t="shared" si="184"/>
        <v/>
      </c>
      <c r="AF364" s="169" t="str">
        <f t="shared" si="184"/>
        <v/>
      </c>
      <c r="AG364" s="169" t="str">
        <f t="shared" si="185"/>
        <v/>
      </c>
      <c r="AH364" s="169" t="str">
        <f t="shared" si="185"/>
        <v/>
      </c>
      <c r="AI364" s="169" t="str">
        <f t="shared" si="185"/>
        <v/>
      </c>
      <c r="AJ364" s="169" t="str">
        <f t="shared" si="185"/>
        <v/>
      </c>
      <c r="AK364" s="169" t="str">
        <f t="shared" si="185"/>
        <v/>
      </c>
      <c r="AL364" s="169" t="str">
        <f t="shared" si="185"/>
        <v/>
      </c>
      <c r="AM364" s="169" t="str">
        <f t="shared" si="185"/>
        <v/>
      </c>
      <c r="AN364" s="169" t="str">
        <f t="shared" si="185"/>
        <v/>
      </c>
      <c r="AO364" s="169" t="str">
        <f t="shared" si="185"/>
        <v/>
      </c>
      <c r="AP364" s="169" t="str">
        <f t="shared" si="185"/>
        <v/>
      </c>
      <c r="AQ364" s="170">
        <f t="shared" si="181"/>
        <v>0</v>
      </c>
      <c r="AR364" s="170">
        <f t="shared" si="182"/>
        <v>0</v>
      </c>
      <c r="AS364" s="193">
        <f t="shared" si="183"/>
        <v>0</v>
      </c>
    </row>
    <row r="365" spans="1:45" s="74" customFormat="1" ht="27.75" customHeight="1">
      <c r="A365" s="184">
        <f>'Inventory - Linear and Vertical'!A352</f>
        <v>349</v>
      </c>
      <c r="B365" s="184"/>
      <c r="C365" s="184">
        <f>'Inventory - Linear and Vertical'!D352</f>
        <v>0</v>
      </c>
      <c r="D365" s="184" t="str">
        <f>IF('Inventory - Linear and Vertical'!E352="","",'Inventory - Linear and Vertical'!E352)</f>
        <v/>
      </c>
      <c r="E365" s="185">
        <f>'Inventory - Linear and Vertical'!F352</f>
        <v>0</v>
      </c>
      <c r="F365" s="186">
        <f>'Inventory - Linear and Vertical'!G352</f>
        <v>0</v>
      </c>
      <c r="G365" s="194">
        <f>'Inventory - Linear and Vertical'!K352</f>
        <v>0</v>
      </c>
      <c r="H365" s="188">
        <f>IF(C365='Community-Wide Current State'!$A$18,'Inventory - Vehicles and Equip.'!J347-'Inventory - Vehicles and Equip.'!O347,'Inventory - Linear and Vertical'!I352)</f>
        <v>0</v>
      </c>
      <c r="I365" s="188">
        <f>'Inventory - Linear and Vertical'!M352</f>
        <v>0</v>
      </c>
      <c r="J365" s="189" t="str">
        <f>IF(ISNUMBER('Inventory - Linear and Vertical'!AA352),'Inventory - Linear and Vertical'!AA352,"")</f>
        <v/>
      </c>
      <c r="K365" s="190">
        <f t="shared" si="168"/>
        <v>0</v>
      </c>
      <c r="L365" s="190">
        <f t="shared" si="174"/>
        <v>0</v>
      </c>
      <c r="M365" s="190">
        <f t="shared" si="175"/>
        <v>0</v>
      </c>
      <c r="N365" s="190">
        <f t="shared" si="176"/>
        <v>0</v>
      </c>
      <c r="O365" s="190">
        <f t="shared" si="177"/>
        <v>0</v>
      </c>
      <c r="P365" s="191">
        <f t="shared" si="178"/>
        <v>0</v>
      </c>
      <c r="Q365" s="192" t="str">
        <f t="shared" si="179"/>
        <v/>
      </c>
      <c r="R365" s="192" t="str">
        <f t="shared" si="180"/>
        <v/>
      </c>
      <c r="S365" s="169" t="str">
        <f t="shared" si="170"/>
        <v/>
      </c>
      <c r="T365" s="169" t="str">
        <f t="shared" si="186"/>
        <v/>
      </c>
      <c r="U365" s="169" t="str">
        <f t="shared" si="186"/>
        <v/>
      </c>
      <c r="V365" s="169" t="str">
        <f t="shared" si="171"/>
        <v/>
      </c>
      <c r="W365" s="169" t="str">
        <f t="shared" si="184"/>
        <v/>
      </c>
      <c r="X365" s="169" t="str">
        <f t="shared" si="184"/>
        <v/>
      </c>
      <c r="Y365" s="169" t="str">
        <f t="shared" si="184"/>
        <v/>
      </c>
      <c r="Z365" s="169" t="str">
        <f t="shared" si="184"/>
        <v/>
      </c>
      <c r="AA365" s="169" t="str">
        <f t="shared" si="184"/>
        <v/>
      </c>
      <c r="AB365" s="169" t="str">
        <f t="shared" si="184"/>
        <v/>
      </c>
      <c r="AC365" s="169" t="str">
        <f t="shared" si="184"/>
        <v/>
      </c>
      <c r="AD365" s="169" t="str">
        <f t="shared" si="184"/>
        <v/>
      </c>
      <c r="AE365" s="169" t="str">
        <f t="shared" si="184"/>
        <v/>
      </c>
      <c r="AF365" s="169" t="str">
        <f t="shared" si="184"/>
        <v/>
      </c>
      <c r="AG365" s="169" t="str">
        <f t="shared" si="185"/>
        <v/>
      </c>
      <c r="AH365" s="169" t="str">
        <f t="shared" si="185"/>
        <v/>
      </c>
      <c r="AI365" s="169" t="str">
        <f t="shared" si="185"/>
        <v/>
      </c>
      <c r="AJ365" s="169" t="str">
        <f t="shared" si="185"/>
        <v/>
      </c>
      <c r="AK365" s="169" t="str">
        <f t="shared" si="185"/>
        <v/>
      </c>
      <c r="AL365" s="169" t="str">
        <f t="shared" si="185"/>
        <v/>
      </c>
      <c r="AM365" s="169" t="str">
        <f t="shared" si="185"/>
        <v/>
      </c>
      <c r="AN365" s="169" t="str">
        <f t="shared" si="185"/>
        <v/>
      </c>
      <c r="AO365" s="169" t="str">
        <f t="shared" si="185"/>
        <v/>
      </c>
      <c r="AP365" s="169" t="str">
        <f t="shared" si="185"/>
        <v/>
      </c>
      <c r="AQ365" s="170">
        <f t="shared" si="181"/>
        <v>0</v>
      </c>
      <c r="AR365" s="170">
        <f t="shared" si="182"/>
        <v>0</v>
      </c>
      <c r="AS365" s="193">
        <f t="shared" si="183"/>
        <v>0</v>
      </c>
    </row>
    <row r="366" spans="1:45" s="74" customFormat="1" ht="27.75" customHeight="1">
      <c r="A366" s="184">
        <f>'Inventory - Linear and Vertical'!A353</f>
        <v>350</v>
      </c>
      <c r="B366" s="184"/>
      <c r="C366" s="184">
        <f>'Inventory - Linear and Vertical'!D353</f>
        <v>0</v>
      </c>
      <c r="D366" s="184" t="str">
        <f>IF('Inventory - Linear and Vertical'!E353="","",'Inventory - Linear and Vertical'!E353)</f>
        <v/>
      </c>
      <c r="E366" s="185">
        <f>'Inventory - Linear and Vertical'!F353</f>
        <v>0</v>
      </c>
      <c r="F366" s="186">
        <f>'Inventory - Linear and Vertical'!G353</f>
        <v>0</v>
      </c>
      <c r="G366" s="194">
        <f>'Inventory - Linear and Vertical'!K353</f>
        <v>0</v>
      </c>
      <c r="H366" s="188">
        <f>IF(C366='Community-Wide Current State'!$A$18,'Inventory - Vehicles and Equip.'!J348-'Inventory - Vehicles and Equip.'!O348,'Inventory - Linear and Vertical'!I353)</f>
        <v>0</v>
      </c>
      <c r="I366" s="188">
        <f>'Inventory - Linear and Vertical'!M353</f>
        <v>0</v>
      </c>
      <c r="J366" s="189" t="str">
        <f>IF(ISNUMBER('Inventory - Linear and Vertical'!AA353),'Inventory - Linear and Vertical'!AA353,"")</f>
        <v/>
      </c>
      <c r="K366" s="190">
        <f t="shared" si="168"/>
        <v>0</v>
      </c>
      <c r="L366" s="190">
        <f t="shared" si="174"/>
        <v>0</v>
      </c>
      <c r="M366" s="190">
        <f t="shared" si="175"/>
        <v>0</v>
      </c>
      <c r="N366" s="190">
        <f t="shared" si="176"/>
        <v>0</v>
      </c>
      <c r="O366" s="190">
        <f t="shared" si="177"/>
        <v>0</v>
      </c>
      <c r="P366" s="191">
        <f t="shared" si="178"/>
        <v>0</v>
      </c>
      <c r="Q366" s="192" t="str">
        <f t="shared" si="179"/>
        <v/>
      </c>
      <c r="R366" s="192" t="str">
        <f t="shared" si="180"/>
        <v/>
      </c>
      <c r="S366" s="169" t="str">
        <f t="shared" si="170"/>
        <v/>
      </c>
      <c r="T366" s="169" t="str">
        <f t="shared" si="186"/>
        <v/>
      </c>
      <c r="U366" s="169" t="str">
        <f t="shared" si="186"/>
        <v/>
      </c>
      <c r="V366" s="169" t="str">
        <f t="shared" si="171"/>
        <v/>
      </c>
      <c r="W366" s="169" t="str">
        <f t="shared" si="184"/>
        <v/>
      </c>
      <c r="X366" s="169" t="str">
        <f t="shared" si="184"/>
        <v/>
      </c>
      <c r="Y366" s="169" t="str">
        <f t="shared" si="184"/>
        <v/>
      </c>
      <c r="Z366" s="169" t="str">
        <f t="shared" si="184"/>
        <v/>
      </c>
      <c r="AA366" s="169" t="str">
        <f t="shared" si="184"/>
        <v/>
      </c>
      <c r="AB366" s="169" t="str">
        <f t="shared" si="184"/>
        <v/>
      </c>
      <c r="AC366" s="169" t="str">
        <f t="shared" si="184"/>
        <v/>
      </c>
      <c r="AD366" s="169" t="str">
        <f t="shared" si="184"/>
        <v/>
      </c>
      <c r="AE366" s="169" t="str">
        <f t="shared" si="184"/>
        <v/>
      </c>
      <c r="AF366" s="169" t="str">
        <f t="shared" si="184"/>
        <v/>
      </c>
      <c r="AG366" s="169" t="str">
        <f t="shared" si="185"/>
        <v/>
      </c>
      <c r="AH366" s="169" t="str">
        <f t="shared" si="185"/>
        <v/>
      </c>
      <c r="AI366" s="169" t="str">
        <f t="shared" si="185"/>
        <v/>
      </c>
      <c r="AJ366" s="169" t="str">
        <f t="shared" si="185"/>
        <v/>
      </c>
      <c r="AK366" s="169" t="str">
        <f t="shared" si="185"/>
        <v/>
      </c>
      <c r="AL366" s="169" t="str">
        <f t="shared" si="185"/>
        <v/>
      </c>
      <c r="AM366" s="169" t="str">
        <f t="shared" si="185"/>
        <v/>
      </c>
      <c r="AN366" s="169" t="str">
        <f t="shared" si="185"/>
        <v/>
      </c>
      <c r="AO366" s="169" t="str">
        <f t="shared" si="185"/>
        <v/>
      </c>
      <c r="AP366" s="169" t="str">
        <f t="shared" si="185"/>
        <v/>
      </c>
      <c r="AQ366" s="170">
        <f t="shared" si="181"/>
        <v>0</v>
      </c>
      <c r="AR366" s="170">
        <f t="shared" si="182"/>
        <v>0</v>
      </c>
      <c r="AS366" s="193">
        <f t="shared" si="183"/>
        <v>0</v>
      </c>
    </row>
    <row r="367" spans="1:45" s="74" customFormat="1" ht="27.75" customHeight="1">
      <c r="A367" s="184">
        <f>'Inventory - Linear and Vertical'!A354</f>
        <v>351</v>
      </c>
      <c r="B367" s="184"/>
      <c r="C367" s="184">
        <f>'Inventory - Linear and Vertical'!D354</f>
        <v>0</v>
      </c>
      <c r="D367" s="184" t="str">
        <f>IF('Inventory - Linear and Vertical'!E354="","",'Inventory - Linear and Vertical'!E354)</f>
        <v/>
      </c>
      <c r="E367" s="185">
        <f>'Inventory - Linear and Vertical'!F354</f>
        <v>0</v>
      </c>
      <c r="F367" s="186">
        <f>'Inventory - Linear and Vertical'!G354</f>
        <v>0</v>
      </c>
      <c r="G367" s="194">
        <f>'Inventory - Linear and Vertical'!K354</f>
        <v>0</v>
      </c>
      <c r="H367" s="188">
        <f>IF(C367='Community-Wide Current State'!$A$18,'Inventory - Vehicles and Equip.'!J349-'Inventory - Vehicles and Equip.'!O349,'Inventory - Linear and Vertical'!I354)</f>
        <v>0</v>
      </c>
      <c r="I367" s="188">
        <f>'Inventory - Linear and Vertical'!M354</f>
        <v>0</v>
      </c>
      <c r="J367" s="189" t="str">
        <f>IF(ISNUMBER('Inventory - Linear and Vertical'!AA354),'Inventory - Linear and Vertical'!AA354,"")</f>
        <v/>
      </c>
      <c r="K367" s="190">
        <f t="shared" si="168"/>
        <v>0</v>
      </c>
      <c r="L367" s="190">
        <f t="shared" si="174"/>
        <v>0</v>
      </c>
      <c r="M367" s="190">
        <f t="shared" si="175"/>
        <v>0</v>
      </c>
      <c r="N367" s="190">
        <f t="shared" si="176"/>
        <v>0</v>
      </c>
      <c r="O367" s="190">
        <f t="shared" si="177"/>
        <v>0</v>
      </c>
      <c r="P367" s="191">
        <f t="shared" si="178"/>
        <v>0</v>
      </c>
      <c r="Q367" s="192" t="str">
        <f t="shared" si="179"/>
        <v/>
      </c>
      <c r="R367" s="192" t="str">
        <f t="shared" si="180"/>
        <v/>
      </c>
      <c r="S367" s="169" t="str">
        <f t="shared" si="170"/>
        <v/>
      </c>
      <c r="T367" s="169" t="str">
        <f t="shared" si="186"/>
        <v/>
      </c>
      <c r="U367" s="169" t="str">
        <f t="shared" si="186"/>
        <v/>
      </c>
      <c r="V367" s="169" t="str">
        <f t="shared" si="171"/>
        <v/>
      </c>
      <c r="W367" s="169" t="str">
        <f t="shared" ref="W367:AF376" si="187">IF(OR($K367=W$16,$L367=W$16,$M367=W$16,$N367=W$16,$O367=W$16,$P367=W$16),$G367,"")</f>
        <v/>
      </c>
      <c r="X367" s="169" t="str">
        <f t="shared" si="187"/>
        <v/>
      </c>
      <c r="Y367" s="169" t="str">
        <f t="shared" si="187"/>
        <v/>
      </c>
      <c r="Z367" s="169" t="str">
        <f t="shared" si="187"/>
        <v/>
      </c>
      <c r="AA367" s="169" t="str">
        <f t="shared" si="187"/>
        <v/>
      </c>
      <c r="AB367" s="169" t="str">
        <f t="shared" si="187"/>
        <v/>
      </c>
      <c r="AC367" s="169" t="str">
        <f t="shared" si="187"/>
        <v/>
      </c>
      <c r="AD367" s="169" t="str">
        <f t="shared" si="187"/>
        <v/>
      </c>
      <c r="AE367" s="169" t="str">
        <f t="shared" si="187"/>
        <v/>
      </c>
      <c r="AF367" s="169" t="str">
        <f t="shared" si="187"/>
        <v/>
      </c>
      <c r="AG367" s="169" t="str">
        <f t="shared" ref="AG367:AP376" si="188">IF(OR($K367=AG$16,$L367=AG$16,$M367=AG$16,$N367=AG$16,$O367=AG$16,$P367=AG$16),$G367,"")</f>
        <v/>
      </c>
      <c r="AH367" s="169" t="str">
        <f t="shared" si="188"/>
        <v/>
      </c>
      <c r="AI367" s="169" t="str">
        <f t="shared" si="188"/>
        <v/>
      </c>
      <c r="AJ367" s="169" t="str">
        <f t="shared" si="188"/>
        <v/>
      </c>
      <c r="AK367" s="169" t="str">
        <f t="shared" si="188"/>
        <v/>
      </c>
      <c r="AL367" s="169" t="str">
        <f t="shared" si="188"/>
        <v/>
      </c>
      <c r="AM367" s="169" t="str">
        <f t="shared" si="188"/>
        <v/>
      </c>
      <c r="AN367" s="169" t="str">
        <f t="shared" si="188"/>
        <v/>
      </c>
      <c r="AO367" s="169" t="str">
        <f t="shared" si="188"/>
        <v/>
      </c>
      <c r="AP367" s="169" t="str">
        <f t="shared" si="188"/>
        <v/>
      </c>
      <c r="AQ367" s="170">
        <f t="shared" si="181"/>
        <v>0</v>
      </c>
      <c r="AR367" s="170">
        <f t="shared" si="182"/>
        <v>0</v>
      </c>
      <c r="AS367" s="193">
        <f t="shared" si="183"/>
        <v>0</v>
      </c>
    </row>
    <row r="368" spans="1:45" s="74" customFormat="1" ht="27.75" customHeight="1">
      <c r="A368" s="184">
        <f>'Inventory - Linear and Vertical'!A355</f>
        <v>352</v>
      </c>
      <c r="B368" s="184"/>
      <c r="C368" s="184">
        <f>'Inventory - Linear and Vertical'!D355</f>
        <v>0</v>
      </c>
      <c r="D368" s="184" t="str">
        <f>IF('Inventory - Linear and Vertical'!E355="","",'Inventory - Linear and Vertical'!E355)</f>
        <v/>
      </c>
      <c r="E368" s="185">
        <f>'Inventory - Linear and Vertical'!F355</f>
        <v>0</v>
      </c>
      <c r="F368" s="186">
        <f>'Inventory - Linear and Vertical'!G355</f>
        <v>0</v>
      </c>
      <c r="G368" s="194">
        <f>'Inventory - Linear and Vertical'!K355</f>
        <v>0</v>
      </c>
      <c r="H368" s="188">
        <f>IF(C368='Community-Wide Current State'!$A$18,'Inventory - Vehicles and Equip.'!J350-'Inventory - Vehicles and Equip.'!O350,'Inventory - Linear and Vertical'!I355)</f>
        <v>0</v>
      </c>
      <c r="I368" s="188">
        <f>'Inventory - Linear and Vertical'!M355</f>
        <v>0</v>
      </c>
      <c r="J368" s="189" t="str">
        <f>IF(ISNUMBER('Inventory - Linear and Vertical'!AA355),'Inventory - Linear and Vertical'!AA355,"")</f>
        <v/>
      </c>
      <c r="K368" s="190">
        <f t="shared" si="168"/>
        <v>0</v>
      </c>
      <c r="L368" s="190">
        <f t="shared" si="174"/>
        <v>0</v>
      </c>
      <c r="M368" s="190">
        <f t="shared" si="175"/>
        <v>0</v>
      </c>
      <c r="N368" s="190">
        <f t="shared" si="176"/>
        <v>0</v>
      </c>
      <c r="O368" s="190">
        <f t="shared" si="177"/>
        <v>0</v>
      </c>
      <c r="P368" s="191">
        <f t="shared" si="178"/>
        <v>0</v>
      </c>
      <c r="Q368" s="192" t="str">
        <f t="shared" si="179"/>
        <v/>
      </c>
      <c r="R368" s="192" t="str">
        <f t="shared" si="180"/>
        <v/>
      </c>
      <c r="S368" s="169" t="str">
        <f t="shared" si="170"/>
        <v/>
      </c>
      <c r="T368" s="169" t="str">
        <f t="shared" si="186"/>
        <v/>
      </c>
      <c r="U368" s="169" t="str">
        <f t="shared" si="186"/>
        <v/>
      </c>
      <c r="V368" s="169" t="str">
        <f t="shared" si="171"/>
        <v/>
      </c>
      <c r="W368" s="169" t="str">
        <f t="shared" si="187"/>
        <v/>
      </c>
      <c r="X368" s="169" t="str">
        <f t="shared" si="187"/>
        <v/>
      </c>
      <c r="Y368" s="169" t="str">
        <f t="shared" si="187"/>
        <v/>
      </c>
      <c r="Z368" s="169" t="str">
        <f t="shared" si="187"/>
        <v/>
      </c>
      <c r="AA368" s="169" t="str">
        <f t="shared" si="187"/>
        <v/>
      </c>
      <c r="AB368" s="169" t="str">
        <f t="shared" si="187"/>
        <v/>
      </c>
      <c r="AC368" s="169" t="str">
        <f t="shared" si="187"/>
        <v/>
      </c>
      <c r="AD368" s="169" t="str">
        <f t="shared" si="187"/>
        <v/>
      </c>
      <c r="AE368" s="169" t="str">
        <f t="shared" si="187"/>
        <v/>
      </c>
      <c r="AF368" s="169" t="str">
        <f t="shared" si="187"/>
        <v/>
      </c>
      <c r="AG368" s="169" t="str">
        <f t="shared" si="188"/>
        <v/>
      </c>
      <c r="AH368" s="169" t="str">
        <f t="shared" si="188"/>
        <v/>
      </c>
      <c r="AI368" s="169" t="str">
        <f t="shared" si="188"/>
        <v/>
      </c>
      <c r="AJ368" s="169" t="str">
        <f t="shared" si="188"/>
        <v/>
      </c>
      <c r="AK368" s="169" t="str">
        <f t="shared" si="188"/>
        <v/>
      </c>
      <c r="AL368" s="169" t="str">
        <f t="shared" si="188"/>
        <v/>
      </c>
      <c r="AM368" s="169" t="str">
        <f t="shared" si="188"/>
        <v/>
      </c>
      <c r="AN368" s="169" t="str">
        <f t="shared" si="188"/>
        <v/>
      </c>
      <c r="AO368" s="169" t="str">
        <f t="shared" si="188"/>
        <v/>
      </c>
      <c r="AP368" s="169" t="str">
        <f t="shared" si="188"/>
        <v/>
      </c>
      <c r="AQ368" s="170">
        <f t="shared" si="181"/>
        <v>0</v>
      </c>
      <c r="AR368" s="170">
        <f t="shared" si="182"/>
        <v>0</v>
      </c>
      <c r="AS368" s="193">
        <f t="shared" si="183"/>
        <v>0</v>
      </c>
    </row>
    <row r="369" spans="1:45" s="74" customFormat="1" ht="27.75" customHeight="1">
      <c r="A369" s="184">
        <f>'Inventory - Linear and Vertical'!A356</f>
        <v>353</v>
      </c>
      <c r="B369" s="184"/>
      <c r="C369" s="184">
        <f>'Inventory - Linear and Vertical'!D356</f>
        <v>0</v>
      </c>
      <c r="D369" s="184" t="str">
        <f>IF('Inventory - Linear and Vertical'!E356="","",'Inventory - Linear and Vertical'!E356)</f>
        <v/>
      </c>
      <c r="E369" s="185">
        <f>'Inventory - Linear and Vertical'!F356</f>
        <v>0</v>
      </c>
      <c r="F369" s="186">
        <f>'Inventory - Linear and Vertical'!G356</f>
        <v>0</v>
      </c>
      <c r="G369" s="194">
        <f>'Inventory - Linear and Vertical'!K356</f>
        <v>0</v>
      </c>
      <c r="H369" s="188">
        <f>IF(C369='Community-Wide Current State'!$A$18,'Inventory - Vehicles and Equip.'!J351-'Inventory - Vehicles and Equip.'!O351,'Inventory - Linear and Vertical'!I356)</f>
        <v>0</v>
      </c>
      <c r="I369" s="188">
        <f>'Inventory - Linear and Vertical'!M356</f>
        <v>0</v>
      </c>
      <c r="J369" s="189" t="str">
        <f>IF(ISNUMBER('Inventory - Linear and Vertical'!AA356),'Inventory - Linear and Vertical'!AA356,"")</f>
        <v/>
      </c>
      <c r="K369" s="190">
        <f t="shared" si="168"/>
        <v>0</v>
      </c>
      <c r="L369" s="190">
        <f t="shared" si="174"/>
        <v>0</v>
      </c>
      <c r="M369" s="190">
        <f t="shared" si="175"/>
        <v>0</v>
      </c>
      <c r="N369" s="190">
        <f t="shared" si="176"/>
        <v>0</v>
      </c>
      <c r="O369" s="190">
        <f t="shared" si="177"/>
        <v>0</v>
      </c>
      <c r="P369" s="191">
        <f t="shared" si="178"/>
        <v>0</v>
      </c>
      <c r="Q369" s="192" t="str">
        <f t="shared" si="179"/>
        <v/>
      </c>
      <c r="R369" s="192" t="str">
        <f t="shared" si="180"/>
        <v/>
      </c>
      <c r="S369" s="169" t="str">
        <f t="shared" si="170"/>
        <v/>
      </c>
      <c r="T369" s="169" t="str">
        <f t="shared" si="186"/>
        <v/>
      </c>
      <c r="U369" s="169" t="str">
        <f t="shared" si="186"/>
        <v/>
      </c>
      <c r="V369" s="169" t="str">
        <f t="shared" si="171"/>
        <v/>
      </c>
      <c r="W369" s="169" t="str">
        <f t="shared" si="187"/>
        <v/>
      </c>
      <c r="X369" s="169" t="str">
        <f t="shared" si="187"/>
        <v/>
      </c>
      <c r="Y369" s="169" t="str">
        <f t="shared" si="187"/>
        <v/>
      </c>
      <c r="Z369" s="169" t="str">
        <f t="shared" si="187"/>
        <v/>
      </c>
      <c r="AA369" s="169" t="str">
        <f t="shared" si="187"/>
        <v/>
      </c>
      <c r="AB369" s="169" t="str">
        <f t="shared" si="187"/>
        <v/>
      </c>
      <c r="AC369" s="169" t="str">
        <f t="shared" si="187"/>
        <v/>
      </c>
      <c r="AD369" s="169" t="str">
        <f t="shared" si="187"/>
        <v/>
      </c>
      <c r="AE369" s="169" t="str">
        <f t="shared" si="187"/>
        <v/>
      </c>
      <c r="AF369" s="169" t="str">
        <f t="shared" si="187"/>
        <v/>
      </c>
      <c r="AG369" s="169" t="str">
        <f t="shared" si="188"/>
        <v/>
      </c>
      <c r="AH369" s="169" t="str">
        <f t="shared" si="188"/>
        <v/>
      </c>
      <c r="AI369" s="169" t="str">
        <f t="shared" si="188"/>
        <v/>
      </c>
      <c r="AJ369" s="169" t="str">
        <f t="shared" si="188"/>
        <v/>
      </c>
      <c r="AK369" s="169" t="str">
        <f t="shared" si="188"/>
        <v/>
      </c>
      <c r="AL369" s="169" t="str">
        <f t="shared" si="188"/>
        <v/>
      </c>
      <c r="AM369" s="169" t="str">
        <f t="shared" si="188"/>
        <v/>
      </c>
      <c r="AN369" s="169" t="str">
        <f t="shared" si="188"/>
        <v/>
      </c>
      <c r="AO369" s="169" t="str">
        <f t="shared" si="188"/>
        <v/>
      </c>
      <c r="AP369" s="169" t="str">
        <f t="shared" si="188"/>
        <v/>
      </c>
      <c r="AQ369" s="170">
        <f t="shared" si="181"/>
        <v>0</v>
      </c>
      <c r="AR369" s="170">
        <f t="shared" si="182"/>
        <v>0</v>
      </c>
      <c r="AS369" s="193">
        <f t="shared" si="183"/>
        <v>0</v>
      </c>
    </row>
    <row r="370" spans="1:45" s="74" customFormat="1" ht="27.75" customHeight="1">
      <c r="A370" s="184">
        <f>'Inventory - Linear and Vertical'!A357</f>
        <v>354</v>
      </c>
      <c r="B370" s="184"/>
      <c r="C370" s="184">
        <f>'Inventory - Linear and Vertical'!D357</f>
        <v>0</v>
      </c>
      <c r="D370" s="184" t="str">
        <f>IF('Inventory - Linear and Vertical'!E357="","",'Inventory - Linear and Vertical'!E357)</f>
        <v/>
      </c>
      <c r="E370" s="185">
        <f>'Inventory - Linear and Vertical'!F357</f>
        <v>0</v>
      </c>
      <c r="F370" s="186">
        <f>'Inventory - Linear and Vertical'!G357</f>
        <v>0</v>
      </c>
      <c r="G370" s="194">
        <f>'Inventory - Linear and Vertical'!K357</f>
        <v>0</v>
      </c>
      <c r="H370" s="188">
        <f>IF(C370='Community-Wide Current State'!$A$18,'Inventory - Vehicles and Equip.'!J352-'Inventory - Vehicles and Equip.'!O352,'Inventory - Linear and Vertical'!I357)</f>
        <v>0</v>
      </c>
      <c r="I370" s="188">
        <f>'Inventory - Linear and Vertical'!M357</f>
        <v>0</v>
      </c>
      <c r="J370" s="189" t="str">
        <f>IF(ISNUMBER('Inventory - Linear and Vertical'!AA357),'Inventory - Linear and Vertical'!AA357,"")</f>
        <v/>
      </c>
      <c r="K370" s="190">
        <f t="shared" si="168"/>
        <v>0</v>
      </c>
      <c r="L370" s="190">
        <f t="shared" si="174"/>
        <v>0</v>
      </c>
      <c r="M370" s="190">
        <f t="shared" si="175"/>
        <v>0</v>
      </c>
      <c r="N370" s="190">
        <f t="shared" si="176"/>
        <v>0</v>
      </c>
      <c r="O370" s="190">
        <f t="shared" si="177"/>
        <v>0</v>
      </c>
      <c r="P370" s="191">
        <f t="shared" si="178"/>
        <v>0</v>
      </c>
      <c r="Q370" s="192" t="str">
        <f t="shared" si="179"/>
        <v/>
      </c>
      <c r="R370" s="192" t="str">
        <f t="shared" si="180"/>
        <v/>
      </c>
      <c r="S370" s="169" t="str">
        <f t="shared" si="170"/>
        <v/>
      </c>
      <c r="T370" s="169" t="str">
        <f t="shared" si="186"/>
        <v/>
      </c>
      <c r="U370" s="169" t="str">
        <f t="shared" si="186"/>
        <v/>
      </c>
      <c r="V370" s="169" t="str">
        <f t="shared" si="171"/>
        <v/>
      </c>
      <c r="W370" s="169" t="str">
        <f t="shared" si="187"/>
        <v/>
      </c>
      <c r="X370" s="169" t="str">
        <f t="shared" si="187"/>
        <v/>
      </c>
      <c r="Y370" s="169" t="str">
        <f t="shared" si="187"/>
        <v/>
      </c>
      <c r="Z370" s="169" t="str">
        <f t="shared" si="187"/>
        <v/>
      </c>
      <c r="AA370" s="169" t="str">
        <f t="shared" si="187"/>
        <v/>
      </c>
      <c r="AB370" s="169" t="str">
        <f t="shared" si="187"/>
        <v/>
      </c>
      <c r="AC370" s="169" t="str">
        <f t="shared" si="187"/>
        <v/>
      </c>
      <c r="AD370" s="169" t="str">
        <f t="shared" si="187"/>
        <v/>
      </c>
      <c r="AE370" s="169" t="str">
        <f t="shared" si="187"/>
        <v/>
      </c>
      <c r="AF370" s="169" t="str">
        <f t="shared" si="187"/>
        <v/>
      </c>
      <c r="AG370" s="169" t="str">
        <f t="shared" si="188"/>
        <v/>
      </c>
      <c r="AH370" s="169" t="str">
        <f t="shared" si="188"/>
        <v/>
      </c>
      <c r="AI370" s="169" t="str">
        <f t="shared" si="188"/>
        <v/>
      </c>
      <c r="AJ370" s="169" t="str">
        <f t="shared" si="188"/>
        <v/>
      </c>
      <c r="AK370" s="169" t="str">
        <f t="shared" si="188"/>
        <v/>
      </c>
      <c r="AL370" s="169" t="str">
        <f t="shared" si="188"/>
        <v/>
      </c>
      <c r="AM370" s="169" t="str">
        <f t="shared" si="188"/>
        <v/>
      </c>
      <c r="AN370" s="169" t="str">
        <f t="shared" si="188"/>
        <v/>
      </c>
      <c r="AO370" s="169" t="str">
        <f t="shared" si="188"/>
        <v/>
      </c>
      <c r="AP370" s="169" t="str">
        <f t="shared" si="188"/>
        <v/>
      </c>
      <c r="AQ370" s="170">
        <f t="shared" si="181"/>
        <v>0</v>
      </c>
      <c r="AR370" s="170">
        <f t="shared" si="182"/>
        <v>0</v>
      </c>
      <c r="AS370" s="193">
        <f t="shared" si="183"/>
        <v>0</v>
      </c>
    </row>
    <row r="371" spans="1:45" s="74" customFormat="1" ht="27.75" customHeight="1">
      <c r="A371" s="184">
        <f>'Inventory - Linear and Vertical'!A358</f>
        <v>355</v>
      </c>
      <c r="B371" s="184"/>
      <c r="C371" s="184">
        <f>'Inventory - Linear and Vertical'!D358</f>
        <v>0</v>
      </c>
      <c r="D371" s="184" t="str">
        <f>IF('Inventory - Linear and Vertical'!E358="","",'Inventory - Linear and Vertical'!E358)</f>
        <v/>
      </c>
      <c r="E371" s="185">
        <f>'Inventory - Linear and Vertical'!F358</f>
        <v>0</v>
      </c>
      <c r="F371" s="186">
        <f>'Inventory - Linear and Vertical'!G358</f>
        <v>0</v>
      </c>
      <c r="G371" s="194">
        <f>'Inventory - Linear and Vertical'!K358</f>
        <v>0</v>
      </c>
      <c r="H371" s="188">
        <f>IF(C371='Community-Wide Current State'!$A$18,'Inventory - Vehicles and Equip.'!J353-'Inventory - Vehicles and Equip.'!O353,'Inventory - Linear and Vertical'!I358)</f>
        <v>0</v>
      </c>
      <c r="I371" s="188">
        <f>'Inventory - Linear and Vertical'!M358</f>
        <v>0</v>
      </c>
      <c r="J371" s="189" t="str">
        <f>IF(ISNUMBER('Inventory - Linear and Vertical'!AA358),'Inventory - Linear and Vertical'!AA358,"")</f>
        <v/>
      </c>
      <c r="K371" s="190">
        <f t="shared" si="168"/>
        <v>0</v>
      </c>
      <c r="L371" s="190">
        <f t="shared" si="174"/>
        <v>0</v>
      </c>
      <c r="M371" s="190">
        <f t="shared" si="175"/>
        <v>0</v>
      </c>
      <c r="N371" s="190">
        <f t="shared" si="176"/>
        <v>0</v>
      </c>
      <c r="O371" s="190">
        <f t="shared" si="177"/>
        <v>0</v>
      </c>
      <c r="P371" s="191">
        <f t="shared" si="178"/>
        <v>0</v>
      </c>
      <c r="Q371" s="192" t="str">
        <f t="shared" si="179"/>
        <v/>
      </c>
      <c r="R371" s="192" t="str">
        <f t="shared" si="180"/>
        <v/>
      </c>
      <c r="S371" s="169" t="str">
        <f t="shared" si="170"/>
        <v/>
      </c>
      <c r="T371" s="169" t="str">
        <f t="shared" si="186"/>
        <v/>
      </c>
      <c r="U371" s="169" t="str">
        <f t="shared" si="186"/>
        <v/>
      </c>
      <c r="V371" s="169" t="str">
        <f t="shared" si="171"/>
        <v/>
      </c>
      <c r="W371" s="169" t="str">
        <f t="shared" si="187"/>
        <v/>
      </c>
      <c r="X371" s="169" t="str">
        <f t="shared" si="187"/>
        <v/>
      </c>
      <c r="Y371" s="169" t="str">
        <f t="shared" si="187"/>
        <v/>
      </c>
      <c r="Z371" s="169" t="str">
        <f t="shared" si="187"/>
        <v/>
      </c>
      <c r="AA371" s="169" t="str">
        <f t="shared" si="187"/>
        <v/>
      </c>
      <c r="AB371" s="169" t="str">
        <f t="shared" si="187"/>
        <v/>
      </c>
      <c r="AC371" s="169" t="str">
        <f t="shared" si="187"/>
        <v/>
      </c>
      <c r="AD371" s="169" t="str">
        <f t="shared" si="187"/>
        <v/>
      </c>
      <c r="AE371" s="169" t="str">
        <f t="shared" si="187"/>
        <v/>
      </c>
      <c r="AF371" s="169" t="str">
        <f t="shared" si="187"/>
        <v/>
      </c>
      <c r="AG371" s="169" t="str">
        <f t="shared" si="188"/>
        <v/>
      </c>
      <c r="AH371" s="169" t="str">
        <f t="shared" si="188"/>
        <v/>
      </c>
      <c r="AI371" s="169" t="str">
        <f t="shared" si="188"/>
        <v/>
      </c>
      <c r="AJ371" s="169" t="str">
        <f t="shared" si="188"/>
        <v/>
      </c>
      <c r="AK371" s="169" t="str">
        <f t="shared" si="188"/>
        <v/>
      </c>
      <c r="AL371" s="169" t="str">
        <f t="shared" si="188"/>
        <v/>
      </c>
      <c r="AM371" s="169" t="str">
        <f t="shared" si="188"/>
        <v/>
      </c>
      <c r="AN371" s="169" t="str">
        <f t="shared" si="188"/>
        <v/>
      </c>
      <c r="AO371" s="169" t="str">
        <f t="shared" si="188"/>
        <v/>
      </c>
      <c r="AP371" s="169" t="str">
        <f t="shared" si="188"/>
        <v/>
      </c>
      <c r="AQ371" s="170">
        <f t="shared" si="181"/>
        <v>0</v>
      </c>
      <c r="AR371" s="170">
        <f t="shared" si="182"/>
        <v>0</v>
      </c>
      <c r="AS371" s="193">
        <f t="shared" si="183"/>
        <v>0</v>
      </c>
    </row>
    <row r="372" spans="1:45" s="74" customFormat="1" ht="27.75" customHeight="1">
      <c r="A372" s="184">
        <f>'Inventory - Linear and Vertical'!A359</f>
        <v>356</v>
      </c>
      <c r="B372" s="184"/>
      <c r="C372" s="184">
        <f>'Inventory - Linear and Vertical'!D359</f>
        <v>0</v>
      </c>
      <c r="D372" s="184" t="str">
        <f>IF('Inventory - Linear and Vertical'!E359="","",'Inventory - Linear and Vertical'!E359)</f>
        <v/>
      </c>
      <c r="E372" s="185">
        <f>'Inventory - Linear and Vertical'!F359</f>
        <v>0</v>
      </c>
      <c r="F372" s="186">
        <f>'Inventory - Linear and Vertical'!G359</f>
        <v>0</v>
      </c>
      <c r="G372" s="194">
        <f>'Inventory - Linear and Vertical'!K359</f>
        <v>0</v>
      </c>
      <c r="H372" s="188">
        <f>IF(C372='Community-Wide Current State'!$A$18,'Inventory - Vehicles and Equip.'!J354-'Inventory - Vehicles and Equip.'!O354,'Inventory - Linear and Vertical'!I359)</f>
        <v>0</v>
      </c>
      <c r="I372" s="188">
        <f>'Inventory - Linear and Vertical'!M359</f>
        <v>0</v>
      </c>
      <c r="J372" s="189" t="str">
        <f>IF(ISNUMBER('Inventory - Linear and Vertical'!AA359),'Inventory - Linear and Vertical'!AA359,"")</f>
        <v/>
      </c>
      <c r="K372" s="190">
        <f t="shared" si="168"/>
        <v>0</v>
      </c>
      <c r="L372" s="190">
        <f t="shared" si="174"/>
        <v>0</v>
      </c>
      <c r="M372" s="190">
        <f t="shared" si="175"/>
        <v>0</v>
      </c>
      <c r="N372" s="190">
        <f t="shared" si="176"/>
        <v>0</v>
      </c>
      <c r="O372" s="190">
        <f t="shared" si="177"/>
        <v>0</v>
      </c>
      <c r="P372" s="191">
        <f t="shared" si="178"/>
        <v>0</v>
      </c>
      <c r="Q372" s="192" t="str">
        <f t="shared" si="179"/>
        <v/>
      </c>
      <c r="R372" s="192" t="str">
        <f t="shared" si="180"/>
        <v/>
      </c>
      <c r="S372" s="169" t="str">
        <f t="shared" si="170"/>
        <v/>
      </c>
      <c r="T372" s="169" t="str">
        <f t="shared" si="186"/>
        <v/>
      </c>
      <c r="U372" s="169" t="str">
        <f t="shared" si="186"/>
        <v/>
      </c>
      <c r="V372" s="169" t="str">
        <f t="shared" si="171"/>
        <v/>
      </c>
      <c r="W372" s="169" t="str">
        <f t="shared" si="187"/>
        <v/>
      </c>
      <c r="X372" s="169" t="str">
        <f t="shared" si="187"/>
        <v/>
      </c>
      <c r="Y372" s="169" t="str">
        <f t="shared" si="187"/>
        <v/>
      </c>
      <c r="Z372" s="169" t="str">
        <f t="shared" si="187"/>
        <v/>
      </c>
      <c r="AA372" s="169" t="str">
        <f t="shared" si="187"/>
        <v/>
      </c>
      <c r="AB372" s="169" t="str">
        <f t="shared" si="187"/>
        <v/>
      </c>
      <c r="AC372" s="169" t="str">
        <f t="shared" si="187"/>
        <v/>
      </c>
      <c r="AD372" s="169" t="str">
        <f t="shared" si="187"/>
        <v/>
      </c>
      <c r="AE372" s="169" t="str">
        <f t="shared" si="187"/>
        <v/>
      </c>
      <c r="AF372" s="169" t="str">
        <f t="shared" si="187"/>
        <v/>
      </c>
      <c r="AG372" s="169" t="str">
        <f t="shared" si="188"/>
        <v/>
      </c>
      <c r="AH372" s="169" t="str">
        <f t="shared" si="188"/>
        <v/>
      </c>
      <c r="AI372" s="169" t="str">
        <f t="shared" si="188"/>
        <v/>
      </c>
      <c r="AJ372" s="169" t="str">
        <f t="shared" si="188"/>
        <v/>
      </c>
      <c r="AK372" s="169" t="str">
        <f t="shared" si="188"/>
        <v/>
      </c>
      <c r="AL372" s="169" t="str">
        <f t="shared" si="188"/>
        <v/>
      </c>
      <c r="AM372" s="169" t="str">
        <f t="shared" si="188"/>
        <v/>
      </c>
      <c r="AN372" s="169" t="str">
        <f t="shared" si="188"/>
        <v/>
      </c>
      <c r="AO372" s="169" t="str">
        <f t="shared" si="188"/>
        <v/>
      </c>
      <c r="AP372" s="169" t="str">
        <f t="shared" si="188"/>
        <v/>
      </c>
      <c r="AQ372" s="170">
        <f t="shared" si="181"/>
        <v>0</v>
      </c>
      <c r="AR372" s="170">
        <f t="shared" si="182"/>
        <v>0</v>
      </c>
      <c r="AS372" s="193">
        <f t="shared" si="183"/>
        <v>0</v>
      </c>
    </row>
    <row r="373" spans="1:45" s="74" customFormat="1" ht="27.75" customHeight="1">
      <c r="A373" s="184">
        <f>'Inventory - Linear and Vertical'!A360</f>
        <v>357</v>
      </c>
      <c r="B373" s="184"/>
      <c r="C373" s="184">
        <f>'Inventory - Linear and Vertical'!D360</f>
        <v>0</v>
      </c>
      <c r="D373" s="184" t="str">
        <f>IF('Inventory - Linear and Vertical'!E360="","",'Inventory - Linear and Vertical'!E360)</f>
        <v/>
      </c>
      <c r="E373" s="185">
        <f>'Inventory - Linear and Vertical'!F360</f>
        <v>0</v>
      </c>
      <c r="F373" s="186">
        <f>'Inventory - Linear and Vertical'!G360</f>
        <v>0</v>
      </c>
      <c r="G373" s="194">
        <f>'Inventory - Linear and Vertical'!K360</f>
        <v>0</v>
      </c>
      <c r="H373" s="188">
        <f>IF(C373='Community-Wide Current State'!$A$18,'Inventory - Vehicles and Equip.'!J355-'Inventory - Vehicles and Equip.'!O355,'Inventory - Linear and Vertical'!I360)</f>
        <v>0</v>
      </c>
      <c r="I373" s="188">
        <f>'Inventory - Linear and Vertical'!M360</f>
        <v>0</v>
      </c>
      <c r="J373" s="189" t="str">
        <f>IF(ISNUMBER('Inventory - Linear and Vertical'!AA360),'Inventory - Linear and Vertical'!AA360,"")</f>
        <v/>
      </c>
      <c r="K373" s="190">
        <f t="shared" si="168"/>
        <v>0</v>
      </c>
      <c r="L373" s="190">
        <f t="shared" si="174"/>
        <v>0</v>
      </c>
      <c r="M373" s="190">
        <f t="shared" si="175"/>
        <v>0</v>
      </c>
      <c r="N373" s="190">
        <f t="shared" si="176"/>
        <v>0</v>
      </c>
      <c r="O373" s="190">
        <f t="shared" si="177"/>
        <v>0</v>
      </c>
      <c r="P373" s="191">
        <f t="shared" si="178"/>
        <v>0</v>
      </c>
      <c r="Q373" s="192" t="str">
        <f t="shared" si="179"/>
        <v/>
      </c>
      <c r="R373" s="192" t="str">
        <f t="shared" si="180"/>
        <v/>
      </c>
      <c r="S373" s="169" t="str">
        <f t="shared" si="170"/>
        <v/>
      </c>
      <c r="T373" s="169" t="str">
        <f t="shared" si="186"/>
        <v/>
      </c>
      <c r="U373" s="169" t="str">
        <f t="shared" si="186"/>
        <v/>
      </c>
      <c r="V373" s="169" t="str">
        <f t="shared" si="171"/>
        <v/>
      </c>
      <c r="W373" s="169" t="str">
        <f t="shared" si="187"/>
        <v/>
      </c>
      <c r="X373" s="169" t="str">
        <f t="shared" si="187"/>
        <v/>
      </c>
      <c r="Y373" s="169" t="str">
        <f t="shared" si="187"/>
        <v/>
      </c>
      <c r="Z373" s="169" t="str">
        <f t="shared" si="187"/>
        <v/>
      </c>
      <c r="AA373" s="169" t="str">
        <f t="shared" si="187"/>
        <v/>
      </c>
      <c r="AB373" s="169" t="str">
        <f t="shared" si="187"/>
        <v/>
      </c>
      <c r="AC373" s="169" t="str">
        <f t="shared" si="187"/>
        <v/>
      </c>
      <c r="AD373" s="169" t="str">
        <f t="shared" si="187"/>
        <v/>
      </c>
      <c r="AE373" s="169" t="str">
        <f t="shared" si="187"/>
        <v/>
      </c>
      <c r="AF373" s="169" t="str">
        <f t="shared" si="187"/>
        <v/>
      </c>
      <c r="AG373" s="169" t="str">
        <f t="shared" si="188"/>
        <v/>
      </c>
      <c r="AH373" s="169" t="str">
        <f t="shared" si="188"/>
        <v/>
      </c>
      <c r="AI373" s="169" t="str">
        <f t="shared" si="188"/>
        <v/>
      </c>
      <c r="AJ373" s="169" t="str">
        <f t="shared" si="188"/>
        <v/>
      </c>
      <c r="AK373" s="169" t="str">
        <f t="shared" si="188"/>
        <v/>
      </c>
      <c r="AL373" s="169" t="str">
        <f t="shared" si="188"/>
        <v/>
      </c>
      <c r="AM373" s="169" t="str">
        <f t="shared" si="188"/>
        <v/>
      </c>
      <c r="AN373" s="169" t="str">
        <f t="shared" si="188"/>
        <v/>
      </c>
      <c r="AO373" s="169" t="str">
        <f t="shared" si="188"/>
        <v/>
      </c>
      <c r="AP373" s="169" t="str">
        <f t="shared" si="188"/>
        <v/>
      </c>
      <c r="AQ373" s="170">
        <f t="shared" si="181"/>
        <v>0</v>
      </c>
      <c r="AR373" s="170">
        <f t="shared" si="182"/>
        <v>0</v>
      </c>
      <c r="AS373" s="193">
        <f t="shared" si="183"/>
        <v>0</v>
      </c>
    </row>
    <row r="374" spans="1:45" s="74" customFormat="1" ht="27.75" customHeight="1">
      <c r="A374" s="184">
        <f>'Inventory - Linear and Vertical'!A361</f>
        <v>358</v>
      </c>
      <c r="B374" s="184"/>
      <c r="C374" s="184">
        <f>'Inventory - Linear and Vertical'!D361</f>
        <v>0</v>
      </c>
      <c r="D374" s="184" t="str">
        <f>IF('Inventory - Linear and Vertical'!E361="","",'Inventory - Linear and Vertical'!E361)</f>
        <v/>
      </c>
      <c r="E374" s="185">
        <f>'Inventory - Linear and Vertical'!F361</f>
        <v>0</v>
      </c>
      <c r="F374" s="186">
        <f>'Inventory - Linear and Vertical'!G361</f>
        <v>0</v>
      </c>
      <c r="G374" s="194">
        <f>'Inventory - Linear and Vertical'!K361</f>
        <v>0</v>
      </c>
      <c r="H374" s="188">
        <f>IF(C374='Community-Wide Current State'!$A$18,'Inventory - Vehicles and Equip.'!J356-'Inventory - Vehicles and Equip.'!O356,'Inventory - Linear and Vertical'!I361)</f>
        <v>0</v>
      </c>
      <c r="I374" s="188">
        <f>'Inventory - Linear and Vertical'!M361</f>
        <v>0</v>
      </c>
      <c r="J374" s="189" t="str">
        <f>IF(ISNUMBER('Inventory - Linear and Vertical'!AA361),'Inventory - Linear and Vertical'!AA361,"")</f>
        <v/>
      </c>
      <c r="K374" s="190">
        <f t="shared" si="168"/>
        <v>0</v>
      </c>
      <c r="L374" s="190">
        <f t="shared" si="174"/>
        <v>0</v>
      </c>
      <c r="M374" s="190">
        <f t="shared" si="175"/>
        <v>0</v>
      </c>
      <c r="N374" s="190">
        <f t="shared" si="176"/>
        <v>0</v>
      </c>
      <c r="O374" s="190">
        <f t="shared" si="177"/>
        <v>0</v>
      </c>
      <c r="P374" s="191">
        <f t="shared" si="178"/>
        <v>0</v>
      </c>
      <c r="Q374" s="192" t="str">
        <f t="shared" si="179"/>
        <v/>
      </c>
      <c r="R374" s="192" t="str">
        <f t="shared" si="180"/>
        <v/>
      </c>
      <c r="S374" s="169" t="str">
        <f t="shared" si="170"/>
        <v/>
      </c>
      <c r="T374" s="169" t="str">
        <f t="shared" si="186"/>
        <v/>
      </c>
      <c r="U374" s="169" t="str">
        <f t="shared" si="186"/>
        <v/>
      </c>
      <c r="V374" s="169" t="str">
        <f t="shared" si="171"/>
        <v/>
      </c>
      <c r="W374" s="169" t="str">
        <f t="shared" si="187"/>
        <v/>
      </c>
      <c r="X374" s="169" t="str">
        <f t="shared" si="187"/>
        <v/>
      </c>
      <c r="Y374" s="169" t="str">
        <f t="shared" si="187"/>
        <v/>
      </c>
      <c r="Z374" s="169" t="str">
        <f t="shared" si="187"/>
        <v/>
      </c>
      <c r="AA374" s="169" t="str">
        <f t="shared" si="187"/>
        <v/>
      </c>
      <c r="AB374" s="169" t="str">
        <f t="shared" si="187"/>
        <v/>
      </c>
      <c r="AC374" s="169" t="str">
        <f t="shared" si="187"/>
        <v/>
      </c>
      <c r="AD374" s="169" t="str">
        <f t="shared" si="187"/>
        <v/>
      </c>
      <c r="AE374" s="169" t="str">
        <f t="shared" si="187"/>
        <v/>
      </c>
      <c r="AF374" s="169" t="str">
        <f t="shared" si="187"/>
        <v/>
      </c>
      <c r="AG374" s="169" t="str">
        <f t="shared" si="188"/>
        <v/>
      </c>
      <c r="AH374" s="169" t="str">
        <f t="shared" si="188"/>
        <v/>
      </c>
      <c r="AI374" s="169" t="str">
        <f t="shared" si="188"/>
        <v/>
      </c>
      <c r="AJ374" s="169" t="str">
        <f t="shared" si="188"/>
        <v/>
      </c>
      <c r="AK374" s="169" t="str">
        <f t="shared" si="188"/>
        <v/>
      </c>
      <c r="AL374" s="169" t="str">
        <f t="shared" si="188"/>
        <v/>
      </c>
      <c r="AM374" s="169" t="str">
        <f t="shared" si="188"/>
        <v/>
      </c>
      <c r="AN374" s="169" t="str">
        <f t="shared" si="188"/>
        <v/>
      </c>
      <c r="AO374" s="169" t="str">
        <f t="shared" si="188"/>
        <v/>
      </c>
      <c r="AP374" s="169" t="str">
        <f t="shared" si="188"/>
        <v/>
      </c>
      <c r="AQ374" s="170">
        <f t="shared" si="181"/>
        <v>0</v>
      </c>
      <c r="AR374" s="170">
        <f t="shared" si="182"/>
        <v>0</v>
      </c>
      <c r="AS374" s="193">
        <f t="shared" si="183"/>
        <v>0</v>
      </c>
    </row>
    <row r="375" spans="1:45" s="74" customFormat="1" ht="27.75" customHeight="1">
      <c r="A375" s="184">
        <f>'Inventory - Linear and Vertical'!A362</f>
        <v>359</v>
      </c>
      <c r="B375" s="184"/>
      <c r="C375" s="184">
        <f>'Inventory - Linear and Vertical'!D362</f>
        <v>0</v>
      </c>
      <c r="D375" s="184" t="str">
        <f>IF('Inventory - Linear and Vertical'!E362="","",'Inventory - Linear and Vertical'!E362)</f>
        <v/>
      </c>
      <c r="E375" s="185">
        <f>'Inventory - Linear and Vertical'!F362</f>
        <v>0</v>
      </c>
      <c r="F375" s="186">
        <f>'Inventory - Linear and Vertical'!G362</f>
        <v>0</v>
      </c>
      <c r="G375" s="194">
        <f>'Inventory - Linear and Vertical'!K362</f>
        <v>0</v>
      </c>
      <c r="H375" s="188">
        <f>IF(C375='Community-Wide Current State'!$A$18,'Inventory - Vehicles and Equip.'!J357-'Inventory - Vehicles and Equip.'!O357,'Inventory - Linear and Vertical'!I362)</f>
        <v>0</v>
      </c>
      <c r="I375" s="188">
        <f>'Inventory - Linear and Vertical'!M362</f>
        <v>0</v>
      </c>
      <c r="J375" s="189" t="str">
        <f>IF(ISNUMBER('Inventory - Linear and Vertical'!AA362),'Inventory - Linear and Vertical'!AA362,"")</f>
        <v/>
      </c>
      <c r="K375" s="190">
        <f t="shared" si="168"/>
        <v>0</v>
      </c>
      <c r="L375" s="190">
        <f t="shared" si="174"/>
        <v>0</v>
      </c>
      <c r="M375" s="190">
        <f t="shared" si="175"/>
        <v>0</v>
      </c>
      <c r="N375" s="190">
        <f t="shared" si="176"/>
        <v>0</v>
      </c>
      <c r="O375" s="190">
        <f t="shared" si="177"/>
        <v>0</v>
      </c>
      <c r="P375" s="191">
        <f t="shared" si="178"/>
        <v>0</v>
      </c>
      <c r="Q375" s="192" t="str">
        <f t="shared" si="179"/>
        <v/>
      </c>
      <c r="R375" s="192" t="str">
        <f t="shared" si="180"/>
        <v/>
      </c>
      <c r="S375" s="169" t="str">
        <f t="shared" si="170"/>
        <v/>
      </c>
      <c r="T375" s="169" t="str">
        <f t="shared" si="186"/>
        <v/>
      </c>
      <c r="U375" s="169" t="str">
        <f t="shared" si="186"/>
        <v/>
      </c>
      <c r="V375" s="169" t="str">
        <f t="shared" si="171"/>
        <v/>
      </c>
      <c r="W375" s="169" t="str">
        <f t="shared" si="187"/>
        <v/>
      </c>
      <c r="X375" s="169" t="str">
        <f t="shared" si="187"/>
        <v/>
      </c>
      <c r="Y375" s="169" t="str">
        <f t="shared" si="187"/>
        <v/>
      </c>
      <c r="Z375" s="169" t="str">
        <f t="shared" si="187"/>
        <v/>
      </c>
      <c r="AA375" s="169" t="str">
        <f t="shared" si="187"/>
        <v/>
      </c>
      <c r="AB375" s="169" t="str">
        <f t="shared" si="187"/>
        <v/>
      </c>
      <c r="AC375" s="169" t="str">
        <f t="shared" si="187"/>
        <v/>
      </c>
      <c r="AD375" s="169" t="str">
        <f t="shared" si="187"/>
        <v/>
      </c>
      <c r="AE375" s="169" t="str">
        <f t="shared" si="187"/>
        <v/>
      </c>
      <c r="AF375" s="169" t="str">
        <f t="shared" si="187"/>
        <v/>
      </c>
      <c r="AG375" s="169" t="str">
        <f t="shared" si="188"/>
        <v/>
      </c>
      <c r="AH375" s="169" t="str">
        <f t="shared" si="188"/>
        <v/>
      </c>
      <c r="AI375" s="169" t="str">
        <f t="shared" si="188"/>
        <v/>
      </c>
      <c r="AJ375" s="169" t="str">
        <f t="shared" si="188"/>
        <v/>
      </c>
      <c r="AK375" s="169" t="str">
        <f t="shared" si="188"/>
        <v/>
      </c>
      <c r="AL375" s="169" t="str">
        <f t="shared" si="188"/>
        <v/>
      </c>
      <c r="AM375" s="169" t="str">
        <f t="shared" si="188"/>
        <v/>
      </c>
      <c r="AN375" s="169" t="str">
        <f t="shared" si="188"/>
        <v/>
      </c>
      <c r="AO375" s="169" t="str">
        <f t="shared" si="188"/>
        <v/>
      </c>
      <c r="AP375" s="169" t="str">
        <f t="shared" si="188"/>
        <v/>
      </c>
      <c r="AQ375" s="170">
        <f t="shared" si="181"/>
        <v>0</v>
      </c>
      <c r="AR375" s="170">
        <f t="shared" si="182"/>
        <v>0</v>
      </c>
      <c r="AS375" s="193">
        <f t="shared" si="183"/>
        <v>0</v>
      </c>
    </row>
    <row r="376" spans="1:45" s="74" customFormat="1" ht="27.75" customHeight="1">
      <c r="A376" s="184">
        <f>'Inventory - Linear and Vertical'!A363</f>
        <v>360</v>
      </c>
      <c r="B376" s="184"/>
      <c r="C376" s="184">
        <f>'Inventory - Linear and Vertical'!D363</f>
        <v>0</v>
      </c>
      <c r="D376" s="184" t="str">
        <f>IF('Inventory - Linear and Vertical'!E363="","",'Inventory - Linear and Vertical'!E363)</f>
        <v/>
      </c>
      <c r="E376" s="185">
        <f>'Inventory - Linear and Vertical'!F363</f>
        <v>0</v>
      </c>
      <c r="F376" s="186">
        <f>'Inventory - Linear and Vertical'!G363</f>
        <v>0</v>
      </c>
      <c r="G376" s="194">
        <f>'Inventory - Linear and Vertical'!K363</f>
        <v>0</v>
      </c>
      <c r="H376" s="188">
        <f>IF(C376='Community-Wide Current State'!$A$18,'Inventory - Vehicles and Equip.'!J358-'Inventory - Vehicles and Equip.'!O358,'Inventory - Linear and Vertical'!I363)</f>
        <v>0</v>
      </c>
      <c r="I376" s="188">
        <f>'Inventory - Linear and Vertical'!M363</f>
        <v>0</v>
      </c>
      <c r="J376" s="189" t="str">
        <f>IF(ISNUMBER('Inventory - Linear and Vertical'!AA363),'Inventory - Linear and Vertical'!AA363,"")</f>
        <v/>
      </c>
      <c r="K376" s="190">
        <f t="shared" si="168"/>
        <v>0</v>
      </c>
      <c r="L376" s="190">
        <f t="shared" si="174"/>
        <v>0</v>
      </c>
      <c r="M376" s="190">
        <f t="shared" si="175"/>
        <v>0</v>
      </c>
      <c r="N376" s="190">
        <f t="shared" si="176"/>
        <v>0</v>
      </c>
      <c r="O376" s="190">
        <f t="shared" si="177"/>
        <v>0</v>
      </c>
      <c r="P376" s="191">
        <f t="shared" si="178"/>
        <v>0</v>
      </c>
      <c r="Q376" s="192" t="str">
        <f t="shared" si="179"/>
        <v/>
      </c>
      <c r="R376" s="192" t="str">
        <f t="shared" si="180"/>
        <v/>
      </c>
      <c r="S376" s="169" t="str">
        <f t="shared" si="170"/>
        <v/>
      </c>
      <c r="T376" s="169" t="str">
        <f t="shared" si="186"/>
        <v/>
      </c>
      <c r="U376" s="169" t="str">
        <f t="shared" si="186"/>
        <v/>
      </c>
      <c r="V376" s="169" t="str">
        <f t="shared" si="171"/>
        <v/>
      </c>
      <c r="W376" s="169" t="str">
        <f t="shared" si="187"/>
        <v/>
      </c>
      <c r="X376" s="169" t="str">
        <f t="shared" si="187"/>
        <v/>
      </c>
      <c r="Y376" s="169" t="str">
        <f t="shared" si="187"/>
        <v/>
      </c>
      <c r="Z376" s="169" t="str">
        <f t="shared" si="187"/>
        <v/>
      </c>
      <c r="AA376" s="169" t="str">
        <f t="shared" si="187"/>
        <v/>
      </c>
      <c r="AB376" s="169" t="str">
        <f t="shared" si="187"/>
        <v/>
      </c>
      <c r="AC376" s="169" t="str">
        <f t="shared" si="187"/>
        <v/>
      </c>
      <c r="AD376" s="169" t="str">
        <f t="shared" si="187"/>
        <v/>
      </c>
      <c r="AE376" s="169" t="str">
        <f t="shared" si="187"/>
        <v/>
      </c>
      <c r="AF376" s="169" t="str">
        <f t="shared" si="187"/>
        <v/>
      </c>
      <c r="AG376" s="169" t="str">
        <f t="shared" si="188"/>
        <v/>
      </c>
      <c r="AH376" s="169" t="str">
        <f t="shared" si="188"/>
        <v/>
      </c>
      <c r="AI376" s="169" t="str">
        <f t="shared" si="188"/>
        <v/>
      </c>
      <c r="AJ376" s="169" t="str">
        <f t="shared" si="188"/>
        <v/>
      </c>
      <c r="AK376" s="169" t="str">
        <f t="shared" si="188"/>
        <v/>
      </c>
      <c r="AL376" s="169" t="str">
        <f t="shared" si="188"/>
        <v/>
      </c>
      <c r="AM376" s="169" t="str">
        <f t="shared" si="188"/>
        <v/>
      </c>
      <c r="AN376" s="169" t="str">
        <f t="shared" si="188"/>
        <v/>
      </c>
      <c r="AO376" s="169" t="str">
        <f t="shared" si="188"/>
        <v/>
      </c>
      <c r="AP376" s="169" t="str">
        <f t="shared" si="188"/>
        <v/>
      </c>
      <c r="AQ376" s="170">
        <f t="shared" si="181"/>
        <v>0</v>
      </c>
      <c r="AR376" s="170">
        <f t="shared" si="182"/>
        <v>0</v>
      </c>
      <c r="AS376" s="193">
        <f t="shared" si="183"/>
        <v>0</v>
      </c>
    </row>
    <row r="377" spans="1:45" s="74" customFormat="1" ht="27.75" customHeight="1">
      <c r="A377" s="184">
        <f>'Inventory - Linear and Vertical'!A364</f>
        <v>361</v>
      </c>
      <c r="B377" s="184"/>
      <c r="C377" s="184">
        <f>'Inventory - Linear and Vertical'!D364</f>
        <v>0</v>
      </c>
      <c r="D377" s="184" t="str">
        <f>IF('Inventory - Linear and Vertical'!E364="","",'Inventory - Linear and Vertical'!E364)</f>
        <v/>
      </c>
      <c r="E377" s="185">
        <f>'Inventory - Linear and Vertical'!F364</f>
        <v>0</v>
      </c>
      <c r="F377" s="186">
        <f>'Inventory - Linear and Vertical'!G364</f>
        <v>0</v>
      </c>
      <c r="G377" s="194">
        <f>'Inventory - Linear and Vertical'!K364</f>
        <v>0</v>
      </c>
      <c r="H377" s="188">
        <f>IF(C377='Community-Wide Current State'!$A$18,'Inventory - Vehicles and Equip.'!J359-'Inventory - Vehicles and Equip.'!O359,'Inventory - Linear and Vertical'!I364)</f>
        <v>0</v>
      </c>
      <c r="I377" s="188">
        <f>'Inventory - Linear and Vertical'!M364</f>
        <v>0</v>
      </c>
      <c r="J377" s="189" t="str">
        <f>IF(ISNUMBER('Inventory - Linear and Vertical'!AA364),'Inventory - Linear and Vertical'!AA364,"")</f>
        <v/>
      </c>
      <c r="K377" s="190">
        <f t="shared" si="168"/>
        <v>0</v>
      </c>
      <c r="L377" s="190">
        <f t="shared" si="174"/>
        <v>0</v>
      </c>
      <c r="M377" s="190">
        <f t="shared" si="175"/>
        <v>0</v>
      </c>
      <c r="N377" s="190">
        <f t="shared" si="176"/>
        <v>0</v>
      </c>
      <c r="O377" s="190">
        <f t="shared" si="177"/>
        <v>0</v>
      </c>
      <c r="P377" s="191">
        <f t="shared" si="178"/>
        <v>0</v>
      </c>
      <c r="Q377" s="192" t="str">
        <f t="shared" si="179"/>
        <v/>
      </c>
      <c r="R377" s="192" t="str">
        <f t="shared" si="180"/>
        <v/>
      </c>
      <c r="S377" s="169" t="str">
        <f t="shared" si="170"/>
        <v/>
      </c>
      <c r="T377" s="169" t="str">
        <f t="shared" si="186"/>
        <v/>
      </c>
      <c r="U377" s="169" t="str">
        <f t="shared" si="186"/>
        <v/>
      </c>
      <c r="V377" s="169" t="str">
        <f t="shared" si="171"/>
        <v/>
      </c>
      <c r="W377" s="169" t="str">
        <f t="shared" ref="W377:AF386" si="189">IF(OR($K377=W$16,$L377=W$16,$M377=W$16,$N377=W$16,$O377=W$16,$P377=W$16),$G377,"")</f>
        <v/>
      </c>
      <c r="X377" s="169" t="str">
        <f t="shared" si="189"/>
        <v/>
      </c>
      <c r="Y377" s="169" t="str">
        <f t="shared" si="189"/>
        <v/>
      </c>
      <c r="Z377" s="169" t="str">
        <f t="shared" si="189"/>
        <v/>
      </c>
      <c r="AA377" s="169" t="str">
        <f t="shared" si="189"/>
        <v/>
      </c>
      <c r="AB377" s="169" t="str">
        <f t="shared" si="189"/>
        <v/>
      </c>
      <c r="AC377" s="169" t="str">
        <f t="shared" si="189"/>
        <v/>
      </c>
      <c r="AD377" s="169" t="str">
        <f t="shared" si="189"/>
        <v/>
      </c>
      <c r="AE377" s="169" t="str">
        <f t="shared" si="189"/>
        <v/>
      </c>
      <c r="AF377" s="169" t="str">
        <f t="shared" si="189"/>
        <v/>
      </c>
      <c r="AG377" s="169" t="str">
        <f t="shared" ref="AG377:AP386" si="190">IF(OR($K377=AG$16,$L377=AG$16,$M377=AG$16,$N377=AG$16,$O377=AG$16,$P377=AG$16),$G377,"")</f>
        <v/>
      </c>
      <c r="AH377" s="169" t="str">
        <f t="shared" si="190"/>
        <v/>
      </c>
      <c r="AI377" s="169" t="str">
        <f t="shared" si="190"/>
        <v/>
      </c>
      <c r="AJ377" s="169" t="str">
        <f t="shared" si="190"/>
        <v/>
      </c>
      <c r="AK377" s="169" t="str">
        <f t="shared" si="190"/>
        <v/>
      </c>
      <c r="AL377" s="169" t="str">
        <f t="shared" si="190"/>
        <v/>
      </c>
      <c r="AM377" s="169" t="str">
        <f t="shared" si="190"/>
        <v/>
      </c>
      <c r="AN377" s="169" t="str">
        <f t="shared" si="190"/>
        <v/>
      </c>
      <c r="AO377" s="169" t="str">
        <f t="shared" si="190"/>
        <v/>
      </c>
      <c r="AP377" s="169" t="str">
        <f t="shared" si="190"/>
        <v/>
      </c>
      <c r="AQ377" s="170">
        <f t="shared" si="181"/>
        <v>0</v>
      </c>
      <c r="AR377" s="170">
        <f t="shared" si="182"/>
        <v>0</v>
      </c>
      <c r="AS377" s="193">
        <f t="shared" si="183"/>
        <v>0</v>
      </c>
    </row>
    <row r="378" spans="1:45" s="74" customFormat="1" ht="27.75" customHeight="1">
      <c r="A378" s="184">
        <f>'Inventory - Linear and Vertical'!A365</f>
        <v>362</v>
      </c>
      <c r="B378" s="184"/>
      <c r="C378" s="184">
        <f>'Inventory - Linear and Vertical'!D365</f>
        <v>0</v>
      </c>
      <c r="D378" s="184" t="str">
        <f>IF('Inventory - Linear and Vertical'!E365="","",'Inventory - Linear and Vertical'!E365)</f>
        <v/>
      </c>
      <c r="E378" s="185">
        <f>'Inventory - Linear and Vertical'!F365</f>
        <v>0</v>
      </c>
      <c r="F378" s="186">
        <f>'Inventory - Linear and Vertical'!G365</f>
        <v>0</v>
      </c>
      <c r="G378" s="194">
        <f>'Inventory - Linear and Vertical'!K365</f>
        <v>0</v>
      </c>
      <c r="H378" s="188">
        <f>IF(C378='Community-Wide Current State'!$A$18,'Inventory - Vehicles and Equip.'!J360-'Inventory - Vehicles and Equip.'!O360,'Inventory - Linear and Vertical'!I365)</f>
        <v>0</v>
      </c>
      <c r="I378" s="188">
        <f>'Inventory - Linear and Vertical'!M365</f>
        <v>0</v>
      </c>
      <c r="J378" s="189" t="str">
        <f>IF(ISNUMBER('Inventory - Linear and Vertical'!AA365),'Inventory - Linear and Vertical'!AA365,"")</f>
        <v/>
      </c>
      <c r="K378" s="190">
        <f t="shared" si="168"/>
        <v>0</v>
      </c>
      <c r="L378" s="190">
        <f t="shared" si="174"/>
        <v>0</v>
      </c>
      <c r="M378" s="190">
        <f t="shared" si="175"/>
        <v>0</v>
      </c>
      <c r="N378" s="190">
        <f t="shared" si="176"/>
        <v>0</v>
      </c>
      <c r="O378" s="190">
        <f t="shared" si="177"/>
        <v>0</v>
      </c>
      <c r="P378" s="191">
        <f t="shared" si="178"/>
        <v>0</v>
      </c>
      <c r="Q378" s="192" t="str">
        <f t="shared" si="179"/>
        <v/>
      </c>
      <c r="R378" s="192" t="str">
        <f t="shared" si="180"/>
        <v/>
      </c>
      <c r="S378" s="169" t="str">
        <f t="shared" si="170"/>
        <v/>
      </c>
      <c r="T378" s="169" t="str">
        <f t="shared" ref="T378:U397" si="191">IF(OR($K378=T$16,$L378=T$16,$M378=T$16,$N378=T$16,$O378=T$16,$P378=T$16),$G378,"")</f>
        <v/>
      </c>
      <c r="U378" s="169" t="str">
        <f t="shared" si="191"/>
        <v/>
      </c>
      <c r="V378" s="169" t="str">
        <f t="shared" si="171"/>
        <v/>
      </c>
      <c r="W378" s="169" t="str">
        <f t="shared" si="189"/>
        <v/>
      </c>
      <c r="X378" s="169" t="str">
        <f t="shared" si="189"/>
        <v/>
      </c>
      <c r="Y378" s="169" t="str">
        <f t="shared" si="189"/>
        <v/>
      </c>
      <c r="Z378" s="169" t="str">
        <f t="shared" si="189"/>
        <v/>
      </c>
      <c r="AA378" s="169" t="str">
        <f t="shared" si="189"/>
        <v/>
      </c>
      <c r="AB378" s="169" t="str">
        <f t="shared" si="189"/>
        <v/>
      </c>
      <c r="AC378" s="169" t="str">
        <f t="shared" si="189"/>
        <v/>
      </c>
      <c r="AD378" s="169" t="str">
        <f t="shared" si="189"/>
        <v/>
      </c>
      <c r="AE378" s="169" t="str">
        <f t="shared" si="189"/>
        <v/>
      </c>
      <c r="AF378" s="169" t="str">
        <f t="shared" si="189"/>
        <v/>
      </c>
      <c r="AG378" s="169" t="str">
        <f t="shared" si="190"/>
        <v/>
      </c>
      <c r="AH378" s="169" t="str">
        <f t="shared" si="190"/>
        <v/>
      </c>
      <c r="AI378" s="169" t="str">
        <f t="shared" si="190"/>
        <v/>
      </c>
      <c r="AJ378" s="169" t="str">
        <f t="shared" si="190"/>
        <v/>
      </c>
      <c r="AK378" s="169" t="str">
        <f t="shared" si="190"/>
        <v/>
      </c>
      <c r="AL378" s="169" t="str">
        <f t="shared" si="190"/>
        <v/>
      </c>
      <c r="AM378" s="169" t="str">
        <f t="shared" si="190"/>
        <v/>
      </c>
      <c r="AN378" s="169" t="str">
        <f t="shared" si="190"/>
        <v/>
      </c>
      <c r="AO378" s="169" t="str">
        <f t="shared" si="190"/>
        <v/>
      </c>
      <c r="AP378" s="169" t="str">
        <f t="shared" si="190"/>
        <v/>
      </c>
      <c r="AQ378" s="170">
        <f t="shared" si="181"/>
        <v>0</v>
      </c>
      <c r="AR378" s="170">
        <f t="shared" si="182"/>
        <v>0</v>
      </c>
      <c r="AS378" s="193">
        <f t="shared" si="183"/>
        <v>0</v>
      </c>
    </row>
    <row r="379" spans="1:45" s="74" customFormat="1" ht="27.75" customHeight="1">
      <c r="A379" s="184">
        <f>'Inventory - Linear and Vertical'!A366</f>
        <v>363</v>
      </c>
      <c r="B379" s="184"/>
      <c r="C379" s="184">
        <f>'Inventory - Linear and Vertical'!D366</f>
        <v>0</v>
      </c>
      <c r="D379" s="184" t="str">
        <f>IF('Inventory - Linear and Vertical'!E366="","",'Inventory - Linear and Vertical'!E366)</f>
        <v/>
      </c>
      <c r="E379" s="185">
        <f>'Inventory - Linear and Vertical'!F366</f>
        <v>0</v>
      </c>
      <c r="F379" s="186">
        <f>'Inventory - Linear and Vertical'!G366</f>
        <v>0</v>
      </c>
      <c r="G379" s="194">
        <f>'Inventory - Linear and Vertical'!K366</f>
        <v>0</v>
      </c>
      <c r="H379" s="188">
        <f>IF(C379='Community-Wide Current State'!$A$18,'Inventory - Vehicles and Equip.'!J361-'Inventory - Vehicles and Equip.'!O361,'Inventory - Linear and Vertical'!I366)</f>
        <v>0</v>
      </c>
      <c r="I379" s="188">
        <f>'Inventory - Linear and Vertical'!M366</f>
        <v>0</v>
      </c>
      <c r="J379" s="189" t="str">
        <f>IF(ISNUMBER('Inventory - Linear and Vertical'!AA366),'Inventory - Linear and Vertical'!AA366,"")</f>
        <v/>
      </c>
      <c r="K379" s="190">
        <f t="shared" si="168"/>
        <v>0</v>
      </c>
      <c r="L379" s="190">
        <f t="shared" si="174"/>
        <v>0</v>
      </c>
      <c r="M379" s="190">
        <f t="shared" si="175"/>
        <v>0</v>
      </c>
      <c r="N379" s="190">
        <f t="shared" si="176"/>
        <v>0</v>
      </c>
      <c r="O379" s="190">
        <f t="shared" si="177"/>
        <v>0</v>
      </c>
      <c r="P379" s="191">
        <f t="shared" si="178"/>
        <v>0</v>
      </c>
      <c r="Q379" s="192" t="str">
        <f t="shared" si="179"/>
        <v/>
      </c>
      <c r="R379" s="192" t="str">
        <f t="shared" si="180"/>
        <v/>
      </c>
      <c r="S379" s="169" t="str">
        <f t="shared" si="170"/>
        <v/>
      </c>
      <c r="T379" s="169" t="str">
        <f t="shared" si="191"/>
        <v/>
      </c>
      <c r="U379" s="169" t="str">
        <f t="shared" si="191"/>
        <v/>
      </c>
      <c r="V379" s="169" t="str">
        <f t="shared" si="171"/>
        <v/>
      </c>
      <c r="W379" s="169" t="str">
        <f t="shared" si="189"/>
        <v/>
      </c>
      <c r="X379" s="169" t="str">
        <f t="shared" si="189"/>
        <v/>
      </c>
      <c r="Y379" s="169" t="str">
        <f t="shared" si="189"/>
        <v/>
      </c>
      <c r="Z379" s="169" t="str">
        <f t="shared" si="189"/>
        <v/>
      </c>
      <c r="AA379" s="169" t="str">
        <f t="shared" si="189"/>
        <v/>
      </c>
      <c r="AB379" s="169" t="str">
        <f t="shared" si="189"/>
        <v/>
      </c>
      <c r="AC379" s="169" t="str">
        <f t="shared" si="189"/>
        <v/>
      </c>
      <c r="AD379" s="169" t="str">
        <f t="shared" si="189"/>
        <v/>
      </c>
      <c r="AE379" s="169" t="str">
        <f t="shared" si="189"/>
        <v/>
      </c>
      <c r="AF379" s="169" t="str">
        <f t="shared" si="189"/>
        <v/>
      </c>
      <c r="AG379" s="169" t="str">
        <f t="shared" si="190"/>
        <v/>
      </c>
      <c r="AH379" s="169" t="str">
        <f t="shared" si="190"/>
        <v/>
      </c>
      <c r="AI379" s="169" t="str">
        <f t="shared" si="190"/>
        <v/>
      </c>
      <c r="AJ379" s="169" t="str">
        <f t="shared" si="190"/>
        <v/>
      </c>
      <c r="AK379" s="169" t="str">
        <f t="shared" si="190"/>
        <v/>
      </c>
      <c r="AL379" s="169" t="str">
        <f t="shared" si="190"/>
        <v/>
      </c>
      <c r="AM379" s="169" t="str">
        <f t="shared" si="190"/>
        <v/>
      </c>
      <c r="AN379" s="169" t="str">
        <f t="shared" si="190"/>
        <v/>
      </c>
      <c r="AO379" s="169" t="str">
        <f t="shared" si="190"/>
        <v/>
      </c>
      <c r="AP379" s="169" t="str">
        <f t="shared" si="190"/>
        <v/>
      </c>
      <c r="AQ379" s="170">
        <f t="shared" si="181"/>
        <v>0</v>
      </c>
      <c r="AR379" s="170">
        <f t="shared" si="182"/>
        <v>0</v>
      </c>
      <c r="AS379" s="193">
        <f t="shared" si="183"/>
        <v>0</v>
      </c>
    </row>
    <row r="380" spans="1:45" s="74" customFormat="1" ht="27.75" customHeight="1">
      <c r="A380" s="184">
        <f>'Inventory - Linear and Vertical'!A367</f>
        <v>364</v>
      </c>
      <c r="B380" s="184"/>
      <c r="C380" s="184">
        <f>'Inventory - Linear and Vertical'!D367</f>
        <v>0</v>
      </c>
      <c r="D380" s="184" t="str">
        <f>IF('Inventory - Linear and Vertical'!E367="","",'Inventory - Linear and Vertical'!E367)</f>
        <v/>
      </c>
      <c r="E380" s="185">
        <f>'Inventory - Linear and Vertical'!F367</f>
        <v>0</v>
      </c>
      <c r="F380" s="186">
        <f>'Inventory - Linear and Vertical'!G367</f>
        <v>0</v>
      </c>
      <c r="G380" s="194">
        <f>'Inventory - Linear and Vertical'!K367</f>
        <v>0</v>
      </c>
      <c r="H380" s="188">
        <f>IF(C380='Community-Wide Current State'!$A$18,'Inventory - Vehicles and Equip.'!J362-'Inventory - Vehicles and Equip.'!O362,'Inventory - Linear and Vertical'!I367)</f>
        <v>0</v>
      </c>
      <c r="I380" s="188">
        <f>'Inventory - Linear and Vertical'!M367</f>
        <v>0</v>
      </c>
      <c r="J380" s="189" t="str">
        <f>IF(ISNUMBER('Inventory - Linear and Vertical'!AA367),'Inventory - Linear and Vertical'!AA367,"")</f>
        <v/>
      </c>
      <c r="K380" s="190">
        <f t="shared" si="168"/>
        <v>0</v>
      </c>
      <c r="L380" s="190">
        <f t="shared" si="174"/>
        <v>0</v>
      </c>
      <c r="M380" s="190">
        <f t="shared" si="175"/>
        <v>0</v>
      </c>
      <c r="N380" s="190">
        <f t="shared" si="176"/>
        <v>0</v>
      </c>
      <c r="O380" s="190">
        <f t="shared" si="177"/>
        <v>0</v>
      </c>
      <c r="P380" s="191">
        <f t="shared" si="178"/>
        <v>0</v>
      </c>
      <c r="Q380" s="192" t="str">
        <f t="shared" si="179"/>
        <v/>
      </c>
      <c r="R380" s="192" t="str">
        <f t="shared" si="180"/>
        <v/>
      </c>
      <c r="S380" s="169" t="str">
        <f t="shared" si="170"/>
        <v/>
      </c>
      <c r="T380" s="169" t="str">
        <f t="shared" si="191"/>
        <v/>
      </c>
      <c r="U380" s="169" t="str">
        <f t="shared" si="191"/>
        <v/>
      </c>
      <c r="V380" s="169" t="str">
        <f t="shared" si="171"/>
        <v/>
      </c>
      <c r="W380" s="169" t="str">
        <f t="shared" si="189"/>
        <v/>
      </c>
      <c r="X380" s="169" t="str">
        <f t="shared" si="189"/>
        <v/>
      </c>
      <c r="Y380" s="169" t="str">
        <f t="shared" si="189"/>
        <v/>
      </c>
      <c r="Z380" s="169" t="str">
        <f t="shared" si="189"/>
        <v/>
      </c>
      <c r="AA380" s="169" t="str">
        <f t="shared" si="189"/>
        <v/>
      </c>
      <c r="AB380" s="169" t="str">
        <f t="shared" si="189"/>
        <v/>
      </c>
      <c r="AC380" s="169" t="str">
        <f t="shared" si="189"/>
        <v/>
      </c>
      <c r="AD380" s="169" t="str">
        <f t="shared" si="189"/>
        <v/>
      </c>
      <c r="AE380" s="169" t="str">
        <f t="shared" si="189"/>
        <v/>
      </c>
      <c r="AF380" s="169" t="str">
        <f t="shared" si="189"/>
        <v/>
      </c>
      <c r="AG380" s="169" t="str">
        <f t="shared" si="190"/>
        <v/>
      </c>
      <c r="AH380" s="169" t="str">
        <f t="shared" si="190"/>
        <v/>
      </c>
      <c r="AI380" s="169" t="str">
        <f t="shared" si="190"/>
        <v/>
      </c>
      <c r="AJ380" s="169" t="str">
        <f t="shared" si="190"/>
        <v/>
      </c>
      <c r="AK380" s="169" t="str">
        <f t="shared" si="190"/>
        <v/>
      </c>
      <c r="AL380" s="169" t="str">
        <f t="shared" si="190"/>
        <v/>
      </c>
      <c r="AM380" s="169" t="str">
        <f t="shared" si="190"/>
        <v/>
      </c>
      <c r="AN380" s="169" t="str">
        <f t="shared" si="190"/>
        <v/>
      </c>
      <c r="AO380" s="169" t="str">
        <f t="shared" si="190"/>
        <v/>
      </c>
      <c r="AP380" s="169" t="str">
        <f t="shared" si="190"/>
        <v/>
      </c>
      <c r="AQ380" s="170">
        <f t="shared" si="181"/>
        <v>0</v>
      </c>
      <c r="AR380" s="170">
        <f t="shared" si="182"/>
        <v>0</v>
      </c>
      <c r="AS380" s="193">
        <f t="shared" si="183"/>
        <v>0</v>
      </c>
    </row>
    <row r="381" spans="1:45" s="74" customFormat="1" ht="27.75" customHeight="1">
      <c r="A381" s="184">
        <f>'Inventory - Linear and Vertical'!A368</f>
        <v>365</v>
      </c>
      <c r="B381" s="184"/>
      <c r="C381" s="184">
        <f>'Inventory - Linear and Vertical'!D368</f>
        <v>0</v>
      </c>
      <c r="D381" s="184" t="str">
        <f>IF('Inventory - Linear and Vertical'!E368="","",'Inventory - Linear and Vertical'!E368)</f>
        <v/>
      </c>
      <c r="E381" s="185">
        <f>'Inventory - Linear and Vertical'!F368</f>
        <v>0</v>
      </c>
      <c r="F381" s="186">
        <f>'Inventory - Linear and Vertical'!G368</f>
        <v>0</v>
      </c>
      <c r="G381" s="194">
        <f>'Inventory - Linear and Vertical'!K368</f>
        <v>0</v>
      </c>
      <c r="H381" s="188">
        <f>IF(C381='Community-Wide Current State'!$A$18,'Inventory - Vehicles and Equip.'!J363-'Inventory - Vehicles and Equip.'!O363,'Inventory - Linear and Vertical'!I368)</f>
        <v>0</v>
      </c>
      <c r="I381" s="188">
        <f>'Inventory - Linear and Vertical'!M368</f>
        <v>0</v>
      </c>
      <c r="J381" s="189" t="str">
        <f>IF(ISNUMBER('Inventory - Linear and Vertical'!AA368),'Inventory - Linear and Vertical'!AA368,"")</f>
        <v/>
      </c>
      <c r="K381" s="190">
        <f t="shared" si="168"/>
        <v>0</v>
      </c>
      <c r="L381" s="190">
        <f t="shared" si="174"/>
        <v>0</v>
      </c>
      <c r="M381" s="190">
        <f t="shared" si="175"/>
        <v>0</v>
      </c>
      <c r="N381" s="190">
        <f t="shared" si="176"/>
        <v>0</v>
      </c>
      <c r="O381" s="190">
        <f t="shared" si="177"/>
        <v>0</v>
      </c>
      <c r="P381" s="191">
        <f t="shared" si="178"/>
        <v>0</v>
      </c>
      <c r="Q381" s="192" t="str">
        <f t="shared" si="179"/>
        <v/>
      </c>
      <c r="R381" s="192" t="str">
        <f t="shared" si="180"/>
        <v/>
      </c>
      <c r="S381" s="169" t="str">
        <f t="shared" si="170"/>
        <v/>
      </c>
      <c r="T381" s="169" t="str">
        <f t="shared" si="191"/>
        <v/>
      </c>
      <c r="U381" s="169" t="str">
        <f t="shared" si="191"/>
        <v/>
      </c>
      <c r="V381" s="169" t="str">
        <f t="shared" si="171"/>
        <v/>
      </c>
      <c r="W381" s="169" t="str">
        <f t="shared" si="189"/>
        <v/>
      </c>
      <c r="X381" s="169" t="str">
        <f t="shared" si="189"/>
        <v/>
      </c>
      <c r="Y381" s="169" t="str">
        <f t="shared" si="189"/>
        <v/>
      </c>
      <c r="Z381" s="169" t="str">
        <f t="shared" si="189"/>
        <v/>
      </c>
      <c r="AA381" s="169" t="str">
        <f t="shared" si="189"/>
        <v/>
      </c>
      <c r="AB381" s="169" t="str">
        <f t="shared" si="189"/>
        <v/>
      </c>
      <c r="AC381" s="169" t="str">
        <f t="shared" si="189"/>
        <v/>
      </c>
      <c r="AD381" s="169" t="str">
        <f t="shared" si="189"/>
        <v/>
      </c>
      <c r="AE381" s="169" t="str">
        <f t="shared" si="189"/>
        <v/>
      </c>
      <c r="AF381" s="169" t="str">
        <f t="shared" si="189"/>
        <v/>
      </c>
      <c r="AG381" s="169" t="str">
        <f t="shared" si="190"/>
        <v/>
      </c>
      <c r="AH381" s="169" t="str">
        <f t="shared" si="190"/>
        <v/>
      </c>
      <c r="AI381" s="169" t="str">
        <f t="shared" si="190"/>
        <v/>
      </c>
      <c r="AJ381" s="169" t="str">
        <f t="shared" si="190"/>
        <v/>
      </c>
      <c r="AK381" s="169" t="str">
        <f t="shared" si="190"/>
        <v/>
      </c>
      <c r="AL381" s="169" t="str">
        <f t="shared" si="190"/>
        <v/>
      </c>
      <c r="AM381" s="169" t="str">
        <f t="shared" si="190"/>
        <v/>
      </c>
      <c r="AN381" s="169" t="str">
        <f t="shared" si="190"/>
        <v/>
      </c>
      <c r="AO381" s="169" t="str">
        <f t="shared" si="190"/>
        <v/>
      </c>
      <c r="AP381" s="169" t="str">
        <f t="shared" si="190"/>
        <v/>
      </c>
      <c r="AQ381" s="170">
        <f t="shared" si="181"/>
        <v>0</v>
      </c>
      <c r="AR381" s="170">
        <f t="shared" si="182"/>
        <v>0</v>
      </c>
      <c r="AS381" s="193">
        <f t="shared" si="183"/>
        <v>0</v>
      </c>
    </row>
    <row r="382" spans="1:45" s="74" customFormat="1" ht="27.75" customHeight="1">
      <c r="A382" s="184">
        <f>'Inventory - Linear and Vertical'!A369</f>
        <v>366</v>
      </c>
      <c r="B382" s="184"/>
      <c r="C382" s="184">
        <f>'Inventory - Linear and Vertical'!D369</f>
        <v>0</v>
      </c>
      <c r="D382" s="184" t="str">
        <f>IF('Inventory - Linear and Vertical'!E369="","",'Inventory - Linear and Vertical'!E369)</f>
        <v/>
      </c>
      <c r="E382" s="185">
        <f>'Inventory - Linear and Vertical'!F369</f>
        <v>0</v>
      </c>
      <c r="F382" s="186">
        <f>'Inventory - Linear and Vertical'!G369</f>
        <v>0</v>
      </c>
      <c r="G382" s="194">
        <f>'Inventory - Linear and Vertical'!K369</f>
        <v>0</v>
      </c>
      <c r="H382" s="188">
        <f>IF(C382='Community-Wide Current State'!$A$18,'Inventory - Vehicles and Equip.'!J364-'Inventory - Vehicles and Equip.'!O364,'Inventory - Linear and Vertical'!I369)</f>
        <v>0</v>
      </c>
      <c r="I382" s="188">
        <f>'Inventory - Linear and Vertical'!M369</f>
        <v>0</v>
      </c>
      <c r="J382" s="189" t="str">
        <f>IF(ISNUMBER('Inventory - Linear and Vertical'!AA369),'Inventory - Linear and Vertical'!AA369,"")</f>
        <v/>
      </c>
      <c r="K382" s="190">
        <f t="shared" si="168"/>
        <v>0</v>
      </c>
      <c r="L382" s="190">
        <f t="shared" si="174"/>
        <v>0</v>
      </c>
      <c r="M382" s="190">
        <f t="shared" si="175"/>
        <v>0</v>
      </c>
      <c r="N382" s="190">
        <f t="shared" si="176"/>
        <v>0</v>
      </c>
      <c r="O382" s="190">
        <f t="shared" si="177"/>
        <v>0</v>
      </c>
      <c r="P382" s="191">
        <f t="shared" si="178"/>
        <v>0</v>
      </c>
      <c r="Q382" s="192" t="str">
        <f t="shared" si="179"/>
        <v/>
      </c>
      <c r="R382" s="192" t="str">
        <f t="shared" si="180"/>
        <v/>
      </c>
      <c r="S382" s="169" t="str">
        <f t="shared" si="170"/>
        <v/>
      </c>
      <c r="T382" s="169" t="str">
        <f t="shared" si="191"/>
        <v/>
      </c>
      <c r="U382" s="169" t="str">
        <f t="shared" si="191"/>
        <v/>
      </c>
      <c r="V382" s="169" t="str">
        <f t="shared" si="171"/>
        <v/>
      </c>
      <c r="W382" s="169" t="str">
        <f t="shared" si="189"/>
        <v/>
      </c>
      <c r="X382" s="169" t="str">
        <f t="shared" si="189"/>
        <v/>
      </c>
      <c r="Y382" s="169" t="str">
        <f t="shared" si="189"/>
        <v/>
      </c>
      <c r="Z382" s="169" t="str">
        <f t="shared" si="189"/>
        <v/>
      </c>
      <c r="AA382" s="169" t="str">
        <f t="shared" si="189"/>
        <v/>
      </c>
      <c r="AB382" s="169" t="str">
        <f t="shared" si="189"/>
        <v/>
      </c>
      <c r="AC382" s="169" t="str">
        <f t="shared" si="189"/>
        <v/>
      </c>
      <c r="AD382" s="169" t="str">
        <f t="shared" si="189"/>
        <v/>
      </c>
      <c r="AE382" s="169" t="str">
        <f t="shared" si="189"/>
        <v/>
      </c>
      <c r="AF382" s="169" t="str">
        <f t="shared" si="189"/>
        <v/>
      </c>
      <c r="AG382" s="169" t="str">
        <f t="shared" si="190"/>
        <v/>
      </c>
      <c r="AH382" s="169" t="str">
        <f t="shared" si="190"/>
        <v/>
      </c>
      <c r="AI382" s="169" t="str">
        <f t="shared" si="190"/>
        <v/>
      </c>
      <c r="AJ382" s="169" t="str">
        <f t="shared" si="190"/>
        <v/>
      </c>
      <c r="AK382" s="169" t="str">
        <f t="shared" si="190"/>
        <v/>
      </c>
      <c r="AL382" s="169" t="str">
        <f t="shared" si="190"/>
        <v/>
      </c>
      <c r="AM382" s="169" t="str">
        <f t="shared" si="190"/>
        <v/>
      </c>
      <c r="AN382" s="169" t="str">
        <f t="shared" si="190"/>
        <v/>
      </c>
      <c r="AO382" s="169" t="str">
        <f t="shared" si="190"/>
        <v/>
      </c>
      <c r="AP382" s="169" t="str">
        <f t="shared" si="190"/>
        <v/>
      </c>
      <c r="AQ382" s="170">
        <f t="shared" si="181"/>
        <v>0</v>
      </c>
      <c r="AR382" s="170">
        <f t="shared" si="182"/>
        <v>0</v>
      </c>
      <c r="AS382" s="193">
        <f t="shared" si="183"/>
        <v>0</v>
      </c>
    </row>
    <row r="383" spans="1:45" s="74" customFormat="1" ht="27.75" customHeight="1">
      <c r="A383" s="184">
        <f>'Inventory - Linear and Vertical'!A370</f>
        <v>367</v>
      </c>
      <c r="B383" s="184"/>
      <c r="C383" s="184">
        <f>'Inventory - Linear and Vertical'!D370</f>
        <v>0</v>
      </c>
      <c r="D383" s="184" t="str">
        <f>IF('Inventory - Linear and Vertical'!E370="","",'Inventory - Linear and Vertical'!E370)</f>
        <v/>
      </c>
      <c r="E383" s="185">
        <f>'Inventory - Linear and Vertical'!F370</f>
        <v>0</v>
      </c>
      <c r="F383" s="186">
        <f>'Inventory - Linear and Vertical'!G370</f>
        <v>0</v>
      </c>
      <c r="G383" s="194">
        <f>'Inventory - Linear and Vertical'!K370</f>
        <v>0</v>
      </c>
      <c r="H383" s="188">
        <f>IF(C383='Community-Wide Current State'!$A$18,'Inventory - Vehicles and Equip.'!J365-'Inventory - Vehicles and Equip.'!O365,'Inventory - Linear and Vertical'!I370)</f>
        <v>0</v>
      </c>
      <c r="I383" s="188">
        <f>'Inventory - Linear and Vertical'!M370</f>
        <v>0</v>
      </c>
      <c r="J383" s="189" t="str">
        <f>IF(ISNUMBER('Inventory - Linear and Vertical'!AA370),'Inventory - Linear and Vertical'!AA370,"")</f>
        <v/>
      </c>
      <c r="K383" s="190">
        <f t="shared" si="168"/>
        <v>0</v>
      </c>
      <c r="L383" s="190">
        <f t="shared" si="174"/>
        <v>0</v>
      </c>
      <c r="M383" s="190">
        <f t="shared" si="175"/>
        <v>0</v>
      </c>
      <c r="N383" s="190">
        <f t="shared" si="176"/>
        <v>0</v>
      </c>
      <c r="O383" s="190">
        <f t="shared" si="177"/>
        <v>0</v>
      </c>
      <c r="P383" s="191">
        <f t="shared" si="178"/>
        <v>0</v>
      </c>
      <c r="Q383" s="192" t="str">
        <f t="shared" si="179"/>
        <v/>
      </c>
      <c r="R383" s="192" t="str">
        <f t="shared" si="180"/>
        <v/>
      </c>
      <c r="S383" s="169" t="str">
        <f t="shared" si="170"/>
        <v/>
      </c>
      <c r="T383" s="169" t="str">
        <f t="shared" si="191"/>
        <v/>
      </c>
      <c r="U383" s="169" t="str">
        <f t="shared" si="191"/>
        <v/>
      </c>
      <c r="V383" s="169" t="str">
        <f t="shared" si="171"/>
        <v/>
      </c>
      <c r="W383" s="169" t="str">
        <f t="shared" si="189"/>
        <v/>
      </c>
      <c r="X383" s="169" t="str">
        <f t="shared" si="189"/>
        <v/>
      </c>
      <c r="Y383" s="169" t="str">
        <f t="shared" si="189"/>
        <v/>
      </c>
      <c r="Z383" s="169" t="str">
        <f t="shared" si="189"/>
        <v/>
      </c>
      <c r="AA383" s="169" t="str">
        <f t="shared" si="189"/>
        <v/>
      </c>
      <c r="AB383" s="169" t="str">
        <f t="shared" si="189"/>
        <v/>
      </c>
      <c r="AC383" s="169" t="str">
        <f t="shared" si="189"/>
        <v/>
      </c>
      <c r="AD383" s="169" t="str">
        <f t="shared" si="189"/>
        <v/>
      </c>
      <c r="AE383" s="169" t="str">
        <f t="shared" si="189"/>
        <v/>
      </c>
      <c r="AF383" s="169" t="str">
        <f t="shared" si="189"/>
        <v/>
      </c>
      <c r="AG383" s="169" t="str">
        <f t="shared" si="190"/>
        <v/>
      </c>
      <c r="AH383" s="169" t="str">
        <f t="shared" si="190"/>
        <v/>
      </c>
      <c r="AI383" s="169" t="str">
        <f t="shared" si="190"/>
        <v/>
      </c>
      <c r="AJ383" s="169" t="str">
        <f t="shared" si="190"/>
        <v/>
      </c>
      <c r="AK383" s="169" t="str">
        <f t="shared" si="190"/>
        <v/>
      </c>
      <c r="AL383" s="169" t="str">
        <f t="shared" si="190"/>
        <v/>
      </c>
      <c r="AM383" s="169" t="str">
        <f t="shared" si="190"/>
        <v/>
      </c>
      <c r="AN383" s="169" t="str">
        <f t="shared" si="190"/>
        <v/>
      </c>
      <c r="AO383" s="169" t="str">
        <f t="shared" si="190"/>
        <v/>
      </c>
      <c r="AP383" s="169" t="str">
        <f t="shared" si="190"/>
        <v/>
      </c>
      <c r="AQ383" s="170">
        <f t="shared" si="181"/>
        <v>0</v>
      </c>
      <c r="AR383" s="170">
        <f t="shared" si="182"/>
        <v>0</v>
      </c>
      <c r="AS383" s="193">
        <f t="shared" si="183"/>
        <v>0</v>
      </c>
    </row>
    <row r="384" spans="1:45" s="74" customFormat="1" ht="27.75" customHeight="1">
      <c r="A384" s="184">
        <f>'Inventory - Linear and Vertical'!A371</f>
        <v>368</v>
      </c>
      <c r="B384" s="184"/>
      <c r="C384" s="184">
        <f>'Inventory - Linear and Vertical'!D371</f>
        <v>0</v>
      </c>
      <c r="D384" s="184" t="str">
        <f>IF('Inventory - Linear and Vertical'!E371="","",'Inventory - Linear and Vertical'!E371)</f>
        <v/>
      </c>
      <c r="E384" s="185">
        <f>'Inventory - Linear and Vertical'!F371</f>
        <v>0</v>
      </c>
      <c r="F384" s="186">
        <f>'Inventory - Linear and Vertical'!G371</f>
        <v>0</v>
      </c>
      <c r="G384" s="194">
        <f>'Inventory - Linear and Vertical'!K371</f>
        <v>0</v>
      </c>
      <c r="H384" s="188">
        <f>IF(C384='Community-Wide Current State'!$A$18,'Inventory - Vehicles and Equip.'!J366-'Inventory - Vehicles and Equip.'!O366,'Inventory - Linear and Vertical'!I371)</f>
        <v>0</v>
      </c>
      <c r="I384" s="188">
        <f>'Inventory - Linear and Vertical'!M371</f>
        <v>0</v>
      </c>
      <c r="J384" s="189" t="str">
        <f>IF(ISNUMBER('Inventory - Linear and Vertical'!AA371),'Inventory - Linear and Vertical'!AA371,"")</f>
        <v/>
      </c>
      <c r="K384" s="190">
        <f t="shared" si="168"/>
        <v>0</v>
      </c>
      <c r="L384" s="190">
        <f t="shared" si="174"/>
        <v>0</v>
      </c>
      <c r="M384" s="190">
        <f t="shared" si="175"/>
        <v>0</v>
      </c>
      <c r="N384" s="190">
        <f t="shared" si="176"/>
        <v>0</v>
      </c>
      <c r="O384" s="190">
        <f t="shared" si="177"/>
        <v>0</v>
      </c>
      <c r="P384" s="191">
        <f t="shared" si="178"/>
        <v>0</v>
      </c>
      <c r="Q384" s="192" t="str">
        <f t="shared" si="179"/>
        <v/>
      </c>
      <c r="R384" s="192" t="str">
        <f t="shared" si="180"/>
        <v/>
      </c>
      <c r="S384" s="169" t="str">
        <f t="shared" si="170"/>
        <v/>
      </c>
      <c r="T384" s="169" t="str">
        <f t="shared" si="191"/>
        <v/>
      </c>
      <c r="U384" s="169" t="str">
        <f t="shared" si="191"/>
        <v/>
      </c>
      <c r="V384" s="169" t="str">
        <f t="shared" si="171"/>
        <v/>
      </c>
      <c r="W384" s="169" t="str">
        <f t="shared" si="189"/>
        <v/>
      </c>
      <c r="X384" s="169" t="str">
        <f t="shared" si="189"/>
        <v/>
      </c>
      <c r="Y384" s="169" t="str">
        <f t="shared" si="189"/>
        <v/>
      </c>
      <c r="Z384" s="169" t="str">
        <f t="shared" si="189"/>
        <v/>
      </c>
      <c r="AA384" s="169" t="str">
        <f t="shared" si="189"/>
        <v/>
      </c>
      <c r="AB384" s="169" t="str">
        <f t="shared" si="189"/>
        <v/>
      </c>
      <c r="AC384" s="169" t="str">
        <f t="shared" si="189"/>
        <v/>
      </c>
      <c r="AD384" s="169" t="str">
        <f t="shared" si="189"/>
        <v/>
      </c>
      <c r="AE384" s="169" t="str">
        <f t="shared" si="189"/>
        <v/>
      </c>
      <c r="AF384" s="169" t="str">
        <f t="shared" si="189"/>
        <v/>
      </c>
      <c r="AG384" s="169" t="str">
        <f t="shared" si="190"/>
        <v/>
      </c>
      <c r="AH384" s="169" t="str">
        <f t="shared" si="190"/>
        <v/>
      </c>
      <c r="AI384" s="169" t="str">
        <f t="shared" si="190"/>
        <v/>
      </c>
      <c r="AJ384" s="169" t="str">
        <f t="shared" si="190"/>
        <v/>
      </c>
      <c r="AK384" s="169" t="str">
        <f t="shared" si="190"/>
        <v/>
      </c>
      <c r="AL384" s="169" t="str">
        <f t="shared" si="190"/>
        <v/>
      </c>
      <c r="AM384" s="169" t="str">
        <f t="shared" si="190"/>
        <v/>
      </c>
      <c r="AN384" s="169" t="str">
        <f t="shared" si="190"/>
        <v/>
      </c>
      <c r="AO384" s="169" t="str">
        <f t="shared" si="190"/>
        <v/>
      </c>
      <c r="AP384" s="169" t="str">
        <f t="shared" si="190"/>
        <v/>
      </c>
      <c r="AQ384" s="170">
        <f t="shared" si="181"/>
        <v>0</v>
      </c>
      <c r="AR384" s="170">
        <f t="shared" si="182"/>
        <v>0</v>
      </c>
      <c r="AS384" s="193">
        <f t="shared" si="183"/>
        <v>0</v>
      </c>
    </row>
    <row r="385" spans="1:45" s="74" customFormat="1" ht="27.75" customHeight="1">
      <c r="A385" s="184">
        <f>'Inventory - Linear and Vertical'!A372</f>
        <v>369</v>
      </c>
      <c r="B385" s="184"/>
      <c r="C385" s="184">
        <f>'Inventory - Linear and Vertical'!D372</f>
        <v>0</v>
      </c>
      <c r="D385" s="184" t="str">
        <f>IF('Inventory - Linear and Vertical'!E372="","",'Inventory - Linear and Vertical'!E372)</f>
        <v/>
      </c>
      <c r="E385" s="185">
        <f>'Inventory - Linear and Vertical'!F372</f>
        <v>0</v>
      </c>
      <c r="F385" s="186">
        <f>'Inventory - Linear and Vertical'!G372</f>
        <v>0</v>
      </c>
      <c r="G385" s="194">
        <f>'Inventory - Linear and Vertical'!K372</f>
        <v>0</v>
      </c>
      <c r="H385" s="188">
        <f>IF(C385='Community-Wide Current State'!$A$18,'Inventory - Vehicles and Equip.'!J367-'Inventory - Vehicles and Equip.'!O367,'Inventory - Linear and Vertical'!I372)</f>
        <v>0</v>
      </c>
      <c r="I385" s="188">
        <f>'Inventory - Linear and Vertical'!M372</f>
        <v>0</v>
      </c>
      <c r="J385" s="189" t="str">
        <f>IF(ISNUMBER('Inventory - Linear and Vertical'!AA372),'Inventory - Linear and Vertical'!AA372,"")</f>
        <v/>
      </c>
      <c r="K385" s="190">
        <f t="shared" si="168"/>
        <v>0</v>
      </c>
      <c r="L385" s="190">
        <f t="shared" si="174"/>
        <v>0</v>
      </c>
      <c r="M385" s="190">
        <f t="shared" si="175"/>
        <v>0</v>
      </c>
      <c r="N385" s="190">
        <f t="shared" si="176"/>
        <v>0</v>
      </c>
      <c r="O385" s="190">
        <f t="shared" si="177"/>
        <v>0</v>
      </c>
      <c r="P385" s="191">
        <f t="shared" si="178"/>
        <v>0</v>
      </c>
      <c r="Q385" s="192" t="str">
        <f t="shared" si="179"/>
        <v/>
      </c>
      <c r="R385" s="192" t="str">
        <f t="shared" si="180"/>
        <v/>
      </c>
      <c r="S385" s="169" t="str">
        <f t="shared" si="170"/>
        <v/>
      </c>
      <c r="T385" s="169" t="str">
        <f t="shared" si="191"/>
        <v/>
      </c>
      <c r="U385" s="169" t="str">
        <f t="shared" si="191"/>
        <v/>
      </c>
      <c r="V385" s="169" t="str">
        <f t="shared" si="171"/>
        <v/>
      </c>
      <c r="W385" s="169" t="str">
        <f t="shared" si="189"/>
        <v/>
      </c>
      <c r="X385" s="169" t="str">
        <f t="shared" si="189"/>
        <v/>
      </c>
      <c r="Y385" s="169" t="str">
        <f t="shared" si="189"/>
        <v/>
      </c>
      <c r="Z385" s="169" t="str">
        <f t="shared" si="189"/>
        <v/>
      </c>
      <c r="AA385" s="169" t="str">
        <f t="shared" si="189"/>
        <v/>
      </c>
      <c r="AB385" s="169" t="str">
        <f t="shared" si="189"/>
        <v/>
      </c>
      <c r="AC385" s="169" t="str">
        <f t="shared" si="189"/>
        <v/>
      </c>
      <c r="AD385" s="169" t="str">
        <f t="shared" si="189"/>
        <v/>
      </c>
      <c r="AE385" s="169" t="str">
        <f t="shared" si="189"/>
        <v/>
      </c>
      <c r="AF385" s="169" t="str">
        <f t="shared" si="189"/>
        <v/>
      </c>
      <c r="AG385" s="169" t="str">
        <f t="shared" si="190"/>
        <v/>
      </c>
      <c r="AH385" s="169" t="str">
        <f t="shared" si="190"/>
        <v/>
      </c>
      <c r="AI385" s="169" t="str">
        <f t="shared" si="190"/>
        <v/>
      </c>
      <c r="AJ385" s="169" t="str">
        <f t="shared" si="190"/>
        <v/>
      </c>
      <c r="AK385" s="169" t="str">
        <f t="shared" si="190"/>
        <v/>
      </c>
      <c r="AL385" s="169" t="str">
        <f t="shared" si="190"/>
        <v/>
      </c>
      <c r="AM385" s="169" t="str">
        <f t="shared" si="190"/>
        <v/>
      </c>
      <c r="AN385" s="169" t="str">
        <f t="shared" si="190"/>
        <v/>
      </c>
      <c r="AO385" s="169" t="str">
        <f t="shared" si="190"/>
        <v/>
      </c>
      <c r="AP385" s="169" t="str">
        <f t="shared" si="190"/>
        <v/>
      </c>
      <c r="AQ385" s="170">
        <f t="shared" si="181"/>
        <v>0</v>
      </c>
      <c r="AR385" s="170">
        <f t="shared" si="182"/>
        <v>0</v>
      </c>
      <c r="AS385" s="193">
        <f t="shared" si="183"/>
        <v>0</v>
      </c>
    </row>
    <row r="386" spans="1:45" s="74" customFormat="1" ht="27.75" customHeight="1">
      <c r="A386" s="184">
        <f>'Inventory - Linear and Vertical'!A373</f>
        <v>370</v>
      </c>
      <c r="B386" s="184"/>
      <c r="C386" s="184">
        <f>'Inventory - Linear and Vertical'!D373</f>
        <v>0</v>
      </c>
      <c r="D386" s="184" t="str">
        <f>IF('Inventory - Linear and Vertical'!E373="","",'Inventory - Linear and Vertical'!E373)</f>
        <v/>
      </c>
      <c r="E386" s="185">
        <f>'Inventory - Linear and Vertical'!F373</f>
        <v>0</v>
      </c>
      <c r="F386" s="186">
        <f>'Inventory - Linear and Vertical'!G373</f>
        <v>0</v>
      </c>
      <c r="G386" s="194">
        <f>'Inventory - Linear and Vertical'!K373</f>
        <v>0</v>
      </c>
      <c r="H386" s="188">
        <f>IF(C386='Community-Wide Current State'!$A$18,'Inventory - Vehicles and Equip.'!J368-'Inventory - Vehicles and Equip.'!O368,'Inventory - Linear and Vertical'!I373)</f>
        <v>0</v>
      </c>
      <c r="I386" s="188">
        <f>'Inventory - Linear and Vertical'!M373</f>
        <v>0</v>
      </c>
      <c r="J386" s="189" t="str">
        <f>IF(ISNUMBER('Inventory - Linear and Vertical'!AA373),'Inventory - Linear and Vertical'!AA373,"")</f>
        <v/>
      </c>
      <c r="K386" s="190">
        <f t="shared" si="168"/>
        <v>0</v>
      </c>
      <c r="L386" s="190">
        <f t="shared" si="174"/>
        <v>0</v>
      </c>
      <c r="M386" s="190">
        <f t="shared" si="175"/>
        <v>0</v>
      </c>
      <c r="N386" s="190">
        <f t="shared" si="176"/>
        <v>0</v>
      </c>
      <c r="O386" s="190">
        <f t="shared" si="177"/>
        <v>0</v>
      </c>
      <c r="P386" s="191">
        <f t="shared" si="178"/>
        <v>0</v>
      </c>
      <c r="Q386" s="192" t="str">
        <f t="shared" si="179"/>
        <v/>
      </c>
      <c r="R386" s="192" t="str">
        <f t="shared" si="180"/>
        <v/>
      </c>
      <c r="S386" s="169" t="str">
        <f t="shared" si="170"/>
        <v/>
      </c>
      <c r="T386" s="169" t="str">
        <f t="shared" si="191"/>
        <v/>
      </c>
      <c r="U386" s="169" t="str">
        <f t="shared" si="191"/>
        <v/>
      </c>
      <c r="V386" s="169" t="str">
        <f t="shared" si="171"/>
        <v/>
      </c>
      <c r="W386" s="169" t="str">
        <f t="shared" si="189"/>
        <v/>
      </c>
      <c r="X386" s="169" t="str">
        <f t="shared" si="189"/>
        <v/>
      </c>
      <c r="Y386" s="169" t="str">
        <f t="shared" si="189"/>
        <v/>
      </c>
      <c r="Z386" s="169" t="str">
        <f t="shared" si="189"/>
        <v/>
      </c>
      <c r="AA386" s="169" t="str">
        <f t="shared" si="189"/>
        <v/>
      </c>
      <c r="AB386" s="169" t="str">
        <f t="shared" si="189"/>
        <v/>
      </c>
      <c r="AC386" s="169" t="str">
        <f t="shared" si="189"/>
        <v/>
      </c>
      <c r="AD386" s="169" t="str">
        <f t="shared" si="189"/>
        <v/>
      </c>
      <c r="AE386" s="169" t="str">
        <f t="shared" si="189"/>
        <v/>
      </c>
      <c r="AF386" s="169" t="str">
        <f t="shared" si="189"/>
        <v/>
      </c>
      <c r="AG386" s="169" t="str">
        <f t="shared" si="190"/>
        <v/>
      </c>
      <c r="AH386" s="169" t="str">
        <f t="shared" si="190"/>
        <v/>
      </c>
      <c r="AI386" s="169" t="str">
        <f t="shared" si="190"/>
        <v/>
      </c>
      <c r="AJ386" s="169" t="str">
        <f t="shared" si="190"/>
        <v/>
      </c>
      <c r="AK386" s="169" t="str">
        <f t="shared" si="190"/>
        <v/>
      </c>
      <c r="AL386" s="169" t="str">
        <f t="shared" si="190"/>
        <v/>
      </c>
      <c r="AM386" s="169" t="str">
        <f t="shared" si="190"/>
        <v/>
      </c>
      <c r="AN386" s="169" t="str">
        <f t="shared" si="190"/>
        <v/>
      </c>
      <c r="AO386" s="169" t="str">
        <f t="shared" si="190"/>
        <v/>
      </c>
      <c r="AP386" s="169" t="str">
        <f t="shared" si="190"/>
        <v/>
      </c>
      <c r="AQ386" s="170">
        <f t="shared" si="181"/>
        <v>0</v>
      </c>
      <c r="AR386" s="170">
        <f t="shared" si="182"/>
        <v>0</v>
      </c>
      <c r="AS386" s="193">
        <f t="shared" si="183"/>
        <v>0</v>
      </c>
    </row>
    <row r="387" spans="1:45" s="74" customFormat="1" ht="27.75" customHeight="1">
      <c r="A387" s="184">
        <f>'Inventory - Linear and Vertical'!A374</f>
        <v>371</v>
      </c>
      <c r="B387" s="184"/>
      <c r="C387" s="184">
        <f>'Inventory - Linear and Vertical'!D374</f>
        <v>0</v>
      </c>
      <c r="D387" s="184" t="str">
        <f>IF('Inventory - Linear and Vertical'!E374="","",'Inventory - Linear and Vertical'!E374)</f>
        <v/>
      </c>
      <c r="E387" s="185">
        <f>'Inventory - Linear and Vertical'!F374</f>
        <v>0</v>
      </c>
      <c r="F387" s="186">
        <f>'Inventory - Linear and Vertical'!G374</f>
        <v>0</v>
      </c>
      <c r="G387" s="194">
        <f>'Inventory - Linear and Vertical'!K374</f>
        <v>0</v>
      </c>
      <c r="H387" s="188">
        <f>IF(C387='Community-Wide Current State'!$A$18,'Inventory - Vehicles and Equip.'!J369-'Inventory - Vehicles and Equip.'!O369,'Inventory - Linear and Vertical'!I374)</f>
        <v>0</v>
      </c>
      <c r="I387" s="188">
        <f>'Inventory - Linear and Vertical'!M374</f>
        <v>0</v>
      </c>
      <c r="J387" s="189" t="str">
        <f>IF(ISNUMBER('Inventory - Linear and Vertical'!AA374),'Inventory - Linear and Vertical'!AA374,"")</f>
        <v/>
      </c>
      <c r="K387" s="190">
        <f t="shared" si="168"/>
        <v>0</v>
      </c>
      <c r="L387" s="190">
        <f t="shared" si="174"/>
        <v>0</v>
      </c>
      <c r="M387" s="190">
        <f t="shared" si="175"/>
        <v>0</v>
      </c>
      <c r="N387" s="190">
        <f t="shared" si="176"/>
        <v>0</v>
      </c>
      <c r="O387" s="190">
        <f t="shared" si="177"/>
        <v>0</v>
      </c>
      <c r="P387" s="191">
        <f t="shared" si="178"/>
        <v>0</v>
      </c>
      <c r="Q387" s="192" t="str">
        <f t="shared" si="179"/>
        <v/>
      </c>
      <c r="R387" s="192" t="str">
        <f t="shared" si="180"/>
        <v/>
      </c>
      <c r="S387" s="169" t="str">
        <f t="shared" si="170"/>
        <v/>
      </c>
      <c r="T387" s="169" t="str">
        <f t="shared" si="191"/>
        <v/>
      </c>
      <c r="U387" s="169" t="str">
        <f t="shared" si="191"/>
        <v/>
      </c>
      <c r="V387" s="169" t="str">
        <f t="shared" si="171"/>
        <v/>
      </c>
      <c r="W387" s="169" t="str">
        <f t="shared" ref="W387:AF396" si="192">IF(OR($K387=W$16,$L387=W$16,$M387=W$16,$N387=W$16,$O387=W$16,$P387=W$16),$G387,"")</f>
        <v/>
      </c>
      <c r="X387" s="169" t="str">
        <f t="shared" si="192"/>
        <v/>
      </c>
      <c r="Y387" s="169" t="str">
        <f t="shared" si="192"/>
        <v/>
      </c>
      <c r="Z387" s="169" t="str">
        <f t="shared" si="192"/>
        <v/>
      </c>
      <c r="AA387" s="169" t="str">
        <f t="shared" si="192"/>
        <v/>
      </c>
      <c r="AB387" s="169" t="str">
        <f t="shared" si="192"/>
        <v/>
      </c>
      <c r="AC387" s="169" t="str">
        <f t="shared" si="192"/>
        <v/>
      </c>
      <c r="AD387" s="169" t="str">
        <f t="shared" si="192"/>
        <v/>
      </c>
      <c r="AE387" s="169" t="str">
        <f t="shared" si="192"/>
        <v/>
      </c>
      <c r="AF387" s="169" t="str">
        <f t="shared" si="192"/>
        <v/>
      </c>
      <c r="AG387" s="169" t="str">
        <f t="shared" ref="AG387:AP396" si="193">IF(OR($K387=AG$16,$L387=AG$16,$M387=AG$16,$N387=AG$16,$O387=AG$16,$P387=AG$16),$G387,"")</f>
        <v/>
      </c>
      <c r="AH387" s="169" t="str">
        <f t="shared" si="193"/>
        <v/>
      </c>
      <c r="AI387" s="169" t="str">
        <f t="shared" si="193"/>
        <v/>
      </c>
      <c r="AJ387" s="169" t="str">
        <f t="shared" si="193"/>
        <v/>
      </c>
      <c r="AK387" s="169" t="str">
        <f t="shared" si="193"/>
        <v/>
      </c>
      <c r="AL387" s="169" t="str">
        <f t="shared" si="193"/>
        <v/>
      </c>
      <c r="AM387" s="169" t="str">
        <f t="shared" si="193"/>
        <v/>
      </c>
      <c r="AN387" s="169" t="str">
        <f t="shared" si="193"/>
        <v/>
      </c>
      <c r="AO387" s="169" t="str">
        <f t="shared" si="193"/>
        <v/>
      </c>
      <c r="AP387" s="169" t="str">
        <f t="shared" si="193"/>
        <v/>
      </c>
      <c r="AQ387" s="170">
        <f t="shared" si="181"/>
        <v>0</v>
      </c>
      <c r="AR387" s="170">
        <f t="shared" si="182"/>
        <v>0</v>
      </c>
      <c r="AS387" s="193">
        <f t="shared" si="183"/>
        <v>0</v>
      </c>
    </row>
    <row r="388" spans="1:45" s="74" customFormat="1" ht="27.75" customHeight="1">
      <c r="A388" s="184">
        <f>'Inventory - Linear and Vertical'!A375</f>
        <v>372</v>
      </c>
      <c r="B388" s="184"/>
      <c r="C388" s="184">
        <f>'Inventory - Linear and Vertical'!D375</f>
        <v>0</v>
      </c>
      <c r="D388" s="184" t="str">
        <f>IF('Inventory - Linear and Vertical'!E375="","",'Inventory - Linear and Vertical'!E375)</f>
        <v/>
      </c>
      <c r="E388" s="185">
        <f>'Inventory - Linear and Vertical'!F375</f>
        <v>0</v>
      </c>
      <c r="F388" s="186">
        <f>'Inventory - Linear and Vertical'!G375</f>
        <v>0</v>
      </c>
      <c r="G388" s="194">
        <f>'Inventory - Linear and Vertical'!K375</f>
        <v>0</v>
      </c>
      <c r="H388" s="188">
        <f>IF(C388='Community-Wide Current State'!$A$18,'Inventory - Vehicles and Equip.'!J370-'Inventory - Vehicles and Equip.'!O370,'Inventory - Linear and Vertical'!I375)</f>
        <v>0</v>
      </c>
      <c r="I388" s="188">
        <f>'Inventory - Linear and Vertical'!M375</f>
        <v>0</v>
      </c>
      <c r="J388" s="189" t="str">
        <f>IF(ISNUMBER('Inventory - Linear and Vertical'!AA375),'Inventory - Linear and Vertical'!AA375,"")</f>
        <v/>
      </c>
      <c r="K388" s="190">
        <f t="shared" si="168"/>
        <v>0</v>
      </c>
      <c r="L388" s="190">
        <f t="shared" si="174"/>
        <v>0</v>
      </c>
      <c r="M388" s="190">
        <f t="shared" si="175"/>
        <v>0</v>
      </c>
      <c r="N388" s="190">
        <f t="shared" si="176"/>
        <v>0</v>
      </c>
      <c r="O388" s="190">
        <f t="shared" si="177"/>
        <v>0</v>
      </c>
      <c r="P388" s="191">
        <f t="shared" si="178"/>
        <v>0</v>
      </c>
      <c r="Q388" s="192" t="str">
        <f t="shared" si="179"/>
        <v/>
      </c>
      <c r="R388" s="192" t="str">
        <f t="shared" si="180"/>
        <v/>
      </c>
      <c r="S388" s="169" t="str">
        <f t="shared" si="170"/>
        <v/>
      </c>
      <c r="T388" s="169" t="str">
        <f t="shared" si="191"/>
        <v/>
      </c>
      <c r="U388" s="169" t="str">
        <f t="shared" si="191"/>
        <v/>
      </c>
      <c r="V388" s="169" t="str">
        <f t="shared" si="171"/>
        <v/>
      </c>
      <c r="W388" s="169" t="str">
        <f t="shared" si="192"/>
        <v/>
      </c>
      <c r="X388" s="169" t="str">
        <f t="shared" si="192"/>
        <v/>
      </c>
      <c r="Y388" s="169" t="str">
        <f t="shared" si="192"/>
        <v/>
      </c>
      <c r="Z388" s="169" t="str">
        <f t="shared" si="192"/>
        <v/>
      </c>
      <c r="AA388" s="169" t="str">
        <f t="shared" si="192"/>
        <v/>
      </c>
      <c r="AB388" s="169" t="str">
        <f t="shared" si="192"/>
        <v/>
      </c>
      <c r="AC388" s="169" t="str">
        <f t="shared" si="192"/>
        <v/>
      </c>
      <c r="AD388" s="169" t="str">
        <f t="shared" si="192"/>
        <v/>
      </c>
      <c r="AE388" s="169" t="str">
        <f t="shared" si="192"/>
        <v/>
      </c>
      <c r="AF388" s="169" t="str">
        <f t="shared" si="192"/>
        <v/>
      </c>
      <c r="AG388" s="169" t="str">
        <f t="shared" si="193"/>
        <v/>
      </c>
      <c r="AH388" s="169" t="str">
        <f t="shared" si="193"/>
        <v/>
      </c>
      <c r="AI388" s="169" t="str">
        <f t="shared" si="193"/>
        <v/>
      </c>
      <c r="AJ388" s="169" t="str">
        <f t="shared" si="193"/>
        <v/>
      </c>
      <c r="AK388" s="169" t="str">
        <f t="shared" si="193"/>
        <v/>
      </c>
      <c r="AL388" s="169" t="str">
        <f t="shared" si="193"/>
        <v/>
      </c>
      <c r="AM388" s="169" t="str">
        <f t="shared" si="193"/>
        <v/>
      </c>
      <c r="AN388" s="169" t="str">
        <f t="shared" si="193"/>
        <v/>
      </c>
      <c r="AO388" s="169" t="str">
        <f t="shared" si="193"/>
        <v/>
      </c>
      <c r="AP388" s="169" t="str">
        <f t="shared" si="193"/>
        <v/>
      </c>
      <c r="AQ388" s="170">
        <f t="shared" si="181"/>
        <v>0</v>
      </c>
      <c r="AR388" s="170">
        <f t="shared" si="182"/>
        <v>0</v>
      </c>
      <c r="AS388" s="193">
        <f t="shared" si="183"/>
        <v>0</v>
      </c>
    </row>
    <row r="389" spans="1:45" s="74" customFormat="1" ht="27.75" customHeight="1">
      <c r="A389" s="184">
        <f>'Inventory - Linear and Vertical'!A376</f>
        <v>373</v>
      </c>
      <c r="B389" s="184"/>
      <c r="C389" s="184">
        <f>'Inventory - Linear and Vertical'!D376</f>
        <v>0</v>
      </c>
      <c r="D389" s="184" t="str">
        <f>IF('Inventory - Linear and Vertical'!E376="","",'Inventory - Linear and Vertical'!E376)</f>
        <v/>
      </c>
      <c r="E389" s="185">
        <f>'Inventory - Linear and Vertical'!F376</f>
        <v>0</v>
      </c>
      <c r="F389" s="186">
        <f>'Inventory - Linear and Vertical'!G376</f>
        <v>0</v>
      </c>
      <c r="G389" s="194">
        <f>'Inventory - Linear and Vertical'!K376</f>
        <v>0</v>
      </c>
      <c r="H389" s="188">
        <f>IF(C389='Community-Wide Current State'!$A$18,'Inventory - Vehicles and Equip.'!J371-'Inventory - Vehicles and Equip.'!O371,'Inventory - Linear and Vertical'!I376)</f>
        <v>0</v>
      </c>
      <c r="I389" s="188">
        <f>'Inventory - Linear and Vertical'!M376</f>
        <v>0</v>
      </c>
      <c r="J389" s="189" t="str">
        <f>IF(ISNUMBER('Inventory - Linear and Vertical'!AA376),'Inventory - Linear and Vertical'!AA376,"")</f>
        <v/>
      </c>
      <c r="K389" s="190">
        <f t="shared" si="168"/>
        <v>0</v>
      </c>
      <c r="L389" s="190">
        <f t="shared" si="174"/>
        <v>0</v>
      </c>
      <c r="M389" s="190">
        <f t="shared" si="175"/>
        <v>0</v>
      </c>
      <c r="N389" s="190">
        <f t="shared" si="176"/>
        <v>0</v>
      </c>
      <c r="O389" s="190">
        <f t="shared" si="177"/>
        <v>0</v>
      </c>
      <c r="P389" s="191">
        <f t="shared" si="178"/>
        <v>0</v>
      </c>
      <c r="Q389" s="192" t="str">
        <f t="shared" si="179"/>
        <v/>
      </c>
      <c r="R389" s="192" t="str">
        <f t="shared" si="180"/>
        <v/>
      </c>
      <c r="S389" s="169" t="str">
        <f t="shared" si="170"/>
        <v/>
      </c>
      <c r="T389" s="169" t="str">
        <f t="shared" si="191"/>
        <v/>
      </c>
      <c r="U389" s="169" t="str">
        <f t="shared" si="191"/>
        <v/>
      </c>
      <c r="V389" s="169" t="str">
        <f t="shared" si="171"/>
        <v/>
      </c>
      <c r="W389" s="169" t="str">
        <f t="shared" si="192"/>
        <v/>
      </c>
      <c r="X389" s="169" t="str">
        <f t="shared" si="192"/>
        <v/>
      </c>
      <c r="Y389" s="169" t="str">
        <f t="shared" si="192"/>
        <v/>
      </c>
      <c r="Z389" s="169" t="str">
        <f t="shared" si="192"/>
        <v/>
      </c>
      <c r="AA389" s="169" t="str">
        <f t="shared" si="192"/>
        <v/>
      </c>
      <c r="AB389" s="169" t="str">
        <f t="shared" si="192"/>
        <v/>
      </c>
      <c r="AC389" s="169" t="str">
        <f t="shared" si="192"/>
        <v/>
      </c>
      <c r="AD389" s="169" t="str">
        <f t="shared" si="192"/>
        <v/>
      </c>
      <c r="AE389" s="169" t="str">
        <f t="shared" si="192"/>
        <v/>
      </c>
      <c r="AF389" s="169" t="str">
        <f t="shared" si="192"/>
        <v/>
      </c>
      <c r="AG389" s="169" t="str">
        <f t="shared" si="193"/>
        <v/>
      </c>
      <c r="AH389" s="169" t="str">
        <f t="shared" si="193"/>
        <v/>
      </c>
      <c r="AI389" s="169" t="str">
        <f t="shared" si="193"/>
        <v/>
      </c>
      <c r="AJ389" s="169" t="str">
        <f t="shared" si="193"/>
        <v/>
      </c>
      <c r="AK389" s="169" t="str">
        <f t="shared" si="193"/>
        <v/>
      </c>
      <c r="AL389" s="169" t="str">
        <f t="shared" si="193"/>
        <v/>
      </c>
      <c r="AM389" s="169" t="str">
        <f t="shared" si="193"/>
        <v/>
      </c>
      <c r="AN389" s="169" t="str">
        <f t="shared" si="193"/>
        <v/>
      </c>
      <c r="AO389" s="169" t="str">
        <f t="shared" si="193"/>
        <v/>
      </c>
      <c r="AP389" s="169" t="str">
        <f t="shared" si="193"/>
        <v/>
      </c>
      <c r="AQ389" s="170">
        <f t="shared" si="181"/>
        <v>0</v>
      </c>
      <c r="AR389" s="170">
        <f t="shared" si="182"/>
        <v>0</v>
      </c>
      <c r="AS389" s="193">
        <f t="shared" si="183"/>
        <v>0</v>
      </c>
    </row>
    <row r="390" spans="1:45" s="74" customFormat="1" ht="27.75" customHeight="1">
      <c r="A390" s="184">
        <f>'Inventory - Linear and Vertical'!A377</f>
        <v>374</v>
      </c>
      <c r="B390" s="184"/>
      <c r="C390" s="184">
        <f>'Inventory - Linear and Vertical'!D377</f>
        <v>0</v>
      </c>
      <c r="D390" s="184" t="str">
        <f>IF('Inventory - Linear and Vertical'!E377="","",'Inventory - Linear and Vertical'!E377)</f>
        <v/>
      </c>
      <c r="E390" s="185">
        <f>'Inventory - Linear and Vertical'!F377</f>
        <v>0</v>
      </c>
      <c r="F390" s="186">
        <f>'Inventory - Linear and Vertical'!G377</f>
        <v>0</v>
      </c>
      <c r="G390" s="194">
        <f>'Inventory - Linear and Vertical'!K377</f>
        <v>0</v>
      </c>
      <c r="H390" s="188">
        <f>IF(C390='Community-Wide Current State'!$A$18,'Inventory - Vehicles and Equip.'!J372-'Inventory - Vehicles and Equip.'!O372,'Inventory - Linear and Vertical'!I377)</f>
        <v>0</v>
      </c>
      <c r="I390" s="188">
        <f>'Inventory - Linear and Vertical'!M377</f>
        <v>0</v>
      </c>
      <c r="J390" s="189" t="str">
        <f>IF(ISNUMBER('Inventory - Linear and Vertical'!AA377),'Inventory - Linear and Vertical'!AA377,"")</f>
        <v/>
      </c>
      <c r="K390" s="190">
        <f t="shared" si="168"/>
        <v>0</v>
      </c>
      <c r="L390" s="190">
        <f t="shared" si="174"/>
        <v>0</v>
      </c>
      <c r="M390" s="190">
        <f t="shared" si="175"/>
        <v>0</v>
      </c>
      <c r="N390" s="190">
        <f t="shared" si="176"/>
        <v>0</v>
      </c>
      <c r="O390" s="190">
        <f t="shared" si="177"/>
        <v>0</v>
      </c>
      <c r="P390" s="191">
        <f t="shared" si="178"/>
        <v>0</v>
      </c>
      <c r="Q390" s="192" t="str">
        <f t="shared" si="179"/>
        <v/>
      </c>
      <c r="R390" s="192" t="str">
        <f t="shared" si="180"/>
        <v/>
      </c>
      <c r="S390" s="169" t="str">
        <f t="shared" si="170"/>
        <v/>
      </c>
      <c r="T390" s="169" t="str">
        <f t="shared" si="191"/>
        <v/>
      </c>
      <c r="U390" s="169" t="str">
        <f t="shared" si="191"/>
        <v/>
      </c>
      <c r="V390" s="169" t="str">
        <f t="shared" si="171"/>
        <v/>
      </c>
      <c r="W390" s="169" t="str">
        <f t="shared" si="192"/>
        <v/>
      </c>
      <c r="X390" s="169" t="str">
        <f t="shared" si="192"/>
        <v/>
      </c>
      <c r="Y390" s="169" t="str">
        <f t="shared" si="192"/>
        <v/>
      </c>
      <c r="Z390" s="169" t="str">
        <f t="shared" si="192"/>
        <v/>
      </c>
      <c r="AA390" s="169" t="str">
        <f t="shared" si="192"/>
        <v/>
      </c>
      <c r="AB390" s="169" t="str">
        <f t="shared" si="192"/>
        <v/>
      </c>
      <c r="AC390" s="169" t="str">
        <f t="shared" si="192"/>
        <v/>
      </c>
      <c r="AD390" s="169" t="str">
        <f t="shared" si="192"/>
        <v/>
      </c>
      <c r="AE390" s="169" t="str">
        <f t="shared" si="192"/>
        <v/>
      </c>
      <c r="AF390" s="169" t="str">
        <f t="shared" si="192"/>
        <v/>
      </c>
      <c r="AG390" s="169" t="str">
        <f t="shared" si="193"/>
        <v/>
      </c>
      <c r="AH390" s="169" t="str">
        <f t="shared" si="193"/>
        <v/>
      </c>
      <c r="AI390" s="169" t="str">
        <f t="shared" si="193"/>
        <v/>
      </c>
      <c r="AJ390" s="169" t="str">
        <f t="shared" si="193"/>
        <v/>
      </c>
      <c r="AK390" s="169" t="str">
        <f t="shared" si="193"/>
        <v/>
      </c>
      <c r="AL390" s="169" t="str">
        <f t="shared" si="193"/>
        <v/>
      </c>
      <c r="AM390" s="169" t="str">
        <f t="shared" si="193"/>
        <v/>
      </c>
      <c r="AN390" s="169" t="str">
        <f t="shared" si="193"/>
        <v/>
      </c>
      <c r="AO390" s="169" t="str">
        <f t="shared" si="193"/>
        <v/>
      </c>
      <c r="AP390" s="169" t="str">
        <f t="shared" si="193"/>
        <v/>
      </c>
      <c r="AQ390" s="170">
        <f t="shared" si="181"/>
        <v>0</v>
      </c>
      <c r="AR390" s="170">
        <f t="shared" si="182"/>
        <v>0</v>
      </c>
      <c r="AS390" s="193">
        <f t="shared" si="183"/>
        <v>0</v>
      </c>
    </row>
    <row r="391" spans="1:45" s="74" customFormat="1" ht="27.75" customHeight="1">
      <c r="A391" s="184">
        <f>'Inventory - Linear and Vertical'!A378</f>
        <v>375</v>
      </c>
      <c r="B391" s="184"/>
      <c r="C391" s="184">
        <f>'Inventory - Linear and Vertical'!D378</f>
        <v>0</v>
      </c>
      <c r="D391" s="184" t="str">
        <f>IF('Inventory - Linear and Vertical'!E378="","",'Inventory - Linear and Vertical'!E378)</f>
        <v/>
      </c>
      <c r="E391" s="185">
        <f>'Inventory - Linear and Vertical'!F378</f>
        <v>0</v>
      </c>
      <c r="F391" s="186">
        <f>'Inventory - Linear and Vertical'!G378</f>
        <v>0</v>
      </c>
      <c r="G391" s="194">
        <f>'Inventory - Linear and Vertical'!K378</f>
        <v>0</v>
      </c>
      <c r="H391" s="188">
        <f>IF(C391='Community-Wide Current State'!$A$18,'Inventory - Vehicles and Equip.'!J373-'Inventory - Vehicles and Equip.'!O373,'Inventory - Linear and Vertical'!I378)</f>
        <v>0</v>
      </c>
      <c r="I391" s="188">
        <f>'Inventory - Linear and Vertical'!M378</f>
        <v>0</v>
      </c>
      <c r="J391" s="189" t="str">
        <f>IF(ISNUMBER('Inventory - Linear and Vertical'!AA378),'Inventory - Linear and Vertical'!AA378,"")</f>
        <v/>
      </c>
      <c r="K391" s="190">
        <f t="shared" si="168"/>
        <v>0</v>
      </c>
      <c r="L391" s="190">
        <f t="shared" si="174"/>
        <v>0</v>
      </c>
      <c r="M391" s="190">
        <f t="shared" si="175"/>
        <v>0</v>
      </c>
      <c r="N391" s="190">
        <f t="shared" si="176"/>
        <v>0</v>
      </c>
      <c r="O391" s="190">
        <f t="shared" si="177"/>
        <v>0</v>
      </c>
      <c r="P391" s="191">
        <f t="shared" si="178"/>
        <v>0</v>
      </c>
      <c r="Q391" s="192" t="str">
        <f t="shared" si="179"/>
        <v/>
      </c>
      <c r="R391" s="192" t="str">
        <f t="shared" si="180"/>
        <v/>
      </c>
      <c r="S391" s="169" t="str">
        <f t="shared" si="170"/>
        <v/>
      </c>
      <c r="T391" s="169" t="str">
        <f t="shared" si="191"/>
        <v/>
      </c>
      <c r="U391" s="169" t="str">
        <f t="shared" si="191"/>
        <v/>
      </c>
      <c r="V391" s="169" t="str">
        <f t="shared" si="171"/>
        <v/>
      </c>
      <c r="W391" s="169" t="str">
        <f t="shared" si="192"/>
        <v/>
      </c>
      <c r="X391" s="169" t="str">
        <f t="shared" si="192"/>
        <v/>
      </c>
      <c r="Y391" s="169" t="str">
        <f t="shared" si="192"/>
        <v/>
      </c>
      <c r="Z391" s="169" t="str">
        <f t="shared" si="192"/>
        <v/>
      </c>
      <c r="AA391" s="169" t="str">
        <f t="shared" si="192"/>
        <v/>
      </c>
      <c r="AB391" s="169" t="str">
        <f t="shared" si="192"/>
        <v/>
      </c>
      <c r="AC391" s="169" t="str">
        <f t="shared" si="192"/>
        <v/>
      </c>
      <c r="AD391" s="169" t="str">
        <f t="shared" si="192"/>
        <v/>
      </c>
      <c r="AE391" s="169" t="str">
        <f t="shared" si="192"/>
        <v/>
      </c>
      <c r="AF391" s="169" t="str">
        <f t="shared" si="192"/>
        <v/>
      </c>
      <c r="AG391" s="169" t="str">
        <f t="shared" si="193"/>
        <v/>
      </c>
      <c r="AH391" s="169" t="str">
        <f t="shared" si="193"/>
        <v/>
      </c>
      <c r="AI391" s="169" t="str">
        <f t="shared" si="193"/>
        <v/>
      </c>
      <c r="AJ391" s="169" t="str">
        <f t="shared" si="193"/>
        <v/>
      </c>
      <c r="AK391" s="169" t="str">
        <f t="shared" si="193"/>
        <v/>
      </c>
      <c r="AL391" s="169" t="str">
        <f t="shared" si="193"/>
        <v/>
      </c>
      <c r="AM391" s="169" t="str">
        <f t="shared" si="193"/>
        <v/>
      </c>
      <c r="AN391" s="169" t="str">
        <f t="shared" si="193"/>
        <v/>
      </c>
      <c r="AO391" s="169" t="str">
        <f t="shared" si="193"/>
        <v/>
      </c>
      <c r="AP391" s="169" t="str">
        <f t="shared" si="193"/>
        <v/>
      </c>
      <c r="AQ391" s="170">
        <f t="shared" si="181"/>
        <v>0</v>
      </c>
      <c r="AR391" s="170">
        <f t="shared" si="182"/>
        <v>0</v>
      </c>
      <c r="AS391" s="193">
        <f t="shared" si="183"/>
        <v>0</v>
      </c>
    </row>
    <row r="392" spans="1:45" s="74" customFormat="1" ht="27.75" customHeight="1">
      <c r="A392" s="184">
        <f>'Inventory - Linear and Vertical'!A379</f>
        <v>376</v>
      </c>
      <c r="B392" s="184"/>
      <c r="C392" s="184">
        <f>'Inventory - Linear and Vertical'!D379</f>
        <v>0</v>
      </c>
      <c r="D392" s="184" t="str">
        <f>IF('Inventory - Linear and Vertical'!E379="","",'Inventory - Linear and Vertical'!E379)</f>
        <v/>
      </c>
      <c r="E392" s="185">
        <f>'Inventory - Linear and Vertical'!F379</f>
        <v>0</v>
      </c>
      <c r="F392" s="186">
        <f>'Inventory - Linear and Vertical'!G379</f>
        <v>0</v>
      </c>
      <c r="G392" s="194">
        <f>'Inventory - Linear and Vertical'!K379</f>
        <v>0</v>
      </c>
      <c r="H392" s="188">
        <f>IF(C392='Community-Wide Current State'!$A$18,'Inventory - Vehicles and Equip.'!J374-'Inventory - Vehicles and Equip.'!O374,'Inventory - Linear and Vertical'!I379)</f>
        <v>0</v>
      </c>
      <c r="I392" s="188">
        <f>'Inventory - Linear and Vertical'!M379</f>
        <v>0</v>
      </c>
      <c r="J392" s="189" t="str">
        <f>IF(ISNUMBER('Inventory - Linear and Vertical'!AA379),'Inventory - Linear and Vertical'!AA379,"")</f>
        <v/>
      </c>
      <c r="K392" s="190">
        <f t="shared" si="168"/>
        <v>0</v>
      </c>
      <c r="L392" s="190">
        <f t="shared" si="174"/>
        <v>0</v>
      </c>
      <c r="M392" s="190">
        <f t="shared" si="175"/>
        <v>0</v>
      </c>
      <c r="N392" s="190">
        <f t="shared" si="176"/>
        <v>0</v>
      </c>
      <c r="O392" s="190">
        <f t="shared" si="177"/>
        <v>0</v>
      </c>
      <c r="P392" s="191">
        <f t="shared" si="178"/>
        <v>0</v>
      </c>
      <c r="Q392" s="192" t="str">
        <f t="shared" si="179"/>
        <v/>
      </c>
      <c r="R392" s="192" t="str">
        <f t="shared" si="180"/>
        <v/>
      </c>
      <c r="S392" s="169" t="str">
        <f t="shared" si="170"/>
        <v/>
      </c>
      <c r="T392" s="169" t="str">
        <f t="shared" si="191"/>
        <v/>
      </c>
      <c r="U392" s="169" t="str">
        <f t="shared" si="191"/>
        <v/>
      </c>
      <c r="V392" s="169" t="str">
        <f t="shared" si="171"/>
        <v/>
      </c>
      <c r="W392" s="169" t="str">
        <f t="shared" si="192"/>
        <v/>
      </c>
      <c r="X392" s="169" t="str">
        <f t="shared" si="192"/>
        <v/>
      </c>
      <c r="Y392" s="169" t="str">
        <f t="shared" si="192"/>
        <v/>
      </c>
      <c r="Z392" s="169" t="str">
        <f t="shared" si="192"/>
        <v/>
      </c>
      <c r="AA392" s="169" t="str">
        <f t="shared" si="192"/>
        <v/>
      </c>
      <c r="AB392" s="169" t="str">
        <f t="shared" si="192"/>
        <v/>
      </c>
      <c r="AC392" s="169" t="str">
        <f t="shared" si="192"/>
        <v/>
      </c>
      <c r="AD392" s="169" t="str">
        <f t="shared" si="192"/>
        <v/>
      </c>
      <c r="AE392" s="169" t="str">
        <f t="shared" si="192"/>
        <v/>
      </c>
      <c r="AF392" s="169" t="str">
        <f t="shared" si="192"/>
        <v/>
      </c>
      <c r="AG392" s="169" t="str">
        <f t="shared" si="193"/>
        <v/>
      </c>
      <c r="AH392" s="169" t="str">
        <f t="shared" si="193"/>
        <v/>
      </c>
      <c r="AI392" s="169" t="str">
        <f t="shared" si="193"/>
        <v/>
      </c>
      <c r="AJ392" s="169" t="str">
        <f t="shared" si="193"/>
        <v/>
      </c>
      <c r="AK392" s="169" t="str">
        <f t="shared" si="193"/>
        <v/>
      </c>
      <c r="AL392" s="169" t="str">
        <f t="shared" si="193"/>
        <v/>
      </c>
      <c r="AM392" s="169" t="str">
        <f t="shared" si="193"/>
        <v/>
      </c>
      <c r="AN392" s="169" t="str">
        <f t="shared" si="193"/>
        <v/>
      </c>
      <c r="AO392" s="169" t="str">
        <f t="shared" si="193"/>
        <v/>
      </c>
      <c r="AP392" s="169" t="str">
        <f t="shared" si="193"/>
        <v/>
      </c>
      <c r="AQ392" s="170">
        <f t="shared" si="181"/>
        <v>0</v>
      </c>
      <c r="AR392" s="170">
        <f t="shared" si="182"/>
        <v>0</v>
      </c>
      <c r="AS392" s="193">
        <f t="shared" si="183"/>
        <v>0</v>
      </c>
    </row>
    <row r="393" spans="1:45" s="74" customFormat="1" ht="27.75" customHeight="1">
      <c r="A393" s="184">
        <f>'Inventory - Linear and Vertical'!A380</f>
        <v>377</v>
      </c>
      <c r="B393" s="184"/>
      <c r="C393" s="184">
        <f>'Inventory - Linear and Vertical'!D380</f>
        <v>0</v>
      </c>
      <c r="D393" s="184" t="str">
        <f>IF('Inventory - Linear and Vertical'!E380="","",'Inventory - Linear and Vertical'!E380)</f>
        <v/>
      </c>
      <c r="E393" s="185">
        <f>'Inventory - Linear and Vertical'!F380</f>
        <v>0</v>
      </c>
      <c r="F393" s="186">
        <f>'Inventory - Linear and Vertical'!G380</f>
        <v>0</v>
      </c>
      <c r="G393" s="194">
        <f>'Inventory - Linear and Vertical'!K380</f>
        <v>0</v>
      </c>
      <c r="H393" s="188">
        <f>IF(C393='Community-Wide Current State'!$A$18,'Inventory - Vehicles and Equip.'!J375-'Inventory - Vehicles and Equip.'!O375,'Inventory - Linear and Vertical'!I380)</f>
        <v>0</v>
      </c>
      <c r="I393" s="188">
        <f>'Inventory - Linear and Vertical'!M380</f>
        <v>0</v>
      </c>
      <c r="J393" s="189" t="str">
        <f>IF(ISNUMBER('Inventory - Linear and Vertical'!AA380),'Inventory - Linear and Vertical'!AA380,"")</f>
        <v/>
      </c>
      <c r="K393" s="190">
        <f t="shared" si="168"/>
        <v>0</v>
      </c>
      <c r="L393" s="190">
        <f t="shared" si="174"/>
        <v>0</v>
      </c>
      <c r="M393" s="190">
        <f t="shared" si="175"/>
        <v>0</v>
      </c>
      <c r="N393" s="190">
        <f t="shared" si="176"/>
        <v>0</v>
      </c>
      <c r="O393" s="190">
        <f t="shared" si="177"/>
        <v>0</v>
      </c>
      <c r="P393" s="191">
        <f t="shared" si="178"/>
        <v>0</v>
      </c>
      <c r="Q393" s="192" t="str">
        <f t="shared" si="179"/>
        <v/>
      </c>
      <c r="R393" s="192" t="str">
        <f t="shared" si="180"/>
        <v/>
      </c>
      <c r="S393" s="169" t="str">
        <f t="shared" si="170"/>
        <v/>
      </c>
      <c r="T393" s="169" t="str">
        <f t="shared" si="191"/>
        <v/>
      </c>
      <c r="U393" s="169" t="str">
        <f t="shared" si="191"/>
        <v/>
      </c>
      <c r="V393" s="169" t="str">
        <f t="shared" si="171"/>
        <v/>
      </c>
      <c r="W393" s="169" t="str">
        <f t="shared" si="192"/>
        <v/>
      </c>
      <c r="X393" s="169" t="str">
        <f t="shared" si="192"/>
        <v/>
      </c>
      <c r="Y393" s="169" t="str">
        <f t="shared" si="192"/>
        <v/>
      </c>
      <c r="Z393" s="169" t="str">
        <f t="shared" si="192"/>
        <v/>
      </c>
      <c r="AA393" s="169" t="str">
        <f t="shared" si="192"/>
        <v/>
      </c>
      <c r="AB393" s="169" t="str">
        <f t="shared" si="192"/>
        <v/>
      </c>
      <c r="AC393" s="169" t="str">
        <f t="shared" si="192"/>
        <v/>
      </c>
      <c r="AD393" s="169" t="str">
        <f t="shared" si="192"/>
        <v/>
      </c>
      <c r="AE393" s="169" t="str">
        <f t="shared" si="192"/>
        <v/>
      </c>
      <c r="AF393" s="169" t="str">
        <f t="shared" si="192"/>
        <v/>
      </c>
      <c r="AG393" s="169" t="str">
        <f t="shared" si="193"/>
        <v/>
      </c>
      <c r="AH393" s="169" t="str">
        <f t="shared" si="193"/>
        <v/>
      </c>
      <c r="AI393" s="169" t="str">
        <f t="shared" si="193"/>
        <v/>
      </c>
      <c r="AJ393" s="169" t="str">
        <f t="shared" si="193"/>
        <v/>
      </c>
      <c r="AK393" s="169" t="str">
        <f t="shared" si="193"/>
        <v/>
      </c>
      <c r="AL393" s="169" t="str">
        <f t="shared" si="193"/>
        <v/>
      </c>
      <c r="AM393" s="169" t="str">
        <f t="shared" si="193"/>
        <v/>
      </c>
      <c r="AN393" s="169" t="str">
        <f t="shared" si="193"/>
        <v/>
      </c>
      <c r="AO393" s="169" t="str">
        <f t="shared" si="193"/>
        <v/>
      </c>
      <c r="AP393" s="169" t="str">
        <f t="shared" si="193"/>
        <v/>
      </c>
      <c r="AQ393" s="170">
        <f t="shared" si="181"/>
        <v>0</v>
      </c>
      <c r="AR393" s="170">
        <f t="shared" si="182"/>
        <v>0</v>
      </c>
      <c r="AS393" s="193">
        <f t="shared" si="183"/>
        <v>0</v>
      </c>
    </row>
    <row r="394" spans="1:45" s="74" customFormat="1" ht="27.75" customHeight="1">
      <c r="A394" s="184">
        <f>'Inventory - Linear and Vertical'!A381</f>
        <v>378</v>
      </c>
      <c r="B394" s="184"/>
      <c r="C394" s="184">
        <f>'Inventory - Linear and Vertical'!D381</f>
        <v>0</v>
      </c>
      <c r="D394" s="184" t="str">
        <f>IF('Inventory - Linear and Vertical'!E381="","",'Inventory - Linear and Vertical'!E381)</f>
        <v/>
      </c>
      <c r="E394" s="185">
        <f>'Inventory - Linear and Vertical'!F381</f>
        <v>0</v>
      </c>
      <c r="F394" s="186">
        <f>'Inventory - Linear and Vertical'!G381</f>
        <v>0</v>
      </c>
      <c r="G394" s="194">
        <f>'Inventory - Linear and Vertical'!K381</f>
        <v>0</v>
      </c>
      <c r="H394" s="188">
        <f>IF(C394='Community-Wide Current State'!$A$18,'Inventory - Vehicles and Equip.'!J376-'Inventory - Vehicles and Equip.'!O376,'Inventory - Linear and Vertical'!I381)</f>
        <v>0</v>
      </c>
      <c r="I394" s="188">
        <f>'Inventory - Linear and Vertical'!M381</f>
        <v>0</v>
      </c>
      <c r="J394" s="189" t="str">
        <f>IF(ISNUMBER('Inventory - Linear and Vertical'!AA381),'Inventory - Linear and Vertical'!AA381,"")</f>
        <v/>
      </c>
      <c r="K394" s="190">
        <f t="shared" si="168"/>
        <v>0</v>
      </c>
      <c r="L394" s="190">
        <f t="shared" si="174"/>
        <v>0</v>
      </c>
      <c r="M394" s="190">
        <f t="shared" si="175"/>
        <v>0</v>
      </c>
      <c r="N394" s="190">
        <f t="shared" si="176"/>
        <v>0</v>
      </c>
      <c r="O394" s="190">
        <f t="shared" si="177"/>
        <v>0</v>
      </c>
      <c r="P394" s="191">
        <f t="shared" si="178"/>
        <v>0</v>
      </c>
      <c r="Q394" s="192" t="str">
        <f t="shared" si="179"/>
        <v/>
      </c>
      <c r="R394" s="192" t="str">
        <f t="shared" si="180"/>
        <v/>
      </c>
      <c r="S394" s="169" t="str">
        <f t="shared" si="170"/>
        <v/>
      </c>
      <c r="T394" s="169" t="str">
        <f t="shared" si="191"/>
        <v/>
      </c>
      <c r="U394" s="169" t="str">
        <f t="shared" si="191"/>
        <v/>
      </c>
      <c r="V394" s="169" t="str">
        <f t="shared" si="171"/>
        <v/>
      </c>
      <c r="W394" s="169" t="str">
        <f t="shared" si="192"/>
        <v/>
      </c>
      <c r="X394" s="169" t="str">
        <f t="shared" si="192"/>
        <v/>
      </c>
      <c r="Y394" s="169" t="str">
        <f t="shared" si="192"/>
        <v/>
      </c>
      <c r="Z394" s="169" t="str">
        <f t="shared" si="192"/>
        <v/>
      </c>
      <c r="AA394" s="169" t="str">
        <f t="shared" si="192"/>
        <v/>
      </c>
      <c r="AB394" s="169" t="str">
        <f t="shared" si="192"/>
        <v/>
      </c>
      <c r="AC394" s="169" t="str">
        <f t="shared" si="192"/>
        <v/>
      </c>
      <c r="AD394" s="169" t="str">
        <f t="shared" si="192"/>
        <v/>
      </c>
      <c r="AE394" s="169" t="str">
        <f t="shared" si="192"/>
        <v/>
      </c>
      <c r="AF394" s="169" t="str">
        <f t="shared" si="192"/>
        <v/>
      </c>
      <c r="AG394" s="169" t="str">
        <f t="shared" si="193"/>
        <v/>
      </c>
      <c r="AH394" s="169" t="str">
        <f t="shared" si="193"/>
        <v/>
      </c>
      <c r="AI394" s="169" t="str">
        <f t="shared" si="193"/>
        <v/>
      </c>
      <c r="AJ394" s="169" t="str">
        <f t="shared" si="193"/>
        <v/>
      </c>
      <c r="AK394" s="169" t="str">
        <f t="shared" si="193"/>
        <v/>
      </c>
      <c r="AL394" s="169" t="str">
        <f t="shared" si="193"/>
        <v/>
      </c>
      <c r="AM394" s="169" t="str">
        <f t="shared" si="193"/>
        <v/>
      </c>
      <c r="AN394" s="169" t="str">
        <f t="shared" si="193"/>
        <v/>
      </c>
      <c r="AO394" s="169" t="str">
        <f t="shared" si="193"/>
        <v/>
      </c>
      <c r="AP394" s="169" t="str">
        <f t="shared" si="193"/>
        <v/>
      </c>
      <c r="AQ394" s="170">
        <f t="shared" si="181"/>
        <v>0</v>
      </c>
      <c r="AR394" s="170">
        <f t="shared" si="182"/>
        <v>0</v>
      </c>
      <c r="AS394" s="193">
        <f t="shared" si="183"/>
        <v>0</v>
      </c>
    </row>
    <row r="395" spans="1:45" s="74" customFormat="1" ht="27.75" customHeight="1">
      <c r="A395" s="184">
        <f>'Inventory - Linear and Vertical'!A382</f>
        <v>379</v>
      </c>
      <c r="B395" s="184"/>
      <c r="C395" s="184">
        <f>'Inventory - Linear and Vertical'!D382</f>
        <v>0</v>
      </c>
      <c r="D395" s="184" t="str">
        <f>IF('Inventory - Linear and Vertical'!E382="","",'Inventory - Linear and Vertical'!E382)</f>
        <v/>
      </c>
      <c r="E395" s="185">
        <f>'Inventory - Linear and Vertical'!F382</f>
        <v>0</v>
      </c>
      <c r="F395" s="186">
        <f>'Inventory - Linear and Vertical'!G382</f>
        <v>0</v>
      </c>
      <c r="G395" s="194">
        <f>'Inventory - Linear and Vertical'!K382</f>
        <v>0</v>
      </c>
      <c r="H395" s="188">
        <f>IF(C395='Community-Wide Current State'!$A$18,'Inventory - Vehicles and Equip.'!J377-'Inventory - Vehicles and Equip.'!O377,'Inventory - Linear and Vertical'!I382)</f>
        <v>0</v>
      </c>
      <c r="I395" s="188">
        <f>'Inventory - Linear and Vertical'!M382</f>
        <v>0</v>
      </c>
      <c r="J395" s="189" t="str">
        <f>IF(ISNUMBER('Inventory - Linear and Vertical'!AA382),'Inventory - Linear and Vertical'!AA382,"")</f>
        <v/>
      </c>
      <c r="K395" s="190">
        <f t="shared" si="168"/>
        <v>0</v>
      </c>
      <c r="L395" s="190">
        <f t="shared" si="174"/>
        <v>0</v>
      </c>
      <c r="M395" s="190">
        <f t="shared" si="175"/>
        <v>0</v>
      </c>
      <c r="N395" s="190">
        <f t="shared" si="176"/>
        <v>0</v>
      </c>
      <c r="O395" s="190">
        <f t="shared" si="177"/>
        <v>0</v>
      </c>
      <c r="P395" s="191">
        <f t="shared" si="178"/>
        <v>0</v>
      </c>
      <c r="Q395" s="192" t="str">
        <f t="shared" si="179"/>
        <v/>
      </c>
      <c r="R395" s="192" t="str">
        <f t="shared" si="180"/>
        <v/>
      </c>
      <c r="S395" s="169" t="str">
        <f t="shared" si="170"/>
        <v/>
      </c>
      <c r="T395" s="169" t="str">
        <f t="shared" si="191"/>
        <v/>
      </c>
      <c r="U395" s="169" t="str">
        <f t="shared" si="191"/>
        <v/>
      </c>
      <c r="V395" s="169" t="str">
        <f t="shared" si="171"/>
        <v/>
      </c>
      <c r="W395" s="169" t="str">
        <f t="shared" si="192"/>
        <v/>
      </c>
      <c r="X395" s="169" t="str">
        <f t="shared" si="192"/>
        <v/>
      </c>
      <c r="Y395" s="169" t="str">
        <f t="shared" si="192"/>
        <v/>
      </c>
      <c r="Z395" s="169" t="str">
        <f t="shared" si="192"/>
        <v/>
      </c>
      <c r="AA395" s="169" t="str">
        <f t="shared" si="192"/>
        <v/>
      </c>
      <c r="AB395" s="169" t="str">
        <f t="shared" si="192"/>
        <v/>
      </c>
      <c r="AC395" s="169" t="str">
        <f t="shared" si="192"/>
        <v/>
      </c>
      <c r="AD395" s="169" t="str">
        <f t="shared" si="192"/>
        <v/>
      </c>
      <c r="AE395" s="169" t="str">
        <f t="shared" si="192"/>
        <v/>
      </c>
      <c r="AF395" s="169" t="str">
        <f t="shared" si="192"/>
        <v/>
      </c>
      <c r="AG395" s="169" t="str">
        <f t="shared" si="193"/>
        <v/>
      </c>
      <c r="AH395" s="169" t="str">
        <f t="shared" si="193"/>
        <v/>
      </c>
      <c r="AI395" s="169" t="str">
        <f t="shared" si="193"/>
        <v/>
      </c>
      <c r="AJ395" s="169" t="str">
        <f t="shared" si="193"/>
        <v/>
      </c>
      <c r="AK395" s="169" t="str">
        <f t="shared" si="193"/>
        <v/>
      </c>
      <c r="AL395" s="169" t="str">
        <f t="shared" si="193"/>
        <v/>
      </c>
      <c r="AM395" s="169" t="str">
        <f t="shared" si="193"/>
        <v/>
      </c>
      <c r="AN395" s="169" t="str">
        <f t="shared" si="193"/>
        <v/>
      </c>
      <c r="AO395" s="169" t="str">
        <f t="shared" si="193"/>
        <v/>
      </c>
      <c r="AP395" s="169" t="str">
        <f t="shared" si="193"/>
        <v/>
      </c>
      <c r="AQ395" s="170">
        <f t="shared" si="181"/>
        <v>0</v>
      </c>
      <c r="AR395" s="170">
        <f t="shared" si="182"/>
        <v>0</v>
      </c>
      <c r="AS395" s="193">
        <f t="shared" si="183"/>
        <v>0</v>
      </c>
    </row>
    <row r="396" spans="1:45" s="74" customFormat="1" ht="27.75" customHeight="1">
      <c r="A396" s="184">
        <f>'Inventory - Linear and Vertical'!A383</f>
        <v>380</v>
      </c>
      <c r="B396" s="184"/>
      <c r="C396" s="184">
        <f>'Inventory - Linear and Vertical'!D383</f>
        <v>0</v>
      </c>
      <c r="D396" s="184" t="str">
        <f>IF('Inventory - Linear and Vertical'!E383="","",'Inventory - Linear and Vertical'!E383)</f>
        <v/>
      </c>
      <c r="E396" s="185">
        <f>'Inventory - Linear and Vertical'!F383</f>
        <v>0</v>
      </c>
      <c r="F396" s="186">
        <f>'Inventory - Linear and Vertical'!G383</f>
        <v>0</v>
      </c>
      <c r="G396" s="194">
        <f>'Inventory - Linear and Vertical'!K383</f>
        <v>0</v>
      </c>
      <c r="H396" s="188">
        <f>IF(C396='Community-Wide Current State'!$A$18,'Inventory - Vehicles and Equip.'!J378-'Inventory - Vehicles and Equip.'!O378,'Inventory - Linear and Vertical'!I383)</f>
        <v>0</v>
      </c>
      <c r="I396" s="188">
        <f>'Inventory - Linear and Vertical'!M383</f>
        <v>0</v>
      </c>
      <c r="J396" s="189" t="str">
        <f>IF(ISNUMBER('Inventory - Linear and Vertical'!AA383),'Inventory - Linear and Vertical'!AA383,"")</f>
        <v/>
      </c>
      <c r="K396" s="190">
        <f t="shared" si="168"/>
        <v>0</v>
      </c>
      <c r="L396" s="190">
        <f t="shared" si="174"/>
        <v>0</v>
      </c>
      <c r="M396" s="190">
        <f t="shared" si="175"/>
        <v>0</v>
      </c>
      <c r="N396" s="190">
        <f t="shared" si="176"/>
        <v>0</v>
      </c>
      <c r="O396" s="190">
        <f t="shared" si="177"/>
        <v>0</v>
      </c>
      <c r="P396" s="191">
        <f t="shared" si="178"/>
        <v>0</v>
      </c>
      <c r="Q396" s="192" t="str">
        <f t="shared" si="179"/>
        <v/>
      </c>
      <c r="R396" s="192" t="str">
        <f t="shared" si="180"/>
        <v/>
      </c>
      <c r="S396" s="169" t="str">
        <f t="shared" si="170"/>
        <v/>
      </c>
      <c r="T396" s="169" t="str">
        <f t="shared" si="191"/>
        <v/>
      </c>
      <c r="U396" s="169" t="str">
        <f t="shared" si="191"/>
        <v/>
      </c>
      <c r="V396" s="169" t="str">
        <f t="shared" si="171"/>
        <v/>
      </c>
      <c r="W396" s="169" t="str">
        <f t="shared" si="192"/>
        <v/>
      </c>
      <c r="X396" s="169" t="str">
        <f t="shared" si="192"/>
        <v/>
      </c>
      <c r="Y396" s="169" t="str">
        <f t="shared" si="192"/>
        <v/>
      </c>
      <c r="Z396" s="169" t="str">
        <f t="shared" si="192"/>
        <v/>
      </c>
      <c r="AA396" s="169" t="str">
        <f t="shared" si="192"/>
        <v/>
      </c>
      <c r="AB396" s="169" t="str">
        <f t="shared" si="192"/>
        <v/>
      </c>
      <c r="AC396" s="169" t="str">
        <f t="shared" si="192"/>
        <v/>
      </c>
      <c r="AD396" s="169" t="str">
        <f t="shared" si="192"/>
        <v/>
      </c>
      <c r="AE396" s="169" t="str">
        <f t="shared" si="192"/>
        <v/>
      </c>
      <c r="AF396" s="169" t="str">
        <f t="shared" si="192"/>
        <v/>
      </c>
      <c r="AG396" s="169" t="str">
        <f t="shared" si="193"/>
        <v/>
      </c>
      <c r="AH396" s="169" t="str">
        <f t="shared" si="193"/>
        <v/>
      </c>
      <c r="AI396" s="169" t="str">
        <f t="shared" si="193"/>
        <v/>
      </c>
      <c r="AJ396" s="169" t="str">
        <f t="shared" si="193"/>
        <v/>
      </c>
      <c r="AK396" s="169" t="str">
        <f t="shared" si="193"/>
        <v/>
      </c>
      <c r="AL396" s="169" t="str">
        <f t="shared" si="193"/>
        <v/>
      </c>
      <c r="AM396" s="169" t="str">
        <f t="shared" si="193"/>
        <v/>
      </c>
      <c r="AN396" s="169" t="str">
        <f t="shared" si="193"/>
        <v/>
      </c>
      <c r="AO396" s="169" t="str">
        <f t="shared" si="193"/>
        <v/>
      </c>
      <c r="AP396" s="169" t="str">
        <f t="shared" si="193"/>
        <v/>
      </c>
      <c r="AQ396" s="170">
        <f t="shared" si="181"/>
        <v>0</v>
      </c>
      <c r="AR396" s="170">
        <f t="shared" si="182"/>
        <v>0</v>
      </c>
      <c r="AS396" s="193">
        <f t="shared" si="183"/>
        <v>0</v>
      </c>
    </row>
    <row r="397" spans="1:45" s="74" customFormat="1" ht="27.75" customHeight="1">
      <c r="A397" s="184">
        <f>'Inventory - Linear and Vertical'!A384</f>
        <v>381</v>
      </c>
      <c r="B397" s="184"/>
      <c r="C397" s="184">
        <f>'Inventory - Linear and Vertical'!D384</f>
        <v>0</v>
      </c>
      <c r="D397" s="184" t="str">
        <f>IF('Inventory - Linear and Vertical'!E384="","",'Inventory - Linear and Vertical'!E384)</f>
        <v/>
      </c>
      <c r="E397" s="185">
        <f>'Inventory - Linear and Vertical'!F384</f>
        <v>0</v>
      </c>
      <c r="F397" s="186">
        <f>'Inventory - Linear and Vertical'!G384</f>
        <v>0</v>
      </c>
      <c r="G397" s="194">
        <f>'Inventory - Linear and Vertical'!K384</f>
        <v>0</v>
      </c>
      <c r="H397" s="188">
        <f>IF(C397='Community-Wide Current State'!$A$18,'Inventory - Vehicles and Equip.'!J379-'Inventory - Vehicles and Equip.'!O379,'Inventory - Linear and Vertical'!I384)</f>
        <v>0</v>
      </c>
      <c r="I397" s="188">
        <f>'Inventory - Linear and Vertical'!M384</f>
        <v>0</v>
      </c>
      <c r="J397" s="189" t="str">
        <f>IF(ISNUMBER('Inventory - Linear and Vertical'!AA384),'Inventory - Linear and Vertical'!AA384,"")</f>
        <v/>
      </c>
      <c r="K397" s="190">
        <f t="shared" si="168"/>
        <v>0</v>
      </c>
      <c r="L397" s="190">
        <f t="shared" si="174"/>
        <v>0</v>
      </c>
      <c r="M397" s="190">
        <f t="shared" si="175"/>
        <v>0</v>
      </c>
      <c r="N397" s="190">
        <f t="shared" si="176"/>
        <v>0</v>
      </c>
      <c r="O397" s="190">
        <f t="shared" si="177"/>
        <v>0</v>
      </c>
      <c r="P397" s="191">
        <f t="shared" si="178"/>
        <v>0</v>
      </c>
      <c r="Q397" s="192" t="str">
        <f t="shared" si="179"/>
        <v/>
      </c>
      <c r="R397" s="192" t="str">
        <f t="shared" si="180"/>
        <v/>
      </c>
      <c r="S397" s="169" t="str">
        <f t="shared" si="170"/>
        <v/>
      </c>
      <c r="T397" s="169" t="str">
        <f t="shared" si="191"/>
        <v/>
      </c>
      <c r="U397" s="169" t="str">
        <f t="shared" si="191"/>
        <v/>
      </c>
      <c r="V397" s="169" t="str">
        <f t="shared" si="171"/>
        <v/>
      </c>
      <c r="W397" s="169" t="str">
        <f t="shared" ref="W397:AF406" si="194">IF(OR($K397=W$16,$L397=W$16,$M397=W$16,$N397=W$16,$O397=W$16,$P397=W$16),$G397,"")</f>
        <v/>
      </c>
      <c r="X397" s="169" t="str">
        <f t="shared" si="194"/>
        <v/>
      </c>
      <c r="Y397" s="169" t="str">
        <f t="shared" si="194"/>
        <v/>
      </c>
      <c r="Z397" s="169" t="str">
        <f t="shared" si="194"/>
        <v/>
      </c>
      <c r="AA397" s="169" t="str">
        <f t="shared" si="194"/>
        <v/>
      </c>
      <c r="AB397" s="169" t="str">
        <f t="shared" si="194"/>
        <v/>
      </c>
      <c r="AC397" s="169" t="str">
        <f t="shared" si="194"/>
        <v/>
      </c>
      <c r="AD397" s="169" t="str">
        <f t="shared" si="194"/>
        <v/>
      </c>
      <c r="AE397" s="169" t="str">
        <f t="shared" si="194"/>
        <v/>
      </c>
      <c r="AF397" s="169" t="str">
        <f t="shared" si="194"/>
        <v/>
      </c>
      <c r="AG397" s="169" t="str">
        <f t="shared" ref="AG397:AP406" si="195">IF(OR($K397=AG$16,$L397=AG$16,$M397=AG$16,$N397=AG$16,$O397=AG$16,$P397=AG$16),$G397,"")</f>
        <v/>
      </c>
      <c r="AH397" s="169" t="str">
        <f t="shared" si="195"/>
        <v/>
      </c>
      <c r="AI397" s="169" t="str">
        <f t="shared" si="195"/>
        <v/>
      </c>
      <c r="AJ397" s="169" t="str">
        <f t="shared" si="195"/>
        <v/>
      </c>
      <c r="AK397" s="169" t="str">
        <f t="shared" si="195"/>
        <v/>
      </c>
      <c r="AL397" s="169" t="str">
        <f t="shared" si="195"/>
        <v/>
      </c>
      <c r="AM397" s="169" t="str">
        <f t="shared" si="195"/>
        <v/>
      </c>
      <c r="AN397" s="169" t="str">
        <f t="shared" si="195"/>
        <v/>
      </c>
      <c r="AO397" s="169" t="str">
        <f t="shared" si="195"/>
        <v/>
      </c>
      <c r="AP397" s="169" t="str">
        <f t="shared" si="195"/>
        <v/>
      </c>
      <c r="AQ397" s="170">
        <f t="shared" si="181"/>
        <v>0</v>
      </c>
      <c r="AR397" s="170">
        <f t="shared" si="182"/>
        <v>0</v>
      </c>
      <c r="AS397" s="193">
        <f t="shared" si="183"/>
        <v>0</v>
      </c>
    </row>
    <row r="398" spans="1:45" s="74" customFormat="1" ht="27.75" customHeight="1">
      <c r="A398" s="184">
        <f>'Inventory - Linear and Vertical'!A385</f>
        <v>382</v>
      </c>
      <c r="B398" s="184"/>
      <c r="C398" s="184">
        <f>'Inventory - Linear and Vertical'!D385</f>
        <v>0</v>
      </c>
      <c r="D398" s="184" t="str">
        <f>IF('Inventory - Linear and Vertical'!E385="","",'Inventory - Linear and Vertical'!E385)</f>
        <v/>
      </c>
      <c r="E398" s="185">
        <f>'Inventory - Linear and Vertical'!F385</f>
        <v>0</v>
      </c>
      <c r="F398" s="186">
        <f>'Inventory - Linear and Vertical'!G385</f>
        <v>0</v>
      </c>
      <c r="G398" s="194">
        <f>'Inventory - Linear and Vertical'!K385</f>
        <v>0</v>
      </c>
      <c r="H398" s="188">
        <f>IF(C398='Community-Wide Current State'!$A$18,'Inventory - Vehicles and Equip.'!J380-'Inventory - Vehicles and Equip.'!O380,'Inventory - Linear and Vertical'!I385)</f>
        <v>0</v>
      </c>
      <c r="I398" s="188">
        <f>'Inventory - Linear and Vertical'!M385</f>
        <v>0</v>
      </c>
      <c r="J398" s="189" t="str">
        <f>IF(ISNUMBER('Inventory - Linear and Vertical'!AA385),'Inventory - Linear and Vertical'!AA385,"")</f>
        <v/>
      </c>
      <c r="K398" s="190">
        <f t="shared" si="168"/>
        <v>0</v>
      </c>
      <c r="L398" s="190">
        <f t="shared" si="174"/>
        <v>0</v>
      </c>
      <c r="M398" s="190">
        <f t="shared" si="175"/>
        <v>0</v>
      </c>
      <c r="N398" s="190">
        <f t="shared" si="176"/>
        <v>0</v>
      </c>
      <c r="O398" s="190">
        <f t="shared" si="177"/>
        <v>0</v>
      </c>
      <c r="P398" s="191">
        <f t="shared" si="178"/>
        <v>0</v>
      </c>
      <c r="Q398" s="192" t="str">
        <f t="shared" si="179"/>
        <v/>
      </c>
      <c r="R398" s="192" t="str">
        <f t="shared" si="180"/>
        <v/>
      </c>
      <c r="S398" s="169" t="str">
        <f t="shared" si="170"/>
        <v/>
      </c>
      <c r="T398" s="169" t="str">
        <f t="shared" ref="T398:U417" si="196">IF(OR($K398=T$16,$L398=T$16,$M398=T$16,$N398=T$16,$O398=T$16,$P398=T$16),$G398,"")</f>
        <v/>
      </c>
      <c r="U398" s="169" t="str">
        <f t="shared" si="196"/>
        <v/>
      </c>
      <c r="V398" s="169" t="str">
        <f t="shared" si="171"/>
        <v/>
      </c>
      <c r="W398" s="169" t="str">
        <f t="shared" si="194"/>
        <v/>
      </c>
      <c r="X398" s="169" t="str">
        <f t="shared" si="194"/>
        <v/>
      </c>
      <c r="Y398" s="169" t="str">
        <f t="shared" si="194"/>
        <v/>
      </c>
      <c r="Z398" s="169" t="str">
        <f t="shared" si="194"/>
        <v/>
      </c>
      <c r="AA398" s="169" t="str">
        <f t="shared" si="194"/>
        <v/>
      </c>
      <c r="AB398" s="169" t="str">
        <f t="shared" si="194"/>
        <v/>
      </c>
      <c r="AC398" s="169" t="str">
        <f t="shared" si="194"/>
        <v/>
      </c>
      <c r="AD398" s="169" t="str">
        <f t="shared" si="194"/>
        <v/>
      </c>
      <c r="AE398" s="169" t="str">
        <f t="shared" si="194"/>
        <v/>
      </c>
      <c r="AF398" s="169" t="str">
        <f t="shared" si="194"/>
        <v/>
      </c>
      <c r="AG398" s="169" t="str">
        <f t="shared" si="195"/>
        <v/>
      </c>
      <c r="AH398" s="169" t="str">
        <f t="shared" si="195"/>
        <v/>
      </c>
      <c r="AI398" s="169" t="str">
        <f t="shared" si="195"/>
        <v/>
      </c>
      <c r="AJ398" s="169" t="str">
        <f t="shared" si="195"/>
        <v/>
      </c>
      <c r="AK398" s="169" t="str">
        <f t="shared" si="195"/>
        <v/>
      </c>
      <c r="AL398" s="169" t="str">
        <f t="shared" si="195"/>
        <v/>
      </c>
      <c r="AM398" s="169" t="str">
        <f t="shared" si="195"/>
        <v/>
      </c>
      <c r="AN398" s="169" t="str">
        <f t="shared" si="195"/>
        <v/>
      </c>
      <c r="AO398" s="169" t="str">
        <f t="shared" si="195"/>
        <v/>
      </c>
      <c r="AP398" s="169" t="str">
        <f t="shared" si="195"/>
        <v/>
      </c>
      <c r="AQ398" s="170">
        <f t="shared" si="181"/>
        <v>0</v>
      </c>
      <c r="AR398" s="170">
        <f t="shared" si="182"/>
        <v>0</v>
      </c>
      <c r="AS398" s="193">
        <f t="shared" si="183"/>
        <v>0</v>
      </c>
    </row>
    <row r="399" spans="1:45" s="74" customFormat="1" ht="27.75" customHeight="1">
      <c r="A399" s="184">
        <f>'Inventory - Linear and Vertical'!A386</f>
        <v>383</v>
      </c>
      <c r="B399" s="184"/>
      <c r="C399" s="184">
        <f>'Inventory - Linear and Vertical'!D386</f>
        <v>0</v>
      </c>
      <c r="D399" s="184" t="str">
        <f>IF('Inventory - Linear and Vertical'!E386="","",'Inventory - Linear and Vertical'!E386)</f>
        <v/>
      </c>
      <c r="E399" s="185">
        <f>'Inventory - Linear and Vertical'!F386</f>
        <v>0</v>
      </c>
      <c r="F399" s="186">
        <f>'Inventory - Linear and Vertical'!G386</f>
        <v>0</v>
      </c>
      <c r="G399" s="194">
        <f>'Inventory - Linear and Vertical'!K386</f>
        <v>0</v>
      </c>
      <c r="H399" s="188">
        <f>IF(C399='Community-Wide Current State'!$A$18,'Inventory - Vehicles and Equip.'!J381-'Inventory - Vehicles and Equip.'!O381,'Inventory - Linear and Vertical'!I386)</f>
        <v>0</v>
      </c>
      <c r="I399" s="188">
        <f>'Inventory - Linear and Vertical'!M386</f>
        <v>0</v>
      </c>
      <c r="J399" s="189" t="str">
        <f>IF(ISNUMBER('Inventory - Linear and Vertical'!AA386),'Inventory - Linear and Vertical'!AA386,"")</f>
        <v/>
      </c>
      <c r="K399" s="190">
        <f t="shared" si="168"/>
        <v>0</v>
      </c>
      <c r="L399" s="190">
        <f t="shared" si="174"/>
        <v>0</v>
      </c>
      <c r="M399" s="190">
        <f t="shared" si="175"/>
        <v>0</v>
      </c>
      <c r="N399" s="190">
        <f t="shared" si="176"/>
        <v>0</v>
      </c>
      <c r="O399" s="190">
        <f t="shared" si="177"/>
        <v>0</v>
      </c>
      <c r="P399" s="191">
        <f t="shared" si="178"/>
        <v>0</v>
      </c>
      <c r="Q399" s="192" t="str">
        <f t="shared" si="179"/>
        <v/>
      </c>
      <c r="R399" s="192" t="str">
        <f t="shared" si="180"/>
        <v/>
      </c>
      <c r="S399" s="169" t="str">
        <f t="shared" si="170"/>
        <v/>
      </c>
      <c r="T399" s="169" t="str">
        <f t="shared" si="196"/>
        <v/>
      </c>
      <c r="U399" s="169" t="str">
        <f t="shared" si="196"/>
        <v/>
      </c>
      <c r="V399" s="169" t="str">
        <f t="shared" si="171"/>
        <v/>
      </c>
      <c r="W399" s="169" t="str">
        <f t="shared" si="194"/>
        <v/>
      </c>
      <c r="X399" s="169" t="str">
        <f t="shared" si="194"/>
        <v/>
      </c>
      <c r="Y399" s="169" t="str">
        <f t="shared" si="194"/>
        <v/>
      </c>
      <c r="Z399" s="169" t="str">
        <f t="shared" si="194"/>
        <v/>
      </c>
      <c r="AA399" s="169" t="str">
        <f t="shared" si="194"/>
        <v/>
      </c>
      <c r="AB399" s="169" t="str">
        <f t="shared" si="194"/>
        <v/>
      </c>
      <c r="AC399" s="169" t="str">
        <f t="shared" si="194"/>
        <v/>
      </c>
      <c r="AD399" s="169" t="str">
        <f t="shared" si="194"/>
        <v/>
      </c>
      <c r="AE399" s="169" t="str">
        <f t="shared" si="194"/>
        <v/>
      </c>
      <c r="AF399" s="169" t="str">
        <f t="shared" si="194"/>
        <v/>
      </c>
      <c r="AG399" s="169" t="str">
        <f t="shared" si="195"/>
        <v/>
      </c>
      <c r="AH399" s="169" t="str">
        <f t="shared" si="195"/>
        <v/>
      </c>
      <c r="AI399" s="169" t="str">
        <f t="shared" si="195"/>
        <v/>
      </c>
      <c r="AJ399" s="169" t="str">
        <f t="shared" si="195"/>
        <v/>
      </c>
      <c r="AK399" s="169" t="str">
        <f t="shared" si="195"/>
        <v/>
      </c>
      <c r="AL399" s="169" t="str">
        <f t="shared" si="195"/>
        <v/>
      </c>
      <c r="AM399" s="169" t="str">
        <f t="shared" si="195"/>
        <v/>
      </c>
      <c r="AN399" s="169" t="str">
        <f t="shared" si="195"/>
        <v/>
      </c>
      <c r="AO399" s="169" t="str">
        <f t="shared" si="195"/>
        <v/>
      </c>
      <c r="AP399" s="169" t="str">
        <f t="shared" si="195"/>
        <v/>
      </c>
      <c r="AQ399" s="170">
        <f t="shared" si="181"/>
        <v>0</v>
      </c>
      <c r="AR399" s="170">
        <f t="shared" si="182"/>
        <v>0</v>
      </c>
      <c r="AS399" s="193">
        <f t="shared" si="183"/>
        <v>0</v>
      </c>
    </row>
    <row r="400" spans="1:45" s="74" customFormat="1" ht="27.75" customHeight="1">
      <c r="A400" s="184">
        <f>'Inventory - Linear and Vertical'!A387</f>
        <v>384</v>
      </c>
      <c r="B400" s="184"/>
      <c r="C400" s="184">
        <f>'Inventory - Linear and Vertical'!D387</f>
        <v>0</v>
      </c>
      <c r="D400" s="184" t="str">
        <f>IF('Inventory - Linear and Vertical'!E387="","",'Inventory - Linear and Vertical'!E387)</f>
        <v/>
      </c>
      <c r="E400" s="185">
        <f>'Inventory - Linear and Vertical'!F387</f>
        <v>0</v>
      </c>
      <c r="F400" s="186">
        <f>'Inventory - Linear and Vertical'!G387</f>
        <v>0</v>
      </c>
      <c r="G400" s="194">
        <f>'Inventory - Linear and Vertical'!K387</f>
        <v>0</v>
      </c>
      <c r="H400" s="188">
        <f>IF(C400='Community-Wide Current State'!$A$18,'Inventory - Vehicles and Equip.'!J382-'Inventory - Vehicles and Equip.'!O382,'Inventory - Linear and Vertical'!I387)</f>
        <v>0</v>
      </c>
      <c r="I400" s="188">
        <f>'Inventory - Linear and Vertical'!M387</f>
        <v>0</v>
      </c>
      <c r="J400" s="189" t="str">
        <f>IF(ISNUMBER('Inventory - Linear and Vertical'!AA387),'Inventory - Linear and Vertical'!AA387,"")</f>
        <v/>
      </c>
      <c r="K400" s="190">
        <f t="shared" si="168"/>
        <v>0</v>
      </c>
      <c r="L400" s="190">
        <f t="shared" si="174"/>
        <v>0</v>
      </c>
      <c r="M400" s="190">
        <f t="shared" si="175"/>
        <v>0</v>
      </c>
      <c r="N400" s="190">
        <f t="shared" si="176"/>
        <v>0</v>
      </c>
      <c r="O400" s="190">
        <f t="shared" si="177"/>
        <v>0</v>
      </c>
      <c r="P400" s="191">
        <f t="shared" si="178"/>
        <v>0</v>
      </c>
      <c r="Q400" s="192" t="str">
        <f t="shared" si="179"/>
        <v/>
      </c>
      <c r="R400" s="192" t="str">
        <f t="shared" si="180"/>
        <v/>
      </c>
      <c r="S400" s="169" t="str">
        <f t="shared" si="170"/>
        <v/>
      </c>
      <c r="T400" s="169" t="str">
        <f t="shared" si="196"/>
        <v/>
      </c>
      <c r="U400" s="169" t="str">
        <f t="shared" si="196"/>
        <v/>
      </c>
      <c r="V400" s="169" t="str">
        <f t="shared" si="171"/>
        <v/>
      </c>
      <c r="W400" s="169" t="str">
        <f t="shared" si="194"/>
        <v/>
      </c>
      <c r="X400" s="169" t="str">
        <f t="shared" si="194"/>
        <v/>
      </c>
      <c r="Y400" s="169" t="str">
        <f t="shared" si="194"/>
        <v/>
      </c>
      <c r="Z400" s="169" t="str">
        <f t="shared" si="194"/>
        <v/>
      </c>
      <c r="AA400" s="169" t="str">
        <f t="shared" si="194"/>
        <v/>
      </c>
      <c r="AB400" s="169" t="str">
        <f t="shared" si="194"/>
        <v/>
      </c>
      <c r="AC400" s="169" t="str">
        <f t="shared" si="194"/>
        <v/>
      </c>
      <c r="AD400" s="169" t="str">
        <f t="shared" si="194"/>
        <v/>
      </c>
      <c r="AE400" s="169" t="str">
        <f t="shared" si="194"/>
        <v/>
      </c>
      <c r="AF400" s="169" t="str">
        <f t="shared" si="194"/>
        <v/>
      </c>
      <c r="AG400" s="169" t="str">
        <f t="shared" si="195"/>
        <v/>
      </c>
      <c r="AH400" s="169" t="str">
        <f t="shared" si="195"/>
        <v/>
      </c>
      <c r="AI400" s="169" t="str">
        <f t="shared" si="195"/>
        <v/>
      </c>
      <c r="AJ400" s="169" t="str">
        <f t="shared" si="195"/>
        <v/>
      </c>
      <c r="AK400" s="169" t="str">
        <f t="shared" si="195"/>
        <v/>
      </c>
      <c r="AL400" s="169" t="str">
        <f t="shared" si="195"/>
        <v/>
      </c>
      <c r="AM400" s="169" t="str">
        <f t="shared" si="195"/>
        <v/>
      </c>
      <c r="AN400" s="169" t="str">
        <f t="shared" si="195"/>
        <v/>
      </c>
      <c r="AO400" s="169" t="str">
        <f t="shared" si="195"/>
        <v/>
      </c>
      <c r="AP400" s="169" t="str">
        <f t="shared" si="195"/>
        <v/>
      </c>
      <c r="AQ400" s="170">
        <f t="shared" si="181"/>
        <v>0</v>
      </c>
      <c r="AR400" s="170">
        <f t="shared" si="182"/>
        <v>0</v>
      </c>
      <c r="AS400" s="193">
        <f t="shared" si="183"/>
        <v>0</v>
      </c>
    </row>
    <row r="401" spans="1:45" s="74" customFormat="1" ht="27.75" customHeight="1">
      <c r="A401" s="184">
        <f>'Inventory - Linear and Vertical'!A388</f>
        <v>385</v>
      </c>
      <c r="B401" s="184"/>
      <c r="C401" s="184">
        <f>'Inventory - Linear and Vertical'!D388</f>
        <v>0</v>
      </c>
      <c r="D401" s="184" t="str">
        <f>IF('Inventory - Linear and Vertical'!E388="","",'Inventory - Linear and Vertical'!E388)</f>
        <v/>
      </c>
      <c r="E401" s="185">
        <f>'Inventory - Linear and Vertical'!F388</f>
        <v>0</v>
      </c>
      <c r="F401" s="186">
        <f>'Inventory - Linear and Vertical'!G388</f>
        <v>0</v>
      </c>
      <c r="G401" s="194">
        <f>'Inventory - Linear and Vertical'!K388</f>
        <v>0</v>
      </c>
      <c r="H401" s="188">
        <f>IF(C401='Community-Wide Current State'!$A$18,'Inventory - Vehicles and Equip.'!J383-'Inventory - Vehicles and Equip.'!O383,'Inventory - Linear and Vertical'!I388)</f>
        <v>0</v>
      </c>
      <c r="I401" s="188">
        <f>'Inventory - Linear and Vertical'!M388</f>
        <v>0</v>
      </c>
      <c r="J401" s="189" t="str">
        <f>IF(ISNUMBER('Inventory - Linear and Vertical'!AA388),'Inventory - Linear and Vertical'!AA388,"")</f>
        <v/>
      </c>
      <c r="K401" s="190">
        <f t="shared" si="168"/>
        <v>0</v>
      </c>
      <c r="L401" s="190">
        <f t="shared" si="174"/>
        <v>0</v>
      </c>
      <c r="M401" s="190">
        <f t="shared" si="175"/>
        <v>0</v>
      </c>
      <c r="N401" s="190">
        <f t="shared" si="176"/>
        <v>0</v>
      </c>
      <c r="O401" s="190">
        <f t="shared" si="177"/>
        <v>0</v>
      </c>
      <c r="P401" s="191">
        <f t="shared" si="178"/>
        <v>0</v>
      </c>
      <c r="Q401" s="192" t="str">
        <f t="shared" si="179"/>
        <v/>
      </c>
      <c r="R401" s="192" t="str">
        <f t="shared" si="180"/>
        <v/>
      </c>
      <c r="S401" s="169" t="str">
        <f t="shared" si="170"/>
        <v/>
      </c>
      <c r="T401" s="169" t="str">
        <f t="shared" si="196"/>
        <v/>
      </c>
      <c r="U401" s="169" t="str">
        <f t="shared" si="196"/>
        <v/>
      </c>
      <c r="V401" s="169" t="str">
        <f t="shared" si="171"/>
        <v/>
      </c>
      <c r="W401" s="169" t="str">
        <f t="shared" si="194"/>
        <v/>
      </c>
      <c r="X401" s="169" t="str">
        <f t="shared" si="194"/>
        <v/>
      </c>
      <c r="Y401" s="169" t="str">
        <f t="shared" si="194"/>
        <v/>
      </c>
      <c r="Z401" s="169" t="str">
        <f t="shared" si="194"/>
        <v/>
      </c>
      <c r="AA401" s="169" t="str">
        <f t="shared" si="194"/>
        <v/>
      </c>
      <c r="AB401" s="169" t="str">
        <f t="shared" si="194"/>
        <v/>
      </c>
      <c r="AC401" s="169" t="str">
        <f t="shared" si="194"/>
        <v/>
      </c>
      <c r="AD401" s="169" t="str">
        <f t="shared" si="194"/>
        <v/>
      </c>
      <c r="AE401" s="169" t="str">
        <f t="shared" si="194"/>
        <v/>
      </c>
      <c r="AF401" s="169" t="str">
        <f t="shared" si="194"/>
        <v/>
      </c>
      <c r="AG401" s="169" t="str">
        <f t="shared" si="195"/>
        <v/>
      </c>
      <c r="AH401" s="169" t="str">
        <f t="shared" si="195"/>
        <v/>
      </c>
      <c r="AI401" s="169" t="str">
        <f t="shared" si="195"/>
        <v/>
      </c>
      <c r="AJ401" s="169" t="str">
        <f t="shared" si="195"/>
        <v/>
      </c>
      <c r="AK401" s="169" t="str">
        <f t="shared" si="195"/>
        <v/>
      </c>
      <c r="AL401" s="169" t="str">
        <f t="shared" si="195"/>
        <v/>
      </c>
      <c r="AM401" s="169" t="str">
        <f t="shared" si="195"/>
        <v/>
      </c>
      <c r="AN401" s="169" t="str">
        <f t="shared" si="195"/>
        <v/>
      </c>
      <c r="AO401" s="169" t="str">
        <f t="shared" si="195"/>
        <v/>
      </c>
      <c r="AP401" s="169" t="str">
        <f t="shared" si="195"/>
        <v/>
      </c>
      <c r="AQ401" s="170">
        <f t="shared" si="181"/>
        <v>0</v>
      </c>
      <c r="AR401" s="170">
        <f t="shared" si="182"/>
        <v>0</v>
      </c>
      <c r="AS401" s="193">
        <f t="shared" si="183"/>
        <v>0</v>
      </c>
    </row>
    <row r="402" spans="1:45" s="74" customFormat="1" ht="27.75" customHeight="1">
      <c r="A402" s="184">
        <f>'Inventory - Linear and Vertical'!A389</f>
        <v>386</v>
      </c>
      <c r="B402" s="184"/>
      <c r="C402" s="184">
        <f>'Inventory - Linear and Vertical'!D389</f>
        <v>0</v>
      </c>
      <c r="D402" s="184" t="str">
        <f>IF('Inventory - Linear and Vertical'!E389="","",'Inventory - Linear and Vertical'!E389)</f>
        <v/>
      </c>
      <c r="E402" s="185">
        <f>'Inventory - Linear and Vertical'!F389</f>
        <v>0</v>
      </c>
      <c r="F402" s="186">
        <f>'Inventory - Linear and Vertical'!G389</f>
        <v>0</v>
      </c>
      <c r="G402" s="194">
        <f>'Inventory - Linear and Vertical'!K389</f>
        <v>0</v>
      </c>
      <c r="H402" s="188">
        <f>IF(C402='Community-Wide Current State'!$A$18,'Inventory - Vehicles and Equip.'!J384-'Inventory - Vehicles and Equip.'!O384,'Inventory - Linear and Vertical'!I389)</f>
        <v>0</v>
      </c>
      <c r="I402" s="188">
        <f>'Inventory - Linear and Vertical'!M389</f>
        <v>0</v>
      </c>
      <c r="J402" s="189" t="str">
        <f>IF(ISNUMBER('Inventory - Linear and Vertical'!AA389),'Inventory - Linear and Vertical'!AA389,"")</f>
        <v/>
      </c>
      <c r="K402" s="190">
        <f t="shared" ref="K402:K465" si="197">IF(ISNUMBER(J402),H402+J402,H402+$I402)</f>
        <v>0</v>
      </c>
      <c r="L402" s="190">
        <f t="shared" si="174"/>
        <v>0</v>
      </c>
      <c r="M402" s="190">
        <f t="shared" si="175"/>
        <v>0</v>
      </c>
      <c r="N402" s="190">
        <f t="shared" si="176"/>
        <v>0</v>
      </c>
      <c r="O402" s="190">
        <f t="shared" si="177"/>
        <v>0</v>
      </c>
      <c r="P402" s="191">
        <f t="shared" si="178"/>
        <v>0</v>
      </c>
      <c r="Q402" s="192" t="str">
        <f t="shared" si="179"/>
        <v/>
      </c>
      <c r="R402" s="192" t="str">
        <f t="shared" si="180"/>
        <v/>
      </c>
      <c r="S402" s="169" t="str">
        <f t="shared" si="170"/>
        <v/>
      </c>
      <c r="T402" s="169" t="str">
        <f t="shared" si="196"/>
        <v/>
      </c>
      <c r="U402" s="169" t="str">
        <f t="shared" si="196"/>
        <v/>
      </c>
      <c r="V402" s="169" t="str">
        <f t="shared" si="171"/>
        <v/>
      </c>
      <c r="W402" s="169" t="str">
        <f t="shared" si="194"/>
        <v/>
      </c>
      <c r="X402" s="169" t="str">
        <f t="shared" si="194"/>
        <v/>
      </c>
      <c r="Y402" s="169" t="str">
        <f t="shared" si="194"/>
        <v/>
      </c>
      <c r="Z402" s="169" t="str">
        <f t="shared" si="194"/>
        <v/>
      </c>
      <c r="AA402" s="169" t="str">
        <f t="shared" si="194"/>
        <v/>
      </c>
      <c r="AB402" s="169" t="str">
        <f t="shared" si="194"/>
        <v/>
      </c>
      <c r="AC402" s="169" t="str">
        <f t="shared" si="194"/>
        <v/>
      </c>
      <c r="AD402" s="169" t="str">
        <f t="shared" si="194"/>
        <v/>
      </c>
      <c r="AE402" s="169" t="str">
        <f t="shared" si="194"/>
        <v/>
      </c>
      <c r="AF402" s="169" t="str">
        <f t="shared" si="194"/>
        <v/>
      </c>
      <c r="AG402" s="169" t="str">
        <f t="shared" si="195"/>
        <v/>
      </c>
      <c r="AH402" s="169" t="str">
        <f t="shared" si="195"/>
        <v/>
      </c>
      <c r="AI402" s="169" t="str">
        <f t="shared" si="195"/>
        <v/>
      </c>
      <c r="AJ402" s="169" t="str">
        <f t="shared" si="195"/>
        <v/>
      </c>
      <c r="AK402" s="169" t="str">
        <f t="shared" si="195"/>
        <v/>
      </c>
      <c r="AL402" s="169" t="str">
        <f t="shared" si="195"/>
        <v/>
      </c>
      <c r="AM402" s="169" t="str">
        <f t="shared" si="195"/>
        <v/>
      </c>
      <c r="AN402" s="169" t="str">
        <f t="shared" si="195"/>
        <v/>
      </c>
      <c r="AO402" s="169" t="str">
        <f t="shared" si="195"/>
        <v/>
      </c>
      <c r="AP402" s="169" t="str">
        <f t="shared" si="195"/>
        <v/>
      </c>
      <c r="AQ402" s="170">
        <f t="shared" si="181"/>
        <v>0</v>
      </c>
      <c r="AR402" s="170">
        <f t="shared" si="182"/>
        <v>0</v>
      </c>
      <c r="AS402" s="193">
        <f t="shared" si="183"/>
        <v>0</v>
      </c>
    </row>
    <row r="403" spans="1:45" s="74" customFormat="1" ht="27.75" customHeight="1">
      <c r="A403" s="184">
        <f>'Inventory - Linear and Vertical'!A390</f>
        <v>387</v>
      </c>
      <c r="B403" s="184"/>
      <c r="C403" s="184">
        <f>'Inventory - Linear and Vertical'!D390</f>
        <v>0</v>
      </c>
      <c r="D403" s="184" t="str">
        <f>IF('Inventory - Linear and Vertical'!E390="","",'Inventory - Linear and Vertical'!E390)</f>
        <v/>
      </c>
      <c r="E403" s="185">
        <f>'Inventory - Linear and Vertical'!F390</f>
        <v>0</v>
      </c>
      <c r="F403" s="186">
        <f>'Inventory - Linear and Vertical'!G390</f>
        <v>0</v>
      </c>
      <c r="G403" s="194">
        <f>'Inventory - Linear and Vertical'!K390</f>
        <v>0</v>
      </c>
      <c r="H403" s="188">
        <f>IF(C403='Community-Wide Current State'!$A$18,'Inventory - Vehicles and Equip.'!J385-'Inventory - Vehicles and Equip.'!O385,'Inventory - Linear and Vertical'!I390)</f>
        <v>0</v>
      </c>
      <c r="I403" s="188">
        <f>'Inventory - Linear and Vertical'!M390</f>
        <v>0</v>
      </c>
      <c r="J403" s="189" t="str">
        <f>IF(ISNUMBER('Inventory - Linear and Vertical'!AA390),'Inventory - Linear and Vertical'!AA390,"")</f>
        <v/>
      </c>
      <c r="K403" s="190">
        <f t="shared" si="197"/>
        <v>0</v>
      </c>
      <c r="L403" s="190">
        <f t="shared" si="174"/>
        <v>0</v>
      </c>
      <c r="M403" s="190">
        <f t="shared" si="175"/>
        <v>0</v>
      </c>
      <c r="N403" s="190">
        <f t="shared" si="176"/>
        <v>0</v>
      </c>
      <c r="O403" s="190">
        <f t="shared" si="177"/>
        <v>0</v>
      </c>
      <c r="P403" s="191">
        <f t="shared" si="178"/>
        <v>0</v>
      </c>
      <c r="Q403" s="192" t="str">
        <f t="shared" si="179"/>
        <v/>
      </c>
      <c r="R403" s="192" t="str">
        <f t="shared" si="180"/>
        <v/>
      </c>
      <c r="S403" s="169" t="str">
        <f t="shared" ref="S403:S466" si="198">IF(OR($K403=S$16,$L403=S$16,$M403=S$16,$N403=S$16,$O403=S$16,$P403=S$16),$G403,"")</f>
        <v/>
      </c>
      <c r="T403" s="169" t="str">
        <f t="shared" si="196"/>
        <v/>
      </c>
      <c r="U403" s="169" t="str">
        <f t="shared" si="196"/>
        <v/>
      </c>
      <c r="V403" s="169" t="str">
        <f t="shared" ref="V403:V466" si="199">IF(OR($K403=V$16,$L403=V$16,$M403=V$16,$N403=V$16,$O403=V$16,$P403=V$16),$G403,"")</f>
        <v/>
      </c>
      <c r="W403" s="169" t="str">
        <f t="shared" si="194"/>
        <v/>
      </c>
      <c r="X403" s="169" t="str">
        <f t="shared" si="194"/>
        <v/>
      </c>
      <c r="Y403" s="169" t="str">
        <f t="shared" si="194"/>
        <v/>
      </c>
      <c r="Z403" s="169" t="str">
        <f t="shared" si="194"/>
        <v/>
      </c>
      <c r="AA403" s="169" t="str">
        <f t="shared" si="194"/>
        <v/>
      </c>
      <c r="AB403" s="169" t="str">
        <f t="shared" si="194"/>
        <v/>
      </c>
      <c r="AC403" s="169" t="str">
        <f t="shared" si="194"/>
        <v/>
      </c>
      <c r="AD403" s="169" t="str">
        <f t="shared" si="194"/>
        <v/>
      </c>
      <c r="AE403" s="169" t="str">
        <f t="shared" si="194"/>
        <v/>
      </c>
      <c r="AF403" s="169" t="str">
        <f t="shared" si="194"/>
        <v/>
      </c>
      <c r="AG403" s="169" t="str">
        <f t="shared" si="195"/>
        <v/>
      </c>
      <c r="AH403" s="169" t="str">
        <f t="shared" si="195"/>
        <v/>
      </c>
      <c r="AI403" s="169" t="str">
        <f t="shared" si="195"/>
        <v/>
      </c>
      <c r="AJ403" s="169" t="str">
        <f t="shared" si="195"/>
        <v/>
      </c>
      <c r="AK403" s="169" t="str">
        <f t="shared" si="195"/>
        <v/>
      </c>
      <c r="AL403" s="169" t="str">
        <f t="shared" si="195"/>
        <v/>
      </c>
      <c r="AM403" s="169" t="str">
        <f t="shared" si="195"/>
        <v/>
      </c>
      <c r="AN403" s="169" t="str">
        <f t="shared" si="195"/>
        <v/>
      </c>
      <c r="AO403" s="169" t="str">
        <f t="shared" si="195"/>
        <v/>
      </c>
      <c r="AP403" s="169" t="str">
        <f t="shared" si="195"/>
        <v/>
      </c>
      <c r="AQ403" s="170">
        <f t="shared" si="181"/>
        <v>0</v>
      </c>
      <c r="AR403" s="170">
        <f t="shared" si="182"/>
        <v>0</v>
      </c>
      <c r="AS403" s="193">
        <f t="shared" si="183"/>
        <v>0</v>
      </c>
    </row>
    <row r="404" spans="1:45" s="74" customFormat="1" ht="27.75" customHeight="1">
      <c r="A404" s="184">
        <f>'Inventory - Linear and Vertical'!A391</f>
        <v>388</v>
      </c>
      <c r="B404" s="184"/>
      <c r="C404" s="184">
        <f>'Inventory - Linear and Vertical'!D391</f>
        <v>0</v>
      </c>
      <c r="D404" s="184" t="str">
        <f>IF('Inventory - Linear and Vertical'!E391="","",'Inventory - Linear and Vertical'!E391)</f>
        <v/>
      </c>
      <c r="E404" s="185">
        <f>'Inventory - Linear and Vertical'!F391</f>
        <v>0</v>
      </c>
      <c r="F404" s="186">
        <f>'Inventory - Linear and Vertical'!G391</f>
        <v>0</v>
      </c>
      <c r="G404" s="194">
        <f>'Inventory - Linear and Vertical'!K391</f>
        <v>0</v>
      </c>
      <c r="H404" s="188">
        <f>IF(C404='Community-Wide Current State'!$A$18,'Inventory - Vehicles and Equip.'!J386-'Inventory - Vehicles and Equip.'!O386,'Inventory - Linear and Vertical'!I391)</f>
        <v>0</v>
      </c>
      <c r="I404" s="188">
        <f>'Inventory - Linear and Vertical'!M391</f>
        <v>0</v>
      </c>
      <c r="J404" s="189" t="str">
        <f>IF(ISNUMBER('Inventory - Linear and Vertical'!AA391),'Inventory - Linear and Vertical'!AA391,"")</f>
        <v/>
      </c>
      <c r="K404" s="190">
        <f t="shared" si="197"/>
        <v>0</v>
      </c>
      <c r="L404" s="190">
        <f t="shared" si="174"/>
        <v>0</v>
      </c>
      <c r="M404" s="190">
        <f t="shared" si="175"/>
        <v>0</v>
      </c>
      <c r="N404" s="190">
        <f t="shared" si="176"/>
        <v>0</v>
      </c>
      <c r="O404" s="190">
        <f t="shared" si="177"/>
        <v>0</v>
      </c>
      <c r="P404" s="191">
        <f t="shared" si="178"/>
        <v>0</v>
      </c>
      <c r="Q404" s="192" t="str">
        <f t="shared" si="179"/>
        <v/>
      </c>
      <c r="R404" s="192" t="str">
        <f t="shared" si="180"/>
        <v/>
      </c>
      <c r="S404" s="169" t="str">
        <f t="shared" si="198"/>
        <v/>
      </c>
      <c r="T404" s="169" t="str">
        <f t="shared" si="196"/>
        <v/>
      </c>
      <c r="U404" s="169" t="str">
        <f t="shared" si="196"/>
        <v/>
      </c>
      <c r="V404" s="169" t="str">
        <f t="shared" si="199"/>
        <v/>
      </c>
      <c r="W404" s="169" t="str">
        <f t="shared" si="194"/>
        <v/>
      </c>
      <c r="X404" s="169" t="str">
        <f t="shared" si="194"/>
        <v/>
      </c>
      <c r="Y404" s="169" t="str">
        <f t="shared" si="194"/>
        <v/>
      </c>
      <c r="Z404" s="169" t="str">
        <f t="shared" si="194"/>
        <v/>
      </c>
      <c r="AA404" s="169" t="str">
        <f t="shared" si="194"/>
        <v/>
      </c>
      <c r="AB404" s="169" t="str">
        <f t="shared" si="194"/>
        <v/>
      </c>
      <c r="AC404" s="169" t="str">
        <f t="shared" si="194"/>
        <v/>
      </c>
      <c r="AD404" s="169" t="str">
        <f t="shared" si="194"/>
        <v/>
      </c>
      <c r="AE404" s="169" t="str">
        <f t="shared" si="194"/>
        <v/>
      </c>
      <c r="AF404" s="169" t="str">
        <f t="shared" si="194"/>
        <v/>
      </c>
      <c r="AG404" s="169" t="str">
        <f t="shared" si="195"/>
        <v/>
      </c>
      <c r="AH404" s="169" t="str">
        <f t="shared" si="195"/>
        <v/>
      </c>
      <c r="AI404" s="169" t="str">
        <f t="shared" si="195"/>
        <v/>
      </c>
      <c r="AJ404" s="169" t="str">
        <f t="shared" si="195"/>
        <v/>
      </c>
      <c r="AK404" s="169" t="str">
        <f t="shared" si="195"/>
        <v/>
      </c>
      <c r="AL404" s="169" t="str">
        <f t="shared" si="195"/>
        <v/>
      </c>
      <c r="AM404" s="169" t="str">
        <f t="shared" si="195"/>
        <v/>
      </c>
      <c r="AN404" s="169" t="str">
        <f t="shared" si="195"/>
        <v/>
      </c>
      <c r="AO404" s="169" t="str">
        <f t="shared" si="195"/>
        <v/>
      </c>
      <c r="AP404" s="169" t="str">
        <f t="shared" si="195"/>
        <v/>
      </c>
      <c r="AQ404" s="170">
        <f t="shared" si="181"/>
        <v>0</v>
      </c>
      <c r="AR404" s="170">
        <f t="shared" si="182"/>
        <v>0</v>
      </c>
      <c r="AS404" s="193">
        <f t="shared" si="183"/>
        <v>0</v>
      </c>
    </row>
    <row r="405" spans="1:45" s="74" customFormat="1" ht="27.75" customHeight="1">
      <c r="A405" s="184">
        <f>'Inventory - Linear and Vertical'!A392</f>
        <v>389</v>
      </c>
      <c r="B405" s="184"/>
      <c r="C405" s="184">
        <f>'Inventory - Linear and Vertical'!D392</f>
        <v>0</v>
      </c>
      <c r="D405" s="184" t="str">
        <f>IF('Inventory - Linear and Vertical'!E392="","",'Inventory - Linear and Vertical'!E392)</f>
        <v/>
      </c>
      <c r="E405" s="185">
        <f>'Inventory - Linear and Vertical'!F392</f>
        <v>0</v>
      </c>
      <c r="F405" s="186">
        <f>'Inventory - Linear and Vertical'!G392</f>
        <v>0</v>
      </c>
      <c r="G405" s="194">
        <f>'Inventory - Linear and Vertical'!K392</f>
        <v>0</v>
      </c>
      <c r="H405" s="188">
        <f>IF(C405='Community-Wide Current State'!$A$18,'Inventory - Vehicles and Equip.'!J387-'Inventory - Vehicles and Equip.'!O387,'Inventory - Linear and Vertical'!I392)</f>
        <v>0</v>
      </c>
      <c r="I405" s="188">
        <f>'Inventory - Linear and Vertical'!M392</f>
        <v>0</v>
      </c>
      <c r="J405" s="189" t="str">
        <f>IF(ISNUMBER('Inventory - Linear and Vertical'!AA392),'Inventory - Linear and Vertical'!AA392,"")</f>
        <v/>
      </c>
      <c r="K405" s="190">
        <f t="shared" si="197"/>
        <v>0</v>
      </c>
      <c r="L405" s="190">
        <f t="shared" si="174"/>
        <v>0</v>
      </c>
      <c r="M405" s="190">
        <f t="shared" si="175"/>
        <v>0</v>
      </c>
      <c r="N405" s="190">
        <f t="shared" si="176"/>
        <v>0</v>
      </c>
      <c r="O405" s="190">
        <f t="shared" si="177"/>
        <v>0</v>
      </c>
      <c r="P405" s="191">
        <f t="shared" si="178"/>
        <v>0</v>
      </c>
      <c r="Q405" s="192" t="str">
        <f t="shared" si="179"/>
        <v/>
      </c>
      <c r="R405" s="192" t="str">
        <f t="shared" si="180"/>
        <v/>
      </c>
      <c r="S405" s="169" t="str">
        <f t="shared" si="198"/>
        <v/>
      </c>
      <c r="T405" s="169" t="str">
        <f t="shared" si="196"/>
        <v/>
      </c>
      <c r="U405" s="169" t="str">
        <f t="shared" si="196"/>
        <v/>
      </c>
      <c r="V405" s="169" t="str">
        <f t="shared" si="199"/>
        <v/>
      </c>
      <c r="W405" s="169" t="str">
        <f t="shared" si="194"/>
        <v/>
      </c>
      <c r="X405" s="169" t="str">
        <f t="shared" si="194"/>
        <v/>
      </c>
      <c r="Y405" s="169" t="str">
        <f t="shared" si="194"/>
        <v/>
      </c>
      <c r="Z405" s="169" t="str">
        <f t="shared" si="194"/>
        <v/>
      </c>
      <c r="AA405" s="169" t="str">
        <f t="shared" si="194"/>
        <v/>
      </c>
      <c r="AB405" s="169" t="str">
        <f t="shared" si="194"/>
        <v/>
      </c>
      <c r="AC405" s="169" t="str">
        <f t="shared" si="194"/>
        <v/>
      </c>
      <c r="AD405" s="169" t="str">
        <f t="shared" si="194"/>
        <v/>
      </c>
      <c r="AE405" s="169" t="str">
        <f t="shared" si="194"/>
        <v/>
      </c>
      <c r="AF405" s="169" t="str">
        <f t="shared" si="194"/>
        <v/>
      </c>
      <c r="AG405" s="169" t="str">
        <f t="shared" si="195"/>
        <v/>
      </c>
      <c r="AH405" s="169" t="str">
        <f t="shared" si="195"/>
        <v/>
      </c>
      <c r="AI405" s="169" t="str">
        <f t="shared" si="195"/>
        <v/>
      </c>
      <c r="AJ405" s="169" t="str">
        <f t="shared" si="195"/>
        <v/>
      </c>
      <c r="AK405" s="169" t="str">
        <f t="shared" si="195"/>
        <v/>
      </c>
      <c r="AL405" s="169" t="str">
        <f t="shared" si="195"/>
        <v/>
      </c>
      <c r="AM405" s="169" t="str">
        <f t="shared" si="195"/>
        <v/>
      </c>
      <c r="AN405" s="169" t="str">
        <f t="shared" si="195"/>
        <v/>
      </c>
      <c r="AO405" s="169" t="str">
        <f t="shared" si="195"/>
        <v/>
      </c>
      <c r="AP405" s="169" t="str">
        <f t="shared" si="195"/>
        <v/>
      </c>
      <c r="AQ405" s="170">
        <f t="shared" si="181"/>
        <v>0</v>
      </c>
      <c r="AR405" s="170">
        <f t="shared" si="182"/>
        <v>0</v>
      </c>
      <c r="AS405" s="193">
        <f t="shared" si="183"/>
        <v>0</v>
      </c>
    </row>
    <row r="406" spans="1:45" s="74" customFormat="1" ht="27.75" customHeight="1">
      <c r="A406" s="184">
        <f>'Inventory - Linear and Vertical'!A393</f>
        <v>390</v>
      </c>
      <c r="B406" s="184"/>
      <c r="C406" s="184">
        <f>'Inventory - Linear and Vertical'!D393</f>
        <v>0</v>
      </c>
      <c r="D406" s="184" t="str">
        <f>IF('Inventory - Linear and Vertical'!E393="","",'Inventory - Linear and Vertical'!E393)</f>
        <v/>
      </c>
      <c r="E406" s="185">
        <f>'Inventory - Linear and Vertical'!F393</f>
        <v>0</v>
      </c>
      <c r="F406" s="186">
        <f>'Inventory - Linear and Vertical'!G393</f>
        <v>0</v>
      </c>
      <c r="G406" s="194">
        <f>'Inventory - Linear and Vertical'!K393</f>
        <v>0</v>
      </c>
      <c r="H406" s="188">
        <f>IF(C406='Community-Wide Current State'!$A$18,'Inventory - Vehicles and Equip.'!J388-'Inventory - Vehicles and Equip.'!O388,'Inventory - Linear and Vertical'!I393)</f>
        <v>0</v>
      </c>
      <c r="I406" s="188">
        <f>'Inventory - Linear and Vertical'!M393</f>
        <v>0</v>
      </c>
      <c r="J406" s="189" t="str">
        <f>IF(ISNUMBER('Inventory - Linear and Vertical'!AA393),'Inventory - Linear and Vertical'!AA393,"")</f>
        <v/>
      </c>
      <c r="K406" s="190">
        <f t="shared" si="197"/>
        <v>0</v>
      </c>
      <c r="L406" s="190">
        <f t="shared" si="174"/>
        <v>0</v>
      </c>
      <c r="M406" s="190">
        <f t="shared" si="175"/>
        <v>0</v>
      </c>
      <c r="N406" s="190">
        <f t="shared" si="176"/>
        <v>0</v>
      </c>
      <c r="O406" s="190">
        <f t="shared" si="177"/>
        <v>0</v>
      </c>
      <c r="P406" s="191">
        <f t="shared" si="178"/>
        <v>0</v>
      </c>
      <c r="Q406" s="192" t="str">
        <f t="shared" si="179"/>
        <v/>
      </c>
      <c r="R406" s="192" t="str">
        <f t="shared" si="180"/>
        <v/>
      </c>
      <c r="S406" s="169" t="str">
        <f t="shared" si="198"/>
        <v/>
      </c>
      <c r="T406" s="169" t="str">
        <f t="shared" si="196"/>
        <v/>
      </c>
      <c r="U406" s="169" t="str">
        <f t="shared" si="196"/>
        <v/>
      </c>
      <c r="V406" s="169" t="str">
        <f t="shared" si="199"/>
        <v/>
      </c>
      <c r="W406" s="169" t="str">
        <f t="shared" si="194"/>
        <v/>
      </c>
      <c r="X406" s="169" t="str">
        <f t="shared" si="194"/>
        <v/>
      </c>
      <c r="Y406" s="169" t="str">
        <f t="shared" si="194"/>
        <v/>
      </c>
      <c r="Z406" s="169" t="str">
        <f t="shared" si="194"/>
        <v/>
      </c>
      <c r="AA406" s="169" t="str">
        <f t="shared" si="194"/>
        <v/>
      </c>
      <c r="AB406" s="169" t="str">
        <f t="shared" si="194"/>
        <v/>
      </c>
      <c r="AC406" s="169" t="str">
        <f t="shared" si="194"/>
        <v/>
      </c>
      <c r="AD406" s="169" t="str">
        <f t="shared" si="194"/>
        <v/>
      </c>
      <c r="AE406" s="169" t="str">
        <f t="shared" si="194"/>
        <v/>
      </c>
      <c r="AF406" s="169" t="str">
        <f t="shared" si="194"/>
        <v/>
      </c>
      <c r="AG406" s="169" t="str">
        <f t="shared" si="195"/>
        <v/>
      </c>
      <c r="AH406" s="169" t="str">
        <f t="shared" si="195"/>
        <v/>
      </c>
      <c r="AI406" s="169" t="str">
        <f t="shared" si="195"/>
        <v/>
      </c>
      <c r="AJ406" s="169" t="str">
        <f t="shared" si="195"/>
        <v/>
      </c>
      <c r="AK406" s="169" t="str">
        <f t="shared" si="195"/>
        <v/>
      </c>
      <c r="AL406" s="169" t="str">
        <f t="shared" si="195"/>
        <v/>
      </c>
      <c r="AM406" s="169" t="str">
        <f t="shared" si="195"/>
        <v/>
      </c>
      <c r="AN406" s="169" t="str">
        <f t="shared" si="195"/>
        <v/>
      </c>
      <c r="AO406" s="169" t="str">
        <f t="shared" si="195"/>
        <v/>
      </c>
      <c r="AP406" s="169" t="str">
        <f t="shared" si="195"/>
        <v/>
      </c>
      <c r="AQ406" s="170">
        <f t="shared" si="181"/>
        <v>0</v>
      </c>
      <c r="AR406" s="170">
        <f t="shared" si="182"/>
        <v>0</v>
      </c>
      <c r="AS406" s="193">
        <f t="shared" si="183"/>
        <v>0</v>
      </c>
    </row>
    <row r="407" spans="1:45" s="74" customFormat="1" ht="27.75" customHeight="1">
      <c r="A407" s="184">
        <f>'Inventory - Linear and Vertical'!A394</f>
        <v>391</v>
      </c>
      <c r="B407" s="184"/>
      <c r="C407" s="184">
        <f>'Inventory - Linear and Vertical'!D394</f>
        <v>0</v>
      </c>
      <c r="D407" s="184" t="str">
        <f>IF('Inventory - Linear and Vertical'!E394="","",'Inventory - Linear and Vertical'!E394)</f>
        <v/>
      </c>
      <c r="E407" s="185">
        <f>'Inventory - Linear and Vertical'!F394</f>
        <v>0</v>
      </c>
      <c r="F407" s="186">
        <f>'Inventory - Linear and Vertical'!G394</f>
        <v>0</v>
      </c>
      <c r="G407" s="194">
        <f>'Inventory - Linear and Vertical'!K394</f>
        <v>0</v>
      </c>
      <c r="H407" s="188">
        <f>IF(C407='Community-Wide Current State'!$A$18,'Inventory - Vehicles and Equip.'!J389-'Inventory - Vehicles and Equip.'!O389,'Inventory - Linear and Vertical'!I394)</f>
        <v>0</v>
      </c>
      <c r="I407" s="188">
        <f>'Inventory - Linear and Vertical'!M394</f>
        <v>0</v>
      </c>
      <c r="J407" s="189" t="str">
        <f>IF(ISNUMBER('Inventory - Linear and Vertical'!AA394),'Inventory - Linear and Vertical'!AA394,"")</f>
        <v/>
      </c>
      <c r="K407" s="190">
        <f t="shared" si="197"/>
        <v>0</v>
      </c>
      <c r="L407" s="190">
        <f t="shared" si="174"/>
        <v>0</v>
      </c>
      <c r="M407" s="190">
        <f t="shared" si="175"/>
        <v>0</v>
      </c>
      <c r="N407" s="190">
        <f t="shared" si="176"/>
        <v>0</v>
      </c>
      <c r="O407" s="190">
        <f t="shared" si="177"/>
        <v>0</v>
      </c>
      <c r="P407" s="191">
        <f t="shared" si="178"/>
        <v>0</v>
      </c>
      <c r="Q407" s="192" t="str">
        <f t="shared" si="179"/>
        <v/>
      </c>
      <c r="R407" s="192" t="str">
        <f t="shared" si="180"/>
        <v/>
      </c>
      <c r="S407" s="169" t="str">
        <f t="shared" si="198"/>
        <v/>
      </c>
      <c r="T407" s="169" t="str">
        <f t="shared" si="196"/>
        <v/>
      </c>
      <c r="U407" s="169" t="str">
        <f t="shared" si="196"/>
        <v/>
      </c>
      <c r="V407" s="169" t="str">
        <f t="shared" si="199"/>
        <v/>
      </c>
      <c r="W407" s="169" t="str">
        <f t="shared" ref="W407:AF416" si="200">IF(OR($K407=W$16,$L407=W$16,$M407=W$16,$N407=W$16,$O407=W$16,$P407=W$16),$G407,"")</f>
        <v/>
      </c>
      <c r="X407" s="169" t="str">
        <f t="shared" si="200"/>
        <v/>
      </c>
      <c r="Y407" s="169" t="str">
        <f t="shared" si="200"/>
        <v/>
      </c>
      <c r="Z407" s="169" t="str">
        <f t="shared" si="200"/>
        <v/>
      </c>
      <c r="AA407" s="169" t="str">
        <f t="shared" si="200"/>
        <v/>
      </c>
      <c r="AB407" s="169" t="str">
        <f t="shared" si="200"/>
        <v/>
      </c>
      <c r="AC407" s="169" t="str">
        <f t="shared" si="200"/>
        <v/>
      </c>
      <c r="AD407" s="169" t="str">
        <f t="shared" si="200"/>
        <v/>
      </c>
      <c r="AE407" s="169" t="str">
        <f t="shared" si="200"/>
        <v/>
      </c>
      <c r="AF407" s="169" t="str">
        <f t="shared" si="200"/>
        <v/>
      </c>
      <c r="AG407" s="169" t="str">
        <f t="shared" ref="AG407:AP416" si="201">IF(OR($K407=AG$16,$L407=AG$16,$M407=AG$16,$N407=AG$16,$O407=AG$16,$P407=AG$16),$G407,"")</f>
        <v/>
      </c>
      <c r="AH407" s="169" t="str">
        <f t="shared" si="201"/>
        <v/>
      </c>
      <c r="AI407" s="169" t="str">
        <f t="shared" si="201"/>
        <v/>
      </c>
      <c r="AJ407" s="169" t="str">
        <f t="shared" si="201"/>
        <v/>
      </c>
      <c r="AK407" s="169" t="str">
        <f t="shared" si="201"/>
        <v/>
      </c>
      <c r="AL407" s="169" t="str">
        <f t="shared" si="201"/>
        <v/>
      </c>
      <c r="AM407" s="169" t="str">
        <f t="shared" si="201"/>
        <v/>
      </c>
      <c r="AN407" s="169" t="str">
        <f t="shared" si="201"/>
        <v/>
      </c>
      <c r="AO407" s="169" t="str">
        <f t="shared" si="201"/>
        <v/>
      </c>
      <c r="AP407" s="169" t="str">
        <f t="shared" si="201"/>
        <v/>
      </c>
      <c r="AQ407" s="170">
        <f t="shared" si="181"/>
        <v>0</v>
      </c>
      <c r="AR407" s="170">
        <f t="shared" si="182"/>
        <v>0</v>
      </c>
      <c r="AS407" s="193">
        <f t="shared" si="183"/>
        <v>0</v>
      </c>
    </row>
    <row r="408" spans="1:45" s="74" customFormat="1" ht="27.75" customHeight="1">
      <c r="A408" s="184">
        <f>'Inventory - Linear and Vertical'!A395</f>
        <v>392</v>
      </c>
      <c r="B408" s="184"/>
      <c r="C408" s="184">
        <f>'Inventory - Linear and Vertical'!D395</f>
        <v>0</v>
      </c>
      <c r="D408" s="184" t="str">
        <f>IF('Inventory - Linear and Vertical'!E395="","",'Inventory - Linear and Vertical'!E395)</f>
        <v/>
      </c>
      <c r="E408" s="185">
        <f>'Inventory - Linear and Vertical'!F395</f>
        <v>0</v>
      </c>
      <c r="F408" s="186">
        <f>'Inventory - Linear and Vertical'!G395</f>
        <v>0</v>
      </c>
      <c r="G408" s="194">
        <f>'Inventory - Linear and Vertical'!K395</f>
        <v>0</v>
      </c>
      <c r="H408" s="188">
        <f>IF(C408='Community-Wide Current State'!$A$18,'Inventory - Vehicles and Equip.'!J390-'Inventory - Vehicles and Equip.'!O390,'Inventory - Linear and Vertical'!I395)</f>
        <v>0</v>
      </c>
      <c r="I408" s="188">
        <f>'Inventory - Linear and Vertical'!M395</f>
        <v>0</v>
      </c>
      <c r="J408" s="189" t="str">
        <f>IF(ISNUMBER('Inventory - Linear and Vertical'!AA395),'Inventory - Linear and Vertical'!AA395,"")</f>
        <v/>
      </c>
      <c r="K408" s="190">
        <f t="shared" si="197"/>
        <v>0</v>
      </c>
      <c r="L408" s="190">
        <f t="shared" si="174"/>
        <v>0</v>
      </c>
      <c r="M408" s="190">
        <f t="shared" si="175"/>
        <v>0</v>
      </c>
      <c r="N408" s="190">
        <f t="shared" si="176"/>
        <v>0</v>
      </c>
      <c r="O408" s="190">
        <f t="shared" si="177"/>
        <v>0</v>
      </c>
      <c r="P408" s="191">
        <f t="shared" si="178"/>
        <v>0</v>
      </c>
      <c r="Q408" s="192" t="str">
        <f t="shared" si="179"/>
        <v/>
      </c>
      <c r="R408" s="192" t="str">
        <f t="shared" si="180"/>
        <v/>
      </c>
      <c r="S408" s="169" t="str">
        <f t="shared" si="198"/>
        <v/>
      </c>
      <c r="T408" s="169" t="str">
        <f t="shared" si="196"/>
        <v/>
      </c>
      <c r="U408" s="169" t="str">
        <f t="shared" si="196"/>
        <v/>
      </c>
      <c r="V408" s="169" t="str">
        <f t="shared" si="199"/>
        <v/>
      </c>
      <c r="W408" s="169" t="str">
        <f t="shared" si="200"/>
        <v/>
      </c>
      <c r="X408" s="169" t="str">
        <f t="shared" si="200"/>
        <v/>
      </c>
      <c r="Y408" s="169" t="str">
        <f t="shared" si="200"/>
        <v/>
      </c>
      <c r="Z408" s="169" t="str">
        <f t="shared" si="200"/>
        <v/>
      </c>
      <c r="AA408" s="169" t="str">
        <f t="shared" si="200"/>
        <v/>
      </c>
      <c r="AB408" s="169" t="str">
        <f t="shared" si="200"/>
        <v/>
      </c>
      <c r="AC408" s="169" t="str">
        <f t="shared" si="200"/>
        <v/>
      </c>
      <c r="AD408" s="169" t="str">
        <f t="shared" si="200"/>
        <v/>
      </c>
      <c r="AE408" s="169" t="str">
        <f t="shared" si="200"/>
        <v/>
      </c>
      <c r="AF408" s="169" t="str">
        <f t="shared" si="200"/>
        <v/>
      </c>
      <c r="AG408" s="169" t="str">
        <f t="shared" si="201"/>
        <v/>
      </c>
      <c r="AH408" s="169" t="str">
        <f t="shared" si="201"/>
        <v/>
      </c>
      <c r="AI408" s="169" t="str">
        <f t="shared" si="201"/>
        <v/>
      </c>
      <c r="AJ408" s="169" t="str">
        <f t="shared" si="201"/>
        <v/>
      </c>
      <c r="AK408" s="169" t="str">
        <f t="shared" si="201"/>
        <v/>
      </c>
      <c r="AL408" s="169" t="str">
        <f t="shared" si="201"/>
        <v/>
      </c>
      <c r="AM408" s="169" t="str">
        <f t="shared" si="201"/>
        <v/>
      </c>
      <c r="AN408" s="169" t="str">
        <f t="shared" si="201"/>
        <v/>
      </c>
      <c r="AO408" s="169" t="str">
        <f t="shared" si="201"/>
        <v/>
      </c>
      <c r="AP408" s="169" t="str">
        <f t="shared" si="201"/>
        <v/>
      </c>
      <c r="AQ408" s="170">
        <f t="shared" si="181"/>
        <v>0</v>
      </c>
      <c r="AR408" s="170">
        <f t="shared" si="182"/>
        <v>0</v>
      </c>
      <c r="AS408" s="193">
        <f t="shared" si="183"/>
        <v>0</v>
      </c>
    </row>
    <row r="409" spans="1:45" s="74" customFormat="1" ht="27.75" customHeight="1">
      <c r="A409" s="184">
        <f>'Inventory - Linear and Vertical'!A396</f>
        <v>393</v>
      </c>
      <c r="B409" s="184"/>
      <c r="C409" s="184">
        <f>'Inventory - Linear and Vertical'!D396</f>
        <v>0</v>
      </c>
      <c r="D409" s="184" t="str">
        <f>IF('Inventory - Linear and Vertical'!E396="","",'Inventory - Linear and Vertical'!E396)</f>
        <v/>
      </c>
      <c r="E409" s="185">
        <f>'Inventory - Linear and Vertical'!F396</f>
        <v>0</v>
      </c>
      <c r="F409" s="186">
        <f>'Inventory - Linear and Vertical'!G396</f>
        <v>0</v>
      </c>
      <c r="G409" s="194">
        <f>'Inventory - Linear and Vertical'!K396</f>
        <v>0</v>
      </c>
      <c r="H409" s="188">
        <f>IF(C409='Community-Wide Current State'!$A$18,'Inventory - Vehicles and Equip.'!J391-'Inventory - Vehicles and Equip.'!O391,'Inventory - Linear and Vertical'!I396)</f>
        <v>0</v>
      </c>
      <c r="I409" s="188">
        <f>'Inventory - Linear and Vertical'!M396</f>
        <v>0</v>
      </c>
      <c r="J409" s="189" t="str">
        <f>IF(ISNUMBER('Inventory - Linear and Vertical'!AA396),'Inventory - Linear and Vertical'!AA396,"")</f>
        <v/>
      </c>
      <c r="K409" s="190">
        <f t="shared" si="197"/>
        <v>0</v>
      </c>
      <c r="L409" s="190">
        <f t="shared" si="174"/>
        <v>0</v>
      </c>
      <c r="M409" s="190">
        <f t="shared" si="175"/>
        <v>0</v>
      </c>
      <c r="N409" s="190">
        <f t="shared" si="176"/>
        <v>0</v>
      </c>
      <c r="O409" s="190">
        <f t="shared" si="177"/>
        <v>0</v>
      </c>
      <c r="P409" s="191">
        <f t="shared" si="178"/>
        <v>0</v>
      </c>
      <c r="Q409" s="192" t="str">
        <f t="shared" si="179"/>
        <v/>
      </c>
      <c r="R409" s="192" t="str">
        <f t="shared" si="180"/>
        <v/>
      </c>
      <c r="S409" s="169" t="str">
        <f t="shared" si="198"/>
        <v/>
      </c>
      <c r="T409" s="169" t="str">
        <f t="shared" si="196"/>
        <v/>
      </c>
      <c r="U409" s="169" t="str">
        <f t="shared" si="196"/>
        <v/>
      </c>
      <c r="V409" s="169" t="str">
        <f t="shared" si="199"/>
        <v/>
      </c>
      <c r="W409" s="169" t="str">
        <f t="shared" si="200"/>
        <v/>
      </c>
      <c r="X409" s="169" t="str">
        <f t="shared" si="200"/>
        <v/>
      </c>
      <c r="Y409" s="169" t="str">
        <f t="shared" si="200"/>
        <v/>
      </c>
      <c r="Z409" s="169" t="str">
        <f t="shared" si="200"/>
        <v/>
      </c>
      <c r="AA409" s="169" t="str">
        <f t="shared" si="200"/>
        <v/>
      </c>
      <c r="AB409" s="169" t="str">
        <f t="shared" si="200"/>
        <v/>
      </c>
      <c r="AC409" s="169" t="str">
        <f t="shared" si="200"/>
        <v/>
      </c>
      <c r="AD409" s="169" t="str">
        <f t="shared" si="200"/>
        <v/>
      </c>
      <c r="AE409" s="169" t="str">
        <f t="shared" si="200"/>
        <v/>
      </c>
      <c r="AF409" s="169" t="str">
        <f t="shared" si="200"/>
        <v/>
      </c>
      <c r="AG409" s="169" t="str">
        <f t="shared" si="201"/>
        <v/>
      </c>
      <c r="AH409" s="169" t="str">
        <f t="shared" si="201"/>
        <v/>
      </c>
      <c r="AI409" s="169" t="str">
        <f t="shared" si="201"/>
        <v/>
      </c>
      <c r="AJ409" s="169" t="str">
        <f t="shared" si="201"/>
        <v/>
      </c>
      <c r="AK409" s="169" t="str">
        <f t="shared" si="201"/>
        <v/>
      </c>
      <c r="AL409" s="169" t="str">
        <f t="shared" si="201"/>
        <v/>
      </c>
      <c r="AM409" s="169" t="str">
        <f t="shared" si="201"/>
        <v/>
      </c>
      <c r="AN409" s="169" t="str">
        <f t="shared" si="201"/>
        <v/>
      </c>
      <c r="AO409" s="169" t="str">
        <f t="shared" si="201"/>
        <v/>
      </c>
      <c r="AP409" s="169" t="str">
        <f t="shared" si="201"/>
        <v/>
      </c>
      <c r="AQ409" s="170">
        <f t="shared" si="181"/>
        <v>0</v>
      </c>
      <c r="AR409" s="170">
        <f t="shared" si="182"/>
        <v>0</v>
      </c>
      <c r="AS409" s="193">
        <f t="shared" si="183"/>
        <v>0</v>
      </c>
    </row>
    <row r="410" spans="1:45" s="74" customFormat="1" ht="27.75" customHeight="1">
      <c r="A410" s="184">
        <f>'Inventory - Linear and Vertical'!A397</f>
        <v>394</v>
      </c>
      <c r="B410" s="184"/>
      <c r="C410" s="184">
        <f>'Inventory - Linear and Vertical'!D397</f>
        <v>0</v>
      </c>
      <c r="D410" s="184" t="str">
        <f>IF('Inventory - Linear and Vertical'!E397="","",'Inventory - Linear and Vertical'!E397)</f>
        <v/>
      </c>
      <c r="E410" s="185">
        <f>'Inventory - Linear and Vertical'!F397</f>
        <v>0</v>
      </c>
      <c r="F410" s="186">
        <f>'Inventory - Linear and Vertical'!G397</f>
        <v>0</v>
      </c>
      <c r="G410" s="194">
        <f>'Inventory - Linear and Vertical'!K397</f>
        <v>0</v>
      </c>
      <c r="H410" s="188">
        <f>IF(C410='Community-Wide Current State'!$A$18,'Inventory - Vehicles and Equip.'!J392-'Inventory - Vehicles and Equip.'!O392,'Inventory - Linear and Vertical'!I397)</f>
        <v>0</v>
      </c>
      <c r="I410" s="188">
        <f>'Inventory - Linear and Vertical'!M397</f>
        <v>0</v>
      </c>
      <c r="J410" s="189" t="str">
        <f>IF(ISNUMBER('Inventory - Linear and Vertical'!AA397),'Inventory - Linear and Vertical'!AA397,"")</f>
        <v/>
      </c>
      <c r="K410" s="190">
        <f t="shared" si="197"/>
        <v>0</v>
      </c>
      <c r="L410" s="190">
        <f t="shared" si="174"/>
        <v>0</v>
      </c>
      <c r="M410" s="190">
        <f t="shared" si="175"/>
        <v>0</v>
      </c>
      <c r="N410" s="190">
        <f t="shared" si="176"/>
        <v>0</v>
      </c>
      <c r="O410" s="190">
        <f t="shared" si="177"/>
        <v>0</v>
      </c>
      <c r="P410" s="191">
        <f t="shared" si="178"/>
        <v>0</v>
      </c>
      <c r="Q410" s="192" t="str">
        <f t="shared" si="179"/>
        <v/>
      </c>
      <c r="R410" s="192" t="str">
        <f t="shared" si="180"/>
        <v/>
      </c>
      <c r="S410" s="169" t="str">
        <f t="shared" si="198"/>
        <v/>
      </c>
      <c r="T410" s="169" t="str">
        <f t="shared" si="196"/>
        <v/>
      </c>
      <c r="U410" s="169" t="str">
        <f t="shared" si="196"/>
        <v/>
      </c>
      <c r="V410" s="169" t="str">
        <f t="shared" si="199"/>
        <v/>
      </c>
      <c r="W410" s="169" t="str">
        <f t="shared" si="200"/>
        <v/>
      </c>
      <c r="X410" s="169" t="str">
        <f t="shared" si="200"/>
        <v/>
      </c>
      <c r="Y410" s="169" t="str">
        <f t="shared" si="200"/>
        <v/>
      </c>
      <c r="Z410" s="169" t="str">
        <f t="shared" si="200"/>
        <v/>
      </c>
      <c r="AA410" s="169" t="str">
        <f t="shared" si="200"/>
        <v/>
      </c>
      <c r="AB410" s="169" t="str">
        <f t="shared" si="200"/>
        <v/>
      </c>
      <c r="AC410" s="169" t="str">
        <f t="shared" si="200"/>
        <v/>
      </c>
      <c r="AD410" s="169" t="str">
        <f t="shared" si="200"/>
        <v/>
      </c>
      <c r="AE410" s="169" t="str">
        <f t="shared" si="200"/>
        <v/>
      </c>
      <c r="AF410" s="169" t="str">
        <f t="shared" si="200"/>
        <v/>
      </c>
      <c r="AG410" s="169" t="str">
        <f t="shared" si="201"/>
        <v/>
      </c>
      <c r="AH410" s="169" t="str">
        <f t="shared" si="201"/>
        <v/>
      </c>
      <c r="AI410" s="169" t="str">
        <f t="shared" si="201"/>
        <v/>
      </c>
      <c r="AJ410" s="169" t="str">
        <f t="shared" si="201"/>
        <v/>
      </c>
      <c r="AK410" s="169" t="str">
        <f t="shared" si="201"/>
        <v/>
      </c>
      <c r="AL410" s="169" t="str">
        <f t="shared" si="201"/>
        <v/>
      </c>
      <c r="AM410" s="169" t="str">
        <f t="shared" si="201"/>
        <v/>
      </c>
      <c r="AN410" s="169" t="str">
        <f t="shared" si="201"/>
        <v/>
      </c>
      <c r="AO410" s="169" t="str">
        <f t="shared" si="201"/>
        <v/>
      </c>
      <c r="AP410" s="169" t="str">
        <f t="shared" si="201"/>
        <v/>
      </c>
      <c r="AQ410" s="170">
        <f t="shared" si="181"/>
        <v>0</v>
      </c>
      <c r="AR410" s="170">
        <f t="shared" si="182"/>
        <v>0</v>
      </c>
      <c r="AS410" s="193">
        <f t="shared" si="183"/>
        <v>0</v>
      </c>
    </row>
    <row r="411" spans="1:45" s="74" customFormat="1" ht="27.75" customHeight="1">
      <c r="A411" s="184">
        <f>'Inventory - Linear and Vertical'!A398</f>
        <v>395</v>
      </c>
      <c r="B411" s="184"/>
      <c r="C411" s="184">
        <f>'Inventory - Linear and Vertical'!D398</f>
        <v>0</v>
      </c>
      <c r="D411" s="184" t="str">
        <f>IF('Inventory - Linear and Vertical'!E398="","",'Inventory - Linear and Vertical'!E398)</f>
        <v/>
      </c>
      <c r="E411" s="185">
        <f>'Inventory - Linear and Vertical'!F398</f>
        <v>0</v>
      </c>
      <c r="F411" s="186">
        <f>'Inventory - Linear and Vertical'!G398</f>
        <v>0</v>
      </c>
      <c r="G411" s="194">
        <f>'Inventory - Linear and Vertical'!K398</f>
        <v>0</v>
      </c>
      <c r="H411" s="188">
        <f>IF(C411='Community-Wide Current State'!$A$18,'Inventory - Vehicles and Equip.'!J393-'Inventory - Vehicles and Equip.'!O393,'Inventory - Linear and Vertical'!I398)</f>
        <v>0</v>
      </c>
      <c r="I411" s="188">
        <f>'Inventory - Linear and Vertical'!M398</f>
        <v>0</v>
      </c>
      <c r="J411" s="189" t="str">
        <f>IF(ISNUMBER('Inventory - Linear and Vertical'!AA398),'Inventory - Linear and Vertical'!AA398,"")</f>
        <v/>
      </c>
      <c r="K411" s="190">
        <f t="shared" si="197"/>
        <v>0</v>
      </c>
      <c r="L411" s="190">
        <f t="shared" si="174"/>
        <v>0</v>
      </c>
      <c r="M411" s="190">
        <f t="shared" si="175"/>
        <v>0</v>
      </c>
      <c r="N411" s="190">
        <f t="shared" si="176"/>
        <v>0</v>
      </c>
      <c r="O411" s="190">
        <f t="shared" si="177"/>
        <v>0</v>
      </c>
      <c r="P411" s="191">
        <f t="shared" si="178"/>
        <v>0</v>
      </c>
      <c r="Q411" s="192" t="str">
        <f t="shared" si="179"/>
        <v/>
      </c>
      <c r="R411" s="192" t="str">
        <f t="shared" si="180"/>
        <v/>
      </c>
      <c r="S411" s="169" t="str">
        <f t="shared" si="198"/>
        <v/>
      </c>
      <c r="T411" s="169" t="str">
        <f t="shared" si="196"/>
        <v/>
      </c>
      <c r="U411" s="169" t="str">
        <f t="shared" si="196"/>
        <v/>
      </c>
      <c r="V411" s="169" t="str">
        <f t="shared" si="199"/>
        <v/>
      </c>
      <c r="W411" s="169" t="str">
        <f t="shared" si="200"/>
        <v/>
      </c>
      <c r="X411" s="169" t="str">
        <f t="shared" si="200"/>
        <v/>
      </c>
      <c r="Y411" s="169" t="str">
        <f t="shared" si="200"/>
        <v/>
      </c>
      <c r="Z411" s="169" t="str">
        <f t="shared" si="200"/>
        <v/>
      </c>
      <c r="AA411" s="169" t="str">
        <f t="shared" si="200"/>
        <v/>
      </c>
      <c r="AB411" s="169" t="str">
        <f t="shared" si="200"/>
        <v/>
      </c>
      <c r="AC411" s="169" t="str">
        <f t="shared" si="200"/>
        <v/>
      </c>
      <c r="AD411" s="169" t="str">
        <f t="shared" si="200"/>
        <v/>
      </c>
      <c r="AE411" s="169" t="str">
        <f t="shared" si="200"/>
        <v/>
      </c>
      <c r="AF411" s="169" t="str">
        <f t="shared" si="200"/>
        <v/>
      </c>
      <c r="AG411" s="169" t="str">
        <f t="shared" si="201"/>
        <v/>
      </c>
      <c r="AH411" s="169" t="str">
        <f t="shared" si="201"/>
        <v/>
      </c>
      <c r="AI411" s="169" t="str">
        <f t="shared" si="201"/>
        <v/>
      </c>
      <c r="AJ411" s="169" t="str">
        <f t="shared" si="201"/>
        <v/>
      </c>
      <c r="AK411" s="169" t="str">
        <f t="shared" si="201"/>
        <v/>
      </c>
      <c r="AL411" s="169" t="str">
        <f t="shared" si="201"/>
        <v/>
      </c>
      <c r="AM411" s="169" t="str">
        <f t="shared" si="201"/>
        <v/>
      </c>
      <c r="AN411" s="169" t="str">
        <f t="shared" si="201"/>
        <v/>
      </c>
      <c r="AO411" s="169" t="str">
        <f t="shared" si="201"/>
        <v/>
      </c>
      <c r="AP411" s="169" t="str">
        <f t="shared" si="201"/>
        <v/>
      </c>
      <c r="AQ411" s="170">
        <f t="shared" si="181"/>
        <v>0</v>
      </c>
      <c r="AR411" s="170">
        <f t="shared" si="182"/>
        <v>0</v>
      </c>
      <c r="AS411" s="193">
        <f t="shared" si="183"/>
        <v>0</v>
      </c>
    </row>
    <row r="412" spans="1:45" s="74" customFormat="1" ht="27.75" customHeight="1">
      <c r="A412" s="184">
        <f>'Inventory - Linear and Vertical'!A399</f>
        <v>396</v>
      </c>
      <c r="B412" s="184"/>
      <c r="C412" s="184">
        <f>'Inventory - Linear and Vertical'!D399</f>
        <v>0</v>
      </c>
      <c r="D412" s="184" t="str">
        <f>IF('Inventory - Linear and Vertical'!E399="","",'Inventory - Linear and Vertical'!E399)</f>
        <v/>
      </c>
      <c r="E412" s="185">
        <f>'Inventory - Linear and Vertical'!F399</f>
        <v>0</v>
      </c>
      <c r="F412" s="186">
        <f>'Inventory - Linear and Vertical'!G399</f>
        <v>0</v>
      </c>
      <c r="G412" s="194">
        <f>'Inventory - Linear and Vertical'!K399</f>
        <v>0</v>
      </c>
      <c r="H412" s="188">
        <f>IF(C412='Community-Wide Current State'!$A$18,'Inventory - Vehicles and Equip.'!J394-'Inventory - Vehicles and Equip.'!O394,'Inventory - Linear and Vertical'!I399)</f>
        <v>0</v>
      </c>
      <c r="I412" s="188">
        <f>'Inventory - Linear and Vertical'!M399</f>
        <v>0</v>
      </c>
      <c r="J412" s="189" t="str">
        <f>IF(ISNUMBER('Inventory - Linear and Vertical'!AA399),'Inventory - Linear and Vertical'!AA399,"")</f>
        <v/>
      </c>
      <c r="K412" s="190">
        <f t="shared" si="197"/>
        <v>0</v>
      </c>
      <c r="L412" s="190">
        <f t="shared" si="174"/>
        <v>0</v>
      </c>
      <c r="M412" s="190">
        <f t="shared" si="175"/>
        <v>0</v>
      </c>
      <c r="N412" s="190">
        <f t="shared" si="176"/>
        <v>0</v>
      </c>
      <c r="O412" s="190">
        <f t="shared" si="177"/>
        <v>0</v>
      </c>
      <c r="P412" s="191">
        <f t="shared" si="178"/>
        <v>0</v>
      </c>
      <c r="Q412" s="192" t="str">
        <f t="shared" si="179"/>
        <v/>
      </c>
      <c r="R412" s="192" t="str">
        <f t="shared" si="180"/>
        <v/>
      </c>
      <c r="S412" s="169" t="str">
        <f t="shared" si="198"/>
        <v/>
      </c>
      <c r="T412" s="169" t="str">
        <f t="shared" si="196"/>
        <v/>
      </c>
      <c r="U412" s="169" t="str">
        <f t="shared" si="196"/>
        <v/>
      </c>
      <c r="V412" s="169" t="str">
        <f t="shared" si="199"/>
        <v/>
      </c>
      <c r="W412" s="169" t="str">
        <f t="shared" si="200"/>
        <v/>
      </c>
      <c r="X412" s="169" t="str">
        <f t="shared" si="200"/>
        <v/>
      </c>
      <c r="Y412" s="169" t="str">
        <f t="shared" si="200"/>
        <v/>
      </c>
      <c r="Z412" s="169" t="str">
        <f t="shared" si="200"/>
        <v/>
      </c>
      <c r="AA412" s="169" t="str">
        <f t="shared" si="200"/>
        <v/>
      </c>
      <c r="AB412" s="169" t="str">
        <f t="shared" si="200"/>
        <v/>
      </c>
      <c r="AC412" s="169" t="str">
        <f t="shared" si="200"/>
        <v/>
      </c>
      <c r="AD412" s="169" t="str">
        <f t="shared" si="200"/>
        <v/>
      </c>
      <c r="AE412" s="169" t="str">
        <f t="shared" si="200"/>
        <v/>
      </c>
      <c r="AF412" s="169" t="str">
        <f t="shared" si="200"/>
        <v/>
      </c>
      <c r="AG412" s="169" t="str">
        <f t="shared" si="201"/>
        <v/>
      </c>
      <c r="AH412" s="169" t="str">
        <f t="shared" si="201"/>
        <v/>
      </c>
      <c r="AI412" s="169" t="str">
        <f t="shared" si="201"/>
        <v/>
      </c>
      <c r="AJ412" s="169" t="str">
        <f t="shared" si="201"/>
        <v/>
      </c>
      <c r="AK412" s="169" t="str">
        <f t="shared" si="201"/>
        <v/>
      </c>
      <c r="AL412" s="169" t="str">
        <f t="shared" si="201"/>
        <v/>
      </c>
      <c r="AM412" s="169" t="str">
        <f t="shared" si="201"/>
        <v/>
      </c>
      <c r="AN412" s="169" t="str">
        <f t="shared" si="201"/>
        <v/>
      </c>
      <c r="AO412" s="169" t="str">
        <f t="shared" si="201"/>
        <v/>
      </c>
      <c r="AP412" s="169" t="str">
        <f t="shared" si="201"/>
        <v/>
      </c>
      <c r="AQ412" s="170">
        <f t="shared" si="181"/>
        <v>0</v>
      </c>
      <c r="AR412" s="170">
        <f t="shared" si="182"/>
        <v>0</v>
      </c>
      <c r="AS412" s="193">
        <f t="shared" si="183"/>
        <v>0</v>
      </c>
    </row>
    <row r="413" spans="1:45" s="74" customFormat="1" ht="27.75" customHeight="1">
      <c r="A413" s="184">
        <f>'Inventory - Linear and Vertical'!A400</f>
        <v>397</v>
      </c>
      <c r="B413" s="184"/>
      <c r="C413" s="184">
        <f>'Inventory - Linear and Vertical'!D400</f>
        <v>0</v>
      </c>
      <c r="D413" s="184" t="str">
        <f>IF('Inventory - Linear and Vertical'!E400="","",'Inventory - Linear and Vertical'!E400)</f>
        <v/>
      </c>
      <c r="E413" s="185">
        <f>'Inventory - Linear and Vertical'!F400</f>
        <v>0</v>
      </c>
      <c r="F413" s="186">
        <f>'Inventory - Linear and Vertical'!G400</f>
        <v>0</v>
      </c>
      <c r="G413" s="194">
        <f>'Inventory - Linear and Vertical'!K400</f>
        <v>0</v>
      </c>
      <c r="H413" s="188">
        <f>IF(C413='Community-Wide Current State'!$A$18,'Inventory - Vehicles and Equip.'!J395-'Inventory - Vehicles and Equip.'!O395,'Inventory - Linear and Vertical'!I400)</f>
        <v>0</v>
      </c>
      <c r="I413" s="188">
        <f>'Inventory - Linear and Vertical'!M400</f>
        <v>0</v>
      </c>
      <c r="J413" s="189" t="str">
        <f>IF(ISNUMBER('Inventory - Linear and Vertical'!AA400),'Inventory - Linear and Vertical'!AA400,"")</f>
        <v/>
      </c>
      <c r="K413" s="190">
        <f t="shared" si="197"/>
        <v>0</v>
      </c>
      <c r="L413" s="190">
        <f t="shared" si="174"/>
        <v>0</v>
      </c>
      <c r="M413" s="190">
        <f t="shared" si="175"/>
        <v>0</v>
      </c>
      <c r="N413" s="190">
        <f t="shared" si="176"/>
        <v>0</v>
      </c>
      <c r="O413" s="190">
        <f t="shared" si="177"/>
        <v>0</v>
      </c>
      <c r="P413" s="191">
        <f t="shared" si="178"/>
        <v>0</v>
      </c>
      <c r="Q413" s="192" t="str">
        <f t="shared" si="179"/>
        <v/>
      </c>
      <c r="R413" s="192" t="str">
        <f t="shared" si="180"/>
        <v/>
      </c>
      <c r="S413" s="169" t="str">
        <f t="shared" si="198"/>
        <v/>
      </c>
      <c r="T413" s="169" t="str">
        <f t="shared" si="196"/>
        <v/>
      </c>
      <c r="U413" s="169" t="str">
        <f t="shared" si="196"/>
        <v/>
      </c>
      <c r="V413" s="169" t="str">
        <f t="shared" si="199"/>
        <v/>
      </c>
      <c r="W413" s="169" t="str">
        <f t="shared" si="200"/>
        <v/>
      </c>
      <c r="X413" s="169" t="str">
        <f t="shared" si="200"/>
        <v/>
      </c>
      <c r="Y413" s="169" t="str">
        <f t="shared" si="200"/>
        <v/>
      </c>
      <c r="Z413" s="169" t="str">
        <f t="shared" si="200"/>
        <v/>
      </c>
      <c r="AA413" s="169" t="str">
        <f t="shared" si="200"/>
        <v/>
      </c>
      <c r="AB413" s="169" t="str">
        <f t="shared" si="200"/>
        <v/>
      </c>
      <c r="AC413" s="169" t="str">
        <f t="shared" si="200"/>
        <v/>
      </c>
      <c r="AD413" s="169" t="str">
        <f t="shared" si="200"/>
        <v/>
      </c>
      <c r="AE413" s="169" t="str">
        <f t="shared" si="200"/>
        <v/>
      </c>
      <c r="AF413" s="169" t="str">
        <f t="shared" si="200"/>
        <v/>
      </c>
      <c r="AG413" s="169" t="str">
        <f t="shared" si="201"/>
        <v/>
      </c>
      <c r="AH413" s="169" t="str">
        <f t="shared" si="201"/>
        <v/>
      </c>
      <c r="AI413" s="169" t="str">
        <f t="shared" si="201"/>
        <v/>
      </c>
      <c r="AJ413" s="169" t="str">
        <f t="shared" si="201"/>
        <v/>
      </c>
      <c r="AK413" s="169" t="str">
        <f t="shared" si="201"/>
        <v/>
      </c>
      <c r="AL413" s="169" t="str">
        <f t="shared" si="201"/>
        <v/>
      </c>
      <c r="AM413" s="169" t="str">
        <f t="shared" si="201"/>
        <v/>
      </c>
      <c r="AN413" s="169" t="str">
        <f t="shared" si="201"/>
        <v/>
      </c>
      <c r="AO413" s="169" t="str">
        <f t="shared" si="201"/>
        <v/>
      </c>
      <c r="AP413" s="169" t="str">
        <f t="shared" si="201"/>
        <v/>
      </c>
      <c r="AQ413" s="170">
        <f t="shared" si="181"/>
        <v>0</v>
      </c>
      <c r="AR413" s="170">
        <f t="shared" si="182"/>
        <v>0</v>
      </c>
      <c r="AS413" s="193">
        <f t="shared" si="183"/>
        <v>0</v>
      </c>
    </row>
    <row r="414" spans="1:45" s="74" customFormat="1" ht="27.75" customHeight="1">
      <c r="A414" s="184">
        <f>'Inventory - Linear and Vertical'!A401</f>
        <v>398</v>
      </c>
      <c r="B414" s="184"/>
      <c r="C414" s="184">
        <f>'Inventory - Linear and Vertical'!D401</f>
        <v>0</v>
      </c>
      <c r="D414" s="184" t="str">
        <f>IF('Inventory - Linear and Vertical'!E401="","",'Inventory - Linear and Vertical'!E401)</f>
        <v/>
      </c>
      <c r="E414" s="185">
        <f>'Inventory - Linear and Vertical'!F401</f>
        <v>0</v>
      </c>
      <c r="F414" s="186">
        <f>'Inventory - Linear and Vertical'!G401</f>
        <v>0</v>
      </c>
      <c r="G414" s="194">
        <f>'Inventory - Linear and Vertical'!K401</f>
        <v>0</v>
      </c>
      <c r="H414" s="188">
        <f>IF(C414='Community-Wide Current State'!$A$18,'Inventory - Vehicles and Equip.'!J396-'Inventory - Vehicles and Equip.'!O396,'Inventory - Linear and Vertical'!I401)</f>
        <v>0</v>
      </c>
      <c r="I414" s="188">
        <f>'Inventory - Linear and Vertical'!M401</f>
        <v>0</v>
      </c>
      <c r="J414" s="189" t="str">
        <f>IF(ISNUMBER('Inventory - Linear and Vertical'!AA401),'Inventory - Linear and Vertical'!AA401,"")</f>
        <v/>
      </c>
      <c r="K414" s="190">
        <f t="shared" si="197"/>
        <v>0</v>
      </c>
      <c r="L414" s="190">
        <f t="shared" si="174"/>
        <v>0</v>
      </c>
      <c r="M414" s="190">
        <f t="shared" si="175"/>
        <v>0</v>
      </c>
      <c r="N414" s="190">
        <f t="shared" si="176"/>
        <v>0</v>
      </c>
      <c r="O414" s="190">
        <f t="shared" si="177"/>
        <v>0</v>
      </c>
      <c r="P414" s="191">
        <f t="shared" si="178"/>
        <v>0</v>
      </c>
      <c r="Q414" s="192" t="str">
        <f t="shared" si="179"/>
        <v/>
      </c>
      <c r="R414" s="192" t="str">
        <f t="shared" si="180"/>
        <v/>
      </c>
      <c r="S414" s="169" t="str">
        <f t="shared" si="198"/>
        <v/>
      </c>
      <c r="T414" s="169" t="str">
        <f t="shared" si="196"/>
        <v/>
      </c>
      <c r="U414" s="169" t="str">
        <f t="shared" si="196"/>
        <v/>
      </c>
      <c r="V414" s="169" t="str">
        <f t="shared" si="199"/>
        <v/>
      </c>
      <c r="W414" s="169" t="str">
        <f t="shared" si="200"/>
        <v/>
      </c>
      <c r="X414" s="169" t="str">
        <f t="shared" si="200"/>
        <v/>
      </c>
      <c r="Y414" s="169" t="str">
        <f t="shared" si="200"/>
        <v/>
      </c>
      <c r="Z414" s="169" t="str">
        <f t="shared" si="200"/>
        <v/>
      </c>
      <c r="AA414" s="169" t="str">
        <f t="shared" si="200"/>
        <v/>
      </c>
      <c r="AB414" s="169" t="str">
        <f t="shared" si="200"/>
        <v/>
      </c>
      <c r="AC414" s="169" t="str">
        <f t="shared" si="200"/>
        <v/>
      </c>
      <c r="AD414" s="169" t="str">
        <f t="shared" si="200"/>
        <v/>
      </c>
      <c r="AE414" s="169" t="str">
        <f t="shared" si="200"/>
        <v/>
      </c>
      <c r="AF414" s="169" t="str">
        <f t="shared" si="200"/>
        <v/>
      </c>
      <c r="AG414" s="169" t="str">
        <f t="shared" si="201"/>
        <v/>
      </c>
      <c r="AH414" s="169" t="str">
        <f t="shared" si="201"/>
        <v/>
      </c>
      <c r="AI414" s="169" t="str">
        <f t="shared" si="201"/>
        <v/>
      </c>
      <c r="AJ414" s="169" t="str">
        <f t="shared" si="201"/>
        <v/>
      </c>
      <c r="AK414" s="169" t="str">
        <f t="shared" si="201"/>
        <v/>
      </c>
      <c r="AL414" s="169" t="str">
        <f t="shared" si="201"/>
        <v/>
      </c>
      <c r="AM414" s="169" t="str">
        <f t="shared" si="201"/>
        <v/>
      </c>
      <c r="AN414" s="169" t="str">
        <f t="shared" si="201"/>
        <v/>
      </c>
      <c r="AO414" s="169" t="str">
        <f t="shared" si="201"/>
        <v/>
      </c>
      <c r="AP414" s="169" t="str">
        <f t="shared" si="201"/>
        <v/>
      </c>
      <c r="AQ414" s="170">
        <f t="shared" si="181"/>
        <v>0</v>
      </c>
      <c r="AR414" s="170">
        <f t="shared" si="182"/>
        <v>0</v>
      </c>
      <c r="AS414" s="193">
        <f t="shared" si="183"/>
        <v>0</v>
      </c>
    </row>
    <row r="415" spans="1:45" s="74" customFormat="1" ht="27.75" customHeight="1">
      <c r="A415" s="184">
        <f>'Inventory - Linear and Vertical'!A402</f>
        <v>399</v>
      </c>
      <c r="B415" s="184"/>
      <c r="C415" s="184">
        <f>'Inventory - Linear and Vertical'!D402</f>
        <v>0</v>
      </c>
      <c r="D415" s="184" t="str">
        <f>IF('Inventory - Linear and Vertical'!E402="","",'Inventory - Linear and Vertical'!E402)</f>
        <v/>
      </c>
      <c r="E415" s="185">
        <f>'Inventory - Linear and Vertical'!F402</f>
        <v>0</v>
      </c>
      <c r="F415" s="186">
        <f>'Inventory - Linear and Vertical'!G402</f>
        <v>0</v>
      </c>
      <c r="G415" s="194">
        <f>'Inventory - Linear and Vertical'!K402</f>
        <v>0</v>
      </c>
      <c r="H415" s="188">
        <f>IF(C415='Community-Wide Current State'!$A$18,'Inventory - Vehicles and Equip.'!J397-'Inventory - Vehicles and Equip.'!O397,'Inventory - Linear and Vertical'!I402)</f>
        <v>0</v>
      </c>
      <c r="I415" s="188">
        <f>'Inventory - Linear and Vertical'!M402</f>
        <v>0</v>
      </c>
      <c r="J415" s="189" t="str">
        <f>IF(ISNUMBER('Inventory - Linear and Vertical'!AA402),'Inventory - Linear and Vertical'!AA402,"")</f>
        <v/>
      </c>
      <c r="K415" s="190">
        <f t="shared" si="197"/>
        <v>0</v>
      </c>
      <c r="L415" s="190">
        <f t="shared" si="174"/>
        <v>0</v>
      </c>
      <c r="M415" s="190">
        <f t="shared" si="175"/>
        <v>0</v>
      </c>
      <c r="N415" s="190">
        <f t="shared" si="176"/>
        <v>0</v>
      </c>
      <c r="O415" s="190">
        <f t="shared" si="177"/>
        <v>0</v>
      </c>
      <c r="P415" s="191">
        <f t="shared" si="178"/>
        <v>0</v>
      </c>
      <c r="Q415" s="192" t="str">
        <f t="shared" si="179"/>
        <v/>
      </c>
      <c r="R415" s="192" t="str">
        <f t="shared" si="180"/>
        <v/>
      </c>
      <c r="S415" s="169" t="str">
        <f t="shared" si="198"/>
        <v/>
      </c>
      <c r="T415" s="169" t="str">
        <f t="shared" si="196"/>
        <v/>
      </c>
      <c r="U415" s="169" t="str">
        <f t="shared" si="196"/>
        <v/>
      </c>
      <c r="V415" s="169" t="str">
        <f t="shared" si="199"/>
        <v/>
      </c>
      <c r="W415" s="169" t="str">
        <f t="shared" si="200"/>
        <v/>
      </c>
      <c r="X415" s="169" t="str">
        <f t="shared" si="200"/>
        <v/>
      </c>
      <c r="Y415" s="169" t="str">
        <f t="shared" si="200"/>
        <v/>
      </c>
      <c r="Z415" s="169" t="str">
        <f t="shared" si="200"/>
        <v/>
      </c>
      <c r="AA415" s="169" t="str">
        <f t="shared" si="200"/>
        <v/>
      </c>
      <c r="AB415" s="169" t="str">
        <f t="shared" si="200"/>
        <v/>
      </c>
      <c r="AC415" s="169" t="str">
        <f t="shared" si="200"/>
        <v/>
      </c>
      <c r="AD415" s="169" t="str">
        <f t="shared" si="200"/>
        <v/>
      </c>
      <c r="AE415" s="169" t="str">
        <f t="shared" si="200"/>
        <v/>
      </c>
      <c r="AF415" s="169" t="str">
        <f t="shared" si="200"/>
        <v/>
      </c>
      <c r="AG415" s="169" t="str">
        <f t="shared" si="201"/>
        <v/>
      </c>
      <c r="AH415" s="169" t="str">
        <f t="shared" si="201"/>
        <v/>
      </c>
      <c r="AI415" s="169" t="str">
        <f t="shared" si="201"/>
        <v/>
      </c>
      <c r="AJ415" s="169" t="str">
        <f t="shared" si="201"/>
        <v/>
      </c>
      <c r="AK415" s="169" t="str">
        <f t="shared" si="201"/>
        <v/>
      </c>
      <c r="AL415" s="169" t="str">
        <f t="shared" si="201"/>
        <v/>
      </c>
      <c r="AM415" s="169" t="str">
        <f t="shared" si="201"/>
        <v/>
      </c>
      <c r="AN415" s="169" t="str">
        <f t="shared" si="201"/>
        <v/>
      </c>
      <c r="AO415" s="169" t="str">
        <f t="shared" si="201"/>
        <v/>
      </c>
      <c r="AP415" s="169" t="str">
        <f t="shared" si="201"/>
        <v/>
      </c>
      <c r="AQ415" s="170">
        <f t="shared" si="181"/>
        <v>0</v>
      </c>
      <c r="AR415" s="170">
        <f t="shared" si="182"/>
        <v>0</v>
      </c>
      <c r="AS415" s="193">
        <f t="shared" si="183"/>
        <v>0</v>
      </c>
    </row>
    <row r="416" spans="1:45" s="74" customFormat="1" ht="27.75" customHeight="1">
      <c r="A416" s="184">
        <f>'Inventory - Linear and Vertical'!A403</f>
        <v>400</v>
      </c>
      <c r="B416" s="184"/>
      <c r="C416" s="184">
        <f>'Inventory - Linear and Vertical'!D403</f>
        <v>0</v>
      </c>
      <c r="D416" s="184" t="str">
        <f>IF('Inventory - Linear and Vertical'!E403="","",'Inventory - Linear and Vertical'!E403)</f>
        <v/>
      </c>
      <c r="E416" s="185">
        <f>'Inventory - Linear and Vertical'!F403</f>
        <v>0</v>
      </c>
      <c r="F416" s="186">
        <f>'Inventory - Linear and Vertical'!G403</f>
        <v>0</v>
      </c>
      <c r="G416" s="194">
        <f>'Inventory - Linear and Vertical'!K403</f>
        <v>0</v>
      </c>
      <c r="H416" s="188">
        <f>IF(C416='Community-Wide Current State'!$A$18,'Inventory - Vehicles and Equip.'!J398-'Inventory - Vehicles and Equip.'!O398,'Inventory - Linear and Vertical'!I403)</f>
        <v>0</v>
      </c>
      <c r="I416" s="188">
        <f>'Inventory - Linear and Vertical'!M403</f>
        <v>0</v>
      </c>
      <c r="J416" s="189" t="str">
        <f>IF(ISNUMBER('Inventory - Linear and Vertical'!AA403),'Inventory - Linear and Vertical'!AA403,"")</f>
        <v/>
      </c>
      <c r="K416" s="190">
        <f t="shared" si="197"/>
        <v>0</v>
      </c>
      <c r="L416" s="190">
        <f t="shared" si="174"/>
        <v>0</v>
      </c>
      <c r="M416" s="190">
        <f t="shared" si="175"/>
        <v>0</v>
      </c>
      <c r="N416" s="190">
        <f t="shared" si="176"/>
        <v>0</v>
      </c>
      <c r="O416" s="190">
        <f t="shared" si="177"/>
        <v>0</v>
      </c>
      <c r="P416" s="191">
        <f t="shared" si="178"/>
        <v>0</v>
      </c>
      <c r="Q416" s="192" t="str">
        <f t="shared" si="179"/>
        <v/>
      </c>
      <c r="R416" s="192" t="str">
        <f t="shared" si="180"/>
        <v/>
      </c>
      <c r="S416" s="169" t="str">
        <f t="shared" si="198"/>
        <v/>
      </c>
      <c r="T416" s="169" t="str">
        <f t="shared" si="196"/>
        <v/>
      </c>
      <c r="U416" s="169" t="str">
        <f t="shared" si="196"/>
        <v/>
      </c>
      <c r="V416" s="169" t="str">
        <f t="shared" si="199"/>
        <v/>
      </c>
      <c r="W416" s="169" t="str">
        <f t="shared" si="200"/>
        <v/>
      </c>
      <c r="X416" s="169" t="str">
        <f t="shared" si="200"/>
        <v/>
      </c>
      <c r="Y416" s="169" t="str">
        <f t="shared" si="200"/>
        <v/>
      </c>
      <c r="Z416" s="169" t="str">
        <f t="shared" si="200"/>
        <v/>
      </c>
      <c r="AA416" s="169" t="str">
        <f t="shared" si="200"/>
        <v/>
      </c>
      <c r="AB416" s="169" t="str">
        <f t="shared" si="200"/>
        <v/>
      </c>
      <c r="AC416" s="169" t="str">
        <f t="shared" si="200"/>
        <v/>
      </c>
      <c r="AD416" s="169" t="str">
        <f t="shared" si="200"/>
        <v/>
      </c>
      <c r="AE416" s="169" t="str">
        <f t="shared" si="200"/>
        <v/>
      </c>
      <c r="AF416" s="169" t="str">
        <f t="shared" si="200"/>
        <v/>
      </c>
      <c r="AG416" s="169" t="str">
        <f t="shared" si="201"/>
        <v/>
      </c>
      <c r="AH416" s="169" t="str">
        <f t="shared" si="201"/>
        <v/>
      </c>
      <c r="AI416" s="169" t="str">
        <f t="shared" si="201"/>
        <v/>
      </c>
      <c r="AJ416" s="169" t="str">
        <f t="shared" si="201"/>
        <v/>
      </c>
      <c r="AK416" s="169" t="str">
        <f t="shared" si="201"/>
        <v/>
      </c>
      <c r="AL416" s="169" t="str">
        <f t="shared" si="201"/>
        <v/>
      </c>
      <c r="AM416" s="169" t="str">
        <f t="shared" si="201"/>
        <v/>
      </c>
      <c r="AN416" s="169" t="str">
        <f t="shared" si="201"/>
        <v/>
      </c>
      <c r="AO416" s="169" t="str">
        <f t="shared" si="201"/>
        <v/>
      </c>
      <c r="AP416" s="169" t="str">
        <f t="shared" si="201"/>
        <v/>
      </c>
      <c r="AQ416" s="170">
        <f t="shared" si="181"/>
        <v>0</v>
      </c>
      <c r="AR416" s="170">
        <f t="shared" si="182"/>
        <v>0</v>
      </c>
      <c r="AS416" s="193">
        <f t="shared" si="183"/>
        <v>0</v>
      </c>
    </row>
    <row r="417" spans="1:45" s="74" customFormat="1" ht="27.75" customHeight="1">
      <c r="A417" s="184">
        <f>'Inventory - Linear and Vertical'!A404</f>
        <v>401</v>
      </c>
      <c r="B417" s="184"/>
      <c r="C417" s="184">
        <f>'Inventory - Linear and Vertical'!D404</f>
        <v>0</v>
      </c>
      <c r="D417" s="184" t="str">
        <f>IF('Inventory - Linear and Vertical'!E404="","",'Inventory - Linear and Vertical'!E404)</f>
        <v/>
      </c>
      <c r="E417" s="185">
        <f>'Inventory - Linear and Vertical'!F404</f>
        <v>0</v>
      </c>
      <c r="F417" s="186">
        <f>'Inventory - Linear and Vertical'!G404</f>
        <v>0</v>
      </c>
      <c r="G417" s="194">
        <f>'Inventory - Linear and Vertical'!K404</f>
        <v>0</v>
      </c>
      <c r="H417" s="188">
        <f>IF(C417='Community-Wide Current State'!$A$18,'Inventory - Vehicles and Equip.'!J399-'Inventory - Vehicles and Equip.'!O399,'Inventory - Linear and Vertical'!I404)</f>
        <v>0</v>
      </c>
      <c r="I417" s="188">
        <f>'Inventory - Linear and Vertical'!M404</f>
        <v>0</v>
      </c>
      <c r="J417" s="189" t="str">
        <f>IF(ISNUMBER('Inventory - Linear and Vertical'!AA404),'Inventory - Linear and Vertical'!AA404,"")</f>
        <v/>
      </c>
      <c r="K417" s="190">
        <f t="shared" si="197"/>
        <v>0</v>
      </c>
      <c r="L417" s="190">
        <f t="shared" si="174"/>
        <v>0</v>
      </c>
      <c r="M417" s="190">
        <f t="shared" si="175"/>
        <v>0</v>
      </c>
      <c r="N417" s="190">
        <f t="shared" si="176"/>
        <v>0</v>
      </c>
      <c r="O417" s="190">
        <f t="shared" si="177"/>
        <v>0</v>
      </c>
      <c r="P417" s="191">
        <f t="shared" si="178"/>
        <v>0</v>
      </c>
      <c r="Q417" s="192" t="str">
        <f t="shared" si="179"/>
        <v/>
      </c>
      <c r="R417" s="192" t="str">
        <f t="shared" si="180"/>
        <v/>
      </c>
      <c r="S417" s="169" t="str">
        <f t="shared" si="198"/>
        <v/>
      </c>
      <c r="T417" s="169" t="str">
        <f t="shared" si="196"/>
        <v/>
      </c>
      <c r="U417" s="169" t="str">
        <f t="shared" si="196"/>
        <v/>
      </c>
      <c r="V417" s="169" t="str">
        <f t="shared" si="199"/>
        <v/>
      </c>
      <c r="W417" s="169" t="str">
        <f t="shared" ref="W417:AF426" si="202">IF(OR($K417=W$16,$L417=W$16,$M417=W$16,$N417=W$16,$O417=W$16,$P417=W$16),$G417,"")</f>
        <v/>
      </c>
      <c r="X417" s="169" t="str">
        <f t="shared" si="202"/>
        <v/>
      </c>
      <c r="Y417" s="169" t="str">
        <f t="shared" si="202"/>
        <v/>
      </c>
      <c r="Z417" s="169" t="str">
        <f t="shared" si="202"/>
        <v/>
      </c>
      <c r="AA417" s="169" t="str">
        <f t="shared" si="202"/>
        <v/>
      </c>
      <c r="AB417" s="169" t="str">
        <f t="shared" si="202"/>
        <v/>
      </c>
      <c r="AC417" s="169" t="str">
        <f t="shared" si="202"/>
        <v/>
      </c>
      <c r="AD417" s="169" t="str">
        <f t="shared" si="202"/>
        <v/>
      </c>
      <c r="AE417" s="169" t="str">
        <f t="shared" si="202"/>
        <v/>
      </c>
      <c r="AF417" s="169" t="str">
        <f t="shared" si="202"/>
        <v/>
      </c>
      <c r="AG417" s="169" t="str">
        <f t="shared" ref="AG417:AP426" si="203">IF(OR($K417=AG$16,$L417=AG$16,$M417=AG$16,$N417=AG$16,$O417=AG$16,$P417=AG$16),$G417,"")</f>
        <v/>
      </c>
      <c r="AH417" s="169" t="str">
        <f t="shared" si="203"/>
        <v/>
      </c>
      <c r="AI417" s="169" t="str">
        <f t="shared" si="203"/>
        <v/>
      </c>
      <c r="AJ417" s="169" t="str">
        <f t="shared" si="203"/>
        <v/>
      </c>
      <c r="AK417" s="169" t="str">
        <f t="shared" si="203"/>
        <v/>
      </c>
      <c r="AL417" s="169" t="str">
        <f t="shared" si="203"/>
        <v/>
      </c>
      <c r="AM417" s="169" t="str">
        <f t="shared" si="203"/>
        <v/>
      </c>
      <c r="AN417" s="169" t="str">
        <f t="shared" si="203"/>
        <v/>
      </c>
      <c r="AO417" s="169" t="str">
        <f t="shared" si="203"/>
        <v/>
      </c>
      <c r="AP417" s="169" t="str">
        <f t="shared" si="203"/>
        <v/>
      </c>
      <c r="AQ417" s="170">
        <f t="shared" si="181"/>
        <v>0</v>
      </c>
      <c r="AR417" s="170">
        <f t="shared" si="182"/>
        <v>0</v>
      </c>
      <c r="AS417" s="193">
        <f t="shared" si="183"/>
        <v>0</v>
      </c>
    </row>
    <row r="418" spans="1:45" s="74" customFormat="1" ht="27.75" customHeight="1">
      <c r="A418" s="184">
        <f>'Inventory - Linear and Vertical'!A405</f>
        <v>402</v>
      </c>
      <c r="B418" s="184"/>
      <c r="C418" s="184">
        <f>'Inventory - Linear and Vertical'!D405</f>
        <v>0</v>
      </c>
      <c r="D418" s="184" t="str">
        <f>IF('Inventory - Linear and Vertical'!E405="","",'Inventory - Linear and Vertical'!E405)</f>
        <v/>
      </c>
      <c r="E418" s="185">
        <f>'Inventory - Linear and Vertical'!F405</f>
        <v>0</v>
      </c>
      <c r="F418" s="186">
        <f>'Inventory - Linear and Vertical'!G405</f>
        <v>0</v>
      </c>
      <c r="G418" s="194">
        <f>'Inventory - Linear and Vertical'!K405</f>
        <v>0</v>
      </c>
      <c r="H418" s="188">
        <f>IF(C418='Community-Wide Current State'!$A$18,'Inventory - Vehicles and Equip.'!J400-'Inventory - Vehicles and Equip.'!O400,'Inventory - Linear and Vertical'!I405)</f>
        <v>0</v>
      </c>
      <c r="I418" s="188">
        <f>'Inventory - Linear and Vertical'!M405</f>
        <v>0</v>
      </c>
      <c r="J418" s="189" t="str">
        <f>IF(ISNUMBER('Inventory - Linear and Vertical'!AA405),'Inventory - Linear and Vertical'!AA405,"")</f>
        <v/>
      </c>
      <c r="K418" s="190">
        <f t="shared" si="197"/>
        <v>0</v>
      </c>
      <c r="L418" s="190">
        <f t="shared" si="174"/>
        <v>0</v>
      </c>
      <c r="M418" s="190">
        <f t="shared" si="175"/>
        <v>0</v>
      </c>
      <c r="N418" s="190">
        <f t="shared" si="176"/>
        <v>0</v>
      </c>
      <c r="O418" s="190">
        <f t="shared" si="177"/>
        <v>0</v>
      </c>
      <c r="P418" s="191">
        <f t="shared" si="178"/>
        <v>0</v>
      </c>
      <c r="Q418" s="192" t="str">
        <f t="shared" si="179"/>
        <v/>
      </c>
      <c r="R418" s="192" t="str">
        <f t="shared" si="180"/>
        <v/>
      </c>
      <c r="S418" s="169" t="str">
        <f t="shared" si="198"/>
        <v/>
      </c>
      <c r="T418" s="169" t="str">
        <f t="shared" ref="T418:U437" si="204">IF(OR($K418=T$16,$L418=T$16,$M418=T$16,$N418=T$16,$O418=T$16,$P418=T$16),$G418,"")</f>
        <v/>
      </c>
      <c r="U418" s="169" t="str">
        <f t="shared" si="204"/>
        <v/>
      </c>
      <c r="V418" s="169" t="str">
        <f t="shared" si="199"/>
        <v/>
      </c>
      <c r="W418" s="169" t="str">
        <f t="shared" si="202"/>
        <v/>
      </c>
      <c r="X418" s="169" t="str">
        <f t="shared" si="202"/>
        <v/>
      </c>
      <c r="Y418" s="169" t="str">
        <f t="shared" si="202"/>
        <v/>
      </c>
      <c r="Z418" s="169" t="str">
        <f t="shared" si="202"/>
        <v/>
      </c>
      <c r="AA418" s="169" t="str">
        <f t="shared" si="202"/>
        <v/>
      </c>
      <c r="AB418" s="169" t="str">
        <f t="shared" si="202"/>
        <v/>
      </c>
      <c r="AC418" s="169" t="str">
        <f t="shared" si="202"/>
        <v/>
      </c>
      <c r="AD418" s="169" t="str">
        <f t="shared" si="202"/>
        <v/>
      </c>
      <c r="AE418" s="169" t="str">
        <f t="shared" si="202"/>
        <v/>
      </c>
      <c r="AF418" s="169" t="str">
        <f t="shared" si="202"/>
        <v/>
      </c>
      <c r="AG418" s="169" t="str">
        <f t="shared" si="203"/>
        <v/>
      </c>
      <c r="AH418" s="169" t="str">
        <f t="shared" si="203"/>
        <v/>
      </c>
      <c r="AI418" s="169" t="str">
        <f t="shared" si="203"/>
        <v/>
      </c>
      <c r="AJ418" s="169" t="str">
        <f t="shared" si="203"/>
        <v/>
      </c>
      <c r="AK418" s="169" t="str">
        <f t="shared" si="203"/>
        <v/>
      </c>
      <c r="AL418" s="169" t="str">
        <f t="shared" si="203"/>
        <v/>
      </c>
      <c r="AM418" s="169" t="str">
        <f t="shared" si="203"/>
        <v/>
      </c>
      <c r="AN418" s="169" t="str">
        <f t="shared" si="203"/>
        <v/>
      </c>
      <c r="AO418" s="169" t="str">
        <f t="shared" si="203"/>
        <v/>
      </c>
      <c r="AP418" s="169" t="str">
        <f t="shared" si="203"/>
        <v/>
      </c>
      <c r="AQ418" s="170">
        <f t="shared" si="181"/>
        <v>0</v>
      </c>
      <c r="AR418" s="170">
        <f t="shared" si="182"/>
        <v>0</v>
      </c>
      <c r="AS418" s="193">
        <f t="shared" si="183"/>
        <v>0</v>
      </c>
    </row>
    <row r="419" spans="1:45" s="74" customFormat="1" ht="27.75" customHeight="1">
      <c r="A419" s="184">
        <f>'Inventory - Linear and Vertical'!A406</f>
        <v>403</v>
      </c>
      <c r="B419" s="184"/>
      <c r="C419" s="184">
        <f>'Inventory - Linear and Vertical'!D406</f>
        <v>0</v>
      </c>
      <c r="D419" s="184" t="str">
        <f>IF('Inventory - Linear and Vertical'!E406="","",'Inventory - Linear and Vertical'!E406)</f>
        <v/>
      </c>
      <c r="E419" s="185">
        <f>'Inventory - Linear and Vertical'!F406</f>
        <v>0</v>
      </c>
      <c r="F419" s="186">
        <f>'Inventory - Linear and Vertical'!G406</f>
        <v>0</v>
      </c>
      <c r="G419" s="194">
        <f>'Inventory - Linear and Vertical'!K406</f>
        <v>0</v>
      </c>
      <c r="H419" s="188">
        <f>IF(C419='Community-Wide Current State'!$A$18,'Inventory - Vehicles and Equip.'!J401-'Inventory - Vehicles and Equip.'!O401,'Inventory - Linear and Vertical'!I406)</f>
        <v>0</v>
      </c>
      <c r="I419" s="188">
        <f>'Inventory - Linear and Vertical'!M406</f>
        <v>0</v>
      </c>
      <c r="J419" s="189" t="str">
        <f>IF(ISNUMBER('Inventory - Linear and Vertical'!AA406),'Inventory - Linear and Vertical'!AA406,"")</f>
        <v/>
      </c>
      <c r="K419" s="190">
        <f t="shared" si="197"/>
        <v>0</v>
      </c>
      <c r="L419" s="190">
        <f t="shared" ref="L419:L482" si="205">K419+$I419</f>
        <v>0</v>
      </c>
      <c r="M419" s="190">
        <f t="shared" ref="M419:M482" si="206">L419+$I419</f>
        <v>0</v>
      </c>
      <c r="N419" s="190">
        <f t="shared" ref="N419:N482" si="207">M419+$I419</f>
        <v>0</v>
      </c>
      <c r="O419" s="190">
        <f t="shared" ref="O419:O482" si="208">N419+$I419</f>
        <v>0</v>
      </c>
      <c r="P419" s="191">
        <f t="shared" ref="P419:P482" si="209">O419+$I419</f>
        <v>0</v>
      </c>
      <c r="Q419" s="192" t="str">
        <f t="shared" ref="Q419:Q482" si="210">IF(AND(K419&lt;$R$16,K419&gt;0),G419,"")</f>
        <v/>
      </c>
      <c r="R419" s="192" t="str">
        <f t="shared" ref="R419:R482" si="211">IF(OR($K419=R$16,$L419=R$16,$M419=R$16,$N419=R$16,$O419=R$16,$P419=R$16),$G419,"")</f>
        <v/>
      </c>
      <c r="S419" s="169" t="str">
        <f t="shared" si="198"/>
        <v/>
      </c>
      <c r="T419" s="169" t="str">
        <f t="shared" si="204"/>
        <v/>
      </c>
      <c r="U419" s="169" t="str">
        <f t="shared" si="204"/>
        <v/>
      </c>
      <c r="V419" s="169" t="str">
        <f t="shared" si="199"/>
        <v/>
      </c>
      <c r="W419" s="169" t="str">
        <f t="shared" si="202"/>
        <v/>
      </c>
      <c r="X419" s="169" t="str">
        <f t="shared" si="202"/>
        <v/>
      </c>
      <c r="Y419" s="169" t="str">
        <f t="shared" si="202"/>
        <v/>
      </c>
      <c r="Z419" s="169" t="str">
        <f t="shared" si="202"/>
        <v/>
      </c>
      <c r="AA419" s="169" t="str">
        <f t="shared" si="202"/>
        <v/>
      </c>
      <c r="AB419" s="169" t="str">
        <f t="shared" si="202"/>
        <v/>
      </c>
      <c r="AC419" s="169" t="str">
        <f t="shared" si="202"/>
        <v/>
      </c>
      <c r="AD419" s="169" t="str">
        <f t="shared" si="202"/>
        <v/>
      </c>
      <c r="AE419" s="169" t="str">
        <f t="shared" si="202"/>
        <v/>
      </c>
      <c r="AF419" s="169" t="str">
        <f t="shared" si="202"/>
        <v/>
      </c>
      <c r="AG419" s="169" t="str">
        <f t="shared" si="203"/>
        <v/>
      </c>
      <c r="AH419" s="169" t="str">
        <f t="shared" si="203"/>
        <v/>
      </c>
      <c r="AI419" s="169" t="str">
        <f t="shared" si="203"/>
        <v/>
      </c>
      <c r="AJ419" s="169" t="str">
        <f t="shared" si="203"/>
        <v/>
      </c>
      <c r="AK419" s="169" t="str">
        <f t="shared" si="203"/>
        <v/>
      </c>
      <c r="AL419" s="169" t="str">
        <f t="shared" si="203"/>
        <v/>
      </c>
      <c r="AM419" s="169" t="str">
        <f t="shared" si="203"/>
        <v/>
      </c>
      <c r="AN419" s="169" t="str">
        <f t="shared" si="203"/>
        <v/>
      </c>
      <c r="AO419" s="169" t="str">
        <f t="shared" si="203"/>
        <v/>
      </c>
      <c r="AP419" s="169" t="str">
        <f t="shared" si="203"/>
        <v/>
      </c>
      <c r="AQ419" s="170">
        <f t="shared" ref="AQ419:AQ482" si="212">SUM(R419:AP419)</f>
        <v>0</v>
      </c>
      <c r="AR419" s="170">
        <f t="shared" ref="AR419:AR482" si="213">AQ419/25</f>
        <v>0</v>
      </c>
      <c r="AS419" s="193">
        <f t="shared" ref="AS419:AS482" si="214">IF(I419&lt;=0,0,G419/I419)</f>
        <v>0</v>
      </c>
    </row>
    <row r="420" spans="1:45" s="74" customFormat="1" ht="27.75" customHeight="1">
      <c r="A420" s="184">
        <f>'Inventory - Linear and Vertical'!A407</f>
        <v>404</v>
      </c>
      <c r="B420" s="184"/>
      <c r="C420" s="184">
        <f>'Inventory - Linear and Vertical'!D407</f>
        <v>0</v>
      </c>
      <c r="D420" s="184" t="str">
        <f>IF('Inventory - Linear and Vertical'!E407="","",'Inventory - Linear and Vertical'!E407)</f>
        <v/>
      </c>
      <c r="E420" s="185">
        <f>'Inventory - Linear and Vertical'!F407</f>
        <v>0</v>
      </c>
      <c r="F420" s="186">
        <f>'Inventory - Linear and Vertical'!G407</f>
        <v>0</v>
      </c>
      <c r="G420" s="194">
        <f>'Inventory - Linear and Vertical'!K407</f>
        <v>0</v>
      </c>
      <c r="H420" s="188">
        <f>IF(C420='Community-Wide Current State'!$A$18,'Inventory - Vehicles and Equip.'!J402-'Inventory - Vehicles and Equip.'!O402,'Inventory - Linear and Vertical'!I407)</f>
        <v>0</v>
      </c>
      <c r="I420" s="188">
        <f>'Inventory - Linear and Vertical'!M407</f>
        <v>0</v>
      </c>
      <c r="J420" s="189" t="str">
        <f>IF(ISNUMBER('Inventory - Linear and Vertical'!AA407),'Inventory - Linear and Vertical'!AA407,"")</f>
        <v/>
      </c>
      <c r="K420" s="190">
        <f t="shared" si="197"/>
        <v>0</v>
      </c>
      <c r="L420" s="190">
        <f t="shared" si="205"/>
        <v>0</v>
      </c>
      <c r="M420" s="190">
        <f t="shared" si="206"/>
        <v>0</v>
      </c>
      <c r="N420" s="190">
        <f t="shared" si="207"/>
        <v>0</v>
      </c>
      <c r="O420" s="190">
        <f t="shared" si="208"/>
        <v>0</v>
      </c>
      <c r="P420" s="191">
        <f t="shared" si="209"/>
        <v>0</v>
      </c>
      <c r="Q420" s="192" t="str">
        <f t="shared" si="210"/>
        <v/>
      </c>
      <c r="R420" s="192" t="str">
        <f t="shared" si="211"/>
        <v/>
      </c>
      <c r="S420" s="169" t="str">
        <f t="shared" si="198"/>
        <v/>
      </c>
      <c r="T420" s="169" t="str">
        <f t="shared" si="204"/>
        <v/>
      </c>
      <c r="U420" s="169" t="str">
        <f t="shared" si="204"/>
        <v/>
      </c>
      <c r="V420" s="169" t="str">
        <f t="shared" si="199"/>
        <v/>
      </c>
      <c r="W420" s="169" t="str">
        <f t="shared" si="202"/>
        <v/>
      </c>
      <c r="X420" s="169" t="str">
        <f t="shared" si="202"/>
        <v/>
      </c>
      <c r="Y420" s="169" t="str">
        <f t="shared" si="202"/>
        <v/>
      </c>
      <c r="Z420" s="169" t="str">
        <f t="shared" si="202"/>
        <v/>
      </c>
      <c r="AA420" s="169" t="str">
        <f t="shared" si="202"/>
        <v/>
      </c>
      <c r="AB420" s="169" t="str">
        <f t="shared" si="202"/>
        <v/>
      </c>
      <c r="AC420" s="169" t="str">
        <f t="shared" si="202"/>
        <v/>
      </c>
      <c r="AD420" s="169" t="str">
        <f t="shared" si="202"/>
        <v/>
      </c>
      <c r="AE420" s="169" t="str">
        <f t="shared" si="202"/>
        <v/>
      </c>
      <c r="AF420" s="169" t="str">
        <f t="shared" si="202"/>
        <v/>
      </c>
      <c r="AG420" s="169" t="str">
        <f t="shared" si="203"/>
        <v/>
      </c>
      <c r="AH420" s="169" t="str">
        <f t="shared" si="203"/>
        <v/>
      </c>
      <c r="AI420" s="169" t="str">
        <f t="shared" si="203"/>
        <v/>
      </c>
      <c r="AJ420" s="169" t="str">
        <f t="shared" si="203"/>
        <v/>
      </c>
      <c r="AK420" s="169" t="str">
        <f t="shared" si="203"/>
        <v/>
      </c>
      <c r="AL420" s="169" t="str">
        <f t="shared" si="203"/>
        <v/>
      </c>
      <c r="AM420" s="169" t="str">
        <f t="shared" si="203"/>
        <v/>
      </c>
      <c r="AN420" s="169" t="str">
        <f t="shared" si="203"/>
        <v/>
      </c>
      <c r="AO420" s="169" t="str">
        <f t="shared" si="203"/>
        <v/>
      </c>
      <c r="AP420" s="169" t="str">
        <f t="shared" si="203"/>
        <v/>
      </c>
      <c r="AQ420" s="170">
        <f t="shared" si="212"/>
        <v>0</v>
      </c>
      <c r="AR420" s="170">
        <f t="shared" si="213"/>
        <v>0</v>
      </c>
      <c r="AS420" s="193">
        <f t="shared" si="214"/>
        <v>0</v>
      </c>
    </row>
    <row r="421" spans="1:45" s="74" customFormat="1" ht="27.75" customHeight="1">
      <c r="A421" s="184">
        <f>'Inventory - Linear and Vertical'!A408</f>
        <v>405</v>
      </c>
      <c r="B421" s="184"/>
      <c r="C421" s="184">
        <f>'Inventory - Linear and Vertical'!D408</f>
        <v>0</v>
      </c>
      <c r="D421" s="184" t="str">
        <f>IF('Inventory - Linear and Vertical'!E408="","",'Inventory - Linear and Vertical'!E408)</f>
        <v/>
      </c>
      <c r="E421" s="185">
        <f>'Inventory - Linear and Vertical'!F408</f>
        <v>0</v>
      </c>
      <c r="F421" s="186">
        <f>'Inventory - Linear and Vertical'!G408</f>
        <v>0</v>
      </c>
      <c r="G421" s="194">
        <f>'Inventory - Linear and Vertical'!K408</f>
        <v>0</v>
      </c>
      <c r="H421" s="188">
        <f>IF(C421='Community-Wide Current State'!$A$18,'Inventory - Vehicles and Equip.'!J403-'Inventory - Vehicles and Equip.'!O403,'Inventory - Linear and Vertical'!I408)</f>
        <v>0</v>
      </c>
      <c r="I421" s="188">
        <f>'Inventory - Linear and Vertical'!M408</f>
        <v>0</v>
      </c>
      <c r="J421" s="189" t="str">
        <f>IF(ISNUMBER('Inventory - Linear and Vertical'!AA408),'Inventory - Linear and Vertical'!AA408,"")</f>
        <v/>
      </c>
      <c r="K421" s="190">
        <f t="shared" si="197"/>
        <v>0</v>
      </c>
      <c r="L421" s="190">
        <f t="shared" si="205"/>
        <v>0</v>
      </c>
      <c r="M421" s="190">
        <f t="shared" si="206"/>
        <v>0</v>
      </c>
      <c r="N421" s="190">
        <f t="shared" si="207"/>
        <v>0</v>
      </c>
      <c r="O421" s="190">
        <f t="shared" si="208"/>
        <v>0</v>
      </c>
      <c r="P421" s="191">
        <f t="shared" si="209"/>
        <v>0</v>
      </c>
      <c r="Q421" s="192" t="str">
        <f t="shared" si="210"/>
        <v/>
      </c>
      <c r="R421" s="192" t="str">
        <f t="shared" si="211"/>
        <v/>
      </c>
      <c r="S421" s="169" t="str">
        <f t="shared" si="198"/>
        <v/>
      </c>
      <c r="T421" s="169" t="str">
        <f t="shared" si="204"/>
        <v/>
      </c>
      <c r="U421" s="169" t="str">
        <f t="shared" si="204"/>
        <v/>
      </c>
      <c r="V421" s="169" t="str">
        <f t="shared" si="199"/>
        <v/>
      </c>
      <c r="W421" s="169" t="str">
        <f t="shared" si="202"/>
        <v/>
      </c>
      <c r="X421" s="169" t="str">
        <f t="shared" si="202"/>
        <v/>
      </c>
      <c r="Y421" s="169" t="str">
        <f t="shared" si="202"/>
        <v/>
      </c>
      <c r="Z421" s="169" t="str">
        <f t="shared" si="202"/>
        <v/>
      </c>
      <c r="AA421" s="169" t="str">
        <f t="shared" si="202"/>
        <v/>
      </c>
      <c r="AB421" s="169" t="str">
        <f t="shared" si="202"/>
        <v/>
      </c>
      <c r="AC421" s="169" t="str">
        <f t="shared" si="202"/>
        <v/>
      </c>
      <c r="AD421" s="169" t="str">
        <f t="shared" si="202"/>
        <v/>
      </c>
      <c r="AE421" s="169" t="str">
        <f t="shared" si="202"/>
        <v/>
      </c>
      <c r="AF421" s="169" t="str">
        <f t="shared" si="202"/>
        <v/>
      </c>
      <c r="AG421" s="169" t="str">
        <f t="shared" si="203"/>
        <v/>
      </c>
      <c r="AH421" s="169" t="str">
        <f t="shared" si="203"/>
        <v/>
      </c>
      <c r="AI421" s="169" t="str">
        <f t="shared" si="203"/>
        <v/>
      </c>
      <c r="AJ421" s="169" t="str">
        <f t="shared" si="203"/>
        <v/>
      </c>
      <c r="AK421" s="169" t="str">
        <f t="shared" si="203"/>
        <v/>
      </c>
      <c r="AL421" s="169" t="str">
        <f t="shared" si="203"/>
        <v/>
      </c>
      <c r="AM421" s="169" t="str">
        <f t="shared" si="203"/>
        <v/>
      </c>
      <c r="AN421" s="169" t="str">
        <f t="shared" si="203"/>
        <v/>
      </c>
      <c r="AO421" s="169" t="str">
        <f t="shared" si="203"/>
        <v/>
      </c>
      <c r="AP421" s="169" t="str">
        <f t="shared" si="203"/>
        <v/>
      </c>
      <c r="AQ421" s="170">
        <f t="shared" si="212"/>
        <v>0</v>
      </c>
      <c r="AR421" s="170">
        <f t="shared" si="213"/>
        <v>0</v>
      </c>
      <c r="AS421" s="193">
        <f t="shared" si="214"/>
        <v>0</v>
      </c>
    </row>
    <row r="422" spans="1:45" s="74" customFormat="1" ht="27.75" customHeight="1">
      <c r="A422" s="184">
        <f>'Inventory - Linear and Vertical'!A409</f>
        <v>406</v>
      </c>
      <c r="B422" s="184"/>
      <c r="C422" s="184">
        <f>'Inventory - Linear and Vertical'!D409</f>
        <v>0</v>
      </c>
      <c r="D422" s="184" t="str">
        <f>IF('Inventory - Linear and Vertical'!E409="","",'Inventory - Linear and Vertical'!E409)</f>
        <v/>
      </c>
      <c r="E422" s="185">
        <f>'Inventory - Linear and Vertical'!F409</f>
        <v>0</v>
      </c>
      <c r="F422" s="186">
        <f>'Inventory - Linear and Vertical'!G409</f>
        <v>0</v>
      </c>
      <c r="G422" s="194">
        <f>'Inventory - Linear and Vertical'!K409</f>
        <v>0</v>
      </c>
      <c r="H422" s="188">
        <f>IF(C422='Community-Wide Current State'!$A$18,'Inventory - Vehicles and Equip.'!J404-'Inventory - Vehicles and Equip.'!O404,'Inventory - Linear and Vertical'!I409)</f>
        <v>0</v>
      </c>
      <c r="I422" s="188">
        <f>'Inventory - Linear and Vertical'!M409</f>
        <v>0</v>
      </c>
      <c r="J422" s="189" t="str">
        <f>IF(ISNUMBER('Inventory - Linear and Vertical'!AA409),'Inventory - Linear and Vertical'!AA409,"")</f>
        <v/>
      </c>
      <c r="K422" s="190">
        <f t="shared" si="197"/>
        <v>0</v>
      </c>
      <c r="L422" s="190">
        <f t="shared" si="205"/>
        <v>0</v>
      </c>
      <c r="M422" s="190">
        <f t="shared" si="206"/>
        <v>0</v>
      </c>
      <c r="N422" s="190">
        <f t="shared" si="207"/>
        <v>0</v>
      </c>
      <c r="O422" s="190">
        <f t="shared" si="208"/>
        <v>0</v>
      </c>
      <c r="P422" s="191">
        <f t="shared" si="209"/>
        <v>0</v>
      </c>
      <c r="Q422" s="192" t="str">
        <f t="shared" si="210"/>
        <v/>
      </c>
      <c r="R422" s="192" t="str">
        <f t="shared" si="211"/>
        <v/>
      </c>
      <c r="S422" s="169" t="str">
        <f t="shared" si="198"/>
        <v/>
      </c>
      <c r="T422" s="169" t="str">
        <f t="shared" si="204"/>
        <v/>
      </c>
      <c r="U422" s="169" t="str">
        <f t="shared" si="204"/>
        <v/>
      </c>
      <c r="V422" s="169" t="str">
        <f t="shared" si="199"/>
        <v/>
      </c>
      <c r="W422" s="169" t="str">
        <f t="shared" si="202"/>
        <v/>
      </c>
      <c r="X422" s="169" t="str">
        <f t="shared" si="202"/>
        <v/>
      </c>
      <c r="Y422" s="169" t="str">
        <f t="shared" si="202"/>
        <v/>
      </c>
      <c r="Z422" s="169" t="str">
        <f t="shared" si="202"/>
        <v/>
      </c>
      <c r="AA422" s="169" t="str">
        <f t="shared" si="202"/>
        <v/>
      </c>
      <c r="AB422" s="169" t="str">
        <f t="shared" si="202"/>
        <v/>
      </c>
      <c r="AC422" s="169" t="str">
        <f t="shared" si="202"/>
        <v/>
      </c>
      <c r="AD422" s="169" t="str">
        <f t="shared" si="202"/>
        <v/>
      </c>
      <c r="AE422" s="169" t="str">
        <f t="shared" si="202"/>
        <v/>
      </c>
      <c r="AF422" s="169" t="str">
        <f t="shared" si="202"/>
        <v/>
      </c>
      <c r="AG422" s="169" t="str">
        <f t="shared" si="203"/>
        <v/>
      </c>
      <c r="AH422" s="169" t="str">
        <f t="shared" si="203"/>
        <v/>
      </c>
      <c r="AI422" s="169" t="str">
        <f t="shared" si="203"/>
        <v/>
      </c>
      <c r="AJ422" s="169" t="str">
        <f t="shared" si="203"/>
        <v/>
      </c>
      <c r="AK422" s="169" t="str">
        <f t="shared" si="203"/>
        <v/>
      </c>
      <c r="AL422" s="169" t="str">
        <f t="shared" si="203"/>
        <v/>
      </c>
      <c r="AM422" s="169" t="str">
        <f t="shared" si="203"/>
        <v/>
      </c>
      <c r="AN422" s="169" t="str">
        <f t="shared" si="203"/>
        <v/>
      </c>
      <c r="AO422" s="169" t="str">
        <f t="shared" si="203"/>
        <v/>
      </c>
      <c r="AP422" s="169" t="str">
        <f t="shared" si="203"/>
        <v/>
      </c>
      <c r="AQ422" s="170">
        <f t="shared" si="212"/>
        <v>0</v>
      </c>
      <c r="AR422" s="170">
        <f t="shared" si="213"/>
        <v>0</v>
      </c>
      <c r="AS422" s="193">
        <f t="shared" si="214"/>
        <v>0</v>
      </c>
    </row>
    <row r="423" spans="1:45" s="74" customFormat="1" ht="27.75" customHeight="1">
      <c r="A423" s="184">
        <f>'Inventory - Linear and Vertical'!A410</f>
        <v>407</v>
      </c>
      <c r="B423" s="184"/>
      <c r="C423" s="184">
        <f>'Inventory - Linear and Vertical'!D410</f>
        <v>0</v>
      </c>
      <c r="D423" s="184" t="str">
        <f>IF('Inventory - Linear and Vertical'!E410="","",'Inventory - Linear and Vertical'!E410)</f>
        <v/>
      </c>
      <c r="E423" s="185">
        <f>'Inventory - Linear and Vertical'!F410</f>
        <v>0</v>
      </c>
      <c r="F423" s="186">
        <f>'Inventory - Linear and Vertical'!G410</f>
        <v>0</v>
      </c>
      <c r="G423" s="194">
        <f>'Inventory - Linear and Vertical'!K410</f>
        <v>0</v>
      </c>
      <c r="H423" s="188">
        <f>IF(C423='Community-Wide Current State'!$A$18,'Inventory - Vehicles and Equip.'!J405-'Inventory - Vehicles and Equip.'!O405,'Inventory - Linear and Vertical'!I410)</f>
        <v>0</v>
      </c>
      <c r="I423" s="188">
        <f>'Inventory - Linear and Vertical'!M410</f>
        <v>0</v>
      </c>
      <c r="J423" s="189" t="str">
        <f>IF(ISNUMBER('Inventory - Linear and Vertical'!AA410),'Inventory - Linear and Vertical'!AA410,"")</f>
        <v/>
      </c>
      <c r="K423" s="190">
        <f t="shared" si="197"/>
        <v>0</v>
      </c>
      <c r="L423" s="190">
        <f t="shared" si="205"/>
        <v>0</v>
      </c>
      <c r="M423" s="190">
        <f t="shared" si="206"/>
        <v>0</v>
      </c>
      <c r="N423" s="190">
        <f t="shared" si="207"/>
        <v>0</v>
      </c>
      <c r="O423" s="190">
        <f t="shared" si="208"/>
        <v>0</v>
      </c>
      <c r="P423" s="191">
        <f t="shared" si="209"/>
        <v>0</v>
      </c>
      <c r="Q423" s="192" t="str">
        <f t="shared" si="210"/>
        <v/>
      </c>
      <c r="R423" s="192" t="str">
        <f t="shared" si="211"/>
        <v/>
      </c>
      <c r="S423" s="169" t="str">
        <f t="shared" si="198"/>
        <v/>
      </c>
      <c r="T423" s="169" t="str">
        <f t="shared" si="204"/>
        <v/>
      </c>
      <c r="U423" s="169" t="str">
        <f t="shared" si="204"/>
        <v/>
      </c>
      <c r="V423" s="169" t="str">
        <f t="shared" si="199"/>
        <v/>
      </c>
      <c r="W423" s="169" t="str">
        <f t="shared" si="202"/>
        <v/>
      </c>
      <c r="X423" s="169" t="str">
        <f t="shared" si="202"/>
        <v/>
      </c>
      <c r="Y423" s="169" t="str">
        <f t="shared" si="202"/>
        <v/>
      </c>
      <c r="Z423" s="169" t="str">
        <f t="shared" si="202"/>
        <v/>
      </c>
      <c r="AA423" s="169" t="str">
        <f t="shared" si="202"/>
        <v/>
      </c>
      <c r="AB423" s="169" t="str">
        <f t="shared" si="202"/>
        <v/>
      </c>
      <c r="AC423" s="169" t="str">
        <f t="shared" si="202"/>
        <v/>
      </c>
      <c r="AD423" s="169" t="str">
        <f t="shared" si="202"/>
        <v/>
      </c>
      <c r="AE423" s="169" t="str">
        <f t="shared" si="202"/>
        <v/>
      </c>
      <c r="AF423" s="169" t="str">
        <f t="shared" si="202"/>
        <v/>
      </c>
      <c r="AG423" s="169" t="str">
        <f t="shared" si="203"/>
        <v/>
      </c>
      <c r="AH423" s="169" t="str">
        <f t="shared" si="203"/>
        <v/>
      </c>
      <c r="AI423" s="169" t="str">
        <f t="shared" si="203"/>
        <v/>
      </c>
      <c r="AJ423" s="169" t="str">
        <f t="shared" si="203"/>
        <v/>
      </c>
      <c r="AK423" s="169" t="str">
        <f t="shared" si="203"/>
        <v/>
      </c>
      <c r="AL423" s="169" t="str">
        <f t="shared" si="203"/>
        <v/>
      </c>
      <c r="AM423" s="169" t="str">
        <f t="shared" si="203"/>
        <v/>
      </c>
      <c r="AN423" s="169" t="str">
        <f t="shared" si="203"/>
        <v/>
      </c>
      <c r="AO423" s="169" t="str">
        <f t="shared" si="203"/>
        <v/>
      </c>
      <c r="AP423" s="169" t="str">
        <f t="shared" si="203"/>
        <v/>
      </c>
      <c r="AQ423" s="170">
        <f t="shared" si="212"/>
        <v>0</v>
      </c>
      <c r="AR423" s="170">
        <f t="shared" si="213"/>
        <v>0</v>
      </c>
      <c r="AS423" s="193">
        <f t="shared" si="214"/>
        <v>0</v>
      </c>
    </row>
    <row r="424" spans="1:45" s="74" customFormat="1" ht="27.75" customHeight="1">
      <c r="A424" s="184">
        <f>'Inventory - Linear and Vertical'!A411</f>
        <v>408</v>
      </c>
      <c r="B424" s="184"/>
      <c r="C424" s="184">
        <f>'Inventory - Linear and Vertical'!D411</f>
        <v>0</v>
      </c>
      <c r="D424" s="184" t="str">
        <f>IF('Inventory - Linear and Vertical'!E411="","",'Inventory - Linear and Vertical'!E411)</f>
        <v/>
      </c>
      <c r="E424" s="185">
        <f>'Inventory - Linear and Vertical'!F411</f>
        <v>0</v>
      </c>
      <c r="F424" s="186">
        <f>'Inventory - Linear and Vertical'!G411</f>
        <v>0</v>
      </c>
      <c r="G424" s="194">
        <f>'Inventory - Linear and Vertical'!K411</f>
        <v>0</v>
      </c>
      <c r="H424" s="188">
        <f>IF(C424='Community-Wide Current State'!$A$18,'Inventory - Vehicles and Equip.'!J406-'Inventory - Vehicles and Equip.'!O406,'Inventory - Linear and Vertical'!I411)</f>
        <v>0</v>
      </c>
      <c r="I424" s="188">
        <f>'Inventory - Linear and Vertical'!M411</f>
        <v>0</v>
      </c>
      <c r="J424" s="189" t="str">
        <f>IF(ISNUMBER('Inventory - Linear and Vertical'!AA411),'Inventory - Linear and Vertical'!AA411,"")</f>
        <v/>
      </c>
      <c r="K424" s="190">
        <f t="shared" si="197"/>
        <v>0</v>
      </c>
      <c r="L424" s="190">
        <f t="shared" si="205"/>
        <v>0</v>
      </c>
      <c r="M424" s="190">
        <f t="shared" si="206"/>
        <v>0</v>
      </c>
      <c r="N424" s="190">
        <f t="shared" si="207"/>
        <v>0</v>
      </c>
      <c r="O424" s="190">
        <f t="shared" si="208"/>
        <v>0</v>
      </c>
      <c r="P424" s="191">
        <f t="shared" si="209"/>
        <v>0</v>
      </c>
      <c r="Q424" s="192" t="str">
        <f t="shared" si="210"/>
        <v/>
      </c>
      <c r="R424" s="192" t="str">
        <f t="shared" si="211"/>
        <v/>
      </c>
      <c r="S424" s="169" t="str">
        <f t="shared" si="198"/>
        <v/>
      </c>
      <c r="T424" s="169" t="str">
        <f t="shared" si="204"/>
        <v/>
      </c>
      <c r="U424" s="169" t="str">
        <f t="shared" si="204"/>
        <v/>
      </c>
      <c r="V424" s="169" t="str">
        <f t="shared" si="199"/>
        <v/>
      </c>
      <c r="W424" s="169" t="str">
        <f t="shared" si="202"/>
        <v/>
      </c>
      <c r="X424" s="169" t="str">
        <f t="shared" si="202"/>
        <v/>
      </c>
      <c r="Y424" s="169" t="str">
        <f t="shared" si="202"/>
        <v/>
      </c>
      <c r="Z424" s="169" t="str">
        <f t="shared" si="202"/>
        <v/>
      </c>
      <c r="AA424" s="169" t="str">
        <f t="shared" si="202"/>
        <v/>
      </c>
      <c r="AB424" s="169" t="str">
        <f t="shared" si="202"/>
        <v/>
      </c>
      <c r="AC424" s="169" t="str">
        <f t="shared" si="202"/>
        <v/>
      </c>
      <c r="AD424" s="169" t="str">
        <f t="shared" si="202"/>
        <v/>
      </c>
      <c r="AE424" s="169" t="str">
        <f t="shared" si="202"/>
        <v/>
      </c>
      <c r="AF424" s="169" t="str">
        <f t="shared" si="202"/>
        <v/>
      </c>
      <c r="AG424" s="169" t="str">
        <f t="shared" si="203"/>
        <v/>
      </c>
      <c r="AH424" s="169" t="str">
        <f t="shared" si="203"/>
        <v/>
      </c>
      <c r="AI424" s="169" t="str">
        <f t="shared" si="203"/>
        <v/>
      </c>
      <c r="AJ424" s="169" t="str">
        <f t="shared" si="203"/>
        <v/>
      </c>
      <c r="AK424" s="169" t="str">
        <f t="shared" si="203"/>
        <v/>
      </c>
      <c r="AL424" s="169" t="str">
        <f t="shared" si="203"/>
        <v/>
      </c>
      <c r="AM424" s="169" t="str">
        <f t="shared" si="203"/>
        <v/>
      </c>
      <c r="AN424" s="169" t="str">
        <f t="shared" si="203"/>
        <v/>
      </c>
      <c r="AO424" s="169" t="str">
        <f t="shared" si="203"/>
        <v/>
      </c>
      <c r="AP424" s="169" t="str">
        <f t="shared" si="203"/>
        <v/>
      </c>
      <c r="AQ424" s="170">
        <f t="shared" si="212"/>
        <v>0</v>
      </c>
      <c r="AR424" s="170">
        <f t="shared" si="213"/>
        <v>0</v>
      </c>
      <c r="AS424" s="193">
        <f t="shared" si="214"/>
        <v>0</v>
      </c>
    </row>
    <row r="425" spans="1:45" s="74" customFormat="1" ht="27.75" customHeight="1">
      <c r="A425" s="184">
        <f>'Inventory - Linear and Vertical'!A412</f>
        <v>409</v>
      </c>
      <c r="B425" s="184"/>
      <c r="C425" s="184">
        <f>'Inventory - Linear and Vertical'!D412</f>
        <v>0</v>
      </c>
      <c r="D425" s="184" t="str">
        <f>IF('Inventory - Linear and Vertical'!E412="","",'Inventory - Linear and Vertical'!E412)</f>
        <v/>
      </c>
      <c r="E425" s="185">
        <f>'Inventory - Linear and Vertical'!F412</f>
        <v>0</v>
      </c>
      <c r="F425" s="186">
        <f>'Inventory - Linear and Vertical'!G412</f>
        <v>0</v>
      </c>
      <c r="G425" s="194">
        <f>'Inventory - Linear and Vertical'!K412</f>
        <v>0</v>
      </c>
      <c r="H425" s="188">
        <f>IF(C425='Community-Wide Current State'!$A$18,'Inventory - Vehicles and Equip.'!J407-'Inventory - Vehicles and Equip.'!O407,'Inventory - Linear and Vertical'!I412)</f>
        <v>0</v>
      </c>
      <c r="I425" s="188">
        <f>'Inventory - Linear and Vertical'!M412</f>
        <v>0</v>
      </c>
      <c r="J425" s="189" t="str">
        <f>IF(ISNUMBER('Inventory - Linear and Vertical'!AA412),'Inventory - Linear and Vertical'!AA412,"")</f>
        <v/>
      </c>
      <c r="K425" s="190">
        <f t="shared" si="197"/>
        <v>0</v>
      </c>
      <c r="L425" s="190">
        <f t="shared" si="205"/>
        <v>0</v>
      </c>
      <c r="M425" s="190">
        <f t="shared" si="206"/>
        <v>0</v>
      </c>
      <c r="N425" s="190">
        <f t="shared" si="207"/>
        <v>0</v>
      </c>
      <c r="O425" s="190">
        <f t="shared" si="208"/>
        <v>0</v>
      </c>
      <c r="P425" s="191">
        <f t="shared" si="209"/>
        <v>0</v>
      </c>
      <c r="Q425" s="192" t="str">
        <f t="shared" si="210"/>
        <v/>
      </c>
      <c r="R425" s="192" t="str">
        <f t="shared" si="211"/>
        <v/>
      </c>
      <c r="S425" s="169" t="str">
        <f t="shared" si="198"/>
        <v/>
      </c>
      <c r="T425" s="169" t="str">
        <f t="shared" si="204"/>
        <v/>
      </c>
      <c r="U425" s="169" t="str">
        <f t="shared" si="204"/>
        <v/>
      </c>
      <c r="V425" s="169" t="str">
        <f t="shared" si="199"/>
        <v/>
      </c>
      <c r="W425" s="169" t="str">
        <f t="shared" si="202"/>
        <v/>
      </c>
      <c r="X425" s="169" t="str">
        <f t="shared" si="202"/>
        <v/>
      </c>
      <c r="Y425" s="169" t="str">
        <f t="shared" si="202"/>
        <v/>
      </c>
      <c r="Z425" s="169" t="str">
        <f t="shared" si="202"/>
        <v/>
      </c>
      <c r="AA425" s="169" t="str">
        <f t="shared" si="202"/>
        <v/>
      </c>
      <c r="AB425" s="169" t="str">
        <f t="shared" si="202"/>
        <v/>
      </c>
      <c r="AC425" s="169" t="str">
        <f t="shared" si="202"/>
        <v/>
      </c>
      <c r="AD425" s="169" t="str">
        <f t="shared" si="202"/>
        <v/>
      </c>
      <c r="AE425" s="169" t="str">
        <f t="shared" si="202"/>
        <v/>
      </c>
      <c r="AF425" s="169" t="str">
        <f t="shared" si="202"/>
        <v/>
      </c>
      <c r="AG425" s="169" t="str">
        <f t="shared" si="203"/>
        <v/>
      </c>
      <c r="AH425" s="169" t="str">
        <f t="shared" si="203"/>
        <v/>
      </c>
      <c r="AI425" s="169" t="str">
        <f t="shared" si="203"/>
        <v/>
      </c>
      <c r="AJ425" s="169" t="str">
        <f t="shared" si="203"/>
        <v/>
      </c>
      <c r="AK425" s="169" t="str">
        <f t="shared" si="203"/>
        <v/>
      </c>
      <c r="AL425" s="169" t="str">
        <f t="shared" si="203"/>
        <v/>
      </c>
      <c r="AM425" s="169" t="str">
        <f t="shared" si="203"/>
        <v/>
      </c>
      <c r="AN425" s="169" t="str">
        <f t="shared" si="203"/>
        <v/>
      </c>
      <c r="AO425" s="169" t="str">
        <f t="shared" si="203"/>
        <v/>
      </c>
      <c r="AP425" s="169" t="str">
        <f t="shared" si="203"/>
        <v/>
      </c>
      <c r="AQ425" s="170">
        <f t="shared" si="212"/>
        <v>0</v>
      </c>
      <c r="AR425" s="170">
        <f t="shared" si="213"/>
        <v>0</v>
      </c>
      <c r="AS425" s="193">
        <f t="shared" si="214"/>
        <v>0</v>
      </c>
    </row>
    <row r="426" spans="1:45" s="74" customFormat="1" ht="27.75" customHeight="1">
      <c r="A426" s="184">
        <f>'Inventory - Linear and Vertical'!A413</f>
        <v>410</v>
      </c>
      <c r="B426" s="184"/>
      <c r="C426" s="184">
        <f>'Inventory - Linear and Vertical'!D413</f>
        <v>0</v>
      </c>
      <c r="D426" s="184" t="str">
        <f>IF('Inventory - Linear and Vertical'!E413="","",'Inventory - Linear and Vertical'!E413)</f>
        <v/>
      </c>
      <c r="E426" s="185">
        <f>'Inventory - Linear and Vertical'!F413</f>
        <v>0</v>
      </c>
      <c r="F426" s="186">
        <f>'Inventory - Linear and Vertical'!G413</f>
        <v>0</v>
      </c>
      <c r="G426" s="194">
        <f>'Inventory - Linear and Vertical'!K413</f>
        <v>0</v>
      </c>
      <c r="H426" s="188">
        <f>IF(C426='Community-Wide Current State'!$A$18,'Inventory - Vehicles and Equip.'!J408-'Inventory - Vehicles and Equip.'!O408,'Inventory - Linear and Vertical'!I413)</f>
        <v>0</v>
      </c>
      <c r="I426" s="188">
        <f>'Inventory - Linear and Vertical'!M413</f>
        <v>0</v>
      </c>
      <c r="J426" s="189" t="str">
        <f>IF(ISNUMBER('Inventory - Linear and Vertical'!AA413),'Inventory - Linear and Vertical'!AA413,"")</f>
        <v/>
      </c>
      <c r="K426" s="190">
        <f t="shared" si="197"/>
        <v>0</v>
      </c>
      <c r="L426" s="190">
        <f t="shared" si="205"/>
        <v>0</v>
      </c>
      <c r="M426" s="190">
        <f t="shared" si="206"/>
        <v>0</v>
      </c>
      <c r="N426" s="190">
        <f t="shared" si="207"/>
        <v>0</v>
      </c>
      <c r="O426" s="190">
        <f t="shared" si="208"/>
        <v>0</v>
      </c>
      <c r="P426" s="191">
        <f t="shared" si="209"/>
        <v>0</v>
      </c>
      <c r="Q426" s="192" t="str">
        <f t="shared" si="210"/>
        <v/>
      </c>
      <c r="R426" s="192" t="str">
        <f t="shared" si="211"/>
        <v/>
      </c>
      <c r="S426" s="169" t="str">
        <f t="shared" si="198"/>
        <v/>
      </c>
      <c r="T426" s="169" t="str">
        <f t="shared" si="204"/>
        <v/>
      </c>
      <c r="U426" s="169" t="str">
        <f t="shared" si="204"/>
        <v/>
      </c>
      <c r="V426" s="169" t="str">
        <f t="shared" si="199"/>
        <v/>
      </c>
      <c r="W426" s="169" t="str">
        <f t="shared" si="202"/>
        <v/>
      </c>
      <c r="X426" s="169" t="str">
        <f t="shared" si="202"/>
        <v/>
      </c>
      <c r="Y426" s="169" t="str">
        <f t="shared" si="202"/>
        <v/>
      </c>
      <c r="Z426" s="169" t="str">
        <f t="shared" si="202"/>
        <v/>
      </c>
      <c r="AA426" s="169" t="str">
        <f t="shared" si="202"/>
        <v/>
      </c>
      <c r="AB426" s="169" t="str">
        <f t="shared" si="202"/>
        <v/>
      </c>
      <c r="AC426" s="169" t="str">
        <f t="shared" si="202"/>
        <v/>
      </c>
      <c r="AD426" s="169" t="str">
        <f t="shared" si="202"/>
        <v/>
      </c>
      <c r="AE426" s="169" t="str">
        <f t="shared" si="202"/>
        <v/>
      </c>
      <c r="AF426" s="169" t="str">
        <f t="shared" si="202"/>
        <v/>
      </c>
      <c r="AG426" s="169" t="str">
        <f t="shared" si="203"/>
        <v/>
      </c>
      <c r="AH426" s="169" t="str">
        <f t="shared" si="203"/>
        <v/>
      </c>
      <c r="AI426" s="169" t="str">
        <f t="shared" si="203"/>
        <v/>
      </c>
      <c r="AJ426" s="169" t="str">
        <f t="shared" si="203"/>
        <v/>
      </c>
      <c r="AK426" s="169" t="str">
        <f t="shared" si="203"/>
        <v/>
      </c>
      <c r="AL426" s="169" t="str">
        <f t="shared" si="203"/>
        <v/>
      </c>
      <c r="AM426" s="169" t="str">
        <f t="shared" si="203"/>
        <v/>
      </c>
      <c r="AN426" s="169" t="str">
        <f t="shared" si="203"/>
        <v/>
      </c>
      <c r="AO426" s="169" t="str">
        <f t="shared" si="203"/>
        <v/>
      </c>
      <c r="AP426" s="169" t="str">
        <f t="shared" si="203"/>
        <v/>
      </c>
      <c r="AQ426" s="170">
        <f t="shared" si="212"/>
        <v>0</v>
      </c>
      <c r="AR426" s="170">
        <f t="shared" si="213"/>
        <v>0</v>
      </c>
      <c r="AS426" s="193">
        <f t="shared" si="214"/>
        <v>0</v>
      </c>
    </row>
    <row r="427" spans="1:45" s="74" customFormat="1" ht="27.75" customHeight="1">
      <c r="A427" s="184">
        <f>'Inventory - Linear and Vertical'!A414</f>
        <v>411</v>
      </c>
      <c r="B427" s="184"/>
      <c r="C427" s="184">
        <f>'Inventory - Linear and Vertical'!D414</f>
        <v>0</v>
      </c>
      <c r="D427" s="184" t="str">
        <f>IF('Inventory - Linear and Vertical'!E414="","",'Inventory - Linear and Vertical'!E414)</f>
        <v/>
      </c>
      <c r="E427" s="185">
        <f>'Inventory - Linear and Vertical'!F414</f>
        <v>0</v>
      </c>
      <c r="F427" s="186">
        <f>'Inventory - Linear and Vertical'!G414</f>
        <v>0</v>
      </c>
      <c r="G427" s="194">
        <f>'Inventory - Linear and Vertical'!K414</f>
        <v>0</v>
      </c>
      <c r="H427" s="188">
        <f>IF(C427='Community-Wide Current State'!$A$18,'Inventory - Vehicles and Equip.'!J409-'Inventory - Vehicles and Equip.'!O409,'Inventory - Linear and Vertical'!I414)</f>
        <v>0</v>
      </c>
      <c r="I427" s="188">
        <f>'Inventory - Linear and Vertical'!M414</f>
        <v>0</v>
      </c>
      <c r="J427" s="189" t="str">
        <f>IF(ISNUMBER('Inventory - Linear and Vertical'!AA414),'Inventory - Linear and Vertical'!AA414,"")</f>
        <v/>
      </c>
      <c r="K427" s="190">
        <f t="shared" si="197"/>
        <v>0</v>
      </c>
      <c r="L427" s="190">
        <f t="shared" si="205"/>
        <v>0</v>
      </c>
      <c r="M427" s="190">
        <f t="shared" si="206"/>
        <v>0</v>
      </c>
      <c r="N427" s="190">
        <f t="shared" si="207"/>
        <v>0</v>
      </c>
      <c r="O427" s="190">
        <f t="shared" si="208"/>
        <v>0</v>
      </c>
      <c r="P427" s="191">
        <f t="shared" si="209"/>
        <v>0</v>
      </c>
      <c r="Q427" s="192" t="str">
        <f t="shared" si="210"/>
        <v/>
      </c>
      <c r="R427" s="192" t="str">
        <f t="shared" si="211"/>
        <v/>
      </c>
      <c r="S427" s="169" t="str">
        <f t="shared" si="198"/>
        <v/>
      </c>
      <c r="T427" s="169" t="str">
        <f t="shared" si="204"/>
        <v/>
      </c>
      <c r="U427" s="169" t="str">
        <f t="shared" si="204"/>
        <v/>
      </c>
      <c r="V427" s="169" t="str">
        <f t="shared" si="199"/>
        <v/>
      </c>
      <c r="W427" s="169" t="str">
        <f t="shared" ref="W427:AF436" si="215">IF(OR($K427=W$16,$L427=W$16,$M427=W$16,$N427=W$16,$O427=W$16,$P427=W$16),$G427,"")</f>
        <v/>
      </c>
      <c r="X427" s="169" t="str">
        <f t="shared" si="215"/>
        <v/>
      </c>
      <c r="Y427" s="169" t="str">
        <f t="shared" si="215"/>
        <v/>
      </c>
      <c r="Z427" s="169" t="str">
        <f t="shared" si="215"/>
        <v/>
      </c>
      <c r="AA427" s="169" t="str">
        <f t="shared" si="215"/>
        <v/>
      </c>
      <c r="AB427" s="169" t="str">
        <f t="shared" si="215"/>
        <v/>
      </c>
      <c r="AC427" s="169" t="str">
        <f t="shared" si="215"/>
        <v/>
      </c>
      <c r="AD427" s="169" t="str">
        <f t="shared" si="215"/>
        <v/>
      </c>
      <c r="AE427" s="169" t="str">
        <f t="shared" si="215"/>
        <v/>
      </c>
      <c r="AF427" s="169" t="str">
        <f t="shared" si="215"/>
        <v/>
      </c>
      <c r="AG427" s="169" t="str">
        <f t="shared" ref="AG427:AP436" si="216">IF(OR($K427=AG$16,$L427=AG$16,$M427=AG$16,$N427=AG$16,$O427=AG$16,$P427=AG$16),$G427,"")</f>
        <v/>
      </c>
      <c r="AH427" s="169" t="str">
        <f t="shared" si="216"/>
        <v/>
      </c>
      <c r="AI427" s="169" t="str">
        <f t="shared" si="216"/>
        <v/>
      </c>
      <c r="AJ427" s="169" t="str">
        <f t="shared" si="216"/>
        <v/>
      </c>
      <c r="AK427" s="169" t="str">
        <f t="shared" si="216"/>
        <v/>
      </c>
      <c r="AL427" s="169" t="str">
        <f t="shared" si="216"/>
        <v/>
      </c>
      <c r="AM427" s="169" t="str">
        <f t="shared" si="216"/>
        <v/>
      </c>
      <c r="AN427" s="169" t="str">
        <f t="shared" si="216"/>
        <v/>
      </c>
      <c r="AO427" s="169" t="str">
        <f t="shared" si="216"/>
        <v/>
      </c>
      <c r="AP427" s="169" t="str">
        <f t="shared" si="216"/>
        <v/>
      </c>
      <c r="AQ427" s="170">
        <f t="shared" si="212"/>
        <v>0</v>
      </c>
      <c r="AR427" s="170">
        <f t="shared" si="213"/>
        <v>0</v>
      </c>
      <c r="AS427" s="193">
        <f t="shared" si="214"/>
        <v>0</v>
      </c>
    </row>
    <row r="428" spans="1:45" s="74" customFormat="1" ht="27.75" customHeight="1">
      <c r="A428" s="184">
        <f>'Inventory - Linear and Vertical'!A415</f>
        <v>412</v>
      </c>
      <c r="B428" s="184"/>
      <c r="C428" s="184">
        <f>'Inventory - Linear and Vertical'!D415</f>
        <v>0</v>
      </c>
      <c r="D428" s="184" t="str">
        <f>IF('Inventory - Linear and Vertical'!E415="","",'Inventory - Linear and Vertical'!E415)</f>
        <v/>
      </c>
      <c r="E428" s="185">
        <f>'Inventory - Linear and Vertical'!F415</f>
        <v>0</v>
      </c>
      <c r="F428" s="186">
        <f>'Inventory - Linear and Vertical'!G415</f>
        <v>0</v>
      </c>
      <c r="G428" s="194">
        <f>'Inventory - Linear and Vertical'!K415</f>
        <v>0</v>
      </c>
      <c r="H428" s="188">
        <f>IF(C428='Community-Wide Current State'!$A$18,'Inventory - Vehicles and Equip.'!J410-'Inventory - Vehicles and Equip.'!O410,'Inventory - Linear and Vertical'!I415)</f>
        <v>0</v>
      </c>
      <c r="I428" s="188">
        <f>'Inventory - Linear and Vertical'!M415</f>
        <v>0</v>
      </c>
      <c r="J428" s="189" t="str">
        <f>IF(ISNUMBER('Inventory - Linear and Vertical'!AA415),'Inventory - Linear and Vertical'!AA415,"")</f>
        <v/>
      </c>
      <c r="K428" s="190">
        <f t="shared" si="197"/>
        <v>0</v>
      </c>
      <c r="L428" s="190">
        <f t="shared" si="205"/>
        <v>0</v>
      </c>
      <c r="M428" s="190">
        <f t="shared" si="206"/>
        <v>0</v>
      </c>
      <c r="N428" s="190">
        <f t="shared" si="207"/>
        <v>0</v>
      </c>
      <c r="O428" s="190">
        <f t="shared" si="208"/>
        <v>0</v>
      </c>
      <c r="P428" s="191">
        <f t="shared" si="209"/>
        <v>0</v>
      </c>
      <c r="Q428" s="192" t="str">
        <f t="shared" si="210"/>
        <v/>
      </c>
      <c r="R428" s="192" t="str">
        <f t="shared" si="211"/>
        <v/>
      </c>
      <c r="S428" s="169" t="str">
        <f t="shared" si="198"/>
        <v/>
      </c>
      <c r="T428" s="169" t="str">
        <f t="shared" si="204"/>
        <v/>
      </c>
      <c r="U428" s="169" t="str">
        <f t="shared" si="204"/>
        <v/>
      </c>
      <c r="V428" s="169" t="str">
        <f t="shared" si="199"/>
        <v/>
      </c>
      <c r="W428" s="169" t="str">
        <f t="shared" si="215"/>
        <v/>
      </c>
      <c r="X428" s="169" t="str">
        <f t="shared" si="215"/>
        <v/>
      </c>
      <c r="Y428" s="169" t="str">
        <f t="shared" si="215"/>
        <v/>
      </c>
      <c r="Z428" s="169" t="str">
        <f t="shared" si="215"/>
        <v/>
      </c>
      <c r="AA428" s="169" t="str">
        <f t="shared" si="215"/>
        <v/>
      </c>
      <c r="AB428" s="169" t="str">
        <f t="shared" si="215"/>
        <v/>
      </c>
      <c r="AC428" s="169" t="str">
        <f t="shared" si="215"/>
        <v/>
      </c>
      <c r="AD428" s="169" t="str">
        <f t="shared" si="215"/>
        <v/>
      </c>
      <c r="AE428" s="169" t="str">
        <f t="shared" si="215"/>
        <v/>
      </c>
      <c r="AF428" s="169" t="str">
        <f t="shared" si="215"/>
        <v/>
      </c>
      <c r="AG428" s="169" t="str">
        <f t="shared" si="216"/>
        <v/>
      </c>
      <c r="AH428" s="169" t="str">
        <f t="shared" si="216"/>
        <v/>
      </c>
      <c r="AI428" s="169" t="str">
        <f t="shared" si="216"/>
        <v/>
      </c>
      <c r="AJ428" s="169" t="str">
        <f t="shared" si="216"/>
        <v/>
      </c>
      <c r="AK428" s="169" t="str">
        <f t="shared" si="216"/>
        <v/>
      </c>
      <c r="AL428" s="169" t="str">
        <f t="shared" si="216"/>
        <v/>
      </c>
      <c r="AM428" s="169" t="str">
        <f t="shared" si="216"/>
        <v/>
      </c>
      <c r="AN428" s="169" t="str">
        <f t="shared" si="216"/>
        <v/>
      </c>
      <c r="AO428" s="169" t="str">
        <f t="shared" si="216"/>
        <v/>
      </c>
      <c r="AP428" s="169" t="str">
        <f t="shared" si="216"/>
        <v/>
      </c>
      <c r="AQ428" s="170">
        <f t="shared" si="212"/>
        <v>0</v>
      </c>
      <c r="AR428" s="170">
        <f t="shared" si="213"/>
        <v>0</v>
      </c>
      <c r="AS428" s="193">
        <f t="shared" si="214"/>
        <v>0</v>
      </c>
    </row>
    <row r="429" spans="1:45" s="74" customFormat="1" ht="27.75" customHeight="1">
      <c r="A429" s="184">
        <f>'Inventory - Linear and Vertical'!A416</f>
        <v>413</v>
      </c>
      <c r="B429" s="184"/>
      <c r="C429" s="184">
        <f>'Inventory - Linear and Vertical'!D416</f>
        <v>0</v>
      </c>
      <c r="D429" s="184" t="str">
        <f>IF('Inventory - Linear and Vertical'!E416="","",'Inventory - Linear and Vertical'!E416)</f>
        <v/>
      </c>
      <c r="E429" s="185">
        <f>'Inventory - Linear and Vertical'!F416</f>
        <v>0</v>
      </c>
      <c r="F429" s="186">
        <f>'Inventory - Linear and Vertical'!G416</f>
        <v>0</v>
      </c>
      <c r="G429" s="194">
        <f>'Inventory - Linear and Vertical'!K416</f>
        <v>0</v>
      </c>
      <c r="H429" s="188">
        <f>IF(C429='Community-Wide Current State'!$A$18,'Inventory - Vehicles and Equip.'!J411-'Inventory - Vehicles and Equip.'!O411,'Inventory - Linear and Vertical'!I416)</f>
        <v>0</v>
      </c>
      <c r="I429" s="188">
        <f>'Inventory - Linear and Vertical'!M416</f>
        <v>0</v>
      </c>
      <c r="J429" s="189" t="str">
        <f>IF(ISNUMBER('Inventory - Linear and Vertical'!AA416),'Inventory - Linear and Vertical'!AA416,"")</f>
        <v/>
      </c>
      <c r="K429" s="190">
        <f t="shared" si="197"/>
        <v>0</v>
      </c>
      <c r="L429" s="190">
        <f t="shared" si="205"/>
        <v>0</v>
      </c>
      <c r="M429" s="190">
        <f t="shared" si="206"/>
        <v>0</v>
      </c>
      <c r="N429" s="190">
        <f t="shared" si="207"/>
        <v>0</v>
      </c>
      <c r="O429" s="190">
        <f t="shared" si="208"/>
        <v>0</v>
      </c>
      <c r="P429" s="191">
        <f t="shared" si="209"/>
        <v>0</v>
      </c>
      <c r="Q429" s="192" t="str">
        <f t="shared" si="210"/>
        <v/>
      </c>
      <c r="R429" s="192" t="str">
        <f t="shared" si="211"/>
        <v/>
      </c>
      <c r="S429" s="169" t="str">
        <f t="shared" si="198"/>
        <v/>
      </c>
      <c r="T429" s="169" t="str">
        <f t="shared" si="204"/>
        <v/>
      </c>
      <c r="U429" s="169" t="str">
        <f t="shared" si="204"/>
        <v/>
      </c>
      <c r="V429" s="169" t="str">
        <f t="shared" si="199"/>
        <v/>
      </c>
      <c r="W429" s="169" t="str">
        <f t="shared" si="215"/>
        <v/>
      </c>
      <c r="X429" s="169" t="str">
        <f t="shared" si="215"/>
        <v/>
      </c>
      <c r="Y429" s="169" t="str">
        <f t="shared" si="215"/>
        <v/>
      </c>
      <c r="Z429" s="169" t="str">
        <f t="shared" si="215"/>
        <v/>
      </c>
      <c r="AA429" s="169" t="str">
        <f t="shared" si="215"/>
        <v/>
      </c>
      <c r="AB429" s="169" t="str">
        <f t="shared" si="215"/>
        <v/>
      </c>
      <c r="AC429" s="169" t="str">
        <f t="shared" si="215"/>
        <v/>
      </c>
      <c r="AD429" s="169" t="str">
        <f t="shared" si="215"/>
        <v/>
      </c>
      <c r="AE429" s="169" t="str">
        <f t="shared" si="215"/>
        <v/>
      </c>
      <c r="AF429" s="169" t="str">
        <f t="shared" si="215"/>
        <v/>
      </c>
      <c r="AG429" s="169" t="str">
        <f t="shared" si="216"/>
        <v/>
      </c>
      <c r="AH429" s="169" t="str">
        <f t="shared" si="216"/>
        <v/>
      </c>
      <c r="AI429" s="169" t="str">
        <f t="shared" si="216"/>
        <v/>
      </c>
      <c r="AJ429" s="169" t="str">
        <f t="shared" si="216"/>
        <v/>
      </c>
      <c r="AK429" s="169" t="str">
        <f t="shared" si="216"/>
        <v/>
      </c>
      <c r="AL429" s="169" t="str">
        <f t="shared" si="216"/>
        <v/>
      </c>
      <c r="AM429" s="169" t="str">
        <f t="shared" si="216"/>
        <v/>
      </c>
      <c r="AN429" s="169" t="str">
        <f t="shared" si="216"/>
        <v/>
      </c>
      <c r="AO429" s="169" t="str">
        <f t="shared" si="216"/>
        <v/>
      </c>
      <c r="AP429" s="169" t="str">
        <f t="shared" si="216"/>
        <v/>
      </c>
      <c r="AQ429" s="170">
        <f t="shared" si="212"/>
        <v>0</v>
      </c>
      <c r="AR429" s="170">
        <f t="shared" si="213"/>
        <v>0</v>
      </c>
      <c r="AS429" s="193">
        <f t="shared" si="214"/>
        <v>0</v>
      </c>
    </row>
    <row r="430" spans="1:45" s="74" customFormat="1" ht="27.75" customHeight="1">
      <c r="A430" s="184">
        <f>'Inventory - Linear and Vertical'!A417</f>
        <v>414</v>
      </c>
      <c r="B430" s="184"/>
      <c r="C430" s="184">
        <f>'Inventory - Linear and Vertical'!D417</f>
        <v>0</v>
      </c>
      <c r="D430" s="184" t="str">
        <f>IF('Inventory - Linear and Vertical'!E417="","",'Inventory - Linear and Vertical'!E417)</f>
        <v/>
      </c>
      <c r="E430" s="185">
        <f>'Inventory - Linear and Vertical'!F417</f>
        <v>0</v>
      </c>
      <c r="F430" s="186">
        <f>'Inventory - Linear and Vertical'!G417</f>
        <v>0</v>
      </c>
      <c r="G430" s="194">
        <f>'Inventory - Linear and Vertical'!K417</f>
        <v>0</v>
      </c>
      <c r="H430" s="188">
        <f>IF(C430='Community-Wide Current State'!$A$18,'Inventory - Vehicles and Equip.'!J412-'Inventory - Vehicles and Equip.'!O412,'Inventory - Linear and Vertical'!I417)</f>
        <v>0</v>
      </c>
      <c r="I430" s="188">
        <f>'Inventory - Linear and Vertical'!M417</f>
        <v>0</v>
      </c>
      <c r="J430" s="189" t="str">
        <f>IF(ISNUMBER('Inventory - Linear and Vertical'!AA417),'Inventory - Linear and Vertical'!AA417,"")</f>
        <v/>
      </c>
      <c r="K430" s="190">
        <f t="shared" si="197"/>
        <v>0</v>
      </c>
      <c r="L430" s="190">
        <f t="shared" si="205"/>
        <v>0</v>
      </c>
      <c r="M430" s="190">
        <f t="shared" si="206"/>
        <v>0</v>
      </c>
      <c r="N430" s="190">
        <f t="shared" si="207"/>
        <v>0</v>
      </c>
      <c r="O430" s="190">
        <f t="shared" si="208"/>
        <v>0</v>
      </c>
      <c r="P430" s="191">
        <f t="shared" si="209"/>
        <v>0</v>
      </c>
      <c r="Q430" s="192" t="str">
        <f t="shared" si="210"/>
        <v/>
      </c>
      <c r="R430" s="192" t="str">
        <f t="shared" si="211"/>
        <v/>
      </c>
      <c r="S430" s="169" t="str">
        <f t="shared" si="198"/>
        <v/>
      </c>
      <c r="T430" s="169" t="str">
        <f t="shared" si="204"/>
        <v/>
      </c>
      <c r="U430" s="169" t="str">
        <f t="shared" si="204"/>
        <v/>
      </c>
      <c r="V430" s="169" t="str">
        <f t="shared" si="199"/>
        <v/>
      </c>
      <c r="W430" s="169" t="str">
        <f t="shared" si="215"/>
        <v/>
      </c>
      <c r="X430" s="169" t="str">
        <f t="shared" si="215"/>
        <v/>
      </c>
      <c r="Y430" s="169" t="str">
        <f t="shared" si="215"/>
        <v/>
      </c>
      <c r="Z430" s="169" t="str">
        <f t="shared" si="215"/>
        <v/>
      </c>
      <c r="AA430" s="169" t="str">
        <f t="shared" si="215"/>
        <v/>
      </c>
      <c r="AB430" s="169" t="str">
        <f t="shared" si="215"/>
        <v/>
      </c>
      <c r="AC430" s="169" t="str">
        <f t="shared" si="215"/>
        <v/>
      </c>
      <c r="AD430" s="169" t="str">
        <f t="shared" si="215"/>
        <v/>
      </c>
      <c r="AE430" s="169" t="str">
        <f t="shared" si="215"/>
        <v/>
      </c>
      <c r="AF430" s="169" t="str">
        <f t="shared" si="215"/>
        <v/>
      </c>
      <c r="AG430" s="169" t="str">
        <f t="shared" si="216"/>
        <v/>
      </c>
      <c r="AH430" s="169" t="str">
        <f t="shared" si="216"/>
        <v/>
      </c>
      <c r="AI430" s="169" t="str">
        <f t="shared" si="216"/>
        <v/>
      </c>
      <c r="AJ430" s="169" t="str">
        <f t="shared" si="216"/>
        <v/>
      </c>
      <c r="AK430" s="169" t="str">
        <f t="shared" si="216"/>
        <v/>
      </c>
      <c r="AL430" s="169" t="str">
        <f t="shared" si="216"/>
        <v/>
      </c>
      <c r="AM430" s="169" t="str">
        <f t="shared" si="216"/>
        <v/>
      </c>
      <c r="AN430" s="169" t="str">
        <f t="shared" si="216"/>
        <v/>
      </c>
      <c r="AO430" s="169" t="str">
        <f t="shared" si="216"/>
        <v/>
      </c>
      <c r="AP430" s="169" t="str">
        <f t="shared" si="216"/>
        <v/>
      </c>
      <c r="AQ430" s="170">
        <f t="shared" si="212"/>
        <v>0</v>
      </c>
      <c r="AR430" s="170">
        <f t="shared" si="213"/>
        <v>0</v>
      </c>
      <c r="AS430" s="193">
        <f t="shared" si="214"/>
        <v>0</v>
      </c>
    </row>
    <row r="431" spans="1:45" s="74" customFormat="1" ht="27.75" customHeight="1">
      <c r="A431" s="184">
        <f>'Inventory - Linear and Vertical'!A418</f>
        <v>415</v>
      </c>
      <c r="B431" s="184"/>
      <c r="C431" s="184">
        <f>'Inventory - Linear and Vertical'!D418</f>
        <v>0</v>
      </c>
      <c r="D431" s="184" t="str">
        <f>IF('Inventory - Linear and Vertical'!E418="","",'Inventory - Linear and Vertical'!E418)</f>
        <v/>
      </c>
      <c r="E431" s="185">
        <f>'Inventory - Linear and Vertical'!F418</f>
        <v>0</v>
      </c>
      <c r="F431" s="186">
        <f>'Inventory - Linear and Vertical'!G418</f>
        <v>0</v>
      </c>
      <c r="G431" s="194">
        <f>'Inventory - Linear and Vertical'!K418</f>
        <v>0</v>
      </c>
      <c r="H431" s="188">
        <f>IF(C431='Community-Wide Current State'!$A$18,'Inventory - Vehicles and Equip.'!J413-'Inventory - Vehicles and Equip.'!O413,'Inventory - Linear and Vertical'!I418)</f>
        <v>0</v>
      </c>
      <c r="I431" s="188">
        <f>'Inventory - Linear and Vertical'!M418</f>
        <v>0</v>
      </c>
      <c r="J431" s="189" t="str">
        <f>IF(ISNUMBER('Inventory - Linear and Vertical'!AA418),'Inventory - Linear and Vertical'!AA418,"")</f>
        <v/>
      </c>
      <c r="K431" s="190">
        <f t="shared" si="197"/>
        <v>0</v>
      </c>
      <c r="L431" s="190">
        <f t="shared" si="205"/>
        <v>0</v>
      </c>
      <c r="M431" s="190">
        <f t="shared" si="206"/>
        <v>0</v>
      </c>
      <c r="N431" s="190">
        <f t="shared" si="207"/>
        <v>0</v>
      </c>
      <c r="O431" s="190">
        <f t="shared" si="208"/>
        <v>0</v>
      </c>
      <c r="P431" s="191">
        <f t="shared" si="209"/>
        <v>0</v>
      </c>
      <c r="Q431" s="192" t="str">
        <f t="shared" si="210"/>
        <v/>
      </c>
      <c r="R431" s="192" t="str">
        <f t="shared" si="211"/>
        <v/>
      </c>
      <c r="S431" s="169" t="str">
        <f t="shared" si="198"/>
        <v/>
      </c>
      <c r="T431" s="169" t="str">
        <f t="shared" si="204"/>
        <v/>
      </c>
      <c r="U431" s="169" t="str">
        <f t="shared" si="204"/>
        <v/>
      </c>
      <c r="V431" s="169" t="str">
        <f t="shared" si="199"/>
        <v/>
      </c>
      <c r="W431" s="169" t="str">
        <f t="shared" si="215"/>
        <v/>
      </c>
      <c r="X431" s="169" t="str">
        <f t="shared" si="215"/>
        <v/>
      </c>
      <c r="Y431" s="169" t="str">
        <f t="shared" si="215"/>
        <v/>
      </c>
      <c r="Z431" s="169" t="str">
        <f t="shared" si="215"/>
        <v/>
      </c>
      <c r="AA431" s="169" t="str">
        <f t="shared" si="215"/>
        <v/>
      </c>
      <c r="AB431" s="169" t="str">
        <f t="shared" si="215"/>
        <v/>
      </c>
      <c r="AC431" s="169" t="str">
        <f t="shared" si="215"/>
        <v/>
      </c>
      <c r="AD431" s="169" t="str">
        <f t="shared" si="215"/>
        <v/>
      </c>
      <c r="AE431" s="169" t="str">
        <f t="shared" si="215"/>
        <v/>
      </c>
      <c r="AF431" s="169" t="str">
        <f t="shared" si="215"/>
        <v/>
      </c>
      <c r="AG431" s="169" t="str">
        <f t="shared" si="216"/>
        <v/>
      </c>
      <c r="AH431" s="169" t="str">
        <f t="shared" si="216"/>
        <v/>
      </c>
      <c r="AI431" s="169" t="str">
        <f t="shared" si="216"/>
        <v/>
      </c>
      <c r="AJ431" s="169" t="str">
        <f t="shared" si="216"/>
        <v/>
      </c>
      <c r="AK431" s="169" t="str">
        <f t="shared" si="216"/>
        <v/>
      </c>
      <c r="AL431" s="169" t="str">
        <f t="shared" si="216"/>
        <v/>
      </c>
      <c r="AM431" s="169" t="str">
        <f t="shared" si="216"/>
        <v/>
      </c>
      <c r="AN431" s="169" t="str">
        <f t="shared" si="216"/>
        <v/>
      </c>
      <c r="AO431" s="169" t="str">
        <f t="shared" si="216"/>
        <v/>
      </c>
      <c r="AP431" s="169" t="str">
        <f t="shared" si="216"/>
        <v/>
      </c>
      <c r="AQ431" s="170">
        <f t="shared" si="212"/>
        <v>0</v>
      </c>
      <c r="AR431" s="170">
        <f t="shared" si="213"/>
        <v>0</v>
      </c>
      <c r="AS431" s="193">
        <f t="shared" si="214"/>
        <v>0</v>
      </c>
    </row>
    <row r="432" spans="1:45" s="74" customFormat="1" ht="27.75" customHeight="1">
      <c r="A432" s="184">
        <f>'Inventory - Linear and Vertical'!A419</f>
        <v>416</v>
      </c>
      <c r="B432" s="184"/>
      <c r="C432" s="184">
        <f>'Inventory - Linear and Vertical'!D419</f>
        <v>0</v>
      </c>
      <c r="D432" s="184" t="str">
        <f>IF('Inventory - Linear and Vertical'!E419="","",'Inventory - Linear and Vertical'!E419)</f>
        <v/>
      </c>
      <c r="E432" s="185">
        <f>'Inventory - Linear and Vertical'!F419</f>
        <v>0</v>
      </c>
      <c r="F432" s="186">
        <f>'Inventory - Linear and Vertical'!G419</f>
        <v>0</v>
      </c>
      <c r="G432" s="194">
        <f>'Inventory - Linear and Vertical'!K419</f>
        <v>0</v>
      </c>
      <c r="H432" s="188">
        <f>IF(C432='Community-Wide Current State'!$A$18,'Inventory - Vehicles and Equip.'!J414-'Inventory - Vehicles and Equip.'!O414,'Inventory - Linear and Vertical'!I419)</f>
        <v>0</v>
      </c>
      <c r="I432" s="188">
        <f>'Inventory - Linear and Vertical'!M419</f>
        <v>0</v>
      </c>
      <c r="J432" s="189" t="str">
        <f>IF(ISNUMBER('Inventory - Linear and Vertical'!AA419),'Inventory - Linear and Vertical'!AA419,"")</f>
        <v/>
      </c>
      <c r="K432" s="190">
        <f t="shared" si="197"/>
        <v>0</v>
      </c>
      <c r="L432" s="190">
        <f t="shared" si="205"/>
        <v>0</v>
      </c>
      <c r="M432" s="190">
        <f t="shared" si="206"/>
        <v>0</v>
      </c>
      <c r="N432" s="190">
        <f t="shared" si="207"/>
        <v>0</v>
      </c>
      <c r="O432" s="190">
        <f t="shared" si="208"/>
        <v>0</v>
      </c>
      <c r="P432" s="191">
        <f t="shared" si="209"/>
        <v>0</v>
      </c>
      <c r="Q432" s="192" t="str">
        <f t="shared" si="210"/>
        <v/>
      </c>
      <c r="R432" s="192" t="str">
        <f t="shared" si="211"/>
        <v/>
      </c>
      <c r="S432" s="169" t="str">
        <f t="shared" si="198"/>
        <v/>
      </c>
      <c r="T432" s="169" t="str">
        <f t="shared" si="204"/>
        <v/>
      </c>
      <c r="U432" s="169" t="str">
        <f t="shared" si="204"/>
        <v/>
      </c>
      <c r="V432" s="169" t="str">
        <f t="shared" si="199"/>
        <v/>
      </c>
      <c r="W432" s="169" t="str">
        <f t="shared" si="215"/>
        <v/>
      </c>
      <c r="X432" s="169" t="str">
        <f t="shared" si="215"/>
        <v/>
      </c>
      <c r="Y432" s="169" t="str">
        <f t="shared" si="215"/>
        <v/>
      </c>
      <c r="Z432" s="169" t="str">
        <f t="shared" si="215"/>
        <v/>
      </c>
      <c r="AA432" s="169" t="str">
        <f t="shared" si="215"/>
        <v/>
      </c>
      <c r="AB432" s="169" t="str">
        <f t="shared" si="215"/>
        <v/>
      </c>
      <c r="AC432" s="169" t="str">
        <f t="shared" si="215"/>
        <v/>
      </c>
      <c r="AD432" s="169" t="str">
        <f t="shared" si="215"/>
        <v/>
      </c>
      <c r="AE432" s="169" t="str">
        <f t="shared" si="215"/>
        <v/>
      </c>
      <c r="AF432" s="169" t="str">
        <f t="shared" si="215"/>
        <v/>
      </c>
      <c r="AG432" s="169" t="str">
        <f t="shared" si="216"/>
        <v/>
      </c>
      <c r="AH432" s="169" t="str">
        <f t="shared" si="216"/>
        <v/>
      </c>
      <c r="AI432" s="169" t="str">
        <f t="shared" si="216"/>
        <v/>
      </c>
      <c r="AJ432" s="169" t="str">
        <f t="shared" si="216"/>
        <v/>
      </c>
      <c r="AK432" s="169" t="str">
        <f t="shared" si="216"/>
        <v/>
      </c>
      <c r="AL432" s="169" t="str">
        <f t="shared" si="216"/>
        <v/>
      </c>
      <c r="AM432" s="169" t="str">
        <f t="shared" si="216"/>
        <v/>
      </c>
      <c r="AN432" s="169" t="str">
        <f t="shared" si="216"/>
        <v/>
      </c>
      <c r="AO432" s="169" t="str">
        <f t="shared" si="216"/>
        <v/>
      </c>
      <c r="AP432" s="169" t="str">
        <f t="shared" si="216"/>
        <v/>
      </c>
      <c r="AQ432" s="170">
        <f t="shared" si="212"/>
        <v>0</v>
      </c>
      <c r="AR432" s="170">
        <f t="shared" si="213"/>
        <v>0</v>
      </c>
      <c r="AS432" s="193">
        <f t="shared" si="214"/>
        <v>0</v>
      </c>
    </row>
    <row r="433" spans="1:45" s="74" customFormat="1" ht="27.75" customHeight="1">
      <c r="A433" s="184">
        <f>'Inventory - Linear and Vertical'!A420</f>
        <v>417</v>
      </c>
      <c r="B433" s="184"/>
      <c r="C433" s="184">
        <f>'Inventory - Linear and Vertical'!D420</f>
        <v>0</v>
      </c>
      <c r="D433" s="184" t="str">
        <f>IF('Inventory - Linear and Vertical'!E420="","",'Inventory - Linear and Vertical'!E420)</f>
        <v/>
      </c>
      <c r="E433" s="185">
        <f>'Inventory - Linear and Vertical'!F420</f>
        <v>0</v>
      </c>
      <c r="F433" s="186">
        <f>'Inventory - Linear and Vertical'!G420</f>
        <v>0</v>
      </c>
      <c r="G433" s="194">
        <f>'Inventory - Linear and Vertical'!K420</f>
        <v>0</v>
      </c>
      <c r="H433" s="188">
        <f>IF(C433='Community-Wide Current State'!$A$18,'Inventory - Vehicles and Equip.'!J415-'Inventory - Vehicles and Equip.'!O415,'Inventory - Linear and Vertical'!I420)</f>
        <v>0</v>
      </c>
      <c r="I433" s="188">
        <f>'Inventory - Linear and Vertical'!M420</f>
        <v>0</v>
      </c>
      <c r="J433" s="189" t="str">
        <f>IF(ISNUMBER('Inventory - Linear and Vertical'!AA420),'Inventory - Linear and Vertical'!AA420,"")</f>
        <v/>
      </c>
      <c r="K433" s="190">
        <f t="shared" si="197"/>
        <v>0</v>
      </c>
      <c r="L433" s="190">
        <f t="shared" si="205"/>
        <v>0</v>
      </c>
      <c r="M433" s="190">
        <f t="shared" si="206"/>
        <v>0</v>
      </c>
      <c r="N433" s="190">
        <f t="shared" si="207"/>
        <v>0</v>
      </c>
      <c r="O433" s="190">
        <f t="shared" si="208"/>
        <v>0</v>
      </c>
      <c r="P433" s="191">
        <f t="shared" si="209"/>
        <v>0</v>
      </c>
      <c r="Q433" s="192" t="str">
        <f t="shared" si="210"/>
        <v/>
      </c>
      <c r="R433" s="192" t="str">
        <f t="shared" si="211"/>
        <v/>
      </c>
      <c r="S433" s="169" t="str">
        <f t="shared" si="198"/>
        <v/>
      </c>
      <c r="T433" s="169" t="str">
        <f t="shared" si="204"/>
        <v/>
      </c>
      <c r="U433" s="169" t="str">
        <f t="shared" si="204"/>
        <v/>
      </c>
      <c r="V433" s="169" t="str">
        <f t="shared" si="199"/>
        <v/>
      </c>
      <c r="W433" s="169" t="str">
        <f t="shared" si="215"/>
        <v/>
      </c>
      <c r="X433" s="169" t="str">
        <f t="shared" si="215"/>
        <v/>
      </c>
      <c r="Y433" s="169" t="str">
        <f t="shared" si="215"/>
        <v/>
      </c>
      <c r="Z433" s="169" t="str">
        <f t="shared" si="215"/>
        <v/>
      </c>
      <c r="AA433" s="169" t="str">
        <f t="shared" si="215"/>
        <v/>
      </c>
      <c r="AB433" s="169" t="str">
        <f t="shared" si="215"/>
        <v/>
      </c>
      <c r="AC433" s="169" t="str">
        <f t="shared" si="215"/>
        <v/>
      </c>
      <c r="AD433" s="169" t="str">
        <f t="shared" si="215"/>
        <v/>
      </c>
      <c r="AE433" s="169" t="str">
        <f t="shared" si="215"/>
        <v/>
      </c>
      <c r="AF433" s="169" t="str">
        <f t="shared" si="215"/>
        <v/>
      </c>
      <c r="AG433" s="169" t="str">
        <f t="shared" si="216"/>
        <v/>
      </c>
      <c r="AH433" s="169" t="str">
        <f t="shared" si="216"/>
        <v/>
      </c>
      <c r="AI433" s="169" t="str">
        <f t="shared" si="216"/>
        <v/>
      </c>
      <c r="AJ433" s="169" t="str">
        <f t="shared" si="216"/>
        <v/>
      </c>
      <c r="AK433" s="169" t="str">
        <f t="shared" si="216"/>
        <v/>
      </c>
      <c r="AL433" s="169" t="str">
        <f t="shared" si="216"/>
        <v/>
      </c>
      <c r="AM433" s="169" t="str">
        <f t="shared" si="216"/>
        <v/>
      </c>
      <c r="AN433" s="169" t="str">
        <f t="shared" si="216"/>
        <v/>
      </c>
      <c r="AO433" s="169" t="str">
        <f t="shared" si="216"/>
        <v/>
      </c>
      <c r="AP433" s="169" t="str">
        <f t="shared" si="216"/>
        <v/>
      </c>
      <c r="AQ433" s="170">
        <f t="shared" si="212"/>
        <v>0</v>
      </c>
      <c r="AR433" s="170">
        <f t="shared" si="213"/>
        <v>0</v>
      </c>
      <c r="AS433" s="193">
        <f t="shared" si="214"/>
        <v>0</v>
      </c>
    </row>
    <row r="434" spans="1:45" s="74" customFormat="1" ht="27.75" customHeight="1">
      <c r="A434" s="184">
        <f>'Inventory - Linear and Vertical'!A421</f>
        <v>418</v>
      </c>
      <c r="B434" s="184"/>
      <c r="C434" s="184">
        <f>'Inventory - Linear and Vertical'!D421</f>
        <v>0</v>
      </c>
      <c r="D434" s="184" t="str">
        <f>IF('Inventory - Linear and Vertical'!E421="","",'Inventory - Linear and Vertical'!E421)</f>
        <v/>
      </c>
      <c r="E434" s="185">
        <f>'Inventory - Linear and Vertical'!F421</f>
        <v>0</v>
      </c>
      <c r="F434" s="186">
        <f>'Inventory - Linear and Vertical'!G421</f>
        <v>0</v>
      </c>
      <c r="G434" s="194">
        <f>'Inventory - Linear and Vertical'!K421</f>
        <v>0</v>
      </c>
      <c r="H434" s="188">
        <f>IF(C434='Community-Wide Current State'!$A$18,'Inventory - Vehicles and Equip.'!J416-'Inventory - Vehicles and Equip.'!O416,'Inventory - Linear and Vertical'!I421)</f>
        <v>0</v>
      </c>
      <c r="I434" s="188">
        <f>'Inventory - Linear and Vertical'!M421</f>
        <v>0</v>
      </c>
      <c r="J434" s="189" t="str">
        <f>IF(ISNUMBER('Inventory - Linear and Vertical'!AA421),'Inventory - Linear and Vertical'!AA421,"")</f>
        <v/>
      </c>
      <c r="K434" s="190">
        <f t="shared" si="197"/>
        <v>0</v>
      </c>
      <c r="L434" s="190">
        <f t="shared" si="205"/>
        <v>0</v>
      </c>
      <c r="M434" s="190">
        <f t="shared" si="206"/>
        <v>0</v>
      </c>
      <c r="N434" s="190">
        <f t="shared" si="207"/>
        <v>0</v>
      </c>
      <c r="O434" s="190">
        <f t="shared" si="208"/>
        <v>0</v>
      </c>
      <c r="P434" s="191">
        <f t="shared" si="209"/>
        <v>0</v>
      </c>
      <c r="Q434" s="192" t="str">
        <f t="shared" si="210"/>
        <v/>
      </c>
      <c r="R434" s="192" t="str">
        <f t="shared" si="211"/>
        <v/>
      </c>
      <c r="S434" s="169" t="str">
        <f t="shared" si="198"/>
        <v/>
      </c>
      <c r="T434" s="169" t="str">
        <f t="shared" si="204"/>
        <v/>
      </c>
      <c r="U434" s="169" t="str">
        <f t="shared" si="204"/>
        <v/>
      </c>
      <c r="V434" s="169" t="str">
        <f t="shared" si="199"/>
        <v/>
      </c>
      <c r="W434" s="169" t="str">
        <f t="shared" si="215"/>
        <v/>
      </c>
      <c r="X434" s="169" t="str">
        <f t="shared" si="215"/>
        <v/>
      </c>
      <c r="Y434" s="169" t="str">
        <f t="shared" si="215"/>
        <v/>
      </c>
      <c r="Z434" s="169" t="str">
        <f t="shared" si="215"/>
        <v/>
      </c>
      <c r="AA434" s="169" t="str">
        <f t="shared" si="215"/>
        <v/>
      </c>
      <c r="AB434" s="169" t="str">
        <f t="shared" si="215"/>
        <v/>
      </c>
      <c r="AC434" s="169" t="str">
        <f t="shared" si="215"/>
        <v/>
      </c>
      <c r="AD434" s="169" t="str">
        <f t="shared" si="215"/>
        <v/>
      </c>
      <c r="AE434" s="169" t="str">
        <f t="shared" si="215"/>
        <v/>
      </c>
      <c r="AF434" s="169" t="str">
        <f t="shared" si="215"/>
        <v/>
      </c>
      <c r="AG434" s="169" t="str">
        <f t="shared" si="216"/>
        <v/>
      </c>
      <c r="AH434" s="169" t="str">
        <f t="shared" si="216"/>
        <v/>
      </c>
      <c r="AI434" s="169" t="str">
        <f t="shared" si="216"/>
        <v/>
      </c>
      <c r="AJ434" s="169" t="str">
        <f t="shared" si="216"/>
        <v/>
      </c>
      <c r="AK434" s="169" t="str">
        <f t="shared" si="216"/>
        <v/>
      </c>
      <c r="AL434" s="169" t="str">
        <f t="shared" si="216"/>
        <v/>
      </c>
      <c r="AM434" s="169" t="str">
        <f t="shared" si="216"/>
        <v/>
      </c>
      <c r="AN434" s="169" t="str">
        <f t="shared" si="216"/>
        <v/>
      </c>
      <c r="AO434" s="169" t="str">
        <f t="shared" si="216"/>
        <v/>
      </c>
      <c r="AP434" s="169" t="str">
        <f t="shared" si="216"/>
        <v/>
      </c>
      <c r="AQ434" s="170">
        <f t="shared" si="212"/>
        <v>0</v>
      </c>
      <c r="AR434" s="170">
        <f t="shared" si="213"/>
        <v>0</v>
      </c>
      <c r="AS434" s="193">
        <f t="shared" si="214"/>
        <v>0</v>
      </c>
    </row>
    <row r="435" spans="1:45" s="74" customFormat="1" ht="27.75" customHeight="1">
      <c r="A435" s="184">
        <f>'Inventory - Linear and Vertical'!A422</f>
        <v>419</v>
      </c>
      <c r="B435" s="184"/>
      <c r="C435" s="184">
        <f>'Inventory - Linear and Vertical'!D422</f>
        <v>0</v>
      </c>
      <c r="D435" s="184" t="str">
        <f>IF('Inventory - Linear and Vertical'!E422="","",'Inventory - Linear and Vertical'!E422)</f>
        <v/>
      </c>
      <c r="E435" s="185">
        <f>'Inventory - Linear and Vertical'!F422</f>
        <v>0</v>
      </c>
      <c r="F435" s="186">
        <f>'Inventory - Linear and Vertical'!G422</f>
        <v>0</v>
      </c>
      <c r="G435" s="194">
        <f>'Inventory - Linear and Vertical'!K422</f>
        <v>0</v>
      </c>
      <c r="H435" s="188">
        <f>IF(C435='Community-Wide Current State'!$A$18,'Inventory - Vehicles and Equip.'!J417-'Inventory - Vehicles and Equip.'!O417,'Inventory - Linear and Vertical'!I422)</f>
        <v>0</v>
      </c>
      <c r="I435" s="188">
        <f>'Inventory - Linear and Vertical'!M422</f>
        <v>0</v>
      </c>
      <c r="J435" s="189" t="str">
        <f>IF(ISNUMBER('Inventory - Linear and Vertical'!AA422),'Inventory - Linear and Vertical'!AA422,"")</f>
        <v/>
      </c>
      <c r="K435" s="190">
        <f t="shared" si="197"/>
        <v>0</v>
      </c>
      <c r="L435" s="190">
        <f t="shared" si="205"/>
        <v>0</v>
      </c>
      <c r="M435" s="190">
        <f t="shared" si="206"/>
        <v>0</v>
      </c>
      <c r="N435" s="190">
        <f t="shared" si="207"/>
        <v>0</v>
      </c>
      <c r="O435" s="190">
        <f t="shared" si="208"/>
        <v>0</v>
      </c>
      <c r="P435" s="191">
        <f t="shared" si="209"/>
        <v>0</v>
      </c>
      <c r="Q435" s="192" t="str">
        <f t="shared" si="210"/>
        <v/>
      </c>
      <c r="R435" s="192" t="str">
        <f t="shared" si="211"/>
        <v/>
      </c>
      <c r="S435" s="169" t="str">
        <f t="shared" si="198"/>
        <v/>
      </c>
      <c r="T435" s="169" t="str">
        <f t="shared" si="204"/>
        <v/>
      </c>
      <c r="U435" s="169" t="str">
        <f t="shared" si="204"/>
        <v/>
      </c>
      <c r="V435" s="169" t="str">
        <f t="shared" si="199"/>
        <v/>
      </c>
      <c r="W435" s="169" t="str">
        <f t="shared" si="215"/>
        <v/>
      </c>
      <c r="X435" s="169" t="str">
        <f t="shared" si="215"/>
        <v/>
      </c>
      <c r="Y435" s="169" t="str">
        <f t="shared" si="215"/>
        <v/>
      </c>
      <c r="Z435" s="169" t="str">
        <f t="shared" si="215"/>
        <v/>
      </c>
      <c r="AA435" s="169" t="str">
        <f t="shared" si="215"/>
        <v/>
      </c>
      <c r="AB435" s="169" t="str">
        <f t="shared" si="215"/>
        <v/>
      </c>
      <c r="AC435" s="169" t="str">
        <f t="shared" si="215"/>
        <v/>
      </c>
      <c r="AD435" s="169" t="str">
        <f t="shared" si="215"/>
        <v/>
      </c>
      <c r="AE435" s="169" t="str">
        <f t="shared" si="215"/>
        <v/>
      </c>
      <c r="AF435" s="169" t="str">
        <f t="shared" si="215"/>
        <v/>
      </c>
      <c r="AG435" s="169" t="str">
        <f t="shared" si="216"/>
        <v/>
      </c>
      <c r="AH435" s="169" t="str">
        <f t="shared" si="216"/>
        <v/>
      </c>
      <c r="AI435" s="169" t="str">
        <f t="shared" si="216"/>
        <v/>
      </c>
      <c r="AJ435" s="169" t="str">
        <f t="shared" si="216"/>
        <v/>
      </c>
      <c r="AK435" s="169" t="str">
        <f t="shared" si="216"/>
        <v/>
      </c>
      <c r="AL435" s="169" t="str">
        <f t="shared" si="216"/>
        <v/>
      </c>
      <c r="AM435" s="169" t="str">
        <f t="shared" si="216"/>
        <v/>
      </c>
      <c r="AN435" s="169" t="str">
        <f t="shared" si="216"/>
        <v/>
      </c>
      <c r="AO435" s="169" t="str">
        <f t="shared" si="216"/>
        <v/>
      </c>
      <c r="AP435" s="169" t="str">
        <f t="shared" si="216"/>
        <v/>
      </c>
      <c r="AQ435" s="170">
        <f t="shared" si="212"/>
        <v>0</v>
      </c>
      <c r="AR435" s="170">
        <f t="shared" si="213"/>
        <v>0</v>
      </c>
      <c r="AS435" s="193">
        <f t="shared" si="214"/>
        <v>0</v>
      </c>
    </row>
    <row r="436" spans="1:45" s="74" customFormat="1" ht="27.75" customHeight="1">
      <c r="A436" s="184">
        <f>'Inventory - Linear and Vertical'!A423</f>
        <v>420</v>
      </c>
      <c r="B436" s="184"/>
      <c r="C436" s="184">
        <f>'Inventory - Linear and Vertical'!D423</f>
        <v>0</v>
      </c>
      <c r="D436" s="184" t="str">
        <f>IF('Inventory - Linear and Vertical'!E423="","",'Inventory - Linear and Vertical'!E423)</f>
        <v/>
      </c>
      <c r="E436" s="185">
        <f>'Inventory - Linear and Vertical'!F423</f>
        <v>0</v>
      </c>
      <c r="F436" s="186">
        <f>'Inventory - Linear and Vertical'!G423</f>
        <v>0</v>
      </c>
      <c r="G436" s="194">
        <f>'Inventory - Linear and Vertical'!K423</f>
        <v>0</v>
      </c>
      <c r="H436" s="188">
        <f>IF(C436='Community-Wide Current State'!$A$18,'Inventory - Vehicles and Equip.'!J418-'Inventory - Vehicles and Equip.'!O418,'Inventory - Linear and Vertical'!I423)</f>
        <v>0</v>
      </c>
      <c r="I436" s="188">
        <f>'Inventory - Linear and Vertical'!M423</f>
        <v>0</v>
      </c>
      <c r="J436" s="189" t="str">
        <f>IF(ISNUMBER('Inventory - Linear and Vertical'!AA423),'Inventory - Linear and Vertical'!AA423,"")</f>
        <v/>
      </c>
      <c r="K436" s="190">
        <f t="shared" si="197"/>
        <v>0</v>
      </c>
      <c r="L436" s="190">
        <f t="shared" si="205"/>
        <v>0</v>
      </c>
      <c r="M436" s="190">
        <f t="shared" si="206"/>
        <v>0</v>
      </c>
      <c r="N436" s="190">
        <f t="shared" si="207"/>
        <v>0</v>
      </c>
      <c r="O436" s="190">
        <f t="shared" si="208"/>
        <v>0</v>
      </c>
      <c r="P436" s="191">
        <f t="shared" si="209"/>
        <v>0</v>
      </c>
      <c r="Q436" s="192" t="str">
        <f t="shared" si="210"/>
        <v/>
      </c>
      <c r="R436" s="192" t="str">
        <f t="shared" si="211"/>
        <v/>
      </c>
      <c r="S436" s="169" t="str">
        <f t="shared" si="198"/>
        <v/>
      </c>
      <c r="T436" s="169" t="str">
        <f t="shared" si="204"/>
        <v/>
      </c>
      <c r="U436" s="169" t="str">
        <f t="shared" si="204"/>
        <v/>
      </c>
      <c r="V436" s="169" t="str">
        <f t="shared" si="199"/>
        <v/>
      </c>
      <c r="W436" s="169" t="str">
        <f t="shared" si="215"/>
        <v/>
      </c>
      <c r="X436" s="169" t="str">
        <f t="shared" si="215"/>
        <v/>
      </c>
      <c r="Y436" s="169" t="str">
        <f t="shared" si="215"/>
        <v/>
      </c>
      <c r="Z436" s="169" t="str">
        <f t="shared" si="215"/>
        <v/>
      </c>
      <c r="AA436" s="169" t="str">
        <f t="shared" si="215"/>
        <v/>
      </c>
      <c r="AB436" s="169" t="str">
        <f t="shared" si="215"/>
        <v/>
      </c>
      <c r="AC436" s="169" t="str">
        <f t="shared" si="215"/>
        <v/>
      </c>
      <c r="AD436" s="169" t="str">
        <f t="shared" si="215"/>
        <v/>
      </c>
      <c r="AE436" s="169" t="str">
        <f t="shared" si="215"/>
        <v/>
      </c>
      <c r="AF436" s="169" t="str">
        <f t="shared" si="215"/>
        <v/>
      </c>
      <c r="AG436" s="169" t="str">
        <f t="shared" si="216"/>
        <v/>
      </c>
      <c r="AH436" s="169" t="str">
        <f t="shared" si="216"/>
        <v/>
      </c>
      <c r="AI436" s="169" t="str">
        <f t="shared" si="216"/>
        <v/>
      </c>
      <c r="AJ436" s="169" t="str">
        <f t="shared" si="216"/>
        <v/>
      </c>
      <c r="AK436" s="169" t="str">
        <f t="shared" si="216"/>
        <v/>
      </c>
      <c r="AL436" s="169" t="str">
        <f t="shared" si="216"/>
        <v/>
      </c>
      <c r="AM436" s="169" t="str">
        <f t="shared" si="216"/>
        <v/>
      </c>
      <c r="AN436" s="169" t="str">
        <f t="shared" si="216"/>
        <v/>
      </c>
      <c r="AO436" s="169" t="str">
        <f t="shared" si="216"/>
        <v/>
      </c>
      <c r="AP436" s="169" t="str">
        <f t="shared" si="216"/>
        <v/>
      </c>
      <c r="AQ436" s="170">
        <f t="shared" si="212"/>
        <v>0</v>
      </c>
      <c r="AR436" s="170">
        <f t="shared" si="213"/>
        <v>0</v>
      </c>
      <c r="AS436" s="193">
        <f t="shared" si="214"/>
        <v>0</v>
      </c>
    </row>
    <row r="437" spans="1:45" s="74" customFormat="1" ht="27.75" customHeight="1">
      <c r="A437" s="184">
        <f>'Inventory - Linear and Vertical'!A424</f>
        <v>421</v>
      </c>
      <c r="B437" s="184"/>
      <c r="C437" s="184">
        <f>'Inventory - Linear and Vertical'!D424</f>
        <v>0</v>
      </c>
      <c r="D437" s="184" t="str">
        <f>IF('Inventory - Linear and Vertical'!E424="","",'Inventory - Linear and Vertical'!E424)</f>
        <v/>
      </c>
      <c r="E437" s="185">
        <f>'Inventory - Linear and Vertical'!F424</f>
        <v>0</v>
      </c>
      <c r="F437" s="186">
        <f>'Inventory - Linear and Vertical'!G424</f>
        <v>0</v>
      </c>
      <c r="G437" s="194">
        <f>'Inventory - Linear and Vertical'!K424</f>
        <v>0</v>
      </c>
      <c r="H437" s="188">
        <f>IF(C437='Community-Wide Current State'!$A$18,'Inventory - Vehicles and Equip.'!J419-'Inventory - Vehicles and Equip.'!O419,'Inventory - Linear and Vertical'!I424)</f>
        <v>0</v>
      </c>
      <c r="I437" s="188">
        <f>'Inventory - Linear and Vertical'!M424</f>
        <v>0</v>
      </c>
      <c r="J437" s="189" t="str">
        <f>IF(ISNUMBER('Inventory - Linear and Vertical'!AA424),'Inventory - Linear and Vertical'!AA424,"")</f>
        <v/>
      </c>
      <c r="K437" s="190">
        <f t="shared" si="197"/>
        <v>0</v>
      </c>
      <c r="L437" s="190">
        <f t="shared" si="205"/>
        <v>0</v>
      </c>
      <c r="M437" s="190">
        <f t="shared" si="206"/>
        <v>0</v>
      </c>
      <c r="N437" s="190">
        <f t="shared" si="207"/>
        <v>0</v>
      </c>
      <c r="O437" s="190">
        <f t="shared" si="208"/>
        <v>0</v>
      </c>
      <c r="P437" s="191">
        <f t="shared" si="209"/>
        <v>0</v>
      </c>
      <c r="Q437" s="192" t="str">
        <f t="shared" si="210"/>
        <v/>
      </c>
      <c r="R437" s="192" t="str">
        <f t="shared" si="211"/>
        <v/>
      </c>
      <c r="S437" s="169" t="str">
        <f t="shared" si="198"/>
        <v/>
      </c>
      <c r="T437" s="169" t="str">
        <f t="shared" si="204"/>
        <v/>
      </c>
      <c r="U437" s="169" t="str">
        <f t="shared" si="204"/>
        <v/>
      </c>
      <c r="V437" s="169" t="str">
        <f t="shared" si="199"/>
        <v/>
      </c>
      <c r="W437" s="169" t="str">
        <f t="shared" ref="W437:AF446" si="217">IF(OR($K437=W$16,$L437=W$16,$M437=W$16,$N437=W$16,$O437=W$16,$P437=W$16),$G437,"")</f>
        <v/>
      </c>
      <c r="X437" s="169" t="str">
        <f t="shared" si="217"/>
        <v/>
      </c>
      <c r="Y437" s="169" t="str">
        <f t="shared" si="217"/>
        <v/>
      </c>
      <c r="Z437" s="169" t="str">
        <f t="shared" si="217"/>
        <v/>
      </c>
      <c r="AA437" s="169" t="str">
        <f t="shared" si="217"/>
        <v/>
      </c>
      <c r="AB437" s="169" t="str">
        <f t="shared" si="217"/>
        <v/>
      </c>
      <c r="AC437" s="169" t="str">
        <f t="shared" si="217"/>
        <v/>
      </c>
      <c r="AD437" s="169" t="str">
        <f t="shared" si="217"/>
        <v/>
      </c>
      <c r="AE437" s="169" t="str">
        <f t="shared" si="217"/>
        <v/>
      </c>
      <c r="AF437" s="169" t="str">
        <f t="shared" si="217"/>
        <v/>
      </c>
      <c r="AG437" s="169" t="str">
        <f t="shared" ref="AG437:AP446" si="218">IF(OR($K437=AG$16,$L437=AG$16,$M437=AG$16,$N437=AG$16,$O437=AG$16,$P437=AG$16),$G437,"")</f>
        <v/>
      </c>
      <c r="AH437" s="169" t="str">
        <f t="shared" si="218"/>
        <v/>
      </c>
      <c r="AI437" s="169" t="str">
        <f t="shared" si="218"/>
        <v/>
      </c>
      <c r="AJ437" s="169" t="str">
        <f t="shared" si="218"/>
        <v/>
      </c>
      <c r="AK437" s="169" t="str">
        <f t="shared" si="218"/>
        <v/>
      </c>
      <c r="AL437" s="169" t="str">
        <f t="shared" si="218"/>
        <v/>
      </c>
      <c r="AM437" s="169" t="str">
        <f t="shared" si="218"/>
        <v/>
      </c>
      <c r="AN437" s="169" t="str">
        <f t="shared" si="218"/>
        <v/>
      </c>
      <c r="AO437" s="169" t="str">
        <f t="shared" si="218"/>
        <v/>
      </c>
      <c r="AP437" s="169" t="str">
        <f t="shared" si="218"/>
        <v/>
      </c>
      <c r="AQ437" s="170">
        <f t="shared" si="212"/>
        <v>0</v>
      </c>
      <c r="AR437" s="170">
        <f t="shared" si="213"/>
        <v>0</v>
      </c>
      <c r="AS437" s="193">
        <f t="shared" si="214"/>
        <v>0</v>
      </c>
    </row>
    <row r="438" spans="1:45" s="74" customFormat="1" ht="27.75" customHeight="1">
      <c r="A438" s="184">
        <f>'Inventory - Linear and Vertical'!A425</f>
        <v>422</v>
      </c>
      <c r="B438" s="184"/>
      <c r="C438" s="184">
        <f>'Inventory - Linear and Vertical'!D425</f>
        <v>0</v>
      </c>
      <c r="D438" s="184" t="str">
        <f>IF('Inventory - Linear and Vertical'!E425="","",'Inventory - Linear and Vertical'!E425)</f>
        <v/>
      </c>
      <c r="E438" s="185">
        <f>'Inventory - Linear and Vertical'!F425</f>
        <v>0</v>
      </c>
      <c r="F438" s="186">
        <f>'Inventory - Linear and Vertical'!G425</f>
        <v>0</v>
      </c>
      <c r="G438" s="194">
        <f>'Inventory - Linear and Vertical'!K425</f>
        <v>0</v>
      </c>
      <c r="H438" s="188">
        <f>IF(C438='Community-Wide Current State'!$A$18,'Inventory - Vehicles and Equip.'!J420-'Inventory - Vehicles and Equip.'!O420,'Inventory - Linear and Vertical'!I425)</f>
        <v>0</v>
      </c>
      <c r="I438" s="188">
        <f>'Inventory - Linear and Vertical'!M425</f>
        <v>0</v>
      </c>
      <c r="J438" s="189" t="str">
        <f>IF(ISNUMBER('Inventory - Linear and Vertical'!AA425),'Inventory - Linear and Vertical'!AA425,"")</f>
        <v/>
      </c>
      <c r="K438" s="190">
        <f t="shared" si="197"/>
        <v>0</v>
      </c>
      <c r="L438" s="190">
        <f t="shared" si="205"/>
        <v>0</v>
      </c>
      <c r="M438" s="190">
        <f t="shared" si="206"/>
        <v>0</v>
      </c>
      <c r="N438" s="190">
        <f t="shared" si="207"/>
        <v>0</v>
      </c>
      <c r="O438" s="190">
        <f t="shared" si="208"/>
        <v>0</v>
      </c>
      <c r="P438" s="191">
        <f t="shared" si="209"/>
        <v>0</v>
      </c>
      <c r="Q438" s="192" t="str">
        <f t="shared" si="210"/>
        <v/>
      </c>
      <c r="R438" s="192" t="str">
        <f t="shared" si="211"/>
        <v/>
      </c>
      <c r="S438" s="169" t="str">
        <f t="shared" si="198"/>
        <v/>
      </c>
      <c r="T438" s="169" t="str">
        <f t="shared" ref="T438:U457" si="219">IF(OR($K438=T$16,$L438=T$16,$M438=T$16,$N438=T$16,$O438=T$16,$P438=T$16),$G438,"")</f>
        <v/>
      </c>
      <c r="U438" s="169" t="str">
        <f t="shared" si="219"/>
        <v/>
      </c>
      <c r="V438" s="169" t="str">
        <f t="shared" si="199"/>
        <v/>
      </c>
      <c r="W438" s="169" t="str">
        <f t="shared" si="217"/>
        <v/>
      </c>
      <c r="X438" s="169" t="str">
        <f t="shared" si="217"/>
        <v/>
      </c>
      <c r="Y438" s="169" t="str">
        <f t="shared" si="217"/>
        <v/>
      </c>
      <c r="Z438" s="169" t="str">
        <f t="shared" si="217"/>
        <v/>
      </c>
      <c r="AA438" s="169" t="str">
        <f t="shared" si="217"/>
        <v/>
      </c>
      <c r="AB438" s="169" t="str">
        <f t="shared" si="217"/>
        <v/>
      </c>
      <c r="AC438" s="169" t="str">
        <f t="shared" si="217"/>
        <v/>
      </c>
      <c r="AD438" s="169" t="str">
        <f t="shared" si="217"/>
        <v/>
      </c>
      <c r="AE438" s="169" t="str">
        <f t="shared" si="217"/>
        <v/>
      </c>
      <c r="AF438" s="169" t="str">
        <f t="shared" si="217"/>
        <v/>
      </c>
      <c r="AG438" s="169" t="str">
        <f t="shared" si="218"/>
        <v/>
      </c>
      <c r="AH438" s="169" t="str">
        <f t="shared" si="218"/>
        <v/>
      </c>
      <c r="AI438" s="169" t="str">
        <f t="shared" si="218"/>
        <v/>
      </c>
      <c r="AJ438" s="169" t="str">
        <f t="shared" si="218"/>
        <v/>
      </c>
      <c r="AK438" s="169" t="str">
        <f t="shared" si="218"/>
        <v/>
      </c>
      <c r="AL438" s="169" t="str">
        <f t="shared" si="218"/>
        <v/>
      </c>
      <c r="AM438" s="169" t="str">
        <f t="shared" si="218"/>
        <v/>
      </c>
      <c r="AN438" s="169" t="str">
        <f t="shared" si="218"/>
        <v/>
      </c>
      <c r="AO438" s="169" t="str">
        <f t="shared" si="218"/>
        <v/>
      </c>
      <c r="AP438" s="169" t="str">
        <f t="shared" si="218"/>
        <v/>
      </c>
      <c r="AQ438" s="170">
        <f t="shared" si="212"/>
        <v>0</v>
      </c>
      <c r="AR438" s="170">
        <f t="shared" si="213"/>
        <v>0</v>
      </c>
      <c r="AS438" s="193">
        <f t="shared" si="214"/>
        <v>0</v>
      </c>
    </row>
    <row r="439" spans="1:45" s="74" customFormat="1" ht="27.75" customHeight="1">
      <c r="A439" s="184">
        <f>'Inventory - Linear and Vertical'!A426</f>
        <v>423</v>
      </c>
      <c r="B439" s="184"/>
      <c r="C439" s="184">
        <f>'Inventory - Linear and Vertical'!D426</f>
        <v>0</v>
      </c>
      <c r="D439" s="184" t="str">
        <f>IF('Inventory - Linear and Vertical'!E426="","",'Inventory - Linear and Vertical'!E426)</f>
        <v/>
      </c>
      <c r="E439" s="185">
        <f>'Inventory - Linear and Vertical'!F426</f>
        <v>0</v>
      </c>
      <c r="F439" s="186">
        <f>'Inventory - Linear and Vertical'!G426</f>
        <v>0</v>
      </c>
      <c r="G439" s="194">
        <f>'Inventory - Linear and Vertical'!K426</f>
        <v>0</v>
      </c>
      <c r="H439" s="188">
        <f>IF(C439='Community-Wide Current State'!$A$18,'Inventory - Vehicles and Equip.'!J421-'Inventory - Vehicles and Equip.'!O421,'Inventory - Linear and Vertical'!I426)</f>
        <v>0</v>
      </c>
      <c r="I439" s="188">
        <f>'Inventory - Linear and Vertical'!M426</f>
        <v>0</v>
      </c>
      <c r="J439" s="189" t="str">
        <f>IF(ISNUMBER('Inventory - Linear and Vertical'!AA426),'Inventory - Linear and Vertical'!AA426,"")</f>
        <v/>
      </c>
      <c r="K439" s="190">
        <f t="shared" si="197"/>
        <v>0</v>
      </c>
      <c r="L439" s="190">
        <f t="shared" si="205"/>
        <v>0</v>
      </c>
      <c r="M439" s="190">
        <f t="shared" si="206"/>
        <v>0</v>
      </c>
      <c r="N439" s="190">
        <f t="shared" si="207"/>
        <v>0</v>
      </c>
      <c r="O439" s="190">
        <f t="shared" si="208"/>
        <v>0</v>
      </c>
      <c r="P439" s="191">
        <f t="shared" si="209"/>
        <v>0</v>
      </c>
      <c r="Q439" s="192" t="str">
        <f t="shared" si="210"/>
        <v/>
      </c>
      <c r="R439" s="192" t="str">
        <f t="shared" si="211"/>
        <v/>
      </c>
      <c r="S439" s="169" t="str">
        <f t="shared" si="198"/>
        <v/>
      </c>
      <c r="T439" s="169" t="str">
        <f t="shared" si="219"/>
        <v/>
      </c>
      <c r="U439" s="169" t="str">
        <f t="shared" si="219"/>
        <v/>
      </c>
      <c r="V439" s="169" t="str">
        <f t="shared" si="199"/>
        <v/>
      </c>
      <c r="W439" s="169" t="str">
        <f t="shared" si="217"/>
        <v/>
      </c>
      <c r="X439" s="169" t="str">
        <f t="shared" si="217"/>
        <v/>
      </c>
      <c r="Y439" s="169" t="str">
        <f t="shared" si="217"/>
        <v/>
      </c>
      <c r="Z439" s="169" t="str">
        <f t="shared" si="217"/>
        <v/>
      </c>
      <c r="AA439" s="169" t="str">
        <f t="shared" si="217"/>
        <v/>
      </c>
      <c r="AB439" s="169" t="str">
        <f t="shared" si="217"/>
        <v/>
      </c>
      <c r="AC439" s="169" t="str">
        <f t="shared" si="217"/>
        <v/>
      </c>
      <c r="AD439" s="169" t="str">
        <f t="shared" si="217"/>
        <v/>
      </c>
      <c r="AE439" s="169" t="str">
        <f t="shared" si="217"/>
        <v/>
      </c>
      <c r="AF439" s="169" t="str">
        <f t="shared" si="217"/>
        <v/>
      </c>
      <c r="AG439" s="169" t="str">
        <f t="shared" si="218"/>
        <v/>
      </c>
      <c r="AH439" s="169" t="str">
        <f t="shared" si="218"/>
        <v/>
      </c>
      <c r="AI439" s="169" t="str">
        <f t="shared" si="218"/>
        <v/>
      </c>
      <c r="AJ439" s="169" t="str">
        <f t="shared" si="218"/>
        <v/>
      </c>
      <c r="AK439" s="169" t="str">
        <f t="shared" si="218"/>
        <v/>
      </c>
      <c r="AL439" s="169" t="str">
        <f t="shared" si="218"/>
        <v/>
      </c>
      <c r="AM439" s="169" t="str">
        <f t="shared" si="218"/>
        <v/>
      </c>
      <c r="AN439" s="169" t="str">
        <f t="shared" si="218"/>
        <v/>
      </c>
      <c r="AO439" s="169" t="str">
        <f t="shared" si="218"/>
        <v/>
      </c>
      <c r="AP439" s="169" t="str">
        <f t="shared" si="218"/>
        <v/>
      </c>
      <c r="AQ439" s="170">
        <f t="shared" si="212"/>
        <v>0</v>
      </c>
      <c r="AR439" s="170">
        <f t="shared" si="213"/>
        <v>0</v>
      </c>
      <c r="AS439" s="193">
        <f t="shared" si="214"/>
        <v>0</v>
      </c>
    </row>
    <row r="440" spans="1:45" s="74" customFormat="1" ht="27.75" customHeight="1">
      <c r="A440" s="184">
        <f>'Inventory - Linear and Vertical'!A427</f>
        <v>424</v>
      </c>
      <c r="B440" s="184"/>
      <c r="C440" s="184">
        <f>'Inventory - Linear and Vertical'!D427</f>
        <v>0</v>
      </c>
      <c r="D440" s="184" t="str">
        <f>IF('Inventory - Linear and Vertical'!E427="","",'Inventory - Linear and Vertical'!E427)</f>
        <v/>
      </c>
      <c r="E440" s="185">
        <f>'Inventory - Linear and Vertical'!F427</f>
        <v>0</v>
      </c>
      <c r="F440" s="186">
        <f>'Inventory - Linear and Vertical'!G427</f>
        <v>0</v>
      </c>
      <c r="G440" s="194">
        <f>'Inventory - Linear and Vertical'!K427</f>
        <v>0</v>
      </c>
      <c r="H440" s="188">
        <f>IF(C440='Community-Wide Current State'!$A$18,'Inventory - Vehicles and Equip.'!J422-'Inventory - Vehicles and Equip.'!O422,'Inventory - Linear and Vertical'!I427)</f>
        <v>0</v>
      </c>
      <c r="I440" s="188">
        <f>'Inventory - Linear and Vertical'!M427</f>
        <v>0</v>
      </c>
      <c r="J440" s="189" t="str">
        <f>IF(ISNUMBER('Inventory - Linear and Vertical'!AA427),'Inventory - Linear and Vertical'!AA427,"")</f>
        <v/>
      </c>
      <c r="K440" s="190">
        <f t="shared" si="197"/>
        <v>0</v>
      </c>
      <c r="L440" s="190">
        <f t="shared" si="205"/>
        <v>0</v>
      </c>
      <c r="M440" s="190">
        <f t="shared" si="206"/>
        <v>0</v>
      </c>
      <c r="N440" s="190">
        <f t="shared" si="207"/>
        <v>0</v>
      </c>
      <c r="O440" s="190">
        <f t="shared" si="208"/>
        <v>0</v>
      </c>
      <c r="P440" s="191">
        <f t="shared" si="209"/>
        <v>0</v>
      </c>
      <c r="Q440" s="192" t="str">
        <f t="shared" si="210"/>
        <v/>
      </c>
      <c r="R440" s="192" t="str">
        <f t="shared" si="211"/>
        <v/>
      </c>
      <c r="S440" s="169" t="str">
        <f t="shared" si="198"/>
        <v/>
      </c>
      <c r="T440" s="169" t="str">
        <f t="shared" si="219"/>
        <v/>
      </c>
      <c r="U440" s="169" t="str">
        <f t="shared" si="219"/>
        <v/>
      </c>
      <c r="V440" s="169" t="str">
        <f t="shared" si="199"/>
        <v/>
      </c>
      <c r="W440" s="169" t="str">
        <f t="shared" si="217"/>
        <v/>
      </c>
      <c r="X440" s="169" t="str">
        <f t="shared" si="217"/>
        <v/>
      </c>
      <c r="Y440" s="169" t="str">
        <f t="shared" si="217"/>
        <v/>
      </c>
      <c r="Z440" s="169" t="str">
        <f t="shared" si="217"/>
        <v/>
      </c>
      <c r="AA440" s="169" t="str">
        <f t="shared" si="217"/>
        <v/>
      </c>
      <c r="AB440" s="169" t="str">
        <f t="shared" si="217"/>
        <v/>
      </c>
      <c r="AC440" s="169" t="str">
        <f t="shared" si="217"/>
        <v/>
      </c>
      <c r="AD440" s="169" t="str">
        <f t="shared" si="217"/>
        <v/>
      </c>
      <c r="AE440" s="169" t="str">
        <f t="shared" si="217"/>
        <v/>
      </c>
      <c r="AF440" s="169" t="str">
        <f t="shared" si="217"/>
        <v/>
      </c>
      <c r="AG440" s="169" t="str">
        <f t="shared" si="218"/>
        <v/>
      </c>
      <c r="AH440" s="169" t="str">
        <f t="shared" si="218"/>
        <v/>
      </c>
      <c r="AI440" s="169" t="str">
        <f t="shared" si="218"/>
        <v/>
      </c>
      <c r="AJ440" s="169" t="str">
        <f t="shared" si="218"/>
        <v/>
      </c>
      <c r="AK440" s="169" t="str">
        <f t="shared" si="218"/>
        <v/>
      </c>
      <c r="AL440" s="169" t="str">
        <f t="shared" si="218"/>
        <v/>
      </c>
      <c r="AM440" s="169" t="str">
        <f t="shared" si="218"/>
        <v/>
      </c>
      <c r="AN440" s="169" t="str">
        <f t="shared" si="218"/>
        <v/>
      </c>
      <c r="AO440" s="169" t="str">
        <f t="shared" si="218"/>
        <v/>
      </c>
      <c r="AP440" s="169" t="str">
        <f t="shared" si="218"/>
        <v/>
      </c>
      <c r="AQ440" s="170">
        <f t="shared" si="212"/>
        <v>0</v>
      </c>
      <c r="AR440" s="170">
        <f t="shared" si="213"/>
        <v>0</v>
      </c>
      <c r="AS440" s="193">
        <f t="shared" si="214"/>
        <v>0</v>
      </c>
    </row>
    <row r="441" spans="1:45" s="74" customFormat="1" ht="27.75" customHeight="1">
      <c r="A441" s="184">
        <f>'Inventory - Linear and Vertical'!A428</f>
        <v>425</v>
      </c>
      <c r="B441" s="184"/>
      <c r="C441" s="184">
        <f>'Inventory - Linear and Vertical'!D428</f>
        <v>0</v>
      </c>
      <c r="D441" s="184" t="str">
        <f>IF('Inventory - Linear and Vertical'!E428="","",'Inventory - Linear and Vertical'!E428)</f>
        <v/>
      </c>
      <c r="E441" s="185">
        <f>'Inventory - Linear and Vertical'!F428</f>
        <v>0</v>
      </c>
      <c r="F441" s="186">
        <f>'Inventory - Linear and Vertical'!G428</f>
        <v>0</v>
      </c>
      <c r="G441" s="194">
        <f>'Inventory - Linear and Vertical'!K428</f>
        <v>0</v>
      </c>
      <c r="H441" s="188">
        <f>IF(C441='Community-Wide Current State'!$A$18,'Inventory - Vehicles and Equip.'!J423-'Inventory - Vehicles and Equip.'!O423,'Inventory - Linear and Vertical'!I428)</f>
        <v>0</v>
      </c>
      <c r="I441" s="188">
        <f>'Inventory - Linear and Vertical'!M428</f>
        <v>0</v>
      </c>
      <c r="J441" s="189" t="str">
        <f>IF(ISNUMBER('Inventory - Linear and Vertical'!AA428),'Inventory - Linear and Vertical'!AA428,"")</f>
        <v/>
      </c>
      <c r="K441" s="190">
        <f t="shared" si="197"/>
        <v>0</v>
      </c>
      <c r="L441" s="190">
        <f t="shared" si="205"/>
        <v>0</v>
      </c>
      <c r="M441" s="190">
        <f t="shared" si="206"/>
        <v>0</v>
      </c>
      <c r="N441" s="190">
        <f t="shared" si="207"/>
        <v>0</v>
      </c>
      <c r="O441" s="190">
        <f t="shared" si="208"/>
        <v>0</v>
      </c>
      <c r="P441" s="191">
        <f t="shared" si="209"/>
        <v>0</v>
      </c>
      <c r="Q441" s="192" t="str">
        <f t="shared" si="210"/>
        <v/>
      </c>
      <c r="R441" s="192" t="str">
        <f t="shared" si="211"/>
        <v/>
      </c>
      <c r="S441" s="169" t="str">
        <f t="shared" si="198"/>
        <v/>
      </c>
      <c r="T441" s="169" t="str">
        <f t="shared" si="219"/>
        <v/>
      </c>
      <c r="U441" s="169" t="str">
        <f t="shared" si="219"/>
        <v/>
      </c>
      <c r="V441" s="169" t="str">
        <f t="shared" si="199"/>
        <v/>
      </c>
      <c r="W441" s="169" t="str">
        <f t="shared" si="217"/>
        <v/>
      </c>
      <c r="X441" s="169" t="str">
        <f t="shared" si="217"/>
        <v/>
      </c>
      <c r="Y441" s="169" t="str">
        <f t="shared" si="217"/>
        <v/>
      </c>
      <c r="Z441" s="169" t="str">
        <f t="shared" si="217"/>
        <v/>
      </c>
      <c r="AA441" s="169" t="str">
        <f t="shared" si="217"/>
        <v/>
      </c>
      <c r="AB441" s="169" t="str">
        <f t="shared" si="217"/>
        <v/>
      </c>
      <c r="AC441" s="169" t="str">
        <f t="shared" si="217"/>
        <v/>
      </c>
      <c r="AD441" s="169" t="str">
        <f t="shared" si="217"/>
        <v/>
      </c>
      <c r="AE441" s="169" t="str">
        <f t="shared" si="217"/>
        <v/>
      </c>
      <c r="AF441" s="169" t="str">
        <f t="shared" si="217"/>
        <v/>
      </c>
      <c r="AG441" s="169" t="str">
        <f t="shared" si="218"/>
        <v/>
      </c>
      <c r="AH441" s="169" t="str">
        <f t="shared" si="218"/>
        <v/>
      </c>
      <c r="AI441" s="169" t="str">
        <f t="shared" si="218"/>
        <v/>
      </c>
      <c r="AJ441" s="169" t="str">
        <f t="shared" si="218"/>
        <v/>
      </c>
      <c r="AK441" s="169" t="str">
        <f t="shared" si="218"/>
        <v/>
      </c>
      <c r="AL441" s="169" t="str">
        <f t="shared" si="218"/>
        <v/>
      </c>
      <c r="AM441" s="169" t="str">
        <f t="shared" si="218"/>
        <v/>
      </c>
      <c r="AN441" s="169" t="str">
        <f t="shared" si="218"/>
        <v/>
      </c>
      <c r="AO441" s="169" t="str">
        <f t="shared" si="218"/>
        <v/>
      </c>
      <c r="AP441" s="169" t="str">
        <f t="shared" si="218"/>
        <v/>
      </c>
      <c r="AQ441" s="170">
        <f t="shared" si="212"/>
        <v>0</v>
      </c>
      <c r="AR441" s="170">
        <f t="shared" si="213"/>
        <v>0</v>
      </c>
      <c r="AS441" s="193">
        <f t="shared" si="214"/>
        <v>0</v>
      </c>
    </row>
    <row r="442" spans="1:45" s="74" customFormat="1" ht="27.75" customHeight="1">
      <c r="A442" s="184">
        <f>'Inventory - Linear and Vertical'!A429</f>
        <v>426</v>
      </c>
      <c r="B442" s="184"/>
      <c r="C442" s="184">
        <f>'Inventory - Linear and Vertical'!D429</f>
        <v>0</v>
      </c>
      <c r="D442" s="184" t="str">
        <f>IF('Inventory - Linear and Vertical'!E429="","",'Inventory - Linear and Vertical'!E429)</f>
        <v/>
      </c>
      <c r="E442" s="185">
        <f>'Inventory - Linear and Vertical'!F429</f>
        <v>0</v>
      </c>
      <c r="F442" s="186">
        <f>'Inventory - Linear and Vertical'!G429</f>
        <v>0</v>
      </c>
      <c r="G442" s="194">
        <f>'Inventory - Linear and Vertical'!K429</f>
        <v>0</v>
      </c>
      <c r="H442" s="188">
        <f>IF(C442='Community-Wide Current State'!$A$18,'Inventory - Vehicles and Equip.'!J424-'Inventory - Vehicles and Equip.'!O424,'Inventory - Linear and Vertical'!I429)</f>
        <v>0</v>
      </c>
      <c r="I442" s="188">
        <f>'Inventory - Linear and Vertical'!M429</f>
        <v>0</v>
      </c>
      <c r="J442" s="189" t="str">
        <f>IF(ISNUMBER('Inventory - Linear and Vertical'!AA429),'Inventory - Linear and Vertical'!AA429,"")</f>
        <v/>
      </c>
      <c r="K442" s="190">
        <f t="shared" si="197"/>
        <v>0</v>
      </c>
      <c r="L442" s="190">
        <f t="shared" si="205"/>
        <v>0</v>
      </c>
      <c r="M442" s="190">
        <f t="shared" si="206"/>
        <v>0</v>
      </c>
      <c r="N442" s="190">
        <f t="shared" si="207"/>
        <v>0</v>
      </c>
      <c r="O442" s="190">
        <f t="shared" si="208"/>
        <v>0</v>
      </c>
      <c r="P442" s="191">
        <f t="shared" si="209"/>
        <v>0</v>
      </c>
      <c r="Q442" s="192" t="str">
        <f t="shared" si="210"/>
        <v/>
      </c>
      <c r="R442" s="192" t="str">
        <f t="shared" si="211"/>
        <v/>
      </c>
      <c r="S442" s="169" t="str">
        <f t="shared" si="198"/>
        <v/>
      </c>
      <c r="T442" s="169" t="str">
        <f t="shared" si="219"/>
        <v/>
      </c>
      <c r="U442" s="169" t="str">
        <f t="shared" si="219"/>
        <v/>
      </c>
      <c r="V442" s="169" t="str">
        <f t="shared" si="199"/>
        <v/>
      </c>
      <c r="W442" s="169" t="str">
        <f t="shared" si="217"/>
        <v/>
      </c>
      <c r="X442" s="169" t="str">
        <f t="shared" si="217"/>
        <v/>
      </c>
      <c r="Y442" s="169" t="str">
        <f t="shared" si="217"/>
        <v/>
      </c>
      <c r="Z442" s="169" t="str">
        <f t="shared" si="217"/>
        <v/>
      </c>
      <c r="AA442" s="169" t="str">
        <f t="shared" si="217"/>
        <v/>
      </c>
      <c r="AB442" s="169" t="str">
        <f t="shared" si="217"/>
        <v/>
      </c>
      <c r="AC442" s="169" t="str">
        <f t="shared" si="217"/>
        <v/>
      </c>
      <c r="AD442" s="169" t="str">
        <f t="shared" si="217"/>
        <v/>
      </c>
      <c r="AE442" s="169" t="str">
        <f t="shared" si="217"/>
        <v/>
      </c>
      <c r="AF442" s="169" t="str">
        <f t="shared" si="217"/>
        <v/>
      </c>
      <c r="AG442" s="169" t="str">
        <f t="shared" si="218"/>
        <v/>
      </c>
      <c r="AH442" s="169" t="str">
        <f t="shared" si="218"/>
        <v/>
      </c>
      <c r="AI442" s="169" t="str">
        <f t="shared" si="218"/>
        <v/>
      </c>
      <c r="AJ442" s="169" t="str">
        <f t="shared" si="218"/>
        <v/>
      </c>
      <c r="AK442" s="169" t="str">
        <f t="shared" si="218"/>
        <v/>
      </c>
      <c r="AL442" s="169" t="str">
        <f t="shared" si="218"/>
        <v/>
      </c>
      <c r="AM442" s="169" t="str">
        <f t="shared" si="218"/>
        <v/>
      </c>
      <c r="AN442" s="169" t="str">
        <f t="shared" si="218"/>
        <v/>
      </c>
      <c r="AO442" s="169" t="str">
        <f t="shared" si="218"/>
        <v/>
      </c>
      <c r="AP442" s="169" t="str">
        <f t="shared" si="218"/>
        <v/>
      </c>
      <c r="AQ442" s="170">
        <f t="shared" si="212"/>
        <v>0</v>
      </c>
      <c r="AR442" s="170">
        <f t="shared" si="213"/>
        <v>0</v>
      </c>
      <c r="AS442" s="193">
        <f t="shared" si="214"/>
        <v>0</v>
      </c>
    </row>
    <row r="443" spans="1:45" s="74" customFormat="1" ht="27.75" customHeight="1">
      <c r="A443" s="184">
        <f>'Inventory - Linear and Vertical'!A430</f>
        <v>427</v>
      </c>
      <c r="B443" s="184"/>
      <c r="C443" s="184">
        <f>'Inventory - Linear and Vertical'!D430</f>
        <v>0</v>
      </c>
      <c r="D443" s="184" t="str">
        <f>IF('Inventory - Linear and Vertical'!E430="","",'Inventory - Linear and Vertical'!E430)</f>
        <v/>
      </c>
      <c r="E443" s="185">
        <f>'Inventory - Linear and Vertical'!F430</f>
        <v>0</v>
      </c>
      <c r="F443" s="186">
        <f>'Inventory - Linear and Vertical'!G430</f>
        <v>0</v>
      </c>
      <c r="G443" s="194">
        <f>'Inventory - Linear and Vertical'!K430</f>
        <v>0</v>
      </c>
      <c r="H443" s="188">
        <f>IF(C443='Community-Wide Current State'!$A$18,'Inventory - Vehicles and Equip.'!J425-'Inventory - Vehicles and Equip.'!O425,'Inventory - Linear and Vertical'!I430)</f>
        <v>0</v>
      </c>
      <c r="I443" s="188">
        <f>'Inventory - Linear and Vertical'!M430</f>
        <v>0</v>
      </c>
      <c r="J443" s="189" t="str">
        <f>IF(ISNUMBER('Inventory - Linear and Vertical'!AA430),'Inventory - Linear and Vertical'!AA430,"")</f>
        <v/>
      </c>
      <c r="K443" s="190">
        <f t="shared" si="197"/>
        <v>0</v>
      </c>
      <c r="L443" s="190">
        <f t="shared" si="205"/>
        <v>0</v>
      </c>
      <c r="M443" s="190">
        <f t="shared" si="206"/>
        <v>0</v>
      </c>
      <c r="N443" s="190">
        <f t="shared" si="207"/>
        <v>0</v>
      </c>
      <c r="O443" s="190">
        <f t="shared" si="208"/>
        <v>0</v>
      </c>
      <c r="P443" s="191">
        <f t="shared" si="209"/>
        <v>0</v>
      </c>
      <c r="Q443" s="192" t="str">
        <f t="shared" si="210"/>
        <v/>
      </c>
      <c r="R443" s="192" t="str">
        <f t="shared" si="211"/>
        <v/>
      </c>
      <c r="S443" s="169" t="str">
        <f t="shared" si="198"/>
        <v/>
      </c>
      <c r="T443" s="169" t="str">
        <f t="shared" si="219"/>
        <v/>
      </c>
      <c r="U443" s="169" t="str">
        <f t="shared" si="219"/>
        <v/>
      </c>
      <c r="V443" s="169" t="str">
        <f t="shared" si="199"/>
        <v/>
      </c>
      <c r="W443" s="169" t="str">
        <f t="shared" si="217"/>
        <v/>
      </c>
      <c r="X443" s="169" t="str">
        <f t="shared" si="217"/>
        <v/>
      </c>
      <c r="Y443" s="169" t="str">
        <f t="shared" si="217"/>
        <v/>
      </c>
      <c r="Z443" s="169" t="str">
        <f t="shared" si="217"/>
        <v/>
      </c>
      <c r="AA443" s="169" t="str">
        <f t="shared" si="217"/>
        <v/>
      </c>
      <c r="AB443" s="169" t="str">
        <f t="shared" si="217"/>
        <v/>
      </c>
      <c r="AC443" s="169" t="str">
        <f t="shared" si="217"/>
        <v/>
      </c>
      <c r="AD443" s="169" t="str">
        <f t="shared" si="217"/>
        <v/>
      </c>
      <c r="AE443" s="169" t="str">
        <f t="shared" si="217"/>
        <v/>
      </c>
      <c r="AF443" s="169" t="str">
        <f t="shared" si="217"/>
        <v/>
      </c>
      <c r="AG443" s="169" t="str">
        <f t="shared" si="218"/>
        <v/>
      </c>
      <c r="AH443" s="169" t="str">
        <f t="shared" si="218"/>
        <v/>
      </c>
      <c r="AI443" s="169" t="str">
        <f t="shared" si="218"/>
        <v/>
      </c>
      <c r="AJ443" s="169" t="str">
        <f t="shared" si="218"/>
        <v/>
      </c>
      <c r="AK443" s="169" t="str">
        <f t="shared" si="218"/>
        <v/>
      </c>
      <c r="AL443" s="169" t="str">
        <f t="shared" si="218"/>
        <v/>
      </c>
      <c r="AM443" s="169" t="str">
        <f t="shared" si="218"/>
        <v/>
      </c>
      <c r="AN443" s="169" t="str">
        <f t="shared" si="218"/>
        <v/>
      </c>
      <c r="AO443" s="169" t="str">
        <f t="shared" si="218"/>
        <v/>
      </c>
      <c r="AP443" s="169" t="str">
        <f t="shared" si="218"/>
        <v/>
      </c>
      <c r="AQ443" s="170">
        <f t="shared" si="212"/>
        <v>0</v>
      </c>
      <c r="AR443" s="170">
        <f t="shared" si="213"/>
        <v>0</v>
      </c>
      <c r="AS443" s="193">
        <f t="shared" si="214"/>
        <v>0</v>
      </c>
    </row>
    <row r="444" spans="1:45" s="74" customFormat="1" ht="27.75" customHeight="1">
      <c r="A444" s="184">
        <f>'Inventory - Linear and Vertical'!A431</f>
        <v>428</v>
      </c>
      <c r="B444" s="184"/>
      <c r="C444" s="184">
        <f>'Inventory - Linear and Vertical'!D431</f>
        <v>0</v>
      </c>
      <c r="D444" s="184" t="str">
        <f>IF('Inventory - Linear and Vertical'!E431="","",'Inventory - Linear and Vertical'!E431)</f>
        <v/>
      </c>
      <c r="E444" s="185">
        <f>'Inventory - Linear and Vertical'!F431</f>
        <v>0</v>
      </c>
      <c r="F444" s="186">
        <f>'Inventory - Linear and Vertical'!G431</f>
        <v>0</v>
      </c>
      <c r="G444" s="194">
        <f>'Inventory - Linear and Vertical'!K431</f>
        <v>0</v>
      </c>
      <c r="H444" s="188">
        <f>IF(C444='Community-Wide Current State'!$A$18,'Inventory - Vehicles and Equip.'!J426-'Inventory - Vehicles and Equip.'!O426,'Inventory - Linear and Vertical'!I431)</f>
        <v>0</v>
      </c>
      <c r="I444" s="188">
        <f>'Inventory - Linear and Vertical'!M431</f>
        <v>0</v>
      </c>
      <c r="J444" s="189" t="str">
        <f>IF(ISNUMBER('Inventory - Linear and Vertical'!AA431),'Inventory - Linear and Vertical'!AA431,"")</f>
        <v/>
      </c>
      <c r="K444" s="190">
        <f t="shared" si="197"/>
        <v>0</v>
      </c>
      <c r="L444" s="190">
        <f t="shared" si="205"/>
        <v>0</v>
      </c>
      <c r="M444" s="190">
        <f t="shared" si="206"/>
        <v>0</v>
      </c>
      <c r="N444" s="190">
        <f t="shared" si="207"/>
        <v>0</v>
      </c>
      <c r="O444" s="190">
        <f t="shared" si="208"/>
        <v>0</v>
      </c>
      <c r="P444" s="191">
        <f t="shared" si="209"/>
        <v>0</v>
      </c>
      <c r="Q444" s="192" t="str">
        <f t="shared" si="210"/>
        <v/>
      </c>
      <c r="R444" s="192" t="str">
        <f t="shared" si="211"/>
        <v/>
      </c>
      <c r="S444" s="169" t="str">
        <f t="shared" si="198"/>
        <v/>
      </c>
      <c r="T444" s="169" t="str">
        <f t="shared" si="219"/>
        <v/>
      </c>
      <c r="U444" s="169" t="str">
        <f t="shared" si="219"/>
        <v/>
      </c>
      <c r="V444" s="169" t="str">
        <f t="shared" si="199"/>
        <v/>
      </c>
      <c r="W444" s="169" t="str">
        <f t="shared" si="217"/>
        <v/>
      </c>
      <c r="X444" s="169" t="str">
        <f t="shared" si="217"/>
        <v/>
      </c>
      <c r="Y444" s="169" t="str">
        <f t="shared" si="217"/>
        <v/>
      </c>
      <c r="Z444" s="169" t="str">
        <f t="shared" si="217"/>
        <v/>
      </c>
      <c r="AA444" s="169" t="str">
        <f t="shared" si="217"/>
        <v/>
      </c>
      <c r="AB444" s="169" t="str">
        <f t="shared" si="217"/>
        <v/>
      </c>
      <c r="AC444" s="169" t="str">
        <f t="shared" si="217"/>
        <v/>
      </c>
      <c r="AD444" s="169" t="str">
        <f t="shared" si="217"/>
        <v/>
      </c>
      <c r="AE444" s="169" t="str">
        <f t="shared" si="217"/>
        <v/>
      </c>
      <c r="AF444" s="169" t="str">
        <f t="shared" si="217"/>
        <v/>
      </c>
      <c r="AG444" s="169" t="str">
        <f t="shared" si="218"/>
        <v/>
      </c>
      <c r="AH444" s="169" t="str">
        <f t="shared" si="218"/>
        <v/>
      </c>
      <c r="AI444" s="169" t="str">
        <f t="shared" si="218"/>
        <v/>
      </c>
      <c r="AJ444" s="169" t="str">
        <f t="shared" si="218"/>
        <v/>
      </c>
      <c r="AK444" s="169" t="str">
        <f t="shared" si="218"/>
        <v/>
      </c>
      <c r="AL444" s="169" t="str">
        <f t="shared" si="218"/>
        <v/>
      </c>
      <c r="AM444" s="169" t="str">
        <f t="shared" si="218"/>
        <v/>
      </c>
      <c r="AN444" s="169" t="str">
        <f t="shared" si="218"/>
        <v/>
      </c>
      <c r="AO444" s="169" t="str">
        <f t="shared" si="218"/>
        <v/>
      </c>
      <c r="AP444" s="169" t="str">
        <f t="shared" si="218"/>
        <v/>
      </c>
      <c r="AQ444" s="170">
        <f t="shared" si="212"/>
        <v>0</v>
      </c>
      <c r="AR444" s="170">
        <f t="shared" si="213"/>
        <v>0</v>
      </c>
      <c r="AS444" s="193">
        <f t="shared" si="214"/>
        <v>0</v>
      </c>
    </row>
    <row r="445" spans="1:45" s="74" customFormat="1" ht="27.75" customHeight="1">
      <c r="A445" s="184">
        <f>'Inventory - Linear and Vertical'!A432</f>
        <v>429</v>
      </c>
      <c r="B445" s="184"/>
      <c r="C445" s="184">
        <f>'Inventory - Linear and Vertical'!D432</f>
        <v>0</v>
      </c>
      <c r="D445" s="184" t="str">
        <f>IF('Inventory - Linear and Vertical'!E432="","",'Inventory - Linear and Vertical'!E432)</f>
        <v/>
      </c>
      <c r="E445" s="185">
        <f>'Inventory - Linear and Vertical'!F432</f>
        <v>0</v>
      </c>
      <c r="F445" s="186">
        <f>'Inventory - Linear and Vertical'!G432</f>
        <v>0</v>
      </c>
      <c r="G445" s="194">
        <f>'Inventory - Linear and Vertical'!K432</f>
        <v>0</v>
      </c>
      <c r="H445" s="188">
        <f>IF(C445='Community-Wide Current State'!$A$18,'Inventory - Vehicles and Equip.'!J427-'Inventory - Vehicles and Equip.'!O427,'Inventory - Linear and Vertical'!I432)</f>
        <v>0</v>
      </c>
      <c r="I445" s="188">
        <f>'Inventory - Linear and Vertical'!M432</f>
        <v>0</v>
      </c>
      <c r="J445" s="189" t="str">
        <f>IF(ISNUMBER('Inventory - Linear and Vertical'!AA432),'Inventory - Linear and Vertical'!AA432,"")</f>
        <v/>
      </c>
      <c r="K445" s="190">
        <f t="shared" si="197"/>
        <v>0</v>
      </c>
      <c r="L445" s="190">
        <f t="shared" si="205"/>
        <v>0</v>
      </c>
      <c r="M445" s="190">
        <f t="shared" si="206"/>
        <v>0</v>
      </c>
      <c r="N445" s="190">
        <f t="shared" si="207"/>
        <v>0</v>
      </c>
      <c r="O445" s="190">
        <f t="shared" si="208"/>
        <v>0</v>
      </c>
      <c r="P445" s="191">
        <f t="shared" si="209"/>
        <v>0</v>
      </c>
      <c r="Q445" s="192" t="str">
        <f t="shared" si="210"/>
        <v/>
      </c>
      <c r="R445" s="192" t="str">
        <f t="shared" si="211"/>
        <v/>
      </c>
      <c r="S445" s="169" t="str">
        <f t="shared" si="198"/>
        <v/>
      </c>
      <c r="T445" s="169" t="str">
        <f t="shared" si="219"/>
        <v/>
      </c>
      <c r="U445" s="169" t="str">
        <f t="shared" si="219"/>
        <v/>
      </c>
      <c r="V445" s="169" t="str">
        <f t="shared" si="199"/>
        <v/>
      </c>
      <c r="W445" s="169" t="str">
        <f t="shared" si="217"/>
        <v/>
      </c>
      <c r="X445" s="169" t="str">
        <f t="shared" si="217"/>
        <v/>
      </c>
      <c r="Y445" s="169" t="str">
        <f t="shared" si="217"/>
        <v/>
      </c>
      <c r="Z445" s="169" t="str">
        <f t="shared" si="217"/>
        <v/>
      </c>
      <c r="AA445" s="169" t="str">
        <f t="shared" si="217"/>
        <v/>
      </c>
      <c r="AB445" s="169" t="str">
        <f t="shared" si="217"/>
        <v/>
      </c>
      <c r="AC445" s="169" t="str">
        <f t="shared" si="217"/>
        <v/>
      </c>
      <c r="AD445" s="169" t="str">
        <f t="shared" si="217"/>
        <v/>
      </c>
      <c r="AE445" s="169" t="str">
        <f t="shared" si="217"/>
        <v/>
      </c>
      <c r="AF445" s="169" t="str">
        <f t="shared" si="217"/>
        <v/>
      </c>
      <c r="AG445" s="169" t="str">
        <f t="shared" si="218"/>
        <v/>
      </c>
      <c r="AH445" s="169" t="str">
        <f t="shared" si="218"/>
        <v/>
      </c>
      <c r="AI445" s="169" t="str">
        <f t="shared" si="218"/>
        <v/>
      </c>
      <c r="AJ445" s="169" t="str">
        <f t="shared" si="218"/>
        <v/>
      </c>
      <c r="AK445" s="169" t="str">
        <f t="shared" si="218"/>
        <v/>
      </c>
      <c r="AL445" s="169" t="str">
        <f t="shared" si="218"/>
        <v/>
      </c>
      <c r="AM445" s="169" t="str">
        <f t="shared" si="218"/>
        <v/>
      </c>
      <c r="AN445" s="169" t="str">
        <f t="shared" si="218"/>
        <v/>
      </c>
      <c r="AO445" s="169" t="str">
        <f t="shared" si="218"/>
        <v/>
      </c>
      <c r="AP445" s="169" t="str">
        <f t="shared" si="218"/>
        <v/>
      </c>
      <c r="AQ445" s="170">
        <f t="shared" si="212"/>
        <v>0</v>
      </c>
      <c r="AR445" s="170">
        <f t="shared" si="213"/>
        <v>0</v>
      </c>
      <c r="AS445" s="193">
        <f t="shared" si="214"/>
        <v>0</v>
      </c>
    </row>
    <row r="446" spans="1:45" s="74" customFormat="1" ht="27.75" customHeight="1">
      <c r="A446" s="184">
        <f>'Inventory - Linear and Vertical'!A433</f>
        <v>430</v>
      </c>
      <c r="B446" s="184"/>
      <c r="C446" s="184">
        <f>'Inventory - Linear and Vertical'!D433</f>
        <v>0</v>
      </c>
      <c r="D446" s="184" t="str">
        <f>IF('Inventory - Linear and Vertical'!E433="","",'Inventory - Linear and Vertical'!E433)</f>
        <v/>
      </c>
      <c r="E446" s="185">
        <f>'Inventory - Linear and Vertical'!F433</f>
        <v>0</v>
      </c>
      <c r="F446" s="186">
        <f>'Inventory - Linear and Vertical'!G433</f>
        <v>0</v>
      </c>
      <c r="G446" s="194">
        <f>'Inventory - Linear and Vertical'!K433</f>
        <v>0</v>
      </c>
      <c r="H446" s="188">
        <f>IF(C446='Community-Wide Current State'!$A$18,'Inventory - Vehicles and Equip.'!J428-'Inventory - Vehicles and Equip.'!O428,'Inventory - Linear and Vertical'!I433)</f>
        <v>0</v>
      </c>
      <c r="I446" s="188">
        <f>'Inventory - Linear and Vertical'!M433</f>
        <v>0</v>
      </c>
      <c r="J446" s="189" t="str">
        <f>IF(ISNUMBER('Inventory - Linear and Vertical'!AA433),'Inventory - Linear and Vertical'!AA433,"")</f>
        <v/>
      </c>
      <c r="K446" s="190">
        <f t="shared" si="197"/>
        <v>0</v>
      </c>
      <c r="L446" s="190">
        <f t="shared" si="205"/>
        <v>0</v>
      </c>
      <c r="M446" s="190">
        <f t="shared" si="206"/>
        <v>0</v>
      </c>
      <c r="N446" s="190">
        <f t="shared" si="207"/>
        <v>0</v>
      </c>
      <c r="O446" s="190">
        <f t="shared" si="208"/>
        <v>0</v>
      </c>
      <c r="P446" s="191">
        <f t="shared" si="209"/>
        <v>0</v>
      </c>
      <c r="Q446" s="192" t="str">
        <f t="shared" si="210"/>
        <v/>
      </c>
      <c r="R446" s="192" t="str">
        <f t="shared" si="211"/>
        <v/>
      </c>
      <c r="S446" s="169" t="str">
        <f t="shared" si="198"/>
        <v/>
      </c>
      <c r="T446" s="169" t="str">
        <f t="shared" si="219"/>
        <v/>
      </c>
      <c r="U446" s="169" t="str">
        <f t="shared" si="219"/>
        <v/>
      </c>
      <c r="V446" s="169" t="str">
        <f t="shared" si="199"/>
        <v/>
      </c>
      <c r="W446" s="169" t="str">
        <f t="shared" si="217"/>
        <v/>
      </c>
      <c r="X446" s="169" t="str">
        <f t="shared" si="217"/>
        <v/>
      </c>
      <c r="Y446" s="169" t="str">
        <f t="shared" si="217"/>
        <v/>
      </c>
      <c r="Z446" s="169" t="str">
        <f t="shared" si="217"/>
        <v/>
      </c>
      <c r="AA446" s="169" t="str">
        <f t="shared" si="217"/>
        <v/>
      </c>
      <c r="AB446" s="169" t="str">
        <f t="shared" si="217"/>
        <v/>
      </c>
      <c r="AC446" s="169" t="str">
        <f t="shared" si="217"/>
        <v/>
      </c>
      <c r="AD446" s="169" t="str">
        <f t="shared" si="217"/>
        <v/>
      </c>
      <c r="AE446" s="169" t="str">
        <f t="shared" si="217"/>
        <v/>
      </c>
      <c r="AF446" s="169" t="str">
        <f t="shared" si="217"/>
        <v/>
      </c>
      <c r="AG446" s="169" t="str">
        <f t="shared" si="218"/>
        <v/>
      </c>
      <c r="AH446" s="169" t="str">
        <f t="shared" si="218"/>
        <v/>
      </c>
      <c r="AI446" s="169" t="str">
        <f t="shared" si="218"/>
        <v/>
      </c>
      <c r="AJ446" s="169" t="str">
        <f t="shared" si="218"/>
        <v/>
      </c>
      <c r="AK446" s="169" t="str">
        <f t="shared" si="218"/>
        <v/>
      </c>
      <c r="AL446" s="169" t="str">
        <f t="shared" si="218"/>
        <v/>
      </c>
      <c r="AM446" s="169" t="str">
        <f t="shared" si="218"/>
        <v/>
      </c>
      <c r="AN446" s="169" t="str">
        <f t="shared" si="218"/>
        <v/>
      </c>
      <c r="AO446" s="169" t="str">
        <f t="shared" si="218"/>
        <v/>
      </c>
      <c r="AP446" s="169" t="str">
        <f t="shared" si="218"/>
        <v/>
      </c>
      <c r="AQ446" s="170">
        <f t="shared" si="212"/>
        <v>0</v>
      </c>
      <c r="AR446" s="170">
        <f t="shared" si="213"/>
        <v>0</v>
      </c>
      <c r="AS446" s="193">
        <f t="shared" si="214"/>
        <v>0</v>
      </c>
    </row>
    <row r="447" spans="1:45" s="74" customFormat="1" ht="27.75" customHeight="1">
      <c r="A447" s="184">
        <f>'Inventory - Linear and Vertical'!A434</f>
        <v>431</v>
      </c>
      <c r="B447" s="184"/>
      <c r="C447" s="184">
        <f>'Inventory - Linear and Vertical'!D434</f>
        <v>0</v>
      </c>
      <c r="D447" s="184" t="str">
        <f>IF('Inventory - Linear and Vertical'!E434="","",'Inventory - Linear and Vertical'!E434)</f>
        <v/>
      </c>
      <c r="E447" s="185">
        <f>'Inventory - Linear and Vertical'!F434</f>
        <v>0</v>
      </c>
      <c r="F447" s="186">
        <f>'Inventory - Linear and Vertical'!G434</f>
        <v>0</v>
      </c>
      <c r="G447" s="194">
        <f>'Inventory - Linear and Vertical'!K434</f>
        <v>0</v>
      </c>
      <c r="H447" s="188">
        <f>IF(C447='Community-Wide Current State'!$A$18,'Inventory - Vehicles and Equip.'!J429-'Inventory - Vehicles and Equip.'!O429,'Inventory - Linear and Vertical'!I434)</f>
        <v>0</v>
      </c>
      <c r="I447" s="188">
        <f>'Inventory - Linear and Vertical'!M434</f>
        <v>0</v>
      </c>
      <c r="J447" s="189" t="str">
        <f>IF(ISNUMBER('Inventory - Linear and Vertical'!AA434),'Inventory - Linear and Vertical'!AA434,"")</f>
        <v/>
      </c>
      <c r="K447" s="190">
        <f t="shared" si="197"/>
        <v>0</v>
      </c>
      <c r="L447" s="190">
        <f t="shared" si="205"/>
        <v>0</v>
      </c>
      <c r="M447" s="190">
        <f t="shared" si="206"/>
        <v>0</v>
      </c>
      <c r="N447" s="190">
        <f t="shared" si="207"/>
        <v>0</v>
      </c>
      <c r="O447" s="190">
        <f t="shared" si="208"/>
        <v>0</v>
      </c>
      <c r="P447" s="191">
        <f t="shared" si="209"/>
        <v>0</v>
      </c>
      <c r="Q447" s="192" t="str">
        <f t="shared" si="210"/>
        <v/>
      </c>
      <c r="R447" s="192" t="str">
        <f t="shared" si="211"/>
        <v/>
      </c>
      <c r="S447" s="169" t="str">
        <f t="shared" si="198"/>
        <v/>
      </c>
      <c r="T447" s="169" t="str">
        <f t="shared" si="219"/>
        <v/>
      </c>
      <c r="U447" s="169" t="str">
        <f t="shared" si="219"/>
        <v/>
      </c>
      <c r="V447" s="169" t="str">
        <f t="shared" si="199"/>
        <v/>
      </c>
      <c r="W447" s="169" t="str">
        <f t="shared" ref="W447:AF456" si="220">IF(OR($K447=W$16,$L447=W$16,$M447=W$16,$N447=W$16,$O447=W$16,$P447=W$16),$G447,"")</f>
        <v/>
      </c>
      <c r="X447" s="169" t="str">
        <f t="shared" si="220"/>
        <v/>
      </c>
      <c r="Y447" s="169" t="str">
        <f t="shared" si="220"/>
        <v/>
      </c>
      <c r="Z447" s="169" t="str">
        <f t="shared" si="220"/>
        <v/>
      </c>
      <c r="AA447" s="169" t="str">
        <f t="shared" si="220"/>
        <v/>
      </c>
      <c r="AB447" s="169" t="str">
        <f t="shared" si="220"/>
        <v/>
      </c>
      <c r="AC447" s="169" t="str">
        <f t="shared" si="220"/>
        <v/>
      </c>
      <c r="AD447" s="169" t="str">
        <f t="shared" si="220"/>
        <v/>
      </c>
      <c r="AE447" s="169" t="str">
        <f t="shared" si="220"/>
        <v/>
      </c>
      <c r="AF447" s="169" t="str">
        <f t="shared" si="220"/>
        <v/>
      </c>
      <c r="AG447" s="169" t="str">
        <f t="shared" ref="AG447:AP456" si="221">IF(OR($K447=AG$16,$L447=AG$16,$M447=AG$16,$N447=AG$16,$O447=AG$16,$P447=AG$16),$G447,"")</f>
        <v/>
      </c>
      <c r="AH447" s="169" t="str">
        <f t="shared" si="221"/>
        <v/>
      </c>
      <c r="AI447" s="169" t="str">
        <f t="shared" si="221"/>
        <v/>
      </c>
      <c r="AJ447" s="169" t="str">
        <f t="shared" si="221"/>
        <v/>
      </c>
      <c r="AK447" s="169" t="str">
        <f t="shared" si="221"/>
        <v/>
      </c>
      <c r="AL447" s="169" t="str">
        <f t="shared" si="221"/>
        <v/>
      </c>
      <c r="AM447" s="169" t="str">
        <f t="shared" si="221"/>
        <v/>
      </c>
      <c r="AN447" s="169" t="str">
        <f t="shared" si="221"/>
        <v/>
      </c>
      <c r="AO447" s="169" t="str">
        <f t="shared" si="221"/>
        <v/>
      </c>
      <c r="AP447" s="169" t="str">
        <f t="shared" si="221"/>
        <v/>
      </c>
      <c r="AQ447" s="170">
        <f t="shared" si="212"/>
        <v>0</v>
      </c>
      <c r="AR447" s="170">
        <f t="shared" si="213"/>
        <v>0</v>
      </c>
      <c r="AS447" s="193">
        <f t="shared" si="214"/>
        <v>0</v>
      </c>
    </row>
    <row r="448" spans="1:45" s="74" customFormat="1" ht="27.75" customHeight="1">
      <c r="A448" s="184">
        <f>'Inventory - Linear and Vertical'!A435</f>
        <v>432</v>
      </c>
      <c r="B448" s="184"/>
      <c r="C448" s="184">
        <f>'Inventory - Linear and Vertical'!D435</f>
        <v>0</v>
      </c>
      <c r="D448" s="184" t="str">
        <f>IF('Inventory - Linear and Vertical'!E435="","",'Inventory - Linear and Vertical'!E435)</f>
        <v/>
      </c>
      <c r="E448" s="185">
        <f>'Inventory - Linear and Vertical'!F435</f>
        <v>0</v>
      </c>
      <c r="F448" s="186">
        <f>'Inventory - Linear and Vertical'!G435</f>
        <v>0</v>
      </c>
      <c r="G448" s="194">
        <f>'Inventory - Linear and Vertical'!K435</f>
        <v>0</v>
      </c>
      <c r="H448" s="188">
        <f>IF(C448='Community-Wide Current State'!$A$18,'Inventory - Vehicles and Equip.'!J430-'Inventory - Vehicles and Equip.'!O430,'Inventory - Linear and Vertical'!I435)</f>
        <v>0</v>
      </c>
      <c r="I448" s="188">
        <f>'Inventory - Linear and Vertical'!M435</f>
        <v>0</v>
      </c>
      <c r="J448" s="189" t="str">
        <f>IF(ISNUMBER('Inventory - Linear and Vertical'!AA435),'Inventory - Linear and Vertical'!AA435,"")</f>
        <v/>
      </c>
      <c r="K448" s="190">
        <f t="shared" si="197"/>
        <v>0</v>
      </c>
      <c r="L448" s="190">
        <f t="shared" si="205"/>
        <v>0</v>
      </c>
      <c r="M448" s="190">
        <f t="shared" si="206"/>
        <v>0</v>
      </c>
      <c r="N448" s="190">
        <f t="shared" si="207"/>
        <v>0</v>
      </c>
      <c r="O448" s="190">
        <f t="shared" si="208"/>
        <v>0</v>
      </c>
      <c r="P448" s="191">
        <f t="shared" si="209"/>
        <v>0</v>
      </c>
      <c r="Q448" s="192" t="str">
        <f t="shared" si="210"/>
        <v/>
      </c>
      <c r="R448" s="192" t="str">
        <f t="shared" si="211"/>
        <v/>
      </c>
      <c r="S448" s="169" t="str">
        <f t="shared" si="198"/>
        <v/>
      </c>
      <c r="T448" s="169" t="str">
        <f t="shared" si="219"/>
        <v/>
      </c>
      <c r="U448" s="169" t="str">
        <f t="shared" si="219"/>
        <v/>
      </c>
      <c r="V448" s="169" t="str">
        <f t="shared" si="199"/>
        <v/>
      </c>
      <c r="W448" s="169" t="str">
        <f t="shared" si="220"/>
        <v/>
      </c>
      <c r="X448" s="169" t="str">
        <f t="shared" si="220"/>
        <v/>
      </c>
      <c r="Y448" s="169" t="str">
        <f t="shared" si="220"/>
        <v/>
      </c>
      <c r="Z448" s="169" t="str">
        <f t="shared" si="220"/>
        <v/>
      </c>
      <c r="AA448" s="169" t="str">
        <f t="shared" si="220"/>
        <v/>
      </c>
      <c r="AB448" s="169" t="str">
        <f t="shared" si="220"/>
        <v/>
      </c>
      <c r="AC448" s="169" t="str">
        <f t="shared" si="220"/>
        <v/>
      </c>
      <c r="AD448" s="169" t="str">
        <f t="shared" si="220"/>
        <v/>
      </c>
      <c r="AE448" s="169" t="str">
        <f t="shared" si="220"/>
        <v/>
      </c>
      <c r="AF448" s="169" t="str">
        <f t="shared" si="220"/>
        <v/>
      </c>
      <c r="AG448" s="169" t="str">
        <f t="shared" si="221"/>
        <v/>
      </c>
      <c r="AH448" s="169" t="str">
        <f t="shared" si="221"/>
        <v/>
      </c>
      <c r="AI448" s="169" t="str">
        <f t="shared" si="221"/>
        <v/>
      </c>
      <c r="AJ448" s="169" t="str">
        <f t="shared" si="221"/>
        <v/>
      </c>
      <c r="AK448" s="169" t="str">
        <f t="shared" si="221"/>
        <v/>
      </c>
      <c r="AL448" s="169" t="str">
        <f t="shared" si="221"/>
        <v/>
      </c>
      <c r="AM448" s="169" t="str">
        <f t="shared" si="221"/>
        <v/>
      </c>
      <c r="AN448" s="169" t="str">
        <f t="shared" si="221"/>
        <v/>
      </c>
      <c r="AO448" s="169" t="str">
        <f t="shared" si="221"/>
        <v/>
      </c>
      <c r="AP448" s="169" t="str">
        <f t="shared" si="221"/>
        <v/>
      </c>
      <c r="AQ448" s="170">
        <f t="shared" si="212"/>
        <v>0</v>
      </c>
      <c r="AR448" s="170">
        <f t="shared" si="213"/>
        <v>0</v>
      </c>
      <c r="AS448" s="193">
        <f t="shared" si="214"/>
        <v>0</v>
      </c>
    </row>
    <row r="449" spans="1:45" s="74" customFormat="1" ht="27.75" customHeight="1">
      <c r="A449" s="184">
        <f>'Inventory - Linear and Vertical'!A436</f>
        <v>433</v>
      </c>
      <c r="B449" s="184"/>
      <c r="C449" s="184">
        <f>'Inventory - Linear and Vertical'!D436</f>
        <v>0</v>
      </c>
      <c r="D449" s="184" t="str">
        <f>IF('Inventory - Linear and Vertical'!E436="","",'Inventory - Linear and Vertical'!E436)</f>
        <v/>
      </c>
      <c r="E449" s="185">
        <f>'Inventory - Linear and Vertical'!F436</f>
        <v>0</v>
      </c>
      <c r="F449" s="186">
        <f>'Inventory - Linear and Vertical'!G436</f>
        <v>0</v>
      </c>
      <c r="G449" s="194">
        <f>'Inventory - Linear and Vertical'!K436</f>
        <v>0</v>
      </c>
      <c r="H449" s="188">
        <f>IF(C449='Community-Wide Current State'!$A$18,'Inventory - Vehicles and Equip.'!J431-'Inventory - Vehicles and Equip.'!O431,'Inventory - Linear and Vertical'!I436)</f>
        <v>0</v>
      </c>
      <c r="I449" s="188">
        <f>'Inventory - Linear and Vertical'!M436</f>
        <v>0</v>
      </c>
      <c r="J449" s="189" t="str">
        <f>IF(ISNUMBER('Inventory - Linear and Vertical'!AA436),'Inventory - Linear and Vertical'!AA436,"")</f>
        <v/>
      </c>
      <c r="K449" s="190">
        <f t="shared" si="197"/>
        <v>0</v>
      </c>
      <c r="L449" s="190">
        <f t="shared" si="205"/>
        <v>0</v>
      </c>
      <c r="M449" s="190">
        <f t="shared" si="206"/>
        <v>0</v>
      </c>
      <c r="N449" s="190">
        <f t="shared" si="207"/>
        <v>0</v>
      </c>
      <c r="O449" s="190">
        <f t="shared" si="208"/>
        <v>0</v>
      </c>
      <c r="P449" s="191">
        <f t="shared" si="209"/>
        <v>0</v>
      </c>
      <c r="Q449" s="192" t="str">
        <f t="shared" si="210"/>
        <v/>
      </c>
      <c r="R449" s="192" t="str">
        <f t="shared" si="211"/>
        <v/>
      </c>
      <c r="S449" s="169" t="str">
        <f t="shared" si="198"/>
        <v/>
      </c>
      <c r="T449" s="169" t="str">
        <f t="shared" si="219"/>
        <v/>
      </c>
      <c r="U449" s="169" t="str">
        <f t="shared" si="219"/>
        <v/>
      </c>
      <c r="V449" s="169" t="str">
        <f t="shared" si="199"/>
        <v/>
      </c>
      <c r="W449" s="169" t="str">
        <f t="shared" si="220"/>
        <v/>
      </c>
      <c r="X449" s="169" t="str">
        <f t="shared" si="220"/>
        <v/>
      </c>
      <c r="Y449" s="169" t="str">
        <f t="shared" si="220"/>
        <v/>
      </c>
      <c r="Z449" s="169" t="str">
        <f t="shared" si="220"/>
        <v/>
      </c>
      <c r="AA449" s="169" t="str">
        <f t="shared" si="220"/>
        <v/>
      </c>
      <c r="AB449" s="169" t="str">
        <f t="shared" si="220"/>
        <v/>
      </c>
      <c r="AC449" s="169" t="str">
        <f t="shared" si="220"/>
        <v/>
      </c>
      <c r="AD449" s="169" t="str">
        <f t="shared" si="220"/>
        <v/>
      </c>
      <c r="AE449" s="169" t="str">
        <f t="shared" si="220"/>
        <v/>
      </c>
      <c r="AF449" s="169" t="str">
        <f t="shared" si="220"/>
        <v/>
      </c>
      <c r="AG449" s="169" t="str">
        <f t="shared" si="221"/>
        <v/>
      </c>
      <c r="AH449" s="169" t="str">
        <f t="shared" si="221"/>
        <v/>
      </c>
      <c r="AI449" s="169" t="str">
        <f t="shared" si="221"/>
        <v/>
      </c>
      <c r="AJ449" s="169" t="str">
        <f t="shared" si="221"/>
        <v/>
      </c>
      <c r="AK449" s="169" t="str">
        <f t="shared" si="221"/>
        <v/>
      </c>
      <c r="AL449" s="169" t="str">
        <f t="shared" si="221"/>
        <v/>
      </c>
      <c r="AM449" s="169" t="str">
        <f t="shared" si="221"/>
        <v/>
      </c>
      <c r="AN449" s="169" t="str">
        <f t="shared" si="221"/>
        <v/>
      </c>
      <c r="AO449" s="169" t="str">
        <f t="shared" si="221"/>
        <v/>
      </c>
      <c r="AP449" s="169" t="str">
        <f t="shared" si="221"/>
        <v/>
      </c>
      <c r="AQ449" s="170">
        <f t="shared" si="212"/>
        <v>0</v>
      </c>
      <c r="AR449" s="170">
        <f t="shared" si="213"/>
        <v>0</v>
      </c>
      <c r="AS449" s="193">
        <f t="shared" si="214"/>
        <v>0</v>
      </c>
    </row>
    <row r="450" spans="1:45" s="74" customFormat="1" ht="27.75" customHeight="1">
      <c r="A450" s="184">
        <f>'Inventory - Linear and Vertical'!A437</f>
        <v>434</v>
      </c>
      <c r="B450" s="184"/>
      <c r="C450" s="184">
        <f>'Inventory - Linear and Vertical'!D437</f>
        <v>0</v>
      </c>
      <c r="D450" s="184" t="str">
        <f>IF('Inventory - Linear and Vertical'!E437="","",'Inventory - Linear and Vertical'!E437)</f>
        <v/>
      </c>
      <c r="E450" s="185">
        <f>'Inventory - Linear and Vertical'!F437</f>
        <v>0</v>
      </c>
      <c r="F450" s="186">
        <f>'Inventory - Linear and Vertical'!G437</f>
        <v>0</v>
      </c>
      <c r="G450" s="194">
        <f>'Inventory - Linear and Vertical'!K437</f>
        <v>0</v>
      </c>
      <c r="H450" s="188">
        <f>IF(C450='Community-Wide Current State'!$A$18,'Inventory - Vehicles and Equip.'!J432-'Inventory - Vehicles and Equip.'!O432,'Inventory - Linear and Vertical'!I437)</f>
        <v>0</v>
      </c>
      <c r="I450" s="188">
        <f>'Inventory - Linear and Vertical'!M437</f>
        <v>0</v>
      </c>
      <c r="J450" s="189" t="str">
        <f>IF(ISNUMBER('Inventory - Linear and Vertical'!AA437),'Inventory - Linear and Vertical'!AA437,"")</f>
        <v/>
      </c>
      <c r="K450" s="190">
        <f t="shared" si="197"/>
        <v>0</v>
      </c>
      <c r="L450" s="190">
        <f t="shared" si="205"/>
        <v>0</v>
      </c>
      <c r="M450" s="190">
        <f t="shared" si="206"/>
        <v>0</v>
      </c>
      <c r="N450" s="190">
        <f t="shared" si="207"/>
        <v>0</v>
      </c>
      <c r="O450" s="190">
        <f t="shared" si="208"/>
        <v>0</v>
      </c>
      <c r="P450" s="191">
        <f t="shared" si="209"/>
        <v>0</v>
      </c>
      <c r="Q450" s="192" t="str">
        <f t="shared" si="210"/>
        <v/>
      </c>
      <c r="R450" s="192" t="str">
        <f t="shared" si="211"/>
        <v/>
      </c>
      <c r="S450" s="169" t="str">
        <f t="shared" si="198"/>
        <v/>
      </c>
      <c r="T450" s="169" t="str">
        <f t="shared" si="219"/>
        <v/>
      </c>
      <c r="U450" s="169" t="str">
        <f t="shared" si="219"/>
        <v/>
      </c>
      <c r="V450" s="169" t="str">
        <f t="shared" si="199"/>
        <v/>
      </c>
      <c r="W450" s="169" t="str">
        <f t="shared" si="220"/>
        <v/>
      </c>
      <c r="X450" s="169" t="str">
        <f t="shared" si="220"/>
        <v/>
      </c>
      <c r="Y450" s="169" t="str">
        <f t="shared" si="220"/>
        <v/>
      </c>
      <c r="Z450" s="169" t="str">
        <f t="shared" si="220"/>
        <v/>
      </c>
      <c r="AA450" s="169" t="str">
        <f t="shared" si="220"/>
        <v/>
      </c>
      <c r="AB450" s="169" t="str">
        <f t="shared" si="220"/>
        <v/>
      </c>
      <c r="AC450" s="169" t="str">
        <f t="shared" si="220"/>
        <v/>
      </c>
      <c r="AD450" s="169" t="str">
        <f t="shared" si="220"/>
        <v/>
      </c>
      <c r="AE450" s="169" t="str">
        <f t="shared" si="220"/>
        <v/>
      </c>
      <c r="AF450" s="169" t="str">
        <f t="shared" si="220"/>
        <v/>
      </c>
      <c r="AG450" s="169" t="str">
        <f t="shared" si="221"/>
        <v/>
      </c>
      <c r="AH450" s="169" t="str">
        <f t="shared" si="221"/>
        <v/>
      </c>
      <c r="AI450" s="169" t="str">
        <f t="shared" si="221"/>
        <v/>
      </c>
      <c r="AJ450" s="169" t="str">
        <f t="shared" si="221"/>
        <v/>
      </c>
      <c r="AK450" s="169" t="str">
        <f t="shared" si="221"/>
        <v/>
      </c>
      <c r="AL450" s="169" t="str">
        <f t="shared" si="221"/>
        <v/>
      </c>
      <c r="AM450" s="169" t="str">
        <f t="shared" si="221"/>
        <v/>
      </c>
      <c r="AN450" s="169" t="str">
        <f t="shared" si="221"/>
        <v/>
      </c>
      <c r="AO450" s="169" t="str">
        <f t="shared" si="221"/>
        <v/>
      </c>
      <c r="AP450" s="169" t="str">
        <f t="shared" si="221"/>
        <v/>
      </c>
      <c r="AQ450" s="170">
        <f t="shared" si="212"/>
        <v>0</v>
      </c>
      <c r="AR450" s="170">
        <f t="shared" si="213"/>
        <v>0</v>
      </c>
      <c r="AS450" s="193">
        <f t="shared" si="214"/>
        <v>0</v>
      </c>
    </row>
    <row r="451" spans="1:45" s="74" customFormat="1" ht="27.75" customHeight="1">
      <c r="A451" s="184">
        <f>'Inventory - Linear and Vertical'!A438</f>
        <v>435</v>
      </c>
      <c r="B451" s="184"/>
      <c r="C451" s="184">
        <f>'Inventory - Linear and Vertical'!D438</f>
        <v>0</v>
      </c>
      <c r="D451" s="184" t="str">
        <f>IF('Inventory - Linear and Vertical'!E438="","",'Inventory - Linear and Vertical'!E438)</f>
        <v/>
      </c>
      <c r="E451" s="185">
        <f>'Inventory - Linear and Vertical'!F438</f>
        <v>0</v>
      </c>
      <c r="F451" s="186">
        <f>'Inventory - Linear and Vertical'!G438</f>
        <v>0</v>
      </c>
      <c r="G451" s="194">
        <f>'Inventory - Linear and Vertical'!K438</f>
        <v>0</v>
      </c>
      <c r="H451" s="188">
        <f>IF(C451='Community-Wide Current State'!$A$18,'Inventory - Vehicles and Equip.'!J433-'Inventory - Vehicles and Equip.'!O433,'Inventory - Linear and Vertical'!I438)</f>
        <v>0</v>
      </c>
      <c r="I451" s="188">
        <f>'Inventory - Linear and Vertical'!M438</f>
        <v>0</v>
      </c>
      <c r="J451" s="189" t="str">
        <f>IF(ISNUMBER('Inventory - Linear and Vertical'!AA438),'Inventory - Linear and Vertical'!AA438,"")</f>
        <v/>
      </c>
      <c r="K451" s="190">
        <f t="shared" si="197"/>
        <v>0</v>
      </c>
      <c r="L451" s="190">
        <f t="shared" si="205"/>
        <v>0</v>
      </c>
      <c r="M451" s="190">
        <f t="shared" si="206"/>
        <v>0</v>
      </c>
      <c r="N451" s="190">
        <f t="shared" si="207"/>
        <v>0</v>
      </c>
      <c r="O451" s="190">
        <f t="shared" si="208"/>
        <v>0</v>
      </c>
      <c r="P451" s="191">
        <f t="shared" si="209"/>
        <v>0</v>
      </c>
      <c r="Q451" s="192" t="str">
        <f t="shared" si="210"/>
        <v/>
      </c>
      <c r="R451" s="192" t="str">
        <f t="shared" si="211"/>
        <v/>
      </c>
      <c r="S451" s="169" t="str">
        <f t="shared" si="198"/>
        <v/>
      </c>
      <c r="T451" s="169" t="str">
        <f t="shared" si="219"/>
        <v/>
      </c>
      <c r="U451" s="169" t="str">
        <f t="shared" si="219"/>
        <v/>
      </c>
      <c r="V451" s="169" t="str">
        <f t="shared" si="199"/>
        <v/>
      </c>
      <c r="W451" s="169" t="str">
        <f t="shared" si="220"/>
        <v/>
      </c>
      <c r="X451" s="169" t="str">
        <f t="shared" si="220"/>
        <v/>
      </c>
      <c r="Y451" s="169" t="str">
        <f t="shared" si="220"/>
        <v/>
      </c>
      <c r="Z451" s="169" t="str">
        <f t="shared" si="220"/>
        <v/>
      </c>
      <c r="AA451" s="169" t="str">
        <f t="shared" si="220"/>
        <v/>
      </c>
      <c r="AB451" s="169" t="str">
        <f t="shared" si="220"/>
        <v/>
      </c>
      <c r="AC451" s="169" t="str">
        <f t="shared" si="220"/>
        <v/>
      </c>
      <c r="AD451" s="169" t="str">
        <f t="shared" si="220"/>
        <v/>
      </c>
      <c r="AE451" s="169" t="str">
        <f t="shared" si="220"/>
        <v/>
      </c>
      <c r="AF451" s="169" t="str">
        <f t="shared" si="220"/>
        <v/>
      </c>
      <c r="AG451" s="169" t="str">
        <f t="shared" si="221"/>
        <v/>
      </c>
      <c r="AH451" s="169" t="str">
        <f t="shared" si="221"/>
        <v/>
      </c>
      <c r="AI451" s="169" t="str">
        <f t="shared" si="221"/>
        <v/>
      </c>
      <c r="AJ451" s="169" t="str">
        <f t="shared" si="221"/>
        <v/>
      </c>
      <c r="AK451" s="169" t="str">
        <f t="shared" si="221"/>
        <v/>
      </c>
      <c r="AL451" s="169" t="str">
        <f t="shared" si="221"/>
        <v/>
      </c>
      <c r="AM451" s="169" t="str">
        <f t="shared" si="221"/>
        <v/>
      </c>
      <c r="AN451" s="169" t="str">
        <f t="shared" si="221"/>
        <v/>
      </c>
      <c r="AO451" s="169" t="str">
        <f t="shared" si="221"/>
        <v/>
      </c>
      <c r="AP451" s="169" t="str">
        <f t="shared" si="221"/>
        <v/>
      </c>
      <c r="AQ451" s="170">
        <f t="shared" si="212"/>
        <v>0</v>
      </c>
      <c r="AR451" s="170">
        <f t="shared" si="213"/>
        <v>0</v>
      </c>
      <c r="AS451" s="193">
        <f t="shared" si="214"/>
        <v>0</v>
      </c>
    </row>
    <row r="452" spans="1:45" s="74" customFormat="1" ht="27.75" customHeight="1">
      <c r="A452" s="184">
        <f>'Inventory - Linear and Vertical'!A439</f>
        <v>436</v>
      </c>
      <c r="B452" s="184"/>
      <c r="C452" s="184">
        <f>'Inventory - Linear and Vertical'!D439</f>
        <v>0</v>
      </c>
      <c r="D452" s="184" t="str">
        <f>IF('Inventory - Linear and Vertical'!E439="","",'Inventory - Linear and Vertical'!E439)</f>
        <v/>
      </c>
      <c r="E452" s="185">
        <f>'Inventory - Linear and Vertical'!F439</f>
        <v>0</v>
      </c>
      <c r="F452" s="186">
        <f>'Inventory - Linear and Vertical'!G439</f>
        <v>0</v>
      </c>
      <c r="G452" s="194">
        <f>'Inventory - Linear and Vertical'!K439</f>
        <v>0</v>
      </c>
      <c r="H452" s="188">
        <f>IF(C452='Community-Wide Current State'!$A$18,'Inventory - Vehicles and Equip.'!J434-'Inventory - Vehicles and Equip.'!O434,'Inventory - Linear and Vertical'!I439)</f>
        <v>0</v>
      </c>
      <c r="I452" s="188">
        <f>'Inventory - Linear and Vertical'!M439</f>
        <v>0</v>
      </c>
      <c r="J452" s="189" t="str">
        <f>IF(ISNUMBER('Inventory - Linear and Vertical'!AA439),'Inventory - Linear and Vertical'!AA439,"")</f>
        <v/>
      </c>
      <c r="K452" s="190">
        <f t="shared" si="197"/>
        <v>0</v>
      </c>
      <c r="L452" s="190">
        <f t="shared" si="205"/>
        <v>0</v>
      </c>
      <c r="M452" s="190">
        <f t="shared" si="206"/>
        <v>0</v>
      </c>
      <c r="N452" s="190">
        <f t="shared" si="207"/>
        <v>0</v>
      </c>
      <c r="O452" s="190">
        <f t="shared" si="208"/>
        <v>0</v>
      </c>
      <c r="P452" s="191">
        <f t="shared" si="209"/>
        <v>0</v>
      </c>
      <c r="Q452" s="192" t="str">
        <f t="shared" si="210"/>
        <v/>
      </c>
      <c r="R452" s="192" t="str">
        <f t="shared" si="211"/>
        <v/>
      </c>
      <c r="S452" s="169" t="str">
        <f t="shared" si="198"/>
        <v/>
      </c>
      <c r="T452" s="169" t="str">
        <f t="shared" si="219"/>
        <v/>
      </c>
      <c r="U452" s="169" t="str">
        <f t="shared" si="219"/>
        <v/>
      </c>
      <c r="V452" s="169" t="str">
        <f t="shared" si="199"/>
        <v/>
      </c>
      <c r="W452" s="169" t="str">
        <f t="shared" si="220"/>
        <v/>
      </c>
      <c r="X452" s="169" t="str">
        <f t="shared" si="220"/>
        <v/>
      </c>
      <c r="Y452" s="169" t="str">
        <f t="shared" si="220"/>
        <v/>
      </c>
      <c r="Z452" s="169" t="str">
        <f t="shared" si="220"/>
        <v/>
      </c>
      <c r="AA452" s="169" t="str">
        <f t="shared" si="220"/>
        <v/>
      </c>
      <c r="AB452" s="169" t="str">
        <f t="shared" si="220"/>
        <v/>
      </c>
      <c r="AC452" s="169" t="str">
        <f t="shared" si="220"/>
        <v/>
      </c>
      <c r="AD452" s="169" t="str">
        <f t="shared" si="220"/>
        <v/>
      </c>
      <c r="AE452" s="169" t="str">
        <f t="shared" si="220"/>
        <v/>
      </c>
      <c r="AF452" s="169" t="str">
        <f t="shared" si="220"/>
        <v/>
      </c>
      <c r="AG452" s="169" t="str">
        <f t="shared" si="221"/>
        <v/>
      </c>
      <c r="AH452" s="169" t="str">
        <f t="shared" si="221"/>
        <v/>
      </c>
      <c r="AI452" s="169" t="str">
        <f t="shared" si="221"/>
        <v/>
      </c>
      <c r="AJ452" s="169" t="str">
        <f t="shared" si="221"/>
        <v/>
      </c>
      <c r="AK452" s="169" t="str">
        <f t="shared" si="221"/>
        <v/>
      </c>
      <c r="AL452" s="169" t="str">
        <f t="shared" si="221"/>
        <v/>
      </c>
      <c r="AM452" s="169" t="str">
        <f t="shared" si="221"/>
        <v/>
      </c>
      <c r="AN452" s="169" t="str">
        <f t="shared" si="221"/>
        <v/>
      </c>
      <c r="AO452" s="169" t="str">
        <f t="shared" si="221"/>
        <v/>
      </c>
      <c r="AP452" s="169" t="str">
        <f t="shared" si="221"/>
        <v/>
      </c>
      <c r="AQ452" s="170">
        <f t="shared" si="212"/>
        <v>0</v>
      </c>
      <c r="AR452" s="170">
        <f t="shared" si="213"/>
        <v>0</v>
      </c>
      <c r="AS452" s="193">
        <f t="shared" si="214"/>
        <v>0</v>
      </c>
    </row>
    <row r="453" spans="1:45" s="74" customFormat="1" ht="27.75" customHeight="1">
      <c r="A453" s="184">
        <f>'Inventory - Linear and Vertical'!A440</f>
        <v>437</v>
      </c>
      <c r="B453" s="184"/>
      <c r="C453" s="184">
        <f>'Inventory - Linear and Vertical'!D440</f>
        <v>0</v>
      </c>
      <c r="D453" s="184" t="str">
        <f>IF('Inventory - Linear and Vertical'!E440="","",'Inventory - Linear and Vertical'!E440)</f>
        <v/>
      </c>
      <c r="E453" s="185">
        <f>'Inventory - Linear and Vertical'!F440</f>
        <v>0</v>
      </c>
      <c r="F453" s="186">
        <f>'Inventory - Linear and Vertical'!G440</f>
        <v>0</v>
      </c>
      <c r="G453" s="194">
        <f>'Inventory - Linear and Vertical'!K440</f>
        <v>0</v>
      </c>
      <c r="H453" s="188">
        <f>IF(C453='Community-Wide Current State'!$A$18,'Inventory - Vehicles and Equip.'!J435-'Inventory - Vehicles and Equip.'!O435,'Inventory - Linear and Vertical'!I440)</f>
        <v>0</v>
      </c>
      <c r="I453" s="188">
        <f>'Inventory - Linear and Vertical'!M440</f>
        <v>0</v>
      </c>
      <c r="J453" s="189" t="str">
        <f>IF(ISNUMBER('Inventory - Linear and Vertical'!AA440),'Inventory - Linear and Vertical'!AA440,"")</f>
        <v/>
      </c>
      <c r="K453" s="190">
        <f t="shared" si="197"/>
        <v>0</v>
      </c>
      <c r="L453" s="190">
        <f t="shared" si="205"/>
        <v>0</v>
      </c>
      <c r="M453" s="190">
        <f t="shared" si="206"/>
        <v>0</v>
      </c>
      <c r="N453" s="190">
        <f t="shared" si="207"/>
        <v>0</v>
      </c>
      <c r="O453" s="190">
        <f t="shared" si="208"/>
        <v>0</v>
      </c>
      <c r="P453" s="191">
        <f t="shared" si="209"/>
        <v>0</v>
      </c>
      <c r="Q453" s="192" t="str">
        <f t="shared" si="210"/>
        <v/>
      </c>
      <c r="R453" s="192" t="str">
        <f t="shared" si="211"/>
        <v/>
      </c>
      <c r="S453" s="169" t="str">
        <f t="shared" si="198"/>
        <v/>
      </c>
      <c r="T453" s="169" t="str">
        <f t="shared" si="219"/>
        <v/>
      </c>
      <c r="U453" s="169" t="str">
        <f t="shared" si="219"/>
        <v/>
      </c>
      <c r="V453" s="169" t="str">
        <f t="shared" si="199"/>
        <v/>
      </c>
      <c r="W453" s="169" t="str">
        <f t="shared" si="220"/>
        <v/>
      </c>
      <c r="X453" s="169" t="str">
        <f t="shared" si="220"/>
        <v/>
      </c>
      <c r="Y453" s="169" t="str">
        <f t="shared" si="220"/>
        <v/>
      </c>
      <c r="Z453" s="169" t="str">
        <f t="shared" si="220"/>
        <v/>
      </c>
      <c r="AA453" s="169" t="str">
        <f t="shared" si="220"/>
        <v/>
      </c>
      <c r="AB453" s="169" t="str">
        <f t="shared" si="220"/>
        <v/>
      </c>
      <c r="AC453" s="169" t="str">
        <f t="shared" si="220"/>
        <v/>
      </c>
      <c r="AD453" s="169" t="str">
        <f t="shared" si="220"/>
        <v/>
      </c>
      <c r="AE453" s="169" t="str">
        <f t="shared" si="220"/>
        <v/>
      </c>
      <c r="AF453" s="169" t="str">
        <f t="shared" si="220"/>
        <v/>
      </c>
      <c r="AG453" s="169" t="str">
        <f t="shared" si="221"/>
        <v/>
      </c>
      <c r="AH453" s="169" t="str">
        <f t="shared" si="221"/>
        <v/>
      </c>
      <c r="AI453" s="169" t="str">
        <f t="shared" si="221"/>
        <v/>
      </c>
      <c r="AJ453" s="169" t="str">
        <f t="shared" si="221"/>
        <v/>
      </c>
      <c r="AK453" s="169" t="str">
        <f t="shared" si="221"/>
        <v/>
      </c>
      <c r="AL453" s="169" t="str">
        <f t="shared" si="221"/>
        <v/>
      </c>
      <c r="AM453" s="169" t="str">
        <f t="shared" si="221"/>
        <v/>
      </c>
      <c r="AN453" s="169" t="str">
        <f t="shared" si="221"/>
        <v/>
      </c>
      <c r="AO453" s="169" t="str">
        <f t="shared" si="221"/>
        <v/>
      </c>
      <c r="AP453" s="169" t="str">
        <f t="shared" si="221"/>
        <v/>
      </c>
      <c r="AQ453" s="170">
        <f t="shared" si="212"/>
        <v>0</v>
      </c>
      <c r="AR453" s="170">
        <f t="shared" si="213"/>
        <v>0</v>
      </c>
      <c r="AS453" s="193">
        <f t="shared" si="214"/>
        <v>0</v>
      </c>
    </row>
    <row r="454" spans="1:45" s="74" customFormat="1" ht="27.75" customHeight="1">
      <c r="A454" s="184">
        <f>'Inventory - Linear and Vertical'!A441</f>
        <v>438</v>
      </c>
      <c r="B454" s="184"/>
      <c r="C454" s="184">
        <f>'Inventory - Linear and Vertical'!D441</f>
        <v>0</v>
      </c>
      <c r="D454" s="184" t="str">
        <f>IF('Inventory - Linear and Vertical'!E441="","",'Inventory - Linear and Vertical'!E441)</f>
        <v/>
      </c>
      <c r="E454" s="185">
        <f>'Inventory - Linear and Vertical'!F441</f>
        <v>0</v>
      </c>
      <c r="F454" s="186">
        <f>'Inventory - Linear and Vertical'!G441</f>
        <v>0</v>
      </c>
      <c r="G454" s="194">
        <f>'Inventory - Linear and Vertical'!K441</f>
        <v>0</v>
      </c>
      <c r="H454" s="188">
        <f>IF(C454='Community-Wide Current State'!$A$18,'Inventory - Vehicles and Equip.'!J436-'Inventory - Vehicles and Equip.'!O436,'Inventory - Linear and Vertical'!I441)</f>
        <v>0</v>
      </c>
      <c r="I454" s="188">
        <f>'Inventory - Linear and Vertical'!M441</f>
        <v>0</v>
      </c>
      <c r="J454" s="189" t="str">
        <f>IF(ISNUMBER('Inventory - Linear and Vertical'!AA441),'Inventory - Linear and Vertical'!AA441,"")</f>
        <v/>
      </c>
      <c r="K454" s="190">
        <f t="shared" si="197"/>
        <v>0</v>
      </c>
      <c r="L454" s="190">
        <f t="shared" si="205"/>
        <v>0</v>
      </c>
      <c r="M454" s="190">
        <f t="shared" si="206"/>
        <v>0</v>
      </c>
      <c r="N454" s="190">
        <f t="shared" si="207"/>
        <v>0</v>
      </c>
      <c r="O454" s="190">
        <f t="shared" si="208"/>
        <v>0</v>
      </c>
      <c r="P454" s="191">
        <f t="shared" si="209"/>
        <v>0</v>
      </c>
      <c r="Q454" s="192" t="str">
        <f t="shared" si="210"/>
        <v/>
      </c>
      <c r="R454" s="192" t="str">
        <f t="shared" si="211"/>
        <v/>
      </c>
      <c r="S454" s="169" t="str">
        <f t="shared" si="198"/>
        <v/>
      </c>
      <c r="T454" s="169" t="str">
        <f t="shared" si="219"/>
        <v/>
      </c>
      <c r="U454" s="169" t="str">
        <f t="shared" si="219"/>
        <v/>
      </c>
      <c r="V454" s="169" t="str">
        <f t="shared" si="199"/>
        <v/>
      </c>
      <c r="W454" s="169" t="str">
        <f t="shared" si="220"/>
        <v/>
      </c>
      <c r="X454" s="169" t="str">
        <f t="shared" si="220"/>
        <v/>
      </c>
      <c r="Y454" s="169" t="str">
        <f t="shared" si="220"/>
        <v/>
      </c>
      <c r="Z454" s="169" t="str">
        <f t="shared" si="220"/>
        <v/>
      </c>
      <c r="AA454" s="169" t="str">
        <f t="shared" si="220"/>
        <v/>
      </c>
      <c r="AB454" s="169" t="str">
        <f t="shared" si="220"/>
        <v/>
      </c>
      <c r="AC454" s="169" t="str">
        <f t="shared" si="220"/>
        <v/>
      </c>
      <c r="AD454" s="169" t="str">
        <f t="shared" si="220"/>
        <v/>
      </c>
      <c r="AE454" s="169" t="str">
        <f t="shared" si="220"/>
        <v/>
      </c>
      <c r="AF454" s="169" t="str">
        <f t="shared" si="220"/>
        <v/>
      </c>
      <c r="AG454" s="169" t="str">
        <f t="shared" si="221"/>
        <v/>
      </c>
      <c r="AH454" s="169" t="str">
        <f t="shared" si="221"/>
        <v/>
      </c>
      <c r="AI454" s="169" t="str">
        <f t="shared" si="221"/>
        <v/>
      </c>
      <c r="AJ454" s="169" t="str">
        <f t="shared" si="221"/>
        <v/>
      </c>
      <c r="AK454" s="169" t="str">
        <f t="shared" si="221"/>
        <v/>
      </c>
      <c r="AL454" s="169" t="str">
        <f t="shared" si="221"/>
        <v/>
      </c>
      <c r="AM454" s="169" t="str">
        <f t="shared" si="221"/>
        <v/>
      </c>
      <c r="AN454" s="169" t="str">
        <f t="shared" si="221"/>
        <v/>
      </c>
      <c r="AO454" s="169" t="str">
        <f t="shared" si="221"/>
        <v/>
      </c>
      <c r="AP454" s="169" t="str">
        <f t="shared" si="221"/>
        <v/>
      </c>
      <c r="AQ454" s="170">
        <f t="shared" si="212"/>
        <v>0</v>
      </c>
      <c r="AR454" s="170">
        <f t="shared" si="213"/>
        <v>0</v>
      </c>
      <c r="AS454" s="193">
        <f t="shared" si="214"/>
        <v>0</v>
      </c>
    </row>
    <row r="455" spans="1:45" s="74" customFormat="1" ht="27.75" customHeight="1">
      <c r="A455" s="184">
        <f>'Inventory - Linear and Vertical'!A442</f>
        <v>439</v>
      </c>
      <c r="B455" s="184"/>
      <c r="C455" s="184">
        <f>'Inventory - Linear and Vertical'!D442</f>
        <v>0</v>
      </c>
      <c r="D455" s="184" t="str">
        <f>IF('Inventory - Linear and Vertical'!E442="","",'Inventory - Linear and Vertical'!E442)</f>
        <v/>
      </c>
      <c r="E455" s="185">
        <f>'Inventory - Linear and Vertical'!F442</f>
        <v>0</v>
      </c>
      <c r="F455" s="186">
        <f>'Inventory - Linear and Vertical'!G442</f>
        <v>0</v>
      </c>
      <c r="G455" s="194">
        <f>'Inventory - Linear and Vertical'!K442</f>
        <v>0</v>
      </c>
      <c r="H455" s="188">
        <f>IF(C455='Community-Wide Current State'!$A$18,'Inventory - Vehicles and Equip.'!J437-'Inventory - Vehicles and Equip.'!O437,'Inventory - Linear and Vertical'!I442)</f>
        <v>0</v>
      </c>
      <c r="I455" s="188">
        <f>'Inventory - Linear and Vertical'!M442</f>
        <v>0</v>
      </c>
      <c r="J455" s="189" t="str">
        <f>IF(ISNUMBER('Inventory - Linear and Vertical'!AA442),'Inventory - Linear and Vertical'!AA442,"")</f>
        <v/>
      </c>
      <c r="K455" s="190">
        <f t="shared" si="197"/>
        <v>0</v>
      </c>
      <c r="L455" s="190">
        <f t="shared" si="205"/>
        <v>0</v>
      </c>
      <c r="M455" s="190">
        <f t="shared" si="206"/>
        <v>0</v>
      </c>
      <c r="N455" s="190">
        <f t="shared" si="207"/>
        <v>0</v>
      </c>
      <c r="O455" s="190">
        <f t="shared" si="208"/>
        <v>0</v>
      </c>
      <c r="P455" s="191">
        <f t="shared" si="209"/>
        <v>0</v>
      </c>
      <c r="Q455" s="192" t="str">
        <f t="shared" si="210"/>
        <v/>
      </c>
      <c r="R455" s="192" t="str">
        <f t="shared" si="211"/>
        <v/>
      </c>
      <c r="S455" s="169" t="str">
        <f t="shared" si="198"/>
        <v/>
      </c>
      <c r="T455" s="169" t="str">
        <f t="shared" si="219"/>
        <v/>
      </c>
      <c r="U455" s="169" t="str">
        <f t="shared" si="219"/>
        <v/>
      </c>
      <c r="V455" s="169" t="str">
        <f t="shared" si="199"/>
        <v/>
      </c>
      <c r="W455" s="169" t="str">
        <f t="shared" si="220"/>
        <v/>
      </c>
      <c r="X455" s="169" t="str">
        <f t="shared" si="220"/>
        <v/>
      </c>
      <c r="Y455" s="169" t="str">
        <f t="shared" si="220"/>
        <v/>
      </c>
      <c r="Z455" s="169" t="str">
        <f t="shared" si="220"/>
        <v/>
      </c>
      <c r="AA455" s="169" t="str">
        <f t="shared" si="220"/>
        <v/>
      </c>
      <c r="AB455" s="169" t="str">
        <f t="shared" si="220"/>
        <v/>
      </c>
      <c r="AC455" s="169" t="str">
        <f t="shared" si="220"/>
        <v/>
      </c>
      <c r="AD455" s="169" t="str">
        <f t="shared" si="220"/>
        <v/>
      </c>
      <c r="AE455" s="169" t="str">
        <f t="shared" si="220"/>
        <v/>
      </c>
      <c r="AF455" s="169" t="str">
        <f t="shared" si="220"/>
        <v/>
      </c>
      <c r="AG455" s="169" t="str">
        <f t="shared" si="221"/>
        <v/>
      </c>
      <c r="AH455" s="169" t="str">
        <f t="shared" si="221"/>
        <v/>
      </c>
      <c r="AI455" s="169" t="str">
        <f t="shared" si="221"/>
        <v/>
      </c>
      <c r="AJ455" s="169" t="str">
        <f t="shared" si="221"/>
        <v/>
      </c>
      <c r="AK455" s="169" t="str">
        <f t="shared" si="221"/>
        <v/>
      </c>
      <c r="AL455" s="169" t="str">
        <f t="shared" si="221"/>
        <v/>
      </c>
      <c r="AM455" s="169" t="str">
        <f t="shared" si="221"/>
        <v/>
      </c>
      <c r="AN455" s="169" t="str">
        <f t="shared" si="221"/>
        <v/>
      </c>
      <c r="AO455" s="169" t="str">
        <f t="shared" si="221"/>
        <v/>
      </c>
      <c r="AP455" s="169" t="str">
        <f t="shared" si="221"/>
        <v/>
      </c>
      <c r="AQ455" s="170">
        <f t="shared" si="212"/>
        <v>0</v>
      </c>
      <c r="AR455" s="170">
        <f t="shared" si="213"/>
        <v>0</v>
      </c>
      <c r="AS455" s="193">
        <f t="shared" si="214"/>
        <v>0</v>
      </c>
    </row>
    <row r="456" spans="1:45" s="74" customFormat="1" ht="27.75" customHeight="1">
      <c r="A456" s="184">
        <f>'Inventory - Linear and Vertical'!A443</f>
        <v>440</v>
      </c>
      <c r="B456" s="184"/>
      <c r="C456" s="184">
        <f>'Inventory - Linear and Vertical'!D443</f>
        <v>0</v>
      </c>
      <c r="D456" s="184" t="str">
        <f>IF('Inventory - Linear and Vertical'!E443="","",'Inventory - Linear and Vertical'!E443)</f>
        <v/>
      </c>
      <c r="E456" s="185">
        <f>'Inventory - Linear and Vertical'!F443</f>
        <v>0</v>
      </c>
      <c r="F456" s="186">
        <f>'Inventory - Linear and Vertical'!G443</f>
        <v>0</v>
      </c>
      <c r="G456" s="194">
        <f>'Inventory - Linear and Vertical'!K443</f>
        <v>0</v>
      </c>
      <c r="H456" s="188">
        <f>IF(C456='Community-Wide Current State'!$A$18,'Inventory - Vehicles and Equip.'!J438-'Inventory - Vehicles and Equip.'!O438,'Inventory - Linear and Vertical'!I443)</f>
        <v>0</v>
      </c>
      <c r="I456" s="188">
        <f>'Inventory - Linear and Vertical'!M443</f>
        <v>0</v>
      </c>
      <c r="J456" s="189" t="str">
        <f>IF(ISNUMBER('Inventory - Linear and Vertical'!AA443),'Inventory - Linear and Vertical'!AA443,"")</f>
        <v/>
      </c>
      <c r="K456" s="190">
        <f t="shared" si="197"/>
        <v>0</v>
      </c>
      <c r="L456" s="190">
        <f t="shared" si="205"/>
        <v>0</v>
      </c>
      <c r="M456" s="190">
        <f t="shared" si="206"/>
        <v>0</v>
      </c>
      <c r="N456" s="190">
        <f t="shared" si="207"/>
        <v>0</v>
      </c>
      <c r="O456" s="190">
        <f t="shared" si="208"/>
        <v>0</v>
      </c>
      <c r="P456" s="191">
        <f t="shared" si="209"/>
        <v>0</v>
      </c>
      <c r="Q456" s="192" t="str">
        <f t="shared" si="210"/>
        <v/>
      </c>
      <c r="R456" s="192" t="str">
        <f t="shared" si="211"/>
        <v/>
      </c>
      <c r="S456" s="169" t="str">
        <f t="shared" si="198"/>
        <v/>
      </c>
      <c r="T456" s="169" t="str">
        <f t="shared" si="219"/>
        <v/>
      </c>
      <c r="U456" s="169" t="str">
        <f t="shared" si="219"/>
        <v/>
      </c>
      <c r="V456" s="169" t="str">
        <f t="shared" si="199"/>
        <v/>
      </c>
      <c r="W456" s="169" t="str">
        <f t="shared" si="220"/>
        <v/>
      </c>
      <c r="X456" s="169" t="str">
        <f t="shared" si="220"/>
        <v/>
      </c>
      <c r="Y456" s="169" t="str">
        <f t="shared" si="220"/>
        <v/>
      </c>
      <c r="Z456" s="169" t="str">
        <f t="shared" si="220"/>
        <v/>
      </c>
      <c r="AA456" s="169" t="str">
        <f t="shared" si="220"/>
        <v/>
      </c>
      <c r="AB456" s="169" t="str">
        <f t="shared" si="220"/>
        <v/>
      </c>
      <c r="AC456" s="169" t="str">
        <f t="shared" si="220"/>
        <v/>
      </c>
      <c r="AD456" s="169" t="str">
        <f t="shared" si="220"/>
        <v/>
      </c>
      <c r="AE456" s="169" t="str">
        <f t="shared" si="220"/>
        <v/>
      </c>
      <c r="AF456" s="169" t="str">
        <f t="shared" si="220"/>
        <v/>
      </c>
      <c r="AG456" s="169" t="str">
        <f t="shared" si="221"/>
        <v/>
      </c>
      <c r="AH456" s="169" t="str">
        <f t="shared" si="221"/>
        <v/>
      </c>
      <c r="AI456" s="169" t="str">
        <f t="shared" si="221"/>
        <v/>
      </c>
      <c r="AJ456" s="169" t="str">
        <f t="shared" si="221"/>
        <v/>
      </c>
      <c r="AK456" s="169" t="str">
        <f t="shared" si="221"/>
        <v/>
      </c>
      <c r="AL456" s="169" t="str">
        <f t="shared" si="221"/>
        <v/>
      </c>
      <c r="AM456" s="169" t="str">
        <f t="shared" si="221"/>
        <v/>
      </c>
      <c r="AN456" s="169" t="str">
        <f t="shared" si="221"/>
        <v/>
      </c>
      <c r="AO456" s="169" t="str">
        <f t="shared" si="221"/>
        <v/>
      </c>
      <c r="AP456" s="169" t="str">
        <f t="shared" si="221"/>
        <v/>
      </c>
      <c r="AQ456" s="170">
        <f t="shared" si="212"/>
        <v>0</v>
      </c>
      <c r="AR456" s="170">
        <f t="shared" si="213"/>
        <v>0</v>
      </c>
      <c r="AS456" s="193">
        <f t="shared" si="214"/>
        <v>0</v>
      </c>
    </row>
    <row r="457" spans="1:45" s="74" customFormat="1" ht="27.75" customHeight="1">
      <c r="A457" s="184">
        <f>'Inventory - Linear and Vertical'!A444</f>
        <v>441</v>
      </c>
      <c r="B457" s="184"/>
      <c r="C457" s="184">
        <f>'Inventory - Linear and Vertical'!D444</f>
        <v>0</v>
      </c>
      <c r="D457" s="184" t="str">
        <f>IF('Inventory - Linear and Vertical'!E444="","",'Inventory - Linear and Vertical'!E444)</f>
        <v/>
      </c>
      <c r="E457" s="185">
        <f>'Inventory - Linear and Vertical'!F444</f>
        <v>0</v>
      </c>
      <c r="F457" s="186">
        <f>'Inventory - Linear and Vertical'!G444</f>
        <v>0</v>
      </c>
      <c r="G457" s="194">
        <f>'Inventory - Linear and Vertical'!K444</f>
        <v>0</v>
      </c>
      <c r="H457" s="188">
        <f>IF(C457='Community-Wide Current State'!$A$18,'Inventory - Vehicles and Equip.'!J439-'Inventory - Vehicles and Equip.'!O439,'Inventory - Linear and Vertical'!I444)</f>
        <v>0</v>
      </c>
      <c r="I457" s="188">
        <f>'Inventory - Linear and Vertical'!M444</f>
        <v>0</v>
      </c>
      <c r="J457" s="189" t="str">
        <f>IF(ISNUMBER('Inventory - Linear and Vertical'!AA444),'Inventory - Linear and Vertical'!AA444,"")</f>
        <v/>
      </c>
      <c r="K457" s="190">
        <f t="shared" si="197"/>
        <v>0</v>
      </c>
      <c r="L457" s="190">
        <f t="shared" si="205"/>
        <v>0</v>
      </c>
      <c r="M457" s="190">
        <f t="shared" si="206"/>
        <v>0</v>
      </c>
      <c r="N457" s="190">
        <f t="shared" si="207"/>
        <v>0</v>
      </c>
      <c r="O457" s="190">
        <f t="shared" si="208"/>
        <v>0</v>
      </c>
      <c r="P457" s="191">
        <f t="shared" si="209"/>
        <v>0</v>
      </c>
      <c r="Q457" s="192" t="str">
        <f t="shared" si="210"/>
        <v/>
      </c>
      <c r="R457" s="192" t="str">
        <f t="shared" si="211"/>
        <v/>
      </c>
      <c r="S457" s="169" t="str">
        <f t="shared" si="198"/>
        <v/>
      </c>
      <c r="T457" s="169" t="str">
        <f t="shared" si="219"/>
        <v/>
      </c>
      <c r="U457" s="169" t="str">
        <f t="shared" si="219"/>
        <v/>
      </c>
      <c r="V457" s="169" t="str">
        <f t="shared" si="199"/>
        <v/>
      </c>
      <c r="W457" s="169" t="str">
        <f t="shared" ref="W457:AF466" si="222">IF(OR($K457=W$16,$L457=W$16,$M457=W$16,$N457=W$16,$O457=W$16,$P457=W$16),$G457,"")</f>
        <v/>
      </c>
      <c r="X457" s="169" t="str">
        <f t="shared" si="222"/>
        <v/>
      </c>
      <c r="Y457" s="169" t="str">
        <f t="shared" si="222"/>
        <v/>
      </c>
      <c r="Z457" s="169" t="str">
        <f t="shared" si="222"/>
        <v/>
      </c>
      <c r="AA457" s="169" t="str">
        <f t="shared" si="222"/>
        <v/>
      </c>
      <c r="AB457" s="169" t="str">
        <f t="shared" si="222"/>
        <v/>
      </c>
      <c r="AC457" s="169" t="str">
        <f t="shared" si="222"/>
        <v/>
      </c>
      <c r="AD457" s="169" t="str">
        <f t="shared" si="222"/>
        <v/>
      </c>
      <c r="AE457" s="169" t="str">
        <f t="shared" si="222"/>
        <v/>
      </c>
      <c r="AF457" s="169" t="str">
        <f t="shared" si="222"/>
        <v/>
      </c>
      <c r="AG457" s="169" t="str">
        <f t="shared" ref="AG457:AP466" si="223">IF(OR($K457=AG$16,$L457=AG$16,$M457=AG$16,$N457=AG$16,$O457=AG$16,$P457=AG$16),$G457,"")</f>
        <v/>
      </c>
      <c r="AH457" s="169" t="str">
        <f t="shared" si="223"/>
        <v/>
      </c>
      <c r="AI457" s="169" t="str">
        <f t="shared" si="223"/>
        <v/>
      </c>
      <c r="AJ457" s="169" t="str">
        <f t="shared" si="223"/>
        <v/>
      </c>
      <c r="AK457" s="169" t="str">
        <f t="shared" si="223"/>
        <v/>
      </c>
      <c r="AL457" s="169" t="str">
        <f t="shared" si="223"/>
        <v/>
      </c>
      <c r="AM457" s="169" t="str">
        <f t="shared" si="223"/>
        <v/>
      </c>
      <c r="AN457" s="169" t="str">
        <f t="shared" si="223"/>
        <v/>
      </c>
      <c r="AO457" s="169" t="str">
        <f t="shared" si="223"/>
        <v/>
      </c>
      <c r="AP457" s="169" t="str">
        <f t="shared" si="223"/>
        <v/>
      </c>
      <c r="AQ457" s="170">
        <f t="shared" si="212"/>
        <v>0</v>
      </c>
      <c r="AR457" s="170">
        <f t="shared" si="213"/>
        <v>0</v>
      </c>
      <c r="AS457" s="193">
        <f t="shared" si="214"/>
        <v>0</v>
      </c>
    </row>
    <row r="458" spans="1:45" s="74" customFormat="1" ht="27.75" customHeight="1">
      <c r="A458" s="184">
        <f>'Inventory - Linear and Vertical'!A445</f>
        <v>442</v>
      </c>
      <c r="B458" s="184"/>
      <c r="C458" s="184">
        <f>'Inventory - Linear and Vertical'!D445</f>
        <v>0</v>
      </c>
      <c r="D458" s="184" t="str">
        <f>IF('Inventory - Linear and Vertical'!E445="","",'Inventory - Linear and Vertical'!E445)</f>
        <v/>
      </c>
      <c r="E458" s="185">
        <f>'Inventory - Linear and Vertical'!F445</f>
        <v>0</v>
      </c>
      <c r="F458" s="186">
        <f>'Inventory - Linear and Vertical'!G445</f>
        <v>0</v>
      </c>
      <c r="G458" s="194">
        <f>'Inventory - Linear and Vertical'!K445</f>
        <v>0</v>
      </c>
      <c r="H458" s="188">
        <f>IF(C458='Community-Wide Current State'!$A$18,'Inventory - Vehicles and Equip.'!J440-'Inventory - Vehicles and Equip.'!O440,'Inventory - Linear and Vertical'!I445)</f>
        <v>0</v>
      </c>
      <c r="I458" s="188">
        <f>'Inventory - Linear and Vertical'!M445</f>
        <v>0</v>
      </c>
      <c r="J458" s="189" t="str">
        <f>IF(ISNUMBER('Inventory - Linear and Vertical'!AA445),'Inventory - Linear and Vertical'!AA445,"")</f>
        <v/>
      </c>
      <c r="K458" s="190">
        <f t="shared" si="197"/>
        <v>0</v>
      </c>
      <c r="L458" s="190">
        <f t="shared" si="205"/>
        <v>0</v>
      </c>
      <c r="M458" s="190">
        <f t="shared" si="206"/>
        <v>0</v>
      </c>
      <c r="N458" s="190">
        <f t="shared" si="207"/>
        <v>0</v>
      </c>
      <c r="O458" s="190">
        <f t="shared" si="208"/>
        <v>0</v>
      </c>
      <c r="P458" s="191">
        <f t="shared" si="209"/>
        <v>0</v>
      </c>
      <c r="Q458" s="192" t="str">
        <f t="shared" si="210"/>
        <v/>
      </c>
      <c r="R458" s="192" t="str">
        <f t="shared" si="211"/>
        <v/>
      </c>
      <c r="S458" s="169" t="str">
        <f t="shared" si="198"/>
        <v/>
      </c>
      <c r="T458" s="169" t="str">
        <f t="shared" ref="T458:U477" si="224">IF(OR($K458=T$16,$L458=T$16,$M458=T$16,$N458=T$16,$O458=T$16,$P458=T$16),$G458,"")</f>
        <v/>
      </c>
      <c r="U458" s="169" t="str">
        <f t="shared" si="224"/>
        <v/>
      </c>
      <c r="V458" s="169" t="str">
        <f t="shared" si="199"/>
        <v/>
      </c>
      <c r="W458" s="169" t="str">
        <f t="shared" si="222"/>
        <v/>
      </c>
      <c r="X458" s="169" t="str">
        <f t="shared" si="222"/>
        <v/>
      </c>
      <c r="Y458" s="169" t="str">
        <f t="shared" si="222"/>
        <v/>
      </c>
      <c r="Z458" s="169" t="str">
        <f t="shared" si="222"/>
        <v/>
      </c>
      <c r="AA458" s="169" t="str">
        <f t="shared" si="222"/>
        <v/>
      </c>
      <c r="AB458" s="169" t="str">
        <f t="shared" si="222"/>
        <v/>
      </c>
      <c r="AC458" s="169" t="str">
        <f t="shared" si="222"/>
        <v/>
      </c>
      <c r="AD458" s="169" t="str">
        <f t="shared" si="222"/>
        <v/>
      </c>
      <c r="AE458" s="169" t="str">
        <f t="shared" si="222"/>
        <v/>
      </c>
      <c r="AF458" s="169" t="str">
        <f t="shared" si="222"/>
        <v/>
      </c>
      <c r="AG458" s="169" t="str">
        <f t="shared" si="223"/>
        <v/>
      </c>
      <c r="AH458" s="169" t="str">
        <f t="shared" si="223"/>
        <v/>
      </c>
      <c r="AI458" s="169" t="str">
        <f t="shared" si="223"/>
        <v/>
      </c>
      <c r="AJ458" s="169" t="str">
        <f t="shared" si="223"/>
        <v/>
      </c>
      <c r="AK458" s="169" t="str">
        <f t="shared" si="223"/>
        <v/>
      </c>
      <c r="AL458" s="169" t="str">
        <f t="shared" si="223"/>
        <v/>
      </c>
      <c r="AM458" s="169" t="str">
        <f t="shared" si="223"/>
        <v/>
      </c>
      <c r="AN458" s="169" t="str">
        <f t="shared" si="223"/>
        <v/>
      </c>
      <c r="AO458" s="169" t="str">
        <f t="shared" si="223"/>
        <v/>
      </c>
      <c r="AP458" s="169" t="str">
        <f t="shared" si="223"/>
        <v/>
      </c>
      <c r="AQ458" s="170">
        <f t="shared" si="212"/>
        <v>0</v>
      </c>
      <c r="AR458" s="170">
        <f t="shared" si="213"/>
        <v>0</v>
      </c>
      <c r="AS458" s="193">
        <f t="shared" si="214"/>
        <v>0</v>
      </c>
    </row>
    <row r="459" spans="1:45" s="74" customFormat="1" ht="27.75" customHeight="1">
      <c r="A459" s="184">
        <f>'Inventory - Linear and Vertical'!A446</f>
        <v>443</v>
      </c>
      <c r="B459" s="184"/>
      <c r="C459" s="184">
        <f>'Inventory - Linear and Vertical'!D446</f>
        <v>0</v>
      </c>
      <c r="D459" s="184" t="str">
        <f>IF('Inventory - Linear and Vertical'!E446="","",'Inventory - Linear and Vertical'!E446)</f>
        <v/>
      </c>
      <c r="E459" s="185">
        <f>'Inventory - Linear and Vertical'!F446</f>
        <v>0</v>
      </c>
      <c r="F459" s="186">
        <f>'Inventory - Linear and Vertical'!G446</f>
        <v>0</v>
      </c>
      <c r="G459" s="194">
        <f>'Inventory - Linear and Vertical'!K446</f>
        <v>0</v>
      </c>
      <c r="H459" s="188">
        <f>IF(C459='Community-Wide Current State'!$A$18,'Inventory - Vehicles and Equip.'!J441-'Inventory - Vehicles and Equip.'!O441,'Inventory - Linear and Vertical'!I446)</f>
        <v>0</v>
      </c>
      <c r="I459" s="188">
        <f>'Inventory - Linear and Vertical'!M446</f>
        <v>0</v>
      </c>
      <c r="J459" s="189" t="str">
        <f>IF(ISNUMBER('Inventory - Linear and Vertical'!AA446),'Inventory - Linear and Vertical'!AA446,"")</f>
        <v/>
      </c>
      <c r="K459" s="190">
        <f t="shared" si="197"/>
        <v>0</v>
      </c>
      <c r="L459" s="190">
        <f t="shared" si="205"/>
        <v>0</v>
      </c>
      <c r="M459" s="190">
        <f t="shared" si="206"/>
        <v>0</v>
      </c>
      <c r="N459" s="190">
        <f t="shared" si="207"/>
        <v>0</v>
      </c>
      <c r="O459" s="190">
        <f t="shared" si="208"/>
        <v>0</v>
      </c>
      <c r="P459" s="191">
        <f t="shared" si="209"/>
        <v>0</v>
      </c>
      <c r="Q459" s="192" t="str">
        <f t="shared" si="210"/>
        <v/>
      </c>
      <c r="R459" s="192" t="str">
        <f t="shared" si="211"/>
        <v/>
      </c>
      <c r="S459" s="169" t="str">
        <f t="shared" si="198"/>
        <v/>
      </c>
      <c r="T459" s="169" t="str">
        <f t="shared" si="224"/>
        <v/>
      </c>
      <c r="U459" s="169" t="str">
        <f t="shared" si="224"/>
        <v/>
      </c>
      <c r="V459" s="169" t="str">
        <f t="shared" si="199"/>
        <v/>
      </c>
      <c r="W459" s="169" t="str">
        <f t="shared" si="222"/>
        <v/>
      </c>
      <c r="X459" s="169" t="str">
        <f t="shared" si="222"/>
        <v/>
      </c>
      <c r="Y459" s="169" t="str">
        <f t="shared" si="222"/>
        <v/>
      </c>
      <c r="Z459" s="169" t="str">
        <f t="shared" si="222"/>
        <v/>
      </c>
      <c r="AA459" s="169" t="str">
        <f t="shared" si="222"/>
        <v/>
      </c>
      <c r="AB459" s="169" t="str">
        <f t="shared" si="222"/>
        <v/>
      </c>
      <c r="AC459" s="169" t="str">
        <f t="shared" si="222"/>
        <v/>
      </c>
      <c r="AD459" s="169" t="str">
        <f t="shared" si="222"/>
        <v/>
      </c>
      <c r="AE459" s="169" t="str">
        <f t="shared" si="222"/>
        <v/>
      </c>
      <c r="AF459" s="169" t="str">
        <f t="shared" si="222"/>
        <v/>
      </c>
      <c r="AG459" s="169" t="str">
        <f t="shared" si="223"/>
        <v/>
      </c>
      <c r="AH459" s="169" t="str">
        <f t="shared" si="223"/>
        <v/>
      </c>
      <c r="AI459" s="169" t="str">
        <f t="shared" si="223"/>
        <v/>
      </c>
      <c r="AJ459" s="169" t="str">
        <f t="shared" si="223"/>
        <v/>
      </c>
      <c r="AK459" s="169" t="str">
        <f t="shared" si="223"/>
        <v/>
      </c>
      <c r="AL459" s="169" t="str">
        <f t="shared" si="223"/>
        <v/>
      </c>
      <c r="AM459" s="169" t="str">
        <f t="shared" si="223"/>
        <v/>
      </c>
      <c r="AN459" s="169" t="str">
        <f t="shared" si="223"/>
        <v/>
      </c>
      <c r="AO459" s="169" t="str">
        <f t="shared" si="223"/>
        <v/>
      </c>
      <c r="AP459" s="169" t="str">
        <f t="shared" si="223"/>
        <v/>
      </c>
      <c r="AQ459" s="170">
        <f t="shared" si="212"/>
        <v>0</v>
      </c>
      <c r="AR459" s="170">
        <f t="shared" si="213"/>
        <v>0</v>
      </c>
      <c r="AS459" s="193">
        <f t="shared" si="214"/>
        <v>0</v>
      </c>
    </row>
    <row r="460" spans="1:45" s="74" customFormat="1" ht="27.75" customHeight="1">
      <c r="A460" s="184">
        <f>'Inventory - Linear and Vertical'!A447</f>
        <v>444</v>
      </c>
      <c r="B460" s="184"/>
      <c r="C460" s="184">
        <f>'Inventory - Linear and Vertical'!D447</f>
        <v>0</v>
      </c>
      <c r="D460" s="184" t="str">
        <f>IF('Inventory - Linear and Vertical'!E447="","",'Inventory - Linear and Vertical'!E447)</f>
        <v/>
      </c>
      <c r="E460" s="185">
        <f>'Inventory - Linear and Vertical'!F447</f>
        <v>0</v>
      </c>
      <c r="F460" s="186">
        <f>'Inventory - Linear and Vertical'!G447</f>
        <v>0</v>
      </c>
      <c r="G460" s="194">
        <f>'Inventory - Linear and Vertical'!K447</f>
        <v>0</v>
      </c>
      <c r="H460" s="188">
        <f>IF(C460='Community-Wide Current State'!$A$18,'Inventory - Vehicles and Equip.'!J442-'Inventory - Vehicles and Equip.'!O442,'Inventory - Linear and Vertical'!I447)</f>
        <v>0</v>
      </c>
      <c r="I460" s="188">
        <f>'Inventory - Linear and Vertical'!M447</f>
        <v>0</v>
      </c>
      <c r="J460" s="189" t="str">
        <f>IF(ISNUMBER('Inventory - Linear and Vertical'!AA447),'Inventory - Linear and Vertical'!AA447,"")</f>
        <v/>
      </c>
      <c r="K460" s="190">
        <f t="shared" si="197"/>
        <v>0</v>
      </c>
      <c r="L460" s="190">
        <f t="shared" si="205"/>
        <v>0</v>
      </c>
      <c r="M460" s="190">
        <f t="shared" si="206"/>
        <v>0</v>
      </c>
      <c r="N460" s="190">
        <f t="shared" si="207"/>
        <v>0</v>
      </c>
      <c r="O460" s="190">
        <f t="shared" si="208"/>
        <v>0</v>
      </c>
      <c r="P460" s="191">
        <f t="shared" si="209"/>
        <v>0</v>
      </c>
      <c r="Q460" s="192" t="str">
        <f t="shared" si="210"/>
        <v/>
      </c>
      <c r="R460" s="192" t="str">
        <f t="shared" si="211"/>
        <v/>
      </c>
      <c r="S460" s="169" t="str">
        <f t="shared" si="198"/>
        <v/>
      </c>
      <c r="T460" s="169" t="str">
        <f t="shared" si="224"/>
        <v/>
      </c>
      <c r="U460" s="169" t="str">
        <f t="shared" si="224"/>
        <v/>
      </c>
      <c r="V460" s="169" t="str">
        <f t="shared" si="199"/>
        <v/>
      </c>
      <c r="W460" s="169" t="str">
        <f t="shared" si="222"/>
        <v/>
      </c>
      <c r="X460" s="169" t="str">
        <f t="shared" si="222"/>
        <v/>
      </c>
      <c r="Y460" s="169" t="str">
        <f t="shared" si="222"/>
        <v/>
      </c>
      <c r="Z460" s="169" t="str">
        <f t="shared" si="222"/>
        <v/>
      </c>
      <c r="AA460" s="169" t="str">
        <f t="shared" si="222"/>
        <v/>
      </c>
      <c r="AB460" s="169" t="str">
        <f t="shared" si="222"/>
        <v/>
      </c>
      <c r="AC460" s="169" t="str">
        <f t="shared" si="222"/>
        <v/>
      </c>
      <c r="AD460" s="169" t="str">
        <f t="shared" si="222"/>
        <v/>
      </c>
      <c r="AE460" s="169" t="str">
        <f t="shared" si="222"/>
        <v/>
      </c>
      <c r="AF460" s="169" t="str">
        <f t="shared" si="222"/>
        <v/>
      </c>
      <c r="AG460" s="169" t="str">
        <f t="shared" si="223"/>
        <v/>
      </c>
      <c r="AH460" s="169" t="str">
        <f t="shared" si="223"/>
        <v/>
      </c>
      <c r="AI460" s="169" t="str">
        <f t="shared" si="223"/>
        <v/>
      </c>
      <c r="AJ460" s="169" t="str">
        <f t="shared" si="223"/>
        <v/>
      </c>
      <c r="AK460" s="169" t="str">
        <f t="shared" si="223"/>
        <v/>
      </c>
      <c r="AL460" s="169" t="str">
        <f t="shared" si="223"/>
        <v/>
      </c>
      <c r="AM460" s="169" t="str">
        <f t="shared" si="223"/>
        <v/>
      </c>
      <c r="AN460" s="169" t="str">
        <f t="shared" si="223"/>
        <v/>
      </c>
      <c r="AO460" s="169" t="str">
        <f t="shared" si="223"/>
        <v/>
      </c>
      <c r="AP460" s="169" t="str">
        <f t="shared" si="223"/>
        <v/>
      </c>
      <c r="AQ460" s="170">
        <f t="shared" si="212"/>
        <v>0</v>
      </c>
      <c r="AR460" s="170">
        <f t="shared" si="213"/>
        <v>0</v>
      </c>
      <c r="AS460" s="193">
        <f t="shared" si="214"/>
        <v>0</v>
      </c>
    </row>
    <row r="461" spans="1:45" s="74" customFormat="1" ht="27.75" customHeight="1">
      <c r="A461" s="184">
        <f>'Inventory - Linear and Vertical'!A448</f>
        <v>445</v>
      </c>
      <c r="B461" s="184"/>
      <c r="C461" s="184">
        <f>'Inventory - Linear and Vertical'!D448</f>
        <v>0</v>
      </c>
      <c r="D461" s="184" t="str">
        <f>IF('Inventory - Linear and Vertical'!E448="","",'Inventory - Linear and Vertical'!E448)</f>
        <v/>
      </c>
      <c r="E461" s="185">
        <f>'Inventory - Linear and Vertical'!F448</f>
        <v>0</v>
      </c>
      <c r="F461" s="186">
        <f>'Inventory - Linear and Vertical'!G448</f>
        <v>0</v>
      </c>
      <c r="G461" s="194">
        <f>'Inventory - Linear and Vertical'!K448</f>
        <v>0</v>
      </c>
      <c r="H461" s="188">
        <f>IF(C461='Community-Wide Current State'!$A$18,'Inventory - Vehicles and Equip.'!J443-'Inventory - Vehicles and Equip.'!O443,'Inventory - Linear and Vertical'!I448)</f>
        <v>0</v>
      </c>
      <c r="I461" s="188">
        <f>'Inventory - Linear and Vertical'!M448</f>
        <v>0</v>
      </c>
      <c r="J461" s="189" t="str">
        <f>IF(ISNUMBER('Inventory - Linear and Vertical'!AA448),'Inventory - Linear and Vertical'!AA448,"")</f>
        <v/>
      </c>
      <c r="K461" s="190">
        <f t="shared" si="197"/>
        <v>0</v>
      </c>
      <c r="L461" s="190">
        <f t="shared" si="205"/>
        <v>0</v>
      </c>
      <c r="M461" s="190">
        <f t="shared" si="206"/>
        <v>0</v>
      </c>
      <c r="N461" s="190">
        <f t="shared" si="207"/>
        <v>0</v>
      </c>
      <c r="O461" s="190">
        <f t="shared" si="208"/>
        <v>0</v>
      </c>
      <c r="P461" s="191">
        <f t="shared" si="209"/>
        <v>0</v>
      </c>
      <c r="Q461" s="192" t="str">
        <f t="shared" si="210"/>
        <v/>
      </c>
      <c r="R461" s="192" t="str">
        <f t="shared" si="211"/>
        <v/>
      </c>
      <c r="S461" s="169" t="str">
        <f t="shared" si="198"/>
        <v/>
      </c>
      <c r="T461" s="169" t="str">
        <f t="shared" si="224"/>
        <v/>
      </c>
      <c r="U461" s="169" t="str">
        <f t="shared" si="224"/>
        <v/>
      </c>
      <c r="V461" s="169" t="str">
        <f t="shared" si="199"/>
        <v/>
      </c>
      <c r="W461" s="169" t="str">
        <f t="shared" si="222"/>
        <v/>
      </c>
      <c r="X461" s="169" t="str">
        <f t="shared" si="222"/>
        <v/>
      </c>
      <c r="Y461" s="169" t="str">
        <f t="shared" si="222"/>
        <v/>
      </c>
      <c r="Z461" s="169" t="str">
        <f t="shared" si="222"/>
        <v/>
      </c>
      <c r="AA461" s="169" t="str">
        <f t="shared" si="222"/>
        <v/>
      </c>
      <c r="AB461" s="169" t="str">
        <f t="shared" si="222"/>
        <v/>
      </c>
      <c r="AC461" s="169" t="str">
        <f t="shared" si="222"/>
        <v/>
      </c>
      <c r="AD461" s="169" t="str">
        <f t="shared" si="222"/>
        <v/>
      </c>
      <c r="AE461" s="169" t="str">
        <f t="shared" si="222"/>
        <v/>
      </c>
      <c r="AF461" s="169" t="str">
        <f t="shared" si="222"/>
        <v/>
      </c>
      <c r="AG461" s="169" t="str">
        <f t="shared" si="223"/>
        <v/>
      </c>
      <c r="AH461" s="169" t="str">
        <f t="shared" si="223"/>
        <v/>
      </c>
      <c r="AI461" s="169" t="str">
        <f t="shared" si="223"/>
        <v/>
      </c>
      <c r="AJ461" s="169" t="str">
        <f t="shared" si="223"/>
        <v/>
      </c>
      <c r="AK461" s="169" t="str">
        <f t="shared" si="223"/>
        <v/>
      </c>
      <c r="AL461" s="169" t="str">
        <f t="shared" si="223"/>
        <v/>
      </c>
      <c r="AM461" s="169" t="str">
        <f t="shared" si="223"/>
        <v/>
      </c>
      <c r="AN461" s="169" t="str">
        <f t="shared" si="223"/>
        <v/>
      </c>
      <c r="AO461" s="169" t="str">
        <f t="shared" si="223"/>
        <v/>
      </c>
      <c r="AP461" s="169" t="str">
        <f t="shared" si="223"/>
        <v/>
      </c>
      <c r="AQ461" s="170">
        <f t="shared" si="212"/>
        <v>0</v>
      </c>
      <c r="AR461" s="170">
        <f t="shared" si="213"/>
        <v>0</v>
      </c>
      <c r="AS461" s="193">
        <f t="shared" si="214"/>
        <v>0</v>
      </c>
    </row>
    <row r="462" spans="1:45" s="74" customFormat="1" ht="27.75" customHeight="1">
      <c r="A462" s="184">
        <f>'Inventory - Linear and Vertical'!A449</f>
        <v>446</v>
      </c>
      <c r="B462" s="184"/>
      <c r="C462" s="184">
        <f>'Inventory - Linear and Vertical'!D449</f>
        <v>0</v>
      </c>
      <c r="D462" s="184" t="str">
        <f>IF('Inventory - Linear and Vertical'!E449="","",'Inventory - Linear and Vertical'!E449)</f>
        <v/>
      </c>
      <c r="E462" s="185">
        <f>'Inventory - Linear and Vertical'!F449</f>
        <v>0</v>
      </c>
      <c r="F462" s="186">
        <f>'Inventory - Linear and Vertical'!G449</f>
        <v>0</v>
      </c>
      <c r="G462" s="194">
        <f>'Inventory - Linear and Vertical'!K449</f>
        <v>0</v>
      </c>
      <c r="H462" s="188">
        <f>IF(C462='Community-Wide Current State'!$A$18,'Inventory - Vehicles and Equip.'!J444-'Inventory - Vehicles and Equip.'!O444,'Inventory - Linear and Vertical'!I449)</f>
        <v>0</v>
      </c>
      <c r="I462" s="188">
        <f>'Inventory - Linear and Vertical'!M449</f>
        <v>0</v>
      </c>
      <c r="J462" s="189" t="str">
        <f>IF(ISNUMBER('Inventory - Linear and Vertical'!AA449),'Inventory - Linear and Vertical'!AA449,"")</f>
        <v/>
      </c>
      <c r="K462" s="190">
        <f t="shared" si="197"/>
        <v>0</v>
      </c>
      <c r="L462" s="190">
        <f t="shared" si="205"/>
        <v>0</v>
      </c>
      <c r="M462" s="190">
        <f t="shared" si="206"/>
        <v>0</v>
      </c>
      <c r="N462" s="190">
        <f t="shared" si="207"/>
        <v>0</v>
      </c>
      <c r="O462" s="190">
        <f t="shared" si="208"/>
        <v>0</v>
      </c>
      <c r="P462" s="191">
        <f t="shared" si="209"/>
        <v>0</v>
      </c>
      <c r="Q462" s="192" t="str">
        <f t="shared" si="210"/>
        <v/>
      </c>
      <c r="R462" s="192" t="str">
        <f t="shared" si="211"/>
        <v/>
      </c>
      <c r="S462" s="169" t="str">
        <f t="shared" si="198"/>
        <v/>
      </c>
      <c r="T462" s="169" t="str">
        <f t="shared" si="224"/>
        <v/>
      </c>
      <c r="U462" s="169" t="str">
        <f t="shared" si="224"/>
        <v/>
      </c>
      <c r="V462" s="169" t="str">
        <f t="shared" si="199"/>
        <v/>
      </c>
      <c r="W462" s="169" t="str">
        <f t="shared" si="222"/>
        <v/>
      </c>
      <c r="X462" s="169" t="str">
        <f t="shared" si="222"/>
        <v/>
      </c>
      <c r="Y462" s="169" t="str">
        <f t="shared" si="222"/>
        <v/>
      </c>
      <c r="Z462" s="169" t="str">
        <f t="shared" si="222"/>
        <v/>
      </c>
      <c r="AA462" s="169" t="str">
        <f t="shared" si="222"/>
        <v/>
      </c>
      <c r="AB462" s="169" t="str">
        <f t="shared" si="222"/>
        <v/>
      </c>
      <c r="AC462" s="169" t="str">
        <f t="shared" si="222"/>
        <v/>
      </c>
      <c r="AD462" s="169" t="str">
        <f t="shared" si="222"/>
        <v/>
      </c>
      <c r="AE462" s="169" t="str">
        <f t="shared" si="222"/>
        <v/>
      </c>
      <c r="AF462" s="169" t="str">
        <f t="shared" si="222"/>
        <v/>
      </c>
      <c r="AG462" s="169" t="str">
        <f t="shared" si="223"/>
        <v/>
      </c>
      <c r="AH462" s="169" t="str">
        <f t="shared" si="223"/>
        <v/>
      </c>
      <c r="AI462" s="169" t="str">
        <f t="shared" si="223"/>
        <v/>
      </c>
      <c r="AJ462" s="169" t="str">
        <f t="shared" si="223"/>
        <v/>
      </c>
      <c r="AK462" s="169" t="str">
        <f t="shared" si="223"/>
        <v/>
      </c>
      <c r="AL462" s="169" t="str">
        <f t="shared" si="223"/>
        <v/>
      </c>
      <c r="AM462" s="169" t="str">
        <f t="shared" si="223"/>
        <v/>
      </c>
      <c r="AN462" s="169" t="str">
        <f t="shared" si="223"/>
        <v/>
      </c>
      <c r="AO462" s="169" t="str">
        <f t="shared" si="223"/>
        <v/>
      </c>
      <c r="AP462" s="169" t="str">
        <f t="shared" si="223"/>
        <v/>
      </c>
      <c r="AQ462" s="170">
        <f t="shared" si="212"/>
        <v>0</v>
      </c>
      <c r="AR462" s="170">
        <f t="shared" si="213"/>
        <v>0</v>
      </c>
      <c r="AS462" s="193">
        <f t="shared" si="214"/>
        <v>0</v>
      </c>
    </row>
    <row r="463" spans="1:45" s="74" customFormat="1" ht="27.75" customHeight="1">
      <c r="A463" s="184">
        <f>'Inventory - Linear and Vertical'!A450</f>
        <v>447</v>
      </c>
      <c r="B463" s="184"/>
      <c r="C463" s="184">
        <f>'Inventory - Linear and Vertical'!D450</f>
        <v>0</v>
      </c>
      <c r="D463" s="184" t="str">
        <f>IF('Inventory - Linear and Vertical'!E450="","",'Inventory - Linear and Vertical'!E450)</f>
        <v/>
      </c>
      <c r="E463" s="185">
        <f>'Inventory - Linear and Vertical'!F450</f>
        <v>0</v>
      </c>
      <c r="F463" s="186">
        <f>'Inventory - Linear and Vertical'!G450</f>
        <v>0</v>
      </c>
      <c r="G463" s="194">
        <f>'Inventory - Linear and Vertical'!K450</f>
        <v>0</v>
      </c>
      <c r="H463" s="188">
        <f>IF(C463='Community-Wide Current State'!$A$18,'Inventory - Vehicles and Equip.'!J445-'Inventory - Vehicles and Equip.'!O445,'Inventory - Linear and Vertical'!I450)</f>
        <v>0</v>
      </c>
      <c r="I463" s="188">
        <f>'Inventory - Linear and Vertical'!M450</f>
        <v>0</v>
      </c>
      <c r="J463" s="189" t="str">
        <f>IF(ISNUMBER('Inventory - Linear and Vertical'!AA450),'Inventory - Linear and Vertical'!AA450,"")</f>
        <v/>
      </c>
      <c r="K463" s="190">
        <f t="shared" si="197"/>
        <v>0</v>
      </c>
      <c r="L463" s="190">
        <f t="shared" si="205"/>
        <v>0</v>
      </c>
      <c r="M463" s="190">
        <f t="shared" si="206"/>
        <v>0</v>
      </c>
      <c r="N463" s="190">
        <f t="shared" si="207"/>
        <v>0</v>
      </c>
      <c r="O463" s="190">
        <f t="shared" si="208"/>
        <v>0</v>
      </c>
      <c r="P463" s="191">
        <f t="shared" si="209"/>
        <v>0</v>
      </c>
      <c r="Q463" s="192" t="str">
        <f t="shared" si="210"/>
        <v/>
      </c>
      <c r="R463" s="192" t="str">
        <f t="shared" si="211"/>
        <v/>
      </c>
      <c r="S463" s="169" t="str">
        <f t="shared" si="198"/>
        <v/>
      </c>
      <c r="T463" s="169" t="str">
        <f t="shared" si="224"/>
        <v/>
      </c>
      <c r="U463" s="169" t="str">
        <f t="shared" si="224"/>
        <v/>
      </c>
      <c r="V463" s="169" t="str">
        <f t="shared" si="199"/>
        <v/>
      </c>
      <c r="W463" s="169" t="str">
        <f t="shared" si="222"/>
        <v/>
      </c>
      <c r="X463" s="169" t="str">
        <f t="shared" si="222"/>
        <v/>
      </c>
      <c r="Y463" s="169" t="str">
        <f t="shared" si="222"/>
        <v/>
      </c>
      <c r="Z463" s="169" t="str">
        <f t="shared" si="222"/>
        <v/>
      </c>
      <c r="AA463" s="169" t="str">
        <f t="shared" si="222"/>
        <v/>
      </c>
      <c r="AB463" s="169" t="str">
        <f t="shared" si="222"/>
        <v/>
      </c>
      <c r="AC463" s="169" t="str">
        <f t="shared" si="222"/>
        <v/>
      </c>
      <c r="AD463" s="169" t="str">
        <f t="shared" si="222"/>
        <v/>
      </c>
      <c r="AE463" s="169" t="str">
        <f t="shared" si="222"/>
        <v/>
      </c>
      <c r="AF463" s="169" t="str">
        <f t="shared" si="222"/>
        <v/>
      </c>
      <c r="AG463" s="169" t="str">
        <f t="shared" si="223"/>
        <v/>
      </c>
      <c r="AH463" s="169" t="str">
        <f t="shared" si="223"/>
        <v/>
      </c>
      <c r="AI463" s="169" t="str">
        <f t="shared" si="223"/>
        <v/>
      </c>
      <c r="AJ463" s="169" t="str">
        <f t="shared" si="223"/>
        <v/>
      </c>
      <c r="AK463" s="169" t="str">
        <f t="shared" si="223"/>
        <v/>
      </c>
      <c r="AL463" s="169" t="str">
        <f t="shared" si="223"/>
        <v/>
      </c>
      <c r="AM463" s="169" t="str">
        <f t="shared" si="223"/>
        <v/>
      </c>
      <c r="AN463" s="169" t="str">
        <f t="shared" si="223"/>
        <v/>
      </c>
      <c r="AO463" s="169" t="str">
        <f t="shared" si="223"/>
        <v/>
      </c>
      <c r="AP463" s="169" t="str">
        <f t="shared" si="223"/>
        <v/>
      </c>
      <c r="AQ463" s="170">
        <f t="shared" si="212"/>
        <v>0</v>
      </c>
      <c r="AR463" s="170">
        <f t="shared" si="213"/>
        <v>0</v>
      </c>
      <c r="AS463" s="193">
        <f t="shared" si="214"/>
        <v>0</v>
      </c>
    </row>
    <row r="464" spans="1:45" s="74" customFormat="1" ht="27.75" customHeight="1">
      <c r="A464" s="184">
        <f>'Inventory - Linear and Vertical'!A451</f>
        <v>448</v>
      </c>
      <c r="B464" s="184"/>
      <c r="C464" s="184">
        <f>'Inventory - Linear and Vertical'!D451</f>
        <v>0</v>
      </c>
      <c r="D464" s="184" t="str">
        <f>IF('Inventory - Linear and Vertical'!E451="","",'Inventory - Linear and Vertical'!E451)</f>
        <v/>
      </c>
      <c r="E464" s="185">
        <f>'Inventory - Linear and Vertical'!F451</f>
        <v>0</v>
      </c>
      <c r="F464" s="186">
        <f>'Inventory - Linear and Vertical'!G451</f>
        <v>0</v>
      </c>
      <c r="G464" s="194">
        <f>'Inventory - Linear and Vertical'!K451</f>
        <v>0</v>
      </c>
      <c r="H464" s="188">
        <f>IF(C464='Community-Wide Current State'!$A$18,'Inventory - Vehicles and Equip.'!J446-'Inventory - Vehicles and Equip.'!O446,'Inventory - Linear and Vertical'!I451)</f>
        <v>0</v>
      </c>
      <c r="I464" s="188">
        <f>'Inventory - Linear and Vertical'!M451</f>
        <v>0</v>
      </c>
      <c r="J464" s="189" t="str">
        <f>IF(ISNUMBER('Inventory - Linear and Vertical'!AA451),'Inventory - Linear and Vertical'!AA451,"")</f>
        <v/>
      </c>
      <c r="K464" s="190">
        <f t="shared" si="197"/>
        <v>0</v>
      </c>
      <c r="L464" s="190">
        <f t="shared" si="205"/>
        <v>0</v>
      </c>
      <c r="M464" s="190">
        <f t="shared" si="206"/>
        <v>0</v>
      </c>
      <c r="N464" s="190">
        <f t="shared" si="207"/>
        <v>0</v>
      </c>
      <c r="O464" s="190">
        <f t="shared" si="208"/>
        <v>0</v>
      </c>
      <c r="P464" s="191">
        <f t="shared" si="209"/>
        <v>0</v>
      </c>
      <c r="Q464" s="192" t="str">
        <f t="shared" si="210"/>
        <v/>
      </c>
      <c r="R464" s="192" t="str">
        <f t="shared" si="211"/>
        <v/>
      </c>
      <c r="S464" s="169" t="str">
        <f t="shared" si="198"/>
        <v/>
      </c>
      <c r="T464" s="169" t="str">
        <f t="shared" si="224"/>
        <v/>
      </c>
      <c r="U464" s="169" t="str">
        <f t="shared" si="224"/>
        <v/>
      </c>
      <c r="V464" s="169" t="str">
        <f t="shared" si="199"/>
        <v/>
      </c>
      <c r="W464" s="169" t="str">
        <f t="shared" si="222"/>
        <v/>
      </c>
      <c r="X464" s="169" t="str">
        <f t="shared" si="222"/>
        <v/>
      </c>
      <c r="Y464" s="169" t="str">
        <f t="shared" si="222"/>
        <v/>
      </c>
      <c r="Z464" s="169" t="str">
        <f t="shared" si="222"/>
        <v/>
      </c>
      <c r="AA464" s="169" t="str">
        <f t="shared" si="222"/>
        <v/>
      </c>
      <c r="AB464" s="169" t="str">
        <f t="shared" si="222"/>
        <v/>
      </c>
      <c r="AC464" s="169" t="str">
        <f t="shared" si="222"/>
        <v/>
      </c>
      <c r="AD464" s="169" t="str">
        <f t="shared" si="222"/>
        <v/>
      </c>
      <c r="AE464" s="169" t="str">
        <f t="shared" si="222"/>
        <v/>
      </c>
      <c r="AF464" s="169" t="str">
        <f t="shared" si="222"/>
        <v/>
      </c>
      <c r="AG464" s="169" t="str">
        <f t="shared" si="223"/>
        <v/>
      </c>
      <c r="AH464" s="169" t="str">
        <f t="shared" si="223"/>
        <v/>
      </c>
      <c r="AI464" s="169" t="str">
        <f t="shared" si="223"/>
        <v/>
      </c>
      <c r="AJ464" s="169" t="str">
        <f t="shared" si="223"/>
        <v/>
      </c>
      <c r="AK464" s="169" t="str">
        <f t="shared" si="223"/>
        <v/>
      </c>
      <c r="AL464" s="169" t="str">
        <f t="shared" si="223"/>
        <v/>
      </c>
      <c r="AM464" s="169" t="str">
        <f t="shared" si="223"/>
        <v/>
      </c>
      <c r="AN464" s="169" t="str">
        <f t="shared" si="223"/>
        <v/>
      </c>
      <c r="AO464" s="169" t="str">
        <f t="shared" si="223"/>
        <v/>
      </c>
      <c r="AP464" s="169" t="str">
        <f t="shared" si="223"/>
        <v/>
      </c>
      <c r="AQ464" s="170">
        <f t="shared" si="212"/>
        <v>0</v>
      </c>
      <c r="AR464" s="170">
        <f t="shared" si="213"/>
        <v>0</v>
      </c>
      <c r="AS464" s="193">
        <f t="shared" si="214"/>
        <v>0</v>
      </c>
    </row>
    <row r="465" spans="1:45" s="74" customFormat="1" ht="27.75" customHeight="1">
      <c r="A465" s="184">
        <f>'Inventory - Linear and Vertical'!A452</f>
        <v>449</v>
      </c>
      <c r="B465" s="184"/>
      <c r="C465" s="184">
        <f>'Inventory - Linear and Vertical'!D452</f>
        <v>0</v>
      </c>
      <c r="D465" s="184" t="str">
        <f>IF('Inventory - Linear and Vertical'!E452="","",'Inventory - Linear and Vertical'!E452)</f>
        <v/>
      </c>
      <c r="E465" s="185">
        <f>'Inventory - Linear and Vertical'!F452</f>
        <v>0</v>
      </c>
      <c r="F465" s="186">
        <f>'Inventory - Linear and Vertical'!G452</f>
        <v>0</v>
      </c>
      <c r="G465" s="194">
        <f>'Inventory - Linear and Vertical'!K452</f>
        <v>0</v>
      </c>
      <c r="H465" s="188">
        <f>IF(C465='Community-Wide Current State'!$A$18,'Inventory - Vehicles and Equip.'!J447-'Inventory - Vehicles and Equip.'!O447,'Inventory - Linear and Vertical'!I452)</f>
        <v>0</v>
      </c>
      <c r="I465" s="188">
        <f>'Inventory - Linear and Vertical'!M452</f>
        <v>0</v>
      </c>
      <c r="J465" s="189" t="str">
        <f>IF(ISNUMBER('Inventory - Linear and Vertical'!AA452),'Inventory - Linear and Vertical'!AA452,"")</f>
        <v/>
      </c>
      <c r="K465" s="190">
        <f t="shared" si="197"/>
        <v>0</v>
      </c>
      <c r="L465" s="190">
        <f t="shared" si="205"/>
        <v>0</v>
      </c>
      <c r="M465" s="190">
        <f t="shared" si="206"/>
        <v>0</v>
      </c>
      <c r="N465" s="190">
        <f t="shared" si="207"/>
        <v>0</v>
      </c>
      <c r="O465" s="190">
        <f t="shared" si="208"/>
        <v>0</v>
      </c>
      <c r="P465" s="191">
        <f t="shared" si="209"/>
        <v>0</v>
      </c>
      <c r="Q465" s="192" t="str">
        <f t="shared" si="210"/>
        <v/>
      </c>
      <c r="R465" s="192" t="str">
        <f t="shared" si="211"/>
        <v/>
      </c>
      <c r="S465" s="169" t="str">
        <f t="shared" si="198"/>
        <v/>
      </c>
      <c r="T465" s="169" t="str">
        <f t="shared" si="224"/>
        <v/>
      </c>
      <c r="U465" s="169" t="str">
        <f t="shared" si="224"/>
        <v/>
      </c>
      <c r="V465" s="169" t="str">
        <f t="shared" si="199"/>
        <v/>
      </c>
      <c r="W465" s="169" t="str">
        <f t="shared" si="222"/>
        <v/>
      </c>
      <c r="X465" s="169" t="str">
        <f t="shared" si="222"/>
        <v/>
      </c>
      <c r="Y465" s="169" t="str">
        <f t="shared" si="222"/>
        <v/>
      </c>
      <c r="Z465" s="169" t="str">
        <f t="shared" si="222"/>
        <v/>
      </c>
      <c r="AA465" s="169" t="str">
        <f t="shared" si="222"/>
        <v/>
      </c>
      <c r="AB465" s="169" t="str">
        <f t="shared" si="222"/>
        <v/>
      </c>
      <c r="AC465" s="169" t="str">
        <f t="shared" si="222"/>
        <v/>
      </c>
      <c r="AD465" s="169" t="str">
        <f t="shared" si="222"/>
        <v/>
      </c>
      <c r="AE465" s="169" t="str">
        <f t="shared" si="222"/>
        <v/>
      </c>
      <c r="AF465" s="169" t="str">
        <f t="shared" si="222"/>
        <v/>
      </c>
      <c r="AG465" s="169" t="str">
        <f t="shared" si="223"/>
        <v/>
      </c>
      <c r="AH465" s="169" t="str">
        <f t="shared" si="223"/>
        <v/>
      </c>
      <c r="AI465" s="169" t="str">
        <f t="shared" si="223"/>
        <v/>
      </c>
      <c r="AJ465" s="169" t="str">
        <f t="shared" si="223"/>
        <v/>
      </c>
      <c r="AK465" s="169" t="str">
        <f t="shared" si="223"/>
        <v/>
      </c>
      <c r="AL465" s="169" t="str">
        <f t="shared" si="223"/>
        <v/>
      </c>
      <c r="AM465" s="169" t="str">
        <f t="shared" si="223"/>
        <v/>
      </c>
      <c r="AN465" s="169" t="str">
        <f t="shared" si="223"/>
        <v/>
      </c>
      <c r="AO465" s="169" t="str">
        <f t="shared" si="223"/>
        <v/>
      </c>
      <c r="AP465" s="169" t="str">
        <f t="shared" si="223"/>
        <v/>
      </c>
      <c r="AQ465" s="170">
        <f t="shared" si="212"/>
        <v>0</v>
      </c>
      <c r="AR465" s="170">
        <f t="shared" si="213"/>
        <v>0</v>
      </c>
      <c r="AS465" s="193">
        <f t="shared" si="214"/>
        <v>0</v>
      </c>
    </row>
    <row r="466" spans="1:45" s="74" customFormat="1" ht="27.75" customHeight="1">
      <c r="A466" s="184">
        <f>'Inventory - Linear and Vertical'!A453</f>
        <v>450</v>
      </c>
      <c r="B466" s="184"/>
      <c r="C466" s="184">
        <f>'Inventory - Linear and Vertical'!D453</f>
        <v>0</v>
      </c>
      <c r="D466" s="184" t="str">
        <f>IF('Inventory - Linear and Vertical'!E453="","",'Inventory - Linear and Vertical'!E453)</f>
        <v/>
      </c>
      <c r="E466" s="185">
        <f>'Inventory - Linear and Vertical'!F453</f>
        <v>0</v>
      </c>
      <c r="F466" s="186">
        <f>'Inventory - Linear and Vertical'!G453</f>
        <v>0</v>
      </c>
      <c r="G466" s="194">
        <f>'Inventory - Linear and Vertical'!K453</f>
        <v>0</v>
      </c>
      <c r="H466" s="188">
        <f>IF(C466='Community-Wide Current State'!$A$18,'Inventory - Vehicles and Equip.'!J448-'Inventory - Vehicles and Equip.'!O448,'Inventory - Linear and Vertical'!I453)</f>
        <v>0</v>
      </c>
      <c r="I466" s="188">
        <f>'Inventory - Linear and Vertical'!M453</f>
        <v>0</v>
      </c>
      <c r="J466" s="189" t="str">
        <f>IF(ISNUMBER('Inventory - Linear and Vertical'!AA453),'Inventory - Linear and Vertical'!AA453,"")</f>
        <v/>
      </c>
      <c r="K466" s="190">
        <f t="shared" ref="K466:K516" si="225">IF(ISNUMBER(J466),H466+J466,H466+$I466)</f>
        <v>0</v>
      </c>
      <c r="L466" s="190">
        <f t="shared" si="205"/>
        <v>0</v>
      </c>
      <c r="M466" s="190">
        <f t="shared" si="206"/>
        <v>0</v>
      </c>
      <c r="N466" s="190">
        <f t="shared" si="207"/>
        <v>0</v>
      </c>
      <c r="O466" s="190">
        <f t="shared" si="208"/>
        <v>0</v>
      </c>
      <c r="P466" s="191">
        <f t="shared" si="209"/>
        <v>0</v>
      </c>
      <c r="Q466" s="192" t="str">
        <f t="shared" si="210"/>
        <v/>
      </c>
      <c r="R466" s="192" t="str">
        <f t="shared" si="211"/>
        <v/>
      </c>
      <c r="S466" s="169" t="str">
        <f t="shared" si="198"/>
        <v/>
      </c>
      <c r="T466" s="169" t="str">
        <f t="shared" si="224"/>
        <v/>
      </c>
      <c r="U466" s="169" t="str">
        <f t="shared" si="224"/>
        <v/>
      </c>
      <c r="V466" s="169" t="str">
        <f t="shared" si="199"/>
        <v/>
      </c>
      <c r="W466" s="169" t="str">
        <f t="shared" si="222"/>
        <v/>
      </c>
      <c r="X466" s="169" t="str">
        <f t="shared" si="222"/>
        <v/>
      </c>
      <c r="Y466" s="169" t="str">
        <f t="shared" si="222"/>
        <v/>
      </c>
      <c r="Z466" s="169" t="str">
        <f t="shared" si="222"/>
        <v/>
      </c>
      <c r="AA466" s="169" t="str">
        <f t="shared" si="222"/>
        <v/>
      </c>
      <c r="AB466" s="169" t="str">
        <f t="shared" si="222"/>
        <v/>
      </c>
      <c r="AC466" s="169" t="str">
        <f t="shared" si="222"/>
        <v/>
      </c>
      <c r="AD466" s="169" t="str">
        <f t="shared" si="222"/>
        <v/>
      </c>
      <c r="AE466" s="169" t="str">
        <f t="shared" si="222"/>
        <v/>
      </c>
      <c r="AF466" s="169" t="str">
        <f t="shared" si="222"/>
        <v/>
      </c>
      <c r="AG466" s="169" t="str">
        <f t="shared" si="223"/>
        <v/>
      </c>
      <c r="AH466" s="169" t="str">
        <f t="shared" si="223"/>
        <v/>
      </c>
      <c r="AI466" s="169" t="str">
        <f t="shared" si="223"/>
        <v/>
      </c>
      <c r="AJ466" s="169" t="str">
        <f t="shared" si="223"/>
        <v/>
      </c>
      <c r="AK466" s="169" t="str">
        <f t="shared" si="223"/>
        <v/>
      </c>
      <c r="AL466" s="169" t="str">
        <f t="shared" si="223"/>
        <v/>
      </c>
      <c r="AM466" s="169" t="str">
        <f t="shared" si="223"/>
        <v/>
      </c>
      <c r="AN466" s="169" t="str">
        <f t="shared" si="223"/>
        <v/>
      </c>
      <c r="AO466" s="169" t="str">
        <f t="shared" si="223"/>
        <v/>
      </c>
      <c r="AP466" s="169" t="str">
        <f t="shared" si="223"/>
        <v/>
      </c>
      <c r="AQ466" s="170">
        <f t="shared" si="212"/>
        <v>0</v>
      </c>
      <c r="AR466" s="170">
        <f t="shared" si="213"/>
        <v>0</v>
      </c>
      <c r="AS466" s="193">
        <f t="shared" si="214"/>
        <v>0</v>
      </c>
    </row>
    <row r="467" spans="1:45" s="74" customFormat="1" ht="27.75" customHeight="1">
      <c r="A467" s="184">
        <f>'Inventory - Linear and Vertical'!A454</f>
        <v>451</v>
      </c>
      <c r="B467" s="184"/>
      <c r="C467" s="184">
        <f>'Inventory - Linear and Vertical'!D454</f>
        <v>0</v>
      </c>
      <c r="D467" s="184" t="str">
        <f>IF('Inventory - Linear and Vertical'!E454="","",'Inventory - Linear and Vertical'!E454)</f>
        <v/>
      </c>
      <c r="E467" s="185">
        <f>'Inventory - Linear and Vertical'!F454</f>
        <v>0</v>
      </c>
      <c r="F467" s="186">
        <f>'Inventory - Linear and Vertical'!G454</f>
        <v>0</v>
      </c>
      <c r="G467" s="194">
        <f>'Inventory - Linear and Vertical'!K454</f>
        <v>0</v>
      </c>
      <c r="H467" s="188">
        <f>IF(C467='Community-Wide Current State'!$A$18,'Inventory - Vehicles and Equip.'!J449-'Inventory - Vehicles and Equip.'!O449,'Inventory - Linear and Vertical'!I454)</f>
        <v>0</v>
      </c>
      <c r="I467" s="188">
        <f>'Inventory - Linear and Vertical'!M454</f>
        <v>0</v>
      </c>
      <c r="J467" s="189" t="str">
        <f>IF(ISNUMBER('Inventory - Linear and Vertical'!AA454),'Inventory - Linear and Vertical'!AA454,"")</f>
        <v/>
      </c>
      <c r="K467" s="190">
        <f t="shared" si="225"/>
        <v>0</v>
      </c>
      <c r="L467" s="190">
        <f t="shared" si="205"/>
        <v>0</v>
      </c>
      <c r="M467" s="190">
        <f t="shared" si="206"/>
        <v>0</v>
      </c>
      <c r="N467" s="190">
        <f t="shared" si="207"/>
        <v>0</v>
      </c>
      <c r="O467" s="190">
        <f t="shared" si="208"/>
        <v>0</v>
      </c>
      <c r="P467" s="191">
        <f t="shared" si="209"/>
        <v>0</v>
      </c>
      <c r="Q467" s="192" t="str">
        <f t="shared" si="210"/>
        <v/>
      </c>
      <c r="R467" s="192" t="str">
        <f t="shared" si="211"/>
        <v/>
      </c>
      <c r="S467" s="169" t="str">
        <f t="shared" ref="S467:S516" si="226">IF(OR($K467=S$16,$L467=S$16,$M467=S$16,$N467=S$16,$O467=S$16,$P467=S$16),$G467,"")</f>
        <v/>
      </c>
      <c r="T467" s="169" t="str">
        <f t="shared" si="224"/>
        <v/>
      </c>
      <c r="U467" s="169" t="str">
        <f t="shared" si="224"/>
        <v/>
      </c>
      <c r="V467" s="169" t="str">
        <f t="shared" ref="V467:V516" si="227">IF(OR($K467=V$16,$L467=V$16,$M467=V$16,$N467=V$16,$O467=V$16,$P467=V$16),$G467,"")</f>
        <v/>
      </c>
      <c r="W467" s="169" t="str">
        <f t="shared" ref="W467:AF476" si="228">IF(OR($K467=W$16,$L467=W$16,$M467=W$16,$N467=W$16,$O467=W$16,$P467=W$16),$G467,"")</f>
        <v/>
      </c>
      <c r="X467" s="169" t="str">
        <f t="shared" si="228"/>
        <v/>
      </c>
      <c r="Y467" s="169" t="str">
        <f t="shared" si="228"/>
        <v/>
      </c>
      <c r="Z467" s="169" t="str">
        <f t="shared" si="228"/>
        <v/>
      </c>
      <c r="AA467" s="169" t="str">
        <f t="shared" si="228"/>
        <v/>
      </c>
      <c r="AB467" s="169" t="str">
        <f t="shared" si="228"/>
        <v/>
      </c>
      <c r="AC467" s="169" t="str">
        <f t="shared" si="228"/>
        <v/>
      </c>
      <c r="AD467" s="169" t="str">
        <f t="shared" si="228"/>
        <v/>
      </c>
      <c r="AE467" s="169" t="str">
        <f t="shared" si="228"/>
        <v/>
      </c>
      <c r="AF467" s="169" t="str">
        <f t="shared" si="228"/>
        <v/>
      </c>
      <c r="AG467" s="169" t="str">
        <f t="shared" ref="AG467:AP476" si="229">IF(OR($K467=AG$16,$L467=AG$16,$M467=AG$16,$N467=AG$16,$O467=AG$16,$P467=AG$16),$G467,"")</f>
        <v/>
      </c>
      <c r="AH467" s="169" t="str">
        <f t="shared" si="229"/>
        <v/>
      </c>
      <c r="AI467" s="169" t="str">
        <f t="shared" si="229"/>
        <v/>
      </c>
      <c r="AJ467" s="169" t="str">
        <f t="shared" si="229"/>
        <v/>
      </c>
      <c r="AK467" s="169" t="str">
        <f t="shared" si="229"/>
        <v/>
      </c>
      <c r="AL467" s="169" t="str">
        <f t="shared" si="229"/>
        <v/>
      </c>
      <c r="AM467" s="169" t="str">
        <f t="shared" si="229"/>
        <v/>
      </c>
      <c r="AN467" s="169" t="str">
        <f t="shared" si="229"/>
        <v/>
      </c>
      <c r="AO467" s="169" t="str">
        <f t="shared" si="229"/>
        <v/>
      </c>
      <c r="AP467" s="169" t="str">
        <f t="shared" si="229"/>
        <v/>
      </c>
      <c r="AQ467" s="170">
        <f t="shared" si="212"/>
        <v>0</v>
      </c>
      <c r="AR467" s="170">
        <f t="shared" si="213"/>
        <v>0</v>
      </c>
      <c r="AS467" s="193">
        <f t="shared" si="214"/>
        <v>0</v>
      </c>
    </row>
    <row r="468" spans="1:45" s="74" customFormat="1" ht="27.75" customHeight="1">
      <c r="A468" s="184">
        <f>'Inventory - Linear and Vertical'!A455</f>
        <v>452</v>
      </c>
      <c r="B468" s="184"/>
      <c r="C468" s="184">
        <f>'Inventory - Linear and Vertical'!D455</f>
        <v>0</v>
      </c>
      <c r="D468" s="184" t="str">
        <f>IF('Inventory - Linear and Vertical'!E455="","",'Inventory - Linear and Vertical'!E455)</f>
        <v/>
      </c>
      <c r="E468" s="185">
        <f>'Inventory - Linear and Vertical'!F455</f>
        <v>0</v>
      </c>
      <c r="F468" s="186">
        <f>'Inventory - Linear and Vertical'!G455</f>
        <v>0</v>
      </c>
      <c r="G468" s="194">
        <f>'Inventory - Linear and Vertical'!K455</f>
        <v>0</v>
      </c>
      <c r="H468" s="188">
        <f>IF(C468='Community-Wide Current State'!$A$18,'Inventory - Vehicles and Equip.'!J450-'Inventory - Vehicles and Equip.'!O450,'Inventory - Linear and Vertical'!I455)</f>
        <v>0</v>
      </c>
      <c r="I468" s="188">
        <f>'Inventory - Linear and Vertical'!M455</f>
        <v>0</v>
      </c>
      <c r="J468" s="189" t="str">
        <f>IF(ISNUMBER('Inventory - Linear and Vertical'!AA455),'Inventory - Linear and Vertical'!AA455,"")</f>
        <v/>
      </c>
      <c r="K468" s="190">
        <f t="shared" si="225"/>
        <v>0</v>
      </c>
      <c r="L468" s="190">
        <f t="shared" si="205"/>
        <v>0</v>
      </c>
      <c r="M468" s="190">
        <f t="shared" si="206"/>
        <v>0</v>
      </c>
      <c r="N468" s="190">
        <f t="shared" si="207"/>
        <v>0</v>
      </c>
      <c r="O468" s="190">
        <f t="shared" si="208"/>
        <v>0</v>
      </c>
      <c r="P468" s="191">
        <f t="shared" si="209"/>
        <v>0</v>
      </c>
      <c r="Q468" s="192" t="str">
        <f t="shared" si="210"/>
        <v/>
      </c>
      <c r="R468" s="192" t="str">
        <f t="shared" si="211"/>
        <v/>
      </c>
      <c r="S468" s="169" t="str">
        <f t="shared" si="226"/>
        <v/>
      </c>
      <c r="T468" s="169" t="str">
        <f t="shared" si="224"/>
        <v/>
      </c>
      <c r="U468" s="169" t="str">
        <f t="shared" si="224"/>
        <v/>
      </c>
      <c r="V468" s="169" t="str">
        <f t="shared" si="227"/>
        <v/>
      </c>
      <c r="W468" s="169" t="str">
        <f t="shared" si="228"/>
        <v/>
      </c>
      <c r="X468" s="169" t="str">
        <f t="shared" si="228"/>
        <v/>
      </c>
      <c r="Y468" s="169" t="str">
        <f t="shared" si="228"/>
        <v/>
      </c>
      <c r="Z468" s="169" t="str">
        <f t="shared" si="228"/>
        <v/>
      </c>
      <c r="AA468" s="169" t="str">
        <f t="shared" si="228"/>
        <v/>
      </c>
      <c r="AB468" s="169" t="str">
        <f t="shared" si="228"/>
        <v/>
      </c>
      <c r="AC468" s="169" t="str">
        <f t="shared" si="228"/>
        <v/>
      </c>
      <c r="AD468" s="169" t="str">
        <f t="shared" si="228"/>
        <v/>
      </c>
      <c r="AE468" s="169" t="str">
        <f t="shared" si="228"/>
        <v/>
      </c>
      <c r="AF468" s="169" t="str">
        <f t="shared" si="228"/>
        <v/>
      </c>
      <c r="AG468" s="169" t="str">
        <f t="shared" si="229"/>
        <v/>
      </c>
      <c r="AH468" s="169" t="str">
        <f t="shared" si="229"/>
        <v/>
      </c>
      <c r="AI468" s="169" t="str">
        <f t="shared" si="229"/>
        <v/>
      </c>
      <c r="AJ468" s="169" t="str">
        <f t="shared" si="229"/>
        <v/>
      </c>
      <c r="AK468" s="169" t="str">
        <f t="shared" si="229"/>
        <v/>
      </c>
      <c r="AL468" s="169" t="str">
        <f t="shared" si="229"/>
        <v/>
      </c>
      <c r="AM468" s="169" t="str">
        <f t="shared" si="229"/>
        <v/>
      </c>
      <c r="AN468" s="169" t="str">
        <f t="shared" si="229"/>
        <v/>
      </c>
      <c r="AO468" s="169" t="str">
        <f t="shared" si="229"/>
        <v/>
      </c>
      <c r="AP468" s="169" t="str">
        <f t="shared" si="229"/>
        <v/>
      </c>
      <c r="AQ468" s="170">
        <f t="shared" si="212"/>
        <v>0</v>
      </c>
      <c r="AR468" s="170">
        <f t="shared" si="213"/>
        <v>0</v>
      </c>
      <c r="AS468" s="193">
        <f t="shared" si="214"/>
        <v>0</v>
      </c>
    </row>
    <row r="469" spans="1:45" s="74" customFormat="1" ht="27.75" customHeight="1">
      <c r="A469" s="184">
        <f>'Inventory - Linear and Vertical'!A456</f>
        <v>453</v>
      </c>
      <c r="B469" s="184"/>
      <c r="C469" s="184">
        <f>'Inventory - Linear and Vertical'!D456</f>
        <v>0</v>
      </c>
      <c r="D469" s="184" t="str">
        <f>IF('Inventory - Linear and Vertical'!E456="","",'Inventory - Linear and Vertical'!E456)</f>
        <v/>
      </c>
      <c r="E469" s="185">
        <f>'Inventory - Linear and Vertical'!F456</f>
        <v>0</v>
      </c>
      <c r="F469" s="186">
        <f>'Inventory - Linear and Vertical'!G456</f>
        <v>0</v>
      </c>
      <c r="G469" s="194">
        <f>'Inventory - Linear and Vertical'!K456</f>
        <v>0</v>
      </c>
      <c r="H469" s="188">
        <f>IF(C469='Community-Wide Current State'!$A$18,'Inventory - Vehicles and Equip.'!J451-'Inventory - Vehicles and Equip.'!O451,'Inventory - Linear and Vertical'!I456)</f>
        <v>0</v>
      </c>
      <c r="I469" s="188">
        <f>'Inventory - Linear and Vertical'!M456</f>
        <v>0</v>
      </c>
      <c r="J469" s="189" t="str">
        <f>IF(ISNUMBER('Inventory - Linear and Vertical'!AA456),'Inventory - Linear and Vertical'!AA456,"")</f>
        <v/>
      </c>
      <c r="K469" s="190">
        <f t="shared" si="225"/>
        <v>0</v>
      </c>
      <c r="L469" s="190">
        <f t="shared" si="205"/>
        <v>0</v>
      </c>
      <c r="M469" s="190">
        <f t="shared" si="206"/>
        <v>0</v>
      </c>
      <c r="N469" s="190">
        <f t="shared" si="207"/>
        <v>0</v>
      </c>
      <c r="O469" s="190">
        <f t="shared" si="208"/>
        <v>0</v>
      </c>
      <c r="P469" s="191">
        <f t="shared" si="209"/>
        <v>0</v>
      </c>
      <c r="Q469" s="192" t="str">
        <f t="shared" si="210"/>
        <v/>
      </c>
      <c r="R469" s="192" t="str">
        <f t="shared" si="211"/>
        <v/>
      </c>
      <c r="S469" s="169" t="str">
        <f t="shared" si="226"/>
        <v/>
      </c>
      <c r="T469" s="169" t="str">
        <f t="shared" si="224"/>
        <v/>
      </c>
      <c r="U469" s="169" t="str">
        <f t="shared" si="224"/>
        <v/>
      </c>
      <c r="V469" s="169" t="str">
        <f t="shared" si="227"/>
        <v/>
      </c>
      <c r="W469" s="169" t="str">
        <f t="shared" si="228"/>
        <v/>
      </c>
      <c r="X469" s="169" t="str">
        <f t="shared" si="228"/>
        <v/>
      </c>
      <c r="Y469" s="169" t="str">
        <f t="shared" si="228"/>
        <v/>
      </c>
      <c r="Z469" s="169" t="str">
        <f t="shared" si="228"/>
        <v/>
      </c>
      <c r="AA469" s="169" t="str">
        <f t="shared" si="228"/>
        <v/>
      </c>
      <c r="AB469" s="169" t="str">
        <f t="shared" si="228"/>
        <v/>
      </c>
      <c r="AC469" s="169" t="str">
        <f t="shared" si="228"/>
        <v/>
      </c>
      <c r="AD469" s="169" t="str">
        <f t="shared" si="228"/>
        <v/>
      </c>
      <c r="AE469" s="169" t="str">
        <f t="shared" si="228"/>
        <v/>
      </c>
      <c r="AF469" s="169" t="str">
        <f t="shared" si="228"/>
        <v/>
      </c>
      <c r="AG469" s="169" t="str">
        <f t="shared" si="229"/>
        <v/>
      </c>
      <c r="AH469" s="169" t="str">
        <f t="shared" si="229"/>
        <v/>
      </c>
      <c r="AI469" s="169" t="str">
        <f t="shared" si="229"/>
        <v/>
      </c>
      <c r="AJ469" s="169" t="str">
        <f t="shared" si="229"/>
        <v/>
      </c>
      <c r="AK469" s="169" t="str">
        <f t="shared" si="229"/>
        <v/>
      </c>
      <c r="AL469" s="169" t="str">
        <f t="shared" si="229"/>
        <v/>
      </c>
      <c r="AM469" s="169" t="str">
        <f t="shared" si="229"/>
        <v/>
      </c>
      <c r="AN469" s="169" t="str">
        <f t="shared" si="229"/>
        <v/>
      </c>
      <c r="AO469" s="169" t="str">
        <f t="shared" si="229"/>
        <v/>
      </c>
      <c r="AP469" s="169" t="str">
        <f t="shared" si="229"/>
        <v/>
      </c>
      <c r="AQ469" s="170">
        <f t="shared" si="212"/>
        <v>0</v>
      </c>
      <c r="AR469" s="170">
        <f t="shared" si="213"/>
        <v>0</v>
      </c>
      <c r="AS469" s="193">
        <f t="shared" si="214"/>
        <v>0</v>
      </c>
    </row>
    <row r="470" spans="1:45" s="74" customFormat="1" ht="27.75" customHeight="1">
      <c r="A470" s="184">
        <f>'Inventory - Linear and Vertical'!A457</f>
        <v>454</v>
      </c>
      <c r="B470" s="184"/>
      <c r="C470" s="184">
        <f>'Inventory - Linear and Vertical'!D457</f>
        <v>0</v>
      </c>
      <c r="D470" s="184" t="str">
        <f>IF('Inventory - Linear and Vertical'!E457="","",'Inventory - Linear and Vertical'!E457)</f>
        <v/>
      </c>
      <c r="E470" s="185">
        <f>'Inventory - Linear and Vertical'!F457</f>
        <v>0</v>
      </c>
      <c r="F470" s="186">
        <f>'Inventory - Linear and Vertical'!G457</f>
        <v>0</v>
      </c>
      <c r="G470" s="194">
        <f>'Inventory - Linear and Vertical'!K457</f>
        <v>0</v>
      </c>
      <c r="H470" s="188">
        <f>IF(C470='Community-Wide Current State'!$A$18,'Inventory - Vehicles and Equip.'!J452-'Inventory - Vehicles and Equip.'!O452,'Inventory - Linear and Vertical'!I457)</f>
        <v>0</v>
      </c>
      <c r="I470" s="188">
        <f>'Inventory - Linear and Vertical'!M457</f>
        <v>0</v>
      </c>
      <c r="J470" s="189" t="str">
        <f>IF(ISNUMBER('Inventory - Linear and Vertical'!AA457),'Inventory - Linear and Vertical'!AA457,"")</f>
        <v/>
      </c>
      <c r="K470" s="190">
        <f t="shared" si="225"/>
        <v>0</v>
      </c>
      <c r="L470" s="190">
        <f t="shared" si="205"/>
        <v>0</v>
      </c>
      <c r="M470" s="190">
        <f t="shared" si="206"/>
        <v>0</v>
      </c>
      <c r="N470" s="190">
        <f t="shared" si="207"/>
        <v>0</v>
      </c>
      <c r="O470" s="190">
        <f t="shared" si="208"/>
        <v>0</v>
      </c>
      <c r="P470" s="191">
        <f t="shared" si="209"/>
        <v>0</v>
      </c>
      <c r="Q470" s="192" t="str">
        <f t="shared" si="210"/>
        <v/>
      </c>
      <c r="R470" s="192" t="str">
        <f t="shared" si="211"/>
        <v/>
      </c>
      <c r="S470" s="169" t="str">
        <f t="shared" si="226"/>
        <v/>
      </c>
      <c r="T470" s="169" t="str">
        <f t="shared" si="224"/>
        <v/>
      </c>
      <c r="U470" s="169" t="str">
        <f t="shared" si="224"/>
        <v/>
      </c>
      <c r="V470" s="169" t="str">
        <f t="shared" si="227"/>
        <v/>
      </c>
      <c r="W470" s="169" t="str">
        <f t="shared" si="228"/>
        <v/>
      </c>
      <c r="X470" s="169" t="str">
        <f t="shared" si="228"/>
        <v/>
      </c>
      <c r="Y470" s="169" t="str">
        <f t="shared" si="228"/>
        <v/>
      </c>
      <c r="Z470" s="169" t="str">
        <f t="shared" si="228"/>
        <v/>
      </c>
      <c r="AA470" s="169" t="str">
        <f t="shared" si="228"/>
        <v/>
      </c>
      <c r="AB470" s="169" t="str">
        <f t="shared" si="228"/>
        <v/>
      </c>
      <c r="AC470" s="169" t="str">
        <f t="shared" si="228"/>
        <v/>
      </c>
      <c r="AD470" s="169" t="str">
        <f t="shared" si="228"/>
        <v/>
      </c>
      <c r="AE470" s="169" t="str">
        <f t="shared" si="228"/>
        <v/>
      </c>
      <c r="AF470" s="169" t="str">
        <f t="shared" si="228"/>
        <v/>
      </c>
      <c r="AG470" s="169" t="str">
        <f t="shared" si="229"/>
        <v/>
      </c>
      <c r="AH470" s="169" t="str">
        <f t="shared" si="229"/>
        <v/>
      </c>
      <c r="AI470" s="169" t="str">
        <f t="shared" si="229"/>
        <v/>
      </c>
      <c r="AJ470" s="169" t="str">
        <f t="shared" si="229"/>
        <v/>
      </c>
      <c r="AK470" s="169" t="str">
        <f t="shared" si="229"/>
        <v/>
      </c>
      <c r="AL470" s="169" t="str">
        <f t="shared" si="229"/>
        <v/>
      </c>
      <c r="AM470" s="169" t="str">
        <f t="shared" si="229"/>
        <v/>
      </c>
      <c r="AN470" s="169" t="str">
        <f t="shared" si="229"/>
        <v/>
      </c>
      <c r="AO470" s="169" t="str">
        <f t="shared" si="229"/>
        <v/>
      </c>
      <c r="AP470" s="169" t="str">
        <f t="shared" si="229"/>
        <v/>
      </c>
      <c r="AQ470" s="170">
        <f t="shared" si="212"/>
        <v>0</v>
      </c>
      <c r="AR470" s="170">
        <f t="shared" si="213"/>
        <v>0</v>
      </c>
      <c r="AS470" s="193">
        <f t="shared" si="214"/>
        <v>0</v>
      </c>
    </row>
    <row r="471" spans="1:45" s="74" customFormat="1" ht="27.75" customHeight="1">
      <c r="A471" s="184">
        <f>'Inventory - Linear and Vertical'!A458</f>
        <v>455</v>
      </c>
      <c r="B471" s="184"/>
      <c r="C471" s="184">
        <f>'Inventory - Linear and Vertical'!D458</f>
        <v>0</v>
      </c>
      <c r="D471" s="184" t="str">
        <f>IF('Inventory - Linear and Vertical'!E458="","",'Inventory - Linear and Vertical'!E458)</f>
        <v/>
      </c>
      <c r="E471" s="185">
        <f>'Inventory - Linear and Vertical'!F458</f>
        <v>0</v>
      </c>
      <c r="F471" s="186">
        <f>'Inventory - Linear and Vertical'!G458</f>
        <v>0</v>
      </c>
      <c r="G471" s="194">
        <f>'Inventory - Linear and Vertical'!K458</f>
        <v>0</v>
      </c>
      <c r="H471" s="188">
        <f>IF(C471='Community-Wide Current State'!$A$18,'Inventory - Vehicles and Equip.'!J453-'Inventory - Vehicles and Equip.'!O453,'Inventory - Linear and Vertical'!I458)</f>
        <v>0</v>
      </c>
      <c r="I471" s="188">
        <f>'Inventory - Linear and Vertical'!M458</f>
        <v>0</v>
      </c>
      <c r="J471" s="189" t="str">
        <f>IF(ISNUMBER('Inventory - Linear and Vertical'!AA458),'Inventory - Linear and Vertical'!AA458,"")</f>
        <v/>
      </c>
      <c r="K471" s="190">
        <f t="shared" si="225"/>
        <v>0</v>
      </c>
      <c r="L471" s="190">
        <f t="shared" si="205"/>
        <v>0</v>
      </c>
      <c r="M471" s="190">
        <f t="shared" si="206"/>
        <v>0</v>
      </c>
      <c r="N471" s="190">
        <f t="shared" si="207"/>
        <v>0</v>
      </c>
      <c r="O471" s="190">
        <f t="shared" si="208"/>
        <v>0</v>
      </c>
      <c r="P471" s="191">
        <f t="shared" si="209"/>
        <v>0</v>
      </c>
      <c r="Q471" s="192" t="str">
        <f t="shared" si="210"/>
        <v/>
      </c>
      <c r="R471" s="192" t="str">
        <f t="shared" si="211"/>
        <v/>
      </c>
      <c r="S471" s="169" t="str">
        <f t="shared" si="226"/>
        <v/>
      </c>
      <c r="T471" s="169" t="str">
        <f t="shared" si="224"/>
        <v/>
      </c>
      <c r="U471" s="169" t="str">
        <f t="shared" si="224"/>
        <v/>
      </c>
      <c r="V471" s="169" t="str">
        <f t="shared" si="227"/>
        <v/>
      </c>
      <c r="W471" s="169" t="str">
        <f t="shared" si="228"/>
        <v/>
      </c>
      <c r="X471" s="169" t="str">
        <f t="shared" si="228"/>
        <v/>
      </c>
      <c r="Y471" s="169" t="str">
        <f t="shared" si="228"/>
        <v/>
      </c>
      <c r="Z471" s="169" t="str">
        <f t="shared" si="228"/>
        <v/>
      </c>
      <c r="AA471" s="169" t="str">
        <f t="shared" si="228"/>
        <v/>
      </c>
      <c r="AB471" s="169" t="str">
        <f t="shared" si="228"/>
        <v/>
      </c>
      <c r="AC471" s="169" t="str">
        <f t="shared" si="228"/>
        <v/>
      </c>
      <c r="AD471" s="169" t="str">
        <f t="shared" si="228"/>
        <v/>
      </c>
      <c r="AE471" s="169" t="str">
        <f t="shared" si="228"/>
        <v/>
      </c>
      <c r="AF471" s="169" t="str">
        <f t="shared" si="228"/>
        <v/>
      </c>
      <c r="AG471" s="169" t="str">
        <f t="shared" si="229"/>
        <v/>
      </c>
      <c r="AH471" s="169" t="str">
        <f t="shared" si="229"/>
        <v/>
      </c>
      <c r="AI471" s="169" t="str">
        <f t="shared" si="229"/>
        <v/>
      </c>
      <c r="AJ471" s="169" t="str">
        <f t="shared" si="229"/>
        <v/>
      </c>
      <c r="AK471" s="169" t="str">
        <f t="shared" si="229"/>
        <v/>
      </c>
      <c r="AL471" s="169" t="str">
        <f t="shared" si="229"/>
        <v/>
      </c>
      <c r="AM471" s="169" t="str">
        <f t="shared" si="229"/>
        <v/>
      </c>
      <c r="AN471" s="169" t="str">
        <f t="shared" si="229"/>
        <v/>
      </c>
      <c r="AO471" s="169" t="str">
        <f t="shared" si="229"/>
        <v/>
      </c>
      <c r="AP471" s="169" t="str">
        <f t="shared" si="229"/>
        <v/>
      </c>
      <c r="AQ471" s="170">
        <f t="shared" si="212"/>
        <v>0</v>
      </c>
      <c r="AR471" s="170">
        <f t="shared" si="213"/>
        <v>0</v>
      </c>
      <c r="AS471" s="193">
        <f t="shared" si="214"/>
        <v>0</v>
      </c>
    </row>
    <row r="472" spans="1:45" s="74" customFormat="1" ht="27.75" customHeight="1">
      <c r="A472" s="184">
        <f>'Inventory - Linear and Vertical'!A459</f>
        <v>456</v>
      </c>
      <c r="B472" s="184"/>
      <c r="C472" s="184">
        <f>'Inventory - Linear and Vertical'!D459</f>
        <v>0</v>
      </c>
      <c r="D472" s="184" t="str">
        <f>IF('Inventory - Linear and Vertical'!E459="","",'Inventory - Linear and Vertical'!E459)</f>
        <v/>
      </c>
      <c r="E472" s="185">
        <f>'Inventory - Linear and Vertical'!F459</f>
        <v>0</v>
      </c>
      <c r="F472" s="186">
        <f>'Inventory - Linear and Vertical'!G459</f>
        <v>0</v>
      </c>
      <c r="G472" s="194">
        <f>'Inventory - Linear and Vertical'!K459</f>
        <v>0</v>
      </c>
      <c r="H472" s="188">
        <f>IF(C472='Community-Wide Current State'!$A$18,'Inventory - Vehicles and Equip.'!J454-'Inventory - Vehicles and Equip.'!O454,'Inventory - Linear and Vertical'!I459)</f>
        <v>0</v>
      </c>
      <c r="I472" s="188">
        <f>'Inventory - Linear and Vertical'!M459</f>
        <v>0</v>
      </c>
      <c r="J472" s="189" t="str">
        <f>IF(ISNUMBER('Inventory - Linear and Vertical'!AA459),'Inventory - Linear and Vertical'!AA459,"")</f>
        <v/>
      </c>
      <c r="K472" s="190">
        <f t="shared" si="225"/>
        <v>0</v>
      </c>
      <c r="L472" s="190">
        <f t="shared" si="205"/>
        <v>0</v>
      </c>
      <c r="M472" s="190">
        <f t="shared" si="206"/>
        <v>0</v>
      </c>
      <c r="N472" s="190">
        <f t="shared" si="207"/>
        <v>0</v>
      </c>
      <c r="O472" s="190">
        <f t="shared" si="208"/>
        <v>0</v>
      </c>
      <c r="P472" s="191">
        <f t="shared" si="209"/>
        <v>0</v>
      </c>
      <c r="Q472" s="192" t="str">
        <f t="shared" si="210"/>
        <v/>
      </c>
      <c r="R472" s="192" t="str">
        <f t="shared" si="211"/>
        <v/>
      </c>
      <c r="S472" s="169" t="str">
        <f t="shared" si="226"/>
        <v/>
      </c>
      <c r="T472" s="169" t="str">
        <f t="shared" si="224"/>
        <v/>
      </c>
      <c r="U472" s="169" t="str">
        <f t="shared" si="224"/>
        <v/>
      </c>
      <c r="V472" s="169" t="str">
        <f t="shared" si="227"/>
        <v/>
      </c>
      <c r="W472" s="169" t="str">
        <f t="shared" si="228"/>
        <v/>
      </c>
      <c r="X472" s="169" t="str">
        <f t="shared" si="228"/>
        <v/>
      </c>
      <c r="Y472" s="169" t="str">
        <f t="shared" si="228"/>
        <v/>
      </c>
      <c r="Z472" s="169" t="str">
        <f t="shared" si="228"/>
        <v/>
      </c>
      <c r="AA472" s="169" t="str">
        <f t="shared" si="228"/>
        <v/>
      </c>
      <c r="AB472" s="169" t="str">
        <f t="shared" si="228"/>
        <v/>
      </c>
      <c r="AC472" s="169" t="str">
        <f t="shared" si="228"/>
        <v/>
      </c>
      <c r="AD472" s="169" t="str">
        <f t="shared" si="228"/>
        <v/>
      </c>
      <c r="AE472" s="169" t="str">
        <f t="shared" si="228"/>
        <v/>
      </c>
      <c r="AF472" s="169" t="str">
        <f t="shared" si="228"/>
        <v/>
      </c>
      <c r="AG472" s="169" t="str">
        <f t="shared" si="229"/>
        <v/>
      </c>
      <c r="AH472" s="169" t="str">
        <f t="shared" si="229"/>
        <v/>
      </c>
      <c r="AI472" s="169" t="str">
        <f t="shared" si="229"/>
        <v/>
      </c>
      <c r="AJ472" s="169" t="str">
        <f t="shared" si="229"/>
        <v/>
      </c>
      <c r="AK472" s="169" t="str">
        <f t="shared" si="229"/>
        <v/>
      </c>
      <c r="AL472" s="169" t="str">
        <f t="shared" si="229"/>
        <v/>
      </c>
      <c r="AM472" s="169" t="str">
        <f t="shared" si="229"/>
        <v/>
      </c>
      <c r="AN472" s="169" t="str">
        <f t="shared" si="229"/>
        <v/>
      </c>
      <c r="AO472" s="169" t="str">
        <f t="shared" si="229"/>
        <v/>
      </c>
      <c r="AP472" s="169" t="str">
        <f t="shared" si="229"/>
        <v/>
      </c>
      <c r="AQ472" s="170">
        <f t="shared" si="212"/>
        <v>0</v>
      </c>
      <c r="AR472" s="170">
        <f t="shared" si="213"/>
        <v>0</v>
      </c>
      <c r="AS472" s="193">
        <f t="shared" si="214"/>
        <v>0</v>
      </c>
    </row>
    <row r="473" spans="1:45" s="74" customFormat="1" ht="27.75" customHeight="1">
      <c r="A473" s="184">
        <f>'Inventory - Linear and Vertical'!A460</f>
        <v>457</v>
      </c>
      <c r="B473" s="184"/>
      <c r="C473" s="184">
        <f>'Inventory - Linear and Vertical'!D460</f>
        <v>0</v>
      </c>
      <c r="D473" s="184" t="str">
        <f>IF('Inventory - Linear and Vertical'!E460="","",'Inventory - Linear and Vertical'!E460)</f>
        <v/>
      </c>
      <c r="E473" s="185">
        <f>'Inventory - Linear and Vertical'!F460</f>
        <v>0</v>
      </c>
      <c r="F473" s="186">
        <f>'Inventory - Linear and Vertical'!G460</f>
        <v>0</v>
      </c>
      <c r="G473" s="194">
        <f>'Inventory - Linear and Vertical'!K460</f>
        <v>0</v>
      </c>
      <c r="H473" s="188">
        <f>IF(C473='Community-Wide Current State'!$A$18,'Inventory - Vehicles and Equip.'!J455-'Inventory - Vehicles and Equip.'!O455,'Inventory - Linear and Vertical'!I460)</f>
        <v>0</v>
      </c>
      <c r="I473" s="188">
        <f>'Inventory - Linear and Vertical'!M460</f>
        <v>0</v>
      </c>
      <c r="J473" s="189" t="str">
        <f>IF(ISNUMBER('Inventory - Linear and Vertical'!AA460),'Inventory - Linear and Vertical'!AA460,"")</f>
        <v/>
      </c>
      <c r="K473" s="190">
        <f t="shared" si="225"/>
        <v>0</v>
      </c>
      <c r="L473" s="190">
        <f t="shared" si="205"/>
        <v>0</v>
      </c>
      <c r="M473" s="190">
        <f t="shared" si="206"/>
        <v>0</v>
      </c>
      <c r="N473" s="190">
        <f t="shared" si="207"/>
        <v>0</v>
      </c>
      <c r="O473" s="190">
        <f t="shared" si="208"/>
        <v>0</v>
      </c>
      <c r="P473" s="191">
        <f t="shared" si="209"/>
        <v>0</v>
      </c>
      <c r="Q473" s="192" t="str">
        <f t="shared" si="210"/>
        <v/>
      </c>
      <c r="R473" s="192" t="str">
        <f t="shared" si="211"/>
        <v/>
      </c>
      <c r="S473" s="169" t="str">
        <f t="shared" si="226"/>
        <v/>
      </c>
      <c r="T473" s="169" t="str">
        <f t="shared" si="224"/>
        <v/>
      </c>
      <c r="U473" s="169" t="str">
        <f t="shared" si="224"/>
        <v/>
      </c>
      <c r="V473" s="169" t="str">
        <f t="shared" si="227"/>
        <v/>
      </c>
      <c r="W473" s="169" t="str">
        <f t="shared" si="228"/>
        <v/>
      </c>
      <c r="X473" s="169" t="str">
        <f t="shared" si="228"/>
        <v/>
      </c>
      <c r="Y473" s="169" t="str">
        <f t="shared" si="228"/>
        <v/>
      </c>
      <c r="Z473" s="169" t="str">
        <f t="shared" si="228"/>
        <v/>
      </c>
      <c r="AA473" s="169" t="str">
        <f t="shared" si="228"/>
        <v/>
      </c>
      <c r="AB473" s="169" t="str">
        <f t="shared" si="228"/>
        <v/>
      </c>
      <c r="AC473" s="169" t="str">
        <f t="shared" si="228"/>
        <v/>
      </c>
      <c r="AD473" s="169" t="str">
        <f t="shared" si="228"/>
        <v/>
      </c>
      <c r="AE473" s="169" t="str">
        <f t="shared" si="228"/>
        <v/>
      </c>
      <c r="AF473" s="169" t="str">
        <f t="shared" si="228"/>
        <v/>
      </c>
      <c r="AG473" s="169" t="str">
        <f t="shared" si="229"/>
        <v/>
      </c>
      <c r="AH473" s="169" t="str">
        <f t="shared" si="229"/>
        <v/>
      </c>
      <c r="AI473" s="169" t="str">
        <f t="shared" si="229"/>
        <v/>
      </c>
      <c r="AJ473" s="169" t="str">
        <f t="shared" si="229"/>
        <v/>
      </c>
      <c r="AK473" s="169" t="str">
        <f t="shared" si="229"/>
        <v/>
      </c>
      <c r="AL473" s="169" t="str">
        <f t="shared" si="229"/>
        <v/>
      </c>
      <c r="AM473" s="169" t="str">
        <f t="shared" si="229"/>
        <v/>
      </c>
      <c r="AN473" s="169" t="str">
        <f t="shared" si="229"/>
        <v/>
      </c>
      <c r="AO473" s="169" t="str">
        <f t="shared" si="229"/>
        <v/>
      </c>
      <c r="AP473" s="169" t="str">
        <f t="shared" si="229"/>
        <v/>
      </c>
      <c r="AQ473" s="170">
        <f t="shared" si="212"/>
        <v>0</v>
      </c>
      <c r="AR473" s="170">
        <f t="shared" si="213"/>
        <v>0</v>
      </c>
      <c r="AS473" s="193">
        <f t="shared" si="214"/>
        <v>0</v>
      </c>
    </row>
    <row r="474" spans="1:45" s="74" customFormat="1" ht="27.75" customHeight="1">
      <c r="A474" s="184">
        <f>'Inventory - Linear and Vertical'!A461</f>
        <v>458</v>
      </c>
      <c r="B474" s="184"/>
      <c r="C474" s="184">
        <f>'Inventory - Linear and Vertical'!D461</f>
        <v>0</v>
      </c>
      <c r="D474" s="184" t="str">
        <f>IF('Inventory - Linear and Vertical'!E461="","",'Inventory - Linear and Vertical'!E461)</f>
        <v/>
      </c>
      <c r="E474" s="185">
        <f>'Inventory - Linear and Vertical'!F461</f>
        <v>0</v>
      </c>
      <c r="F474" s="186">
        <f>'Inventory - Linear and Vertical'!G461</f>
        <v>0</v>
      </c>
      <c r="G474" s="194">
        <f>'Inventory - Linear and Vertical'!K461</f>
        <v>0</v>
      </c>
      <c r="H474" s="188">
        <f>IF(C474='Community-Wide Current State'!$A$18,'Inventory - Vehicles and Equip.'!J456-'Inventory - Vehicles and Equip.'!O456,'Inventory - Linear and Vertical'!I461)</f>
        <v>0</v>
      </c>
      <c r="I474" s="188">
        <f>'Inventory - Linear and Vertical'!M461</f>
        <v>0</v>
      </c>
      <c r="J474" s="189" t="str">
        <f>IF(ISNUMBER('Inventory - Linear and Vertical'!AA461),'Inventory - Linear and Vertical'!AA461,"")</f>
        <v/>
      </c>
      <c r="K474" s="190">
        <f t="shared" si="225"/>
        <v>0</v>
      </c>
      <c r="L474" s="190">
        <f t="shared" si="205"/>
        <v>0</v>
      </c>
      <c r="M474" s="190">
        <f t="shared" si="206"/>
        <v>0</v>
      </c>
      <c r="N474" s="190">
        <f t="shared" si="207"/>
        <v>0</v>
      </c>
      <c r="O474" s="190">
        <f t="shared" si="208"/>
        <v>0</v>
      </c>
      <c r="P474" s="191">
        <f t="shared" si="209"/>
        <v>0</v>
      </c>
      <c r="Q474" s="192" t="str">
        <f t="shared" si="210"/>
        <v/>
      </c>
      <c r="R474" s="192" t="str">
        <f t="shared" si="211"/>
        <v/>
      </c>
      <c r="S474" s="169" t="str">
        <f t="shared" si="226"/>
        <v/>
      </c>
      <c r="T474" s="169" t="str">
        <f t="shared" si="224"/>
        <v/>
      </c>
      <c r="U474" s="169" t="str">
        <f t="shared" si="224"/>
        <v/>
      </c>
      <c r="V474" s="169" t="str">
        <f t="shared" si="227"/>
        <v/>
      </c>
      <c r="W474" s="169" t="str">
        <f t="shared" si="228"/>
        <v/>
      </c>
      <c r="X474" s="169" t="str">
        <f t="shared" si="228"/>
        <v/>
      </c>
      <c r="Y474" s="169" t="str">
        <f t="shared" si="228"/>
        <v/>
      </c>
      <c r="Z474" s="169" t="str">
        <f t="shared" si="228"/>
        <v/>
      </c>
      <c r="AA474" s="169" t="str">
        <f t="shared" si="228"/>
        <v/>
      </c>
      <c r="AB474" s="169" t="str">
        <f t="shared" si="228"/>
        <v/>
      </c>
      <c r="AC474" s="169" t="str">
        <f t="shared" si="228"/>
        <v/>
      </c>
      <c r="AD474" s="169" t="str">
        <f t="shared" si="228"/>
        <v/>
      </c>
      <c r="AE474" s="169" t="str">
        <f t="shared" si="228"/>
        <v/>
      </c>
      <c r="AF474" s="169" t="str">
        <f t="shared" si="228"/>
        <v/>
      </c>
      <c r="AG474" s="169" t="str">
        <f t="shared" si="229"/>
        <v/>
      </c>
      <c r="AH474" s="169" t="str">
        <f t="shared" si="229"/>
        <v/>
      </c>
      <c r="AI474" s="169" t="str">
        <f t="shared" si="229"/>
        <v/>
      </c>
      <c r="AJ474" s="169" t="str">
        <f t="shared" si="229"/>
        <v/>
      </c>
      <c r="AK474" s="169" t="str">
        <f t="shared" si="229"/>
        <v/>
      </c>
      <c r="AL474" s="169" t="str">
        <f t="shared" si="229"/>
        <v/>
      </c>
      <c r="AM474" s="169" t="str">
        <f t="shared" si="229"/>
        <v/>
      </c>
      <c r="AN474" s="169" t="str">
        <f t="shared" si="229"/>
        <v/>
      </c>
      <c r="AO474" s="169" t="str">
        <f t="shared" si="229"/>
        <v/>
      </c>
      <c r="AP474" s="169" t="str">
        <f t="shared" si="229"/>
        <v/>
      </c>
      <c r="AQ474" s="170">
        <f t="shared" si="212"/>
        <v>0</v>
      </c>
      <c r="AR474" s="170">
        <f t="shared" si="213"/>
        <v>0</v>
      </c>
      <c r="AS474" s="193">
        <f t="shared" si="214"/>
        <v>0</v>
      </c>
    </row>
    <row r="475" spans="1:45" s="74" customFormat="1" ht="27.75" customHeight="1">
      <c r="A475" s="184">
        <f>'Inventory - Linear and Vertical'!A462</f>
        <v>459</v>
      </c>
      <c r="B475" s="184"/>
      <c r="C475" s="184">
        <f>'Inventory - Linear and Vertical'!D462</f>
        <v>0</v>
      </c>
      <c r="D475" s="184" t="str">
        <f>IF('Inventory - Linear and Vertical'!E462="","",'Inventory - Linear and Vertical'!E462)</f>
        <v/>
      </c>
      <c r="E475" s="185">
        <f>'Inventory - Linear and Vertical'!F462</f>
        <v>0</v>
      </c>
      <c r="F475" s="186">
        <f>'Inventory - Linear and Vertical'!G462</f>
        <v>0</v>
      </c>
      <c r="G475" s="194">
        <f>'Inventory - Linear and Vertical'!K462</f>
        <v>0</v>
      </c>
      <c r="H475" s="188">
        <f>IF(C475='Community-Wide Current State'!$A$18,'Inventory - Vehicles and Equip.'!J457-'Inventory - Vehicles and Equip.'!O457,'Inventory - Linear and Vertical'!I462)</f>
        <v>0</v>
      </c>
      <c r="I475" s="188">
        <f>'Inventory - Linear and Vertical'!M462</f>
        <v>0</v>
      </c>
      <c r="J475" s="189" t="str">
        <f>IF(ISNUMBER('Inventory - Linear and Vertical'!AA462),'Inventory - Linear and Vertical'!AA462,"")</f>
        <v/>
      </c>
      <c r="K475" s="190">
        <f t="shared" si="225"/>
        <v>0</v>
      </c>
      <c r="L475" s="190">
        <f t="shared" si="205"/>
        <v>0</v>
      </c>
      <c r="M475" s="190">
        <f t="shared" si="206"/>
        <v>0</v>
      </c>
      <c r="N475" s="190">
        <f t="shared" si="207"/>
        <v>0</v>
      </c>
      <c r="O475" s="190">
        <f t="shared" si="208"/>
        <v>0</v>
      </c>
      <c r="P475" s="191">
        <f t="shared" si="209"/>
        <v>0</v>
      </c>
      <c r="Q475" s="192" t="str">
        <f t="shared" si="210"/>
        <v/>
      </c>
      <c r="R475" s="192" t="str">
        <f t="shared" si="211"/>
        <v/>
      </c>
      <c r="S475" s="169" t="str">
        <f t="shared" si="226"/>
        <v/>
      </c>
      <c r="T475" s="169" t="str">
        <f t="shared" si="224"/>
        <v/>
      </c>
      <c r="U475" s="169" t="str">
        <f t="shared" si="224"/>
        <v/>
      </c>
      <c r="V475" s="169" t="str">
        <f t="shared" si="227"/>
        <v/>
      </c>
      <c r="W475" s="169" t="str">
        <f t="shared" si="228"/>
        <v/>
      </c>
      <c r="X475" s="169" t="str">
        <f t="shared" si="228"/>
        <v/>
      </c>
      <c r="Y475" s="169" t="str">
        <f t="shared" si="228"/>
        <v/>
      </c>
      <c r="Z475" s="169" t="str">
        <f t="shared" si="228"/>
        <v/>
      </c>
      <c r="AA475" s="169" t="str">
        <f t="shared" si="228"/>
        <v/>
      </c>
      <c r="AB475" s="169" t="str">
        <f t="shared" si="228"/>
        <v/>
      </c>
      <c r="AC475" s="169" t="str">
        <f t="shared" si="228"/>
        <v/>
      </c>
      <c r="AD475" s="169" t="str">
        <f t="shared" si="228"/>
        <v/>
      </c>
      <c r="AE475" s="169" t="str">
        <f t="shared" si="228"/>
        <v/>
      </c>
      <c r="AF475" s="169" t="str">
        <f t="shared" si="228"/>
        <v/>
      </c>
      <c r="AG475" s="169" t="str">
        <f t="shared" si="229"/>
        <v/>
      </c>
      <c r="AH475" s="169" t="str">
        <f t="shared" si="229"/>
        <v/>
      </c>
      <c r="AI475" s="169" t="str">
        <f t="shared" si="229"/>
        <v/>
      </c>
      <c r="AJ475" s="169" t="str">
        <f t="shared" si="229"/>
        <v/>
      </c>
      <c r="AK475" s="169" t="str">
        <f t="shared" si="229"/>
        <v/>
      </c>
      <c r="AL475" s="169" t="str">
        <f t="shared" si="229"/>
        <v/>
      </c>
      <c r="AM475" s="169" t="str">
        <f t="shared" si="229"/>
        <v/>
      </c>
      <c r="AN475" s="169" t="str">
        <f t="shared" si="229"/>
        <v/>
      </c>
      <c r="AO475" s="169" t="str">
        <f t="shared" si="229"/>
        <v/>
      </c>
      <c r="AP475" s="169" t="str">
        <f t="shared" si="229"/>
        <v/>
      </c>
      <c r="AQ475" s="170">
        <f t="shared" si="212"/>
        <v>0</v>
      </c>
      <c r="AR475" s="170">
        <f t="shared" si="213"/>
        <v>0</v>
      </c>
      <c r="AS475" s="193">
        <f t="shared" si="214"/>
        <v>0</v>
      </c>
    </row>
    <row r="476" spans="1:45" s="74" customFormat="1" ht="27.75" customHeight="1">
      <c r="A476" s="184">
        <f>'Inventory - Linear and Vertical'!A463</f>
        <v>460</v>
      </c>
      <c r="B476" s="184"/>
      <c r="C476" s="184">
        <f>'Inventory - Linear and Vertical'!D463</f>
        <v>0</v>
      </c>
      <c r="D476" s="184" t="str">
        <f>IF('Inventory - Linear and Vertical'!E463="","",'Inventory - Linear and Vertical'!E463)</f>
        <v/>
      </c>
      <c r="E476" s="185">
        <f>'Inventory - Linear and Vertical'!F463</f>
        <v>0</v>
      </c>
      <c r="F476" s="186">
        <f>'Inventory - Linear and Vertical'!G463</f>
        <v>0</v>
      </c>
      <c r="G476" s="194">
        <f>'Inventory - Linear and Vertical'!K463</f>
        <v>0</v>
      </c>
      <c r="H476" s="188">
        <f>IF(C476='Community-Wide Current State'!$A$18,'Inventory - Vehicles and Equip.'!J458-'Inventory - Vehicles and Equip.'!O458,'Inventory - Linear and Vertical'!I463)</f>
        <v>0</v>
      </c>
      <c r="I476" s="188">
        <f>'Inventory - Linear and Vertical'!M463</f>
        <v>0</v>
      </c>
      <c r="J476" s="189" t="str">
        <f>IF(ISNUMBER('Inventory - Linear and Vertical'!AA463),'Inventory - Linear and Vertical'!AA463,"")</f>
        <v/>
      </c>
      <c r="K476" s="190">
        <f t="shared" si="225"/>
        <v>0</v>
      </c>
      <c r="L476" s="190">
        <f t="shared" si="205"/>
        <v>0</v>
      </c>
      <c r="M476" s="190">
        <f t="shared" si="206"/>
        <v>0</v>
      </c>
      <c r="N476" s="190">
        <f t="shared" si="207"/>
        <v>0</v>
      </c>
      <c r="O476" s="190">
        <f t="shared" si="208"/>
        <v>0</v>
      </c>
      <c r="P476" s="191">
        <f t="shared" si="209"/>
        <v>0</v>
      </c>
      <c r="Q476" s="192" t="str">
        <f t="shared" si="210"/>
        <v/>
      </c>
      <c r="R476" s="192" t="str">
        <f t="shared" si="211"/>
        <v/>
      </c>
      <c r="S476" s="169" t="str">
        <f t="shared" si="226"/>
        <v/>
      </c>
      <c r="T476" s="169" t="str">
        <f t="shared" si="224"/>
        <v/>
      </c>
      <c r="U476" s="169" t="str">
        <f t="shared" si="224"/>
        <v/>
      </c>
      <c r="V476" s="169" t="str">
        <f t="shared" si="227"/>
        <v/>
      </c>
      <c r="W476" s="169" t="str">
        <f t="shared" si="228"/>
        <v/>
      </c>
      <c r="X476" s="169" t="str">
        <f t="shared" si="228"/>
        <v/>
      </c>
      <c r="Y476" s="169" t="str">
        <f t="shared" si="228"/>
        <v/>
      </c>
      <c r="Z476" s="169" t="str">
        <f t="shared" si="228"/>
        <v/>
      </c>
      <c r="AA476" s="169" t="str">
        <f t="shared" si="228"/>
        <v/>
      </c>
      <c r="AB476" s="169" t="str">
        <f t="shared" si="228"/>
        <v/>
      </c>
      <c r="AC476" s="169" t="str">
        <f t="shared" si="228"/>
        <v/>
      </c>
      <c r="AD476" s="169" t="str">
        <f t="shared" si="228"/>
        <v/>
      </c>
      <c r="AE476" s="169" t="str">
        <f t="shared" si="228"/>
        <v/>
      </c>
      <c r="AF476" s="169" t="str">
        <f t="shared" si="228"/>
        <v/>
      </c>
      <c r="AG476" s="169" t="str">
        <f t="shared" si="229"/>
        <v/>
      </c>
      <c r="AH476" s="169" t="str">
        <f t="shared" si="229"/>
        <v/>
      </c>
      <c r="AI476" s="169" t="str">
        <f t="shared" si="229"/>
        <v/>
      </c>
      <c r="AJ476" s="169" t="str">
        <f t="shared" si="229"/>
        <v/>
      </c>
      <c r="AK476" s="169" t="str">
        <f t="shared" si="229"/>
        <v/>
      </c>
      <c r="AL476" s="169" t="str">
        <f t="shared" si="229"/>
        <v/>
      </c>
      <c r="AM476" s="169" t="str">
        <f t="shared" si="229"/>
        <v/>
      </c>
      <c r="AN476" s="169" t="str">
        <f t="shared" si="229"/>
        <v/>
      </c>
      <c r="AO476" s="169" t="str">
        <f t="shared" si="229"/>
        <v/>
      </c>
      <c r="AP476" s="169" t="str">
        <f t="shared" si="229"/>
        <v/>
      </c>
      <c r="AQ476" s="170">
        <f t="shared" si="212"/>
        <v>0</v>
      </c>
      <c r="AR476" s="170">
        <f t="shared" si="213"/>
        <v>0</v>
      </c>
      <c r="AS476" s="193">
        <f t="shared" si="214"/>
        <v>0</v>
      </c>
    </row>
    <row r="477" spans="1:45" s="74" customFormat="1" ht="27.75" customHeight="1">
      <c r="A477" s="184">
        <f>'Inventory - Linear and Vertical'!A464</f>
        <v>461</v>
      </c>
      <c r="B477" s="184"/>
      <c r="C477" s="184">
        <f>'Inventory - Linear and Vertical'!D464</f>
        <v>0</v>
      </c>
      <c r="D477" s="184" t="str">
        <f>IF('Inventory - Linear and Vertical'!E464="","",'Inventory - Linear and Vertical'!E464)</f>
        <v/>
      </c>
      <c r="E477" s="185">
        <f>'Inventory - Linear and Vertical'!F464</f>
        <v>0</v>
      </c>
      <c r="F477" s="186">
        <f>'Inventory - Linear and Vertical'!G464</f>
        <v>0</v>
      </c>
      <c r="G477" s="194">
        <f>'Inventory - Linear and Vertical'!K464</f>
        <v>0</v>
      </c>
      <c r="H477" s="188">
        <f>IF(C477='Community-Wide Current State'!$A$18,'Inventory - Vehicles and Equip.'!J459-'Inventory - Vehicles and Equip.'!O459,'Inventory - Linear and Vertical'!I464)</f>
        <v>0</v>
      </c>
      <c r="I477" s="188">
        <f>'Inventory - Linear and Vertical'!M464</f>
        <v>0</v>
      </c>
      <c r="J477" s="189" t="str">
        <f>IF(ISNUMBER('Inventory - Linear and Vertical'!AA464),'Inventory - Linear and Vertical'!AA464,"")</f>
        <v/>
      </c>
      <c r="K477" s="190">
        <f t="shared" si="225"/>
        <v>0</v>
      </c>
      <c r="L477" s="190">
        <f t="shared" si="205"/>
        <v>0</v>
      </c>
      <c r="M477" s="190">
        <f t="shared" si="206"/>
        <v>0</v>
      </c>
      <c r="N477" s="190">
        <f t="shared" si="207"/>
        <v>0</v>
      </c>
      <c r="O477" s="190">
        <f t="shared" si="208"/>
        <v>0</v>
      </c>
      <c r="P477" s="191">
        <f t="shared" si="209"/>
        <v>0</v>
      </c>
      <c r="Q477" s="192" t="str">
        <f t="shared" si="210"/>
        <v/>
      </c>
      <c r="R477" s="192" t="str">
        <f t="shared" si="211"/>
        <v/>
      </c>
      <c r="S477" s="169" t="str">
        <f t="shared" si="226"/>
        <v/>
      </c>
      <c r="T477" s="169" t="str">
        <f t="shared" si="224"/>
        <v/>
      </c>
      <c r="U477" s="169" t="str">
        <f t="shared" si="224"/>
        <v/>
      </c>
      <c r="V477" s="169" t="str">
        <f t="shared" si="227"/>
        <v/>
      </c>
      <c r="W477" s="169" t="str">
        <f t="shared" ref="W477:AF486" si="230">IF(OR($K477=W$16,$L477=W$16,$M477=W$16,$N477=W$16,$O477=W$16,$P477=W$16),$G477,"")</f>
        <v/>
      </c>
      <c r="X477" s="169" t="str">
        <f t="shared" si="230"/>
        <v/>
      </c>
      <c r="Y477" s="169" t="str">
        <f t="shared" si="230"/>
        <v/>
      </c>
      <c r="Z477" s="169" t="str">
        <f t="shared" si="230"/>
        <v/>
      </c>
      <c r="AA477" s="169" t="str">
        <f t="shared" si="230"/>
        <v/>
      </c>
      <c r="AB477" s="169" t="str">
        <f t="shared" si="230"/>
        <v/>
      </c>
      <c r="AC477" s="169" t="str">
        <f t="shared" si="230"/>
        <v/>
      </c>
      <c r="AD477" s="169" t="str">
        <f t="shared" si="230"/>
        <v/>
      </c>
      <c r="AE477" s="169" t="str">
        <f t="shared" si="230"/>
        <v/>
      </c>
      <c r="AF477" s="169" t="str">
        <f t="shared" si="230"/>
        <v/>
      </c>
      <c r="AG477" s="169" t="str">
        <f t="shared" ref="AG477:AP486" si="231">IF(OR($K477=AG$16,$L477=AG$16,$M477=AG$16,$N477=AG$16,$O477=AG$16,$P477=AG$16),$G477,"")</f>
        <v/>
      </c>
      <c r="AH477" s="169" t="str">
        <f t="shared" si="231"/>
        <v/>
      </c>
      <c r="AI477" s="169" t="str">
        <f t="shared" si="231"/>
        <v/>
      </c>
      <c r="AJ477" s="169" t="str">
        <f t="shared" si="231"/>
        <v/>
      </c>
      <c r="AK477" s="169" t="str">
        <f t="shared" si="231"/>
        <v/>
      </c>
      <c r="AL477" s="169" t="str">
        <f t="shared" si="231"/>
        <v/>
      </c>
      <c r="AM477" s="169" t="str">
        <f t="shared" si="231"/>
        <v/>
      </c>
      <c r="AN477" s="169" t="str">
        <f t="shared" si="231"/>
        <v/>
      </c>
      <c r="AO477" s="169" t="str">
        <f t="shared" si="231"/>
        <v/>
      </c>
      <c r="AP477" s="169" t="str">
        <f t="shared" si="231"/>
        <v/>
      </c>
      <c r="AQ477" s="170">
        <f t="shared" si="212"/>
        <v>0</v>
      </c>
      <c r="AR477" s="170">
        <f t="shared" si="213"/>
        <v>0</v>
      </c>
      <c r="AS477" s="193">
        <f t="shared" si="214"/>
        <v>0</v>
      </c>
    </row>
    <row r="478" spans="1:45" s="74" customFormat="1" ht="27.75" customHeight="1">
      <c r="A478" s="184">
        <f>'Inventory - Linear and Vertical'!A465</f>
        <v>462</v>
      </c>
      <c r="B478" s="184"/>
      <c r="C478" s="184">
        <f>'Inventory - Linear and Vertical'!D465</f>
        <v>0</v>
      </c>
      <c r="D478" s="184" t="str">
        <f>IF('Inventory - Linear and Vertical'!E465="","",'Inventory - Linear and Vertical'!E465)</f>
        <v/>
      </c>
      <c r="E478" s="185">
        <f>'Inventory - Linear and Vertical'!F465</f>
        <v>0</v>
      </c>
      <c r="F478" s="186">
        <f>'Inventory - Linear and Vertical'!G465</f>
        <v>0</v>
      </c>
      <c r="G478" s="194">
        <f>'Inventory - Linear and Vertical'!K465</f>
        <v>0</v>
      </c>
      <c r="H478" s="188">
        <f>IF(C478='Community-Wide Current State'!$A$18,'Inventory - Vehicles and Equip.'!J460-'Inventory - Vehicles and Equip.'!O460,'Inventory - Linear and Vertical'!I465)</f>
        <v>0</v>
      </c>
      <c r="I478" s="188">
        <f>'Inventory - Linear and Vertical'!M465</f>
        <v>0</v>
      </c>
      <c r="J478" s="189" t="str">
        <f>IF(ISNUMBER('Inventory - Linear and Vertical'!AA465),'Inventory - Linear and Vertical'!AA465,"")</f>
        <v/>
      </c>
      <c r="K478" s="190">
        <f t="shared" si="225"/>
        <v>0</v>
      </c>
      <c r="L478" s="190">
        <f t="shared" si="205"/>
        <v>0</v>
      </c>
      <c r="M478" s="190">
        <f t="shared" si="206"/>
        <v>0</v>
      </c>
      <c r="N478" s="190">
        <f t="shared" si="207"/>
        <v>0</v>
      </c>
      <c r="O478" s="190">
        <f t="shared" si="208"/>
        <v>0</v>
      </c>
      <c r="P478" s="191">
        <f t="shared" si="209"/>
        <v>0</v>
      </c>
      <c r="Q478" s="192" t="str">
        <f t="shared" si="210"/>
        <v/>
      </c>
      <c r="R478" s="192" t="str">
        <f t="shared" si="211"/>
        <v/>
      </c>
      <c r="S478" s="169" t="str">
        <f t="shared" si="226"/>
        <v/>
      </c>
      <c r="T478" s="169" t="str">
        <f t="shared" ref="T478:U497" si="232">IF(OR($K478=T$16,$L478=T$16,$M478=T$16,$N478=T$16,$O478=T$16,$P478=T$16),$G478,"")</f>
        <v/>
      </c>
      <c r="U478" s="169" t="str">
        <f t="shared" si="232"/>
        <v/>
      </c>
      <c r="V478" s="169" t="str">
        <f t="shared" si="227"/>
        <v/>
      </c>
      <c r="W478" s="169" t="str">
        <f t="shared" si="230"/>
        <v/>
      </c>
      <c r="X478" s="169" t="str">
        <f t="shared" si="230"/>
        <v/>
      </c>
      <c r="Y478" s="169" t="str">
        <f t="shared" si="230"/>
        <v/>
      </c>
      <c r="Z478" s="169" t="str">
        <f t="shared" si="230"/>
        <v/>
      </c>
      <c r="AA478" s="169" t="str">
        <f t="shared" si="230"/>
        <v/>
      </c>
      <c r="AB478" s="169" t="str">
        <f t="shared" si="230"/>
        <v/>
      </c>
      <c r="AC478" s="169" t="str">
        <f t="shared" si="230"/>
        <v/>
      </c>
      <c r="AD478" s="169" t="str">
        <f t="shared" si="230"/>
        <v/>
      </c>
      <c r="AE478" s="169" t="str">
        <f t="shared" si="230"/>
        <v/>
      </c>
      <c r="AF478" s="169" t="str">
        <f t="shared" si="230"/>
        <v/>
      </c>
      <c r="AG478" s="169" t="str">
        <f t="shared" si="231"/>
        <v/>
      </c>
      <c r="AH478" s="169" t="str">
        <f t="shared" si="231"/>
        <v/>
      </c>
      <c r="AI478" s="169" t="str">
        <f t="shared" si="231"/>
        <v/>
      </c>
      <c r="AJ478" s="169" t="str">
        <f t="shared" si="231"/>
        <v/>
      </c>
      <c r="AK478" s="169" t="str">
        <f t="shared" si="231"/>
        <v/>
      </c>
      <c r="AL478" s="169" t="str">
        <f t="shared" si="231"/>
        <v/>
      </c>
      <c r="AM478" s="169" t="str">
        <f t="shared" si="231"/>
        <v/>
      </c>
      <c r="AN478" s="169" t="str">
        <f t="shared" si="231"/>
        <v/>
      </c>
      <c r="AO478" s="169" t="str">
        <f t="shared" si="231"/>
        <v/>
      </c>
      <c r="AP478" s="169" t="str">
        <f t="shared" si="231"/>
        <v/>
      </c>
      <c r="AQ478" s="170">
        <f t="shared" si="212"/>
        <v>0</v>
      </c>
      <c r="AR478" s="170">
        <f t="shared" si="213"/>
        <v>0</v>
      </c>
      <c r="AS478" s="193">
        <f t="shared" si="214"/>
        <v>0</v>
      </c>
    </row>
    <row r="479" spans="1:45" s="74" customFormat="1" ht="27.75" customHeight="1">
      <c r="A479" s="184">
        <f>'Inventory - Linear and Vertical'!A466</f>
        <v>463</v>
      </c>
      <c r="B479" s="184"/>
      <c r="C479" s="184">
        <f>'Inventory - Linear and Vertical'!D466</f>
        <v>0</v>
      </c>
      <c r="D479" s="184" t="str">
        <f>IF('Inventory - Linear and Vertical'!E466="","",'Inventory - Linear and Vertical'!E466)</f>
        <v/>
      </c>
      <c r="E479" s="185">
        <f>'Inventory - Linear and Vertical'!F466</f>
        <v>0</v>
      </c>
      <c r="F479" s="186">
        <f>'Inventory - Linear and Vertical'!G466</f>
        <v>0</v>
      </c>
      <c r="G479" s="194">
        <f>'Inventory - Linear and Vertical'!K466</f>
        <v>0</v>
      </c>
      <c r="H479" s="188">
        <f>IF(C479='Community-Wide Current State'!$A$18,'Inventory - Vehicles and Equip.'!J461-'Inventory - Vehicles and Equip.'!O461,'Inventory - Linear and Vertical'!I466)</f>
        <v>0</v>
      </c>
      <c r="I479" s="188">
        <f>'Inventory - Linear and Vertical'!M466</f>
        <v>0</v>
      </c>
      <c r="J479" s="189" t="str">
        <f>IF(ISNUMBER('Inventory - Linear and Vertical'!AA466),'Inventory - Linear and Vertical'!AA466,"")</f>
        <v/>
      </c>
      <c r="K479" s="190">
        <f t="shared" si="225"/>
        <v>0</v>
      </c>
      <c r="L479" s="190">
        <f t="shared" si="205"/>
        <v>0</v>
      </c>
      <c r="M479" s="190">
        <f t="shared" si="206"/>
        <v>0</v>
      </c>
      <c r="N479" s="190">
        <f t="shared" si="207"/>
        <v>0</v>
      </c>
      <c r="O479" s="190">
        <f t="shared" si="208"/>
        <v>0</v>
      </c>
      <c r="P479" s="191">
        <f t="shared" si="209"/>
        <v>0</v>
      </c>
      <c r="Q479" s="192" t="str">
        <f t="shared" si="210"/>
        <v/>
      </c>
      <c r="R479" s="192" t="str">
        <f t="shared" si="211"/>
        <v/>
      </c>
      <c r="S479" s="169" t="str">
        <f t="shared" si="226"/>
        <v/>
      </c>
      <c r="T479" s="169" t="str">
        <f t="shared" si="232"/>
        <v/>
      </c>
      <c r="U479" s="169" t="str">
        <f t="shared" si="232"/>
        <v/>
      </c>
      <c r="V479" s="169" t="str">
        <f t="shared" si="227"/>
        <v/>
      </c>
      <c r="W479" s="169" t="str">
        <f t="shared" si="230"/>
        <v/>
      </c>
      <c r="X479" s="169" t="str">
        <f t="shared" si="230"/>
        <v/>
      </c>
      <c r="Y479" s="169" t="str">
        <f t="shared" si="230"/>
        <v/>
      </c>
      <c r="Z479" s="169" t="str">
        <f t="shared" si="230"/>
        <v/>
      </c>
      <c r="AA479" s="169" t="str">
        <f t="shared" si="230"/>
        <v/>
      </c>
      <c r="AB479" s="169" t="str">
        <f t="shared" si="230"/>
        <v/>
      </c>
      <c r="AC479" s="169" t="str">
        <f t="shared" si="230"/>
        <v/>
      </c>
      <c r="AD479" s="169" t="str">
        <f t="shared" si="230"/>
        <v/>
      </c>
      <c r="AE479" s="169" t="str">
        <f t="shared" si="230"/>
        <v/>
      </c>
      <c r="AF479" s="169" t="str">
        <f t="shared" si="230"/>
        <v/>
      </c>
      <c r="AG479" s="169" t="str">
        <f t="shared" si="231"/>
        <v/>
      </c>
      <c r="AH479" s="169" t="str">
        <f t="shared" si="231"/>
        <v/>
      </c>
      <c r="AI479" s="169" t="str">
        <f t="shared" si="231"/>
        <v/>
      </c>
      <c r="AJ479" s="169" t="str">
        <f t="shared" si="231"/>
        <v/>
      </c>
      <c r="AK479" s="169" t="str">
        <f t="shared" si="231"/>
        <v/>
      </c>
      <c r="AL479" s="169" t="str">
        <f t="shared" si="231"/>
        <v/>
      </c>
      <c r="AM479" s="169" t="str">
        <f t="shared" si="231"/>
        <v/>
      </c>
      <c r="AN479" s="169" t="str">
        <f t="shared" si="231"/>
        <v/>
      </c>
      <c r="AO479" s="169" t="str">
        <f t="shared" si="231"/>
        <v/>
      </c>
      <c r="AP479" s="169" t="str">
        <f t="shared" si="231"/>
        <v/>
      </c>
      <c r="AQ479" s="170">
        <f t="shared" si="212"/>
        <v>0</v>
      </c>
      <c r="AR479" s="170">
        <f t="shared" si="213"/>
        <v>0</v>
      </c>
      <c r="AS479" s="193">
        <f t="shared" si="214"/>
        <v>0</v>
      </c>
    </row>
    <row r="480" spans="1:45" s="74" customFormat="1" ht="27.75" customHeight="1">
      <c r="A480" s="184">
        <f>'Inventory - Linear and Vertical'!A467</f>
        <v>464</v>
      </c>
      <c r="B480" s="184"/>
      <c r="C480" s="184">
        <f>'Inventory - Linear and Vertical'!D467</f>
        <v>0</v>
      </c>
      <c r="D480" s="184" t="str">
        <f>IF('Inventory - Linear and Vertical'!E467="","",'Inventory - Linear and Vertical'!E467)</f>
        <v/>
      </c>
      <c r="E480" s="185">
        <f>'Inventory - Linear and Vertical'!F467</f>
        <v>0</v>
      </c>
      <c r="F480" s="186">
        <f>'Inventory - Linear and Vertical'!G467</f>
        <v>0</v>
      </c>
      <c r="G480" s="194">
        <f>'Inventory - Linear and Vertical'!K467</f>
        <v>0</v>
      </c>
      <c r="H480" s="188">
        <f>IF(C480='Community-Wide Current State'!$A$18,'Inventory - Vehicles and Equip.'!J462-'Inventory - Vehicles and Equip.'!O462,'Inventory - Linear and Vertical'!I467)</f>
        <v>0</v>
      </c>
      <c r="I480" s="188">
        <f>'Inventory - Linear and Vertical'!M467</f>
        <v>0</v>
      </c>
      <c r="J480" s="189" t="str">
        <f>IF(ISNUMBER('Inventory - Linear and Vertical'!AA467),'Inventory - Linear and Vertical'!AA467,"")</f>
        <v/>
      </c>
      <c r="K480" s="190">
        <f t="shared" si="225"/>
        <v>0</v>
      </c>
      <c r="L480" s="190">
        <f t="shared" si="205"/>
        <v>0</v>
      </c>
      <c r="M480" s="190">
        <f t="shared" si="206"/>
        <v>0</v>
      </c>
      <c r="N480" s="190">
        <f t="shared" si="207"/>
        <v>0</v>
      </c>
      <c r="O480" s="190">
        <f t="shared" si="208"/>
        <v>0</v>
      </c>
      <c r="P480" s="191">
        <f t="shared" si="209"/>
        <v>0</v>
      </c>
      <c r="Q480" s="192" t="str">
        <f t="shared" si="210"/>
        <v/>
      </c>
      <c r="R480" s="192" t="str">
        <f t="shared" si="211"/>
        <v/>
      </c>
      <c r="S480" s="169" t="str">
        <f t="shared" si="226"/>
        <v/>
      </c>
      <c r="T480" s="169" t="str">
        <f t="shared" si="232"/>
        <v/>
      </c>
      <c r="U480" s="169" t="str">
        <f t="shared" si="232"/>
        <v/>
      </c>
      <c r="V480" s="169" t="str">
        <f t="shared" si="227"/>
        <v/>
      </c>
      <c r="W480" s="169" t="str">
        <f t="shared" si="230"/>
        <v/>
      </c>
      <c r="X480" s="169" t="str">
        <f t="shared" si="230"/>
        <v/>
      </c>
      <c r="Y480" s="169" t="str">
        <f t="shared" si="230"/>
        <v/>
      </c>
      <c r="Z480" s="169" t="str">
        <f t="shared" si="230"/>
        <v/>
      </c>
      <c r="AA480" s="169" t="str">
        <f t="shared" si="230"/>
        <v/>
      </c>
      <c r="AB480" s="169" t="str">
        <f t="shared" si="230"/>
        <v/>
      </c>
      <c r="AC480" s="169" t="str">
        <f t="shared" si="230"/>
        <v/>
      </c>
      <c r="AD480" s="169" t="str">
        <f t="shared" si="230"/>
        <v/>
      </c>
      <c r="AE480" s="169" t="str">
        <f t="shared" si="230"/>
        <v/>
      </c>
      <c r="AF480" s="169" t="str">
        <f t="shared" si="230"/>
        <v/>
      </c>
      <c r="AG480" s="169" t="str">
        <f t="shared" si="231"/>
        <v/>
      </c>
      <c r="AH480" s="169" t="str">
        <f t="shared" si="231"/>
        <v/>
      </c>
      <c r="AI480" s="169" t="str">
        <f t="shared" si="231"/>
        <v/>
      </c>
      <c r="AJ480" s="169" t="str">
        <f t="shared" si="231"/>
        <v/>
      </c>
      <c r="AK480" s="169" t="str">
        <f t="shared" si="231"/>
        <v/>
      </c>
      <c r="AL480" s="169" t="str">
        <f t="shared" si="231"/>
        <v/>
      </c>
      <c r="AM480" s="169" t="str">
        <f t="shared" si="231"/>
        <v/>
      </c>
      <c r="AN480" s="169" t="str">
        <f t="shared" si="231"/>
        <v/>
      </c>
      <c r="AO480" s="169" t="str">
        <f t="shared" si="231"/>
        <v/>
      </c>
      <c r="AP480" s="169" t="str">
        <f t="shared" si="231"/>
        <v/>
      </c>
      <c r="AQ480" s="170">
        <f t="shared" si="212"/>
        <v>0</v>
      </c>
      <c r="AR480" s="170">
        <f t="shared" si="213"/>
        <v>0</v>
      </c>
      <c r="AS480" s="193">
        <f t="shared" si="214"/>
        <v>0</v>
      </c>
    </row>
    <row r="481" spans="1:45" s="74" customFormat="1" ht="27.75" customHeight="1">
      <c r="A481" s="184">
        <f>'Inventory - Linear and Vertical'!A468</f>
        <v>465</v>
      </c>
      <c r="B481" s="184"/>
      <c r="C481" s="184">
        <f>'Inventory - Linear and Vertical'!D468</f>
        <v>0</v>
      </c>
      <c r="D481" s="184" t="str">
        <f>IF('Inventory - Linear and Vertical'!E468="","",'Inventory - Linear and Vertical'!E468)</f>
        <v/>
      </c>
      <c r="E481" s="185">
        <f>'Inventory - Linear and Vertical'!F468</f>
        <v>0</v>
      </c>
      <c r="F481" s="186">
        <f>'Inventory - Linear and Vertical'!G468</f>
        <v>0</v>
      </c>
      <c r="G481" s="194">
        <f>'Inventory - Linear and Vertical'!K468</f>
        <v>0</v>
      </c>
      <c r="H481" s="188">
        <f>IF(C481='Community-Wide Current State'!$A$18,'Inventory - Vehicles and Equip.'!J463-'Inventory - Vehicles and Equip.'!O463,'Inventory - Linear and Vertical'!I468)</f>
        <v>0</v>
      </c>
      <c r="I481" s="188">
        <f>'Inventory - Linear and Vertical'!M468</f>
        <v>0</v>
      </c>
      <c r="J481" s="189" t="str">
        <f>IF(ISNUMBER('Inventory - Linear and Vertical'!AA468),'Inventory - Linear and Vertical'!AA468,"")</f>
        <v/>
      </c>
      <c r="K481" s="190">
        <f t="shared" si="225"/>
        <v>0</v>
      </c>
      <c r="L481" s="190">
        <f t="shared" si="205"/>
        <v>0</v>
      </c>
      <c r="M481" s="190">
        <f t="shared" si="206"/>
        <v>0</v>
      </c>
      <c r="N481" s="190">
        <f t="shared" si="207"/>
        <v>0</v>
      </c>
      <c r="O481" s="190">
        <f t="shared" si="208"/>
        <v>0</v>
      </c>
      <c r="P481" s="191">
        <f t="shared" si="209"/>
        <v>0</v>
      </c>
      <c r="Q481" s="192" t="str">
        <f t="shared" si="210"/>
        <v/>
      </c>
      <c r="R481" s="192" t="str">
        <f t="shared" si="211"/>
        <v/>
      </c>
      <c r="S481" s="169" t="str">
        <f t="shared" si="226"/>
        <v/>
      </c>
      <c r="T481" s="169" t="str">
        <f t="shared" si="232"/>
        <v/>
      </c>
      <c r="U481" s="169" t="str">
        <f t="shared" si="232"/>
        <v/>
      </c>
      <c r="V481" s="169" t="str">
        <f t="shared" si="227"/>
        <v/>
      </c>
      <c r="W481" s="169" t="str">
        <f t="shared" si="230"/>
        <v/>
      </c>
      <c r="X481" s="169" t="str">
        <f t="shared" si="230"/>
        <v/>
      </c>
      <c r="Y481" s="169" t="str">
        <f t="shared" si="230"/>
        <v/>
      </c>
      <c r="Z481" s="169" t="str">
        <f t="shared" si="230"/>
        <v/>
      </c>
      <c r="AA481" s="169" t="str">
        <f t="shared" si="230"/>
        <v/>
      </c>
      <c r="AB481" s="169" t="str">
        <f t="shared" si="230"/>
        <v/>
      </c>
      <c r="AC481" s="169" t="str">
        <f t="shared" si="230"/>
        <v/>
      </c>
      <c r="AD481" s="169" t="str">
        <f t="shared" si="230"/>
        <v/>
      </c>
      <c r="AE481" s="169" t="str">
        <f t="shared" si="230"/>
        <v/>
      </c>
      <c r="AF481" s="169" t="str">
        <f t="shared" si="230"/>
        <v/>
      </c>
      <c r="AG481" s="169" t="str">
        <f t="shared" si="231"/>
        <v/>
      </c>
      <c r="AH481" s="169" t="str">
        <f t="shared" si="231"/>
        <v/>
      </c>
      <c r="AI481" s="169" t="str">
        <f t="shared" si="231"/>
        <v/>
      </c>
      <c r="AJ481" s="169" t="str">
        <f t="shared" si="231"/>
        <v/>
      </c>
      <c r="AK481" s="169" t="str">
        <f t="shared" si="231"/>
        <v/>
      </c>
      <c r="AL481" s="169" t="str">
        <f t="shared" si="231"/>
        <v/>
      </c>
      <c r="AM481" s="169" t="str">
        <f t="shared" si="231"/>
        <v/>
      </c>
      <c r="AN481" s="169" t="str">
        <f t="shared" si="231"/>
        <v/>
      </c>
      <c r="AO481" s="169" t="str">
        <f t="shared" si="231"/>
        <v/>
      </c>
      <c r="AP481" s="169" t="str">
        <f t="shared" si="231"/>
        <v/>
      </c>
      <c r="AQ481" s="170">
        <f t="shared" si="212"/>
        <v>0</v>
      </c>
      <c r="AR481" s="170">
        <f t="shared" si="213"/>
        <v>0</v>
      </c>
      <c r="AS481" s="193">
        <f t="shared" si="214"/>
        <v>0</v>
      </c>
    </row>
    <row r="482" spans="1:45" s="74" customFormat="1" ht="27.75" customHeight="1">
      <c r="A482" s="184">
        <f>'Inventory - Linear and Vertical'!A469</f>
        <v>466</v>
      </c>
      <c r="B482" s="184"/>
      <c r="C482" s="184">
        <f>'Inventory - Linear and Vertical'!D469</f>
        <v>0</v>
      </c>
      <c r="D482" s="184" t="str">
        <f>IF('Inventory - Linear and Vertical'!E469="","",'Inventory - Linear and Vertical'!E469)</f>
        <v/>
      </c>
      <c r="E482" s="185">
        <f>'Inventory - Linear and Vertical'!F469</f>
        <v>0</v>
      </c>
      <c r="F482" s="186">
        <f>'Inventory - Linear and Vertical'!G469</f>
        <v>0</v>
      </c>
      <c r="G482" s="194">
        <f>'Inventory - Linear and Vertical'!K469</f>
        <v>0</v>
      </c>
      <c r="H482" s="188">
        <f>IF(C482='Community-Wide Current State'!$A$18,'Inventory - Vehicles and Equip.'!J464-'Inventory - Vehicles and Equip.'!O464,'Inventory - Linear and Vertical'!I469)</f>
        <v>0</v>
      </c>
      <c r="I482" s="188">
        <f>'Inventory - Linear and Vertical'!M469</f>
        <v>0</v>
      </c>
      <c r="J482" s="189" t="str">
        <f>IF(ISNUMBER('Inventory - Linear and Vertical'!AA469),'Inventory - Linear and Vertical'!AA469,"")</f>
        <v/>
      </c>
      <c r="K482" s="190">
        <f t="shared" si="225"/>
        <v>0</v>
      </c>
      <c r="L482" s="190">
        <f t="shared" si="205"/>
        <v>0</v>
      </c>
      <c r="M482" s="190">
        <f t="shared" si="206"/>
        <v>0</v>
      </c>
      <c r="N482" s="190">
        <f t="shared" si="207"/>
        <v>0</v>
      </c>
      <c r="O482" s="190">
        <f t="shared" si="208"/>
        <v>0</v>
      </c>
      <c r="P482" s="191">
        <f t="shared" si="209"/>
        <v>0</v>
      </c>
      <c r="Q482" s="192" t="str">
        <f t="shared" si="210"/>
        <v/>
      </c>
      <c r="R482" s="192" t="str">
        <f t="shared" si="211"/>
        <v/>
      </c>
      <c r="S482" s="169" t="str">
        <f t="shared" si="226"/>
        <v/>
      </c>
      <c r="T482" s="169" t="str">
        <f t="shared" si="232"/>
        <v/>
      </c>
      <c r="U482" s="169" t="str">
        <f t="shared" si="232"/>
        <v/>
      </c>
      <c r="V482" s="169" t="str">
        <f t="shared" si="227"/>
        <v/>
      </c>
      <c r="W482" s="169" t="str">
        <f t="shared" si="230"/>
        <v/>
      </c>
      <c r="X482" s="169" t="str">
        <f t="shared" si="230"/>
        <v/>
      </c>
      <c r="Y482" s="169" t="str">
        <f t="shared" si="230"/>
        <v/>
      </c>
      <c r="Z482" s="169" t="str">
        <f t="shared" si="230"/>
        <v/>
      </c>
      <c r="AA482" s="169" t="str">
        <f t="shared" si="230"/>
        <v/>
      </c>
      <c r="AB482" s="169" t="str">
        <f t="shared" si="230"/>
        <v/>
      </c>
      <c r="AC482" s="169" t="str">
        <f t="shared" si="230"/>
        <v/>
      </c>
      <c r="AD482" s="169" t="str">
        <f t="shared" si="230"/>
        <v/>
      </c>
      <c r="AE482" s="169" t="str">
        <f t="shared" si="230"/>
        <v/>
      </c>
      <c r="AF482" s="169" t="str">
        <f t="shared" si="230"/>
        <v/>
      </c>
      <c r="AG482" s="169" t="str">
        <f t="shared" si="231"/>
        <v/>
      </c>
      <c r="AH482" s="169" t="str">
        <f t="shared" si="231"/>
        <v/>
      </c>
      <c r="AI482" s="169" t="str">
        <f t="shared" si="231"/>
        <v/>
      </c>
      <c r="AJ482" s="169" t="str">
        <f t="shared" si="231"/>
        <v/>
      </c>
      <c r="AK482" s="169" t="str">
        <f t="shared" si="231"/>
        <v/>
      </c>
      <c r="AL482" s="169" t="str">
        <f t="shared" si="231"/>
        <v/>
      </c>
      <c r="AM482" s="169" t="str">
        <f t="shared" si="231"/>
        <v/>
      </c>
      <c r="AN482" s="169" t="str">
        <f t="shared" si="231"/>
        <v/>
      </c>
      <c r="AO482" s="169" t="str">
        <f t="shared" si="231"/>
        <v/>
      </c>
      <c r="AP482" s="169" t="str">
        <f t="shared" si="231"/>
        <v/>
      </c>
      <c r="AQ482" s="170">
        <f t="shared" si="212"/>
        <v>0</v>
      </c>
      <c r="AR482" s="170">
        <f t="shared" si="213"/>
        <v>0</v>
      </c>
      <c r="AS482" s="193">
        <f t="shared" si="214"/>
        <v>0</v>
      </c>
    </row>
    <row r="483" spans="1:45" s="74" customFormat="1" ht="27.75" customHeight="1">
      <c r="A483" s="184">
        <f>'Inventory - Linear and Vertical'!A470</f>
        <v>467</v>
      </c>
      <c r="B483" s="184"/>
      <c r="C483" s="184">
        <f>'Inventory - Linear and Vertical'!D470</f>
        <v>0</v>
      </c>
      <c r="D483" s="184" t="str">
        <f>IF('Inventory - Linear and Vertical'!E470="","",'Inventory - Linear and Vertical'!E470)</f>
        <v/>
      </c>
      <c r="E483" s="185">
        <f>'Inventory - Linear and Vertical'!F470</f>
        <v>0</v>
      </c>
      <c r="F483" s="186">
        <f>'Inventory - Linear and Vertical'!G470</f>
        <v>0</v>
      </c>
      <c r="G483" s="194">
        <f>'Inventory - Linear and Vertical'!K470</f>
        <v>0</v>
      </c>
      <c r="H483" s="188">
        <f>IF(C483='Community-Wide Current State'!$A$18,'Inventory - Vehicles and Equip.'!J465-'Inventory - Vehicles and Equip.'!O465,'Inventory - Linear and Vertical'!I470)</f>
        <v>0</v>
      </c>
      <c r="I483" s="188">
        <f>'Inventory - Linear and Vertical'!M470</f>
        <v>0</v>
      </c>
      <c r="J483" s="189" t="str">
        <f>IF(ISNUMBER('Inventory - Linear and Vertical'!AA470),'Inventory - Linear and Vertical'!AA470,"")</f>
        <v/>
      </c>
      <c r="K483" s="190">
        <f t="shared" si="225"/>
        <v>0</v>
      </c>
      <c r="L483" s="190">
        <f t="shared" ref="L483:L516" si="233">K483+$I483</f>
        <v>0</v>
      </c>
      <c r="M483" s="190">
        <f t="shared" ref="M483:M516" si="234">L483+$I483</f>
        <v>0</v>
      </c>
      <c r="N483" s="190">
        <f t="shared" ref="N483:N516" si="235">M483+$I483</f>
        <v>0</v>
      </c>
      <c r="O483" s="190">
        <f t="shared" ref="O483:O516" si="236">N483+$I483</f>
        <v>0</v>
      </c>
      <c r="P483" s="191">
        <f t="shared" ref="P483:P516" si="237">O483+$I483</f>
        <v>0</v>
      </c>
      <c r="Q483" s="192" t="str">
        <f t="shared" ref="Q483:Q516" si="238">IF(AND(K483&lt;$R$16,K483&gt;0),G483,"")</f>
        <v/>
      </c>
      <c r="R483" s="192" t="str">
        <f t="shared" ref="R483:R516" si="239">IF(OR($K483=R$16,$L483=R$16,$M483=R$16,$N483=R$16,$O483=R$16,$P483=R$16),$G483,"")</f>
        <v/>
      </c>
      <c r="S483" s="169" t="str">
        <f t="shared" si="226"/>
        <v/>
      </c>
      <c r="T483" s="169" t="str">
        <f t="shared" si="232"/>
        <v/>
      </c>
      <c r="U483" s="169" t="str">
        <f t="shared" si="232"/>
        <v/>
      </c>
      <c r="V483" s="169" t="str">
        <f t="shared" si="227"/>
        <v/>
      </c>
      <c r="W483" s="169" t="str">
        <f t="shared" si="230"/>
        <v/>
      </c>
      <c r="X483" s="169" t="str">
        <f t="shared" si="230"/>
        <v/>
      </c>
      <c r="Y483" s="169" t="str">
        <f t="shared" si="230"/>
        <v/>
      </c>
      <c r="Z483" s="169" t="str">
        <f t="shared" si="230"/>
        <v/>
      </c>
      <c r="AA483" s="169" t="str">
        <f t="shared" si="230"/>
        <v/>
      </c>
      <c r="AB483" s="169" t="str">
        <f t="shared" si="230"/>
        <v/>
      </c>
      <c r="AC483" s="169" t="str">
        <f t="shared" si="230"/>
        <v/>
      </c>
      <c r="AD483" s="169" t="str">
        <f t="shared" si="230"/>
        <v/>
      </c>
      <c r="AE483" s="169" t="str">
        <f t="shared" si="230"/>
        <v/>
      </c>
      <c r="AF483" s="169" t="str">
        <f t="shared" si="230"/>
        <v/>
      </c>
      <c r="AG483" s="169" t="str">
        <f t="shared" si="231"/>
        <v/>
      </c>
      <c r="AH483" s="169" t="str">
        <f t="shared" si="231"/>
        <v/>
      </c>
      <c r="AI483" s="169" t="str">
        <f t="shared" si="231"/>
        <v/>
      </c>
      <c r="AJ483" s="169" t="str">
        <f t="shared" si="231"/>
        <v/>
      </c>
      <c r="AK483" s="169" t="str">
        <f t="shared" si="231"/>
        <v/>
      </c>
      <c r="AL483" s="169" t="str">
        <f t="shared" si="231"/>
        <v/>
      </c>
      <c r="AM483" s="169" t="str">
        <f t="shared" si="231"/>
        <v/>
      </c>
      <c r="AN483" s="169" t="str">
        <f t="shared" si="231"/>
        <v/>
      </c>
      <c r="AO483" s="169" t="str">
        <f t="shared" si="231"/>
        <v/>
      </c>
      <c r="AP483" s="169" t="str">
        <f t="shared" si="231"/>
        <v/>
      </c>
      <c r="AQ483" s="170">
        <f t="shared" ref="AQ483:AQ516" si="240">SUM(R483:AP483)</f>
        <v>0</v>
      </c>
      <c r="AR483" s="170">
        <f t="shared" ref="AR483:AR516" si="241">AQ483/25</f>
        <v>0</v>
      </c>
      <c r="AS483" s="193">
        <f t="shared" ref="AS483:AS516" si="242">IF(I483&lt;=0,0,G483/I483)</f>
        <v>0</v>
      </c>
    </row>
    <row r="484" spans="1:45" s="74" customFormat="1" ht="27.75" customHeight="1">
      <c r="A484" s="184">
        <f>'Inventory - Linear and Vertical'!A471</f>
        <v>468</v>
      </c>
      <c r="B484" s="184"/>
      <c r="C484" s="184">
        <f>'Inventory - Linear and Vertical'!D471</f>
        <v>0</v>
      </c>
      <c r="D484" s="184" t="str">
        <f>IF('Inventory - Linear and Vertical'!E471="","",'Inventory - Linear and Vertical'!E471)</f>
        <v/>
      </c>
      <c r="E484" s="185">
        <f>'Inventory - Linear and Vertical'!F471</f>
        <v>0</v>
      </c>
      <c r="F484" s="186">
        <f>'Inventory - Linear and Vertical'!G471</f>
        <v>0</v>
      </c>
      <c r="G484" s="194">
        <f>'Inventory - Linear and Vertical'!K471</f>
        <v>0</v>
      </c>
      <c r="H484" s="188">
        <f>IF(C484='Community-Wide Current State'!$A$18,'Inventory - Vehicles and Equip.'!J466-'Inventory - Vehicles and Equip.'!O466,'Inventory - Linear and Vertical'!I471)</f>
        <v>0</v>
      </c>
      <c r="I484" s="188">
        <f>'Inventory - Linear and Vertical'!M471</f>
        <v>0</v>
      </c>
      <c r="J484" s="189" t="str">
        <f>IF(ISNUMBER('Inventory - Linear and Vertical'!AA471),'Inventory - Linear and Vertical'!AA471,"")</f>
        <v/>
      </c>
      <c r="K484" s="190">
        <f t="shared" si="225"/>
        <v>0</v>
      </c>
      <c r="L484" s="190">
        <f t="shared" si="233"/>
        <v>0</v>
      </c>
      <c r="M484" s="190">
        <f t="shared" si="234"/>
        <v>0</v>
      </c>
      <c r="N484" s="190">
        <f t="shared" si="235"/>
        <v>0</v>
      </c>
      <c r="O484" s="190">
        <f t="shared" si="236"/>
        <v>0</v>
      </c>
      <c r="P484" s="191">
        <f t="shared" si="237"/>
        <v>0</v>
      </c>
      <c r="Q484" s="192" t="str">
        <f t="shared" si="238"/>
        <v/>
      </c>
      <c r="R484" s="192" t="str">
        <f t="shared" si="239"/>
        <v/>
      </c>
      <c r="S484" s="169" t="str">
        <f t="shared" si="226"/>
        <v/>
      </c>
      <c r="T484" s="169" t="str">
        <f t="shared" si="232"/>
        <v/>
      </c>
      <c r="U484" s="169" t="str">
        <f t="shared" si="232"/>
        <v/>
      </c>
      <c r="V484" s="169" t="str">
        <f t="shared" si="227"/>
        <v/>
      </c>
      <c r="W484" s="169" t="str">
        <f t="shared" si="230"/>
        <v/>
      </c>
      <c r="X484" s="169" t="str">
        <f t="shared" si="230"/>
        <v/>
      </c>
      <c r="Y484" s="169" t="str">
        <f t="shared" si="230"/>
        <v/>
      </c>
      <c r="Z484" s="169" t="str">
        <f t="shared" si="230"/>
        <v/>
      </c>
      <c r="AA484" s="169" t="str">
        <f t="shared" si="230"/>
        <v/>
      </c>
      <c r="AB484" s="169" t="str">
        <f t="shared" si="230"/>
        <v/>
      </c>
      <c r="AC484" s="169" t="str">
        <f t="shared" si="230"/>
        <v/>
      </c>
      <c r="AD484" s="169" t="str">
        <f t="shared" si="230"/>
        <v/>
      </c>
      <c r="AE484" s="169" t="str">
        <f t="shared" si="230"/>
        <v/>
      </c>
      <c r="AF484" s="169" t="str">
        <f t="shared" si="230"/>
        <v/>
      </c>
      <c r="AG484" s="169" t="str">
        <f t="shared" si="231"/>
        <v/>
      </c>
      <c r="AH484" s="169" t="str">
        <f t="shared" si="231"/>
        <v/>
      </c>
      <c r="AI484" s="169" t="str">
        <f t="shared" si="231"/>
        <v/>
      </c>
      <c r="AJ484" s="169" t="str">
        <f t="shared" si="231"/>
        <v/>
      </c>
      <c r="AK484" s="169" t="str">
        <f t="shared" si="231"/>
        <v/>
      </c>
      <c r="AL484" s="169" t="str">
        <f t="shared" si="231"/>
        <v/>
      </c>
      <c r="AM484" s="169" t="str">
        <f t="shared" si="231"/>
        <v/>
      </c>
      <c r="AN484" s="169" t="str">
        <f t="shared" si="231"/>
        <v/>
      </c>
      <c r="AO484" s="169" t="str">
        <f t="shared" si="231"/>
        <v/>
      </c>
      <c r="AP484" s="169" t="str">
        <f t="shared" si="231"/>
        <v/>
      </c>
      <c r="AQ484" s="170">
        <f t="shared" si="240"/>
        <v>0</v>
      </c>
      <c r="AR484" s="170">
        <f t="shared" si="241"/>
        <v>0</v>
      </c>
      <c r="AS484" s="193">
        <f t="shared" si="242"/>
        <v>0</v>
      </c>
    </row>
    <row r="485" spans="1:45" s="74" customFormat="1" ht="27.75" customHeight="1">
      <c r="A485" s="184">
        <f>'Inventory - Linear and Vertical'!A472</f>
        <v>469</v>
      </c>
      <c r="B485" s="184"/>
      <c r="C485" s="184">
        <f>'Inventory - Linear and Vertical'!D472</f>
        <v>0</v>
      </c>
      <c r="D485" s="184" t="str">
        <f>IF('Inventory - Linear and Vertical'!E472="","",'Inventory - Linear and Vertical'!E472)</f>
        <v/>
      </c>
      <c r="E485" s="185">
        <f>'Inventory - Linear and Vertical'!F472</f>
        <v>0</v>
      </c>
      <c r="F485" s="186">
        <f>'Inventory - Linear and Vertical'!G472</f>
        <v>0</v>
      </c>
      <c r="G485" s="194">
        <f>'Inventory - Linear and Vertical'!K472</f>
        <v>0</v>
      </c>
      <c r="H485" s="188">
        <f>IF(C485='Community-Wide Current State'!$A$18,'Inventory - Vehicles and Equip.'!J467-'Inventory - Vehicles and Equip.'!O467,'Inventory - Linear and Vertical'!I472)</f>
        <v>0</v>
      </c>
      <c r="I485" s="188">
        <f>'Inventory - Linear and Vertical'!M472</f>
        <v>0</v>
      </c>
      <c r="J485" s="189" t="str">
        <f>IF(ISNUMBER('Inventory - Linear and Vertical'!AA472),'Inventory - Linear and Vertical'!AA472,"")</f>
        <v/>
      </c>
      <c r="K485" s="190">
        <f t="shared" si="225"/>
        <v>0</v>
      </c>
      <c r="L485" s="190">
        <f t="shared" si="233"/>
        <v>0</v>
      </c>
      <c r="M485" s="190">
        <f t="shared" si="234"/>
        <v>0</v>
      </c>
      <c r="N485" s="190">
        <f t="shared" si="235"/>
        <v>0</v>
      </c>
      <c r="O485" s="190">
        <f t="shared" si="236"/>
        <v>0</v>
      </c>
      <c r="P485" s="191">
        <f t="shared" si="237"/>
        <v>0</v>
      </c>
      <c r="Q485" s="192" t="str">
        <f t="shared" si="238"/>
        <v/>
      </c>
      <c r="R485" s="192" t="str">
        <f t="shared" si="239"/>
        <v/>
      </c>
      <c r="S485" s="169" t="str">
        <f t="shared" si="226"/>
        <v/>
      </c>
      <c r="T485" s="169" t="str">
        <f t="shared" si="232"/>
        <v/>
      </c>
      <c r="U485" s="169" t="str">
        <f t="shared" si="232"/>
        <v/>
      </c>
      <c r="V485" s="169" t="str">
        <f t="shared" si="227"/>
        <v/>
      </c>
      <c r="W485" s="169" t="str">
        <f t="shared" si="230"/>
        <v/>
      </c>
      <c r="X485" s="169" t="str">
        <f t="shared" si="230"/>
        <v/>
      </c>
      <c r="Y485" s="169" t="str">
        <f t="shared" si="230"/>
        <v/>
      </c>
      <c r="Z485" s="169" t="str">
        <f t="shared" si="230"/>
        <v/>
      </c>
      <c r="AA485" s="169" t="str">
        <f t="shared" si="230"/>
        <v/>
      </c>
      <c r="AB485" s="169" t="str">
        <f t="shared" si="230"/>
        <v/>
      </c>
      <c r="AC485" s="169" t="str">
        <f t="shared" si="230"/>
        <v/>
      </c>
      <c r="AD485" s="169" t="str">
        <f t="shared" si="230"/>
        <v/>
      </c>
      <c r="AE485" s="169" t="str">
        <f t="shared" si="230"/>
        <v/>
      </c>
      <c r="AF485" s="169" t="str">
        <f t="shared" si="230"/>
        <v/>
      </c>
      <c r="AG485" s="169" t="str">
        <f t="shared" si="231"/>
        <v/>
      </c>
      <c r="AH485" s="169" t="str">
        <f t="shared" si="231"/>
        <v/>
      </c>
      <c r="AI485" s="169" t="str">
        <f t="shared" si="231"/>
        <v/>
      </c>
      <c r="AJ485" s="169" t="str">
        <f t="shared" si="231"/>
        <v/>
      </c>
      <c r="AK485" s="169" t="str">
        <f t="shared" si="231"/>
        <v/>
      </c>
      <c r="AL485" s="169" t="str">
        <f t="shared" si="231"/>
        <v/>
      </c>
      <c r="AM485" s="169" t="str">
        <f t="shared" si="231"/>
        <v/>
      </c>
      <c r="AN485" s="169" t="str">
        <f t="shared" si="231"/>
        <v/>
      </c>
      <c r="AO485" s="169" t="str">
        <f t="shared" si="231"/>
        <v/>
      </c>
      <c r="AP485" s="169" t="str">
        <f t="shared" si="231"/>
        <v/>
      </c>
      <c r="AQ485" s="170">
        <f t="shared" si="240"/>
        <v>0</v>
      </c>
      <c r="AR485" s="170">
        <f t="shared" si="241"/>
        <v>0</v>
      </c>
      <c r="AS485" s="193">
        <f t="shared" si="242"/>
        <v>0</v>
      </c>
    </row>
    <row r="486" spans="1:45" s="74" customFormat="1" ht="27.75" customHeight="1">
      <c r="A486" s="184">
        <f>'Inventory - Linear and Vertical'!A473</f>
        <v>470</v>
      </c>
      <c r="B486" s="184"/>
      <c r="C486" s="184">
        <f>'Inventory - Linear and Vertical'!D473</f>
        <v>0</v>
      </c>
      <c r="D486" s="184" t="str">
        <f>IF('Inventory - Linear and Vertical'!E473="","",'Inventory - Linear and Vertical'!E473)</f>
        <v/>
      </c>
      <c r="E486" s="185">
        <f>'Inventory - Linear and Vertical'!F473</f>
        <v>0</v>
      </c>
      <c r="F486" s="186">
        <f>'Inventory - Linear and Vertical'!G473</f>
        <v>0</v>
      </c>
      <c r="G486" s="194">
        <f>'Inventory - Linear and Vertical'!K473</f>
        <v>0</v>
      </c>
      <c r="H486" s="188">
        <f>IF(C486='Community-Wide Current State'!$A$18,'Inventory - Vehicles and Equip.'!J468-'Inventory - Vehicles and Equip.'!O468,'Inventory - Linear and Vertical'!I473)</f>
        <v>0</v>
      </c>
      <c r="I486" s="188">
        <f>'Inventory - Linear and Vertical'!M473</f>
        <v>0</v>
      </c>
      <c r="J486" s="189" t="str">
        <f>IF(ISNUMBER('Inventory - Linear and Vertical'!AA473),'Inventory - Linear and Vertical'!AA473,"")</f>
        <v/>
      </c>
      <c r="K486" s="190">
        <f t="shared" si="225"/>
        <v>0</v>
      </c>
      <c r="L486" s="190">
        <f t="shared" si="233"/>
        <v>0</v>
      </c>
      <c r="M486" s="190">
        <f t="shared" si="234"/>
        <v>0</v>
      </c>
      <c r="N486" s="190">
        <f t="shared" si="235"/>
        <v>0</v>
      </c>
      <c r="O486" s="190">
        <f t="shared" si="236"/>
        <v>0</v>
      </c>
      <c r="P486" s="191">
        <f t="shared" si="237"/>
        <v>0</v>
      </c>
      <c r="Q486" s="192" t="str">
        <f t="shared" si="238"/>
        <v/>
      </c>
      <c r="R486" s="192" t="str">
        <f t="shared" si="239"/>
        <v/>
      </c>
      <c r="S486" s="169" t="str">
        <f t="shared" si="226"/>
        <v/>
      </c>
      <c r="T486" s="169" t="str">
        <f t="shared" si="232"/>
        <v/>
      </c>
      <c r="U486" s="169" t="str">
        <f t="shared" si="232"/>
        <v/>
      </c>
      <c r="V486" s="169" t="str">
        <f t="shared" si="227"/>
        <v/>
      </c>
      <c r="W486" s="169" t="str">
        <f t="shared" si="230"/>
        <v/>
      </c>
      <c r="X486" s="169" t="str">
        <f t="shared" si="230"/>
        <v/>
      </c>
      <c r="Y486" s="169" t="str">
        <f t="shared" si="230"/>
        <v/>
      </c>
      <c r="Z486" s="169" t="str">
        <f t="shared" si="230"/>
        <v/>
      </c>
      <c r="AA486" s="169" t="str">
        <f t="shared" si="230"/>
        <v/>
      </c>
      <c r="AB486" s="169" t="str">
        <f t="shared" si="230"/>
        <v/>
      </c>
      <c r="AC486" s="169" t="str">
        <f t="shared" si="230"/>
        <v/>
      </c>
      <c r="AD486" s="169" t="str">
        <f t="shared" si="230"/>
        <v/>
      </c>
      <c r="AE486" s="169" t="str">
        <f t="shared" si="230"/>
        <v/>
      </c>
      <c r="AF486" s="169" t="str">
        <f t="shared" si="230"/>
        <v/>
      </c>
      <c r="AG486" s="169" t="str">
        <f t="shared" si="231"/>
        <v/>
      </c>
      <c r="AH486" s="169" t="str">
        <f t="shared" si="231"/>
        <v/>
      </c>
      <c r="AI486" s="169" t="str">
        <f t="shared" si="231"/>
        <v/>
      </c>
      <c r="AJ486" s="169" t="str">
        <f t="shared" si="231"/>
        <v/>
      </c>
      <c r="AK486" s="169" t="str">
        <f t="shared" si="231"/>
        <v/>
      </c>
      <c r="AL486" s="169" t="str">
        <f t="shared" si="231"/>
        <v/>
      </c>
      <c r="AM486" s="169" t="str">
        <f t="shared" si="231"/>
        <v/>
      </c>
      <c r="AN486" s="169" t="str">
        <f t="shared" si="231"/>
        <v/>
      </c>
      <c r="AO486" s="169" t="str">
        <f t="shared" si="231"/>
        <v/>
      </c>
      <c r="AP486" s="169" t="str">
        <f t="shared" si="231"/>
        <v/>
      </c>
      <c r="AQ486" s="170">
        <f t="shared" si="240"/>
        <v>0</v>
      </c>
      <c r="AR486" s="170">
        <f t="shared" si="241"/>
        <v>0</v>
      </c>
      <c r="AS486" s="193">
        <f t="shared" si="242"/>
        <v>0</v>
      </c>
    </row>
    <row r="487" spans="1:45" s="74" customFormat="1" ht="27.75" customHeight="1">
      <c r="A487" s="184">
        <f>'Inventory - Linear and Vertical'!A474</f>
        <v>471</v>
      </c>
      <c r="B487" s="184"/>
      <c r="C487" s="184">
        <f>'Inventory - Linear and Vertical'!D474</f>
        <v>0</v>
      </c>
      <c r="D487" s="184" t="str">
        <f>IF('Inventory - Linear and Vertical'!E474="","",'Inventory - Linear and Vertical'!E474)</f>
        <v/>
      </c>
      <c r="E487" s="185">
        <f>'Inventory - Linear and Vertical'!F474</f>
        <v>0</v>
      </c>
      <c r="F487" s="186">
        <f>'Inventory - Linear and Vertical'!G474</f>
        <v>0</v>
      </c>
      <c r="G487" s="194">
        <f>'Inventory - Linear and Vertical'!K474</f>
        <v>0</v>
      </c>
      <c r="H487" s="188">
        <f>IF(C487='Community-Wide Current State'!$A$18,'Inventory - Vehicles and Equip.'!J469-'Inventory - Vehicles and Equip.'!O469,'Inventory - Linear and Vertical'!I474)</f>
        <v>0</v>
      </c>
      <c r="I487" s="188">
        <f>'Inventory - Linear and Vertical'!M474</f>
        <v>0</v>
      </c>
      <c r="J487" s="189" t="str">
        <f>IF(ISNUMBER('Inventory - Linear and Vertical'!AA474),'Inventory - Linear and Vertical'!AA474,"")</f>
        <v/>
      </c>
      <c r="K487" s="190">
        <f t="shared" si="225"/>
        <v>0</v>
      </c>
      <c r="L487" s="190">
        <f t="shared" si="233"/>
        <v>0</v>
      </c>
      <c r="M487" s="190">
        <f t="shared" si="234"/>
        <v>0</v>
      </c>
      <c r="N487" s="190">
        <f t="shared" si="235"/>
        <v>0</v>
      </c>
      <c r="O487" s="190">
        <f t="shared" si="236"/>
        <v>0</v>
      </c>
      <c r="P487" s="191">
        <f t="shared" si="237"/>
        <v>0</v>
      </c>
      <c r="Q487" s="192" t="str">
        <f t="shared" si="238"/>
        <v/>
      </c>
      <c r="R487" s="192" t="str">
        <f t="shared" si="239"/>
        <v/>
      </c>
      <c r="S487" s="169" t="str">
        <f t="shared" si="226"/>
        <v/>
      </c>
      <c r="T487" s="169" t="str">
        <f t="shared" si="232"/>
        <v/>
      </c>
      <c r="U487" s="169" t="str">
        <f t="shared" si="232"/>
        <v/>
      </c>
      <c r="V487" s="169" t="str">
        <f t="shared" si="227"/>
        <v/>
      </c>
      <c r="W487" s="169" t="str">
        <f t="shared" ref="W487:AF496" si="243">IF(OR($K487=W$16,$L487=W$16,$M487=W$16,$N487=W$16,$O487=W$16,$P487=W$16),$G487,"")</f>
        <v/>
      </c>
      <c r="X487" s="169" t="str">
        <f t="shared" si="243"/>
        <v/>
      </c>
      <c r="Y487" s="169" t="str">
        <f t="shared" si="243"/>
        <v/>
      </c>
      <c r="Z487" s="169" t="str">
        <f t="shared" si="243"/>
        <v/>
      </c>
      <c r="AA487" s="169" t="str">
        <f t="shared" si="243"/>
        <v/>
      </c>
      <c r="AB487" s="169" t="str">
        <f t="shared" si="243"/>
        <v/>
      </c>
      <c r="AC487" s="169" t="str">
        <f t="shared" si="243"/>
        <v/>
      </c>
      <c r="AD487" s="169" t="str">
        <f t="shared" si="243"/>
        <v/>
      </c>
      <c r="AE487" s="169" t="str">
        <f t="shared" si="243"/>
        <v/>
      </c>
      <c r="AF487" s="169" t="str">
        <f t="shared" si="243"/>
        <v/>
      </c>
      <c r="AG487" s="169" t="str">
        <f t="shared" ref="AG487:AP496" si="244">IF(OR($K487=AG$16,$L487=AG$16,$M487=AG$16,$N487=AG$16,$O487=AG$16,$P487=AG$16),$G487,"")</f>
        <v/>
      </c>
      <c r="AH487" s="169" t="str">
        <f t="shared" si="244"/>
        <v/>
      </c>
      <c r="AI487" s="169" t="str">
        <f t="shared" si="244"/>
        <v/>
      </c>
      <c r="AJ487" s="169" t="str">
        <f t="shared" si="244"/>
        <v/>
      </c>
      <c r="AK487" s="169" t="str">
        <f t="shared" si="244"/>
        <v/>
      </c>
      <c r="AL487" s="169" t="str">
        <f t="shared" si="244"/>
        <v/>
      </c>
      <c r="AM487" s="169" t="str">
        <f t="shared" si="244"/>
        <v/>
      </c>
      <c r="AN487" s="169" t="str">
        <f t="shared" si="244"/>
        <v/>
      </c>
      <c r="AO487" s="169" t="str">
        <f t="shared" si="244"/>
        <v/>
      </c>
      <c r="AP487" s="169" t="str">
        <f t="shared" si="244"/>
        <v/>
      </c>
      <c r="AQ487" s="170">
        <f t="shared" si="240"/>
        <v>0</v>
      </c>
      <c r="AR487" s="170">
        <f t="shared" si="241"/>
        <v>0</v>
      </c>
      <c r="AS487" s="193">
        <f t="shared" si="242"/>
        <v>0</v>
      </c>
    </row>
    <row r="488" spans="1:45" s="74" customFormat="1" ht="27.75" customHeight="1">
      <c r="A488" s="184">
        <f>'Inventory - Linear and Vertical'!A475</f>
        <v>472</v>
      </c>
      <c r="B488" s="184"/>
      <c r="C488" s="184">
        <f>'Inventory - Linear and Vertical'!D475</f>
        <v>0</v>
      </c>
      <c r="D488" s="184" t="str">
        <f>IF('Inventory - Linear and Vertical'!E475="","",'Inventory - Linear and Vertical'!E475)</f>
        <v/>
      </c>
      <c r="E488" s="185">
        <f>'Inventory - Linear and Vertical'!F475</f>
        <v>0</v>
      </c>
      <c r="F488" s="186">
        <f>'Inventory - Linear and Vertical'!G475</f>
        <v>0</v>
      </c>
      <c r="G488" s="194">
        <f>'Inventory - Linear and Vertical'!K475</f>
        <v>0</v>
      </c>
      <c r="H488" s="188">
        <f>IF(C488='Community-Wide Current State'!$A$18,'Inventory - Vehicles and Equip.'!J470-'Inventory - Vehicles and Equip.'!O470,'Inventory - Linear and Vertical'!I475)</f>
        <v>0</v>
      </c>
      <c r="I488" s="188">
        <f>'Inventory - Linear and Vertical'!M475</f>
        <v>0</v>
      </c>
      <c r="J488" s="189" t="str">
        <f>IF(ISNUMBER('Inventory - Linear and Vertical'!AA475),'Inventory - Linear and Vertical'!AA475,"")</f>
        <v/>
      </c>
      <c r="K488" s="190">
        <f t="shared" si="225"/>
        <v>0</v>
      </c>
      <c r="L488" s="190">
        <f t="shared" si="233"/>
        <v>0</v>
      </c>
      <c r="M488" s="190">
        <f t="shared" si="234"/>
        <v>0</v>
      </c>
      <c r="N488" s="190">
        <f t="shared" si="235"/>
        <v>0</v>
      </c>
      <c r="O488" s="190">
        <f t="shared" si="236"/>
        <v>0</v>
      </c>
      <c r="P488" s="191">
        <f t="shared" si="237"/>
        <v>0</v>
      </c>
      <c r="Q488" s="192" t="str">
        <f t="shared" si="238"/>
        <v/>
      </c>
      <c r="R488" s="192" t="str">
        <f t="shared" si="239"/>
        <v/>
      </c>
      <c r="S488" s="169" t="str">
        <f t="shared" si="226"/>
        <v/>
      </c>
      <c r="T488" s="169" t="str">
        <f t="shared" si="232"/>
        <v/>
      </c>
      <c r="U488" s="169" t="str">
        <f t="shared" si="232"/>
        <v/>
      </c>
      <c r="V488" s="169" t="str">
        <f t="shared" si="227"/>
        <v/>
      </c>
      <c r="W488" s="169" t="str">
        <f t="shared" si="243"/>
        <v/>
      </c>
      <c r="X488" s="169" t="str">
        <f t="shared" si="243"/>
        <v/>
      </c>
      <c r="Y488" s="169" t="str">
        <f t="shared" si="243"/>
        <v/>
      </c>
      <c r="Z488" s="169" t="str">
        <f t="shared" si="243"/>
        <v/>
      </c>
      <c r="AA488" s="169" t="str">
        <f t="shared" si="243"/>
        <v/>
      </c>
      <c r="AB488" s="169" t="str">
        <f t="shared" si="243"/>
        <v/>
      </c>
      <c r="AC488" s="169" t="str">
        <f t="shared" si="243"/>
        <v/>
      </c>
      <c r="AD488" s="169" t="str">
        <f t="shared" si="243"/>
        <v/>
      </c>
      <c r="AE488" s="169" t="str">
        <f t="shared" si="243"/>
        <v/>
      </c>
      <c r="AF488" s="169" t="str">
        <f t="shared" si="243"/>
        <v/>
      </c>
      <c r="AG488" s="169" t="str">
        <f t="shared" si="244"/>
        <v/>
      </c>
      <c r="AH488" s="169" t="str">
        <f t="shared" si="244"/>
        <v/>
      </c>
      <c r="AI488" s="169" t="str">
        <f t="shared" si="244"/>
        <v/>
      </c>
      <c r="AJ488" s="169" t="str">
        <f t="shared" si="244"/>
        <v/>
      </c>
      <c r="AK488" s="169" t="str">
        <f t="shared" si="244"/>
        <v/>
      </c>
      <c r="AL488" s="169" t="str">
        <f t="shared" si="244"/>
        <v/>
      </c>
      <c r="AM488" s="169" t="str">
        <f t="shared" si="244"/>
        <v/>
      </c>
      <c r="AN488" s="169" t="str">
        <f t="shared" si="244"/>
        <v/>
      </c>
      <c r="AO488" s="169" t="str">
        <f t="shared" si="244"/>
        <v/>
      </c>
      <c r="AP488" s="169" t="str">
        <f t="shared" si="244"/>
        <v/>
      </c>
      <c r="AQ488" s="170">
        <f t="shared" si="240"/>
        <v>0</v>
      </c>
      <c r="AR488" s="170">
        <f t="shared" si="241"/>
        <v>0</v>
      </c>
      <c r="AS488" s="193">
        <f t="shared" si="242"/>
        <v>0</v>
      </c>
    </row>
    <row r="489" spans="1:45" s="74" customFormat="1" ht="27.75" customHeight="1">
      <c r="A489" s="184">
        <f>'Inventory - Linear and Vertical'!A476</f>
        <v>473</v>
      </c>
      <c r="B489" s="184"/>
      <c r="C489" s="184">
        <f>'Inventory - Linear and Vertical'!D476</f>
        <v>0</v>
      </c>
      <c r="D489" s="184" t="str">
        <f>IF('Inventory - Linear and Vertical'!E476="","",'Inventory - Linear and Vertical'!E476)</f>
        <v/>
      </c>
      <c r="E489" s="185">
        <f>'Inventory - Linear and Vertical'!F476</f>
        <v>0</v>
      </c>
      <c r="F489" s="186">
        <f>'Inventory - Linear and Vertical'!G476</f>
        <v>0</v>
      </c>
      <c r="G489" s="194">
        <f>'Inventory - Linear and Vertical'!K476</f>
        <v>0</v>
      </c>
      <c r="H489" s="188">
        <f>IF(C489='Community-Wide Current State'!$A$18,'Inventory - Vehicles and Equip.'!J471-'Inventory - Vehicles and Equip.'!O471,'Inventory - Linear and Vertical'!I476)</f>
        <v>0</v>
      </c>
      <c r="I489" s="188">
        <f>'Inventory - Linear and Vertical'!M476</f>
        <v>0</v>
      </c>
      <c r="J489" s="189" t="str">
        <f>IF(ISNUMBER('Inventory - Linear and Vertical'!AA476),'Inventory - Linear and Vertical'!AA476,"")</f>
        <v/>
      </c>
      <c r="K489" s="190">
        <f t="shared" si="225"/>
        <v>0</v>
      </c>
      <c r="L489" s="190">
        <f t="shared" si="233"/>
        <v>0</v>
      </c>
      <c r="M489" s="190">
        <f t="shared" si="234"/>
        <v>0</v>
      </c>
      <c r="N489" s="190">
        <f t="shared" si="235"/>
        <v>0</v>
      </c>
      <c r="O489" s="190">
        <f t="shared" si="236"/>
        <v>0</v>
      </c>
      <c r="P489" s="191">
        <f t="shared" si="237"/>
        <v>0</v>
      </c>
      <c r="Q489" s="192" t="str">
        <f t="shared" si="238"/>
        <v/>
      </c>
      <c r="R489" s="192" t="str">
        <f t="shared" si="239"/>
        <v/>
      </c>
      <c r="S489" s="169" t="str">
        <f t="shared" si="226"/>
        <v/>
      </c>
      <c r="T489" s="169" t="str">
        <f t="shared" si="232"/>
        <v/>
      </c>
      <c r="U489" s="169" t="str">
        <f t="shared" si="232"/>
        <v/>
      </c>
      <c r="V489" s="169" t="str">
        <f t="shared" si="227"/>
        <v/>
      </c>
      <c r="W489" s="169" t="str">
        <f t="shared" si="243"/>
        <v/>
      </c>
      <c r="X489" s="169" t="str">
        <f t="shared" si="243"/>
        <v/>
      </c>
      <c r="Y489" s="169" t="str">
        <f t="shared" si="243"/>
        <v/>
      </c>
      <c r="Z489" s="169" t="str">
        <f t="shared" si="243"/>
        <v/>
      </c>
      <c r="AA489" s="169" t="str">
        <f t="shared" si="243"/>
        <v/>
      </c>
      <c r="AB489" s="169" t="str">
        <f t="shared" si="243"/>
        <v/>
      </c>
      <c r="AC489" s="169" t="str">
        <f t="shared" si="243"/>
        <v/>
      </c>
      <c r="AD489" s="169" t="str">
        <f t="shared" si="243"/>
        <v/>
      </c>
      <c r="AE489" s="169" t="str">
        <f t="shared" si="243"/>
        <v/>
      </c>
      <c r="AF489" s="169" t="str">
        <f t="shared" si="243"/>
        <v/>
      </c>
      <c r="AG489" s="169" t="str">
        <f t="shared" si="244"/>
        <v/>
      </c>
      <c r="AH489" s="169" t="str">
        <f t="shared" si="244"/>
        <v/>
      </c>
      <c r="AI489" s="169" t="str">
        <f t="shared" si="244"/>
        <v/>
      </c>
      <c r="AJ489" s="169" t="str">
        <f t="shared" si="244"/>
        <v/>
      </c>
      <c r="AK489" s="169" t="str">
        <f t="shared" si="244"/>
        <v/>
      </c>
      <c r="AL489" s="169" t="str">
        <f t="shared" si="244"/>
        <v/>
      </c>
      <c r="AM489" s="169" t="str">
        <f t="shared" si="244"/>
        <v/>
      </c>
      <c r="AN489" s="169" t="str">
        <f t="shared" si="244"/>
        <v/>
      </c>
      <c r="AO489" s="169" t="str">
        <f t="shared" si="244"/>
        <v/>
      </c>
      <c r="AP489" s="169" t="str">
        <f t="shared" si="244"/>
        <v/>
      </c>
      <c r="AQ489" s="170">
        <f t="shared" si="240"/>
        <v>0</v>
      </c>
      <c r="AR489" s="170">
        <f t="shared" si="241"/>
        <v>0</v>
      </c>
      <c r="AS489" s="193">
        <f t="shared" si="242"/>
        <v>0</v>
      </c>
    </row>
    <row r="490" spans="1:45" s="74" customFormat="1" ht="27.75" customHeight="1">
      <c r="A490" s="184">
        <f>'Inventory - Linear and Vertical'!A477</f>
        <v>474</v>
      </c>
      <c r="B490" s="184"/>
      <c r="C490" s="184">
        <f>'Inventory - Linear and Vertical'!D477</f>
        <v>0</v>
      </c>
      <c r="D490" s="184" t="str">
        <f>IF('Inventory - Linear and Vertical'!E477="","",'Inventory - Linear and Vertical'!E477)</f>
        <v/>
      </c>
      <c r="E490" s="185">
        <f>'Inventory - Linear and Vertical'!F477</f>
        <v>0</v>
      </c>
      <c r="F490" s="186">
        <f>'Inventory - Linear and Vertical'!G477</f>
        <v>0</v>
      </c>
      <c r="G490" s="194">
        <f>'Inventory - Linear and Vertical'!K477</f>
        <v>0</v>
      </c>
      <c r="H490" s="188">
        <f>IF(C490='Community-Wide Current State'!$A$18,'Inventory - Vehicles and Equip.'!J472-'Inventory - Vehicles and Equip.'!O472,'Inventory - Linear and Vertical'!I477)</f>
        <v>0</v>
      </c>
      <c r="I490" s="188">
        <f>'Inventory - Linear and Vertical'!M477</f>
        <v>0</v>
      </c>
      <c r="J490" s="189" t="str">
        <f>IF(ISNUMBER('Inventory - Linear and Vertical'!AA477),'Inventory - Linear and Vertical'!AA477,"")</f>
        <v/>
      </c>
      <c r="K490" s="190">
        <f t="shared" si="225"/>
        <v>0</v>
      </c>
      <c r="L490" s="190">
        <f t="shared" si="233"/>
        <v>0</v>
      </c>
      <c r="M490" s="190">
        <f t="shared" si="234"/>
        <v>0</v>
      </c>
      <c r="N490" s="190">
        <f t="shared" si="235"/>
        <v>0</v>
      </c>
      <c r="O490" s="190">
        <f t="shared" si="236"/>
        <v>0</v>
      </c>
      <c r="P490" s="191">
        <f t="shared" si="237"/>
        <v>0</v>
      </c>
      <c r="Q490" s="192" t="str">
        <f t="shared" si="238"/>
        <v/>
      </c>
      <c r="R490" s="192" t="str">
        <f t="shared" si="239"/>
        <v/>
      </c>
      <c r="S490" s="169" t="str">
        <f t="shared" si="226"/>
        <v/>
      </c>
      <c r="T490" s="169" t="str">
        <f t="shared" si="232"/>
        <v/>
      </c>
      <c r="U490" s="169" t="str">
        <f t="shared" si="232"/>
        <v/>
      </c>
      <c r="V490" s="169" t="str">
        <f t="shared" si="227"/>
        <v/>
      </c>
      <c r="W490" s="169" t="str">
        <f t="shared" si="243"/>
        <v/>
      </c>
      <c r="X490" s="169" t="str">
        <f t="shared" si="243"/>
        <v/>
      </c>
      <c r="Y490" s="169" t="str">
        <f t="shared" si="243"/>
        <v/>
      </c>
      <c r="Z490" s="169" t="str">
        <f t="shared" si="243"/>
        <v/>
      </c>
      <c r="AA490" s="169" t="str">
        <f t="shared" si="243"/>
        <v/>
      </c>
      <c r="AB490" s="169" t="str">
        <f t="shared" si="243"/>
        <v/>
      </c>
      <c r="AC490" s="169" t="str">
        <f t="shared" si="243"/>
        <v/>
      </c>
      <c r="AD490" s="169" t="str">
        <f t="shared" si="243"/>
        <v/>
      </c>
      <c r="AE490" s="169" t="str">
        <f t="shared" si="243"/>
        <v/>
      </c>
      <c r="AF490" s="169" t="str">
        <f t="shared" si="243"/>
        <v/>
      </c>
      <c r="AG490" s="169" t="str">
        <f t="shared" si="244"/>
        <v/>
      </c>
      <c r="AH490" s="169" t="str">
        <f t="shared" si="244"/>
        <v/>
      </c>
      <c r="AI490" s="169" t="str">
        <f t="shared" si="244"/>
        <v/>
      </c>
      <c r="AJ490" s="169" t="str">
        <f t="shared" si="244"/>
        <v/>
      </c>
      <c r="AK490" s="169" t="str">
        <f t="shared" si="244"/>
        <v/>
      </c>
      <c r="AL490" s="169" t="str">
        <f t="shared" si="244"/>
        <v/>
      </c>
      <c r="AM490" s="169" t="str">
        <f t="shared" si="244"/>
        <v/>
      </c>
      <c r="AN490" s="169" t="str">
        <f t="shared" si="244"/>
        <v/>
      </c>
      <c r="AO490" s="169" t="str">
        <f t="shared" si="244"/>
        <v/>
      </c>
      <c r="AP490" s="169" t="str">
        <f t="shared" si="244"/>
        <v/>
      </c>
      <c r="AQ490" s="170">
        <f t="shared" si="240"/>
        <v>0</v>
      </c>
      <c r="AR490" s="170">
        <f t="shared" si="241"/>
        <v>0</v>
      </c>
      <c r="AS490" s="193">
        <f t="shared" si="242"/>
        <v>0</v>
      </c>
    </row>
    <row r="491" spans="1:45" s="74" customFormat="1" ht="27.75" customHeight="1">
      <c r="A491" s="184">
        <f>'Inventory - Linear and Vertical'!A478</f>
        <v>475</v>
      </c>
      <c r="B491" s="184"/>
      <c r="C491" s="184">
        <f>'Inventory - Linear and Vertical'!D478</f>
        <v>0</v>
      </c>
      <c r="D491" s="184" t="str">
        <f>IF('Inventory - Linear and Vertical'!E478="","",'Inventory - Linear and Vertical'!E478)</f>
        <v/>
      </c>
      <c r="E491" s="185">
        <f>'Inventory - Linear and Vertical'!F478</f>
        <v>0</v>
      </c>
      <c r="F491" s="186">
        <f>'Inventory - Linear and Vertical'!G478</f>
        <v>0</v>
      </c>
      <c r="G491" s="194">
        <f>'Inventory - Linear and Vertical'!K478</f>
        <v>0</v>
      </c>
      <c r="H491" s="188">
        <f>IF(C491='Community-Wide Current State'!$A$18,'Inventory - Vehicles and Equip.'!J473-'Inventory - Vehicles and Equip.'!O473,'Inventory - Linear and Vertical'!I478)</f>
        <v>0</v>
      </c>
      <c r="I491" s="188">
        <f>'Inventory - Linear and Vertical'!M478</f>
        <v>0</v>
      </c>
      <c r="J491" s="189" t="str">
        <f>IF(ISNUMBER('Inventory - Linear and Vertical'!AA478),'Inventory - Linear and Vertical'!AA478,"")</f>
        <v/>
      </c>
      <c r="K491" s="190">
        <f t="shared" si="225"/>
        <v>0</v>
      </c>
      <c r="L491" s="190">
        <f t="shared" si="233"/>
        <v>0</v>
      </c>
      <c r="M491" s="190">
        <f t="shared" si="234"/>
        <v>0</v>
      </c>
      <c r="N491" s="190">
        <f t="shared" si="235"/>
        <v>0</v>
      </c>
      <c r="O491" s="190">
        <f t="shared" si="236"/>
        <v>0</v>
      </c>
      <c r="P491" s="191">
        <f t="shared" si="237"/>
        <v>0</v>
      </c>
      <c r="Q491" s="192" t="str">
        <f t="shared" si="238"/>
        <v/>
      </c>
      <c r="R491" s="192" t="str">
        <f t="shared" si="239"/>
        <v/>
      </c>
      <c r="S491" s="169" t="str">
        <f t="shared" si="226"/>
        <v/>
      </c>
      <c r="T491" s="169" t="str">
        <f t="shared" si="232"/>
        <v/>
      </c>
      <c r="U491" s="169" t="str">
        <f t="shared" si="232"/>
        <v/>
      </c>
      <c r="V491" s="169" t="str">
        <f t="shared" si="227"/>
        <v/>
      </c>
      <c r="W491" s="169" t="str">
        <f t="shared" si="243"/>
        <v/>
      </c>
      <c r="X491" s="169" t="str">
        <f t="shared" si="243"/>
        <v/>
      </c>
      <c r="Y491" s="169" t="str">
        <f t="shared" si="243"/>
        <v/>
      </c>
      <c r="Z491" s="169" t="str">
        <f t="shared" si="243"/>
        <v/>
      </c>
      <c r="AA491" s="169" t="str">
        <f t="shared" si="243"/>
        <v/>
      </c>
      <c r="AB491" s="169" t="str">
        <f t="shared" si="243"/>
        <v/>
      </c>
      <c r="AC491" s="169" t="str">
        <f t="shared" si="243"/>
        <v/>
      </c>
      <c r="AD491" s="169" t="str">
        <f t="shared" si="243"/>
        <v/>
      </c>
      <c r="AE491" s="169" t="str">
        <f t="shared" si="243"/>
        <v/>
      </c>
      <c r="AF491" s="169" t="str">
        <f t="shared" si="243"/>
        <v/>
      </c>
      <c r="AG491" s="169" t="str">
        <f t="shared" si="244"/>
        <v/>
      </c>
      <c r="AH491" s="169" t="str">
        <f t="shared" si="244"/>
        <v/>
      </c>
      <c r="AI491" s="169" t="str">
        <f t="shared" si="244"/>
        <v/>
      </c>
      <c r="AJ491" s="169" t="str">
        <f t="shared" si="244"/>
        <v/>
      </c>
      <c r="AK491" s="169" t="str">
        <f t="shared" si="244"/>
        <v/>
      </c>
      <c r="AL491" s="169" t="str">
        <f t="shared" si="244"/>
        <v/>
      </c>
      <c r="AM491" s="169" t="str">
        <f t="shared" si="244"/>
        <v/>
      </c>
      <c r="AN491" s="169" t="str">
        <f t="shared" si="244"/>
        <v/>
      </c>
      <c r="AO491" s="169" t="str">
        <f t="shared" si="244"/>
        <v/>
      </c>
      <c r="AP491" s="169" t="str">
        <f t="shared" si="244"/>
        <v/>
      </c>
      <c r="AQ491" s="170">
        <f t="shared" si="240"/>
        <v>0</v>
      </c>
      <c r="AR491" s="170">
        <f t="shared" si="241"/>
        <v>0</v>
      </c>
      <c r="AS491" s="193">
        <f t="shared" si="242"/>
        <v>0</v>
      </c>
    </row>
    <row r="492" spans="1:45" s="74" customFormat="1" ht="27.75" customHeight="1">
      <c r="A492" s="184">
        <f>'Inventory - Linear and Vertical'!A479</f>
        <v>476</v>
      </c>
      <c r="B492" s="184"/>
      <c r="C492" s="184">
        <f>'Inventory - Linear and Vertical'!D479</f>
        <v>0</v>
      </c>
      <c r="D492" s="184" t="str">
        <f>IF('Inventory - Linear and Vertical'!E479="","",'Inventory - Linear and Vertical'!E479)</f>
        <v/>
      </c>
      <c r="E492" s="185">
        <f>'Inventory - Linear and Vertical'!F479</f>
        <v>0</v>
      </c>
      <c r="F492" s="186">
        <f>'Inventory - Linear and Vertical'!G479</f>
        <v>0</v>
      </c>
      <c r="G492" s="194">
        <f>'Inventory - Linear and Vertical'!K479</f>
        <v>0</v>
      </c>
      <c r="H492" s="188">
        <f>IF(C492='Community-Wide Current State'!$A$18,'Inventory - Vehicles and Equip.'!J474-'Inventory - Vehicles and Equip.'!O474,'Inventory - Linear and Vertical'!I479)</f>
        <v>0</v>
      </c>
      <c r="I492" s="188">
        <f>'Inventory - Linear and Vertical'!M479</f>
        <v>0</v>
      </c>
      <c r="J492" s="189" t="str">
        <f>IF(ISNUMBER('Inventory - Linear and Vertical'!AA479),'Inventory - Linear and Vertical'!AA479,"")</f>
        <v/>
      </c>
      <c r="K492" s="190">
        <f t="shared" si="225"/>
        <v>0</v>
      </c>
      <c r="L492" s="190">
        <f t="shared" si="233"/>
        <v>0</v>
      </c>
      <c r="M492" s="190">
        <f t="shared" si="234"/>
        <v>0</v>
      </c>
      <c r="N492" s="190">
        <f t="shared" si="235"/>
        <v>0</v>
      </c>
      <c r="O492" s="190">
        <f t="shared" si="236"/>
        <v>0</v>
      </c>
      <c r="P492" s="191">
        <f t="shared" si="237"/>
        <v>0</v>
      </c>
      <c r="Q492" s="192" t="str">
        <f t="shared" si="238"/>
        <v/>
      </c>
      <c r="R492" s="192" t="str">
        <f t="shared" si="239"/>
        <v/>
      </c>
      <c r="S492" s="169" t="str">
        <f t="shared" si="226"/>
        <v/>
      </c>
      <c r="T492" s="169" t="str">
        <f t="shared" si="232"/>
        <v/>
      </c>
      <c r="U492" s="169" t="str">
        <f t="shared" si="232"/>
        <v/>
      </c>
      <c r="V492" s="169" t="str">
        <f t="shared" si="227"/>
        <v/>
      </c>
      <c r="W492" s="169" t="str">
        <f t="shared" si="243"/>
        <v/>
      </c>
      <c r="X492" s="169" t="str">
        <f t="shared" si="243"/>
        <v/>
      </c>
      <c r="Y492" s="169" t="str">
        <f t="shared" si="243"/>
        <v/>
      </c>
      <c r="Z492" s="169" t="str">
        <f t="shared" si="243"/>
        <v/>
      </c>
      <c r="AA492" s="169" t="str">
        <f t="shared" si="243"/>
        <v/>
      </c>
      <c r="AB492" s="169" t="str">
        <f t="shared" si="243"/>
        <v/>
      </c>
      <c r="AC492" s="169" t="str">
        <f t="shared" si="243"/>
        <v/>
      </c>
      <c r="AD492" s="169" t="str">
        <f t="shared" si="243"/>
        <v/>
      </c>
      <c r="AE492" s="169" t="str">
        <f t="shared" si="243"/>
        <v/>
      </c>
      <c r="AF492" s="169" t="str">
        <f t="shared" si="243"/>
        <v/>
      </c>
      <c r="AG492" s="169" t="str">
        <f t="shared" si="244"/>
        <v/>
      </c>
      <c r="AH492" s="169" t="str">
        <f t="shared" si="244"/>
        <v/>
      </c>
      <c r="AI492" s="169" t="str">
        <f t="shared" si="244"/>
        <v/>
      </c>
      <c r="AJ492" s="169" t="str">
        <f t="shared" si="244"/>
        <v/>
      </c>
      <c r="AK492" s="169" t="str">
        <f t="shared" si="244"/>
        <v/>
      </c>
      <c r="AL492" s="169" t="str">
        <f t="shared" si="244"/>
        <v/>
      </c>
      <c r="AM492" s="169" t="str">
        <f t="shared" si="244"/>
        <v/>
      </c>
      <c r="AN492" s="169" t="str">
        <f t="shared" si="244"/>
        <v/>
      </c>
      <c r="AO492" s="169" t="str">
        <f t="shared" si="244"/>
        <v/>
      </c>
      <c r="AP492" s="169" t="str">
        <f t="shared" si="244"/>
        <v/>
      </c>
      <c r="AQ492" s="170">
        <f t="shared" si="240"/>
        <v>0</v>
      </c>
      <c r="AR492" s="170">
        <f t="shared" si="241"/>
        <v>0</v>
      </c>
      <c r="AS492" s="193">
        <f t="shared" si="242"/>
        <v>0</v>
      </c>
    </row>
    <row r="493" spans="1:45" s="74" customFormat="1" ht="27.75" customHeight="1">
      <c r="A493" s="184">
        <f>'Inventory - Linear and Vertical'!A480</f>
        <v>477</v>
      </c>
      <c r="B493" s="184"/>
      <c r="C493" s="184">
        <f>'Inventory - Linear and Vertical'!D480</f>
        <v>0</v>
      </c>
      <c r="D493" s="184" t="str">
        <f>IF('Inventory - Linear and Vertical'!E480="","",'Inventory - Linear and Vertical'!E480)</f>
        <v/>
      </c>
      <c r="E493" s="185">
        <f>'Inventory - Linear and Vertical'!F480</f>
        <v>0</v>
      </c>
      <c r="F493" s="186">
        <f>'Inventory - Linear and Vertical'!G480</f>
        <v>0</v>
      </c>
      <c r="G493" s="194">
        <f>'Inventory - Linear and Vertical'!K480</f>
        <v>0</v>
      </c>
      <c r="H493" s="188">
        <f>IF(C493='Community-Wide Current State'!$A$18,'Inventory - Vehicles and Equip.'!J475-'Inventory - Vehicles and Equip.'!O475,'Inventory - Linear and Vertical'!I480)</f>
        <v>0</v>
      </c>
      <c r="I493" s="188">
        <f>'Inventory - Linear and Vertical'!M480</f>
        <v>0</v>
      </c>
      <c r="J493" s="189" t="str">
        <f>IF(ISNUMBER('Inventory - Linear and Vertical'!AA480),'Inventory - Linear and Vertical'!AA480,"")</f>
        <v/>
      </c>
      <c r="K493" s="190">
        <f t="shared" si="225"/>
        <v>0</v>
      </c>
      <c r="L493" s="190">
        <f t="shared" si="233"/>
        <v>0</v>
      </c>
      <c r="M493" s="190">
        <f t="shared" si="234"/>
        <v>0</v>
      </c>
      <c r="N493" s="190">
        <f t="shared" si="235"/>
        <v>0</v>
      </c>
      <c r="O493" s="190">
        <f t="shared" si="236"/>
        <v>0</v>
      </c>
      <c r="P493" s="191">
        <f t="shared" si="237"/>
        <v>0</v>
      </c>
      <c r="Q493" s="192" t="str">
        <f t="shared" si="238"/>
        <v/>
      </c>
      <c r="R493" s="192" t="str">
        <f t="shared" si="239"/>
        <v/>
      </c>
      <c r="S493" s="169" t="str">
        <f t="shared" si="226"/>
        <v/>
      </c>
      <c r="T493" s="169" t="str">
        <f t="shared" si="232"/>
        <v/>
      </c>
      <c r="U493" s="169" t="str">
        <f t="shared" si="232"/>
        <v/>
      </c>
      <c r="V493" s="169" t="str">
        <f t="shared" si="227"/>
        <v/>
      </c>
      <c r="W493" s="169" t="str">
        <f t="shared" si="243"/>
        <v/>
      </c>
      <c r="X493" s="169" t="str">
        <f t="shared" si="243"/>
        <v/>
      </c>
      <c r="Y493" s="169" t="str">
        <f t="shared" si="243"/>
        <v/>
      </c>
      <c r="Z493" s="169" t="str">
        <f t="shared" si="243"/>
        <v/>
      </c>
      <c r="AA493" s="169" t="str">
        <f t="shared" si="243"/>
        <v/>
      </c>
      <c r="AB493" s="169" t="str">
        <f t="shared" si="243"/>
        <v/>
      </c>
      <c r="AC493" s="169" t="str">
        <f t="shared" si="243"/>
        <v/>
      </c>
      <c r="AD493" s="169" t="str">
        <f t="shared" si="243"/>
        <v/>
      </c>
      <c r="AE493" s="169" t="str">
        <f t="shared" si="243"/>
        <v/>
      </c>
      <c r="AF493" s="169" t="str">
        <f t="shared" si="243"/>
        <v/>
      </c>
      <c r="AG493" s="169" t="str">
        <f t="shared" si="244"/>
        <v/>
      </c>
      <c r="AH493" s="169" t="str">
        <f t="shared" si="244"/>
        <v/>
      </c>
      <c r="AI493" s="169" t="str">
        <f t="shared" si="244"/>
        <v/>
      </c>
      <c r="AJ493" s="169" t="str">
        <f t="shared" si="244"/>
        <v/>
      </c>
      <c r="AK493" s="169" t="str">
        <f t="shared" si="244"/>
        <v/>
      </c>
      <c r="AL493" s="169" t="str">
        <f t="shared" si="244"/>
        <v/>
      </c>
      <c r="AM493" s="169" t="str">
        <f t="shared" si="244"/>
        <v/>
      </c>
      <c r="AN493" s="169" t="str">
        <f t="shared" si="244"/>
        <v/>
      </c>
      <c r="AO493" s="169" t="str">
        <f t="shared" si="244"/>
        <v/>
      </c>
      <c r="AP493" s="169" t="str">
        <f t="shared" si="244"/>
        <v/>
      </c>
      <c r="AQ493" s="170">
        <f t="shared" si="240"/>
        <v>0</v>
      </c>
      <c r="AR493" s="170">
        <f t="shared" si="241"/>
        <v>0</v>
      </c>
      <c r="AS493" s="193">
        <f t="shared" si="242"/>
        <v>0</v>
      </c>
    </row>
    <row r="494" spans="1:45" s="74" customFormat="1" ht="27.75" customHeight="1">
      <c r="A494" s="184">
        <f>'Inventory - Linear and Vertical'!A481</f>
        <v>478</v>
      </c>
      <c r="B494" s="184"/>
      <c r="C494" s="184">
        <f>'Inventory - Linear and Vertical'!D481</f>
        <v>0</v>
      </c>
      <c r="D494" s="184" t="str">
        <f>IF('Inventory - Linear and Vertical'!E481="","",'Inventory - Linear and Vertical'!E481)</f>
        <v/>
      </c>
      <c r="E494" s="185">
        <f>'Inventory - Linear and Vertical'!F481</f>
        <v>0</v>
      </c>
      <c r="F494" s="186">
        <f>'Inventory - Linear and Vertical'!G481</f>
        <v>0</v>
      </c>
      <c r="G494" s="194">
        <f>'Inventory - Linear and Vertical'!K481</f>
        <v>0</v>
      </c>
      <c r="H494" s="188">
        <f>IF(C494='Community-Wide Current State'!$A$18,'Inventory - Vehicles and Equip.'!J476-'Inventory - Vehicles and Equip.'!O476,'Inventory - Linear and Vertical'!I481)</f>
        <v>0</v>
      </c>
      <c r="I494" s="188">
        <f>'Inventory - Linear and Vertical'!M481</f>
        <v>0</v>
      </c>
      <c r="J494" s="189" t="str">
        <f>IF(ISNUMBER('Inventory - Linear and Vertical'!AA481),'Inventory - Linear and Vertical'!AA481,"")</f>
        <v/>
      </c>
      <c r="K494" s="190">
        <f t="shared" si="225"/>
        <v>0</v>
      </c>
      <c r="L494" s="190">
        <f t="shared" si="233"/>
        <v>0</v>
      </c>
      <c r="M494" s="190">
        <f t="shared" si="234"/>
        <v>0</v>
      </c>
      <c r="N494" s="190">
        <f t="shared" si="235"/>
        <v>0</v>
      </c>
      <c r="O494" s="190">
        <f t="shared" si="236"/>
        <v>0</v>
      </c>
      <c r="P494" s="191">
        <f t="shared" si="237"/>
        <v>0</v>
      </c>
      <c r="Q494" s="192" t="str">
        <f t="shared" si="238"/>
        <v/>
      </c>
      <c r="R494" s="192" t="str">
        <f t="shared" si="239"/>
        <v/>
      </c>
      <c r="S494" s="169" t="str">
        <f t="shared" si="226"/>
        <v/>
      </c>
      <c r="T494" s="169" t="str">
        <f t="shared" si="232"/>
        <v/>
      </c>
      <c r="U494" s="169" t="str">
        <f t="shared" si="232"/>
        <v/>
      </c>
      <c r="V494" s="169" t="str">
        <f t="shared" si="227"/>
        <v/>
      </c>
      <c r="W494" s="169" t="str">
        <f t="shared" si="243"/>
        <v/>
      </c>
      <c r="X494" s="169" t="str">
        <f t="shared" si="243"/>
        <v/>
      </c>
      <c r="Y494" s="169" t="str">
        <f t="shared" si="243"/>
        <v/>
      </c>
      <c r="Z494" s="169" t="str">
        <f t="shared" si="243"/>
        <v/>
      </c>
      <c r="AA494" s="169" t="str">
        <f t="shared" si="243"/>
        <v/>
      </c>
      <c r="AB494" s="169" t="str">
        <f t="shared" si="243"/>
        <v/>
      </c>
      <c r="AC494" s="169" t="str">
        <f t="shared" si="243"/>
        <v/>
      </c>
      <c r="AD494" s="169" t="str">
        <f t="shared" si="243"/>
        <v/>
      </c>
      <c r="AE494" s="169" t="str">
        <f t="shared" si="243"/>
        <v/>
      </c>
      <c r="AF494" s="169" t="str">
        <f t="shared" si="243"/>
        <v/>
      </c>
      <c r="AG494" s="169" t="str">
        <f t="shared" si="244"/>
        <v/>
      </c>
      <c r="AH494" s="169" t="str">
        <f t="shared" si="244"/>
        <v/>
      </c>
      <c r="AI494" s="169" t="str">
        <f t="shared" si="244"/>
        <v/>
      </c>
      <c r="AJ494" s="169" t="str">
        <f t="shared" si="244"/>
        <v/>
      </c>
      <c r="AK494" s="169" t="str">
        <f t="shared" si="244"/>
        <v/>
      </c>
      <c r="AL494" s="169" t="str">
        <f t="shared" si="244"/>
        <v/>
      </c>
      <c r="AM494" s="169" t="str">
        <f t="shared" si="244"/>
        <v/>
      </c>
      <c r="AN494" s="169" t="str">
        <f t="shared" si="244"/>
        <v/>
      </c>
      <c r="AO494" s="169" t="str">
        <f t="shared" si="244"/>
        <v/>
      </c>
      <c r="AP494" s="169" t="str">
        <f t="shared" si="244"/>
        <v/>
      </c>
      <c r="AQ494" s="170">
        <f t="shared" si="240"/>
        <v>0</v>
      </c>
      <c r="AR494" s="170">
        <f t="shared" si="241"/>
        <v>0</v>
      </c>
      <c r="AS494" s="193">
        <f t="shared" si="242"/>
        <v>0</v>
      </c>
    </row>
    <row r="495" spans="1:45" s="74" customFormat="1" ht="27.75" customHeight="1">
      <c r="A495" s="184">
        <f>'Inventory - Linear and Vertical'!A482</f>
        <v>479</v>
      </c>
      <c r="B495" s="184"/>
      <c r="C495" s="184">
        <f>'Inventory - Linear and Vertical'!D482</f>
        <v>0</v>
      </c>
      <c r="D495" s="184" t="str">
        <f>IF('Inventory - Linear and Vertical'!E482="","",'Inventory - Linear and Vertical'!E482)</f>
        <v/>
      </c>
      <c r="E495" s="185">
        <f>'Inventory - Linear and Vertical'!F482</f>
        <v>0</v>
      </c>
      <c r="F495" s="186">
        <f>'Inventory - Linear and Vertical'!G482</f>
        <v>0</v>
      </c>
      <c r="G495" s="194">
        <f>'Inventory - Linear and Vertical'!K482</f>
        <v>0</v>
      </c>
      <c r="H495" s="188">
        <f>IF(C495='Community-Wide Current State'!$A$18,'Inventory - Vehicles and Equip.'!J477-'Inventory - Vehicles and Equip.'!O477,'Inventory - Linear and Vertical'!I482)</f>
        <v>0</v>
      </c>
      <c r="I495" s="188">
        <f>'Inventory - Linear and Vertical'!M482</f>
        <v>0</v>
      </c>
      <c r="J495" s="189" t="str">
        <f>IF(ISNUMBER('Inventory - Linear and Vertical'!AA482),'Inventory - Linear and Vertical'!AA482,"")</f>
        <v/>
      </c>
      <c r="K495" s="190">
        <f t="shared" si="225"/>
        <v>0</v>
      </c>
      <c r="L495" s="190">
        <f t="shared" si="233"/>
        <v>0</v>
      </c>
      <c r="M495" s="190">
        <f t="shared" si="234"/>
        <v>0</v>
      </c>
      <c r="N495" s="190">
        <f t="shared" si="235"/>
        <v>0</v>
      </c>
      <c r="O495" s="190">
        <f t="shared" si="236"/>
        <v>0</v>
      </c>
      <c r="P495" s="191">
        <f t="shared" si="237"/>
        <v>0</v>
      </c>
      <c r="Q495" s="192" t="str">
        <f t="shared" si="238"/>
        <v/>
      </c>
      <c r="R495" s="192" t="str">
        <f t="shared" si="239"/>
        <v/>
      </c>
      <c r="S495" s="169" t="str">
        <f t="shared" si="226"/>
        <v/>
      </c>
      <c r="T495" s="169" t="str">
        <f t="shared" si="232"/>
        <v/>
      </c>
      <c r="U495" s="169" t="str">
        <f t="shared" si="232"/>
        <v/>
      </c>
      <c r="V495" s="169" t="str">
        <f t="shared" si="227"/>
        <v/>
      </c>
      <c r="W495" s="169" t="str">
        <f t="shared" si="243"/>
        <v/>
      </c>
      <c r="X495" s="169" t="str">
        <f t="shared" si="243"/>
        <v/>
      </c>
      <c r="Y495" s="169" t="str">
        <f t="shared" si="243"/>
        <v/>
      </c>
      <c r="Z495" s="169" t="str">
        <f t="shared" si="243"/>
        <v/>
      </c>
      <c r="AA495" s="169" t="str">
        <f t="shared" si="243"/>
        <v/>
      </c>
      <c r="AB495" s="169" t="str">
        <f t="shared" si="243"/>
        <v/>
      </c>
      <c r="AC495" s="169" t="str">
        <f t="shared" si="243"/>
        <v/>
      </c>
      <c r="AD495" s="169" t="str">
        <f t="shared" si="243"/>
        <v/>
      </c>
      <c r="AE495" s="169" t="str">
        <f t="shared" si="243"/>
        <v/>
      </c>
      <c r="AF495" s="169" t="str">
        <f t="shared" si="243"/>
        <v/>
      </c>
      <c r="AG495" s="169" t="str">
        <f t="shared" si="244"/>
        <v/>
      </c>
      <c r="AH495" s="169" t="str">
        <f t="shared" si="244"/>
        <v/>
      </c>
      <c r="AI495" s="169" t="str">
        <f t="shared" si="244"/>
        <v/>
      </c>
      <c r="AJ495" s="169" t="str">
        <f t="shared" si="244"/>
        <v/>
      </c>
      <c r="AK495" s="169" t="str">
        <f t="shared" si="244"/>
        <v/>
      </c>
      <c r="AL495" s="169" t="str">
        <f t="shared" si="244"/>
        <v/>
      </c>
      <c r="AM495" s="169" t="str">
        <f t="shared" si="244"/>
        <v/>
      </c>
      <c r="AN495" s="169" t="str">
        <f t="shared" si="244"/>
        <v/>
      </c>
      <c r="AO495" s="169" t="str">
        <f t="shared" si="244"/>
        <v/>
      </c>
      <c r="AP495" s="169" t="str">
        <f t="shared" si="244"/>
        <v/>
      </c>
      <c r="AQ495" s="170">
        <f t="shared" si="240"/>
        <v>0</v>
      </c>
      <c r="AR495" s="170">
        <f t="shared" si="241"/>
        <v>0</v>
      </c>
      <c r="AS495" s="193">
        <f t="shared" si="242"/>
        <v>0</v>
      </c>
    </row>
    <row r="496" spans="1:45" s="74" customFormat="1" ht="27.75" customHeight="1">
      <c r="A496" s="184">
        <f>'Inventory - Linear and Vertical'!A483</f>
        <v>480</v>
      </c>
      <c r="B496" s="184"/>
      <c r="C496" s="184">
        <f>'Inventory - Linear and Vertical'!D483</f>
        <v>0</v>
      </c>
      <c r="D496" s="184" t="str">
        <f>IF('Inventory - Linear and Vertical'!E483="","",'Inventory - Linear and Vertical'!E483)</f>
        <v/>
      </c>
      <c r="E496" s="185">
        <f>'Inventory - Linear and Vertical'!F483</f>
        <v>0</v>
      </c>
      <c r="F496" s="186">
        <f>'Inventory - Linear and Vertical'!G483</f>
        <v>0</v>
      </c>
      <c r="G496" s="194">
        <f>'Inventory - Linear and Vertical'!K483</f>
        <v>0</v>
      </c>
      <c r="H496" s="188">
        <f>IF(C496='Community-Wide Current State'!$A$18,'Inventory - Vehicles and Equip.'!J478-'Inventory - Vehicles and Equip.'!O478,'Inventory - Linear and Vertical'!I483)</f>
        <v>0</v>
      </c>
      <c r="I496" s="188">
        <f>'Inventory - Linear and Vertical'!M483</f>
        <v>0</v>
      </c>
      <c r="J496" s="189" t="str">
        <f>IF(ISNUMBER('Inventory - Linear and Vertical'!AA483),'Inventory - Linear and Vertical'!AA483,"")</f>
        <v/>
      </c>
      <c r="K496" s="190">
        <f t="shared" si="225"/>
        <v>0</v>
      </c>
      <c r="L496" s="190">
        <f t="shared" si="233"/>
        <v>0</v>
      </c>
      <c r="M496" s="190">
        <f t="shared" si="234"/>
        <v>0</v>
      </c>
      <c r="N496" s="190">
        <f t="shared" si="235"/>
        <v>0</v>
      </c>
      <c r="O496" s="190">
        <f t="shared" si="236"/>
        <v>0</v>
      </c>
      <c r="P496" s="191">
        <f t="shared" si="237"/>
        <v>0</v>
      </c>
      <c r="Q496" s="192" t="str">
        <f t="shared" si="238"/>
        <v/>
      </c>
      <c r="R496" s="192" t="str">
        <f t="shared" si="239"/>
        <v/>
      </c>
      <c r="S496" s="169" t="str">
        <f t="shared" si="226"/>
        <v/>
      </c>
      <c r="T496" s="169" t="str">
        <f t="shared" si="232"/>
        <v/>
      </c>
      <c r="U496" s="169" t="str">
        <f t="shared" si="232"/>
        <v/>
      </c>
      <c r="V496" s="169" t="str">
        <f t="shared" si="227"/>
        <v/>
      </c>
      <c r="W496" s="169" t="str">
        <f t="shared" si="243"/>
        <v/>
      </c>
      <c r="X496" s="169" t="str">
        <f t="shared" si="243"/>
        <v/>
      </c>
      <c r="Y496" s="169" t="str">
        <f t="shared" si="243"/>
        <v/>
      </c>
      <c r="Z496" s="169" t="str">
        <f t="shared" si="243"/>
        <v/>
      </c>
      <c r="AA496" s="169" t="str">
        <f t="shared" si="243"/>
        <v/>
      </c>
      <c r="AB496" s="169" t="str">
        <f t="shared" si="243"/>
        <v/>
      </c>
      <c r="AC496" s="169" t="str">
        <f t="shared" si="243"/>
        <v/>
      </c>
      <c r="AD496" s="169" t="str">
        <f t="shared" si="243"/>
        <v/>
      </c>
      <c r="AE496" s="169" t="str">
        <f t="shared" si="243"/>
        <v/>
      </c>
      <c r="AF496" s="169" t="str">
        <f t="shared" si="243"/>
        <v/>
      </c>
      <c r="AG496" s="169" t="str">
        <f t="shared" si="244"/>
        <v/>
      </c>
      <c r="AH496" s="169" t="str">
        <f t="shared" si="244"/>
        <v/>
      </c>
      <c r="AI496" s="169" t="str">
        <f t="shared" si="244"/>
        <v/>
      </c>
      <c r="AJ496" s="169" t="str">
        <f t="shared" si="244"/>
        <v/>
      </c>
      <c r="AK496" s="169" t="str">
        <f t="shared" si="244"/>
        <v/>
      </c>
      <c r="AL496" s="169" t="str">
        <f t="shared" si="244"/>
        <v/>
      </c>
      <c r="AM496" s="169" t="str">
        <f t="shared" si="244"/>
        <v/>
      </c>
      <c r="AN496" s="169" t="str">
        <f t="shared" si="244"/>
        <v/>
      </c>
      <c r="AO496" s="169" t="str">
        <f t="shared" si="244"/>
        <v/>
      </c>
      <c r="AP496" s="169" t="str">
        <f t="shared" si="244"/>
        <v/>
      </c>
      <c r="AQ496" s="170">
        <f t="shared" si="240"/>
        <v>0</v>
      </c>
      <c r="AR496" s="170">
        <f t="shared" si="241"/>
        <v>0</v>
      </c>
      <c r="AS496" s="193">
        <f t="shared" si="242"/>
        <v>0</v>
      </c>
    </row>
    <row r="497" spans="1:45" s="74" customFormat="1" ht="27.75" customHeight="1">
      <c r="A497" s="184">
        <f>'Inventory - Linear and Vertical'!A484</f>
        <v>481</v>
      </c>
      <c r="B497" s="184"/>
      <c r="C497" s="184">
        <f>'Inventory - Linear and Vertical'!D484</f>
        <v>0</v>
      </c>
      <c r="D497" s="184" t="str">
        <f>IF('Inventory - Linear and Vertical'!E484="","",'Inventory - Linear and Vertical'!E484)</f>
        <v/>
      </c>
      <c r="E497" s="185">
        <f>'Inventory - Linear and Vertical'!F484</f>
        <v>0</v>
      </c>
      <c r="F497" s="186">
        <f>'Inventory - Linear and Vertical'!G484</f>
        <v>0</v>
      </c>
      <c r="G497" s="194">
        <f>'Inventory - Linear and Vertical'!K484</f>
        <v>0</v>
      </c>
      <c r="H497" s="188">
        <f>IF(C497='Community-Wide Current State'!$A$18,'Inventory - Vehicles and Equip.'!J479-'Inventory - Vehicles and Equip.'!O479,'Inventory - Linear and Vertical'!I484)</f>
        <v>0</v>
      </c>
      <c r="I497" s="188">
        <f>'Inventory - Linear and Vertical'!M484</f>
        <v>0</v>
      </c>
      <c r="J497" s="189" t="str">
        <f>IF(ISNUMBER('Inventory - Linear and Vertical'!AA484),'Inventory - Linear and Vertical'!AA484,"")</f>
        <v/>
      </c>
      <c r="K497" s="190">
        <f t="shared" si="225"/>
        <v>0</v>
      </c>
      <c r="L497" s="190">
        <f t="shared" si="233"/>
        <v>0</v>
      </c>
      <c r="M497" s="190">
        <f t="shared" si="234"/>
        <v>0</v>
      </c>
      <c r="N497" s="190">
        <f t="shared" si="235"/>
        <v>0</v>
      </c>
      <c r="O497" s="190">
        <f t="shared" si="236"/>
        <v>0</v>
      </c>
      <c r="P497" s="191">
        <f t="shared" si="237"/>
        <v>0</v>
      </c>
      <c r="Q497" s="192" t="str">
        <f t="shared" si="238"/>
        <v/>
      </c>
      <c r="R497" s="192" t="str">
        <f t="shared" si="239"/>
        <v/>
      </c>
      <c r="S497" s="169" t="str">
        <f t="shared" si="226"/>
        <v/>
      </c>
      <c r="T497" s="169" t="str">
        <f t="shared" si="232"/>
        <v/>
      </c>
      <c r="U497" s="169" t="str">
        <f t="shared" si="232"/>
        <v/>
      </c>
      <c r="V497" s="169" t="str">
        <f t="shared" si="227"/>
        <v/>
      </c>
      <c r="W497" s="169" t="str">
        <f t="shared" ref="W497:AF506" si="245">IF(OR($K497=W$16,$L497=W$16,$M497=W$16,$N497=W$16,$O497=W$16,$P497=W$16),$G497,"")</f>
        <v/>
      </c>
      <c r="X497" s="169" t="str">
        <f t="shared" si="245"/>
        <v/>
      </c>
      <c r="Y497" s="169" t="str">
        <f t="shared" si="245"/>
        <v/>
      </c>
      <c r="Z497" s="169" t="str">
        <f t="shared" si="245"/>
        <v/>
      </c>
      <c r="AA497" s="169" t="str">
        <f t="shared" si="245"/>
        <v/>
      </c>
      <c r="AB497" s="169" t="str">
        <f t="shared" si="245"/>
        <v/>
      </c>
      <c r="AC497" s="169" t="str">
        <f t="shared" si="245"/>
        <v/>
      </c>
      <c r="AD497" s="169" t="str">
        <f t="shared" si="245"/>
        <v/>
      </c>
      <c r="AE497" s="169" t="str">
        <f t="shared" si="245"/>
        <v/>
      </c>
      <c r="AF497" s="169" t="str">
        <f t="shared" si="245"/>
        <v/>
      </c>
      <c r="AG497" s="169" t="str">
        <f t="shared" ref="AG497:AP506" si="246">IF(OR($K497=AG$16,$L497=AG$16,$M497=AG$16,$N497=AG$16,$O497=AG$16,$P497=AG$16),$G497,"")</f>
        <v/>
      </c>
      <c r="AH497" s="169" t="str">
        <f t="shared" si="246"/>
        <v/>
      </c>
      <c r="AI497" s="169" t="str">
        <f t="shared" si="246"/>
        <v/>
      </c>
      <c r="AJ497" s="169" t="str">
        <f t="shared" si="246"/>
        <v/>
      </c>
      <c r="AK497" s="169" t="str">
        <f t="shared" si="246"/>
        <v/>
      </c>
      <c r="AL497" s="169" t="str">
        <f t="shared" si="246"/>
        <v/>
      </c>
      <c r="AM497" s="169" t="str">
        <f t="shared" si="246"/>
        <v/>
      </c>
      <c r="AN497" s="169" t="str">
        <f t="shared" si="246"/>
        <v/>
      </c>
      <c r="AO497" s="169" t="str">
        <f t="shared" si="246"/>
        <v/>
      </c>
      <c r="AP497" s="169" t="str">
        <f t="shared" si="246"/>
        <v/>
      </c>
      <c r="AQ497" s="170">
        <f t="shared" si="240"/>
        <v>0</v>
      </c>
      <c r="AR497" s="170">
        <f t="shared" si="241"/>
        <v>0</v>
      </c>
      <c r="AS497" s="193">
        <f t="shared" si="242"/>
        <v>0</v>
      </c>
    </row>
    <row r="498" spans="1:45" s="74" customFormat="1" ht="27.75" customHeight="1">
      <c r="A498" s="184">
        <f>'Inventory - Linear and Vertical'!A485</f>
        <v>482</v>
      </c>
      <c r="B498" s="184"/>
      <c r="C498" s="184">
        <f>'Inventory - Linear and Vertical'!D485</f>
        <v>0</v>
      </c>
      <c r="D498" s="184" t="str">
        <f>IF('Inventory - Linear and Vertical'!E485="","",'Inventory - Linear and Vertical'!E485)</f>
        <v/>
      </c>
      <c r="E498" s="185">
        <f>'Inventory - Linear and Vertical'!F485</f>
        <v>0</v>
      </c>
      <c r="F498" s="186">
        <f>'Inventory - Linear and Vertical'!G485</f>
        <v>0</v>
      </c>
      <c r="G498" s="194">
        <f>'Inventory - Linear and Vertical'!K485</f>
        <v>0</v>
      </c>
      <c r="H498" s="188">
        <f>IF(C498='Community-Wide Current State'!$A$18,'Inventory - Vehicles and Equip.'!J480-'Inventory - Vehicles and Equip.'!O480,'Inventory - Linear and Vertical'!I485)</f>
        <v>0</v>
      </c>
      <c r="I498" s="188">
        <f>'Inventory - Linear and Vertical'!M485</f>
        <v>0</v>
      </c>
      <c r="J498" s="189" t="str">
        <f>IF(ISNUMBER('Inventory - Linear and Vertical'!AA485),'Inventory - Linear and Vertical'!AA485,"")</f>
        <v/>
      </c>
      <c r="K498" s="190">
        <f t="shared" si="225"/>
        <v>0</v>
      </c>
      <c r="L498" s="190">
        <f t="shared" si="233"/>
        <v>0</v>
      </c>
      <c r="M498" s="190">
        <f t="shared" si="234"/>
        <v>0</v>
      </c>
      <c r="N498" s="190">
        <f t="shared" si="235"/>
        <v>0</v>
      </c>
      <c r="O498" s="190">
        <f t="shared" si="236"/>
        <v>0</v>
      </c>
      <c r="P498" s="191">
        <f t="shared" si="237"/>
        <v>0</v>
      </c>
      <c r="Q498" s="192" t="str">
        <f t="shared" si="238"/>
        <v/>
      </c>
      <c r="R498" s="192" t="str">
        <f t="shared" si="239"/>
        <v/>
      </c>
      <c r="S498" s="169" t="str">
        <f t="shared" si="226"/>
        <v/>
      </c>
      <c r="T498" s="169" t="str">
        <f t="shared" ref="T498:U516" si="247">IF(OR($K498=T$16,$L498=T$16,$M498=T$16,$N498=T$16,$O498=T$16,$P498=T$16),$G498,"")</f>
        <v/>
      </c>
      <c r="U498" s="169" t="str">
        <f t="shared" si="247"/>
        <v/>
      </c>
      <c r="V498" s="169" t="str">
        <f t="shared" si="227"/>
        <v/>
      </c>
      <c r="W498" s="169" t="str">
        <f t="shared" si="245"/>
        <v/>
      </c>
      <c r="X498" s="169" t="str">
        <f t="shared" si="245"/>
        <v/>
      </c>
      <c r="Y498" s="169" t="str">
        <f t="shared" si="245"/>
        <v/>
      </c>
      <c r="Z498" s="169" t="str">
        <f t="shared" si="245"/>
        <v/>
      </c>
      <c r="AA498" s="169" t="str">
        <f t="shared" si="245"/>
        <v/>
      </c>
      <c r="AB498" s="169" t="str">
        <f t="shared" si="245"/>
        <v/>
      </c>
      <c r="AC498" s="169" t="str">
        <f t="shared" si="245"/>
        <v/>
      </c>
      <c r="AD498" s="169" t="str">
        <f t="shared" si="245"/>
        <v/>
      </c>
      <c r="AE498" s="169" t="str">
        <f t="shared" si="245"/>
        <v/>
      </c>
      <c r="AF498" s="169" t="str">
        <f t="shared" si="245"/>
        <v/>
      </c>
      <c r="AG498" s="169" t="str">
        <f t="shared" si="246"/>
        <v/>
      </c>
      <c r="AH498" s="169" t="str">
        <f t="shared" si="246"/>
        <v/>
      </c>
      <c r="AI498" s="169" t="str">
        <f t="shared" si="246"/>
        <v/>
      </c>
      <c r="AJ498" s="169" t="str">
        <f t="shared" si="246"/>
        <v/>
      </c>
      <c r="AK498" s="169" t="str">
        <f t="shared" si="246"/>
        <v/>
      </c>
      <c r="AL498" s="169" t="str">
        <f t="shared" si="246"/>
        <v/>
      </c>
      <c r="AM498" s="169" t="str">
        <f t="shared" si="246"/>
        <v/>
      </c>
      <c r="AN498" s="169" t="str">
        <f t="shared" si="246"/>
        <v/>
      </c>
      <c r="AO498" s="169" t="str">
        <f t="shared" si="246"/>
        <v/>
      </c>
      <c r="AP498" s="169" t="str">
        <f t="shared" si="246"/>
        <v/>
      </c>
      <c r="AQ498" s="170">
        <f t="shared" si="240"/>
        <v>0</v>
      </c>
      <c r="AR498" s="170">
        <f t="shared" si="241"/>
        <v>0</v>
      </c>
      <c r="AS498" s="193">
        <f t="shared" si="242"/>
        <v>0</v>
      </c>
    </row>
    <row r="499" spans="1:45" s="74" customFormat="1" ht="27.75" customHeight="1">
      <c r="A499" s="184">
        <f>'Inventory - Linear and Vertical'!A486</f>
        <v>483</v>
      </c>
      <c r="B499" s="184"/>
      <c r="C499" s="184">
        <f>'Inventory - Linear and Vertical'!D486</f>
        <v>0</v>
      </c>
      <c r="D499" s="184" t="str">
        <f>IF('Inventory - Linear and Vertical'!E486="","",'Inventory - Linear and Vertical'!E486)</f>
        <v/>
      </c>
      <c r="E499" s="185">
        <f>'Inventory - Linear and Vertical'!F486</f>
        <v>0</v>
      </c>
      <c r="F499" s="186">
        <f>'Inventory - Linear and Vertical'!G486</f>
        <v>0</v>
      </c>
      <c r="G499" s="194">
        <f>'Inventory - Linear and Vertical'!K486</f>
        <v>0</v>
      </c>
      <c r="H499" s="188">
        <f>IF(C499='Community-Wide Current State'!$A$18,'Inventory - Vehicles and Equip.'!J481-'Inventory - Vehicles and Equip.'!O481,'Inventory - Linear and Vertical'!I486)</f>
        <v>0</v>
      </c>
      <c r="I499" s="188">
        <f>'Inventory - Linear and Vertical'!M486</f>
        <v>0</v>
      </c>
      <c r="J499" s="189" t="str">
        <f>IF(ISNUMBER('Inventory - Linear and Vertical'!AA486),'Inventory - Linear and Vertical'!AA486,"")</f>
        <v/>
      </c>
      <c r="K499" s="190">
        <f t="shared" si="225"/>
        <v>0</v>
      </c>
      <c r="L499" s="190">
        <f t="shared" si="233"/>
        <v>0</v>
      </c>
      <c r="M499" s="190">
        <f t="shared" si="234"/>
        <v>0</v>
      </c>
      <c r="N499" s="190">
        <f t="shared" si="235"/>
        <v>0</v>
      </c>
      <c r="O499" s="190">
        <f t="shared" si="236"/>
        <v>0</v>
      </c>
      <c r="P499" s="191">
        <f t="shared" si="237"/>
        <v>0</v>
      </c>
      <c r="Q499" s="192" t="str">
        <f t="shared" si="238"/>
        <v/>
      </c>
      <c r="R499" s="192" t="str">
        <f t="shared" si="239"/>
        <v/>
      </c>
      <c r="S499" s="169" t="str">
        <f t="shared" si="226"/>
        <v/>
      </c>
      <c r="T499" s="169" t="str">
        <f t="shared" si="247"/>
        <v/>
      </c>
      <c r="U499" s="169" t="str">
        <f t="shared" si="247"/>
        <v/>
      </c>
      <c r="V499" s="169" t="str">
        <f t="shared" si="227"/>
        <v/>
      </c>
      <c r="W499" s="169" t="str">
        <f t="shared" si="245"/>
        <v/>
      </c>
      <c r="X499" s="169" t="str">
        <f t="shared" si="245"/>
        <v/>
      </c>
      <c r="Y499" s="169" t="str">
        <f t="shared" si="245"/>
        <v/>
      </c>
      <c r="Z499" s="169" t="str">
        <f t="shared" si="245"/>
        <v/>
      </c>
      <c r="AA499" s="169" t="str">
        <f t="shared" si="245"/>
        <v/>
      </c>
      <c r="AB499" s="169" t="str">
        <f t="shared" si="245"/>
        <v/>
      </c>
      <c r="AC499" s="169" t="str">
        <f t="shared" si="245"/>
        <v/>
      </c>
      <c r="AD499" s="169" t="str">
        <f t="shared" si="245"/>
        <v/>
      </c>
      <c r="AE499" s="169" t="str">
        <f t="shared" si="245"/>
        <v/>
      </c>
      <c r="AF499" s="169" t="str">
        <f t="shared" si="245"/>
        <v/>
      </c>
      <c r="AG499" s="169" t="str">
        <f t="shared" si="246"/>
        <v/>
      </c>
      <c r="AH499" s="169" t="str">
        <f t="shared" si="246"/>
        <v/>
      </c>
      <c r="AI499" s="169" t="str">
        <f t="shared" si="246"/>
        <v/>
      </c>
      <c r="AJ499" s="169" t="str">
        <f t="shared" si="246"/>
        <v/>
      </c>
      <c r="AK499" s="169" t="str">
        <f t="shared" si="246"/>
        <v/>
      </c>
      <c r="AL499" s="169" t="str">
        <f t="shared" si="246"/>
        <v/>
      </c>
      <c r="AM499" s="169" t="str">
        <f t="shared" si="246"/>
        <v/>
      </c>
      <c r="AN499" s="169" t="str">
        <f t="shared" si="246"/>
        <v/>
      </c>
      <c r="AO499" s="169" t="str">
        <f t="shared" si="246"/>
        <v/>
      </c>
      <c r="AP499" s="169" t="str">
        <f t="shared" si="246"/>
        <v/>
      </c>
      <c r="AQ499" s="170">
        <f t="shared" si="240"/>
        <v>0</v>
      </c>
      <c r="AR499" s="170">
        <f t="shared" si="241"/>
        <v>0</v>
      </c>
      <c r="AS499" s="193">
        <f t="shared" si="242"/>
        <v>0</v>
      </c>
    </row>
    <row r="500" spans="1:45" s="74" customFormat="1" ht="27.75" customHeight="1">
      <c r="A500" s="184">
        <f>'Inventory - Linear and Vertical'!A487</f>
        <v>484</v>
      </c>
      <c r="B500" s="184"/>
      <c r="C500" s="184">
        <f>'Inventory - Linear and Vertical'!D487</f>
        <v>0</v>
      </c>
      <c r="D500" s="184" t="str">
        <f>IF('Inventory - Linear and Vertical'!E487="","",'Inventory - Linear and Vertical'!E487)</f>
        <v/>
      </c>
      <c r="E500" s="185">
        <f>'Inventory - Linear and Vertical'!F487</f>
        <v>0</v>
      </c>
      <c r="F500" s="186">
        <f>'Inventory - Linear and Vertical'!G487</f>
        <v>0</v>
      </c>
      <c r="G500" s="194">
        <f>'Inventory - Linear and Vertical'!K487</f>
        <v>0</v>
      </c>
      <c r="H500" s="188">
        <f>IF(C500='Community-Wide Current State'!$A$18,'Inventory - Vehicles and Equip.'!J482-'Inventory - Vehicles and Equip.'!O482,'Inventory - Linear and Vertical'!I487)</f>
        <v>0</v>
      </c>
      <c r="I500" s="188">
        <f>'Inventory - Linear and Vertical'!M487</f>
        <v>0</v>
      </c>
      <c r="J500" s="189" t="str">
        <f>IF(ISNUMBER('Inventory - Linear and Vertical'!AA487),'Inventory - Linear and Vertical'!AA487,"")</f>
        <v/>
      </c>
      <c r="K500" s="190">
        <f t="shared" si="225"/>
        <v>0</v>
      </c>
      <c r="L500" s="190">
        <f t="shared" si="233"/>
        <v>0</v>
      </c>
      <c r="M500" s="190">
        <f t="shared" si="234"/>
        <v>0</v>
      </c>
      <c r="N500" s="190">
        <f t="shared" si="235"/>
        <v>0</v>
      </c>
      <c r="O500" s="190">
        <f t="shared" si="236"/>
        <v>0</v>
      </c>
      <c r="P500" s="191">
        <f t="shared" si="237"/>
        <v>0</v>
      </c>
      <c r="Q500" s="192" t="str">
        <f t="shared" si="238"/>
        <v/>
      </c>
      <c r="R500" s="192" t="str">
        <f t="shared" si="239"/>
        <v/>
      </c>
      <c r="S500" s="169" t="str">
        <f t="shared" si="226"/>
        <v/>
      </c>
      <c r="T500" s="169" t="str">
        <f t="shared" si="247"/>
        <v/>
      </c>
      <c r="U500" s="169" t="str">
        <f t="shared" si="247"/>
        <v/>
      </c>
      <c r="V500" s="169" t="str">
        <f t="shared" si="227"/>
        <v/>
      </c>
      <c r="W500" s="169" t="str">
        <f t="shared" si="245"/>
        <v/>
      </c>
      <c r="X500" s="169" t="str">
        <f t="shared" si="245"/>
        <v/>
      </c>
      <c r="Y500" s="169" t="str">
        <f t="shared" si="245"/>
        <v/>
      </c>
      <c r="Z500" s="169" t="str">
        <f t="shared" si="245"/>
        <v/>
      </c>
      <c r="AA500" s="169" t="str">
        <f t="shared" si="245"/>
        <v/>
      </c>
      <c r="AB500" s="169" t="str">
        <f t="shared" si="245"/>
        <v/>
      </c>
      <c r="AC500" s="169" t="str">
        <f t="shared" si="245"/>
        <v/>
      </c>
      <c r="AD500" s="169" t="str">
        <f t="shared" si="245"/>
        <v/>
      </c>
      <c r="AE500" s="169" t="str">
        <f t="shared" si="245"/>
        <v/>
      </c>
      <c r="AF500" s="169" t="str">
        <f t="shared" si="245"/>
        <v/>
      </c>
      <c r="AG500" s="169" t="str">
        <f t="shared" si="246"/>
        <v/>
      </c>
      <c r="AH500" s="169" t="str">
        <f t="shared" si="246"/>
        <v/>
      </c>
      <c r="AI500" s="169" t="str">
        <f t="shared" si="246"/>
        <v/>
      </c>
      <c r="AJ500" s="169" t="str">
        <f t="shared" si="246"/>
        <v/>
      </c>
      <c r="AK500" s="169" t="str">
        <f t="shared" si="246"/>
        <v/>
      </c>
      <c r="AL500" s="169" t="str">
        <f t="shared" si="246"/>
        <v/>
      </c>
      <c r="AM500" s="169" t="str">
        <f t="shared" si="246"/>
        <v/>
      </c>
      <c r="AN500" s="169" t="str">
        <f t="shared" si="246"/>
        <v/>
      </c>
      <c r="AO500" s="169" t="str">
        <f t="shared" si="246"/>
        <v/>
      </c>
      <c r="AP500" s="169" t="str">
        <f t="shared" si="246"/>
        <v/>
      </c>
      <c r="AQ500" s="170">
        <f t="shared" si="240"/>
        <v>0</v>
      </c>
      <c r="AR500" s="170">
        <f t="shared" si="241"/>
        <v>0</v>
      </c>
      <c r="AS500" s="193">
        <f t="shared" si="242"/>
        <v>0</v>
      </c>
    </row>
    <row r="501" spans="1:45" s="74" customFormat="1" ht="27.75" customHeight="1">
      <c r="A501" s="184">
        <f>'Inventory - Linear and Vertical'!A488</f>
        <v>485</v>
      </c>
      <c r="B501" s="184"/>
      <c r="C501" s="184">
        <f>'Inventory - Linear and Vertical'!D488</f>
        <v>0</v>
      </c>
      <c r="D501" s="184" t="str">
        <f>IF('Inventory - Linear and Vertical'!E488="","",'Inventory - Linear and Vertical'!E488)</f>
        <v/>
      </c>
      <c r="E501" s="185">
        <f>'Inventory - Linear and Vertical'!F488</f>
        <v>0</v>
      </c>
      <c r="F501" s="186">
        <f>'Inventory - Linear and Vertical'!G488</f>
        <v>0</v>
      </c>
      <c r="G501" s="194">
        <f>'Inventory - Linear and Vertical'!K488</f>
        <v>0</v>
      </c>
      <c r="H501" s="188">
        <f>IF(C501='Community-Wide Current State'!$A$18,'Inventory - Vehicles and Equip.'!J483-'Inventory - Vehicles and Equip.'!O483,'Inventory - Linear and Vertical'!I488)</f>
        <v>0</v>
      </c>
      <c r="I501" s="188">
        <f>'Inventory - Linear and Vertical'!M488</f>
        <v>0</v>
      </c>
      <c r="J501" s="189" t="str">
        <f>IF(ISNUMBER('Inventory - Linear and Vertical'!AA488),'Inventory - Linear and Vertical'!AA488,"")</f>
        <v/>
      </c>
      <c r="K501" s="190">
        <f t="shared" si="225"/>
        <v>0</v>
      </c>
      <c r="L501" s="190">
        <f t="shared" si="233"/>
        <v>0</v>
      </c>
      <c r="M501" s="190">
        <f t="shared" si="234"/>
        <v>0</v>
      </c>
      <c r="N501" s="190">
        <f t="shared" si="235"/>
        <v>0</v>
      </c>
      <c r="O501" s="190">
        <f t="shared" si="236"/>
        <v>0</v>
      </c>
      <c r="P501" s="191">
        <f t="shared" si="237"/>
        <v>0</v>
      </c>
      <c r="Q501" s="192" t="str">
        <f t="shared" si="238"/>
        <v/>
      </c>
      <c r="R501" s="192" t="str">
        <f t="shared" si="239"/>
        <v/>
      </c>
      <c r="S501" s="169" t="str">
        <f t="shared" si="226"/>
        <v/>
      </c>
      <c r="T501" s="169" t="str">
        <f t="shared" si="247"/>
        <v/>
      </c>
      <c r="U501" s="169" t="str">
        <f t="shared" si="247"/>
        <v/>
      </c>
      <c r="V501" s="169" t="str">
        <f t="shared" si="227"/>
        <v/>
      </c>
      <c r="W501" s="169" t="str">
        <f t="shared" si="245"/>
        <v/>
      </c>
      <c r="X501" s="169" t="str">
        <f t="shared" si="245"/>
        <v/>
      </c>
      <c r="Y501" s="169" t="str">
        <f t="shared" si="245"/>
        <v/>
      </c>
      <c r="Z501" s="169" t="str">
        <f t="shared" si="245"/>
        <v/>
      </c>
      <c r="AA501" s="169" t="str">
        <f t="shared" si="245"/>
        <v/>
      </c>
      <c r="AB501" s="169" t="str">
        <f t="shared" si="245"/>
        <v/>
      </c>
      <c r="AC501" s="169" t="str">
        <f t="shared" si="245"/>
        <v/>
      </c>
      <c r="AD501" s="169" t="str">
        <f t="shared" si="245"/>
        <v/>
      </c>
      <c r="AE501" s="169" t="str">
        <f t="shared" si="245"/>
        <v/>
      </c>
      <c r="AF501" s="169" t="str">
        <f t="shared" si="245"/>
        <v/>
      </c>
      <c r="AG501" s="169" t="str">
        <f t="shared" si="246"/>
        <v/>
      </c>
      <c r="AH501" s="169" t="str">
        <f t="shared" si="246"/>
        <v/>
      </c>
      <c r="AI501" s="169" t="str">
        <f t="shared" si="246"/>
        <v/>
      </c>
      <c r="AJ501" s="169" t="str">
        <f t="shared" si="246"/>
        <v/>
      </c>
      <c r="AK501" s="169" t="str">
        <f t="shared" si="246"/>
        <v/>
      </c>
      <c r="AL501" s="169" t="str">
        <f t="shared" si="246"/>
        <v/>
      </c>
      <c r="AM501" s="169" t="str">
        <f t="shared" si="246"/>
        <v/>
      </c>
      <c r="AN501" s="169" t="str">
        <f t="shared" si="246"/>
        <v/>
      </c>
      <c r="AO501" s="169" t="str">
        <f t="shared" si="246"/>
        <v/>
      </c>
      <c r="AP501" s="169" t="str">
        <f t="shared" si="246"/>
        <v/>
      </c>
      <c r="AQ501" s="170">
        <f t="shared" si="240"/>
        <v>0</v>
      </c>
      <c r="AR501" s="170">
        <f t="shared" si="241"/>
        <v>0</v>
      </c>
      <c r="AS501" s="193">
        <f t="shared" si="242"/>
        <v>0</v>
      </c>
    </row>
    <row r="502" spans="1:45" s="74" customFormat="1" ht="27.75" customHeight="1">
      <c r="A502" s="184">
        <f>'Inventory - Linear and Vertical'!A489</f>
        <v>486</v>
      </c>
      <c r="B502" s="184"/>
      <c r="C502" s="184">
        <f>'Inventory - Linear and Vertical'!D489</f>
        <v>0</v>
      </c>
      <c r="D502" s="184" t="str">
        <f>IF('Inventory - Linear and Vertical'!E489="","",'Inventory - Linear and Vertical'!E489)</f>
        <v/>
      </c>
      <c r="E502" s="185">
        <f>'Inventory - Linear and Vertical'!F489</f>
        <v>0</v>
      </c>
      <c r="F502" s="186">
        <f>'Inventory - Linear and Vertical'!G489</f>
        <v>0</v>
      </c>
      <c r="G502" s="194">
        <f>'Inventory - Linear and Vertical'!K489</f>
        <v>0</v>
      </c>
      <c r="H502" s="188">
        <f>IF(C502='Community-Wide Current State'!$A$18,'Inventory - Vehicles and Equip.'!J484-'Inventory - Vehicles and Equip.'!O484,'Inventory - Linear and Vertical'!I489)</f>
        <v>0</v>
      </c>
      <c r="I502" s="188">
        <f>'Inventory - Linear and Vertical'!M489</f>
        <v>0</v>
      </c>
      <c r="J502" s="189" t="str">
        <f>IF(ISNUMBER('Inventory - Linear and Vertical'!AA489),'Inventory - Linear and Vertical'!AA489,"")</f>
        <v/>
      </c>
      <c r="K502" s="190">
        <f t="shared" si="225"/>
        <v>0</v>
      </c>
      <c r="L502" s="190">
        <f t="shared" si="233"/>
        <v>0</v>
      </c>
      <c r="M502" s="190">
        <f t="shared" si="234"/>
        <v>0</v>
      </c>
      <c r="N502" s="190">
        <f t="shared" si="235"/>
        <v>0</v>
      </c>
      <c r="O502" s="190">
        <f t="shared" si="236"/>
        <v>0</v>
      </c>
      <c r="P502" s="191">
        <f t="shared" si="237"/>
        <v>0</v>
      </c>
      <c r="Q502" s="192" t="str">
        <f t="shared" si="238"/>
        <v/>
      </c>
      <c r="R502" s="192" t="str">
        <f t="shared" si="239"/>
        <v/>
      </c>
      <c r="S502" s="169" t="str">
        <f t="shared" si="226"/>
        <v/>
      </c>
      <c r="T502" s="169" t="str">
        <f t="shared" si="247"/>
        <v/>
      </c>
      <c r="U502" s="169" t="str">
        <f t="shared" si="247"/>
        <v/>
      </c>
      <c r="V502" s="169" t="str">
        <f t="shared" si="227"/>
        <v/>
      </c>
      <c r="W502" s="169" t="str">
        <f t="shared" si="245"/>
        <v/>
      </c>
      <c r="X502" s="169" t="str">
        <f t="shared" si="245"/>
        <v/>
      </c>
      <c r="Y502" s="169" t="str">
        <f t="shared" si="245"/>
        <v/>
      </c>
      <c r="Z502" s="169" t="str">
        <f t="shared" si="245"/>
        <v/>
      </c>
      <c r="AA502" s="169" t="str">
        <f t="shared" si="245"/>
        <v/>
      </c>
      <c r="AB502" s="169" t="str">
        <f t="shared" si="245"/>
        <v/>
      </c>
      <c r="AC502" s="169" t="str">
        <f t="shared" si="245"/>
        <v/>
      </c>
      <c r="AD502" s="169" t="str">
        <f t="shared" si="245"/>
        <v/>
      </c>
      <c r="AE502" s="169" t="str">
        <f t="shared" si="245"/>
        <v/>
      </c>
      <c r="AF502" s="169" t="str">
        <f t="shared" si="245"/>
        <v/>
      </c>
      <c r="AG502" s="169" t="str">
        <f t="shared" si="246"/>
        <v/>
      </c>
      <c r="AH502" s="169" t="str">
        <f t="shared" si="246"/>
        <v/>
      </c>
      <c r="AI502" s="169" t="str">
        <f t="shared" si="246"/>
        <v/>
      </c>
      <c r="AJ502" s="169" t="str">
        <f t="shared" si="246"/>
        <v/>
      </c>
      <c r="AK502" s="169" t="str">
        <f t="shared" si="246"/>
        <v/>
      </c>
      <c r="AL502" s="169" t="str">
        <f t="shared" si="246"/>
        <v/>
      </c>
      <c r="AM502" s="169" t="str">
        <f t="shared" si="246"/>
        <v/>
      </c>
      <c r="AN502" s="169" t="str">
        <f t="shared" si="246"/>
        <v/>
      </c>
      <c r="AO502" s="169" t="str">
        <f t="shared" si="246"/>
        <v/>
      </c>
      <c r="AP502" s="169" t="str">
        <f t="shared" si="246"/>
        <v/>
      </c>
      <c r="AQ502" s="170">
        <f t="shared" si="240"/>
        <v>0</v>
      </c>
      <c r="AR502" s="170">
        <f t="shared" si="241"/>
        <v>0</v>
      </c>
      <c r="AS502" s="193">
        <f t="shared" si="242"/>
        <v>0</v>
      </c>
    </row>
    <row r="503" spans="1:45" s="74" customFormat="1" ht="27.75" customHeight="1">
      <c r="A503" s="184">
        <f>'Inventory - Linear and Vertical'!A490</f>
        <v>487</v>
      </c>
      <c r="B503" s="184"/>
      <c r="C503" s="184">
        <f>'Inventory - Linear and Vertical'!D490</f>
        <v>0</v>
      </c>
      <c r="D503" s="184" t="str">
        <f>IF('Inventory - Linear and Vertical'!E490="","",'Inventory - Linear and Vertical'!E490)</f>
        <v/>
      </c>
      <c r="E503" s="185">
        <f>'Inventory - Linear and Vertical'!F490</f>
        <v>0</v>
      </c>
      <c r="F503" s="186">
        <f>'Inventory - Linear and Vertical'!G490</f>
        <v>0</v>
      </c>
      <c r="G503" s="194">
        <f>'Inventory - Linear and Vertical'!K490</f>
        <v>0</v>
      </c>
      <c r="H503" s="188">
        <f>IF(C503='Community-Wide Current State'!$A$18,'Inventory - Vehicles and Equip.'!J485-'Inventory - Vehicles and Equip.'!O485,'Inventory - Linear and Vertical'!I490)</f>
        <v>0</v>
      </c>
      <c r="I503" s="188">
        <f>'Inventory - Linear and Vertical'!M490</f>
        <v>0</v>
      </c>
      <c r="J503" s="189" t="str">
        <f>IF(ISNUMBER('Inventory - Linear and Vertical'!AA490),'Inventory - Linear and Vertical'!AA490,"")</f>
        <v/>
      </c>
      <c r="K503" s="190">
        <f t="shared" si="225"/>
        <v>0</v>
      </c>
      <c r="L503" s="190">
        <f t="shared" si="233"/>
        <v>0</v>
      </c>
      <c r="M503" s="190">
        <f t="shared" si="234"/>
        <v>0</v>
      </c>
      <c r="N503" s="190">
        <f t="shared" si="235"/>
        <v>0</v>
      </c>
      <c r="O503" s="190">
        <f t="shared" si="236"/>
        <v>0</v>
      </c>
      <c r="P503" s="191">
        <f t="shared" si="237"/>
        <v>0</v>
      </c>
      <c r="Q503" s="192" t="str">
        <f t="shared" si="238"/>
        <v/>
      </c>
      <c r="R503" s="192" t="str">
        <f t="shared" si="239"/>
        <v/>
      </c>
      <c r="S503" s="169" t="str">
        <f t="shared" si="226"/>
        <v/>
      </c>
      <c r="T503" s="169" t="str">
        <f t="shared" si="247"/>
        <v/>
      </c>
      <c r="U503" s="169" t="str">
        <f t="shared" si="247"/>
        <v/>
      </c>
      <c r="V503" s="169" t="str">
        <f t="shared" si="227"/>
        <v/>
      </c>
      <c r="W503" s="169" t="str">
        <f t="shared" si="245"/>
        <v/>
      </c>
      <c r="X503" s="169" t="str">
        <f t="shared" si="245"/>
        <v/>
      </c>
      <c r="Y503" s="169" t="str">
        <f t="shared" si="245"/>
        <v/>
      </c>
      <c r="Z503" s="169" t="str">
        <f t="shared" si="245"/>
        <v/>
      </c>
      <c r="AA503" s="169" t="str">
        <f t="shared" si="245"/>
        <v/>
      </c>
      <c r="AB503" s="169" t="str">
        <f t="shared" si="245"/>
        <v/>
      </c>
      <c r="AC503" s="169" t="str">
        <f t="shared" si="245"/>
        <v/>
      </c>
      <c r="AD503" s="169" t="str">
        <f t="shared" si="245"/>
        <v/>
      </c>
      <c r="AE503" s="169" t="str">
        <f t="shared" si="245"/>
        <v/>
      </c>
      <c r="AF503" s="169" t="str">
        <f t="shared" si="245"/>
        <v/>
      </c>
      <c r="AG503" s="169" t="str">
        <f t="shared" si="246"/>
        <v/>
      </c>
      <c r="AH503" s="169" t="str">
        <f t="shared" si="246"/>
        <v/>
      </c>
      <c r="AI503" s="169" t="str">
        <f t="shared" si="246"/>
        <v/>
      </c>
      <c r="AJ503" s="169" t="str">
        <f t="shared" si="246"/>
        <v/>
      </c>
      <c r="AK503" s="169" t="str">
        <f t="shared" si="246"/>
        <v/>
      </c>
      <c r="AL503" s="169" t="str">
        <f t="shared" si="246"/>
        <v/>
      </c>
      <c r="AM503" s="169" t="str">
        <f t="shared" si="246"/>
        <v/>
      </c>
      <c r="AN503" s="169" t="str">
        <f t="shared" si="246"/>
        <v/>
      </c>
      <c r="AO503" s="169" t="str">
        <f t="shared" si="246"/>
        <v/>
      </c>
      <c r="AP503" s="169" t="str">
        <f t="shared" si="246"/>
        <v/>
      </c>
      <c r="AQ503" s="170">
        <f t="shared" si="240"/>
        <v>0</v>
      </c>
      <c r="AR503" s="170">
        <f t="shared" si="241"/>
        <v>0</v>
      </c>
      <c r="AS503" s="193">
        <f t="shared" si="242"/>
        <v>0</v>
      </c>
    </row>
    <row r="504" spans="1:45" s="74" customFormat="1" ht="27.75" customHeight="1">
      <c r="A504" s="184">
        <f>'Inventory - Linear and Vertical'!A491</f>
        <v>488</v>
      </c>
      <c r="B504" s="184"/>
      <c r="C504" s="184">
        <f>'Inventory - Linear and Vertical'!D491</f>
        <v>0</v>
      </c>
      <c r="D504" s="184" t="str">
        <f>IF('Inventory - Linear and Vertical'!E491="","",'Inventory - Linear and Vertical'!E491)</f>
        <v/>
      </c>
      <c r="E504" s="185">
        <f>'Inventory - Linear and Vertical'!F491</f>
        <v>0</v>
      </c>
      <c r="F504" s="186">
        <f>'Inventory - Linear and Vertical'!G491</f>
        <v>0</v>
      </c>
      <c r="G504" s="194">
        <f>'Inventory - Linear and Vertical'!K491</f>
        <v>0</v>
      </c>
      <c r="H504" s="188">
        <f>IF(C504='Community-Wide Current State'!$A$18,'Inventory - Vehicles and Equip.'!J486-'Inventory - Vehicles and Equip.'!O486,'Inventory - Linear and Vertical'!I491)</f>
        <v>0</v>
      </c>
      <c r="I504" s="188">
        <f>'Inventory - Linear and Vertical'!M491</f>
        <v>0</v>
      </c>
      <c r="J504" s="189" t="str">
        <f>IF(ISNUMBER('Inventory - Linear and Vertical'!AA491),'Inventory - Linear and Vertical'!AA491,"")</f>
        <v/>
      </c>
      <c r="K504" s="190">
        <f t="shared" si="225"/>
        <v>0</v>
      </c>
      <c r="L504" s="190">
        <f t="shared" si="233"/>
        <v>0</v>
      </c>
      <c r="M504" s="190">
        <f t="shared" si="234"/>
        <v>0</v>
      </c>
      <c r="N504" s="190">
        <f t="shared" si="235"/>
        <v>0</v>
      </c>
      <c r="O504" s="190">
        <f t="shared" si="236"/>
        <v>0</v>
      </c>
      <c r="P504" s="191">
        <f t="shared" si="237"/>
        <v>0</v>
      </c>
      <c r="Q504" s="192" t="str">
        <f t="shared" si="238"/>
        <v/>
      </c>
      <c r="R504" s="192" t="str">
        <f t="shared" si="239"/>
        <v/>
      </c>
      <c r="S504" s="169" t="str">
        <f t="shared" si="226"/>
        <v/>
      </c>
      <c r="T504" s="169" t="str">
        <f t="shared" si="247"/>
        <v/>
      </c>
      <c r="U504" s="169" t="str">
        <f t="shared" si="247"/>
        <v/>
      </c>
      <c r="V504" s="169" t="str">
        <f t="shared" si="227"/>
        <v/>
      </c>
      <c r="W504" s="169" t="str">
        <f t="shared" si="245"/>
        <v/>
      </c>
      <c r="X504" s="169" t="str">
        <f t="shared" si="245"/>
        <v/>
      </c>
      <c r="Y504" s="169" t="str">
        <f t="shared" si="245"/>
        <v/>
      </c>
      <c r="Z504" s="169" t="str">
        <f t="shared" si="245"/>
        <v/>
      </c>
      <c r="AA504" s="169" t="str">
        <f t="shared" si="245"/>
        <v/>
      </c>
      <c r="AB504" s="169" t="str">
        <f t="shared" si="245"/>
        <v/>
      </c>
      <c r="AC504" s="169" t="str">
        <f t="shared" si="245"/>
        <v/>
      </c>
      <c r="AD504" s="169" t="str">
        <f t="shared" si="245"/>
        <v/>
      </c>
      <c r="AE504" s="169" t="str">
        <f t="shared" si="245"/>
        <v/>
      </c>
      <c r="AF504" s="169" t="str">
        <f t="shared" si="245"/>
        <v/>
      </c>
      <c r="AG504" s="169" t="str">
        <f t="shared" si="246"/>
        <v/>
      </c>
      <c r="AH504" s="169" t="str">
        <f t="shared" si="246"/>
        <v/>
      </c>
      <c r="AI504" s="169" t="str">
        <f t="shared" si="246"/>
        <v/>
      </c>
      <c r="AJ504" s="169" t="str">
        <f t="shared" si="246"/>
        <v/>
      </c>
      <c r="AK504" s="169" t="str">
        <f t="shared" si="246"/>
        <v/>
      </c>
      <c r="AL504" s="169" t="str">
        <f t="shared" si="246"/>
        <v/>
      </c>
      <c r="AM504" s="169" t="str">
        <f t="shared" si="246"/>
        <v/>
      </c>
      <c r="AN504" s="169" t="str">
        <f t="shared" si="246"/>
        <v/>
      </c>
      <c r="AO504" s="169" t="str">
        <f t="shared" si="246"/>
        <v/>
      </c>
      <c r="AP504" s="169" t="str">
        <f t="shared" si="246"/>
        <v/>
      </c>
      <c r="AQ504" s="170">
        <f t="shared" si="240"/>
        <v>0</v>
      </c>
      <c r="AR504" s="170">
        <f t="shared" si="241"/>
        <v>0</v>
      </c>
      <c r="AS504" s="193">
        <f t="shared" si="242"/>
        <v>0</v>
      </c>
    </row>
    <row r="505" spans="1:45" s="74" customFormat="1" ht="27.75" customHeight="1">
      <c r="A505" s="184">
        <f>'Inventory - Linear and Vertical'!A492</f>
        <v>489</v>
      </c>
      <c r="B505" s="184"/>
      <c r="C505" s="184">
        <f>'Inventory - Linear and Vertical'!D492</f>
        <v>0</v>
      </c>
      <c r="D505" s="184" t="str">
        <f>IF('Inventory - Linear and Vertical'!E492="","",'Inventory - Linear and Vertical'!E492)</f>
        <v/>
      </c>
      <c r="E505" s="185">
        <f>'Inventory - Linear and Vertical'!F492</f>
        <v>0</v>
      </c>
      <c r="F505" s="186">
        <f>'Inventory - Linear and Vertical'!G492</f>
        <v>0</v>
      </c>
      <c r="G505" s="194">
        <f>'Inventory - Linear and Vertical'!K492</f>
        <v>0</v>
      </c>
      <c r="H505" s="188">
        <f>IF(C505='Community-Wide Current State'!$A$18,'Inventory - Vehicles and Equip.'!J487-'Inventory - Vehicles and Equip.'!O487,'Inventory - Linear and Vertical'!I492)</f>
        <v>0</v>
      </c>
      <c r="I505" s="188">
        <f>'Inventory - Linear and Vertical'!M492</f>
        <v>0</v>
      </c>
      <c r="J505" s="189" t="str">
        <f>IF(ISNUMBER('Inventory - Linear and Vertical'!AA492),'Inventory - Linear and Vertical'!AA492,"")</f>
        <v/>
      </c>
      <c r="K505" s="190">
        <f t="shared" si="225"/>
        <v>0</v>
      </c>
      <c r="L505" s="190">
        <f t="shared" si="233"/>
        <v>0</v>
      </c>
      <c r="M505" s="190">
        <f t="shared" si="234"/>
        <v>0</v>
      </c>
      <c r="N505" s="190">
        <f t="shared" si="235"/>
        <v>0</v>
      </c>
      <c r="O505" s="190">
        <f t="shared" si="236"/>
        <v>0</v>
      </c>
      <c r="P505" s="191">
        <f t="shared" si="237"/>
        <v>0</v>
      </c>
      <c r="Q505" s="192" t="str">
        <f t="shared" si="238"/>
        <v/>
      </c>
      <c r="R505" s="192" t="str">
        <f t="shared" si="239"/>
        <v/>
      </c>
      <c r="S505" s="169" t="str">
        <f t="shared" si="226"/>
        <v/>
      </c>
      <c r="T505" s="169" t="str">
        <f t="shared" si="247"/>
        <v/>
      </c>
      <c r="U505" s="169" t="str">
        <f t="shared" si="247"/>
        <v/>
      </c>
      <c r="V505" s="169" t="str">
        <f t="shared" si="227"/>
        <v/>
      </c>
      <c r="W505" s="169" t="str">
        <f t="shared" si="245"/>
        <v/>
      </c>
      <c r="X505" s="169" t="str">
        <f t="shared" si="245"/>
        <v/>
      </c>
      <c r="Y505" s="169" t="str">
        <f t="shared" si="245"/>
        <v/>
      </c>
      <c r="Z505" s="169" t="str">
        <f t="shared" si="245"/>
        <v/>
      </c>
      <c r="AA505" s="169" t="str">
        <f t="shared" si="245"/>
        <v/>
      </c>
      <c r="AB505" s="169" t="str">
        <f t="shared" si="245"/>
        <v/>
      </c>
      <c r="AC505" s="169" t="str">
        <f t="shared" si="245"/>
        <v/>
      </c>
      <c r="AD505" s="169" t="str">
        <f t="shared" si="245"/>
        <v/>
      </c>
      <c r="AE505" s="169" t="str">
        <f t="shared" si="245"/>
        <v/>
      </c>
      <c r="AF505" s="169" t="str">
        <f t="shared" si="245"/>
        <v/>
      </c>
      <c r="AG505" s="169" t="str">
        <f t="shared" si="246"/>
        <v/>
      </c>
      <c r="AH505" s="169" t="str">
        <f t="shared" si="246"/>
        <v/>
      </c>
      <c r="AI505" s="169" t="str">
        <f t="shared" si="246"/>
        <v/>
      </c>
      <c r="AJ505" s="169" t="str">
        <f t="shared" si="246"/>
        <v/>
      </c>
      <c r="AK505" s="169" t="str">
        <f t="shared" si="246"/>
        <v/>
      </c>
      <c r="AL505" s="169" t="str">
        <f t="shared" si="246"/>
        <v/>
      </c>
      <c r="AM505" s="169" t="str">
        <f t="shared" si="246"/>
        <v/>
      </c>
      <c r="AN505" s="169" t="str">
        <f t="shared" si="246"/>
        <v/>
      </c>
      <c r="AO505" s="169" t="str">
        <f t="shared" si="246"/>
        <v/>
      </c>
      <c r="AP505" s="169" t="str">
        <f t="shared" si="246"/>
        <v/>
      </c>
      <c r="AQ505" s="170">
        <f t="shared" si="240"/>
        <v>0</v>
      </c>
      <c r="AR505" s="170">
        <f t="shared" si="241"/>
        <v>0</v>
      </c>
      <c r="AS505" s="193">
        <f t="shared" si="242"/>
        <v>0</v>
      </c>
    </row>
    <row r="506" spans="1:45" s="74" customFormat="1" ht="27.75" customHeight="1">
      <c r="A506" s="184">
        <f>'Inventory - Linear and Vertical'!A493</f>
        <v>490</v>
      </c>
      <c r="B506" s="184"/>
      <c r="C506" s="184">
        <f>'Inventory - Linear and Vertical'!D493</f>
        <v>0</v>
      </c>
      <c r="D506" s="184" t="str">
        <f>IF('Inventory - Linear and Vertical'!E493="","",'Inventory - Linear and Vertical'!E493)</f>
        <v/>
      </c>
      <c r="E506" s="185">
        <f>'Inventory - Linear and Vertical'!F493</f>
        <v>0</v>
      </c>
      <c r="F506" s="186">
        <f>'Inventory - Linear and Vertical'!G493</f>
        <v>0</v>
      </c>
      <c r="G506" s="194">
        <f>'Inventory - Linear and Vertical'!K493</f>
        <v>0</v>
      </c>
      <c r="H506" s="188">
        <f>IF(C506='Community-Wide Current State'!$A$18,'Inventory - Vehicles and Equip.'!J488-'Inventory - Vehicles and Equip.'!O488,'Inventory - Linear and Vertical'!I493)</f>
        <v>0</v>
      </c>
      <c r="I506" s="188">
        <f>'Inventory - Linear and Vertical'!M493</f>
        <v>0</v>
      </c>
      <c r="J506" s="189" t="str">
        <f>IF(ISNUMBER('Inventory - Linear and Vertical'!AA493),'Inventory - Linear and Vertical'!AA493,"")</f>
        <v/>
      </c>
      <c r="K506" s="190">
        <f t="shared" si="225"/>
        <v>0</v>
      </c>
      <c r="L506" s="190">
        <f t="shared" si="233"/>
        <v>0</v>
      </c>
      <c r="M506" s="190">
        <f t="shared" si="234"/>
        <v>0</v>
      </c>
      <c r="N506" s="190">
        <f t="shared" si="235"/>
        <v>0</v>
      </c>
      <c r="O506" s="190">
        <f t="shared" si="236"/>
        <v>0</v>
      </c>
      <c r="P506" s="191">
        <f t="shared" si="237"/>
        <v>0</v>
      </c>
      <c r="Q506" s="192" t="str">
        <f t="shared" si="238"/>
        <v/>
      </c>
      <c r="R506" s="192" t="str">
        <f t="shared" si="239"/>
        <v/>
      </c>
      <c r="S506" s="169" t="str">
        <f t="shared" si="226"/>
        <v/>
      </c>
      <c r="T506" s="169" t="str">
        <f t="shared" si="247"/>
        <v/>
      </c>
      <c r="U506" s="169" t="str">
        <f t="shared" si="247"/>
        <v/>
      </c>
      <c r="V506" s="169" t="str">
        <f t="shared" si="227"/>
        <v/>
      </c>
      <c r="W506" s="169" t="str">
        <f t="shared" si="245"/>
        <v/>
      </c>
      <c r="X506" s="169" t="str">
        <f t="shared" si="245"/>
        <v/>
      </c>
      <c r="Y506" s="169" t="str">
        <f t="shared" si="245"/>
        <v/>
      </c>
      <c r="Z506" s="169" t="str">
        <f t="shared" si="245"/>
        <v/>
      </c>
      <c r="AA506" s="169" t="str">
        <f t="shared" si="245"/>
        <v/>
      </c>
      <c r="AB506" s="169" t="str">
        <f t="shared" si="245"/>
        <v/>
      </c>
      <c r="AC506" s="169" t="str">
        <f t="shared" si="245"/>
        <v/>
      </c>
      <c r="AD506" s="169" t="str">
        <f t="shared" si="245"/>
        <v/>
      </c>
      <c r="AE506" s="169" t="str">
        <f t="shared" si="245"/>
        <v/>
      </c>
      <c r="AF506" s="169" t="str">
        <f t="shared" si="245"/>
        <v/>
      </c>
      <c r="AG506" s="169" t="str">
        <f t="shared" si="246"/>
        <v/>
      </c>
      <c r="AH506" s="169" t="str">
        <f t="shared" si="246"/>
        <v/>
      </c>
      <c r="AI506" s="169" t="str">
        <f t="shared" si="246"/>
        <v/>
      </c>
      <c r="AJ506" s="169" t="str">
        <f t="shared" si="246"/>
        <v/>
      </c>
      <c r="AK506" s="169" t="str">
        <f t="shared" si="246"/>
        <v/>
      </c>
      <c r="AL506" s="169" t="str">
        <f t="shared" si="246"/>
        <v/>
      </c>
      <c r="AM506" s="169" t="str">
        <f t="shared" si="246"/>
        <v/>
      </c>
      <c r="AN506" s="169" t="str">
        <f t="shared" si="246"/>
        <v/>
      </c>
      <c r="AO506" s="169" t="str">
        <f t="shared" si="246"/>
        <v/>
      </c>
      <c r="AP506" s="169" t="str">
        <f t="shared" si="246"/>
        <v/>
      </c>
      <c r="AQ506" s="170">
        <f t="shared" si="240"/>
        <v>0</v>
      </c>
      <c r="AR506" s="170">
        <f t="shared" si="241"/>
        <v>0</v>
      </c>
      <c r="AS506" s="193">
        <f t="shared" si="242"/>
        <v>0</v>
      </c>
    </row>
    <row r="507" spans="1:45" s="74" customFormat="1" ht="27.75" customHeight="1">
      <c r="A507" s="184">
        <f>'Inventory - Linear and Vertical'!A494</f>
        <v>491</v>
      </c>
      <c r="B507" s="184"/>
      <c r="C507" s="184">
        <f>'Inventory - Linear and Vertical'!D494</f>
        <v>0</v>
      </c>
      <c r="D507" s="184" t="str">
        <f>IF('Inventory - Linear and Vertical'!E494="","",'Inventory - Linear and Vertical'!E494)</f>
        <v/>
      </c>
      <c r="E507" s="185">
        <f>'Inventory - Linear and Vertical'!F494</f>
        <v>0</v>
      </c>
      <c r="F507" s="186">
        <f>'Inventory - Linear and Vertical'!G494</f>
        <v>0</v>
      </c>
      <c r="G507" s="194">
        <f>'Inventory - Linear and Vertical'!K494</f>
        <v>0</v>
      </c>
      <c r="H507" s="188">
        <f>IF(C507='Community-Wide Current State'!$A$18,'Inventory - Vehicles and Equip.'!J489-'Inventory - Vehicles and Equip.'!O489,'Inventory - Linear and Vertical'!I494)</f>
        <v>0</v>
      </c>
      <c r="I507" s="188">
        <f>'Inventory - Linear and Vertical'!M494</f>
        <v>0</v>
      </c>
      <c r="J507" s="189" t="str">
        <f>IF(ISNUMBER('Inventory - Linear and Vertical'!AA494),'Inventory - Linear and Vertical'!AA494,"")</f>
        <v/>
      </c>
      <c r="K507" s="190">
        <f t="shared" si="225"/>
        <v>0</v>
      </c>
      <c r="L507" s="190">
        <f t="shared" si="233"/>
        <v>0</v>
      </c>
      <c r="M507" s="190">
        <f t="shared" si="234"/>
        <v>0</v>
      </c>
      <c r="N507" s="190">
        <f t="shared" si="235"/>
        <v>0</v>
      </c>
      <c r="O507" s="190">
        <f t="shared" si="236"/>
        <v>0</v>
      </c>
      <c r="P507" s="191">
        <f t="shared" si="237"/>
        <v>0</v>
      </c>
      <c r="Q507" s="192" t="str">
        <f t="shared" si="238"/>
        <v/>
      </c>
      <c r="R507" s="192" t="str">
        <f t="shared" si="239"/>
        <v/>
      </c>
      <c r="S507" s="169" t="str">
        <f t="shared" si="226"/>
        <v/>
      </c>
      <c r="T507" s="169" t="str">
        <f t="shared" si="247"/>
        <v/>
      </c>
      <c r="U507" s="169" t="str">
        <f t="shared" si="247"/>
        <v/>
      </c>
      <c r="V507" s="169" t="str">
        <f t="shared" si="227"/>
        <v/>
      </c>
      <c r="W507" s="169" t="str">
        <f t="shared" ref="W507:AF516" si="248">IF(OR($K507=W$16,$L507=W$16,$M507=W$16,$N507=W$16,$O507=W$16,$P507=W$16),$G507,"")</f>
        <v/>
      </c>
      <c r="X507" s="169" t="str">
        <f t="shared" si="248"/>
        <v/>
      </c>
      <c r="Y507" s="169" t="str">
        <f t="shared" si="248"/>
        <v/>
      </c>
      <c r="Z507" s="169" t="str">
        <f t="shared" si="248"/>
        <v/>
      </c>
      <c r="AA507" s="169" t="str">
        <f t="shared" si="248"/>
        <v/>
      </c>
      <c r="AB507" s="169" t="str">
        <f t="shared" si="248"/>
        <v/>
      </c>
      <c r="AC507" s="169" t="str">
        <f t="shared" si="248"/>
        <v/>
      </c>
      <c r="AD507" s="169" t="str">
        <f t="shared" si="248"/>
        <v/>
      </c>
      <c r="AE507" s="169" t="str">
        <f t="shared" si="248"/>
        <v/>
      </c>
      <c r="AF507" s="169" t="str">
        <f t="shared" si="248"/>
        <v/>
      </c>
      <c r="AG507" s="169" t="str">
        <f t="shared" ref="AG507:AP516" si="249">IF(OR($K507=AG$16,$L507=AG$16,$M507=AG$16,$N507=AG$16,$O507=AG$16,$P507=AG$16),$G507,"")</f>
        <v/>
      </c>
      <c r="AH507" s="169" t="str">
        <f t="shared" si="249"/>
        <v/>
      </c>
      <c r="AI507" s="169" t="str">
        <f t="shared" si="249"/>
        <v/>
      </c>
      <c r="AJ507" s="169" t="str">
        <f t="shared" si="249"/>
        <v/>
      </c>
      <c r="AK507" s="169" t="str">
        <f t="shared" si="249"/>
        <v/>
      </c>
      <c r="AL507" s="169" t="str">
        <f t="shared" si="249"/>
        <v/>
      </c>
      <c r="AM507" s="169" t="str">
        <f t="shared" si="249"/>
        <v/>
      </c>
      <c r="AN507" s="169" t="str">
        <f t="shared" si="249"/>
        <v/>
      </c>
      <c r="AO507" s="169" t="str">
        <f t="shared" si="249"/>
        <v/>
      </c>
      <c r="AP507" s="169" t="str">
        <f t="shared" si="249"/>
        <v/>
      </c>
      <c r="AQ507" s="170">
        <f t="shared" si="240"/>
        <v>0</v>
      </c>
      <c r="AR507" s="170">
        <f t="shared" si="241"/>
        <v>0</v>
      </c>
      <c r="AS507" s="193">
        <f t="shared" si="242"/>
        <v>0</v>
      </c>
    </row>
    <row r="508" spans="1:45" s="74" customFormat="1" ht="27.75" customHeight="1">
      <c r="A508" s="184">
        <f>'Inventory - Linear and Vertical'!A495</f>
        <v>492</v>
      </c>
      <c r="B508" s="184"/>
      <c r="C508" s="184">
        <f>'Inventory - Linear and Vertical'!D495</f>
        <v>0</v>
      </c>
      <c r="D508" s="184" t="str">
        <f>IF('Inventory - Linear and Vertical'!E495="","",'Inventory - Linear and Vertical'!E495)</f>
        <v/>
      </c>
      <c r="E508" s="185">
        <f>'Inventory - Linear and Vertical'!F495</f>
        <v>0</v>
      </c>
      <c r="F508" s="186">
        <f>'Inventory - Linear and Vertical'!G495</f>
        <v>0</v>
      </c>
      <c r="G508" s="194">
        <f>'Inventory - Linear and Vertical'!K495</f>
        <v>0</v>
      </c>
      <c r="H508" s="188">
        <f>IF(C508='Community-Wide Current State'!$A$18,'Inventory - Vehicles and Equip.'!J490-'Inventory - Vehicles and Equip.'!O490,'Inventory - Linear and Vertical'!I495)</f>
        <v>0</v>
      </c>
      <c r="I508" s="188">
        <f>'Inventory - Linear and Vertical'!M495</f>
        <v>0</v>
      </c>
      <c r="J508" s="189" t="str">
        <f>IF(ISNUMBER('Inventory - Linear and Vertical'!AA495),'Inventory - Linear and Vertical'!AA495,"")</f>
        <v/>
      </c>
      <c r="K508" s="190">
        <f t="shared" si="225"/>
        <v>0</v>
      </c>
      <c r="L508" s="190">
        <f t="shared" si="233"/>
        <v>0</v>
      </c>
      <c r="M508" s="190">
        <f t="shared" si="234"/>
        <v>0</v>
      </c>
      <c r="N508" s="190">
        <f t="shared" si="235"/>
        <v>0</v>
      </c>
      <c r="O508" s="190">
        <f t="shared" si="236"/>
        <v>0</v>
      </c>
      <c r="P508" s="191">
        <f t="shared" si="237"/>
        <v>0</v>
      </c>
      <c r="Q508" s="192" t="str">
        <f t="shared" si="238"/>
        <v/>
      </c>
      <c r="R508" s="192" t="str">
        <f t="shared" si="239"/>
        <v/>
      </c>
      <c r="S508" s="169" t="str">
        <f t="shared" si="226"/>
        <v/>
      </c>
      <c r="T508" s="169" t="str">
        <f t="shared" si="247"/>
        <v/>
      </c>
      <c r="U508" s="169" t="str">
        <f t="shared" si="247"/>
        <v/>
      </c>
      <c r="V508" s="169" t="str">
        <f t="shared" si="227"/>
        <v/>
      </c>
      <c r="W508" s="169" t="str">
        <f t="shared" si="248"/>
        <v/>
      </c>
      <c r="X508" s="169" t="str">
        <f t="shared" si="248"/>
        <v/>
      </c>
      <c r="Y508" s="169" t="str">
        <f t="shared" si="248"/>
        <v/>
      </c>
      <c r="Z508" s="169" t="str">
        <f t="shared" si="248"/>
        <v/>
      </c>
      <c r="AA508" s="169" t="str">
        <f t="shared" si="248"/>
        <v/>
      </c>
      <c r="AB508" s="169" t="str">
        <f t="shared" si="248"/>
        <v/>
      </c>
      <c r="AC508" s="169" t="str">
        <f t="shared" si="248"/>
        <v/>
      </c>
      <c r="AD508" s="169" t="str">
        <f t="shared" si="248"/>
        <v/>
      </c>
      <c r="AE508" s="169" t="str">
        <f t="shared" si="248"/>
        <v/>
      </c>
      <c r="AF508" s="169" t="str">
        <f t="shared" si="248"/>
        <v/>
      </c>
      <c r="AG508" s="169" t="str">
        <f t="shared" si="249"/>
        <v/>
      </c>
      <c r="AH508" s="169" t="str">
        <f t="shared" si="249"/>
        <v/>
      </c>
      <c r="AI508" s="169" t="str">
        <f t="shared" si="249"/>
        <v/>
      </c>
      <c r="AJ508" s="169" t="str">
        <f t="shared" si="249"/>
        <v/>
      </c>
      <c r="AK508" s="169" t="str">
        <f t="shared" si="249"/>
        <v/>
      </c>
      <c r="AL508" s="169" t="str">
        <f t="shared" si="249"/>
        <v/>
      </c>
      <c r="AM508" s="169" t="str">
        <f t="shared" si="249"/>
        <v/>
      </c>
      <c r="AN508" s="169" t="str">
        <f t="shared" si="249"/>
        <v/>
      </c>
      <c r="AO508" s="169" t="str">
        <f t="shared" si="249"/>
        <v/>
      </c>
      <c r="AP508" s="169" t="str">
        <f t="shared" si="249"/>
        <v/>
      </c>
      <c r="AQ508" s="170">
        <f t="shared" si="240"/>
        <v>0</v>
      </c>
      <c r="AR508" s="170">
        <f t="shared" si="241"/>
        <v>0</v>
      </c>
      <c r="AS508" s="193">
        <f t="shared" si="242"/>
        <v>0</v>
      </c>
    </row>
    <row r="509" spans="1:45" s="74" customFormat="1" ht="27.75" customHeight="1">
      <c r="A509" s="184">
        <f>'Inventory - Linear and Vertical'!A496</f>
        <v>493</v>
      </c>
      <c r="B509" s="184"/>
      <c r="C509" s="184">
        <f>'Inventory - Linear and Vertical'!D496</f>
        <v>0</v>
      </c>
      <c r="D509" s="184" t="str">
        <f>IF('Inventory - Linear and Vertical'!E496="","",'Inventory - Linear and Vertical'!E496)</f>
        <v/>
      </c>
      <c r="E509" s="185">
        <f>'Inventory - Linear and Vertical'!F496</f>
        <v>0</v>
      </c>
      <c r="F509" s="186">
        <f>'Inventory - Linear and Vertical'!G496</f>
        <v>0</v>
      </c>
      <c r="G509" s="194">
        <f>'Inventory - Linear and Vertical'!K496</f>
        <v>0</v>
      </c>
      <c r="H509" s="188">
        <f>IF(C509='Community-Wide Current State'!$A$18,'Inventory - Vehicles and Equip.'!J491-'Inventory - Vehicles and Equip.'!O491,'Inventory - Linear and Vertical'!I496)</f>
        <v>0</v>
      </c>
      <c r="I509" s="188">
        <f>'Inventory - Linear and Vertical'!M496</f>
        <v>0</v>
      </c>
      <c r="J509" s="189" t="str">
        <f>IF(ISNUMBER('Inventory - Linear and Vertical'!AA496),'Inventory - Linear and Vertical'!AA496,"")</f>
        <v/>
      </c>
      <c r="K509" s="190">
        <f t="shared" si="225"/>
        <v>0</v>
      </c>
      <c r="L509" s="190">
        <f t="shared" si="233"/>
        <v>0</v>
      </c>
      <c r="M509" s="190">
        <f t="shared" si="234"/>
        <v>0</v>
      </c>
      <c r="N509" s="190">
        <f t="shared" si="235"/>
        <v>0</v>
      </c>
      <c r="O509" s="190">
        <f t="shared" si="236"/>
        <v>0</v>
      </c>
      <c r="P509" s="191">
        <f t="shared" si="237"/>
        <v>0</v>
      </c>
      <c r="Q509" s="192" t="str">
        <f t="shared" si="238"/>
        <v/>
      </c>
      <c r="R509" s="192" t="str">
        <f t="shared" si="239"/>
        <v/>
      </c>
      <c r="S509" s="169" t="str">
        <f t="shared" si="226"/>
        <v/>
      </c>
      <c r="T509" s="169" t="str">
        <f t="shared" si="247"/>
        <v/>
      </c>
      <c r="U509" s="169" t="str">
        <f t="shared" si="247"/>
        <v/>
      </c>
      <c r="V509" s="169" t="str">
        <f t="shared" si="227"/>
        <v/>
      </c>
      <c r="W509" s="169" t="str">
        <f t="shared" si="248"/>
        <v/>
      </c>
      <c r="X509" s="169" t="str">
        <f t="shared" si="248"/>
        <v/>
      </c>
      <c r="Y509" s="169" t="str">
        <f t="shared" si="248"/>
        <v/>
      </c>
      <c r="Z509" s="169" t="str">
        <f t="shared" si="248"/>
        <v/>
      </c>
      <c r="AA509" s="169" t="str">
        <f t="shared" si="248"/>
        <v/>
      </c>
      <c r="AB509" s="169" t="str">
        <f t="shared" si="248"/>
        <v/>
      </c>
      <c r="AC509" s="169" t="str">
        <f t="shared" si="248"/>
        <v/>
      </c>
      <c r="AD509" s="169" t="str">
        <f t="shared" si="248"/>
        <v/>
      </c>
      <c r="AE509" s="169" t="str">
        <f t="shared" si="248"/>
        <v/>
      </c>
      <c r="AF509" s="169" t="str">
        <f t="shared" si="248"/>
        <v/>
      </c>
      <c r="AG509" s="169" t="str">
        <f t="shared" si="249"/>
        <v/>
      </c>
      <c r="AH509" s="169" t="str">
        <f t="shared" si="249"/>
        <v/>
      </c>
      <c r="AI509" s="169" t="str">
        <f t="shared" si="249"/>
        <v/>
      </c>
      <c r="AJ509" s="169" t="str">
        <f t="shared" si="249"/>
        <v/>
      </c>
      <c r="AK509" s="169" t="str">
        <f t="shared" si="249"/>
        <v/>
      </c>
      <c r="AL509" s="169" t="str">
        <f t="shared" si="249"/>
        <v/>
      </c>
      <c r="AM509" s="169" t="str">
        <f t="shared" si="249"/>
        <v/>
      </c>
      <c r="AN509" s="169" t="str">
        <f t="shared" si="249"/>
        <v/>
      </c>
      <c r="AO509" s="169" t="str">
        <f t="shared" si="249"/>
        <v/>
      </c>
      <c r="AP509" s="169" t="str">
        <f t="shared" si="249"/>
        <v/>
      </c>
      <c r="AQ509" s="170">
        <f t="shared" si="240"/>
        <v>0</v>
      </c>
      <c r="AR509" s="170">
        <f t="shared" si="241"/>
        <v>0</v>
      </c>
      <c r="AS509" s="193">
        <f t="shared" si="242"/>
        <v>0</v>
      </c>
    </row>
    <row r="510" spans="1:45" s="74" customFormat="1" ht="27.75" customHeight="1">
      <c r="A510" s="184">
        <f>'Inventory - Linear and Vertical'!A497</f>
        <v>494</v>
      </c>
      <c r="B510" s="184"/>
      <c r="C510" s="184">
        <f>'Inventory - Linear and Vertical'!D497</f>
        <v>0</v>
      </c>
      <c r="D510" s="184" t="str">
        <f>IF('Inventory - Linear and Vertical'!E497="","",'Inventory - Linear and Vertical'!E497)</f>
        <v/>
      </c>
      <c r="E510" s="185">
        <f>'Inventory - Linear and Vertical'!F497</f>
        <v>0</v>
      </c>
      <c r="F510" s="186">
        <f>'Inventory - Linear and Vertical'!G497</f>
        <v>0</v>
      </c>
      <c r="G510" s="194">
        <f>'Inventory - Linear and Vertical'!K497</f>
        <v>0</v>
      </c>
      <c r="H510" s="188">
        <f>IF(C510='Community-Wide Current State'!$A$18,'Inventory - Vehicles and Equip.'!J492-'Inventory - Vehicles and Equip.'!O492,'Inventory - Linear and Vertical'!I497)</f>
        <v>0</v>
      </c>
      <c r="I510" s="188">
        <f>'Inventory - Linear and Vertical'!M497</f>
        <v>0</v>
      </c>
      <c r="J510" s="189" t="str">
        <f>IF(ISNUMBER('Inventory - Linear and Vertical'!AA497),'Inventory - Linear and Vertical'!AA497,"")</f>
        <v/>
      </c>
      <c r="K510" s="190">
        <f t="shared" si="225"/>
        <v>0</v>
      </c>
      <c r="L510" s="190">
        <f t="shared" si="233"/>
        <v>0</v>
      </c>
      <c r="M510" s="190">
        <f t="shared" si="234"/>
        <v>0</v>
      </c>
      <c r="N510" s="190">
        <f t="shared" si="235"/>
        <v>0</v>
      </c>
      <c r="O510" s="190">
        <f t="shared" si="236"/>
        <v>0</v>
      </c>
      <c r="P510" s="191">
        <f t="shared" si="237"/>
        <v>0</v>
      </c>
      <c r="Q510" s="192" t="str">
        <f t="shared" si="238"/>
        <v/>
      </c>
      <c r="R510" s="192" t="str">
        <f t="shared" si="239"/>
        <v/>
      </c>
      <c r="S510" s="169" t="str">
        <f t="shared" si="226"/>
        <v/>
      </c>
      <c r="T510" s="169" t="str">
        <f t="shared" si="247"/>
        <v/>
      </c>
      <c r="U510" s="169" t="str">
        <f t="shared" si="247"/>
        <v/>
      </c>
      <c r="V510" s="169" t="str">
        <f t="shared" si="227"/>
        <v/>
      </c>
      <c r="W510" s="169" t="str">
        <f t="shared" si="248"/>
        <v/>
      </c>
      <c r="X510" s="169" t="str">
        <f t="shared" si="248"/>
        <v/>
      </c>
      <c r="Y510" s="169" t="str">
        <f t="shared" si="248"/>
        <v/>
      </c>
      <c r="Z510" s="169" t="str">
        <f t="shared" si="248"/>
        <v/>
      </c>
      <c r="AA510" s="169" t="str">
        <f t="shared" si="248"/>
        <v/>
      </c>
      <c r="AB510" s="169" t="str">
        <f t="shared" si="248"/>
        <v/>
      </c>
      <c r="AC510" s="169" t="str">
        <f t="shared" si="248"/>
        <v/>
      </c>
      <c r="AD510" s="169" t="str">
        <f t="shared" si="248"/>
        <v/>
      </c>
      <c r="AE510" s="169" t="str">
        <f t="shared" si="248"/>
        <v/>
      </c>
      <c r="AF510" s="169" t="str">
        <f t="shared" si="248"/>
        <v/>
      </c>
      <c r="AG510" s="169" t="str">
        <f t="shared" si="249"/>
        <v/>
      </c>
      <c r="AH510" s="169" t="str">
        <f t="shared" si="249"/>
        <v/>
      </c>
      <c r="AI510" s="169" t="str">
        <f t="shared" si="249"/>
        <v/>
      </c>
      <c r="AJ510" s="169" t="str">
        <f t="shared" si="249"/>
        <v/>
      </c>
      <c r="AK510" s="169" t="str">
        <f t="shared" si="249"/>
        <v/>
      </c>
      <c r="AL510" s="169" t="str">
        <f t="shared" si="249"/>
        <v/>
      </c>
      <c r="AM510" s="169" t="str">
        <f t="shared" si="249"/>
        <v/>
      </c>
      <c r="AN510" s="169" t="str">
        <f t="shared" si="249"/>
        <v/>
      </c>
      <c r="AO510" s="169" t="str">
        <f t="shared" si="249"/>
        <v/>
      </c>
      <c r="AP510" s="169" t="str">
        <f t="shared" si="249"/>
        <v/>
      </c>
      <c r="AQ510" s="170">
        <f t="shared" si="240"/>
        <v>0</v>
      </c>
      <c r="AR510" s="170">
        <f t="shared" si="241"/>
        <v>0</v>
      </c>
      <c r="AS510" s="193">
        <f t="shared" si="242"/>
        <v>0</v>
      </c>
    </row>
    <row r="511" spans="1:45" s="74" customFormat="1" ht="27.75" customHeight="1">
      <c r="A511" s="184">
        <f>'Inventory - Linear and Vertical'!A498</f>
        <v>495</v>
      </c>
      <c r="B511" s="184"/>
      <c r="C511" s="184">
        <f>'Inventory - Linear and Vertical'!D498</f>
        <v>0</v>
      </c>
      <c r="D511" s="184" t="str">
        <f>IF('Inventory - Linear and Vertical'!E498="","",'Inventory - Linear and Vertical'!E498)</f>
        <v/>
      </c>
      <c r="E511" s="185">
        <f>'Inventory - Linear and Vertical'!F498</f>
        <v>0</v>
      </c>
      <c r="F511" s="186">
        <f>'Inventory - Linear and Vertical'!G498</f>
        <v>0</v>
      </c>
      <c r="G511" s="194">
        <f>'Inventory - Linear and Vertical'!K498</f>
        <v>0</v>
      </c>
      <c r="H511" s="188">
        <f>IF(C511='Community-Wide Current State'!$A$18,'Inventory - Vehicles and Equip.'!J493-'Inventory - Vehicles and Equip.'!O493,'Inventory - Linear and Vertical'!I498)</f>
        <v>0</v>
      </c>
      <c r="I511" s="188">
        <f>'Inventory - Linear and Vertical'!M498</f>
        <v>0</v>
      </c>
      <c r="J511" s="189" t="str">
        <f>IF(ISNUMBER('Inventory - Linear and Vertical'!AA498),'Inventory - Linear and Vertical'!AA498,"")</f>
        <v/>
      </c>
      <c r="K511" s="190">
        <f t="shared" si="225"/>
        <v>0</v>
      </c>
      <c r="L511" s="190">
        <f t="shared" si="233"/>
        <v>0</v>
      </c>
      <c r="M511" s="190">
        <f t="shared" si="234"/>
        <v>0</v>
      </c>
      <c r="N511" s="190">
        <f t="shared" si="235"/>
        <v>0</v>
      </c>
      <c r="O511" s="190">
        <f t="shared" si="236"/>
        <v>0</v>
      </c>
      <c r="P511" s="191">
        <f t="shared" si="237"/>
        <v>0</v>
      </c>
      <c r="Q511" s="192" t="str">
        <f t="shared" si="238"/>
        <v/>
      </c>
      <c r="R511" s="192" t="str">
        <f t="shared" si="239"/>
        <v/>
      </c>
      <c r="S511" s="169" t="str">
        <f t="shared" si="226"/>
        <v/>
      </c>
      <c r="T511" s="169" t="str">
        <f t="shared" si="247"/>
        <v/>
      </c>
      <c r="U511" s="169" t="str">
        <f t="shared" si="247"/>
        <v/>
      </c>
      <c r="V511" s="169" t="str">
        <f t="shared" si="227"/>
        <v/>
      </c>
      <c r="W511" s="169" t="str">
        <f t="shared" si="248"/>
        <v/>
      </c>
      <c r="X511" s="169" t="str">
        <f t="shared" si="248"/>
        <v/>
      </c>
      <c r="Y511" s="169" t="str">
        <f t="shared" si="248"/>
        <v/>
      </c>
      <c r="Z511" s="169" t="str">
        <f t="shared" si="248"/>
        <v/>
      </c>
      <c r="AA511" s="169" t="str">
        <f t="shared" si="248"/>
        <v/>
      </c>
      <c r="AB511" s="169" t="str">
        <f t="shared" si="248"/>
        <v/>
      </c>
      <c r="AC511" s="169" t="str">
        <f t="shared" si="248"/>
        <v/>
      </c>
      <c r="AD511" s="169" t="str">
        <f t="shared" si="248"/>
        <v/>
      </c>
      <c r="AE511" s="169" t="str">
        <f t="shared" si="248"/>
        <v/>
      </c>
      <c r="AF511" s="169" t="str">
        <f t="shared" si="248"/>
        <v/>
      </c>
      <c r="AG511" s="169" t="str">
        <f t="shared" si="249"/>
        <v/>
      </c>
      <c r="AH511" s="169" t="str">
        <f t="shared" si="249"/>
        <v/>
      </c>
      <c r="AI511" s="169" t="str">
        <f t="shared" si="249"/>
        <v/>
      </c>
      <c r="AJ511" s="169" t="str">
        <f t="shared" si="249"/>
        <v/>
      </c>
      <c r="AK511" s="169" t="str">
        <f t="shared" si="249"/>
        <v/>
      </c>
      <c r="AL511" s="169" t="str">
        <f t="shared" si="249"/>
        <v/>
      </c>
      <c r="AM511" s="169" t="str">
        <f t="shared" si="249"/>
        <v/>
      </c>
      <c r="AN511" s="169" t="str">
        <f t="shared" si="249"/>
        <v/>
      </c>
      <c r="AO511" s="169" t="str">
        <f t="shared" si="249"/>
        <v/>
      </c>
      <c r="AP511" s="169" t="str">
        <f t="shared" si="249"/>
        <v/>
      </c>
      <c r="AQ511" s="170">
        <f t="shared" si="240"/>
        <v>0</v>
      </c>
      <c r="AR511" s="170">
        <f t="shared" si="241"/>
        <v>0</v>
      </c>
      <c r="AS511" s="193">
        <f t="shared" si="242"/>
        <v>0</v>
      </c>
    </row>
    <row r="512" spans="1:45" s="74" customFormat="1" ht="27.75" customHeight="1">
      <c r="A512" s="184">
        <f>'Inventory - Linear and Vertical'!A499</f>
        <v>496</v>
      </c>
      <c r="B512" s="184"/>
      <c r="C512" s="184">
        <f>'Inventory - Linear and Vertical'!D499</f>
        <v>0</v>
      </c>
      <c r="D512" s="184" t="str">
        <f>IF('Inventory - Linear and Vertical'!E499="","",'Inventory - Linear and Vertical'!E499)</f>
        <v/>
      </c>
      <c r="E512" s="185">
        <f>'Inventory - Linear and Vertical'!F499</f>
        <v>0</v>
      </c>
      <c r="F512" s="186">
        <f>'Inventory - Linear and Vertical'!G499</f>
        <v>0</v>
      </c>
      <c r="G512" s="194">
        <f>'Inventory - Linear and Vertical'!K499</f>
        <v>0</v>
      </c>
      <c r="H512" s="188">
        <f>IF(C512='Community-Wide Current State'!$A$18,'Inventory - Vehicles and Equip.'!J494-'Inventory - Vehicles and Equip.'!O494,'Inventory - Linear and Vertical'!I499)</f>
        <v>0</v>
      </c>
      <c r="I512" s="188">
        <f>'Inventory - Linear and Vertical'!M499</f>
        <v>0</v>
      </c>
      <c r="J512" s="189" t="str">
        <f>IF(ISNUMBER('Inventory - Linear and Vertical'!AA499),'Inventory - Linear and Vertical'!AA499,"")</f>
        <v/>
      </c>
      <c r="K512" s="190">
        <f t="shared" si="225"/>
        <v>0</v>
      </c>
      <c r="L512" s="190">
        <f t="shared" si="233"/>
        <v>0</v>
      </c>
      <c r="M512" s="190">
        <f t="shared" si="234"/>
        <v>0</v>
      </c>
      <c r="N512" s="190">
        <f t="shared" si="235"/>
        <v>0</v>
      </c>
      <c r="O512" s="190">
        <f t="shared" si="236"/>
        <v>0</v>
      </c>
      <c r="P512" s="191">
        <f t="shared" si="237"/>
        <v>0</v>
      </c>
      <c r="Q512" s="192" t="str">
        <f t="shared" si="238"/>
        <v/>
      </c>
      <c r="R512" s="192" t="str">
        <f t="shared" si="239"/>
        <v/>
      </c>
      <c r="S512" s="169" t="str">
        <f t="shared" si="226"/>
        <v/>
      </c>
      <c r="T512" s="169" t="str">
        <f t="shared" si="247"/>
        <v/>
      </c>
      <c r="U512" s="169" t="str">
        <f t="shared" si="247"/>
        <v/>
      </c>
      <c r="V512" s="169" t="str">
        <f t="shared" si="227"/>
        <v/>
      </c>
      <c r="W512" s="169" t="str">
        <f t="shared" si="248"/>
        <v/>
      </c>
      <c r="X512" s="169" t="str">
        <f t="shared" si="248"/>
        <v/>
      </c>
      <c r="Y512" s="169" t="str">
        <f t="shared" si="248"/>
        <v/>
      </c>
      <c r="Z512" s="169" t="str">
        <f t="shared" si="248"/>
        <v/>
      </c>
      <c r="AA512" s="169" t="str">
        <f t="shared" si="248"/>
        <v/>
      </c>
      <c r="AB512" s="169" t="str">
        <f t="shared" si="248"/>
        <v/>
      </c>
      <c r="AC512" s="169" t="str">
        <f t="shared" si="248"/>
        <v/>
      </c>
      <c r="AD512" s="169" t="str">
        <f t="shared" si="248"/>
        <v/>
      </c>
      <c r="AE512" s="169" t="str">
        <f t="shared" si="248"/>
        <v/>
      </c>
      <c r="AF512" s="169" t="str">
        <f t="shared" si="248"/>
        <v/>
      </c>
      <c r="AG512" s="169" t="str">
        <f t="shared" si="249"/>
        <v/>
      </c>
      <c r="AH512" s="169" t="str">
        <f t="shared" si="249"/>
        <v/>
      </c>
      <c r="AI512" s="169" t="str">
        <f t="shared" si="249"/>
        <v/>
      </c>
      <c r="AJ512" s="169" t="str">
        <f t="shared" si="249"/>
        <v/>
      </c>
      <c r="AK512" s="169" t="str">
        <f t="shared" si="249"/>
        <v/>
      </c>
      <c r="AL512" s="169" t="str">
        <f t="shared" si="249"/>
        <v/>
      </c>
      <c r="AM512" s="169" t="str">
        <f t="shared" si="249"/>
        <v/>
      </c>
      <c r="AN512" s="169" t="str">
        <f t="shared" si="249"/>
        <v/>
      </c>
      <c r="AO512" s="169" t="str">
        <f t="shared" si="249"/>
        <v/>
      </c>
      <c r="AP512" s="169" t="str">
        <f t="shared" si="249"/>
        <v/>
      </c>
      <c r="AQ512" s="170">
        <f t="shared" si="240"/>
        <v>0</v>
      </c>
      <c r="AR512" s="170">
        <f t="shared" si="241"/>
        <v>0</v>
      </c>
      <c r="AS512" s="193">
        <f t="shared" si="242"/>
        <v>0</v>
      </c>
    </row>
    <row r="513" spans="1:45" s="74" customFormat="1" ht="27.75" customHeight="1">
      <c r="A513" s="184">
        <f>'Inventory - Linear and Vertical'!A500</f>
        <v>497</v>
      </c>
      <c r="B513" s="184"/>
      <c r="C513" s="184">
        <f>'Inventory - Linear and Vertical'!D500</f>
        <v>0</v>
      </c>
      <c r="D513" s="184" t="str">
        <f>IF('Inventory - Linear and Vertical'!E500="","",'Inventory - Linear and Vertical'!E500)</f>
        <v/>
      </c>
      <c r="E513" s="185">
        <f>'Inventory - Linear and Vertical'!F500</f>
        <v>0</v>
      </c>
      <c r="F513" s="186">
        <f>'Inventory - Linear and Vertical'!G500</f>
        <v>0</v>
      </c>
      <c r="G513" s="194">
        <f>'Inventory - Linear and Vertical'!K500</f>
        <v>0</v>
      </c>
      <c r="H513" s="188">
        <f>IF(C513='Community-Wide Current State'!$A$18,'Inventory - Vehicles and Equip.'!J495-'Inventory - Vehicles and Equip.'!O495,'Inventory - Linear and Vertical'!I500)</f>
        <v>0</v>
      </c>
      <c r="I513" s="188">
        <f>'Inventory - Linear and Vertical'!M500</f>
        <v>0</v>
      </c>
      <c r="J513" s="189" t="str">
        <f>IF(ISNUMBER('Inventory - Linear and Vertical'!AA500),'Inventory - Linear and Vertical'!AA500,"")</f>
        <v/>
      </c>
      <c r="K513" s="190">
        <f t="shared" si="225"/>
        <v>0</v>
      </c>
      <c r="L513" s="190">
        <f t="shared" si="233"/>
        <v>0</v>
      </c>
      <c r="M513" s="190">
        <f t="shared" si="234"/>
        <v>0</v>
      </c>
      <c r="N513" s="190">
        <f t="shared" si="235"/>
        <v>0</v>
      </c>
      <c r="O513" s="190">
        <f t="shared" si="236"/>
        <v>0</v>
      </c>
      <c r="P513" s="191">
        <f t="shared" si="237"/>
        <v>0</v>
      </c>
      <c r="Q513" s="192" t="str">
        <f t="shared" si="238"/>
        <v/>
      </c>
      <c r="R513" s="192" t="str">
        <f t="shared" si="239"/>
        <v/>
      </c>
      <c r="S513" s="169" t="str">
        <f t="shared" si="226"/>
        <v/>
      </c>
      <c r="T513" s="169" t="str">
        <f t="shared" si="247"/>
        <v/>
      </c>
      <c r="U513" s="169" t="str">
        <f t="shared" si="247"/>
        <v/>
      </c>
      <c r="V513" s="169" t="str">
        <f t="shared" si="227"/>
        <v/>
      </c>
      <c r="W513" s="169" t="str">
        <f t="shared" si="248"/>
        <v/>
      </c>
      <c r="X513" s="169" t="str">
        <f t="shared" si="248"/>
        <v/>
      </c>
      <c r="Y513" s="169" t="str">
        <f t="shared" si="248"/>
        <v/>
      </c>
      <c r="Z513" s="169" t="str">
        <f t="shared" si="248"/>
        <v/>
      </c>
      <c r="AA513" s="169" t="str">
        <f t="shared" si="248"/>
        <v/>
      </c>
      <c r="AB513" s="169" t="str">
        <f t="shared" si="248"/>
        <v/>
      </c>
      <c r="AC513" s="169" t="str">
        <f t="shared" si="248"/>
        <v/>
      </c>
      <c r="AD513" s="169" t="str">
        <f t="shared" si="248"/>
        <v/>
      </c>
      <c r="AE513" s="169" t="str">
        <f t="shared" si="248"/>
        <v/>
      </c>
      <c r="AF513" s="169" t="str">
        <f t="shared" si="248"/>
        <v/>
      </c>
      <c r="AG513" s="169" t="str">
        <f t="shared" si="249"/>
        <v/>
      </c>
      <c r="AH513" s="169" t="str">
        <f t="shared" si="249"/>
        <v/>
      </c>
      <c r="AI513" s="169" t="str">
        <f t="shared" si="249"/>
        <v/>
      </c>
      <c r="AJ513" s="169" t="str">
        <f t="shared" si="249"/>
        <v/>
      </c>
      <c r="AK513" s="169" t="str">
        <f t="shared" si="249"/>
        <v/>
      </c>
      <c r="AL513" s="169" t="str">
        <f t="shared" si="249"/>
        <v/>
      </c>
      <c r="AM513" s="169" t="str">
        <f t="shared" si="249"/>
        <v/>
      </c>
      <c r="AN513" s="169" t="str">
        <f t="shared" si="249"/>
        <v/>
      </c>
      <c r="AO513" s="169" t="str">
        <f t="shared" si="249"/>
        <v/>
      </c>
      <c r="AP513" s="169" t="str">
        <f t="shared" si="249"/>
        <v/>
      </c>
      <c r="AQ513" s="170">
        <f t="shared" si="240"/>
        <v>0</v>
      </c>
      <c r="AR513" s="170">
        <f t="shared" si="241"/>
        <v>0</v>
      </c>
      <c r="AS513" s="193">
        <f t="shared" si="242"/>
        <v>0</v>
      </c>
    </row>
    <row r="514" spans="1:45" s="74" customFormat="1" ht="27.75" customHeight="1">
      <c r="A514" s="184">
        <f>'Inventory - Linear and Vertical'!A501</f>
        <v>498</v>
      </c>
      <c r="B514" s="184"/>
      <c r="C514" s="184">
        <f>'Inventory - Linear and Vertical'!D501</f>
        <v>0</v>
      </c>
      <c r="D514" s="184" t="str">
        <f>IF('Inventory - Linear and Vertical'!E501="","",'Inventory - Linear and Vertical'!E501)</f>
        <v/>
      </c>
      <c r="E514" s="185">
        <f>'Inventory - Linear and Vertical'!F501</f>
        <v>0</v>
      </c>
      <c r="F514" s="186">
        <f>'Inventory - Linear and Vertical'!G501</f>
        <v>0</v>
      </c>
      <c r="G514" s="194">
        <f>'Inventory - Linear and Vertical'!K501</f>
        <v>0</v>
      </c>
      <c r="H514" s="188">
        <f>IF(C514='Community-Wide Current State'!$A$18,'Inventory - Vehicles and Equip.'!J496-'Inventory - Vehicles and Equip.'!O496,'Inventory - Linear and Vertical'!I501)</f>
        <v>0</v>
      </c>
      <c r="I514" s="188">
        <f>'Inventory - Linear and Vertical'!M501</f>
        <v>0</v>
      </c>
      <c r="J514" s="189" t="str">
        <f>IF(ISNUMBER('Inventory - Linear and Vertical'!AA501),'Inventory - Linear and Vertical'!AA501,"")</f>
        <v/>
      </c>
      <c r="K514" s="190">
        <f t="shared" si="225"/>
        <v>0</v>
      </c>
      <c r="L514" s="190">
        <f t="shared" si="233"/>
        <v>0</v>
      </c>
      <c r="M514" s="190">
        <f t="shared" si="234"/>
        <v>0</v>
      </c>
      <c r="N514" s="190">
        <f t="shared" si="235"/>
        <v>0</v>
      </c>
      <c r="O514" s="190">
        <f t="shared" si="236"/>
        <v>0</v>
      </c>
      <c r="P514" s="191">
        <f t="shared" si="237"/>
        <v>0</v>
      </c>
      <c r="Q514" s="192" t="str">
        <f t="shared" si="238"/>
        <v/>
      </c>
      <c r="R514" s="192" t="str">
        <f t="shared" si="239"/>
        <v/>
      </c>
      <c r="S514" s="169" t="str">
        <f t="shared" si="226"/>
        <v/>
      </c>
      <c r="T514" s="169" t="str">
        <f t="shared" si="247"/>
        <v/>
      </c>
      <c r="U514" s="169" t="str">
        <f t="shared" si="247"/>
        <v/>
      </c>
      <c r="V514" s="169" t="str">
        <f t="shared" si="227"/>
        <v/>
      </c>
      <c r="W514" s="169" t="str">
        <f t="shared" si="248"/>
        <v/>
      </c>
      <c r="X514" s="169" t="str">
        <f t="shared" si="248"/>
        <v/>
      </c>
      <c r="Y514" s="169" t="str">
        <f t="shared" si="248"/>
        <v/>
      </c>
      <c r="Z514" s="169" t="str">
        <f t="shared" si="248"/>
        <v/>
      </c>
      <c r="AA514" s="169" t="str">
        <f t="shared" si="248"/>
        <v/>
      </c>
      <c r="AB514" s="169" t="str">
        <f t="shared" si="248"/>
        <v/>
      </c>
      <c r="AC514" s="169" t="str">
        <f t="shared" si="248"/>
        <v/>
      </c>
      <c r="AD514" s="169" t="str">
        <f t="shared" si="248"/>
        <v/>
      </c>
      <c r="AE514" s="169" t="str">
        <f t="shared" si="248"/>
        <v/>
      </c>
      <c r="AF514" s="169" t="str">
        <f t="shared" si="248"/>
        <v/>
      </c>
      <c r="AG514" s="169" t="str">
        <f t="shared" si="249"/>
        <v/>
      </c>
      <c r="AH514" s="169" t="str">
        <f t="shared" si="249"/>
        <v/>
      </c>
      <c r="AI514" s="169" t="str">
        <f t="shared" si="249"/>
        <v/>
      </c>
      <c r="AJ514" s="169" t="str">
        <f t="shared" si="249"/>
        <v/>
      </c>
      <c r="AK514" s="169" t="str">
        <f t="shared" si="249"/>
        <v/>
      </c>
      <c r="AL514" s="169" t="str">
        <f t="shared" si="249"/>
        <v/>
      </c>
      <c r="AM514" s="169" t="str">
        <f t="shared" si="249"/>
        <v/>
      </c>
      <c r="AN514" s="169" t="str">
        <f t="shared" si="249"/>
        <v/>
      </c>
      <c r="AO514" s="169" t="str">
        <f t="shared" si="249"/>
        <v/>
      </c>
      <c r="AP514" s="169" t="str">
        <f t="shared" si="249"/>
        <v/>
      </c>
      <c r="AQ514" s="170">
        <f t="shared" si="240"/>
        <v>0</v>
      </c>
      <c r="AR514" s="170">
        <f t="shared" si="241"/>
        <v>0</v>
      </c>
      <c r="AS514" s="193">
        <f t="shared" si="242"/>
        <v>0</v>
      </c>
    </row>
    <row r="515" spans="1:45" s="74" customFormat="1" ht="27.75" customHeight="1">
      <c r="A515" s="184">
        <f>'Inventory - Linear and Vertical'!A502</f>
        <v>499</v>
      </c>
      <c r="B515" s="184"/>
      <c r="C515" s="184">
        <f>'Inventory - Linear and Vertical'!D502</f>
        <v>0</v>
      </c>
      <c r="D515" s="184" t="str">
        <f>IF('Inventory - Linear and Vertical'!E502="","",'Inventory - Linear and Vertical'!E502)</f>
        <v/>
      </c>
      <c r="E515" s="185">
        <f>'Inventory - Linear and Vertical'!F502</f>
        <v>0</v>
      </c>
      <c r="F515" s="186">
        <f>'Inventory - Linear and Vertical'!G502</f>
        <v>0</v>
      </c>
      <c r="G515" s="194">
        <f>'Inventory - Linear and Vertical'!K502</f>
        <v>0</v>
      </c>
      <c r="H515" s="188">
        <f>IF(C515='Community-Wide Current State'!$A$18,'Inventory - Vehicles and Equip.'!J497-'Inventory - Vehicles and Equip.'!O497,'Inventory - Linear and Vertical'!I502)</f>
        <v>0</v>
      </c>
      <c r="I515" s="188">
        <f>'Inventory - Linear and Vertical'!M502</f>
        <v>0</v>
      </c>
      <c r="J515" s="189" t="str">
        <f>IF(ISNUMBER('Inventory - Linear and Vertical'!AA502),'Inventory - Linear and Vertical'!AA502,"")</f>
        <v/>
      </c>
      <c r="K515" s="190">
        <f t="shared" si="225"/>
        <v>0</v>
      </c>
      <c r="L515" s="190">
        <f t="shared" si="233"/>
        <v>0</v>
      </c>
      <c r="M515" s="190">
        <f t="shared" si="234"/>
        <v>0</v>
      </c>
      <c r="N515" s="190">
        <f t="shared" si="235"/>
        <v>0</v>
      </c>
      <c r="O515" s="190">
        <f t="shared" si="236"/>
        <v>0</v>
      </c>
      <c r="P515" s="191">
        <f t="shared" si="237"/>
        <v>0</v>
      </c>
      <c r="Q515" s="192" t="str">
        <f t="shared" si="238"/>
        <v/>
      </c>
      <c r="R515" s="192" t="str">
        <f t="shared" si="239"/>
        <v/>
      </c>
      <c r="S515" s="169" t="str">
        <f t="shared" si="226"/>
        <v/>
      </c>
      <c r="T515" s="169" t="str">
        <f t="shared" si="247"/>
        <v/>
      </c>
      <c r="U515" s="169" t="str">
        <f t="shared" si="247"/>
        <v/>
      </c>
      <c r="V515" s="169" t="str">
        <f t="shared" si="227"/>
        <v/>
      </c>
      <c r="W515" s="169" t="str">
        <f t="shared" si="248"/>
        <v/>
      </c>
      <c r="X515" s="169" t="str">
        <f t="shared" si="248"/>
        <v/>
      </c>
      <c r="Y515" s="169" t="str">
        <f t="shared" si="248"/>
        <v/>
      </c>
      <c r="Z515" s="169" t="str">
        <f t="shared" si="248"/>
        <v/>
      </c>
      <c r="AA515" s="169" t="str">
        <f t="shared" si="248"/>
        <v/>
      </c>
      <c r="AB515" s="169" t="str">
        <f t="shared" si="248"/>
        <v/>
      </c>
      <c r="AC515" s="169" t="str">
        <f t="shared" si="248"/>
        <v/>
      </c>
      <c r="AD515" s="169" t="str">
        <f t="shared" si="248"/>
        <v/>
      </c>
      <c r="AE515" s="169" t="str">
        <f t="shared" si="248"/>
        <v/>
      </c>
      <c r="AF515" s="169" t="str">
        <f t="shared" si="248"/>
        <v/>
      </c>
      <c r="AG515" s="169" t="str">
        <f t="shared" si="249"/>
        <v/>
      </c>
      <c r="AH515" s="169" t="str">
        <f t="shared" si="249"/>
        <v/>
      </c>
      <c r="AI515" s="169" t="str">
        <f t="shared" si="249"/>
        <v/>
      </c>
      <c r="AJ515" s="169" t="str">
        <f t="shared" si="249"/>
        <v/>
      </c>
      <c r="AK515" s="169" t="str">
        <f t="shared" si="249"/>
        <v/>
      </c>
      <c r="AL515" s="169" t="str">
        <f t="shared" si="249"/>
        <v/>
      </c>
      <c r="AM515" s="169" t="str">
        <f t="shared" si="249"/>
        <v/>
      </c>
      <c r="AN515" s="169" t="str">
        <f t="shared" si="249"/>
        <v/>
      </c>
      <c r="AO515" s="169" t="str">
        <f t="shared" si="249"/>
        <v/>
      </c>
      <c r="AP515" s="169" t="str">
        <f t="shared" si="249"/>
        <v/>
      </c>
      <c r="AQ515" s="170">
        <f t="shared" si="240"/>
        <v>0</v>
      </c>
      <c r="AR515" s="170">
        <f t="shared" si="241"/>
        <v>0</v>
      </c>
      <c r="AS515" s="193">
        <f t="shared" si="242"/>
        <v>0</v>
      </c>
    </row>
    <row r="516" spans="1:45" s="74" customFormat="1" ht="27.75" customHeight="1">
      <c r="A516" s="184">
        <f>'Inventory - Linear and Vertical'!A503</f>
        <v>500</v>
      </c>
      <c r="B516" s="184"/>
      <c r="C516" s="184">
        <f>'Inventory - Linear and Vertical'!D503</f>
        <v>0</v>
      </c>
      <c r="D516" s="184" t="str">
        <f>IF('Inventory - Linear and Vertical'!E503="","",'Inventory - Linear and Vertical'!E503)</f>
        <v/>
      </c>
      <c r="E516" s="185">
        <f>'Inventory - Linear and Vertical'!F503</f>
        <v>0</v>
      </c>
      <c r="F516" s="186">
        <f>'Inventory - Linear and Vertical'!G503</f>
        <v>0</v>
      </c>
      <c r="G516" s="194">
        <f>'Inventory - Linear and Vertical'!K503</f>
        <v>0</v>
      </c>
      <c r="H516" s="188">
        <f>IF(C516='Community-Wide Current State'!$A$18,'Inventory - Vehicles and Equip.'!J498-'Inventory - Vehicles and Equip.'!O498,'Inventory - Linear and Vertical'!I503)</f>
        <v>0</v>
      </c>
      <c r="I516" s="188">
        <f>'Inventory - Linear and Vertical'!M503</f>
        <v>0</v>
      </c>
      <c r="J516" s="189" t="str">
        <f>IF(ISNUMBER('Inventory - Linear and Vertical'!AA503),'Inventory - Linear and Vertical'!AA503,"")</f>
        <v/>
      </c>
      <c r="K516" s="190">
        <f t="shared" si="225"/>
        <v>0</v>
      </c>
      <c r="L516" s="190">
        <f t="shared" si="233"/>
        <v>0</v>
      </c>
      <c r="M516" s="190">
        <f t="shared" si="234"/>
        <v>0</v>
      </c>
      <c r="N516" s="190">
        <f t="shared" si="235"/>
        <v>0</v>
      </c>
      <c r="O516" s="190">
        <f t="shared" si="236"/>
        <v>0</v>
      </c>
      <c r="P516" s="191">
        <f t="shared" si="237"/>
        <v>0</v>
      </c>
      <c r="Q516" s="192" t="str">
        <f t="shared" si="238"/>
        <v/>
      </c>
      <c r="R516" s="192" t="str">
        <f t="shared" si="239"/>
        <v/>
      </c>
      <c r="S516" s="169" t="str">
        <f t="shared" si="226"/>
        <v/>
      </c>
      <c r="T516" s="169" t="str">
        <f t="shared" si="247"/>
        <v/>
      </c>
      <c r="U516" s="169" t="str">
        <f t="shared" si="247"/>
        <v/>
      </c>
      <c r="V516" s="169" t="str">
        <f t="shared" si="227"/>
        <v/>
      </c>
      <c r="W516" s="169" t="str">
        <f t="shared" si="248"/>
        <v/>
      </c>
      <c r="X516" s="169" t="str">
        <f t="shared" si="248"/>
        <v/>
      </c>
      <c r="Y516" s="169" t="str">
        <f t="shared" si="248"/>
        <v/>
      </c>
      <c r="Z516" s="169" t="str">
        <f t="shared" si="248"/>
        <v/>
      </c>
      <c r="AA516" s="169" t="str">
        <f t="shared" si="248"/>
        <v/>
      </c>
      <c r="AB516" s="169" t="str">
        <f t="shared" si="248"/>
        <v/>
      </c>
      <c r="AC516" s="169" t="str">
        <f t="shared" si="248"/>
        <v/>
      </c>
      <c r="AD516" s="169" t="str">
        <f t="shared" si="248"/>
        <v/>
      </c>
      <c r="AE516" s="169" t="str">
        <f t="shared" si="248"/>
        <v/>
      </c>
      <c r="AF516" s="169" t="str">
        <f t="shared" si="248"/>
        <v/>
      </c>
      <c r="AG516" s="169" t="str">
        <f t="shared" si="249"/>
        <v/>
      </c>
      <c r="AH516" s="169" t="str">
        <f t="shared" si="249"/>
        <v/>
      </c>
      <c r="AI516" s="169" t="str">
        <f t="shared" si="249"/>
        <v/>
      </c>
      <c r="AJ516" s="169" t="str">
        <f t="shared" si="249"/>
        <v/>
      </c>
      <c r="AK516" s="169" t="str">
        <f t="shared" si="249"/>
        <v/>
      </c>
      <c r="AL516" s="169" t="str">
        <f t="shared" si="249"/>
        <v/>
      </c>
      <c r="AM516" s="169" t="str">
        <f t="shared" si="249"/>
        <v/>
      </c>
      <c r="AN516" s="169" t="str">
        <f t="shared" si="249"/>
        <v/>
      </c>
      <c r="AO516" s="169" t="str">
        <f t="shared" si="249"/>
        <v/>
      </c>
      <c r="AP516" s="169" t="str">
        <f t="shared" si="249"/>
        <v/>
      </c>
      <c r="AQ516" s="170">
        <f t="shared" si="240"/>
        <v>0</v>
      </c>
      <c r="AR516" s="170">
        <f t="shared" si="241"/>
        <v>0</v>
      </c>
      <c r="AS516" s="193">
        <f t="shared" si="242"/>
        <v>0</v>
      </c>
    </row>
    <row r="517" spans="1:45" s="74" customFormat="1" ht="54.75" customHeight="1">
      <c r="A517" s="184"/>
      <c r="B517" s="184"/>
      <c r="C517" s="184"/>
      <c r="D517" s="184"/>
      <c r="E517" s="184"/>
      <c r="F517" s="196"/>
      <c r="G517" s="197">
        <f>SUM(G17:G516)</f>
        <v>25874057.436421171</v>
      </c>
      <c r="H517" s="174" t="s">
        <v>122</v>
      </c>
      <c r="I517" s="198">
        <f>AVERAGE(I17:I516)</f>
        <v>1.044</v>
      </c>
      <c r="J517" s="198">
        <f t="shared" ref="J517:P517" si="250">AVERAGE(J17:J516)</f>
        <v>5</v>
      </c>
      <c r="K517" s="198">
        <f t="shared" si="250"/>
        <v>61.061999999999998</v>
      </c>
      <c r="L517" s="198">
        <f t="shared" si="250"/>
        <v>62.106000000000002</v>
      </c>
      <c r="M517" s="198">
        <f t="shared" si="250"/>
        <v>63.15</v>
      </c>
      <c r="N517" s="198">
        <f t="shared" si="250"/>
        <v>64.194000000000003</v>
      </c>
      <c r="O517" s="198">
        <f t="shared" si="250"/>
        <v>65.238</v>
      </c>
      <c r="P517" s="199">
        <f t="shared" si="250"/>
        <v>66.281999999999996</v>
      </c>
      <c r="Q517" s="200">
        <f t="shared" ref="Q517:AS517" si="251">SUM(Q17:Q516)</f>
        <v>4666525.4447268127</v>
      </c>
      <c r="R517" s="200">
        <f t="shared" si="251"/>
        <v>0</v>
      </c>
      <c r="S517" s="201">
        <f t="shared" si="251"/>
        <v>23040.31644253603</v>
      </c>
      <c r="T517" s="201">
        <f t="shared" si="251"/>
        <v>0</v>
      </c>
      <c r="U517" s="201">
        <f t="shared" si="251"/>
        <v>13559856.927547609</v>
      </c>
      <c r="V517" s="201">
        <f t="shared" si="251"/>
        <v>608472.97188275785</v>
      </c>
      <c r="W517" s="201">
        <f t="shared" si="251"/>
        <v>23040.31644253603</v>
      </c>
      <c r="X517" s="201">
        <f t="shared" si="251"/>
        <v>10839.387322858562</v>
      </c>
      <c r="Y517" s="201">
        <f t="shared" si="251"/>
        <v>100941.02898458642</v>
      </c>
      <c r="Z517" s="201">
        <f t="shared" si="251"/>
        <v>36816.611105072814</v>
      </c>
      <c r="AA517" s="201">
        <f t="shared" si="251"/>
        <v>23040.31644253603</v>
      </c>
      <c r="AB517" s="201">
        <f t="shared" si="251"/>
        <v>0</v>
      </c>
      <c r="AC517" s="201">
        <f t="shared" si="251"/>
        <v>23040.31644253603</v>
      </c>
      <c r="AD517" s="201">
        <f t="shared" si="251"/>
        <v>321038.98005950451</v>
      </c>
      <c r="AE517" s="201">
        <f t="shared" si="251"/>
        <v>36816.611105072814</v>
      </c>
      <c r="AF517" s="201">
        <f t="shared" si="251"/>
        <v>0</v>
      </c>
      <c r="AG517" s="201">
        <f t="shared" si="251"/>
        <v>0</v>
      </c>
      <c r="AH517" s="201">
        <f t="shared" si="251"/>
        <v>64594.557204019729</v>
      </c>
      <c r="AI517" s="201">
        <f t="shared" si="251"/>
        <v>77900.712542050387</v>
      </c>
      <c r="AJ517" s="201">
        <f t="shared" si="251"/>
        <v>36816.611105072814</v>
      </c>
      <c r="AK517" s="201">
        <f t="shared" si="251"/>
        <v>608472.97188275785</v>
      </c>
      <c r="AL517" s="201">
        <f t="shared" si="251"/>
        <v>0</v>
      </c>
      <c r="AM517" s="201">
        <f t="shared" si="251"/>
        <v>2988039.0379006015</v>
      </c>
      <c r="AN517" s="201">
        <f t="shared" si="251"/>
        <v>0</v>
      </c>
      <c r="AO517" s="201">
        <f t="shared" si="251"/>
        <v>36816.611105072814</v>
      </c>
      <c r="AP517" s="201">
        <f t="shared" si="251"/>
        <v>102977.67379424503</v>
      </c>
      <c r="AQ517" s="201">
        <f t="shared" si="251"/>
        <v>18682561.959311426</v>
      </c>
      <c r="AR517" s="201">
        <f t="shared" si="251"/>
        <v>747302.47837245709</v>
      </c>
      <c r="AS517" s="201">
        <f t="shared" si="251"/>
        <v>632507.55852307682</v>
      </c>
    </row>
    <row r="518" spans="1:45" ht="54.75" customHeight="1">
      <c r="A518" s="151"/>
      <c r="B518" s="151"/>
      <c r="C518" s="151"/>
      <c r="D518" s="151"/>
      <c r="E518" s="152"/>
      <c r="F518" s="152"/>
      <c r="AS518" s="154"/>
    </row>
    <row r="519" spans="1:45" ht="17.399999999999999">
      <c r="P519" s="64" t="s">
        <v>123</v>
      </c>
      <c r="Q519" s="64"/>
    </row>
    <row r="520" spans="1:45" s="159" customFormat="1" ht="17.399999999999999">
      <c r="A520" s="155"/>
      <c r="B520" s="155"/>
      <c r="C520" s="155"/>
      <c r="D520" s="155"/>
      <c r="E520" s="155"/>
      <c r="F520" s="155"/>
      <c r="G520" s="155"/>
      <c r="H520" s="155"/>
      <c r="I520" s="155"/>
      <c r="J520" s="155"/>
      <c r="K520" s="155"/>
      <c r="L520" s="155"/>
      <c r="M520" s="155"/>
      <c r="N520" s="155"/>
      <c r="O520" s="155"/>
      <c r="P520" s="156" t="str">
        <f>'Community-Wide Current State'!$A$12</f>
        <v>Water</v>
      </c>
      <c r="Q520" s="157">
        <f t="shared" ref="Q520:Z525" si="252">SUMIF($C$17:$C$516,$P520,Q$17:Q$516)</f>
        <v>0</v>
      </c>
      <c r="R520" s="157">
        <f t="shared" si="252"/>
        <v>0</v>
      </c>
      <c r="S520" s="157">
        <f t="shared" si="252"/>
        <v>0</v>
      </c>
      <c r="T520" s="157">
        <f t="shared" si="252"/>
        <v>0</v>
      </c>
      <c r="U520" s="157">
        <f t="shared" si="252"/>
        <v>0</v>
      </c>
      <c r="V520" s="157">
        <f t="shared" si="252"/>
        <v>0</v>
      </c>
      <c r="W520" s="157">
        <f t="shared" si="252"/>
        <v>0</v>
      </c>
      <c r="X520" s="157">
        <f t="shared" si="252"/>
        <v>0</v>
      </c>
      <c r="Y520" s="157">
        <f t="shared" si="252"/>
        <v>0</v>
      </c>
      <c r="Z520" s="157">
        <f t="shared" si="252"/>
        <v>0</v>
      </c>
      <c r="AA520" s="157">
        <f t="shared" ref="AA520:AJ525" si="253">SUMIF($C$17:$C$516,$P520,AA$17:AA$516)</f>
        <v>0</v>
      </c>
      <c r="AB520" s="157">
        <f t="shared" si="253"/>
        <v>0</v>
      </c>
      <c r="AC520" s="157">
        <f t="shared" si="253"/>
        <v>0</v>
      </c>
      <c r="AD520" s="157">
        <f t="shared" si="253"/>
        <v>0</v>
      </c>
      <c r="AE520" s="157">
        <f t="shared" si="253"/>
        <v>0</v>
      </c>
      <c r="AF520" s="157">
        <f t="shared" si="253"/>
        <v>0</v>
      </c>
      <c r="AG520" s="157">
        <f t="shared" si="253"/>
        <v>0</v>
      </c>
      <c r="AH520" s="157">
        <f t="shared" si="253"/>
        <v>53755.169881161164</v>
      </c>
      <c r="AI520" s="157">
        <f t="shared" si="253"/>
        <v>0</v>
      </c>
      <c r="AJ520" s="157">
        <f t="shared" si="253"/>
        <v>0</v>
      </c>
      <c r="AK520" s="157">
        <f t="shared" ref="AK520:AS525" si="254">SUMIF($C$17:$C$516,$P520,AK$17:AK$516)</f>
        <v>0</v>
      </c>
      <c r="AL520" s="157">
        <f t="shared" si="254"/>
        <v>0</v>
      </c>
      <c r="AM520" s="157">
        <f t="shared" si="254"/>
        <v>2969951.2725891112</v>
      </c>
      <c r="AN520" s="157">
        <f t="shared" si="254"/>
        <v>0</v>
      </c>
      <c r="AO520" s="157">
        <f t="shared" si="254"/>
        <v>0</v>
      </c>
      <c r="AP520" s="157">
        <f t="shared" si="254"/>
        <v>0</v>
      </c>
      <c r="AQ520" s="158">
        <f t="shared" si="254"/>
        <v>3023706.4424702725</v>
      </c>
      <c r="AR520" s="158">
        <f t="shared" si="254"/>
        <v>120948.25769881089</v>
      </c>
      <c r="AS520" s="158">
        <f t="shared" si="254"/>
        <v>60882.04673240424</v>
      </c>
    </row>
    <row r="521" spans="1:45" s="159" customFormat="1" ht="17.399999999999999">
      <c r="A521" s="155"/>
      <c r="B521" s="155"/>
      <c r="C521" s="155"/>
      <c r="D521" s="155"/>
      <c r="E521" s="155"/>
      <c r="F521" s="155"/>
      <c r="G521" s="155"/>
      <c r="H521" s="155"/>
      <c r="I521" s="155"/>
      <c r="J521" s="155"/>
      <c r="K521" s="155"/>
      <c r="L521" s="155"/>
      <c r="M521" s="155"/>
      <c r="N521" s="155"/>
      <c r="O521" s="155"/>
      <c r="P521" s="156" t="str">
        <f>'Community-Wide Current State'!$A$13</f>
        <v>Sewer</v>
      </c>
      <c r="Q521" s="157">
        <f t="shared" si="252"/>
        <v>608472.97188275785</v>
      </c>
      <c r="R521" s="157">
        <f t="shared" si="252"/>
        <v>0</v>
      </c>
      <c r="S521" s="157">
        <f t="shared" si="252"/>
        <v>0</v>
      </c>
      <c r="T521" s="157">
        <f t="shared" si="252"/>
        <v>0</v>
      </c>
      <c r="U521" s="157">
        <f t="shared" si="252"/>
        <v>0</v>
      </c>
      <c r="V521" s="157">
        <f t="shared" si="252"/>
        <v>608472.97188275785</v>
      </c>
      <c r="W521" s="157">
        <f t="shared" si="252"/>
        <v>0</v>
      </c>
      <c r="X521" s="157">
        <f t="shared" si="252"/>
        <v>0</v>
      </c>
      <c r="Y521" s="157">
        <f t="shared" si="252"/>
        <v>0</v>
      </c>
      <c r="Z521" s="157">
        <f t="shared" si="252"/>
        <v>0</v>
      </c>
      <c r="AA521" s="157">
        <f t="shared" si="253"/>
        <v>0</v>
      </c>
      <c r="AB521" s="157">
        <f t="shared" si="253"/>
        <v>0</v>
      </c>
      <c r="AC521" s="157">
        <f t="shared" si="253"/>
        <v>0</v>
      </c>
      <c r="AD521" s="157">
        <f t="shared" si="253"/>
        <v>321038.98005950451</v>
      </c>
      <c r="AE521" s="157">
        <f t="shared" si="253"/>
        <v>0</v>
      </c>
      <c r="AF521" s="157">
        <f t="shared" si="253"/>
        <v>0</v>
      </c>
      <c r="AG521" s="157">
        <f t="shared" si="253"/>
        <v>0</v>
      </c>
      <c r="AH521" s="157">
        <f t="shared" si="253"/>
        <v>0</v>
      </c>
      <c r="AI521" s="157">
        <f t="shared" si="253"/>
        <v>0</v>
      </c>
      <c r="AJ521" s="157">
        <f t="shared" si="253"/>
        <v>0</v>
      </c>
      <c r="AK521" s="157">
        <f t="shared" si="254"/>
        <v>608472.97188275785</v>
      </c>
      <c r="AL521" s="157">
        <f t="shared" si="254"/>
        <v>0</v>
      </c>
      <c r="AM521" s="157">
        <f t="shared" si="254"/>
        <v>0</v>
      </c>
      <c r="AN521" s="157">
        <f t="shared" si="254"/>
        <v>0</v>
      </c>
      <c r="AO521" s="157">
        <f t="shared" si="254"/>
        <v>0</v>
      </c>
      <c r="AP521" s="157">
        <f t="shared" si="254"/>
        <v>0</v>
      </c>
      <c r="AQ521" s="158">
        <f t="shared" si="254"/>
        <v>1537984.9238250202</v>
      </c>
      <c r="AR521" s="158">
        <f t="shared" si="254"/>
        <v>61519.396953000811</v>
      </c>
      <c r="AS521" s="158">
        <f t="shared" si="254"/>
        <v>54131.402970523217</v>
      </c>
    </row>
    <row r="522" spans="1:45" s="159" customFormat="1" ht="17.399999999999999">
      <c r="A522" s="155"/>
      <c r="B522" s="155"/>
      <c r="C522" s="155"/>
      <c r="D522" s="155"/>
      <c r="E522" s="155"/>
      <c r="F522" s="155"/>
      <c r="G522" s="155"/>
      <c r="H522" s="155"/>
      <c r="I522" s="155"/>
      <c r="J522" s="155"/>
      <c r="K522" s="155"/>
      <c r="L522" s="155"/>
      <c r="M522" s="155"/>
      <c r="N522" s="155"/>
      <c r="O522" s="155"/>
      <c r="P522" s="156" t="str">
        <f>'Community-Wide Current State'!$A$14</f>
        <v>Roads and Drainage</v>
      </c>
      <c r="Q522" s="157">
        <f t="shared" si="252"/>
        <v>0</v>
      </c>
      <c r="R522" s="157">
        <f t="shared" si="252"/>
        <v>0</v>
      </c>
      <c r="S522" s="157">
        <f t="shared" si="252"/>
        <v>23040.31644253603</v>
      </c>
      <c r="T522" s="157">
        <f t="shared" si="252"/>
        <v>0</v>
      </c>
      <c r="U522" s="157">
        <f t="shared" si="252"/>
        <v>59856.927547608844</v>
      </c>
      <c r="V522" s="157">
        <f t="shared" si="252"/>
        <v>0</v>
      </c>
      <c r="W522" s="157">
        <f t="shared" si="252"/>
        <v>23040.31644253603</v>
      </c>
      <c r="X522" s="157">
        <f t="shared" si="252"/>
        <v>0</v>
      </c>
      <c r="Y522" s="157">
        <f t="shared" si="252"/>
        <v>100941.02898458642</v>
      </c>
      <c r="Z522" s="157">
        <f t="shared" si="252"/>
        <v>36816.611105072814</v>
      </c>
      <c r="AA522" s="157">
        <f t="shared" si="253"/>
        <v>23040.31644253603</v>
      </c>
      <c r="AB522" s="157">
        <f t="shared" si="253"/>
        <v>0</v>
      </c>
      <c r="AC522" s="157">
        <f t="shared" si="253"/>
        <v>23040.31644253603</v>
      </c>
      <c r="AD522" s="157">
        <f t="shared" si="253"/>
        <v>0</v>
      </c>
      <c r="AE522" s="157">
        <f t="shared" si="253"/>
        <v>36816.611105072814</v>
      </c>
      <c r="AF522" s="157">
        <f t="shared" si="253"/>
        <v>0</v>
      </c>
      <c r="AG522" s="157">
        <f t="shared" si="253"/>
        <v>0</v>
      </c>
      <c r="AH522" s="157">
        <f t="shared" si="253"/>
        <v>0</v>
      </c>
      <c r="AI522" s="157">
        <f t="shared" si="253"/>
        <v>77900.712542050387</v>
      </c>
      <c r="AJ522" s="157">
        <f t="shared" si="253"/>
        <v>36816.611105072814</v>
      </c>
      <c r="AK522" s="157">
        <f t="shared" si="254"/>
        <v>0</v>
      </c>
      <c r="AL522" s="157">
        <f t="shared" si="254"/>
        <v>0</v>
      </c>
      <c r="AM522" s="157">
        <f t="shared" si="254"/>
        <v>0</v>
      </c>
      <c r="AN522" s="157">
        <f t="shared" si="254"/>
        <v>0</v>
      </c>
      <c r="AO522" s="157">
        <f t="shared" si="254"/>
        <v>36816.611105072814</v>
      </c>
      <c r="AP522" s="157">
        <f t="shared" si="254"/>
        <v>0</v>
      </c>
      <c r="AQ522" s="158">
        <f t="shared" si="254"/>
        <v>478126.37926468102</v>
      </c>
      <c r="AR522" s="158">
        <f t="shared" si="254"/>
        <v>19125.055170587239</v>
      </c>
      <c r="AS522" s="158">
        <f t="shared" si="254"/>
        <v>26673.551696487615</v>
      </c>
    </row>
    <row r="523" spans="1:45" s="159" customFormat="1" ht="17.399999999999999">
      <c r="A523" s="155"/>
      <c r="B523" s="155"/>
      <c r="C523" s="155"/>
      <c r="D523" s="155"/>
      <c r="E523" s="155"/>
      <c r="F523" s="155"/>
      <c r="G523" s="155"/>
      <c r="H523" s="155"/>
      <c r="I523" s="155"/>
      <c r="J523" s="155"/>
      <c r="K523" s="155"/>
      <c r="L523" s="155"/>
      <c r="M523" s="155"/>
      <c r="N523" s="155"/>
      <c r="O523" s="155"/>
      <c r="P523" s="156" t="str">
        <f>'Community-Wide Current State'!$A$15</f>
        <v>Buildings</v>
      </c>
      <c r="Q523" s="157">
        <f t="shared" si="252"/>
        <v>0</v>
      </c>
      <c r="R523" s="157">
        <f t="shared" si="252"/>
        <v>0</v>
      </c>
      <c r="S523" s="157">
        <f t="shared" si="252"/>
        <v>0</v>
      </c>
      <c r="T523" s="157">
        <f t="shared" si="252"/>
        <v>0</v>
      </c>
      <c r="U523" s="157">
        <f t="shared" si="252"/>
        <v>0</v>
      </c>
      <c r="V523" s="157">
        <f t="shared" si="252"/>
        <v>0</v>
      </c>
      <c r="W523" s="157">
        <f t="shared" si="252"/>
        <v>0</v>
      </c>
      <c r="X523" s="157">
        <f t="shared" si="252"/>
        <v>0</v>
      </c>
      <c r="Y523" s="157">
        <f t="shared" si="252"/>
        <v>0</v>
      </c>
      <c r="Z523" s="157">
        <f t="shared" si="252"/>
        <v>0</v>
      </c>
      <c r="AA523" s="157">
        <f t="shared" si="253"/>
        <v>0</v>
      </c>
      <c r="AB523" s="157">
        <f t="shared" si="253"/>
        <v>0</v>
      </c>
      <c r="AC523" s="157">
        <f t="shared" si="253"/>
        <v>0</v>
      </c>
      <c r="AD523" s="157">
        <f t="shared" si="253"/>
        <v>0</v>
      </c>
      <c r="AE523" s="157">
        <f t="shared" si="253"/>
        <v>0</v>
      </c>
      <c r="AF523" s="157">
        <f t="shared" si="253"/>
        <v>0</v>
      </c>
      <c r="AG523" s="157">
        <f t="shared" si="253"/>
        <v>0</v>
      </c>
      <c r="AH523" s="157">
        <f t="shared" si="253"/>
        <v>0</v>
      </c>
      <c r="AI523" s="157">
        <f t="shared" si="253"/>
        <v>0</v>
      </c>
      <c r="AJ523" s="157">
        <f t="shared" si="253"/>
        <v>0</v>
      </c>
      <c r="AK523" s="157">
        <f t="shared" si="254"/>
        <v>0</v>
      </c>
      <c r="AL523" s="157">
        <f t="shared" si="254"/>
        <v>0</v>
      </c>
      <c r="AM523" s="157">
        <f t="shared" si="254"/>
        <v>0</v>
      </c>
      <c r="AN523" s="157">
        <f t="shared" si="254"/>
        <v>0</v>
      </c>
      <c r="AO523" s="157">
        <f t="shared" si="254"/>
        <v>0</v>
      </c>
      <c r="AP523" s="157">
        <f t="shared" si="254"/>
        <v>0</v>
      </c>
      <c r="AQ523" s="158">
        <f t="shared" si="254"/>
        <v>0</v>
      </c>
      <c r="AR523" s="158">
        <f t="shared" si="254"/>
        <v>0</v>
      </c>
      <c r="AS523" s="158">
        <f t="shared" si="254"/>
        <v>79625.58506567798</v>
      </c>
    </row>
    <row r="524" spans="1:45" s="159" customFormat="1" ht="17.399999999999999">
      <c r="A524" s="155"/>
      <c r="B524" s="155"/>
      <c r="C524" s="155"/>
      <c r="D524" s="155"/>
      <c r="E524" s="155"/>
      <c r="F524" s="155"/>
      <c r="G524" s="155"/>
      <c r="H524" s="155"/>
      <c r="I524" s="155"/>
      <c r="J524" s="155"/>
      <c r="K524" s="155"/>
      <c r="L524" s="155"/>
      <c r="M524" s="155"/>
      <c r="N524" s="155"/>
      <c r="O524" s="155"/>
      <c r="P524" s="156" t="str">
        <f>'Community-Wide Current State'!$A$16</f>
        <v>Recreation</v>
      </c>
      <c r="Q524" s="157">
        <f t="shared" si="252"/>
        <v>4058052.4728440545</v>
      </c>
      <c r="R524" s="157">
        <f t="shared" si="252"/>
        <v>0</v>
      </c>
      <c r="S524" s="157">
        <f t="shared" si="252"/>
        <v>0</v>
      </c>
      <c r="T524" s="157">
        <f t="shared" si="252"/>
        <v>0</v>
      </c>
      <c r="U524" s="157">
        <f t="shared" si="252"/>
        <v>13500000</v>
      </c>
      <c r="V524" s="157">
        <f t="shared" si="252"/>
        <v>0</v>
      </c>
      <c r="W524" s="157">
        <f t="shared" si="252"/>
        <v>0</v>
      </c>
      <c r="X524" s="157">
        <f t="shared" si="252"/>
        <v>10839.387322858562</v>
      </c>
      <c r="Y524" s="157">
        <f t="shared" si="252"/>
        <v>0</v>
      </c>
      <c r="Z524" s="157">
        <f t="shared" si="252"/>
        <v>0</v>
      </c>
      <c r="AA524" s="157">
        <f t="shared" si="253"/>
        <v>0</v>
      </c>
      <c r="AB524" s="157">
        <f t="shared" si="253"/>
        <v>0</v>
      </c>
      <c r="AC524" s="157">
        <f t="shared" si="253"/>
        <v>0</v>
      </c>
      <c r="AD524" s="157">
        <f t="shared" si="253"/>
        <v>0</v>
      </c>
      <c r="AE524" s="157">
        <f t="shared" si="253"/>
        <v>0</v>
      </c>
      <c r="AF524" s="157">
        <f t="shared" si="253"/>
        <v>0</v>
      </c>
      <c r="AG524" s="157">
        <f t="shared" si="253"/>
        <v>0</v>
      </c>
      <c r="AH524" s="157">
        <f t="shared" si="253"/>
        <v>10839.387322858562</v>
      </c>
      <c r="AI524" s="157">
        <f t="shared" si="253"/>
        <v>0</v>
      </c>
      <c r="AJ524" s="157">
        <f t="shared" si="253"/>
        <v>0</v>
      </c>
      <c r="AK524" s="157">
        <f t="shared" si="254"/>
        <v>0</v>
      </c>
      <c r="AL524" s="157">
        <f t="shared" si="254"/>
        <v>0</v>
      </c>
      <c r="AM524" s="157">
        <f t="shared" si="254"/>
        <v>18087.765311490239</v>
      </c>
      <c r="AN524" s="157">
        <f t="shared" si="254"/>
        <v>0</v>
      </c>
      <c r="AO524" s="157">
        <f t="shared" si="254"/>
        <v>0</v>
      </c>
      <c r="AP524" s="157">
        <f t="shared" si="254"/>
        <v>102977.67379424503</v>
      </c>
      <c r="AQ524" s="158">
        <f t="shared" si="254"/>
        <v>13642744.213751454</v>
      </c>
      <c r="AR524" s="158">
        <f t="shared" si="254"/>
        <v>545709.76855005813</v>
      </c>
      <c r="AS524" s="158">
        <f t="shared" si="254"/>
        <v>411194.97205798374</v>
      </c>
    </row>
    <row r="525" spans="1:45" s="159" customFormat="1" ht="17.399999999999999">
      <c r="A525" s="155"/>
      <c r="B525" s="155"/>
      <c r="C525" s="155"/>
      <c r="D525" s="155"/>
      <c r="E525" s="155"/>
      <c r="F525" s="155"/>
      <c r="G525" s="155"/>
      <c r="H525" s="155"/>
      <c r="I525" s="155"/>
      <c r="J525" s="155"/>
      <c r="K525" s="155"/>
      <c r="L525" s="155"/>
      <c r="M525" s="155"/>
      <c r="N525" s="155"/>
      <c r="O525" s="155"/>
      <c r="P525" s="156" t="str">
        <f>'Community-Wide Current State'!$A$17</f>
        <v xml:space="preserve">Vehicles </v>
      </c>
      <c r="Q525" s="157">
        <f t="shared" si="252"/>
        <v>0</v>
      </c>
      <c r="R525" s="157">
        <f t="shared" si="252"/>
        <v>0</v>
      </c>
      <c r="S525" s="157">
        <f t="shared" si="252"/>
        <v>0</v>
      </c>
      <c r="T525" s="157">
        <f t="shared" si="252"/>
        <v>0</v>
      </c>
      <c r="U525" s="157">
        <f t="shared" si="252"/>
        <v>0</v>
      </c>
      <c r="V525" s="157">
        <f t="shared" si="252"/>
        <v>0</v>
      </c>
      <c r="W525" s="157">
        <f t="shared" si="252"/>
        <v>0</v>
      </c>
      <c r="X525" s="157">
        <f t="shared" si="252"/>
        <v>0</v>
      </c>
      <c r="Y525" s="157">
        <f t="shared" si="252"/>
        <v>0</v>
      </c>
      <c r="Z525" s="157">
        <f t="shared" si="252"/>
        <v>0</v>
      </c>
      <c r="AA525" s="157">
        <f t="shared" si="253"/>
        <v>0</v>
      </c>
      <c r="AB525" s="157">
        <f t="shared" si="253"/>
        <v>0</v>
      </c>
      <c r="AC525" s="157">
        <f t="shared" si="253"/>
        <v>0</v>
      </c>
      <c r="AD525" s="157">
        <f t="shared" si="253"/>
        <v>0</v>
      </c>
      <c r="AE525" s="157">
        <f t="shared" si="253"/>
        <v>0</v>
      </c>
      <c r="AF525" s="157">
        <f t="shared" si="253"/>
        <v>0</v>
      </c>
      <c r="AG525" s="157">
        <f t="shared" si="253"/>
        <v>0</v>
      </c>
      <c r="AH525" s="157">
        <f t="shared" si="253"/>
        <v>0</v>
      </c>
      <c r="AI525" s="157">
        <f t="shared" si="253"/>
        <v>0</v>
      </c>
      <c r="AJ525" s="157">
        <f t="shared" si="253"/>
        <v>0</v>
      </c>
      <c r="AK525" s="157">
        <f t="shared" si="254"/>
        <v>0</v>
      </c>
      <c r="AL525" s="157">
        <f t="shared" si="254"/>
        <v>0</v>
      </c>
      <c r="AM525" s="157">
        <f t="shared" si="254"/>
        <v>0</v>
      </c>
      <c r="AN525" s="157">
        <f t="shared" si="254"/>
        <v>0</v>
      </c>
      <c r="AO525" s="157">
        <f t="shared" si="254"/>
        <v>0</v>
      </c>
      <c r="AP525" s="157">
        <f t="shared" si="254"/>
        <v>0</v>
      </c>
      <c r="AQ525" s="158">
        <f t="shared" si="254"/>
        <v>0</v>
      </c>
      <c r="AR525" s="158">
        <f t="shared" si="254"/>
        <v>0</v>
      </c>
      <c r="AS525" s="158">
        <f t="shared" si="254"/>
        <v>0</v>
      </c>
    </row>
    <row r="526" spans="1:45" s="159" customFormat="1" ht="17.399999999999999">
      <c r="A526" s="155"/>
      <c r="B526" s="155"/>
      <c r="C526" s="155"/>
      <c r="D526" s="155"/>
      <c r="E526" s="155"/>
      <c r="F526" s="155"/>
      <c r="G526" s="155"/>
      <c r="H526" s="155"/>
      <c r="I526" s="155"/>
      <c r="J526" s="155"/>
      <c r="K526" s="155"/>
      <c r="L526" s="155"/>
      <c r="M526" s="155"/>
      <c r="N526" s="155"/>
      <c r="O526" s="155"/>
      <c r="P526" s="156"/>
      <c r="Q526" s="157"/>
      <c r="R526" s="157"/>
      <c r="S526" s="157"/>
      <c r="T526" s="157"/>
      <c r="U526" s="157"/>
      <c r="V526" s="157"/>
      <c r="W526" s="157"/>
      <c r="X526" s="157"/>
      <c r="Y526" s="157"/>
      <c r="Z526" s="157"/>
      <c r="AA526" s="157"/>
      <c r="AB526" s="157"/>
      <c r="AC526" s="157"/>
      <c r="AD526" s="157"/>
      <c r="AE526" s="157"/>
      <c r="AF526" s="157"/>
      <c r="AG526" s="157"/>
      <c r="AH526" s="157"/>
      <c r="AI526" s="157"/>
      <c r="AJ526" s="157"/>
      <c r="AK526" s="157"/>
      <c r="AL526" s="157"/>
      <c r="AM526" s="157"/>
      <c r="AN526" s="157"/>
      <c r="AO526" s="157"/>
      <c r="AP526" s="157"/>
      <c r="AQ526" s="136">
        <f>SUMIF($C$17:$C$516,$P526,AQ$17:AQ$516)</f>
        <v>0</v>
      </c>
      <c r="AR526" s="136">
        <f>SUMIF($C$17:$C$516,$P526,AR$17:AR$516)</f>
        <v>0</v>
      </c>
      <c r="AS526" s="136">
        <f>SUMIF($C$17:$C$516,$P526,AS$17:AS$516)</f>
        <v>0</v>
      </c>
    </row>
    <row r="527" spans="1:45" s="159" customFormat="1" ht="17.399999999999999">
      <c r="A527" s="155"/>
      <c r="B527" s="155"/>
      <c r="C527" s="155"/>
      <c r="D527" s="155"/>
      <c r="E527" s="155"/>
      <c r="F527" s="155"/>
      <c r="G527" s="155"/>
      <c r="H527" s="155"/>
      <c r="I527" s="155"/>
      <c r="J527" s="155"/>
      <c r="K527" s="155"/>
      <c r="L527" s="155"/>
      <c r="M527" s="155"/>
      <c r="N527" s="155"/>
      <c r="O527" s="155"/>
      <c r="P527" s="160"/>
      <c r="Q527" s="161"/>
      <c r="R527" s="161"/>
      <c r="S527" s="161"/>
      <c r="T527" s="161"/>
      <c r="U527" s="161"/>
      <c r="V527" s="161"/>
      <c r="W527" s="161"/>
      <c r="X527" s="161"/>
      <c r="Y527" s="161"/>
      <c r="Z527" s="161"/>
      <c r="AA527" s="161"/>
      <c r="AB527" s="161"/>
      <c r="AC527" s="161"/>
      <c r="AD527" s="161"/>
      <c r="AE527" s="161"/>
      <c r="AF527" s="161"/>
      <c r="AG527" s="161"/>
      <c r="AH527" s="161"/>
      <c r="AI527" s="161"/>
      <c r="AJ527" s="161"/>
      <c r="AK527" s="161"/>
      <c r="AL527" s="161"/>
      <c r="AM527" s="161"/>
      <c r="AN527" s="161"/>
      <c r="AO527" s="161"/>
      <c r="AP527" s="161"/>
      <c r="AQ527" s="157">
        <f>SUM(AQ519:AQ526)</f>
        <v>18682561.959311426</v>
      </c>
      <c r="AR527" s="157">
        <f>SUM(AR520:AR526)</f>
        <v>747302.47837245709</v>
      </c>
      <c r="AS527" s="157">
        <f>SUM(AS520:AS526)</f>
        <v>632507.55852307682</v>
      </c>
    </row>
    <row r="528" spans="1:45">
      <c r="P528" s="65" t="s">
        <v>124</v>
      </c>
      <c r="Q528" s="154">
        <f>ROUND($AR$517,-3)</f>
        <v>747000</v>
      </c>
      <c r="R528" s="154">
        <f>ROUND($AR$517,-3)</f>
        <v>747000</v>
      </c>
      <c r="S528" s="154">
        <f t="shared" ref="S528:AP528" si="255">ROUND($AR$517,-3)</f>
        <v>747000</v>
      </c>
      <c r="T528" s="154">
        <f t="shared" si="255"/>
        <v>747000</v>
      </c>
      <c r="U528" s="154">
        <f t="shared" si="255"/>
        <v>747000</v>
      </c>
      <c r="V528" s="154">
        <f t="shared" si="255"/>
        <v>747000</v>
      </c>
      <c r="W528" s="154">
        <f t="shared" si="255"/>
        <v>747000</v>
      </c>
      <c r="X528" s="154">
        <f t="shared" si="255"/>
        <v>747000</v>
      </c>
      <c r="Y528" s="154">
        <f t="shared" si="255"/>
        <v>747000</v>
      </c>
      <c r="Z528" s="154">
        <f t="shared" si="255"/>
        <v>747000</v>
      </c>
      <c r="AA528" s="154">
        <f t="shared" si="255"/>
        <v>747000</v>
      </c>
      <c r="AB528" s="154">
        <f t="shared" si="255"/>
        <v>747000</v>
      </c>
      <c r="AC528" s="154">
        <f t="shared" si="255"/>
        <v>747000</v>
      </c>
      <c r="AD528" s="154">
        <f t="shared" si="255"/>
        <v>747000</v>
      </c>
      <c r="AE528" s="154">
        <f t="shared" si="255"/>
        <v>747000</v>
      </c>
      <c r="AF528" s="154">
        <f t="shared" si="255"/>
        <v>747000</v>
      </c>
      <c r="AG528" s="154">
        <f t="shared" si="255"/>
        <v>747000</v>
      </c>
      <c r="AH528" s="154">
        <f t="shared" si="255"/>
        <v>747000</v>
      </c>
      <c r="AI528" s="154">
        <f t="shared" si="255"/>
        <v>747000</v>
      </c>
      <c r="AJ528" s="154">
        <f t="shared" si="255"/>
        <v>747000</v>
      </c>
      <c r="AK528" s="154">
        <f t="shared" si="255"/>
        <v>747000</v>
      </c>
      <c r="AL528" s="154">
        <f t="shared" si="255"/>
        <v>747000</v>
      </c>
      <c r="AM528" s="154">
        <f t="shared" si="255"/>
        <v>747000</v>
      </c>
      <c r="AN528" s="154">
        <f t="shared" si="255"/>
        <v>747000</v>
      </c>
      <c r="AO528" s="154">
        <f t="shared" si="255"/>
        <v>747000</v>
      </c>
      <c r="AP528" s="154">
        <f t="shared" si="255"/>
        <v>747000</v>
      </c>
    </row>
    <row r="529" spans="16:42">
      <c r="P529" s="65" t="s">
        <v>125</v>
      </c>
      <c r="Q529" s="154">
        <f>ROUND($AS$517,-3)</f>
        <v>633000</v>
      </c>
      <c r="R529" s="154">
        <f>ROUND($AS$517,-3)</f>
        <v>633000</v>
      </c>
      <c r="S529" s="154">
        <f t="shared" ref="S529:AP529" si="256">ROUND($AS$517,-3)</f>
        <v>633000</v>
      </c>
      <c r="T529" s="154">
        <f t="shared" si="256"/>
        <v>633000</v>
      </c>
      <c r="U529" s="154">
        <f t="shared" si="256"/>
        <v>633000</v>
      </c>
      <c r="V529" s="154">
        <f t="shared" si="256"/>
        <v>633000</v>
      </c>
      <c r="W529" s="154">
        <f t="shared" si="256"/>
        <v>633000</v>
      </c>
      <c r="X529" s="154">
        <f t="shared" si="256"/>
        <v>633000</v>
      </c>
      <c r="Y529" s="154">
        <f t="shared" si="256"/>
        <v>633000</v>
      </c>
      <c r="Z529" s="154">
        <f t="shared" si="256"/>
        <v>633000</v>
      </c>
      <c r="AA529" s="154">
        <f t="shared" si="256"/>
        <v>633000</v>
      </c>
      <c r="AB529" s="154">
        <f t="shared" si="256"/>
        <v>633000</v>
      </c>
      <c r="AC529" s="154">
        <f t="shared" si="256"/>
        <v>633000</v>
      </c>
      <c r="AD529" s="154">
        <f t="shared" si="256"/>
        <v>633000</v>
      </c>
      <c r="AE529" s="154">
        <f t="shared" si="256"/>
        <v>633000</v>
      </c>
      <c r="AF529" s="154">
        <f t="shared" si="256"/>
        <v>633000</v>
      </c>
      <c r="AG529" s="154">
        <f t="shared" si="256"/>
        <v>633000</v>
      </c>
      <c r="AH529" s="154">
        <f t="shared" si="256"/>
        <v>633000</v>
      </c>
      <c r="AI529" s="154">
        <f t="shared" si="256"/>
        <v>633000</v>
      </c>
      <c r="AJ529" s="154">
        <f t="shared" si="256"/>
        <v>633000</v>
      </c>
      <c r="AK529" s="154">
        <f t="shared" si="256"/>
        <v>633000</v>
      </c>
      <c r="AL529" s="154">
        <f t="shared" si="256"/>
        <v>633000</v>
      </c>
      <c r="AM529" s="154">
        <f t="shared" si="256"/>
        <v>633000</v>
      </c>
      <c r="AN529" s="154">
        <f t="shared" si="256"/>
        <v>633000</v>
      </c>
      <c r="AO529" s="154">
        <f t="shared" si="256"/>
        <v>633000</v>
      </c>
      <c r="AP529" s="154">
        <f t="shared" si="256"/>
        <v>633000</v>
      </c>
    </row>
  </sheetData>
  <mergeCells count="6">
    <mergeCell ref="A1:AS1"/>
    <mergeCell ref="A15:F15"/>
    <mergeCell ref="G15:P15"/>
    <mergeCell ref="A3:E3"/>
    <mergeCell ref="A4:E4"/>
    <mergeCell ref="P3:P4"/>
  </mergeCells>
  <conditionalFormatting sqref="K17:P516">
    <cfRule type="cellIs" dxfId="8" priority="4" operator="greaterThan">
      <formula>2039</formula>
    </cfRule>
  </conditionalFormatting>
  <conditionalFormatting sqref="G517:P517 G17:J516">
    <cfRule type="cellIs" dxfId="7" priority="3" operator="lessThan">
      <formula>1</formula>
    </cfRule>
  </conditionalFormatting>
  <conditionalFormatting sqref="AS17:AS516">
    <cfRule type="containsErrors" dxfId="6" priority="2">
      <formula>ISERROR(AS17)</formula>
    </cfRule>
  </conditionalFormatting>
  <printOptions horizontalCentered="1"/>
  <pageMargins left="1" right="1" top="0.75" bottom="0.75" header="0.5" footer="0.5"/>
  <pageSetup paperSize="3" scale="20" fitToHeight="0" orientation="landscape" r:id="rId1"/>
  <headerFooter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74956-D928-4808-9489-5CC379DE88F0}">
  <sheetPr codeName="Sheet6">
    <tabColor theme="7"/>
    <pageSetUpPr fitToPage="1"/>
  </sheetPr>
  <dimension ref="A1:BF143"/>
  <sheetViews>
    <sheetView view="pageBreakPreview" zoomScale="60" zoomScaleNormal="50" workbookViewId="0">
      <selection sqref="A1:AS1"/>
    </sheetView>
  </sheetViews>
  <sheetFormatPr defaultColWidth="9.109375" defaultRowHeight="13.2"/>
  <cols>
    <col min="1" max="1" width="17.6640625" style="65" customWidth="1"/>
    <col min="2" max="2" width="11.88671875" style="65" customWidth="1"/>
    <col min="3" max="4" width="33.5546875" style="65" customWidth="1"/>
    <col min="5" max="5" width="33.88671875" style="65" customWidth="1"/>
    <col min="6" max="6" width="34.44140625" style="65" customWidth="1"/>
    <col min="7" max="7" width="22.5546875" style="65" customWidth="1"/>
    <col min="8" max="8" width="28" style="65" customWidth="1"/>
    <col min="9" max="11" width="22.5546875" style="65" customWidth="1"/>
    <col min="12" max="15" width="23" style="65" customWidth="1"/>
    <col min="16" max="17" width="30.109375" style="65" customWidth="1"/>
    <col min="18" max="42" width="17.109375" style="153" customWidth="1"/>
    <col min="43" max="43" width="21.33203125" style="153" bestFit="1" customWidth="1"/>
    <col min="44" max="44" width="24" style="153" customWidth="1"/>
    <col min="45" max="45" width="22.88671875" style="153" customWidth="1"/>
    <col min="46" max="46" width="9.109375" style="69"/>
    <col min="47" max="47" width="22.109375" style="69" customWidth="1"/>
    <col min="48" max="54" width="9.109375" style="69"/>
    <col min="55" max="55" width="11.33203125" style="69" bestFit="1" customWidth="1"/>
    <col min="56" max="56" width="10.6640625" style="69" customWidth="1"/>
    <col min="57" max="16384" width="9.109375" style="69"/>
  </cols>
  <sheetData>
    <row r="1" spans="1:45" ht="30.75" customHeight="1">
      <c r="A1" s="444" t="s">
        <v>290</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row>
    <row r="2" spans="1:45">
      <c r="A2" s="67"/>
      <c r="B2" s="67"/>
      <c r="C2" s="67"/>
      <c r="D2" s="67"/>
      <c r="E2" s="67"/>
      <c r="F2" s="67"/>
      <c r="G2" s="67"/>
      <c r="H2" s="67"/>
      <c r="I2" s="67"/>
      <c r="J2" s="67"/>
      <c r="K2" s="67"/>
      <c r="L2" s="67"/>
      <c r="M2" s="67"/>
      <c r="N2" s="67"/>
      <c r="O2" s="67"/>
    </row>
    <row r="3" spans="1:45">
      <c r="A3" s="452"/>
      <c r="B3" s="452"/>
      <c r="C3" s="452"/>
      <c r="D3" s="452"/>
      <c r="E3" s="452"/>
      <c r="F3" s="162"/>
      <c r="G3" s="162"/>
      <c r="H3" s="162"/>
      <c r="I3" s="162"/>
      <c r="J3" s="162"/>
      <c r="K3" s="162"/>
      <c r="L3" s="162"/>
      <c r="M3" s="162"/>
      <c r="N3" s="162"/>
      <c r="O3" s="162"/>
      <c r="P3" s="455" t="s">
        <v>123</v>
      </c>
      <c r="Q3" s="163" t="s">
        <v>171</v>
      </c>
      <c r="R3" s="163">
        <v>2019</v>
      </c>
      <c r="S3" s="163">
        <v>2020</v>
      </c>
      <c r="T3" s="163">
        <v>2021</v>
      </c>
      <c r="U3" s="163">
        <v>2022</v>
      </c>
      <c r="V3" s="163">
        <v>2023</v>
      </c>
      <c r="W3" s="163">
        <v>2024</v>
      </c>
      <c r="X3" s="163">
        <v>2025</v>
      </c>
      <c r="Y3" s="163">
        <v>2026</v>
      </c>
      <c r="Z3" s="163">
        <v>2027</v>
      </c>
      <c r="AA3" s="163">
        <v>2028</v>
      </c>
      <c r="AB3" s="163">
        <v>2029</v>
      </c>
      <c r="AC3" s="163">
        <v>2030</v>
      </c>
      <c r="AD3" s="163">
        <v>2031</v>
      </c>
      <c r="AE3" s="163">
        <v>2032</v>
      </c>
      <c r="AF3" s="163">
        <v>2033</v>
      </c>
      <c r="AG3" s="163">
        <v>2034</v>
      </c>
      <c r="AH3" s="163">
        <v>2035</v>
      </c>
      <c r="AI3" s="163">
        <v>2036</v>
      </c>
      <c r="AJ3" s="163">
        <v>2037</v>
      </c>
      <c r="AK3" s="163">
        <v>2038</v>
      </c>
      <c r="AL3" s="163">
        <v>2039</v>
      </c>
      <c r="AM3" s="163">
        <v>2040</v>
      </c>
      <c r="AN3" s="163">
        <v>2041</v>
      </c>
      <c r="AO3" s="163">
        <v>2042</v>
      </c>
      <c r="AP3" s="163">
        <v>2043</v>
      </c>
      <c r="AQ3" s="163" t="s">
        <v>113</v>
      </c>
      <c r="AR3" s="163" t="s">
        <v>116</v>
      </c>
      <c r="AS3" s="163" t="s">
        <v>117</v>
      </c>
    </row>
    <row r="4" spans="1:45">
      <c r="A4" s="453"/>
      <c r="B4" s="453"/>
      <c r="C4" s="453"/>
      <c r="D4" s="453"/>
      <c r="E4" s="453"/>
      <c r="F4" s="162"/>
      <c r="G4" s="162"/>
      <c r="H4" s="162"/>
      <c r="I4" s="162"/>
      <c r="J4" s="162"/>
      <c r="K4" s="162"/>
      <c r="L4" s="162"/>
      <c r="M4" s="162"/>
      <c r="N4" s="162"/>
      <c r="O4" s="162"/>
      <c r="P4" s="456"/>
      <c r="Q4" s="212"/>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4"/>
      <c r="AR4" s="214"/>
      <c r="AS4" s="214"/>
    </row>
    <row r="5" spans="1:45">
      <c r="A5" s="166"/>
      <c r="B5" s="166"/>
      <c r="C5" s="166"/>
      <c r="D5" s="166"/>
      <c r="E5" s="166"/>
      <c r="F5" s="166"/>
      <c r="G5" s="166"/>
      <c r="H5" s="166"/>
      <c r="I5" s="166"/>
      <c r="J5" s="166"/>
      <c r="K5" s="166"/>
      <c r="L5" s="166"/>
      <c r="M5" s="166"/>
      <c r="N5" s="166"/>
      <c r="O5" s="166"/>
      <c r="P5" s="106" t="s">
        <v>155</v>
      </c>
      <c r="Q5" s="169">
        <f t="shared" ref="Q5:Z6" si="0">SUMIF($C$13:$C$130,$P5,Q$13:Q$130)</f>
        <v>53525</v>
      </c>
      <c r="R5" s="169">
        <f t="shared" si="0"/>
        <v>0</v>
      </c>
      <c r="S5" s="169">
        <f t="shared" si="0"/>
        <v>35000</v>
      </c>
      <c r="T5" s="169">
        <f t="shared" si="0"/>
        <v>0</v>
      </c>
      <c r="U5" s="169">
        <f t="shared" si="0"/>
        <v>0</v>
      </c>
      <c r="V5" s="169">
        <f t="shared" si="0"/>
        <v>0</v>
      </c>
      <c r="W5" s="169">
        <f t="shared" si="0"/>
        <v>0</v>
      </c>
      <c r="X5" s="169">
        <f t="shared" si="0"/>
        <v>0</v>
      </c>
      <c r="Y5" s="169">
        <f t="shared" si="0"/>
        <v>0</v>
      </c>
      <c r="Z5" s="169">
        <f t="shared" si="0"/>
        <v>0</v>
      </c>
      <c r="AA5" s="169">
        <f t="shared" ref="AA5:AJ6" si="1">SUMIF($C$13:$C$130,$P5,AA$13:AA$130)</f>
        <v>0</v>
      </c>
      <c r="AB5" s="169">
        <f t="shared" si="1"/>
        <v>0</v>
      </c>
      <c r="AC5" s="169">
        <f t="shared" si="1"/>
        <v>35000</v>
      </c>
      <c r="AD5" s="169">
        <f t="shared" si="1"/>
        <v>0</v>
      </c>
      <c r="AE5" s="169">
        <f t="shared" si="1"/>
        <v>0</v>
      </c>
      <c r="AF5" s="169">
        <f t="shared" si="1"/>
        <v>0</v>
      </c>
      <c r="AG5" s="169">
        <f t="shared" si="1"/>
        <v>18525</v>
      </c>
      <c r="AH5" s="169">
        <f t="shared" si="1"/>
        <v>0</v>
      </c>
      <c r="AI5" s="169">
        <f t="shared" si="1"/>
        <v>0</v>
      </c>
      <c r="AJ5" s="169">
        <f t="shared" si="1"/>
        <v>0</v>
      </c>
      <c r="AK5" s="169">
        <f t="shared" ref="AK5:AS6" si="2">SUMIF($C$13:$C$130,$P5,AK$13:AK$130)</f>
        <v>0</v>
      </c>
      <c r="AL5" s="169">
        <f t="shared" si="2"/>
        <v>0</v>
      </c>
      <c r="AM5" s="169">
        <f t="shared" si="2"/>
        <v>35000</v>
      </c>
      <c r="AN5" s="169">
        <f t="shared" si="2"/>
        <v>0</v>
      </c>
      <c r="AO5" s="169">
        <f t="shared" si="2"/>
        <v>0</v>
      </c>
      <c r="AP5" s="169">
        <f t="shared" si="2"/>
        <v>0</v>
      </c>
      <c r="AQ5" s="170">
        <f t="shared" si="2"/>
        <v>123525</v>
      </c>
      <c r="AR5" s="170">
        <f t="shared" si="2"/>
        <v>4941</v>
      </c>
      <c r="AS5" s="170">
        <f t="shared" si="2"/>
        <v>4426.25</v>
      </c>
    </row>
    <row r="6" spans="1:45">
      <c r="A6" s="166"/>
      <c r="B6" s="166"/>
      <c r="C6" s="166"/>
      <c r="D6" s="166"/>
      <c r="E6" s="166"/>
      <c r="F6" s="166"/>
      <c r="G6" s="166"/>
      <c r="H6" s="166"/>
      <c r="I6" s="166"/>
      <c r="J6" s="166"/>
      <c r="K6" s="166"/>
      <c r="L6" s="166"/>
      <c r="M6" s="166"/>
      <c r="N6" s="166"/>
      <c r="O6" s="166"/>
      <c r="P6" s="114" t="s">
        <v>200</v>
      </c>
      <c r="Q6" s="169">
        <f t="shared" si="0"/>
        <v>1027500</v>
      </c>
      <c r="R6" s="169">
        <f t="shared" si="0"/>
        <v>0</v>
      </c>
      <c r="S6" s="169">
        <f t="shared" si="0"/>
        <v>0</v>
      </c>
      <c r="T6" s="169">
        <f t="shared" si="0"/>
        <v>0</v>
      </c>
      <c r="U6" s="169">
        <f t="shared" si="0"/>
        <v>352500</v>
      </c>
      <c r="V6" s="169">
        <f t="shared" si="0"/>
        <v>0</v>
      </c>
      <c r="W6" s="169">
        <f t="shared" si="0"/>
        <v>0</v>
      </c>
      <c r="X6" s="169">
        <f t="shared" si="0"/>
        <v>0</v>
      </c>
      <c r="Y6" s="169">
        <f t="shared" si="0"/>
        <v>0</v>
      </c>
      <c r="Z6" s="169">
        <f t="shared" si="0"/>
        <v>0</v>
      </c>
      <c r="AA6" s="169">
        <f t="shared" si="1"/>
        <v>0</v>
      </c>
      <c r="AB6" s="169">
        <f t="shared" si="1"/>
        <v>0</v>
      </c>
      <c r="AC6" s="169">
        <f t="shared" si="1"/>
        <v>675000</v>
      </c>
      <c r="AD6" s="169">
        <f t="shared" si="1"/>
        <v>0</v>
      </c>
      <c r="AE6" s="169">
        <f t="shared" si="1"/>
        <v>0</v>
      </c>
      <c r="AF6" s="169">
        <f t="shared" si="1"/>
        <v>0</v>
      </c>
      <c r="AG6" s="169">
        <f t="shared" si="1"/>
        <v>0</v>
      </c>
      <c r="AH6" s="169">
        <f t="shared" si="1"/>
        <v>0</v>
      </c>
      <c r="AI6" s="169">
        <f t="shared" si="1"/>
        <v>0</v>
      </c>
      <c r="AJ6" s="169">
        <f t="shared" si="1"/>
        <v>0</v>
      </c>
      <c r="AK6" s="169">
        <f t="shared" si="2"/>
        <v>0</v>
      </c>
      <c r="AL6" s="169">
        <f t="shared" si="2"/>
        <v>0</v>
      </c>
      <c r="AM6" s="169">
        <f t="shared" si="2"/>
        <v>0</v>
      </c>
      <c r="AN6" s="169">
        <f t="shared" si="2"/>
        <v>0</v>
      </c>
      <c r="AO6" s="169">
        <f t="shared" si="2"/>
        <v>352500</v>
      </c>
      <c r="AP6" s="169">
        <f t="shared" si="2"/>
        <v>0</v>
      </c>
      <c r="AQ6" s="169">
        <f t="shared" si="2"/>
        <v>1380000</v>
      </c>
      <c r="AR6" s="169">
        <f t="shared" si="2"/>
        <v>55200</v>
      </c>
      <c r="AS6" s="169">
        <f t="shared" si="2"/>
        <v>62625</v>
      </c>
    </row>
    <row r="7" spans="1:45">
      <c r="A7" s="166"/>
      <c r="B7" s="166"/>
      <c r="C7" s="166"/>
      <c r="D7" s="166"/>
      <c r="E7" s="166"/>
      <c r="F7" s="166"/>
      <c r="G7" s="166"/>
      <c r="H7" s="166"/>
      <c r="I7" s="166"/>
      <c r="J7" s="166"/>
      <c r="K7" s="166"/>
      <c r="L7" s="166"/>
      <c r="M7" s="166"/>
      <c r="N7" s="166"/>
      <c r="O7" s="166"/>
      <c r="P7" s="175"/>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69">
        <f>SUM(AQ5:AQ6)</f>
        <v>1503525</v>
      </c>
      <c r="AR7" s="169">
        <f t="shared" ref="AR7:AS7" si="3">SUM(AR5:AR6)</f>
        <v>60141</v>
      </c>
      <c r="AS7" s="169">
        <f t="shared" si="3"/>
        <v>67051.25</v>
      </c>
    </row>
    <row r="8" spans="1:45">
      <c r="A8" s="166"/>
      <c r="B8" s="166"/>
      <c r="C8" s="166"/>
      <c r="D8" s="166"/>
      <c r="E8" s="166"/>
      <c r="F8" s="166"/>
      <c r="G8" s="166"/>
      <c r="H8" s="166"/>
      <c r="I8" s="166"/>
      <c r="J8" s="166"/>
      <c r="K8" s="166"/>
      <c r="L8" s="166"/>
      <c r="M8" s="166"/>
      <c r="N8" s="166"/>
      <c r="O8" s="166"/>
      <c r="P8" s="138" t="s">
        <v>124</v>
      </c>
      <c r="Q8" s="139">
        <f>ROUND($AR$131,-3)</f>
        <v>60000</v>
      </c>
      <c r="R8" s="139">
        <f>ROUND($AR$131,-3)</f>
        <v>60000</v>
      </c>
      <c r="S8" s="139">
        <f t="shared" ref="S8:AP8" si="4">ROUND($AR$131,-3)</f>
        <v>60000</v>
      </c>
      <c r="T8" s="139">
        <f t="shared" si="4"/>
        <v>60000</v>
      </c>
      <c r="U8" s="139">
        <f t="shared" si="4"/>
        <v>60000</v>
      </c>
      <c r="V8" s="139">
        <f t="shared" si="4"/>
        <v>60000</v>
      </c>
      <c r="W8" s="139">
        <f t="shared" si="4"/>
        <v>60000</v>
      </c>
      <c r="X8" s="139">
        <f t="shared" si="4"/>
        <v>60000</v>
      </c>
      <c r="Y8" s="139">
        <f t="shared" si="4"/>
        <v>60000</v>
      </c>
      <c r="Z8" s="139">
        <f t="shared" si="4"/>
        <v>60000</v>
      </c>
      <c r="AA8" s="139">
        <f t="shared" si="4"/>
        <v>60000</v>
      </c>
      <c r="AB8" s="139">
        <f t="shared" si="4"/>
        <v>60000</v>
      </c>
      <c r="AC8" s="139">
        <f t="shared" si="4"/>
        <v>60000</v>
      </c>
      <c r="AD8" s="139">
        <f t="shared" si="4"/>
        <v>60000</v>
      </c>
      <c r="AE8" s="139">
        <f t="shared" si="4"/>
        <v>60000</v>
      </c>
      <c r="AF8" s="139">
        <f t="shared" si="4"/>
        <v>60000</v>
      </c>
      <c r="AG8" s="139">
        <f t="shared" si="4"/>
        <v>60000</v>
      </c>
      <c r="AH8" s="139">
        <f t="shared" si="4"/>
        <v>60000</v>
      </c>
      <c r="AI8" s="139">
        <f t="shared" si="4"/>
        <v>60000</v>
      </c>
      <c r="AJ8" s="139">
        <f t="shared" si="4"/>
        <v>60000</v>
      </c>
      <c r="AK8" s="139">
        <f t="shared" si="4"/>
        <v>60000</v>
      </c>
      <c r="AL8" s="139">
        <f t="shared" si="4"/>
        <v>60000</v>
      </c>
      <c r="AM8" s="139">
        <f t="shared" si="4"/>
        <v>60000</v>
      </c>
      <c r="AN8" s="139">
        <f t="shared" si="4"/>
        <v>60000</v>
      </c>
      <c r="AO8" s="139">
        <f t="shared" si="4"/>
        <v>60000</v>
      </c>
      <c r="AP8" s="139">
        <f t="shared" si="4"/>
        <v>60000</v>
      </c>
      <c r="AQ8" s="140"/>
      <c r="AR8" s="140"/>
      <c r="AS8" s="141"/>
    </row>
    <row r="9" spans="1:45">
      <c r="A9" s="166"/>
      <c r="B9" s="166"/>
      <c r="C9" s="166"/>
      <c r="D9" s="166"/>
      <c r="E9" s="166"/>
      <c r="F9" s="166"/>
      <c r="G9" s="166"/>
      <c r="H9" s="166"/>
      <c r="I9" s="166"/>
      <c r="J9" s="166"/>
      <c r="K9" s="166"/>
      <c r="L9" s="166"/>
      <c r="M9" s="166"/>
      <c r="N9" s="166"/>
      <c r="O9" s="166"/>
      <c r="P9" s="142" t="s">
        <v>125</v>
      </c>
      <c r="Q9" s="143">
        <f>ROUND($AS$131,-3)</f>
        <v>67000</v>
      </c>
      <c r="R9" s="143">
        <f>ROUND($AS$131,-3)</f>
        <v>67000</v>
      </c>
      <c r="S9" s="143">
        <f t="shared" ref="S9:AP9" si="5">ROUND($AS$131,-3)</f>
        <v>67000</v>
      </c>
      <c r="T9" s="143">
        <f t="shared" si="5"/>
        <v>67000</v>
      </c>
      <c r="U9" s="143">
        <f t="shared" si="5"/>
        <v>67000</v>
      </c>
      <c r="V9" s="143">
        <f t="shared" si="5"/>
        <v>67000</v>
      </c>
      <c r="W9" s="143">
        <f t="shared" si="5"/>
        <v>67000</v>
      </c>
      <c r="X9" s="143">
        <f t="shared" si="5"/>
        <v>67000</v>
      </c>
      <c r="Y9" s="143">
        <f t="shared" si="5"/>
        <v>67000</v>
      </c>
      <c r="Z9" s="143">
        <f t="shared" si="5"/>
        <v>67000</v>
      </c>
      <c r="AA9" s="143">
        <f t="shared" si="5"/>
        <v>67000</v>
      </c>
      <c r="AB9" s="143">
        <f t="shared" si="5"/>
        <v>67000</v>
      </c>
      <c r="AC9" s="143">
        <f t="shared" si="5"/>
        <v>67000</v>
      </c>
      <c r="AD9" s="143">
        <f t="shared" si="5"/>
        <v>67000</v>
      </c>
      <c r="AE9" s="143">
        <f t="shared" si="5"/>
        <v>67000</v>
      </c>
      <c r="AF9" s="143">
        <f t="shared" si="5"/>
        <v>67000</v>
      </c>
      <c r="AG9" s="143">
        <f t="shared" si="5"/>
        <v>67000</v>
      </c>
      <c r="AH9" s="143">
        <f t="shared" si="5"/>
        <v>67000</v>
      </c>
      <c r="AI9" s="143">
        <f t="shared" si="5"/>
        <v>67000</v>
      </c>
      <c r="AJ9" s="143">
        <f t="shared" si="5"/>
        <v>67000</v>
      </c>
      <c r="AK9" s="143">
        <f t="shared" si="5"/>
        <v>67000</v>
      </c>
      <c r="AL9" s="143">
        <f t="shared" si="5"/>
        <v>67000</v>
      </c>
      <c r="AM9" s="143">
        <f t="shared" si="5"/>
        <v>67000</v>
      </c>
      <c r="AN9" s="143">
        <f t="shared" si="5"/>
        <v>67000</v>
      </c>
      <c r="AO9" s="143">
        <f t="shared" si="5"/>
        <v>67000</v>
      </c>
      <c r="AP9" s="143">
        <f t="shared" si="5"/>
        <v>67000</v>
      </c>
      <c r="AQ9" s="144"/>
      <c r="AR9" s="144"/>
      <c r="AS9" s="145"/>
    </row>
    <row r="10" spans="1:45">
      <c r="A10" s="180"/>
      <c r="B10" s="180"/>
      <c r="C10" s="180"/>
      <c r="D10" s="180"/>
      <c r="E10" s="180"/>
      <c r="F10" s="180"/>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215"/>
    </row>
    <row r="11" spans="1:45">
      <c r="A11" s="449" t="s">
        <v>109</v>
      </c>
      <c r="B11" s="450"/>
      <c r="C11" s="450"/>
      <c r="D11" s="450"/>
      <c r="E11" s="450"/>
      <c r="F11" s="450"/>
      <c r="G11" s="449" t="s">
        <v>110</v>
      </c>
      <c r="H11" s="450"/>
      <c r="I11" s="450"/>
      <c r="J11" s="450"/>
      <c r="K11" s="450"/>
      <c r="L11" s="450"/>
      <c r="M11" s="450"/>
      <c r="N11" s="450"/>
      <c r="O11" s="450"/>
      <c r="P11" s="450"/>
      <c r="Q11" s="205"/>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7"/>
    </row>
    <row r="12" spans="1:45" s="146" customFormat="1" ht="71.25" customHeight="1">
      <c r="A12" s="220" t="s">
        <v>111</v>
      </c>
      <c r="B12" s="221" t="s">
        <v>128</v>
      </c>
      <c r="C12" s="220" t="str">
        <f>'Inventory - Linear and Vertical'!D3</f>
        <v>Asset Category (Choose From Drop Down Menu)</v>
      </c>
      <c r="D12" s="220" t="str">
        <f>'Inventory - Vehicles and Equip.'!F3</f>
        <v>Asset Subcategory (Choose From Drop Down Menu)</v>
      </c>
      <c r="E12" s="220" t="str">
        <f>'Inventory - Linear and Vertical'!F3</f>
        <v>Asset Name/ Description</v>
      </c>
      <c r="F12" s="182" t="s">
        <v>112</v>
      </c>
      <c r="G12" s="222" t="s">
        <v>3</v>
      </c>
      <c r="H12" s="182" t="s">
        <v>149</v>
      </c>
      <c r="I12" s="182" t="str">
        <f>'Inventory - Linear and Vertical'!M3</f>
        <v>Expected Useful Life</v>
      </c>
      <c r="J12" s="182" t="s">
        <v>254</v>
      </c>
      <c r="K12" s="182" t="s">
        <v>114</v>
      </c>
      <c r="L12" s="182" t="s">
        <v>115</v>
      </c>
      <c r="M12" s="182" t="s">
        <v>118</v>
      </c>
      <c r="N12" s="182" t="s">
        <v>119</v>
      </c>
      <c r="O12" s="182" t="s">
        <v>120</v>
      </c>
      <c r="P12" s="223" t="s">
        <v>121</v>
      </c>
      <c r="Q12" s="181" t="s">
        <v>171</v>
      </c>
      <c r="R12" s="182">
        <v>2019</v>
      </c>
      <c r="S12" s="182">
        <v>2020</v>
      </c>
      <c r="T12" s="182">
        <v>2021</v>
      </c>
      <c r="U12" s="182">
        <v>2022</v>
      </c>
      <c r="V12" s="182">
        <v>2023</v>
      </c>
      <c r="W12" s="182">
        <v>2024</v>
      </c>
      <c r="X12" s="182">
        <v>2025</v>
      </c>
      <c r="Y12" s="182">
        <v>2026</v>
      </c>
      <c r="Z12" s="182">
        <v>2027</v>
      </c>
      <c r="AA12" s="182">
        <v>2028</v>
      </c>
      <c r="AB12" s="182">
        <v>2029</v>
      </c>
      <c r="AC12" s="182">
        <v>2030</v>
      </c>
      <c r="AD12" s="182">
        <v>2031</v>
      </c>
      <c r="AE12" s="182">
        <v>2032</v>
      </c>
      <c r="AF12" s="182">
        <v>2033</v>
      </c>
      <c r="AG12" s="182">
        <v>2034</v>
      </c>
      <c r="AH12" s="182">
        <v>2035</v>
      </c>
      <c r="AI12" s="182">
        <v>2036</v>
      </c>
      <c r="AJ12" s="182">
        <v>2037</v>
      </c>
      <c r="AK12" s="182">
        <v>2038</v>
      </c>
      <c r="AL12" s="182">
        <v>2039</v>
      </c>
      <c r="AM12" s="182">
        <v>2040</v>
      </c>
      <c r="AN12" s="182">
        <v>2041</v>
      </c>
      <c r="AO12" s="182">
        <v>2042</v>
      </c>
      <c r="AP12" s="182">
        <v>2043</v>
      </c>
      <c r="AQ12" s="182" t="s">
        <v>113</v>
      </c>
      <c r="AR12" s="182" t="s">
        <v>116</v>
      </c>
      <c r="AS12" s="183" t="s">
        <v>117</v>
      </c>
    </row>
    <row r="13" spans="1:45" ht="27.75" customHeight="1">
      <c r="A13" s="184">
        <f>'Inventory - Vehicles and Equip.'!A4</f>
        <v>1</v>
      </c>
      <c r="B13" s="184"/>
      <c r="C13" s="184" t="str">
        <f>'Inventory - Vehicles and Equip.'!E4</f>
        <v>Heavy Mobile Equipment</v>
      </c>
      <c r="D13" s="184" t="str">
        <f>'Inventory - Vehicles and Equip.'!F4</f>
        <v>Garbage Trucks</v>
      </c>
      <c r="E13" s="216" t="str">
        <f>'Inventory - Vehicles and Equip.'!G4</f>
        <v>Unit 45</v>
      </c>
      <c r="F13" s="217">
        <f>'Inventory - Vehicles and Equip.'!H4</f>
        <v>0</v>
      </c>
      <c r="G13" s="187">
        <f>'Inventory - Vehicles and Equip.'!L4</f>
        <v>675000</v>
      </c>
      <c r="H13" s="188">
        <f>'Inventory - Vehicles and Equip.'!J4-'Inventory - Vehicles and Equip.'!O4</f>
        <v>2000</v>
      </c>
      <c r="I13" s="188">
        <f>'Inventory - Vehicles and Equip.'!N4</f>
        <v>15</v>
      </c>
      <c r="J13" s="188">
        <f>'Inventory - Vehicles and Equip.'!AD4</f>
        <v>0</v>
      </c>
      <c r="K13" s="190">
        <f>IF(ISNUMBER(J13),H13+J13,H13+$I13)</f>
        <v>2000</v>
      </c>
      <c r="L13" s="190">
        <f t="shared" ref="L13:P22" si="6">K13+$I13</f>
        <v>2015</v>
      </c>
      <c r="M13" s="190">
        <f t="shared" si="6"/>
        <v>2030</v>
      </c>
      <c r="N13" s="190">
        <f t="shared" si="6"/>
        <v>2045</v>
      </c>
      <c r="O13" s="190">
        <f t="shared" si="6"/>
        <v>2060</v>
      </c>
      <c r="P13" s="191">
        <f t="shared" si="6"/>
        <v>2075</v>
      </c>
      <c r="Q13" s="169">
        <f t="shared" ref="Q13:Q22" si="7">IF(AND(K13&lt;$R$12,K13&gt;0),G13,"")</f>
        <v>675000</v>
      </c>
      <c r="R13" s="169" t="str">
        <f t="shared" ref="R13:AA22" si="8">IF(OR($K13=R$12,$L13=R$12,$M13=R$12,$N13=R$12,$O13=R$12,$P13=R$12),$G13,"")</f>
        <v/>
      </c>
      <c r="S13" s="169" t="str">
        <f t="shared" si="8"/>
        <v/>
      </c>
      <c r="T13" s="169" t="str">
        <f t="shared" si="8"/>
        <v/>
      </c>
      <c r="U13" s="169" t="str">
        <f t="shared" si="8"/>
        <v/>
      </c>
      <c r="V13" s="169" t="str">
        <f t="shared" si="8"/>
        <v/>
      </c>
      <c r="W13" s="169" t="str">
        <f t="shared" si="8"/>
        <v/>
      </c>
      <c r="X13" s="169" t="str">
        <f t="shared" si="8"/>
        <v/>
      </c>
      <c r="Y13" s="169" t="str">
        <f t="shared" si="8"/>
        <v/>
      </c>
      <c r="Z13" s="169" t="str">
        <f t="shared" si="8"/>
        <v/>
      </c>
      <c r="AA13" s="169" t="str">
        <f t="shared" si="8"/>
        <v/>
      </c>
      <c r="AB13" s="169" t="str">
        <f t="shared" ref="AB13:AP22" si="9">IF(OR($K13=AB$12,$L13=AB$12,$M13=AB$12,$N13=AB$12,$O13=AB$12,$P13=AB$12),$G13,"")</f>
        <v/>
      </c>
      <c r="AC13" s="169">
        <f t="shared" si="9"/>
        <v>675000</v>
      </c>
      <c r="AD13" s="169" t="str">
        <f t="shared" si="9"/>
        <v/>
      </c>
      <c r="AE13" s="169" t="str">
        <f t="shared" si="9"/>
        <v/>
      </c>
      <c r="AF13" s="169" t="str">
        <f t="shared" si="9"/>
        <v/>
      </c>
      <c r="AG13" s="169" t="str">
        <f t="shared" si="9"/>
        <v/>
      </c>
      <c r="AH13" s="169" t="str">
        <f t="shared" si="9"/>
        <v/>
      </c>
      <c r="AI13" s="169" t="str">
        <f t="shared" si="9"/>
        <v/>
      </c>
      <c r="AJ13" s="169" t="str">
        <f t="shared" si="9"/>
        <v/>
      </c>
      <c r="AK13" s="169" t="str">
        <f t="shared" si="9"/>
        <v/>
      </c>
      <c r="AL13" s="169" t="str">
        <f t="shared" si="9"/>
        <v/>
      </c>
      <c r="AM13" s="169" t="str">
        <f t="shared" si="9"/>
        <v/>
      </c>
      <c r="AN13" s="169" t="str">
        <f t="shared" si="9"/>
        <v/>
      </c>
      <c r="AO13" s="169" t="str">
        <f t="shared" si="9"/>
        <v/>
      </c>
      <c r="AP13" s="169" t="str">
        <f t="shared" si="9"/>
        <v/>
      </c>
      <c r="AQ13" s="170">
        <f t="shared" ref="AQ13:AQ22" si="10">SUM(R13:AP13)</f>
        <v>675000</v>
      </c>
      <c r="AR13" s="170">
        <f>AQ13/25</f>
        <v>27000</v>
      </c>
      <c r="AS13" s="193">
        <f>IF(I13&lt;=0,0,G13/I13)</f>
        <v>45000</v>
      </c>
    </row>
    <row r="14" spans="1:45" ht="27.75" customHeight="1">
      <c r="A14" s="184">
        <f>'Inventory - Vehicles and Equip.'!A5</f>
        <v>2</v>
      </c>
      <c r="B14" s="184"/>
      <c r="C14" s="184" t="str">
        <f>'Inventory - Vehicles and Equip.'!E5</f>
        <v>Heavy Mobile Equipment</v>
      </c>
      <c r="D14" s="184" t="str">
        <f>'Inventory - Vehicles and Equip.'!F5</f>
        <v>Firetruck</v>
      </c>
      <c r="E14" s="185" t="str">
        <f>'Inventory - Vehicles and Equip.'!G5</f>
        <v>Quint 1</v>
      </c>
      <c r="F14" s="217">
        <f>'Inventory - Vehicles and Equip.'!H5</f>
        <v>0</v>
      </c>
      <c r="G14" s="187">
        <f>'Inventory - Vehicles and Equip.'!L5</f>
        <v>352500</v>
      </c>
      <c r="H14" s="188">
        <f>'Inventory - Vehicles and Equip.'!J5-'Inventory - Vehicles and Equip.'!O5</f>
        <v>2002</v>
      </c>
      <c r="I14" s="188">
        <f>'Inventory - Vehicles and Equip.'!N5</f>
        <v>20</v>
      </c>
      <c r="J14" s="188">
        <f>'Inventory - Vehicles and Equip.'!AD5</f>
        <v>0</v>
      </c>
      <c r="K14" s="190">
        <f t="shared" ref="K14:K77" si="11">IF(ISNUMBER(J14),H14+J14,H14+$I14)</f>
        <v>2002</v>
      </c>
      <c r="L14" s="190">
        <f t="shared" si="6"/>
        <v>2022</v>
      </c>
      <c r="M14" s="190">
        <f t="shared" si="6"/>
        <v>2042</v>
      </c>
      <c r="N14" s="190">
        <f t="shared" si="6"/>
        <v>2062</v>
      </c>
      <c r="O14" s="190">
        <f t="shared" si="6"/>
        <v>2082</v>
      </c>
      <c r="P14" s="191">
        <f t="shared" si="6"/>
        <v>2102</v>
      </c>
      <c r="Q14" s="169">
        <f t="shared" si="7"/>
        <v>352500</v>
      </c>
      <c r="R14" s="192" t="str">
        <f t="shared" si="8"/>
        <v/>
      </c>
      <c r="S14" s="169" t="str">
        <f t="shared" si="8"/>
        <v/>
      </c>
      <c r="T14" s="169" t="str">
        <f t="shared" si="8"/>
        <v/>
      </c>
      <c r="U14" s="169">
        <f t="shared" si="8"/>
        <v>352500</v>
      </c>
      <c r="V14" s="169" t="str">
        <f t="shared" si="8"/>
        <v/>
      </c>
      <c r="W14" s="169" t="str">
        <f t="shared" si="8"/>
        <v/>
      </c>
      <c r="X14" s="169" t="str">
        <f t="shared" si="8"/>
        <v/>
      </c>
      <c r="Y14" s="169" t="str">
        <f t="shared" si="8"/>
        <v/>
      </c>
      <c r="Z14" s="169" t="str">
        <f t="shared" si="8"/>
        <v/>
      </c>
      <c r="AA14" s="169" t="str">
        <f t="shared" si="8"/>
        <v/>
      </c>
      <c r="AB14" s="169" t="str">
        <f t="shared" si="9"/>
        <v/>
      </c>
      <c r="AC14" s="169" t="str">
        <f t="shared" si="9"/>
        <v/>
      </c>
      <c r="AD14" s="169" t="str">
        <f t="shared" si="9"/>
        <v/>
      </c>
      <c r="AE14" s="169" t="str">
        <f t="shared" si="9"/>
        <v/>
      </c>
      <c r="AF14" s="169" t="str">
        <f t="shared" si="9"/>
        <v/>
      </c>
      <c r="AG14" s="169" t="str">
        <f t="shared" si="9"/>
        <v/>
      </c>
      <c r="AH14" s="169" t="str">
        <f t="shared" si="9"/>
        <v/>
      </c>
      <c r="AI14" s="169" t="str">
        <f t="shared" si="9"/>
        <v/>
      </c>
      <c r="AJ14" s="169" t="str">
        <f t="shared" si="9"/>
        <v/>
      </c>
      <c r="AK14" s="169" t="str">
        <f t="shared" si="9"/>
        <v/>
      </c>
      <c r="AL14" s="169" t="str">
        <f t="shared" si="9"/>
        <v/>
      </c>
      <c r="AM14" s="169" t="str">
        <f t="shared" si="9"/>
        <v/>
      </c>
      <c r="AN14" s="169" t="str">
        <f t="shared" si="9"/>
        <v/>
      </c>
      <c r="AO14" s="169">
        <f t="shared" si="9"/>
        <v>352500</v>
      </c>
      <c r="AP14" s="169" t="str">
        <f t="shared" si="9"/>
        <v/>
      </c>
      <c r="AQ14" s="170">
        <f t="shared" si="10"/>
        <v>705000</v>
      </c>
      <c r="AR14" s="170">
        <f t="shared" ref="AR14:AR22" si="12">AQ14/25</f>
        <v>28200</v>
      </c>
      <c r="AS14" s="193">
        <f t="shared" ref="AS14:AS22" si="13">IF(I14&lt;=0,0,G14/I14)</f>
        <v>17625</v>
      </c>
    </row>
    <row r="15" spans="1:45" ht="27.75" customHeight="1">
      <c r="A15" s="184">
        <f>'Inventory - Vehicles and Equip.'!A6</f>
        <v>3</v>
      </c>
      <c r="B15" s="184"/>
      <c r="C15" s="184" t="str">
        <f>'Inventory - Vehicles and Equip.'!E6</f>
        <v xml:space="preserve">Vehicles </v>
      </c>
      <c r="D15" s="184" t="str">
        <f>'Inventory - Vehicles and Equip.'!F6</f>
        <v>Light Trucks</v>
      </c>
      <c r="E15" s="185" t="str">
        <f>'Inventory - Vehicles and Equip.'!G6</f>
        <v>F150 Pickup</v>
      </c>
      <c r="F15" s="217">
        <f>'Inventory - Vehicles and Equip.'!H6</f>
        <v>0</v>
      </c>
      <c r="G15" s="187">
        <f>'Inventory - Vehicles and Equip.'!L6</f>
        <v>18525</v>
      </c>
      <c r="H15" s="188">
        <f>'Inventory - Vehicles and Equip.'!J6-'Inventory - Vehicles and Equip.'!O6</f>
        <v>2014</v>
      </c>
      <c r="I15" s="188">
        <f>'Inventory - Vehicles and Equip.'!N6</f>
        <v>20</v>
      </c>
      <c r="J15" s="188">
        <f>'Inventory - Vehicles and Equip.'!AD6</f>
        <v>0</v>
      </c>
      <c r="K15" s="190">
        <f t="shared" si="11"/>
        <v>2014</v>
      </c>
      <c r="L15" s="190">
        <f t="shared" si="6"/>
        <v>2034</v>
      </c>
      <c r="M15" s="190">
        <f t="shared" si="6"/>
        <v>2054</v>
      </c>
      <c r="N15" s="190">
        <f t="shared" si="6"/>
        <v>2074</v>
      </c>
      <c r="O15" s="190">
        <f t="shared" si="6"/>
        <v>2094</v>
      </c>
      <c r="P15" s="191">
        <f t="shared" si="6"/>
        <v>2114</v>
      </c>
      <c r="Q15" s="169">
        <f t="shared" si="7"/>
        <v>18525</v>
      </c>
      <c r="R15" s="192" t="str">
        <f t="shared" si="8"/>
        <v/>
      </c>
      <c r="S15" s="169" t="str">
        <f t="shared" si="8"/>
        <v/>
      </c>
      <c r="T15" s="169" t="str">
        <f t="shared" si="8"/>
        <v/>
      </c>
      <c r="U15" s="169" t="str">
        <f t="shared" si="8"/>
        <v/>
      </c>
      <c r="V15" s="169" t="str">
        <f t="shared" si="8"/>
        <v/>
      </c>
      <c r="W15" s="169" t="str">
        <f t="shared" si="8"/>
        <v/>
      </c>
      <c r="X15" s="169" t="str">
        <f t="shared" si="8"/>
        <v/>
      </c>
      <c r="Y15" s="169" t="str">
        <f t="shared" si="8"/>
        <v/>
      </c>
      <c r="Z15" s="169" t="str">
        <f t="shared" si="8"/>
        <v/>
      </c>
      <c r="AA15" s="169" t="str">
        <f t="shared" si="8"/>
        <v/>
      </c>
      <c r="AB15" s="169" t="str">
        <f t="shared" si="9"/>
        <v/>
      </c>
      <c r="AC15" s="169" t="str">
        <f t="shared" si="9"/>
        <v/>
      </c>
      <c r="AD15" s="169" t="str">
        <f t="shared" si="9"/>
        <v/>
      </c>
      <c r="AE15" s="169" t="str">
        <f t="shared" si="9"/>
        <v/>
      </c>
      <c r="AF15" s="169" t="str">
        <f t="shared" si="9"/>
        <v/>
      </c>
      <c r="AG15" s="169">
        <f t="shared" si="9"/>
        <v>18525</v>
      </c>
      <c r="AH15" s="169" t="str">
        <f t="shared" si="9"/>
        <v/>
      </c>
      <c r="AI15" s="169" t="str">
        <f t="shared" si="9"/>
        <v/>
      </c>
      <c r="AJ15" s="169" t="str">
        <f t="shared" si="9"/>
        <v/>
      </c>
      <c r="AK15" s="169" t="str">
        <f t="shared" si="9"/>
        <v/>
      </c>
      <c r="AL15" s="169" t="str">
        <f t="shared" si="9"/>
        <v/>
      </c>
      <c r="AM15" s="169" t="str">
        <f t="shared" si="9"/>
        <v/>
      </c>
      <c r="AN15" s="169" t="str">
        <f t="shared" si="9"/>
        <v/>
      </c>
      <c r="AO15" s="169" t="str">
        <f t="shared" si="9"/>
        <v/>
      </c>
      <c r="AP15" s="169" t="str">
        <f t="shared" si="9"/>
        <v/>
      </c>
      <c r="AQ15" s="170">
        <f t="shared" si="10"/>
        <v>18525</v>
      </c>
      <c r="AR15" s="170">
        <f t="shared" si="12"/>
        <v>741</v>
      </c>
      <c r="AS15" s="193">
        <f t="shared" si="13"/>
        <v>926.25</v>
      </c>
    </row>
    <row r="16" spans="1:45" ht="27.75" customHeight="1">
      <c r="A16" s="184">
        <f>'Inventory - Vehicles and Equip.'!A7</f>
        <v>4</v>
      </c>
      <c r="B16" s="184"/>
      <c r="C16" s="184" t="str">
        <f>'Inventory - Vehicles and Equip.'!E7</f>
        <v xml:space="preserve">Vehicles </v>
      </c>
      <c r="D16" s="184" t="str">
        <f>'Inventory - Vehicles and Equip.'!F7</f>
        <v>Cars</v>
      </c>
      <c r="E16" s="185" t="str">
        <f>'Inventory - Vehicles and Equip.'!G7</f>
        <v>Ford Focus</v>
      </c>
      <c r="F16" s="217">
        <f>'Inventory - Vehicles and Equip.'!H7</f>
        <v>0</v>
      </c>
      <c r="G16" s="187">
        <f>'Inventory - Vehicles and Equip.'!L7</f>
        <v>35000</v>
      </c>
      <c r="H16" s="188">
        <f>'Inventory - Vehicles and Equip.'!J7-'Inventory - Vehicles and Equip.'!O7</f>
        <v>2010</v>
      </c>
      <c r="I16" s="188">
        <f>'Inventory - Vehicles and Equip.'!N7</f>
        <v>10</v>
      </c>
      <c r="J16" s="188">
        <f>'Inventory - Vehicles and Equip.'!AD7</f>
        <v>0</v>
      </c>
      <c r="K16" s="190">
        <f t="shared" si="11"/>
        <v>2010</v>
      </c>
      <c r="L16" s="190">
        <f t="shared" si="6"/>
        <v>2020</v>
      </c>
      <c r="M16" s="190">
        <f t="shared" si="6"/>
        <v>2030</v>
      </c>
      <c r="N16" s="190">
        <f t="shared" si="6"/>
        <v>2040</v>
      </c>
      <c r="O16" s="190">
        <f t="shared" si="6"/>
        <v>2050</v>
      </c>
      <c r="P16" s="191">
        <f t="shared" si="6"/>
        <v>2060</v>
      </c>
      <c r="Q16" s="169">
        <f t="shared" si="7"/>
        <v>35000</v>
      </c>
      <c r="R16" s="169" t="str">
        <f t="shared" si="8"/>
        <v/>
      </c>
      <c r="S16" s="169">
        <f t="shared" si="8"/>
        <v>35000</v>
      </c>
      <c r="T16" s="169" t="str">
        <f t="shared" si="8"/>
        <v/>
      </c>
      <c r="U16" s="169" t="str">
        <f t="shared" si="8"/>
        <v/>
      </c>
      <c r="V16" s="169" t="str">
        <f t="shared" si="8"/>
        <v/>
      </c>
      <c r="W16" s="169" t="str">
        <f t="shared" si="8"/>
        <v/>
      </c>
      <c r="X16" s="169" t="str">
        <f t="shared" si="8"/>
        <v/>
      </c>
      <c r="Y16" s="169" t="str">
        <f t="shared" si="8"/>
        <v/>
      </c>
      <c r="Z16" s="169" t="str">
        <f t="shared" si="8"/>
        <v/>
      </c>
      <c r="AA16" s="169" t="str">
        <f t="shared" si="8"/>
        <v/>
      </c>
      <c r="AB16" s="169" t="str">
        <f t="shared" si="9"/>
        <v/>
      </c>
      <c r="AC16" s="169">
        <f t="shared" si="9"/>
        <v>35000</v>
      </c>
      <c r="AD16" s="169" t="str">
        <f t="shared" si="9"/>
        <v/>
      </c>
      <c r="AE16" s="169" t="str">
        <f t="shared" si="9"/>
        <v/>
      </c>
      <c r="AF16" s="169" t="str">
        <f t="shared" si="9"/>
        <v/>
      </c>
      <c r="AG16" s="169" t="str">
        <f t="shared" si="9"/>
        <v/>
      </c>
      <c r="AH16" s="169" t="str">
        <f t="shared" si="9"/>
        <v/>
      </c>
      <c r="AI16" s="169" t="str">
        <f t="shared" si="9"/>
        <v/>
      </c>
      <c r="AJ16" s="169" t="str">
        <f t="shared" si="9"/>
        <v/>
      </c>
      <c r="AK16" s="169" t="str">
        <f t="shared" si="9"/>
        <v/>
      </c>
      <c r="AL16" s="169" t="str">
        <f t="shared" si="9"/>
        <v/>
      </c>
      <c r="AM16" s="169">
        <f t="shared" si="9"/>
        <v>35000</v>
      </c>
      <c r="AN16" s="169" t="str">
        <f t="shared" si="9"/>
        <v/>
      </c>
      <c r="AO16" s="169" t="str">
        <f t="shared" si="9"/>
        <v/>
      </c>
      <c r="AP16" s="169" t="str">
        <f t="shared" si="9"/>
        <v/>
      </c>
      <c r="AQ16" s="170">
        <f t="shared" si="10"/>
        <v>105000</v>
      </c>
      <c r="AR16" s="170">
        <f t="shared" si="12"/>
        <v>4200</v>
      </c>
      <c r="AS16" s="193">
        <f t="shared" si="13"/>
        <v>3500</v>
      </c>
    </row>
    <row r="17" spans="1:45" ht="27.75" customHeight="1">
      <c r="A17" s="184">
        <f>'Inventory - Vehicles and Equip.'!A8</f>
        <v>5</v>
      </c>
      <c r="B17" s="184"/>
      <c r="C17" s="184">
        <f>'Inventory - Vehicles and Equip.'!E8</f>
        <v>0</v>
      </c>
      <c r="D17" s="184">
        <f>'Inventory - Vehicles and Equip.'!F8</f>
        <v>0</v>
      </c>
      <c r="E17" s="185">
        <f>'Inventory - Vehicles and Equip.'!G8</f>
        <v>0</v>
      </c>
      <c r="F17" s="217">
        <f>'Inventory - Vehicles and Equip.'!H8</f>
        <v>0</v>
      </c>
      <c r="G17" s="187">
        <f>'Inventory - Vehicles and Equip.'!L8</f>
        <v>0</v>
      </c>
      <c r="H17" s="188">
        <f>'Inventory - Vehicles and Equip.'!J8-'Inventory - Vehicles and Equip.'!O8</f>
        <v>0</v>
      </c>
      <c r="I17" s="188">
        <f>'Inventory - Vehicles and Equip.'!N8</f>
        <v>0</v>
      </c>
      <c r="J17" s="188">
        <f>'Inventory - Vehicles and Equip.'!AD8</f>
        <v>0</v>
      </c>
      <c r="K17" s="190">
        <f t="shared" si="11"/>
        <v>0</v>
      </c>
      <c r="L17" s="190">
        <f t="shared" si="6"/>
        <v>0</v>
      </c>
      <c r="M17" s="190">
        <f t="shared" si="6"/>
        <v>0</v>
      </c>
      <c r="N17" s="190">
        <f t="shared" si="6"/>
        <v>0</v>
      </c>
      <c r="O17" s="190">
        <f t="shared" si="6"/>
        <v>0</v>
      </c>
      <c r="P17" s="191">
        <f t="shared" si="6"/>
        <v>0</v>
      </c>
      <c r="Q17" s="169" t="str">
        <f t="shared" si="7"/>
        <v/>
      </c>
      <c r="R17" s="192" t="str">
        <f t="shared" si="8"/>
        <v/>
      </c>
      <c r="S17" s="169" t="str">
        <f t="shared" si="8"/>
        <v/>
      </c>
      <c r="T17" s="169" t="str">
        <f t="shared" si="8"/>
        <v/>
      </c>
      <c r="U17" s="169" t="str">
        <f t="shared" si="8"/>
        <v/>
      </c>
      <c r="V17" s="169" t="str">
        <f t="shared" si="8"/>
        <v/>
      </c>
      <c r="W17" s="169" t="str">
        <f t="shared" si="8"/>
        <v/>
      </c>
      <c r="X17" s="169" t="str">
        <f t="shared" si="8"/>
        <v/>
      </c>
      <c r="Y17" s="169" t="str">
        <f t="shared" si="8"/>
        <v/>
      </c>
      <c r="Z17" s="169" t="str">
        <f t="shared" si="8"/>
        <v/>
      </c>
      <c r="AA17" s="169" t="str">
        <f t="shared" si="8"/>
        <v/>
      </c>
      <c r="AB17" s="169" t="str">
        <f t="shared" si="9"/>
        <v/>
      </c>
      <c r="AC17" s="169" t="str">
        <f t="shared" si="9"/>
        <v/>
      </c>
      <c r="AD17" s="169" t="str">
        <f t="shared" si="9"/>
        <v/>
      </c>
      <c r="AE17" s="169" t="str">
        <f t="shared" si="9"/>
        <v/>
      </c>
      <c r="AF17" s="169" t="str">
        <f t="shared" si="9"/>
        <v/>
      </c>
      <c r="AG17" s="169" t="str">
        <f t="shared" si="9"/>
        <v/>
      </c>
      <c r="AH17" s="169" t="str">
        <f t="shared" si="9"/>
        <v/>
      </c>
      <c r="AI17" s="169" t="str">
        <f t="shared" si="9"/>
        <v/>
      </c>
      <c r="AJ17" s="169" t="str">
        <f t="shared" si="9"/>
        <v/>
      </c>
      <c r="AK17" s="169" t="str">
        <f t="shared" si="9"/>
        <v/>
      </c>
      <c r="AL17" s="169" t="str">
        <f t="shared" si="9"/>
        <v/>
      </c>
      <c r="AM17" s="169" t="str">
        <f t="shared" si="9"/>
        <v/>
      </c>
      <c r="AN17" s="169" t="str">
        <f t="shared" si="9"/>
        <v/>
      </c>
      <c r="AO17" s="169" t="str">
        <f t="shared" si="9"/>
        <v/>
      </c>
      <c r="AP17" s="169" t="str">
        <f t="shared" si="9"/>
        <v/>
      </c>
      <c r="AQ17" s="170">
        <f t="shared" si="10"/>
        <v>0</v>
      </c>
      <c r="AR17" s="170">
        <f t="shared" si="12"/>
        <v>0</v>
      </c>
      <c r="AS17" s="193">
        <f t="shared" si="13"/>
        <v>0</v>
      </c>
    </row>
    <row r="18" spans="1:45" ht="27.75" customHeight="1">
      <c r="A18" s="184">
        <f>'Inventory - Vehicles and Equip.'!A9</f>
        <v>6</v>
      </c>
      <c r="B18" s="184"/>
      <c r="C18" s="184">
        <f>'Inventory - Vehicles and Equip.'!E9</f>
        <v>0</v>
      </c>
      <c r="D18" s="184">
        <f>'Inventory - Vehicles and Equip.'!F9</f>
        <v>0</v>
      </c>
      <c r="E18" s="185">
        <f>'Inventory - Vehicles and Equip.'!G9</f>
        <v>0</v>
      </c>
      <c r="F18" s="217">
        <f>'Inventory - Vehicles and Equip.'!H9</f>
        <v>0</v>
      </c>
      <c r="G18" s="187">
        <f>'Inventory - Vehicles and Equip.'!L9</f>
        <v>0</v>
      </c>
      <c r="H18" s="188">
        <f>'Inventory - Vehicles and Equip.'!J9-'Inventory - Vehicles and Equip.'!O9</f>
        <v>0</v>
      </c>
      <c r="I18" s="188">
        <f>'Inventory - Vehicles and Equip.'!N9</f>
        <v>0</v>
      </c>
      <c r="J18" s="188">
        <f>'Inventory - Vehicles and Equip.'!AD9</f>
        <v>0</v>
      </c>
      <c r="K18" s="190">
        <f t="shared" si="11"/>
        <v>0</v>
      </c>
      <c r="L18" s="190">
        <f t="shared" si="6"/>
        <v>0</v>
      </c>
      <c r="M18" s="190">
        <f t="shared" si="6"/>
        <v>0</v>
      </c>
      <c r="N18" s="190">
        <f t="shared" si="6"/>
        <v>0</v>
      </c>
      <c r="O18" s="190">
        <f t="shared" si="6"/>
        <v>0</v>
      </c>
      <c r="P18" s="191">
        <f t="shared" si="6"/>
        <v>0</v>
      </c>
      <c r="Q18" s="169" t="str">
        <f t="shared" si="7"/>
        <v/>
      </c>
      <c r="R18" s="192" t="str">
        <f t="shared" si="8"/>
        <v/>
      </c>
      <c r="S18" s="169" t="str">
        <f t="shared" si="8"/>
        <v/>
      </c>
      <c r="T18" s="169" t="str">
        <f t="shared" si="8"/>
        <v/>
      </c>
      <c r="U18" s="169" t="str">
        <f t="shared" si="8"/>
        <v/>
      </c>
      <c r="V18" s="169" t="str">
        <f t="shared" si="8"/>
        <v/>
      </c>
      <c r="W18" s="169" t="str">
        <f t="shared" si="8"/>
        <v/>
      </c>
      <c r="X18" s="169" t="str">
        <f t="shared" si="8"/>
        <v/>
      </c>
      <c r="Y18" s="169" t="str">
        <f t="shared" si="8"/>
        <v/>
      </c>
      <c r="Z18" s="169" t="str">
        <f t="shared" si="8"/>
        <v/>
      </c>
      <c r="AA18" s="169" t="str">
        <f t="shared" si="8"/>
        <v/>
      </c>
      <c r="AB18" s="169" t="str">
        <f t="shared" si="9"/>
        <v/>
      </c>
      <c r="AC18" s="169" t="str">
        <f t="shared" si="9"/>
        <v/>
      </c>
      <c r="AD18" s="169" t="str">
        <f t="shared" si="9"/>
        <v/>
      </c>
      <c r="AE18" s="169" t="str">
        <f t="shared" si="9"/>
        <v/>
      </c>
      <c r="AF18" s="169" t="str">
        <f t="shared" si="9"/>
        <v/>
      </c>
      <c r="AG18" s="169" t="str">
        <f t="shared" si="9"/>
        <v/>
      </c>
      <c r="AH18" s="169" t="str">
        <f t="shared" si="9"/>
        <v/>
      </c>
      <c r="AI18" s="169" t="str">
        <f t="shared" si="9"/>
        <v/>
      </c>
      <c r="AJ18" s="169" t="str">
        <f t="shared" si="9"/>
        <v/>
      </c>
      <c r="AK18" s="169" t="str">
        <f t="shared" si="9"/>
        <v/>
      </c>
      <c r="AL18" s="169" t="str">
        <f t="shared" si="9"/>
        <v/>
      </c>
      <c r="AM18" s="169" t="str">
        <f t="shared" si="9"/>
        <v/>
      </c>
      <c r="AN18" s="169" t="str">
        <f t="shared" si="9"/>
        <v/>
      </c>
      <c r="AO18" s="169" t="str">
        <f t="shared" si="9"/>
        <v/>
      </c>
      <c r="AP18" s="169" t="str">
        <f t="shared" si="9"/>
        <v/>
      </c>
      <c r="AQ18" s="170">
        <f t="shared" si="10"/>
        <v>0</v>
      </c>
      <c r="AR18" s="170">
        <f t="shared" si="12"/>
        <v>0</v>
      </c>
      <c r="AS18" s="193">
        <f t="shared" si="13"/>
        <v>0</v>
      </c>
    </row>
    <row r="19" spans="1:45" ht="27.75" customHeight="1">
      <c r="A19" s="184">
        <f>'Inventory - Vehicles and Equip.'!A10</f>
        <v>7</v>
      </c>
      <c r="B19" s="184"/>
      <c r="C19" s="184">
        <f>'Inventory - Vehicles and Equip.'!E10</f>
        <v>0</v>
      </c>
      <c r="D19" s="184">
        <f>'Inventory - Vehicles and Equip.'!F10</f>
        <v>0</v>
      </c>
      <c r="E19" s="185">
        <f>'Inventory - Vehicles and Equip.'!G10</f>
        <v>0</v>
      </c>
      <c r="F19" s="217">
        <f>'Inventory - Vehicles and Equip.'!H10</f>
        <v>0</v>
      </c>
      <c r="G19" s="187">
        <f>'Inventory - Vehicles and Equip.'!L10</f>
        <v>0</v>
      </c>
      <c r="H19" s="188">
        <f>'Inventory - Vehicles and Equip.'!J10-'Inventory - Vehicles and Equip.'!O10</f>
        <v>0</v>
      </c>
      <c r="I19" s="188">
        <f>'Inventory - Vehicles and Equip.'!N10</f>
        <v>0</v>
      </c>
      <c r="J19" s="188">
        <f>'Inventory - Vehicles and Equip.'!AD10</f>
        <v>0</v>
      </c>
      <c r="K19" s="190">
        <f t="shared" si="11"/>
        <v>0</v>
      </c>
      <c r="L19" s="190">
        <f t="shared" si="6"/>
        <v>0</v>
      </c>
      <c r="M19" s="190">
        <f t="shared" si="6"/>
        <v>0</v>
      </c>
      <c r="N19" s="190">
        <f t="shared" si="6"/>
        <v>0</v>
      </c>
      <c r="O19" s="190">
        <f t="shared" si="6"/>
        <v>0</v>
      </c>
      <c r="P19" s="191">
        <f t="shared" si="6"/>
        <v>0</v>
      </c>
      <c r="Q19" s="169" t="str">
        <f t="shared" si="7"/>
        <v/>
      </c>
      <c r="R19" s="192" t="str">
        <f t="shared" si="8"/>
        <v/>
      </c>
      <c r="S19" s="169" t="str">
        <f t="shared" si="8"/>
        <v/>
      </c>
      <c r="T19" s="169" t="str">
        <f t="shared" si="8"/>
        <v/>
      </c>
      <c r="U19" s="169" t="str">
        <f t="shared" si="8"/>
        <v/>
      </c>
      <c r="V19" s="169" t="str">
        <f t="shared" si="8"/>
        <v/>
      </c>
      <c r="W19" s="169" t="str">
        <f t="shared" si="8"/>
        <v/>
      </c>
      <c r="X19" s="169" t="str">
        <f t="shared" si="8"/>
        <v/>
      </c>
      <c r="Y19" s="169" t="str">
        <f t="shared" si="8"/>
        <v/>
      </c>
      <c r="Z19" s="169" t="str">
        <f t="shared" si="8"/>
        <v/>
      </c>
      <c r="AA19" s="169" t="str">
        <f t="shared" si="8"/>
        <v/>
      </c>
      <c r="AB19" s="169" t="str">
        <f t="shared" si="9"/>
        <v/>
      </c>
      <c r="AC19" s="169" t="str">
        <f t="shared" si="9"/>
        <v/>
      </c>
      <c r="AD19" s="169" t="str">
        <f t="shared" si="9"/>
        <v/>
      </c>
      <c r="AE19" s="169" t="str">
        <f t="shared" si="9"/>
        <v/>
      </c>
      <c r="AF19" s="169" t="str">
        <f t="shared" si="9"/>
        <v/>
      </c>
      <c r="AG19" s="169" t="str">
        <f t="shared" si="9"/>
        <v/>
      </c>
      <c r="AH19" s="169" t="str">
        <f t="shared" si="9"/>
        <v/>
      </c>
      <c r="AI19" s="169" t="str">
        <f t="shared" si="9"/>
        <v/>
      </c>
      <c r="AJ19" s="169" t="str">
        <f t="shared" si="9"/>
        <v/>
      </c>
      <c r="AK19" s="169" t="str">
        <f t="shared" si="9"/>
        <v/>
      </c>
      <c r="AL19" s="169" t="str">
        <f t="shared" si="9"/>
        <v/>
      </c>
      <c r="AM19" s="169" t="str">
        <f t="shared" si="9"/>
        <v/>
      </c>
      <c r="AN19" s="169" t="str">
        <f t="shared" si="9"/>
        <v/>
      </c>
      <c r="AO19" s="169" t="str">
        <f t="shared" si="9"/>
        <v/>
      </c>
      <c r="AP19" s="169" t="str">
        <f t="shared" si="9"/>
        <v/>
      </c>
      <c r="AQ19" s="170">
        <f t="shared" si="10"/>
        <v>0</v>
      </c>
      <c r="AR19" s="170">
        <f t="shared" si="12"/>
        <v>0</v>
      </c>
      <c r="AS19" s="193">
        <f t="shared" si="13"/>
        <v>0</v>
      </c>
    </row>
    <row r="20" spans="1:45" ht="27.75" customHeight="1">
      <c r="A20" s="184">
        <f>'Inventory - Vehicles and Equip.'!A11</f>
        <v>8</v>
      </c>
      <c r="B20" s="184"/>
      <c r="C20" s="184">
        <f>'Inventory - Vehicles and Equip.'!E11</f>
        <v>0</v>
      </c>
      <c r="D20" s="184">
        <f>'Inventory - Vehicles and Equip.'!F11</f>
        <v>0</v>
      </c>
      <c r="E20" s="185">
        <f>'Inventory - Vehicles and Equip.'!G11</f>
        <v>0</v>
      </c>
      <c r="F20" s="217">
        <f>'Inventory - Vehicles and Equip.'!H11</f>
        <v>0</v>
      </c>
      <c r="G20" s="187">
        <f>'Inventory - Vehicles and Equip.'!L11</f>
        <v>0</v>
      </c>
      <c r="H20" s="188">
        <f>'Inventory - Vehicles and Equip.'!J11-'Inventory - Vehicles and Equip.'!O11</f>
        <v>0</v>
      </c>
      <c r="I20" s="188">
        <f>'Inventory - Vehicles and Equip.'!N11</f>
        <v>0</v>
      </c>
      <c r="J20" s="188">
        <f>'Inventory - Vehicles and Equip.'!AD11</f>
        <v>0</v>
      </c>
      <c r="K20" s="190">
        <f t="shared" si="11"/>
        <v>0</v>
      </c>
      <c r="L20" s="190">
        <f t="shared" si="6"/>
        <v>0</v>
      </c>
      <c r="M20" s="190">
        <f t="shared" si="6"/>
        <v>0</v>
      </c>
      <c r="N20" s="190">
        <f t="shared" si="6"/>
        <v>0</v>
      </c>
      <c r="O20" s="190">
        <f t="shared" si="6"/>
        <v>0</v>
      </c>
      <c r="P20" s="191">
        <f t="shared" si="6"/>
        <v>0</v>
      </c>
      <c r="Q20" s="169" t="str">
        <f t="shared" si="7"/>
        <v/>
      </c>
      <c r="R20" s="192" t="str">
        <f t="shared" si="8"/>
        <v/>
      </c>
      <c r="S20" s="169" t="str">
        <f t="shared" si="8"/>
        <v/>
      </c>
      <c r="T20" s="169" t="str">
        <f t="shared" si="8"/>
        <v/>
      </c>
      <c r="U20" s="169" t="str">
        <f t="shared" si="8"/>
        <v/>
      </c>
      <c r="V20" s="169" t="str">
        <f t="shared" si="8"/>
        <v/>
      </c>
      <c r="W20" s="169" t="str">
        <f t="shared" si="8"/>
        <v/>
      </c>
      <c r="X20" s="169" t="str">
        <f t="shared" si="8"/>
        <v/>
      </c>
      <c r="Y20" s="169" t="str">
        <f t="shared" si="8"/>
        <v/>
      </c>
      <c r="Z20" s="169" t="str">
        <f t="shared" si="8"/>
        <v/>
      </c>
      <c r="AA20" s="169" t="str">
        <f t="shared" si="8"/>
        <v/>
      </c>
      <c r="AB20" s="169" t="str">
        <f t="shared" si="9"/>
        <v/>
      </c>
      <c r="AC20" s="169" t="str">
        <f t="shared" si="9"/>
        <v/>
      </c>
      <c r="AD20" s="169" t="str">
        <f t="shared" si="9"/>
        <v/>
      </c>
      <c r="AE20" s="169" t="str">
        <f t="shared" si="9"/>
        <v/>
      </c>
      <c r="AF20" s="169" t="str">
        <f t="shared" si="9"/>
        <v/>
      </c>
      <c r="AG20" s="169" t="str">
        <f t="shared" si="9"/>
        <v/>
      </c>
      <c r="AH20" s="169" t="str">
        <f t="shared" si="9"/>
        <v/>
      </c>
      <c r="AI20" s="169" t="str">
        <f t="shared" si="9"/>
        <v/>
      </c>
      <c r="AJ20" s="169" t="str">
        <f t="shared" si="9"/>
        <v/>
      </c>
      <c r="AK20" s="169" t="str">
        <f t="shared" si="9"/>
        <v/>
      </c>
      <c r="AL20" s="169" t="str">
        <f t="shared" si="9"/>
        <v/>
      </c>
      <c r="AM20" s="169" t="str">
        <f t="shared" si="9"/>
        <v/>
      </c>
      <c r="AN20" s="169" t="str">
        <f t="shared" si="9"/>
        <v/>
      </c>
      <c r="AO20" s="169" t="str">
        <f t="shared" si="9"/>
        <v/>
      </c>
      <c r="AP20" s="169" t="str">
        <f t="shared" si="9"/>
        <v/>
      </c>
      <c r="AQ20" s="170">
        <f t="shared" si="10"/>
        <v>0</v>
      </c>
      <c r="AR20" s="170">
        <f t="shared" si="12"/>
        <v>0</v>
      </c>
      <c r="AS20" s="193">
        <f t="shared" si="13"/>
        <v>0</v>
      </c>
    </row>
    <row r="21" spans="1:45" ht="27.75" customHeight="1">
      <c r="A21" s="184">
        <f>'Inventory - Vehicles and Equip.'!A12</f>
        <v>9</v>
      </c>
      <c r="B21" s="184"/>
      <c r="C21" s="184">
        <f>'Inventory - Vehicles and Equip.'!E12</f>
        <v>0</v>
      </c>
      <c r="D21" s="184">
        <f>'Inventory - Vehicles and Equip.'!F12</f>
        <v>0</v>
      </c>
      <c r="E21" s="185">
        <f>'Inventory - Vehicles and Equip.'!G12</f>
        <v>0</v>
      </c>
      <c r="F21" s="217">
        <f>'Inventory - Vehicles and Equip.'!H12</f>
        <v>0</v>
      </c>
      <c r="G21" s="187">
        <f>'Inventory - Vehicles and Equip.'!L12</f>
        <v>0</v>
      </c>
      <c r="H21" s="188">
        <f>'Inventory - Vehicles and Equip.'!J12-'Inventory - Vehicles and Equip.'!O12</f>
        <v>0</v>
      </c>
      <c r="I21" s="188">
        <f>'Inventory - Vehicles and Equip.'!N12</f>
        <v>0</v>
      </c>
      <c r="J21" s="188">
        <f>'Inventory - Vehicles and Equip.'!AD12</f>
        <v>0</v>
      </c>
      <c r="K21" s="190">
        <f t="shared" si="11"/>
        <v>0</v>
      </c>
      <c r="L21" s="190">
        <f t="shared" si="6"/>
        <v>0</v>
      </c>
      <c r="M21" s="190">
        <f t="shared" si="6"/>
        <v>0</v>
      </c>
      <c r="N21" s="190">
        <f t="shared" si="6"/>
        <v>0</v>
      </c>
      <c r="O21" s="190">
        <f t="shared" si="6"/>
        <v>0</v>
      </c>
      <c r="P21" s="191">
        <f t="shared" si="6"/>
        <v>0</v>
      </c>
      <c r="Q21" s="169" t="str">
        <f t="shared" si="7"/>
        <v/>
      </c>
      <c r="R21" s="192" t="str">
        <f t="shared" si="8"/>
        <v/>
      </c>
      <c r="S21" s="169" t="str">
        <f t="shared" si="8"/>
        <v/>
      </c>
      <c r="T21" s="169" t="str">
        <f t="shared" si="8"/>
        <v/>
      </c>
      <c r="U21" s="169" t="str">
        <f t="shared" si="8"/>
        <v/>
      </c>
      <c r="V21" s="169" t="str">
        <f t="shared" si="8"/>
        <v/>
      </c>
      <c r="W21" s="169" t="str">
        <f t="shared" si="8"/>
        <v/>
      </c>
      <c r="X21" s="169" t="str">
        <f t="shared" si="8"/>
        <v/>
      </c>
      <c r="Y21" s="169" t="str">
        <f t="shared" si="8"/>
        <v/>
      </c>
      <c r="Z21" s="169" t="str">
        <f t="shared" si="8"/>
        <v/>
      </c>
      <c r="AA21" s="169" t="str">
        <f t="shared" si="8"/>
        <v/>
      </c>
      <c r="AB21" s="169" t="str">
        <f t="shared" si="9"/>
        <v/>
      </c>
      <c r="AC21" s="169" t="str">
        <f t="shared" si="9"/>
        <v/>
      </c>
      <c r="AD21" s="169" t="str">
        <f t="shared" si="9"/>
        <v/>
      </c>
      <c r="AE21" s="169" t="str">
        <f t="shared" si="9"/>
        <v/>
      </c>
      <c r="AF21" s="169" t="str">
        <f t="shared" si="9"/>
        <v/>
      </c>
      <c r="AG21" s="169" t="str">
        <f t="shared" si="9"/>
        <v/>
      </c>
      <c r="AH21" s="169" t="str">
        <f t="shared" si="9"/>
        <v/>
      </c>
      <c r="AI21" s="169" t="str">
        <f t="shared" si="9"/>
        <v/>
      </c>
      <c r="AJ21" s="169" t="str">
        <f t="shared" si="9"/>
        <v/>
      </c>
      <c r="AK21" s="169" t="str">
        <f t="shared" si="9"/>
        <v/>
      </c>
      <c r="AL21" s="169" t="str">
        <f t="shared" si="9"/>
        <v/>
      </c>
      <c r="AM21" s="169" t="str">
        <f t="shared" si="9"/>
        <v/>
      </c>
      <c r="AN21" s="169" t="str">
        <f t="shared" si="9"/>
        <v/>
      </c>
      <c r="AO21" s="169" t="str">
        <f t="shared" si="9"/>
        <v/>
      </c>
      <c r="AP21" s="169" t="str">
        <f t="shared" si="9"/>
        <v/>
      </c>
      <c r="AQ21" s="170">
        <f t="shared" si="10"/>
        <v>0</v>
      </c>
      <c r="AR21" s="170">
        <f t="shared" si="12"/>
        <v>0</v>
      </c>
      <c r="AS21" s="193">
        <f t="shared" si="13"/>
        <v>0</v>
      </c>
    </row>
    <row r="22" spans="1:45" ht="27.75" customHeight="1">
      <c r="A22" s="184">
        <f>'Inventory - Vehicles and Equip.'!A13</f>
        <v>10</v>
      </c>
      <c r="B22" s="184"/>
      <c r="C22" s="184">
        <f>'Inventory - Vehicles and Equip.'!E13</f>
        <v>0</v>
      </c>
      <c r="D22" s="184">
        <f>'Inventory - Vehicles and Equip.'!F13</f>
        <v>0</v>
      </c>
      <c r="E22" s="185">
        <f>'Inventory - Vehicles and Equip.'!G13</f>
        <v>0</v>
      </c>
      <c r="F22" s="217">
        <f>'Inventory - Vehicles and Equip.'!H13</f>
        <v>0</v>
      </c>
      <c r="G22" s="187">
        <f>'Inventory - Vehicles and Equip.'!L13</f>
        <v>0</v>
      </c>
      <c r="H22" s="188">
        <f>'Inventory - Vehicles and Equip.'!J13-'Inventory - Vehicles and Equip.'!O13</f>
        <v>0</v>
      </c>
      <c r="I22" s="188">
        <f>'Inventory - Vehicles and Equip.'!N13</f>
        <v>0</v>
      </c>
      <c r="J22" s="188">
        <f>'Inventory - Vehicles and Equip.'!AD13</f>
        <v>0</v>
      </c>
      <c r="K22" s="190">
        <f t="shared" si="11"/>
        <v>0</v>
      </c>
      <c r="L22" s="190">
        <f t="shared" si="6"/>
        <v>0</v>
      </c>
      <c r="M22" s="190">
        <f t="shared" si="6"/>
        <v>0</v>
      </c>
      <c r="N22" s="190">
        <f t="shared" si="6"/>
        <v>0</v>
      </c>
      <c r="O22" s="190">
        <f t="shared" si="6"/>
        <v>0</v>
      </c>
      <c r="P22" s="191">
        <f t="shared" si="6"/>
        <v>0</v>
      </c>
      <c r="Q22" s="169" t="str">
        <f t="shared" si="7"/>
        <v/>
      </c>
      <c r="R22" s="192" t="str">
        <f t="shared" si="8"/>
        <v/>
      </c>
      <c r="S22" s="169" t="str">
        <f t="shared" si="8"/>
        <v/>
      </c>
      <c r="T22" s="169" t="str">
        <f t="shared" si="8"/>
        <v/>
      </c>
      <c r="U22" s="169" t="str">
        <f t="shared" si="8"/>
        <v/>
      </c>
      <c r="V22" s="169" t="str">
        <f t="shared" si="8"/>
        <v/>
      </c>
      <c r="W22" s="169" t="str">
        <f t="shared" si="8"/>
        <v/>
      </c>
      <c r="X22" s="169" t="str">
        <f t="shared" si="8"/>
        <v/>
      </c>
      <c r="Y22" s="169" t="str">
        <f t="shared" si="8"/>
        <v/>
      </c>
      <c r="Z22" s="169" t="str">
        <f t="shared" si="8"/>
        <v/>
      </c>
      <c r="AA22" s="169" t="str">
        <f t="shared" si="8"/>
        <v/>
      </c>
      <c r="AB22" s="169" t="str">
        <f t="shared" si="9"/>
        <v/>
      </c>
      <c r="AC22" s="169" t="str">
        <f t="shared" si="9"/>
        <v/>
      </c>
      <c r="AD22" s="169" t="str">
        <f t="shared" si="9"/>
        <v/>
      </c>
      <c r="AE22" s="169" t="str">
        <f t="shared" si="9"/>
        <v/>
      </c>
      <c r="AF22" s="169" t="str">
        <f t="shared" si="9"/>
        <v/>
      </c>
      <c r="AG22" s="169" t="str">
        <f t="shared" si="9"/>
        <v/>
      </c>
      <c r="AH22" s="169" t="str">
        <f t="shared" si="9"/>
        <v/>
      </c>
      <c r="AI22" s="169" t="str">
        <f t="shared" si="9"/>
        <v/>
      </c>
      <c r="AJ22" s="169" t="str">
        <f t="shared" si="9"/>
        <v/>
      </c>
      <c r="AK22" s="169" t="str">
        <f t="shared" si="9"/>
        <v/>
      </c>
      <c r="AL22" s="169" t="str">
        <f t="shared" si="9"/>
        <v/>
      </c>
      <c r="AM22" s="169" t="str">
        <f t="shared" si="9"/>
        <v/>
      </c>
      <c r="AN22" s="169" t="str">
        <f t="shared" si="9"/>
        <v/>
      </c>
      <c r="AO22" s="169" t="str">
        <f t="shared" si="9"/>
        <v/>
      </c>
      <c r="AP22" s="169" t="str">
        <f t="shared" si="9"/>
        <v/>
      </c>
      <c r="AQ22" s="170">
        <f t="shared" si="10"/>
        <v>0</v>
      </c>
      <c r="AR22" s="170">
        <f t="shared" si="12"/>
        <v>0</v>
      </c>
      <c r="AS22" s="193">
        <f t="shared" si="13"/>
        <v>0</v>
      </c>
    </row>
    <row r="23" spans="1:45" ht="27.75" customHeight="1">
      <c r="A23" s="184">
        <f>'Inventory - Vehicles and Equip.'!A14</f>
        <v>11</v>
      </c>
      <c r="B23" s="184"/>
      <c r="C23" s="184">
        <f>'Inventory - Vehicles and Equip.'!E14</f>
        <v>0</v>
      </c>
      <c r="D23" s="184">
        <f>'Inventory - Vehicles and Equip.'!F14</f>
        <v>0</v>
      </c>
      <c r="E23" s="185">
        <f>'Inventory - Vehicles and Equip.'!G14</f>
        <v>0</v>
      </c>
      <c r="F23" s="217">
        <f>'Inventory - Vehicles and Equip.'!H14</f>
        <v>0</v>
      </c>
      <c r="G23" s="187">
        <f>'Inventory - Vehicles and Equip.'!L14</f>
        <v>0</v>
      </c>
      <c r="H23" s="188">
        <f>'Inventory - Vehicles and Equip.'!J14-'Inventory - Vehicles and Equip.'!O14</f>
        <v>0</v>
      </c>
      <c r="I23" s="188">
        <f>'Inventory - Vehicles and Equip.'!N14</f>
        <v>0</v>
      </c>
      <c r="J23" s="188">
        <f>'Inventory - Vehicles and Equip.'!AD14</f>
        <v>0</v>
      </c>
      <c r="K23" s="190">
        <f t="shared" si="11"/>
        <v>0</v>
      </c>
      <c r="L23" s="190">
        <f t="shared" ref="L23:L86" si="14">K23+$I23</f>
        <v>0</v>
      </c>
      <c r="M23" s="190">
        <f t="shared" ref="M23:M86" si="15">L23+$I23</f>
        <v>0</v>
      </c>
      <c r="N23" s="190">
        <f t="shared" ref="N23:N86" si="16">M23+$I23</f>
        <v>0</v>
      </c>
      <c r="O23" s="190">
        <f t="shared" ref="O23:O86" si="17">N23+$I23</f>
        <v>0</v>
      </c>
      <c r="P23" s="191">
        <f t="shared" ref="P23:P86" si="18">O23+$I23</f>
        <v>0</v>
      </c>
      <c r="Q23" s="169" t="str">
        <f t="shared" ref="Q23:Q86" si="19">IF(AND(K23&lt;$R$12,K23&gt;0),G23,"")</f>
        <v/>
      </c>
      <c r="R23" s="192" t="str">
        <f t="shared" ref="R23:AA32" si="20">IF(OR($K23=R$12,$L23=R$12,$M23=R$12,$N23=R$12,$O23=R$12,$P23=R$12),$G23,"")</f>
        <v/>
      </c>
      <c r="S23" s="169" t="str">
        <f t="shared" si="20"/>
        <v/>
      </c>
      <c r="T23" s="169" t="str">
        <f t="shared" si="20"/>
        <v/>
      </c>
      <c r="U23" s="169" t="str">
        <f t="shared" si="20"/>
        <v/>
      </c>
      <c r="V23" s="169" t="str">
        <f t="shared" si="20"/>
        <v/>
      </c>
      <c r="W23" s="169" t="str">
        <f t="shared" si="20"/>
        <v/>
      </c>
      <c r="X23" s="169" t="str">
        <f t="shared" si="20"/>
        <v/>
      </c>
      <c r="Y23" s="169" t="str">
        <f t="shared" si="20"/>
        <v/>
      </c>
      <c r="Z23" s="169" t="str">
        <f t="shared" si="20"/>
        <v/>
      </c>
      <c r="AA23" s="169" t="str">
        <f t="shared" si="20"/>
        <v/>
      </c>
      <c r="AB23" s="169" t="str">
        <f t="shared" ref="AB23:AP32" si="21">IF(OR($K23=AB$12,$L23=AB$12,$M23=AB$12,$N23=AB$12,$O23=AB$12,$P23=AB$12),$G23,"")</f>
        <v/>
      </c>
      <c r="AC23" s="169" t="str">
        <f t="shared" si="21"/>
        <v/>
      </c>
      <c r="AD23" s="169" t="str">
        <f t="shared" si="21"/>
        <v/>
      </c>
      <c r="AE23" s="169" t="str">
        <f t="shared" si="21"/>
        <v/>
      </c>
      <c r="AF23" s="169" t="str">
        <f t="shared" si="21"/>
        <v/>
      </c>
      <c r="AG23" s="169" t="str">
        <f t="shared" si="21"/>
        <v/>
      </c>
      <c r="AH23" s="169" t="str">
        <f t="shared" si="21"/>
        <v/>
      </c>
      <c r="AI23" s="169" t="str">
        <f t="shared" si="21"/>
        <v/>
      </c>
      <c r="AJ23" s="169" t="str">
        <f t="shared" si="21"/>
        <v/>
      </c>
      <c r="AK23" s="169" t="str">
        <f t="shared" si="21"/>
        <v/>
      </c>
      <c r="AL23" s="169" t="str">
        <f t="shared" si="21"/>
        <v/>
      </c>
      <c r="AM23" s="169" t="str">
        <f t="shared" si="21"/>
        <v/>
      </c>
      <c r="AN23" s="169" t="str">
        <f t="shared" si="21"/>
        <v/>
      </c>
      <c r="AO23" s="169" t="str">
        <f t="shared" si="21"/>
        <v/>
      </c>
      <c r="AP23" s="169" t="str">
        <f t="shared" si="21"/>
        <v/>
      </c>
      <c r="AQ23" s="170">
        <f t="shared" ref="AQ23:AQ86" si="22">SUM(R23:AP23)</f>
        <v>0</v>
      </c>
      <c r="AR23" s="170">
        <f t="shared" ref="AR23:AR86" si="23">AQ23/25</f>
        <v>0</v>
      </c>
      <c r="AS23" s="193">
        <f t="shared" ref="AS23:AS86" si="24">IF(I23&lt;=0,0,G23/I23)</f>
        <v>0</v>
      </c>
    </row>
    <row r="24" spans="1:45" ht="27.75" customHeight="1">
      <c r="A24" s="184">
        <f>'Inventory - Vehicles and Equip.'!A15</f>
        <v>12</v>
      </c>
      <c r="B24" s="184"/>
      <c r="C24" s="184">
        <f>'Inventory - Vehicles and Equip.'!E15</f>
        <v>0</v>
      </c>
      <c r="D24" s="184">
        <f>'Inventory - Vehicles and Equip.'!F15</f>
        <v>0</v>
      </c>
      <c r="E24" s="185">
        <f>'Inventory - Vehicles and Equip.'!G15</f>
        <v>0</v>
      </c>
      <c r="F24" s="217">
        <f>'Inventory - Vehicles and Equip.'!H15</f>
        <v>0</v>
      </c>
      <c r="G24" s="187">
        <f>'Inventory - Vehicles and Equip.'!L15</f>
        <v>0</v>
      </c>
      <c r="H24" s="188">
        <f>'Inventory - Vehicles and Equip.'!J15-'Inventory - Vehicles and Equip.'!O15</f>
        <v>0</v>
      </c>
      <c r="I24" s="188">
        <f>'Inventory - Vehicles and Equip.'!N15</f>
        <v>0</v>
      </c>
      <c r="J24" s="188">
        <f>'Inventory - Vehicles and Equip.'!AD15</f>
        <v>0</v>
      </c>
      <c r="K24" s="190">
        <f t="shared" si="11"/>
        <v>0</v>
      </c>
      <c r="L24" s="190">
        <f t="shared" si="14"/>
        <v>0</v>
      </c>
      <c r="M24" s="190">
        <f t="shared" si="15"/>
        <v>0</v>
      </c>
      <c r="N24" s="190">
        <f t="shared" si="16"/>
        <v>0</v>
      </c>
      <c r="O24" s="190">
        <f t="shared" si="17"/>
        <v>0</v>
      </c>
      <c r="P24" s="191">
        <f t="shared" si="18"/>
        <v>0</v>
      </c>
      <c r="Q24" s="169" t="str">
        <f t="shared" si="19"/>
        <v/>
      </c>
      <c r="R24" s="192" t="str">
        <f t="shared" si="20"/>
        <v/>
      </c>
      <c r="S24" s="169" t="str">
        <f t="shared" si="20"/>
        <v/>
      </c>
      <c r="T24" s="169" t="str">
        <f t="shared" si="20"/>
        <v/>
      </c>
      <c r="U24" s="169" t="str">
        <f t="shared" si="20"/>
        <v/>
      </c>
      <c r="V24" s="169" t="str">
        <f t="shared" si="20"/>
        <v/>
      </c>
      <c r="W24" s="169" t="str">
        <f t="shared" si="20"/>
        <v/>
      </c>
      <c r="X24" s="169" t="str">
        <f t="shared" si="20"/>
        <v/>
      </c>
      <c r="Y24" s="169" t="str">
        <f t="shared" si="20"/>
        <v/>
      </c>
      <c r="Z24" s="169" t="str">
        <f t="shared" si="20"/>
        <v/>
      </c>
      <c r="AA24" s="169" t="str">
        <f t="shared" si="20"/>
        <v/>
      </c>
      <c r="AB24" s="169" t="str">
        <f t="shared" si="21"/>
        <v/>
      </c>
      <c r="AC24" s="169" t="str">
        <f t="shared" si="21"/>
        <v/>
      </c>
      <c r="AD24" s="169" t="str">
        <f t="shared" si="21"/>
        <v/>
      </c>
      <c r="AE24" s="169" t="str">
        <f t="shared" si="21"/>
        <v/>
      </c>
      <c r="AF24" s="169" t="str">
        <f t="shared" si="21"/>
        <v/>
      </c>
      <c r="AG24" s="169" t="str">
        <f t="shared" si="21"/>
        <v/>
      </c>
      <c r="AH24" s="169" t="str">
        <f t="shared" si="21"/>
        <v/>
      </c>
      <c r="AI24" s="169" t="str">
        <f t="shared" si="21"/>
        <v/>
      </c>
      <c r="AJ24" s="169" t="str">
        <f t="shared" si="21"/>
        <v/>
      </c>
      <c r="AK24" s="169" t="str">
        <f t="shared" si="21"/>
        <v/>
      </c>
      <c r="AL24" s="169" t="str">
        <f t="shared" si="21"/>
        <v/>
      </c>
      <c r="AM24" s="169" t="str">
        <f t="shared" si="21"/>
        <v/>
      </c>
      <c r="AN24" s="169" t="str">
        <f t="shared" si="21"/>
        <v/>
      </c>
      <c r="AO24" s="169" t="str">
        <f t="shared" si="21"/>
        <v/>
      </c>
      <c r="AP24" s="169" t="str">
        <f t="shared" si="21"/>
        <v/>
      </c>
      <c r="AQ24" s="170">
        <f t="shared" si="22"/>
        <v>0</v>
      </c>
      <c r="AR24" s="170">
        <f t="shared" si="23"/>
        <v>0</v>
      </c>
      <c r="AS24" s="193">
        <f t="shared" si="24"/>
        <v>0</v>
      </c>
    </row>
    <row r="25" spans="1:45" ht="27.75" customHeight="1">
      <c r="A25" s="184">
        <f>'Inventory - Vehicles and Equip.'!A16</f>
        <v>13</v>
      </c>
      <c r="B25" s="184"/>
      <c r="C25" s="184">
        <f>'Inventory - Vehicles and Equip.'!E16</f>
        <v>0</v>
      </c>
      <c r="D25" s="184">
        <f>'Inventory - Vehicles and Equip.'!F16</f>
        <v>0</v>
      </c>
      <c r="E25" s="185">
        <f>'Inventory - Vehicles and Equip.'!G16</f>
        <v>0</v>
      </c>
      <c r="F25" s="217">
        <f>'Inventory - Vehicles and Equip.'!H16</f>
        <v>0</v>
      </c>
      <c r="G25" s="187">
        <f>'Inventory - Vehicles and Equip.'!L16</f>
        <v>0</v>
      </c>
      <c r="H25" s="188">
        <f>'Inventory - Vehicles and Equip.'!J16-'Inventory - Vehicles and Equip.'!O16</f>
        <v>0</v>
      </c>
      <c r="I25" s="188">
        <f>'Inventory - Vehicles and Equip.'!N16</f>
        <v>0</v>
      </c>
      <c r="J25" s="188">
        <f>'Inventory - Vehicles and Equip.'!AD16</f>
        <v>0</v>
      </c>
      <c r="K25" s="190">
        <f t="shared" si="11"/>
        <v>0</v>
      </c>
      <c r="L25" s="190">
        <f t="shared" si="14"/>
        <v>0</v>
      </c>
      <c r="M25" s="190">
        <f t="shared" si="15"/>
        <v>0</v>
      </c>
      <c r="N25" s="190">
        <f t="shared" si="16"/>
        <v>0</v>
      </c>
      <c r="O25" s="190">
        <f t="shared" si="17"/>
        <v>0</v>
      </c>
      <c r="P25" s="191">
        <f t="shared" si="18"/>
        <v>0</v>
      </c>
      <c r="Q25" s="169" t="str">
        <f t="shared" si="19"/>
        <v/>
      </c>
      <c r="R25" s="192" t="str">
        <f t="shared" si="20"/>
        <v/>
      </c>
      <c r="S25" s="169" t="str">
        <f t="shared" si="20"/>
        <v/>
      </c>
      <c r="T25" s="169" t="str">
        <f t="shared" si="20"/>
        <v/>
      </c>
      <c r="U25" s="169" t="str">
        <f t="shared" si="20"/>
        <v/>
      </c>
      <c r="V25" s="169" t="str">
        <f t="shared" si="20"/>
        <v/>
      </c>
      <c r="W25" s="169" t="str">
        <f t="shared" si="20"/>
        <v/>
      </c>
      <c r="X25" s="169" t="str">
        <f t="shared" si="20"/>
        <v/>
      </c>
      <c r="Y25" s="169" t="str">
        <f t="shared" si="20"/>
        <v/>
      </c>
      <c r="Z25" s="169" t="str">
        <f t="shared" si="20"/>
        <v/>
      </c>
      <c r="AA25" s="169" t="str">
        <f t="shared" si="20"/>
        <v/>
      </c>
      <c r="AB25" s="169" t="str">
        <f t="shared" si="21"/>
        <v/>
      </c>
      <c r="AC25" s="169" t="str">
        <f t="shared" si="21"/>
        <v/>
      </c>
      <c r="AD25" s="169" t="str">
        <f t="shared" si="21"/>
        <v/>
      </c>
      <c r="AE25" s="169" t="str">
        <f t="shared" si="21"/>
        <v/>
      </c>
      <c r="AF25" s="169" t="str">
        <f t="shared" si="21"/>
        <v/>
      </c>
      <c r="AG25" s="169" t="str">
        <f t="shared" si="21"/>
        <v/>
      </c>
      <c r="AH25" s="169" t="str">
        <f t="shared" si="21"/>
        <v/>
      </c>
      <c r="AI25" s="169" t="str">
        <f t="shared" si="21"/>
        <v/>
      </c>
      <c r="AJ25" s="169" t="str">
        <f t="shared" si="21"/>
        <v/>
      </c>
      <c r="AK25" s="169" t="str">
        <f t="shared" si="21"/>
        <v/>
      </c>
      <c r="AL25" s="169" t="str">
        <f t="shared" si="21"/>
        <v/>
      </c>
      <c r="AM25" s="169" t="str">
        <f t="shared" si="21"/>
        <v/>
      </c>
      <c r="AN25" s="169" t="str">
        <f t="shared" si="21"/>
        <v/>
      </c>
      <c r="AO25" s="169" t="str">
        <f t="shared" si="21"/>
        <v/>
      </c>
      <c r="AP25" s="169" t="str">
        <f t="shared" si="21"/>
        <v/>
      </c>
      <c r="AQ25" s="170">
        <f t="shared" si="22"/>
        <v>0</v>
      </c>
      <c r="AR25" s="170">
        <f t="shared" si="23"/>
        <v>0</v>
      </c>
      <c r="AS25" s="193">
        <f t="shared" si="24"/>
        <v>0</v>
      </c>
    </row>
    <row r="26" spans="1:45" ht="27.75" customHeight="1">
      <c r="A26" s="184">
        <f>'Inventory - Vehicles and Equip.'!A17</f>
        <v>14</v>
      </c>
      <c r="B26" s="184"/>
      <c r="C26" s="184">
        <f>'Inventory - Vehicles and Equip.'!E17</f>
        <v>0</v>
      </c>
      <c r="D26" s="184">
        <f>'Inventory - Vehicles and Equip.'!F17</f>
        <v>0</v>
      </c>
      <c r="E26" s="185">
        <f>'Inventory - Vehicles and Equip.'!G17</f>
        <v>0</v>
      </c>
      <c r="F26" s="217">
        <f>'Inventory - Vehicles and Equip.'!H17</f>
        <v>0</v>
      </c>
      <c r="G26" s="187">
        <f>'Inventory - Vehicles and Equip.'!L17</f>
        <v>0</v>
      </c>
      <c r="H26" s="188">
        <f>'Inventory - Vehicles and Equip.'!J17-'Inventory - Vehicles and Equip.'!O17</f>
        <v>0</v>
      </c>
      <c r="I26" s="188">
        <f>'Inventory - Vehicles and Equip.'!N17</f>
        <v>0</v>
      </c>
      <c r="J26" s="188">
        <f>'Inventory - Vehicles and Equip.'!AD17</f>
        <v>0</v>
      </c>
      <c r="K26" s="190">
        <f t="shared" si="11"/>
        <v>0</v>
      </c>
      <c r="L26" s="190">
        <f t="shared" si="14"/>
        <v>0</v>
      </c>
      <c r="M26" s="190">
        <f t="shared" si="15"/>
        <v>0</v>
      </c>
      <c r="N26" s="190">
        <f t="shared" si="16"/>
        <v>0</v>
      </c>
      <c r="O26" s="190">
        <f t="shared" si="17"/>
        <v>0</v>
      </c>
      <c r="P26" s="191">
        <f t="shared" si="18"/>
        <v>0</v>
      </c>
      <c r="Q26" s="169" t="str">
        <f t="shared" si="19"/>
        <v/>
      </c>
      <c r="R26" s="192" t="str">
        <f t="shared" si="20"/>
        <v/>
      </c>
      <c r="S26" s="169" t="str">
        <f t="shared" si="20"/>
        <v/>
      </c>
      <c r="T26" s="169" t="str">
        <f t="shared" si="20"/>
        <v/>
      </c>
      <c r="U26" s="169" t="str">
        <f t="shared" si="20"/>
        <v/>
      </c>
      <c r="V26" s="169" t="str">
        <f t="shared" si="20"/>
        <v/>
      </c>
      <c r="W26" s="169" t="str">
        <f t="shared" si="20"/>
        <v/>
      </c>
      <c r="X26" s="169" t="str">
        <f t="shared" si="20"/>
        <v/>
      </c>
      <c r="Y26" s="169" t="str">
        <f t="shared" si="20"/>
        <v/>
      </c>
      <c r="Z26" s="169" t="str">
        <f t="shared" si="20"/>
        <v/>
      </c>
      <c r="AA26" s="169" t="str">
        <f t="shared" si="20"/>
        <v/>
      </c>
      <c r="AB26" s="169" t="str">
        <f t="shared" si="21"/>
        <v/>
      </c>
      <c r="AC26" s="169" t="str">
        <f t="shared" si="21"/>
        <v/>
      </c>
      <c r="AD26" s="169" t="str">
        <f t="shared" si="21"/>
        <v/>
      </c>
      <c r="AE26" s="169" t="str">
        <f t="shared" si="21"/>
        <v/>
      </c>
      <c r="AF26" s="169" t="str">
        <f t="shared" si="21"/>
        <v/>
      </c>
      <c r="AG26" s="169" t="str">
        <f t="shared" si="21"/>
        <v/>
      </c>
      <c r="AH26" s="169" t="str">
        <f t="shared" si="21"/>
        <v/>
      </c>
      <c r="AI26" s="169" t="str">
        <f t="shared" si="21"/>
        <v/>
      </c>
      <c r="AJ26" s="169" t="str">
        <f t="shared" si="21"/>
        <v/>
      </c>
      <c r="AK26" s="169" t="str">
        <f t="shared" si="21"/>
        <v/>
      </c>
      <c r="AL26" s="169" t="str">
        <f t="shared" si="21"/>
        <v/>
      </c>
      <c r="AM26" s="169" t="str">
        <f t="shared" si="21"/>
        <v/>
      </c>
      <c r="AN26" s="169" t="str">
        <f t="shared" si="21"/>
        <v/>
      </c>
      <c r="AO26" s="169" t="str">
        <f t="shared" si="21"/>
        <v/>
      </c>
      <c r="AP26" s="169" t="str">
        <f t="shared" si="21"/>
        <v/>
      </c>
      <c r="AQ26" s="170">
        <f t="shared" si="22"/>
        <v>0</v>
      </c>
      <c r="AR26" s="170">
        <f t="shared" si="23"/>
        <v>0</v>
      </c>
      <c r="AS26" s="193">
        <f t="shared" si="24"/>
        <v>0</v>
      </c>
    </row>
    <row r="27" spans="1:45" ht="27.75" customHeight="1">
      <c r="A27" s="184">
        <f>'Inventory - Vehicles and Equip.'!A18</f>
        <v>15</v>
      </c>
      <c r="B27" s="184"/>
      <c r="C27" s="184">
        <f>'Inventory - Vehicles and Equip.'!E18</f>
        <v>0</v>
      </c>
      <c r="D27" s="184">
        <f>'Inventory - Vehicles and Equip.'!F18</f>
        <v>0</v>
      </c>
      <c r="E27" s="185">
        <f>'Inventory - Vehicles and Equip.'!G18</f>
        <v>0</v>
      </c>
      <c r="F27" s="217">
        <f>'Inventory - Vehicles and Equip.'!H18</f>
        <v>0</v>
      </c>
      <c r="G27" s="187">
        <f>'Inventory - Vehicles and Equip.'!L18</f>
        <v>0</v>
      </c>
      <c r="H27" s="188">
        <f>'Inventory - Vehicles and Equip.'!J18-'Inventory - Vehicles and Equip.'!O18</f>
        <v>0</v>
      </c>
      <c r="I27" s="188">
        <f>'Inventory - Vehicles and Equip.'!N18</f>
        <v>0</v>
      </c>
      <c r="J27" s="188">
        <f>'Inventory - Vehicles and Equip.'!AD18</f>
        <v>0</v>
      </c>
      <c r="K27" s="190">
        <f t="shared" si="11"/>
        <v>0</v>
      </c>
      <c r="L27" s="190">
        <f t="shared" si="14"/>
        <v>0</v>
      </c>
      <c r="M27" s="190">
        <f t="shared" si="15"/>
        <v>0</v>
      </c>
      <c r="N27" s="190">
        <f t="shared" si="16"/>
        <v>0</v>
      </c>
      <c r="O27" s="190">
        <f t="shared" si="17"/>
        <v>0</v>
      </c>
      <c r="P27" s="191">
        <f t="shared" si="18"/>
        <v>0</v>
      </c>
      <c r="Q27" s="169" t="str">
        <f t="shared" si="19"/>
        <v/>
      </c>
      <c r="R27" s="192" t="str">
        <f t="shared" si="20"/>
        <v/>
      </c>
      <c r="S27" s="169" t="str">
        <f t="shared" si="20"/>
        <v/>
      </c>
      <c r="T27" s="169" t="str">
        <f t="shared" si="20"/>
        <v/>
      </c>
      <c r="U27" s="169" t="str">
        <f t="shared" si="20"/>
        <v/>
      </c>
      <c r="V27" s="169" t="str">
        <f t="shared" si="20"/>
        <v/>
      </c>
      <c r="W27" s="169" t="str">
        <f t="shared" si="20"/>
        <v/>
      </c>
      <c r="X27" s="169" t="str">
        <f t="shared" si="20"/>
        <v/>
      </c>
      <c r="Y27" s="169" t="str">
        <f t="shared" si="20"/>
        <v/>
      </c>
      <c r="Z27" s="169" t="str">
        <f t="shared" si="20"/>
        <v/>
      </c>
      <c r="AA27" s="169" t="str">
        <f t="shared" si="20"/>
        <v/>
      </c>
      <c r="AB27" s="169" t="str">
        <f t="shared" si="21"/>
        <v/>
      </c>
      <c r="AC27" s="169" t="str">
        <f t="shared" si="21"/>
        <v/>
      </c>
      <c r="AD27" s="169" t="str">
        <f t="shared" si="21"/>
        <v/>
      </c>
      <c r="AE27" s="169" t="str">
        <f t="shared" si="21"/>
        <v/>
      </c>
      <c r="AF27" s="169" t="str">
        <f t="shared" si="21"/>
        <v/>
      </c>
      <c r="AG27" s="169" t="str">
        <f t="shared" si="21"/>
        <v/>
      </c>
      <c r="AH27" s="169" t="str">
        <f t="shared" si="21"/>
        <v/>
      </c>
      <c r="AI27" s="169" t="str">
        <f t="shared" si="21"/>
        <v/>
      </c>
      <c r="AJ27" s="169" t="str">
        <f t="shared" si="21"/>
        <v/>
      </c>
      <c r="AK27" s="169" t="str">
        <f t="shared" si="21"/>
        <v/>
      </c>
      <c r="AL27" s="169" t="str">
        <f t="shared" si="21"/>
        <v/>
      </c>
      <c r="AM27" s="169" t="str">
        <f t="shared" si="21"/>
        <v/>
      </c>
      <c r="AN27" s="169" t="str">
        <f t="shared" si="21"/>
        <v/>
      </c>
      <c r="AO27" s="169" t="str">
        <f t="shared" si="21"/>
        <v/>
      </c>
      <c r="AP27" s="169" t="str">
        <f t="shared" si="21"/>
        <v/>
      </c>
      <c r="AQ27" s="170">
        <f t="shared" si="22"/>
        <v>0</v>
      </c>
      <c r="AR27" s="170">
        <f t="shared" si="23"/>
        <v>0</v>
      </c>
      <c r="AS27" s="193">
        <f t="shared" si="24"/>
        <v>0</v>
      </c>
    </row>
    <row r="28" spans="1:45" ht="27.75" customHeight="1">
      <c r="A28" s="184">
        <f>'Inventory - Vehicles and Equip.'!A19</f>
        <v>16</v>
      </c>
      <c r="B28" s="184"/>
      <c r="C28" s="184">
        <f>'Inventory - Vehicles and Equip.'!E19</f>
        <v>0</v>
      </c>
      <c r="D28" s="184">
        <f>'Inventory - Vehicles and Equip.'!F19</f>
        <v>0</v>
      </c>
      <c r="E28" s="185">
        <f>'Inventory - Vehicles and Equip.'!G19</f>
        <v>0</v>
      </c>
      <c r="F28" s="217">
        <f>'Inventory - Vehicles and Equip.'!H19</f>
        <v>0</v>
      </c>
      <c r="G28" s="187">
        <f>'Inventory - Vehicles and Equip.'!L19</f>
        <v>0</v>
      </c>
      <c r="H28" s="188">
        <f>'Inventory - Vehicles and Equip.'!J19-'Inventory - Vehicles and Equip.'!O19</f>
        <v>0</v>
      </c>
      <c r="I28" s="188">
        <f>'Inventory - Vehicles and Equip.'!N19</f>
        <v>0</v>
      </c>
      <c r="J28" s="188">
        <f>'Inventory - Vehicles and Equip.'!AD19</f>
        <v>0</v>
      </c>
      <c r="K28" s="190">
        <f t="shared" si="11"/>
        <v>0</v>
      </c>
      <c r="L28" s="190">
        <f t="shared" si="14"/>
        <v>0</v>
      </c>
      <c r="M28" s="190">
        <f t="shared" si="15"/>
        <v>0</v>
      </c>
      <c r="N28" s="190">
        <f t="shared" si="16"/>
        <v>0</v>
      </c>
      <c r="O28" s="190">
        <f t="shared" si="17"/>
        <v>0</v>
      </c>
      <c r="P28" s="191">
        <f t="shared" si="18"/>
        <v>0</v>
      </c>
      <c r="Q28" s="169" t="str">
        <f t="shared" si="19"/>
        <v/>
      </c>
      <c r="R28" s="192" t="str">
        <f t="shared" si="20"/>
        <v/>
      </c>
      <c r="S28" s="169" t="str">
        <f t="shared" si="20"/>
        <v/>
      </c>
      <c r="T28" s="169" t="str">
        <f t="shared" si="20"/>
        <v/>
      </c>
      <c r="U28" s="169" t="str">
        <f t="shared" si="20"/>
        <v/>
      </c>
      <c r="V28" s="169" t="str">
        <f t="shared" si="20"/>
        <v/>
      </c>
      <c r="W28" s="169" t="str">
        <f t="shared" si="20"/>
        <v/>
      </c>
      <c r="X28" s="169" t="str">
        <f t="shared" si="20"/>
        <v/>
      </c>
      <c r="Y28" s="169" t="str">
        <f t="shared" si="20"/>
        <v/>
      </c>
      <c r="Z28" s="169" t="str">
        <f t="shared" si="20"/>
        <v/>
      </c>
      <c r="AA28" s="169" t="str">
        <f t="shared" si="20"/>
        <v/>
      </c>
      <c r="AB28" s="169" t="str">
        <f t="shared" si="21"/>
        <v/>
      </c>
      <c r="AC28" s="169" t="str">
        <f t="shared" si="21"/>
        <v/>
      </c>
      <c r="AD28" s="169" t="str">
        <f t="shared" si="21"/>
        <v/>
      </c>
      <c r="AE28" s="169" t="str">
        <f t="shared" si="21"/>
        <v/>
      </c>
      <c r="AF28" s="169" t="str">
        <f t="shared" si="21"/>
        <v/>
      </c>
      <c r="AG28" s="169" t="str">
        <f t="shared" si="21"/>
        <v/>
      </c>
      <c r="AH28" s="169" t="str">
        <f t="shared" si="21"/>
        <v/>
      </c>
      <c r="AI28" s="169" t="str">
        <f t="shared" si="21"/>
        <v/>
      </c>
      <c r="AJ28" s="169" t="str">
        <f t="shared" si="21"/>
        <v/>
      </c>
      <c r="AK28" s="169" t="str">
        <f t="shared" si="21"/>
        <v/>
      </c>
      <c r="AL28" s="169" t="str">
        <f t="shared" si="21"/>
        <v/>
      </c>
      <c r="AM28" s="169" t="str">
        <f t="shared" si="21"/>
        <v/>
      </c>
      <c r="AN28" s="169" t="str">
        <f t="shared" si="21"/>
        <v/>
      </c>
      <c r="AO28" s="169" t="str">
        <f t="shared" si="21"/>
        <v/>
      </c>
      <c r="AP28" s="169" t="str">
        <f t="shared" si="21"/>
        <v/>
      </c>
      <c r="AQ28" s="170">
        <f t="shared" si="22"/>
        <v>0</v>
      </c>
      <c r="AR28" s="170">
        <f t="shared" si="23"/>
        <v>0</v>
      </c>
      <c r="AS28" s="193">
        <f t="shared" si="24"/>
        <v>0</v>
      </c>
    </row>
    <row r="29" spans="1:45" ht="27.75" customHeight="1">
      <c r="A29" s="184">
        <f>'Inventory - Vehicles and Equip.'!A20</f>
        <v>17</v>
      </c>
      <c r="B29" s="184"/>
      <c r="C29" s="184">
        <f>'Inventory - Vehicles and Equip.'!E20</f>
        <v>0</v>
      </c>
      <c r="D29" s="184">
        <f>'Inventory - Vehicles and Equip.'!F20</f>
        <v>0</v>
      </c>
      <c r="E29" s="185">
        <f>'Inventory - Vehicles and Equip.'!G20</f>
        <v>0</v>
      </c>
      <c r="F29" s="217">
        <f>'Inventory - Vehicles and Equip.'!H20</f>
        <v>0</v>
      </c>
      <c r="G29" s="187">
        <f>'Inventory - Vehicles and Equip.'!L20</f>
        <v>0</v>
      </c>
      <c r="H29" s="188">
        <f>'Inventory - Vehicles and Equip.'!J20-'Inventory - Vehicles and Equip.'!O20</f>
        <v>0</v>
      </c>
      <c r="I29" s="188">
        <f>'Inventory - Vehicles and Equip.'!N20</f>
        <v>0</v>
      </c>
      <c r="J29" s="188">
        <f>'Inventory - Vehicles and Equip.'!AD20</f>
        <v>0</v>
      </c>
      <c r="K29" s="190">
        <f t="shared" si="11"/>
        <v>0</v>
      </c>
      <c r="L29" s="190">
        <f t="shared" si="14"/>
        <v>0</v>
      </c>
      <c r="M29" s="190">
        <f t="shared" si="15"/>
        <v>0</v>
      </c>
      <c r="N29" s="190">
        <f t="shared" si="16"/>
        <v>0</v>
      </c>
      <c r="O29" s="190">
        <f t="shared" si="17"/>
        <v>0</v>
      </c>
      <c r="P29" s="191">
        <f t="shared" si="18"/>
        <v>0</v>
      </c>
      <c r="Q29" s="169" t="str">
        <f t="shared" si="19"/>
        <v/>
      </c>
      <c r="R29" s="192" t="str">
        <f t="shared" si="20"/>
        <v/>
      </c>
      <c r="S29" s="169" t="str">
        <f t="shared" si="20"/>
        <v/>
      </c>
      <c r="T29" s="169" t="str">
        <f t="shared" si="20"/>
        <v/>
      </c>
      <c r="U29" s="169" t="str">
        <f t="shared" si="20"/>
        <v/>
      </c>
      <c r="V29" s="169" t="str">
        <f t="shared" si="20"/>
        <v/>
      </c>
      <c r="W29" s="169" t="str">
        <f t="shared" si="20"/>
        <v/>
      </c>
      <c r="X29" s="169" t="str">
        <f t="shared" si="20"/>
        <v/>
      </c>
      <c r="Y29" s="169" t="str">
        <f t="shared" si="20"/>
        <v/>
      </c>
      <c r="Z29" s="169" t="str">
        <f t="shared" si="20"/>
        <v/>
      </c>
      <c r="AA29" s="169" t="str">
        <f t="shared" si="20"/>
        <v/>
      </c>
      <c r="AB29" s="169" t="str">
        <f t="shared" si="21"/>
        <v/>
      </c>
      <c r="AC29" s="169" t="str">
        <f t="shared" si="21"/>
        <v/>
      </c>
      <c r="AD29" s="169" t="str">
        <f t="shared" si="21"/>
        <v/>
      </c>
      <c r="AE29" s="169" t="str">
        <f t="shared" si="21"/>
        <v/>
      </c>
      <c r="AF29" s="169" t="str">
        <f t="shared" si="21"/>
        <v/>
      </c>
      <c r="AG29" s="169" t="str">
        <f t="shared" si="21"/>
        <v/>
      </c>
      <c r="AH29" s="169" t="str">
        <f t="shared" si="21"/>
        <v/>
      </c>
      <c r="AI29" s="169" t="str">
        <f t="shared" si="21"/>
        <v/>
      </c>
      <c r="AJ29" s="169" t="str">
        <f t="shared" si="21"/>
        <v/>
      </c>
      <c r="AK29" s="169" t="str">
        <f t="shared" si="21"/>
        <v/>
      </c>
      <c r="AL29" s="169" t="str">
        <f t="shared" si="21"/>
        <v/>
      </c>
      <c r="AM29" s="169" t="str">
        <f t="shared" si="21"/>
        <v/>
      </c>
      <c r="AN29" s="169" t="str">
        <f t="shared" si="21"/>
        <v/>
      </c>
      <c r="AO29" s="169" t="str">
        <f t="shared" si="21"/>
        <v/>
      </c>
      <c r="AP29" s="169" t="str">
        <f t="shared" si="21"/>
        <v/>
      </c>
      <c r="AQ29" s="170">
        <f t="shared" si="22"/>
        <v>0</v>
      </c>
      <c r="AR29" s="170">
        <f t="shared" si="23"/>
        <v>0</v>
      </c>
      <c r="AS29" s="193">
        <f t="shared" si="24"/>
        <v>0</v>
      </c>
    </row>
    <row r="30" spans="1:45" ht="27.75" customHeight="1">
      <c r="A30" s="184">
        <f>'Inventory - Vehicles and Equip.'!A21</f>
        <v>18</v>
      </c>
      <c r="B30" s="184"/>
      <c r="C30" s="184">
        <f>'Inventory - Vehicles and Equip.'!E21</f>
        <v>0</v>
      </c>
      <c r="D30" s="184">
        <f>'Inventory - Vehicles and Equip.'!F21</f>
        <v>0</v>
      </c>
      <c r="E30" s="185">
        <f>'Inventory - Vehicles and Equip.'!G21</f>
        <v>0</v>
      </c>
      <c r="F30" s="217">
        <f>'Inventory - Vehicles and Equip.'!H21</f>
        <v>0</v>
      </c>
      <c r="G30" s="187">
        <f>'Inventory - Vehicles and Equip.'!L21</f>
        <v>0</v>
      </c>
      <c r="H30" s="188">
        <f>'Inventory - Vehicles and Equip.'!J21-'Inventory - Vehicles and Equip.'!O21</f>
        <v>0</v>
      </c>
      <c r="I30" s="188">
        <f>'Inventory - Vehicles and Equip.'!N21</f>
        <v>0</v>
      </c>
      <c r="J30" s="188">
        <f>'Inventory - Vehicles and Equip.'!AD21</f>
        <v>0</v>
      </c>
      <c r="K30" s="190">
        <f t="shared" si="11"/>
        <v>0</v>
      </c>
      <c r="L30" s="190">
        <f t="shared" si="14"/>
        <v>0</v>
      </c>
      <c r="M30" s="190">
        <f t="shared" si="15"/>
        <v>0</v>
      </c>
      <c r="N30" s="190">
        <f t="shared" si="16"/>
        <v>0</v>
      </c>
      <c r="O30" s="190">
        <f t="shared" si="17"/>
        <v>0</v>
      </c>
      <c r="P30" s="191">
        <f t="shared" si="18"/>
        <v>0</v>
      </c>
      <c r="Q30" s="169" t="str">
        <f t="shared" si="19"/>
        <v/>
      </c>
      <c r="R30" s="192" t="str">
        <f t="shared" si="20"/>
        <v/>
      </c>
      <c r="S30" s="169" t="str">
        <f t="shared" si="20"/>
        <v/>
      </c>
      <c r="T30" s="169" t="str">
        <f t="shared" si="20"/>
        <v/>
      </c>
      <c r="U30" s="169" t="str">
        <f t="shared" si="20"/>
        <v/>
      </c>
      <c r="V30" s="169" t="str">
        <f t="shared" si="20"/>
        <v/>
      </c>
      <c r="W30" s="169" t="str">
        <f t="shared" si="20"/>
        <v/>
      </c>
      <c r="X30" s="169" t="str">
        <f t="shared" si="20"/>
        <v/>
      </c>
      <c r="Y30" s="169" t="str">
        <f t="shared" si="20"/>
        <v/>
      </c>
      <c r="Z30" s="169" t="str">
        <f t="shared" si="20"/>
        <v/>
      </c>
      <c r="AA30" s="169" t="str">
        <f t="shared" si="20"/>
        <v/>
      </c>
      <c r="AB30" s="169" t="str">
        <f t="shared" si="21"/>
        <v/>
      </c>
      <c r="AC30" s="169" t="str">
        <f t="shared" si="21"/>
        <v/>
      </c>
      <c r="AD30" s="169" t="str">
        <f t="shared" si="21"/>
        <v/>
      </c>
      <c r="AE30" s="169" t="str">
        <f t="shared" si="21"/>
        <v/>
      </c>
      <c r="AF30" s="169" t="str">
        <f t="shared" si="21"/>
        <v/>
      </c>
      <c r="AG30" s="169" t="str">
        <f t="shared" si="21"/>
        <v/>
      </c>
      <c r="AH30" s="169" t="str">
        <f t="shared" si="21"/>
        <v/>
      </c>
      <c r="AI30" s="169" t="str">
        <f t="shared" si="21"/>
        <v/>
      </c>
      <c r="AJ30" s="169" t="str">
        <f t="shared" si="21"/>
        <v/>
      </c>
      <c r="AK30" s="169" t="str">
        <f t="shared" si="21"/>
        <v/>
      </c>
      <c r="AL30" s="169" t="str">
        <f t="shared" si="21"/>
        <v/>
      </c>
      <c r="AM30" s="169" t="str">
        <f t="shared" si="21"/>
        <v/>
      </c>
      <c r="AN30" s="169" t="str">
        <f t="shared" si="21"/>
        <v/>
      </c>
      <c r="AO30" s="169" t="str">
        <f t="shared" si="21"/>
        <v/>
      </c>
      <c r="AP30" s="169" t="str">
        <f t="shared" si="21"/>
        <v/>
      </c>
      <c r="AQ30" s="170">
        <f t="shared" si="22"/>
        <v>0</v>
      </c>
      <c r="AR30" s="170">
        <f t="shared" si="23"/>
        <v>0</v>
      </c>
      <c r="AS30" s="193">
        <f t="shared" si="24"/>
        <v>0</v>
      </c>
    </row>
    <row r="31" spans="1:45" ht="27.75" customHeight="1">
      <c r="A31" s="184">
        <f>'Inventory - Vehicles and Equip.'!A22</f>
        <v>19</v>
      </c>
      <c r="B31" s="184"/>
      <c r="C31" s="184">
        <f>'Inventory - Vehicles and Equip.'!E22</f>
        <v>0</v>
      </c>
      <c r="D31" s="184">
        <f>'Inventory - Vehicles and Equip.'!F22</f>
        <v>0</v>
      </c>
      <c r="E31" s="185">
        <f>'Inventory - Vehicles and Equip.'!G22</f>
        <v>0</v>
      </c>
      <c r="F31" s="217">
        <f>'Inventory - Vehicles and Equip.'!H22</f>
        <v>0</v>
      </c>
      <c r="G31" s="187">
        <f>'Inventory - Vehicles and Equip.'!L22</f>
        <v>0</v>
      </c>
      <c r="H31" s="188">
        <f>'Inventory - Vehicles and Equip.'!J22-'Inventory - Vehicles and Equip.'!O22</f>
        <v>0</v>
      </c>
      <c r="I31" s="188">
        <f>'Inventory - Vehicles and Equip.'!N22</f>
        <v>0</v>
      </c>
      <c r="J31" s="188">
        <f>'Inventory - Vehicles and Equip.'!AD22</f>
        <v>0</v>
      </c>
      <c r="K31" s="190">
        <f t="shared" si="11"/>
        <v>0</v>
      </c>
      <c r="L31" s="190">
        <f t="shared" si="14"/>
        <v>0</v>
      </c>
      <c r="M31" s="190">
        <f t="shared" si="15"/>
        <v>0</v>
      </c>
      <c r="N31" s="190">
        <f t="shared" si="16"/>
        <v>0</v>
      </c>
      <c r="O31" s="190">
        <f t="shared" si="17"/>
        <v>0</v>
      </c>
      <c r="P31" s="191">
        <f t="shared" si="18"/>
        <v>0</v>
      </c>
      <c r="Q31" s="169" t="str">
        <f t="shared" si="19"/>
        <v/>
      </c>
      <c r="R31" s="192" t="str">
        <f t="shared" si="20"/>
        <v/>
      </c>
      <c r="S31" s="169" t="str">
        <f t="shared" si="20"/>
        <v/>
      </c>
      <c r="T31" s="169" t="str">
        <f t="shared" si="20"/>
        <v/>
      </c>
      <c r="U31" s="169" t="str">
        <f t="shared" si="20"/>
        <v/>
      </c>
      <c r="V31" s="169" t="str">
        <f t="shared" si="20"/>
        <v/>
      </c>
      <c r="W31" s="169" t="str">
        <f t="shared" si="20"/>
        <v/>
      </c>
      <c r="X31" s="169" t="str">
        <f t="shared" si="20"/>
        <v/>
      </c>
      <c r="Y31" s="169" t="str">
        <f t="shared" si="20"/>
        <v/>
      </c>
      <c r="Z31" s="169" t="str">
        <f t="shared" si="20"/>
        <v/>
      </c>
      <c r="AA31" s="169" t="str">
        <f t="shared" si="20"/>
        <v/>
      </c>
      <c r="AB31" s="169" t="str">
        <f t="shared" si="21"/>
        <v/>
      </c>
      <c r="AC31" s="169" t="str">
        <f t="shared" si="21"/>
        <v/>
      </c>
      <c r="AD31" s="169" t="str">
        <f t="shared" si="21"/>
        <v/>
      </c>
      <c r="AE31" s="169" t="str">
        <f t="shared" si="21"/>
        <v/>
      </c>
      <c r="AF31" s="169" t="str">
        <f t="shared" si="21"/>
        <v/>
      </c>
      <c r="AG31" s="169" t="str">
        <f t="shared" si="21"/>
        <v/>
      </c>
      <c r="AH31" s="169" t="str">
        <f t="shared" si="21"/>
        <v/>
      </c>
      <c r="AI31" s="169" t="str">
        <f t="shared" si="21"/>
        <v/>
      </c>
      <c r="AJ31" s="169" t="str">
        <f t="shared" si="21"/>
        <v/>
      </c>
      <c r="AK31" s="169" t="str">
        <f t="shared" si="21"/>
        <v/>
      </c>
      <c r="AL31" s="169" t="str">
        <f t="shared" si="21"/>
        <v/>
      </c>
      <c r="AM31" s="169" t="str">
        <f t="shared" si="21"/>
        <v/>
      </c>
      <c r="AN31" s="169" t="str">
        <f t="shared" si="21"/>
        <v/>
      </c>
      <c r="AO31" s="169" t="str">
        <f t="shared" si="21"/>
        <v/>
      </c>
      <c r="AP31" s="169" t="str">
        <f t="shared" si="21"/>
        <v/>
      </c>
      <c r="AQ31" s="170">
        <f t="shared" si="22"/>
        <v>0</v>
      </c>
      <c r="AR31" s="170">
        <f t="shared" si="23"/>
        <v>0</v>
      </c>
      <c r="AS31" s="193">
        <f t="shared" si="24"/>
        <v>0</v>
      </c>
    </row>
    <row r="32" spans="1:45" ht="27.75" customHeight="1">
      <c r="A32" s="184">
        <f>'Inventory - Vehicles and Equip.'!A23</f>
        <v>20</v>
      </c>
      <c r="B32" s="184"/>
      <c r="C32" s="184">
        <f>'Inventory - Vehicles and Equip.'!E23</f>
        <v>0</v>
      </c>
      <c r="D32" s="184">
        <f>'Inventory - Vehicles and Equip.'!F23</f>
        <v>0</v>
      </c>
      <c r="E32" s="185">
        <f>'Inventory - Vehicles and Equip.'!G23</f>
        <v>0</v>
      </c>
      <c r="F32" s="217">
        <f>'Inventory - Vehicles and Equip.'!H23</f>
        <v>0</v>
      </c>
      <c r="G32" s="187">
        <f>'Inventory - Vehicles and Equip.'!L23</f>
        <v>0</v>
      </c>
      <c r="H32" s="188">
        <f>'Inventory - Vehicles and Equip.'!J23-'Inventory - Vehicles and Equip.'!O23</f>
        <v>0</v>
      </c>
      <c r="I32" s="188">
        <f>'Inventory - Vehicles and Equip.'!N23</f>
        <v>0</v>
      </c>
      <c r="J32" s="188">
        <f>'Inventory - Vehicles and Equip.'!AD23</f>
        <v>0</v>
      </c>
      <c r="K32" s="190">
        <f t="shared" si="11"/>
        <v>0</v>
      </c>
      <c r="L32" s="190">
        <f t="shared" si="14"/>
        <v>0</v>
      </c>
      <c r="M32" s="190">
        <f t="shared" si="15"/>
        <v>0</v>
      </c>
      <c r="N32" s="190">
        <f t="shared" si="16"/>
        <v>0</v>
      </c>
      <c r="O32" s="190">
        <f t="shared" si="17"/>
        <v>0</v>
      </c>
      <c r="P32" s="191">
        <f t="shared" si="18"/>
        <v>0</v>
      </c>
      <c r="Q32" s="169" t="str">
        <f t="shared" si="19"/>
        <v/>
      </c>
      <c r="R32" s="192" t="str">
        <f t="shared" si="20"/>
        <v/>
      </c>
      <c r="S32" s="169" t="str">
        <f t="shared" si="20"/>
        <v/>
      </c>
      <c r="T32" s="169" t="str">
        <f t="shared" si="20"/>
        <v/>
      </c>
      <c r="U32" s="169" t="str">
        <f t="shared" si="20"/>
        <v/>
      </c>
      <c r="V32" s="169" t="str">
        <f t="shared" si="20"/>
        <v/>
      </c>
      <c r="W32" s="169" t="str">
        <f t="shared" si="20"/>
        <v/>
      </c>
      <c r="X32" s="169" t="str">
        <f t="shared" si="20"/>
        <v/>
      </c>
      <c r="Y32" s="169" t="str">
        <f t="shared" si="20"/>
        <v/>
      </c>
      <c r="Z32" s="169" t="str">
        <f t="shared" si="20"/>
        <v/>
      </c>
      <c r="AA32" s="169" t="str">
        <f t="shared" si="20"/>
        <v/>
      </c>
      <c r="AB32" s="169" t="str">
        <f t="shared" si="21"/>
        <v/>
      </c>
      <c r="AC32" s="169" t="str">
        <f t="shared" si="21"/>
        <v/>
      </c>
      <c r="AD32" s="169" t="str">
        <f t="shared" si="21"/>
        <v/>
      </c>
      <c r="AE32" s="169" t="str">
        <f t="shared" si="21"/>
        <v/>
      </c>
      <c r="AF32" s="169" t="str">
        <f t="shared" si="21"/>
        <v/>
      </c>
      <c r="AG32" s="169" t="str">
        <f t="shared" si="21"/>
        <v/>
      </c>
      <c r="AH32" s="169" t="str">
        <f t="shared" si="21"/>
        <v/>
      </c>
      <c r="AI32" s="169" t="str">
        <f t="shared" si="21"/>
        <v/>
      </c>
      <c r="AJ32" s="169" t="str">
        <f t="shared" si="21"/>
        <v/>
      </c>
      <c r="AK32" s="169" t="str">
        <f t="shared" si="21"/>
        <v/>
      </c>
      <c r="AL32" s="169" t="str">
        <f t="shared" si="21"/>
        <v/>
      </c>
      <c r="AM32" s="169" t="str">
        <f t="shared" si="21"/>
        <v/>
      </c>
      <c r="AN32" s="169" t="str">
        <f t="shared" si="21"/>
        <v/>
      </c>
      <c r="AO32" s="169" t="str">
        <f t="shared" si="21"/>
        <v/>
      </c>
      <c r="AP32" s="169" t="str">
        <f t="shared" si="21"/>
        <v/>
      </c>
      <c r="AQ32" s="170">
        <f t="shared" si="22"/>
        <v>0</v>
      </c>
      <c r="AR32" s="170">
        <f t="shared" si="23"/>
        <v>0</v>
      </c>
      <c r="AS32" s="193">
        <f t="shared" si="24"/>
        <v>0</v>
      </c>
    </row>
    <row r="33" spans="1:45" ht="27.75" customHeight="1">
      <c r="A33" s="184">
        <f>'Inventory - Vehicles and Equip.'!A24</f>
        <v>21</v>
      </c>
      <c r="B33" s="184"/>
      <c r="C33" s="184">
        <f>'Inventory - Vehicles and Equip.'!E24</f>
        <v>0</v>
      </c>
      <c r="D33" s="195">
        <f>'Inventory - Vehicles and Equip.'!F24</f>
        <v>0</v>
      </c>
      <c r="E33" s="185">
        <f>'Inventory - Vehicles and Equip.'!G24</f>
        <v>0</v>
      </c>
      <c r="F33" s="217">
        <f>'Inventory - Vehicles and Equip.'!H24</f>
        <v>0</v>
      </c>
      <c r="G33" s="187">
        <f>'Inventory - Vehicles and Equip.'!L24</f>
        <v>0</v>
      </c>
      <c r="H33" s="188">
        <f>'Inventory - Vehicles and Equip.'!J24-'Inventory - Vehicles and Equip.'!O24</f>
        <v>0</v>
      </c>
      <c r="I33" s="188">
        <f>'Inventory - Vehicles and Equip.'!N24</f>
        <v>0</v>
      </c>
      <c r="J33" s="188">
        <f>'Inventory - Vehicles and Equip.'!AD24</f>
        <v>0</v>
      </c>
      <c r="K33" s="190">
        <f t="shared" si="11"/>
        <v>0</v>
      </c>
      <c r="L33" s="190">
        <f t="shared" si="14"/>
        <v>0</v>
      </c>
      <c r="M33" s="190">
        <f t="shared" si="15"/>
        <v>0</v>
      </c>
      <c r="N33" s="190">
        <f t="shared" si="16"/>
        <v>0</v>
      </c>
      <c r="O33" s="190">
        <f t="shared" si="17"/>
        <v>0</v>
      </c>
      <c r="P33" s="191">
        <f t="shared" si="18"/>
        <v>0</v>
      </c>
      <c r="Q33" s="169" t="str">
        <f t="shared" si="19"/>
        <v/>
      </c>
      <c r="R33" s="192" t="str">
        <f t="shared" ref="R33:AA42" si="25">IF(OR($K33=R$12,$L33=R$12,$M33=R$12,$N33=R$12,$O33=R$12,$P33=R$12),$G33,"")</f>
        <v/>
      </c>
      <c r="S33" s="169" t="str">
        <f t="shared" si="25"/>
        <v/>
      </c>
      <c r="T33" s="169" t="str">
        <f t="shared" si="25"/>
        <v/>
      </c>
      <c r="U33" s="169" t="str">
        <f t="shared" si="25"/>
        <v/>
      </c>
      <c r="V33" s="169" t="str">
        <f t="shared" si="25"/>
        <v/>
      </c>
      <c r="W33" s="169" t="str">
        <f t="shared" si="25"/>
        <v/>
      </c>
      <c r="X33" s="169" t="str">
        <f t="shared" si="25"/>
        <v/>
      </c>
      <c r="Y33" s="169" t="str">
        <f t="shared" si="25"/>
        <v/>
      </c>
      <c r="Z33" s="169" t="str">
        <f t="shared" si="25"/>
        <v/>
      </c>
      <c r="AA33" s="169" t="str">
        <f t="shared" si="25"/>
        <v/>
      </c>
      <c r="AB33" s="169" t="str">
        <f t="shared" ref="AB33:AP42" si="26">IF(OR($K33=AB$12,$L33=AB$12,$M33=AB$12,$N33=AB$12,$O33=AB$12,$P33=AB$12),$G33,"")</f>
        <v/>
      </c>
      <c r="AC33" s="169" t="str">
        <f t="shared" si="26"/>
        <v/>
      </c>
      <c r="AD33" s="169" t="str">
        <f t="shared" si="26"/>
        <v/>
      </c>
      <c r="AE33" s="169" t="str">
        <f t="shared" si="26"/>
        <v/>
      </c>
      <c r="AF33" s="169" t="str">
        <f t="shared" si="26"/>
        <v/>
      </c>
      <c r="AG33" s="169" t="str">
        <f t="shared" si="26"/>
        <v/>
      </c>
      <c r="AH33" s="169" t="str">
        <f t="shared" si="26"/>
        <v/>
      </c>
      <c r="AI33" s="169" t="str">
        <f t="shared" si="26"/>
        <v/>
      </c>
      <c r="AJ33" s="169" t="str">
        <f t="shared" si="26"/>
        <v/>
      </c>
      <c r="AK33" s="169" t="str">
        <f t="shared" si="26"/>
        <v/>
      </c>
      <c r="AL33" s="169" t="str">
        <f t="shared" si="26"/>
        <v/>
      </c>
      <c r="AM33" s="169" t="str">
        <f t="shared" si="26"/>
        <v/>
      </c>
      <c r="AN33" s="169" t="str">
        <f t="shared" si="26"/>
        <v/>
      </c>
      <c r="AO33" s="169" t="str">
        <f t="shared" si="26"/>
        <v/>
      </c>
      <c r="AP33" s="169" t="str">
        <f t="shared" si="26"/>
        <v/>
      </c>
      <c r="AQ33" s="170">
        <f t="shared" si="22"/>
        <v>0</v>
      </c>
      <c r="AR33" s="170">
        <f t="shared" si="23"/>
        <v>0</v>
      </c>
      <c r="AS33" s="193">
        <f t="shared" si="24"/>
        <v>0</v>
      </c>
    </row>
    <row r="34" spans="1:45" ht="27.75" customHeight="1">
      <c r="A34" s="184">
        <f>'Inventory - Vehicles and Equip.'!A25</f>
        <v>22</v>
      </c>
      <c r="B34" s="184"/>
      <c r="C34" s="184">
        <f>'Inventory - Vehicles and Equip.'!E25</f>
        <v>0</v>
      </c>
      <c r="D34" s="184">
        <f>'Inventory - Vehicles and Equip.'!F25</f>
        <v>0</v>
      </c>
      <c r="E34" s="185">
        <f>'Inventory - Vehicles and Equip.'!G25</f>
        <v>0</v>
      </c>
      <c r="F34" s="217">
        <f>'Inventory - Vehicles and Equip.'!H25</f>
        <v>0</v>
      </c>
      <c r="G34" s="187">
        <f>'Inventory - Vehicles and Equip.'!L25</f>
        <v>0</v>
      </c>
      <c r="H34" s="188">
        <f>'Inventory - Vehicles and Equip.'!J25-'Inventory - Vehicles and Equip.'!O25</f>
        <v>0</v>
      </c>
      <c r="I34" s="188">
        <f>'Inventory - Vehicles and Equip.'!N25</f>
        <v>0</v>
      </c>
      <c r="J34" s="188">
        <f>'Inventory - Vehicles and Equip.'!AD25</f>
        <v>0</v>
      </c>
      <c r="K34" s="190">
        <f t="shared" si="11"/>
        <v>0</v>
      </c>
      <c r="L34" s="190">
        <f t="shared" si="14"/>
        <v>0</v>
      </c>
      <c r="M34" s="190">
        <f t="shared" si="15"/>
        <v>0</v>
      </c>
      <c r="N34" s="190">
        <f t="shared" si="16"/>
        <v>0</v>
      </c>
      <c r="O34" s="190">
        <f t="shared" si="17"/>
        <v>0</v>
      </c>
      <c r="P34" s="191">
        <f t="shared" si="18"/>
        <v>0</v>
      </c>
      <c r="Q34" s="169" t="str">
        <f t="shared" si="19"/>
        <v/>
      </c>
      <c r="R34" s="192" t="str">
        <f t="shared" si="25"/>
        <v/>
      </c>
      <c r="S34" s="169" t="str">
        <f t="shared" si="25"/>
        <v/>
      </c>
      <c r="T34" s="169" t="str">
        <f t="shared" si="25"/>
        <v/>
      </c>
      <c r="U34" s="169" t="str">
        <f t="shared" si="25"/>
        <v/>
      </c>
      <c r="V34" s="169" t="str">
        <f t="shared" si="25"/>
        <v/>
      </c>
      <c r="W34" s="169" t="str">
        <f t="shared" si="25"/>
        <v/>
      </c>
      <c r="X34" s="169" t="str">
        <f t="shared" si="25"/>
        <v/>
      </c>
      <c r="Y34" s="169" t="str">
        <f t="shared" si="25"/>
        <v/>
      </c>
      <c r="Z34" s="169" t="str">
        <f t="shared" si="25"/>
        <v/>
      </c>
      <c r="AA34" s="169" t="str">
        <f t="shared" si="25"/>
        <v/>
      </c>
      <c r="AB34" s="169" t="str">
        <f t="shared" si="26"/>
        <v/>
      </c>
      <c r="AC34" s="169" t="str">
        <f t="shared" si="26"/>
        <v/>
      </c>
      <c r="AD34" s="169" t="str">
        <f t="shared" si="26"/>
        <v/>
      </c>
      <c r="AE34" s="169" t="str">
        <f t="shared" si="26"/>
        <v/>
      </c>
      <c r="AF34" s="169" t="str">
        <f t="shared" si="26"/>
        <v/>
      </c>
      <c r="AG34" s="169" t="str">
        <f t="shared" si="26"/>
        <v/>
      </c>
      <c r="AH34" s="169" t="str">
        <f t="shared" si="26"/>
        <v/>
      </c>
      <c r="AI34" s="169" t="str">
        <f t="shared" si="26"/>
        <v/>
      </c>
      <c r="AJ34" s="169" t="str">
        <f t="shared" si="26"/>
        <v/>
      </c>
      <c r="AK34" s="169" t="str">
        <f t="shared" si="26"/>
        <v/>
      </c>
      <c r="AL34" s="169" t="str">
        <f t="shared" si="26"/>
        <v/>
      </c>
      <c r="AM34" s="169" t="str">
        <f t="shared" si="26"/>
        <v/>
      </c>
      <c r="AN34" s="169" t="str">
        <f t="shared" si="26"/>
        <v/>
      </c>
      <c r="AO34" s="169" t="str">
        <f t="shared" si="26"/>
        <v/>
      </c>
      <c r="AP34" s="169" t="str">
        <f t="shared" si="26"/>
        <v/>
      </c>
      <c r="AQ34" s="170">
        <f t="shared" si="22"/>
        <v>0</v>
      </c>
      <c r="AR34" s="170">
        <f t="shared" si="23"/>
        <v>0</v>
      </c>
      <c r="AS34" s="193">
        <f t="shared" si="24"/>
        <v>0</v>
      </c>
    </row>
    <row r="35" spans="1:45" ht="27.75" customHeight="1">
      <c r="A35" s="184">
        <f>'Inventory - Vehicles and Equip.'!A26</f>
        <v>23</v>
      </c>
      <c r="B35" s="184"/>
      <c r="C35" s="184">
        <f>'Inventory - Vehicles and Equip.'!E26</f>
        <v>0</v>
      </c>
      <c r="D35" s="184">
        <f>'Inventory - Vehicles and Equip.'!F26</f>
        <v>0</v>
      </c>
      <c r="E35" s="185">
        <f>'Inventory - Vehicles and Equip.'!G26</f>
        <v>0</v>
      </c>
      <c r="F35" s="217">
        <f>'Inventory - Vehicles and Equip.'!H26</f>
        <v>0</v>
      </c>
      <c r="G35" s="187">
        <f>'Inventory - Vehicles and Equip.'!L26</f>
        <v>0</v>
      </c>
      <c r="H35" s="188">
        <f>'Inventory - Vehicles and Equip.'!J26-'Inventory - Vehicles and Equip.'!O26</f>
        <v>0</v>
      </c>
      <c r="I35" s="188">
        <f>'Inventory - Vehicles and Equip.'!N26</f>
        <v>0</v>
      </c>
      <c r="J35" s="188">
        <f>'Inventory - Vehicles and Equip.'!AD26</f>
        <v>0</v>
      </c>
      <c r="K35" s="190">
        <f t="shared" si="11"/>
        <v>0</v>
      </c>
      <c r="L35" s="190">
        <f t="shared" si="14"/>
        <v>0</v>
      </c>
      <c r="M35" s="190">
        <f t="shared" si="15"/>
        <v>0</v>
      </c>
      <c r="N35" s="190">
        <f t="shared" si="16"/>
        <v>0</v>
      </c>
      <c r="O35" s="190">
        <f t="shared" si="17"/>
        <v>0</v>
      </c>
      <c r="P35" s="191">
        <f t="shared" si="18"/>
        <v>0</v>
      </c>
      <c r="Q35" s="169" t="str">
        <f t="shared" si="19"/>
        <v/>
      </c>
      <c r="R35" s="192" t="str">
        <f t="shared" si="25"/>
        <v/>
      </c>
      <c r="S35" s="169" t="str">
        <f t="shared" si="25"/>
        <v/>
      </c>
      <c r="T35" s="169" t="str">
        <f t="shared" si="25"/>
        <v/>
      </c>
      <c r="U35" s="169" t="str">
        <f t="shared" si="25"/>
        <v/>
      </c>
      <c r="V35" s="169" t="str">
        <f t="shared" si="25"/>
        <v/>
      </c>
      <c r="W35" s="169" t="str">
        <f t="shared" si="25"/>
        <v/>
      </c>
      <c r="X35" s="169" t="str">
        <f t="shared" si="25"/>
        <v/>
      </c>
      <c r="Y35" s="169" t="str">
        <f t="shared" si="25"/>
        <v/>
      </c>
      <c r="Z35" s="169" t="str">
        <f t="shared" si="25"/>
        <v/>
      </c>
      <c r="AA35" s="169" t="str">
        <f t="shared" si="25"/>
        <v/>
      </c>
      <c r="AB35" s="169" t="str">
        <f t="shared" si="26"/>
        <v/>
      </c>
      <c r="AC35" s="169" t="str">
        <f t="shared" si="26"/>
        <v/>
      </c>
      <c r="AD35" s="169" t="str">
        <f t="shared" si="26"/>
        <v/>
      </c>
      <c r="AE35" s="169" t="str">
        <f t="shared" si="26"/>
        <v/>
      </c>
      <c r="AF35" s="169" t="str">
        <f t="shared" si="26"/>
        <v/>
      </c>
      <c r="AG35" s="169" t="str">
        <f t="shared" si="26"/>
        <v/>
      </c>
      <c r="AH35" s="169" t="str">
        <f t="shared" si="26"/>
        <v/>
      </c>
      <c r="AI35" s="169" t="str">
        <f t="shared" si="26"/>
        <v/>
      </c>
      <c r="AJ35" s="169" t="str">
        <f t="shared" si="26"/>
        <v/>
      </c>
      <c r="AK35" s="169" t="str">
        <f t="shared" si="26"/>
        <v/>
      </c>
      <c r="AL35" s="169" t="str">
        <f t="shared" si="26"/>
        <v/>
      </c>
      <c r="AM35" s="169" t="str">
        <f t="shared" si="26"/>
        <v/>
      </c>
      <c r="AN35" s="169" t="str">
        <f t="shared" si="26"/>
        <v/>
      </c>
      <c r="AO35" s="169" t="str">
        <f t="shared" si="26"/>
        <v/>
      </c>
      <c r="AP35" s="169" t="str">
        <f t="shared" si="26"/>
        <v/>
      </c>
      <c r="AQ35" s="170">
        <f t="shared" si="22"/>
        <v>0</v>
      </c>
      <c r="AR35" s="170">
        <f t="shared" si="23"/>
        <v>0</v>
      </c>
      <c r="AS35" s="193">
        <f t="shared" si="24"/>
        <v>0</v>
      </c>
    </row>
    <row r="36" spans="1:45" ht="27.75" customHeight="1">
      <c r="A36" s="184">
        <f>'Inventory - Vehicles and Equip.'!A27</f>
        <v>24</v>
      </c>
      <c r="B36" s="184"/>
      <c r="C36" s="184">
        <f>'Inventory - Vehicles and Equip.'!E27</f>
        <v>0</v>
      </c>
      <c r="D36" s="184">
        <f>'Inventory - Vehicles and Equip.'!F27</f>
        <v>0</v>
      </c>
      <c r="E36" s="185">
        <f>'Inventory - Vehicles and Equip.'!G27</f>
        <v>0</v>
      </c>
      <c r="F36" s="217">
        <f>'Inventory - Vehicles and Equip.'!H27</f>
        <v>0</v>
      </c>
      <c r="G36" s="187">
        <f>'Inventory - Vehicles and Equip.'!L27</f>
        <v>0</v>
      </c>
      <c r="H36" s="188">
        <f>'Inventory - Vehicles and Equip.'!J27-'Inventory - Vehicles and Equip.'!O27</f>
        <v>0</v>
      </c>
      <c r="I36" s="188">
        <f>'Inventory - Vehicles and Equip.'!N27</f>
        <v>0</v>
      </c>
      <c r="J36" s="188">
        <f>'Inventory - Vehicles and Equip.'!AD27</f>
        <v>0</v>
      </c>
      <c r="K36" s="190">
        <f t="shared" si="11"/>
        <v>0</v>
      </c>
      <c r="L36" s="190">
        <f t="shared" si="14"/>
        <v>0</v>
      </c>
      <c r="M36" s="190">
        <f t="shared" si="15"/>
        <v>0</v>
      </c>
      <c r="N36" s="190">
        <f t="shared" si="16"/>
        <v>0</v>
      </c>
      <c r="O36" s="190">
        <f t="shared" si="17"/>
        <v>0</v>
      </c>
      <c r="P36" s="191">
        <f t="shared" si="18"/>
        <v>0</v>
      </c>
      <c r="Q36" s="169" t="str">
        <f t="shared" si="19"/>
        <v/>
      </c>
      <c r="R36" s="192" t="str">
        <f t="shared" si="25"/>
        <v/>
      </c>
      <c r="S36" s="169" t="str">
        <f t="shared" si="25"/>
        <v/>
      </c>
      <c r="T36" s="169" t="str">
        <f t="shared" si="25"/>
        <v/>
      </c>
      <c r="U36" s="169" t="str">
        <f t="shared" si="25"/>
        <v/>
      </c>
      <c r="V36" s="169" t="str">
        <f t="shared" si="25"/>
        <v/>
      </c>
      <c r="W36" s="169" t="str">
        <f t="shared" si="25"/>
        <v/>
      </c>
      <c r="X36" s="169" t="str">
        <f t="shared" si="25"/>
        <v/>
      </c>
      <c r="Y36" s="169" t="str">
        <f t="shared" si="25"/>
        <v/>
      </c>
      <c r="Z36" s="169" t="str">
        <f t="shared" si="25"/>
        <v/>
      </c>
      <c r="AA36" s="169" t="str">
        <f t="shared" si="25"/>
        <v/>
      </c>
      <c r="AB36" s="169" t="str">
        <f t="shared" si="26"/>
        <v/>
      </c>
      <c r="AC36" s="169" t="str">
        <f t="shared" si="26"/>
        <v/>
      </c>
      <c r="AD36" s="169" t="str">
        <f t="shared" si="26"/>
        <v/>
      </c>
      <c r="AE36" s="169" t="str">
        <f t="shared" si="26"/>
        <v/>
      </c>
      <c r="AF36" s="169" t="str">
        <f t="shared" si="26"/>
        <v/>
      </c>
      <c r="AG36" s="169" t="str">
        <f t="shared" si="26"/>
        <v/>
      </c>
      <c r="AH36" s="169" t="str">
        <f t="shared" si="26"/>
        <v/>
      </c>
      <c r="AI36" s="169" t="str">
        <f t="shared" si="26"/>
        <v/>
      </c>
      <c r="AJ36" s="169" t="str">
        <f t="shared" si="26"/>
        <v/>
      </c>
      <c r="AK36" s="169" t="str">
        <f t="shared" si="26"/>
        <v/>
      </c>
      <c r="AL36" s="169" t="str">
        <f t="shared" si="26"/>
        <v/>
      </c>
      <c r="AM36" s="169" t="str">
        <f t="shared" si="26"/>
        <v/>
      </c>
      <c r="AN36" s="169" t="str">
        <f t="shared" si="26"/>
        <v/>
      </c>
      <c r="AO36" s="169" t="str">
        <f t="shared" si="26"/>
        <v/>
      </c>
      <c r="AP36" s="169" t="str">
        <f t="shared" si="26"/>
        <v/>
      </c>
      <c r="AQ36" s="170">
        <f t="shared" si="22"/>
        <v>0</v>
      </c>
      <c r="AR36" s="170">
        <f t="shared" si="23"/>
        <v>0</v>
      </c>
      <c r="AS36" s="193">
        <f t="shared" si="24"/>
        <v>0</v>
      </c>
    </row>
    <row r="37" spans="1:45" ht="27.75" customHeight="1">
      <c r="A37" s="184">
        <f>'Inventory - Vehicles and Equip.'!A28</f>
        <v>25</v>
      </c>
      <c r="B37" s="184"/>
      <c r="C37" s="184">
        <f>'Inventory - Vehicles and Equip.'!E28</f>
        <v>0</v>
      </c>
      <c r="D37" s="184">
        <f>'Inventory - Vehicles and Equip.'!F28</f>
        <v>0</v>
      </c>
      <c r="E37" s="185">
        <f>'Inventory - Vehicles and Equip.'!G28</f>
        <v>0</v>
      </c>
      <c r="F37" s="217">
        <f>'Inventory - Vehicles and Equip.'!H28</f>
        <v>0</v>
      </c>
      <c r="G37" s="187">
        <f>'Inventory - Vehicles and Equip.'!L28</f>
        <v>0</v>
      </c>
      <c r="H37" s="188">
        <f>'Inventory - Vehicles and Equip.'!J28-'Inventory - Vehicles and Equip.'!O28</f>
        <v>0</v>
      </c>
      <c r="I37" s="188">
        <f>'Inventory - Vehicles and Equip.'!N28</f>
        <v>0</v>
      </c>
      <c r="J37" s="188">
        <f>'Inventory - Vehicles and Equip.'!AD28</f>
        <v>0</v>
      </c>
      <c r="K37" s="190">
        <f t="shared" si="11"/>
        <v>0</v>
      </c>
      <c r="L37" s="190">
        <f t="shared" si="14"/>
        <v>0</v>
      </c>
      <c r="M37" s="190">
        <f t="shared" si="15"/>
        <v>0</v>
      </c>
      <c r="N37" s="190">
        <f t="shared" si="16"/>
        <v>0</v>
      </c>
      <c r="O37" s="190">
        <f t="shared" si="17"/>
        <v>0</v>
      </c>
      <c r="P37" s="191">
        <f t="shared" si="18"/>
        <v>0</v>
      </c>
      <c r="Q37" s="169" t="str">
        <f t="shared" si="19"/>
        <v/>
      </c>
      <c r="R37" s="192" t="str">
        <f t="shared" si="25"/>
        <v/>
      </c>
      <c r="S37" s="169" t="str">
        <f t="shared" si="25"/>
        <v/>
      </c>
      <c r="T37" s="169" t="str">
        <f t="shared" si="25"/>
        <v/>
      </c>
      <c r="U37" s="169" t="str">
        <f t="shared" si="25"/>
        <v/>
      </c>
      <c r="V37" s="169" t="str">
        <f t="shared" si="25"/>
        <v/>
      </c>
      <c r="W37" s="169" t="str">
        <f t="shared" si="25"/>
        <v/>
      </c>
      <c r="X37" s="169" t="str">
        <f t="shared" si="25"/>
        <v/>
      </c>
      <c r="Y37" s="169" t="str">
        <f t="shared" si="25"/>
        <v/>
      </c>
      <c r="Z37" s="169" t="str">
        <f t="shared" si="25"/>
        <v/>
      </c>
      <c r="AA37" s="169" t="str">
        <f t="shared" si="25"/>
        <v/>
      </c>
      <c r="AB37" s="169" t="str">
        <f t="shared" si="26"/>
        <v/>
      </c>
      <c r="AC37" s="169" t="str">
        <f t="shared" si="26"/>
        <v/>
      </c>
      <c r="AD37" s="169" t="str">
        <f t="shared" si="26"/>
        <v/>
      </c>
      <c r="AE37" s="169" t="str">
        <f t="shared" si="26"/>
        <v/>
      </c>
      <c r="AF37" s="169" t="str">
        <f t="shared" si="26"/>
        <v/>
      </c>
      <c r="AG37" s="169" t="str">
        <f t="shared" si="26"/>
        <v/>
      </c>
      <c r="AH37" s="169" t="str">
        <f t="shared" si="26"/>
        <v/>
      </c>
      <c r="AI37" s="169" t="str">
        <f t="shared" si="26"/>
        <v/>
      </c>
      <c r="AJ37" s="169" t="str">
        <f t="shared" si="26"/>
        <v/>
      </c>
      <c r="AK37" s="169" t="str">
        <f t="shared" si="26"/>
        <v/>
      </c>
      <c r="AL37" s="169" t="str">
        <f t="shared" si="26"/>
        <v/>
      </c>
      <c r="AM37" s="169" t="str">
        <f t="shared" si="26"/>
        <v/>
      </c>
      <c r="AN37" s="169" t="str">
        <f t="shared" si="26"/>
        <v/>
      </c>
      <c r="AO37" s="169" t="str">
        <f t="shared" si="26"/>
        <v/>
      </c>
      <c r="AP37" s="169" t="str">
        <f t="shared" si="26"/>
        <v/>
      </c>
      <c r="AQ37" s="170">
        <f t="shared" si="22"/>
        <v>0</v>
      </c>
      <c r="AR37" s="170">
        <f t="shared" si="23"/>
        <v>0</v>
      </c>
      <c r="AS37" s="193">
        <f t="shared" si="24"/>
        <v>0</v>
      </c>
    </row>
    <row r="38" spans="1:45" ht="27.75" customHeight="1">
      <c r="A38" s="184">
        <f>'Inventory - Vehicles and Equip.'!A29</f>
        <v>26</v>
      </c>
      <c r="B38" s="184"/>
      <c r="C38" s="184">
        <f>'Inventory - Vehicles and Equip.'!E29</f>
        <v>0</v>
      </c>
      <c r="D38" s="184">
        <f>'Inventory - Vehicles and Equip.'!F29</f>
        <v>0</v>
      </c>
      <c r="E38" s="185">
        <f>'Inventory - Vehicles and Equip.'!G29</f>
        <v>0</v>
      </c>
      <c r="F38" s="217">
        <f>'Inventory - Vehicles and Equip.'!H29</f>
        <v>0</v>
      </c>
      <c r="G38" s="187">
        <f>'Inventory - Vehicles and Equip.'!L29</f>
        <v>0</v>
      </c>
      <c r="H38" s="188">
        <f>'Inventory - Vehicles and Equip.'!J29-'Inventory - Vehicles and Equip.'!O29</f>
        <v>0</v>
      </c>
      <c r="I38" s="188">
        <f>'Inventory - Vehicles and Equip.'!N29</f>
        <v>0</v>
      </c>
      <c r="J38" s="188">
        <f>'Inventory - Vehicles and Equip.'!AD29</f>
        <v>0</v>
      </c>
      <c r="K38" s="190">
        <f t="shared" si="11"/>
        <v>0</v>
      </c>
      <c r="L38" s="190">
        <f t="shared" si="14"/>
        <v>0</v>
      </c>
      <c r="M38" s="190">
        <f t="shared" si="15"/>
        <v>0</v>
      </c>
      <c r="N38" s="190">
        <f t="shared" si="16"/>
        <v>0</v>
      </c>
      <c r="O38" s="190">
        <f t="shared" si="17"/>
        <v>0</v>
      </c>
      <c r="P38" s="191">
        <f t="shared" si="18"/>
        <v>0</v>
      </c>
      <c r="Q38" s="169" t="str">
        <f t="shared" si="19"/>
        <v/>
      </c>
      <c r="R38" s="192" t="str">
        <f t="shared" si="25"/>
        <v/>
      </c>
      <c r="S38" s="169" t="str">
        <f t="shared" si="25"/>
        <v/>
      </c>
      <c r="T38" s="169" t="str">
        <f t="shared" si="25"/>
        <v/>
      </c>
      <c r="U38" s="169" t="str">
        <f t="shared" si="25"/>
        <v/>
      </c>
      <c r="V38" s="169" t="str">
        <f t="shared" si="25"/>
        <v/>
      </c>
      <c r="W38" s="169" t="str">
        <f t="shared" si="25"/>
        <v/>
      </c>
      <c r="X38" s="169" t="str">
        <f t="shared" si="25"/>
        <v/>
      </c>
      <c r="Y38" s="169" t="str">
        <f t="shared" si="25"/>
        <v/>
      </c>
      <c r="Z38" s="169" t="str">
        <f t="shared" si="25"/>
        <v/>
      </c>
      <c r="AA38" s="169" t="str">
        <f t="shared" si="25"/>
        <v/>
      </c>
      <c r="AB38" s="169" t="str">
        <f t="shared" si="26"/>
        <v/>
      </c>
      <c r="AC38" s="169" t="str">
        <f t="shared" si="26"/>
        <v/>
      </c>
      <c r="AD38" s="169" t="str">
        <f t="shared" si="26"/>
        <v/>
      </c>
      <c r="AE38" s="169" t="str">
        <f t="shared" si="26"/>
        <v/>
      </c>
      <c r="AF38" s="169" t="str">
        <f t="shared" si="26"/>
        <v/>
      </c>
      <c r="AG38" s="169" t="str">
        <f t="shared" si="26"/>
        <v/>
      </c>
      <c r="AH38" s="169" t="str">
        <f t="shared" si="26"/>
        <v/>
      </c>
      <c r="AI38" s="169" t="str">
        <f t="shared" si="26"/>
        <v/>
      </c>
      <c r="AJ38" s="169" t="str">
        <f t="shared" si="26"/>
        <v/>
      </c>
      <c r="AK38" s="169" t="str">
        <f t="shared" si="26"/>
        <v/>
      </c>
      <c r="AL38" s="169" t="str">
        <f t="shared" si="26"/>
        <v/>
      </c>
      <c r="AM38" s="169" t="str">
        <f t="shared" si="26"/>
        <v/>
      </c>
      <c r="AN38" s="169" t="str">
        <f t="shared" si="26"/>
        <v/>
      </c>
      <c r="AO38" s="169" t="str">
        <f t="shared" si="26"/>
        <v/>
      </c>
      <c r="AP38" s="169" t="str">
        <f t="shared" si="26"/>
        <v/>
      </c>
      <c r="AQ38" s="170">
        <f t="shared" si="22"/>
        <v>0</v>
      </c>
      <c r="AR38" s="170">
        <f t="shared" si="23"/>
        <v>0</v>
      </c>
      <c r="AS38" s="193">
        <f t="shared" si="24"/>
        <v>0</v>
      </c>
    </row>
    <row r="39" spans="1:45" ht="27.75" customHeight="1">
      <c r="A39" s="184">
        <f>'Inventory - Vehicles and Equip.'!A30</f>
        <v>27</v>
      </c>
      <c r="B39" s="184"/>
      <c r="C39" s="184">
        <f>'Inventory - Vehicles and Equip.'!E30</f>
        <v>0</v>
      </c>
      <c r="D39" s="184">
        <f>'Inventory - Vehicles and Equip.'!F30</f>
        <v>0</v>
      </c>
      <c r="E39" s="185">
        <f>'Inventory - Vehicles and Equip.'!G30</f>
        <v>0</v>
      </c>
      <c r="F39" s="217">
        <f>'Inventory - Vehicles and Equip.'!H30</f>
        <v>0</v>
      </c>
      <c r="G39" s="187">
        <f>'Inventory - Vehicles and Equip.'!L30</f>
        <v>0</v>
      </c>
      <c r="H39" s="188">
        <f>'Inventory - Vehicles and Equip.'!J30-'Inventory - Vehicles and Equip.'!O30</f>
        <v>0</v>
      </c>
      <c r="I39" s="188">
        <f>'Inventory - Vehicles and Equip.'!N30</f>
        <v>0</v>
      </c>
      <c r="J39" s="188">
        <f>'Inventory - Vehicles and Equip.'!AD30</f>
        <v>0</v>
      </c>
      <c r="K39" s="190">
        <f t="shared" si="11"/>
        <v>0</v>
      </c>
      <c r="L39" s="190">
        <f t="shared" si="14"/>
        <v>0</v>
      </c>
      <c r="M39" s="190">
        <f t="shared" si="15"/>
        <v>0</v>
      </c>
      <c r="N39" s="190">
        <f t="shared" si="16"/>
        <v>0</v>
      </c>
      <c r="O39" s="190">
        <f t="shared" si="17"/>
        <v>0</v>
      </c>
      <c r="P39" s="191">
        <f t="shared" si="18"/>
        <v>0</v>
      </c>
      <c r="Q39" s="169" t="str">
        <f t="shared" si="19"/>
        <v/>
      </c>
      <c r="R39" s="192" t="str">
        <f t="shared" si="25"/>
        <v/>
      </c>
      <c r="S39" s="169" t="str">
        <f t="shared" si="25"/>
        <v/>
      </c>
      <c r="T39" s="169" t="str">
        <f t="shared" si="25"/>
        <v/>
      </c>
      <c r="U39" s="169" t="str">
        <f t="shared" si="25"/>
        <v/>
      </c>
      <c r="V39" s="169" t="str">
        <f t="shared" si="25"/>
        <v/>
      </c>
      <c r="W39" s="169" t="str">
        <f t="shared" si="25"/>
        <v/>
      </c>
      <c r="X39" s="169" t="str">
        <f t="shared" si="25"/>
        <v/>
      </c>
      <c r="Y39" s="169" t="str">
        <f t="shared" si="25"/>
        <v/>
      </c>
      <c r="Z39" s="169" t="str">
        <f t="shared" si="25"/>
        <v/>
      </c>
      <c r="AA39" s="169" t="str">
        <f t="shared" si="25"/>
        <v/>
      </c>
      <c r="AB39" s="169" t="str">
        <f t="shared" si="26"/>
        <v/>
      </c>
      <c r="AC39" s="169" t="str">
        <f t="shared" si="26"/>
        <v/>
      </c>
      <c r="AD39" s="169" t="str">
        <f t="shared" si="26"/>
        <v/>
      </c>
      <c r="AE39" s="169" t="str">
        <f t="shared" si="26"/>
        <v/>
      </c>
      <c r="AF39" s="169" t="str">
        <f t="shared" si="26"/>
        <v/>
      </c>
      <c r="AG39" s="169" t="str">
        <f t="shared" si="26"/>
        <v/>
      </c>
      <c r="AH39" s="169" t="str">
        <f t="shared" si="26"/>
        <v/>
      </c>
      <c r="AI39" s="169" t="str">
        <f t="shared" si="26"/>
        <v/>
      </c>
      <c r="AJ39" s="169" t="str">
        <f t="shared" si="26"/>
        <v/>
      </c>
      <c r="AK39" s="169" t="str">
        <f t="shared" si="26"/>
        <v/>
      </c>
      <c r="AL39" s="169" t="str">
        <f t="shared" si="26"/>
        <v/>
      </c>
      <c r="AM39" s="169" t="str">
        <f t="shared" si="26"/>
        <v/>
      </c>
      <c r="AN39" s="169" t="str">
        <f t="shared" si="26"/>
        <v/>
      </c>
      <c r="AO39" s="169" t="str">
        <f t="shared" si="26"/>
        <v/>
      </c>
      <c r="AP39" s="169" t="str">
        <f t="shared" si="26"/>
        <v/>
      </c>
      <c r="AQ39" s="170">
        <f t="shared" si="22"/>
        <v>0</v>
      </c>
      <c r="AR39" s="170">
        <f t="shared" si="23"/>
        <v>0</v>
      </c>
      <c r="AS39" s="193">
        <f t="shared" si="24"/>
        <v>0</v>
      </c>
    </row>
    <row r="40" spans="1:45" ht="27.75" customHeight="1">
      <c r="A40" s="184">
        <f>'Inventory - Vehicles and Equip.'!A31</f>
        <v>28</v>
      </c>
      <c r="B40" s="184"/>
      <c r="C40" s="184">
        <f>'Inventory - Vehicles and Equip.'!E31</f>
        <v>0</v>
      </c>
      <c r="D40" s="184">
        <f>'Inventory - Vehicles and Equip.'!F31</f>
        <v>0</v>
      </c>
      <c r="E40" s="185">
        <f>'Inventory - Vehicles and Equip.'!G31</f>
        <v>0</v>
      </c>
      <c r="F40" s="217">
        <f>'Inventory - Vehicles and Equip.'!H31</f>
        <v>0</v>
      </c>
      <c r="G40" s="187">
        <f>'Inventory - Vehicles and Equip.'!L31</f>
        <v>0</v>
      </c>
      <c r="H40" s="188">
        <f>'Inventory - Vehicles and Equip.'!J31-'Inventory - Vehicles and Equip.'!O31</f>
        <v>0</v>
      </c>
      <c r="I40" s="188">
        <f>'Inventory - Vehicles and Equip.'!N31</f>
        <v>0</v>
      </c>
      <c r="J40" s="188">
        <f>'Inventory - Vehicles and Equip.'!AD31</f>
        <v>0</v>
      </c>
      <c r="K40" s="190">
        <f t="shared" si="11"/>
        <v>0</v>
      </c>
      <c r="L40" s="190">
        <f t="shared" si="14"/>
        <v>0</v>
      </c>
      <c r="M40" s="190">
        <f t="shared" si="15"/>
        <v>0</v>
      </c>
      <c r="N40" s="190">
        <f t="shared" si="16"/>
        <v>0</v>
      </c>
      <c r="O40" s="190">
        <f t="shared" si="17"/>
        <v>0</v>
      </c>
      <c r="P40" s="191">
        <f t="shared" si="18"/>
        <v>0</v>
      </c>
      <c r="Q40" s="169" t="str">
        <f t="shared" si="19"/>
        <v/>
      </c>
      <c r="R40" s="192" t="str">
        <f t="shared" si="25"/>
        <v/>
      </c>
      <c r="S40" s="169" t="str">
        <f t="shared" si="25"/>
        <v/>
      </c>
      <c r="T40" s="169" t="str">
        <f t="shared" si="25"/>
        <v/>
      </c>
      <c r="U40" s="169" t="str">
        <f t="shared" si="25"/>
        <v/>
      </c>
      <c r="V40" s="169" t="str">
        <f t="shared" si="25"/>
        <v/>
      </c>
      <c r="W40" s="169" t="str">
        <f t="shared" si="25"/>
        <v/>
      </c>
      <c r="X40" s="169" t="str">
        <f t="shared" si="25"/>
        <v/>
      </c>
      <c r="Y40" s="169" t="str">
        <f t="shared" si="25"/>
        <v/>
      </c>
      <c r="Z40" s="169" t="str">
        <f t="shared" si="25"/>
        <v/>
      </c>
      <c r="AA40" s="169" t="str">
        <f t="shared" si="25"/>
        <v/>
      </c>
      <c r="AB40" s="169" t="str">
        <f t="shared" si="26"/>
        <v/>
      </c>
      <c r="AC40" s="169" t="str">
        <f t="shared" si="26"/>
        <v/>
      </c>
      <c r="AD40" s="169" t="str">
        <f t="shared" si="26"/>
        <v/>
      </c>
      <c r="AE40" s="169" t="str">
        <f t="shared" si="26"/>
        <v/>
      </c>
      <c r="AF40" s="169" t="str">
        <f t="shared" si="26"/>
        <v/>
      </c>
      <c r="AG40" s="169" t="str">
        <f t="shared" si="26"/>
        <v/>
      </c>
      <c r="AH40" s="169" t="str">
        <f t="shared" si="26"/>
        <v/>
      </c>
      <c r="AI40" s="169" t="str">
        <f t="shared" si="26"/>
        <v/>
      </c>
      <c r="AJ40" s="169" t="str">
        <f t="shared" si="26"/>
        <v/>
      </c>
      <c r="AK40" s="169" t="str">
        <f t="shared" si="26"/>
        <v/>
      </c>
      <c r="AL40" s="169" t="str">
        <f t="shared" si="26"/>
        <v/>
      </c>
      <c r="AM40" s="169" t="str">
        <f t="shared" si="26"/>
        <v/>
      </c>
      <c r="AN40" s="169" t="str">
        <f t="shared" si="26"/>
        <v/>
      </c>
      <c r="AO40" s="169" t="str">
        <f t="shared" si="26"/>
        <v/>
      </c>
      <c r="AP40" s="169" t="str">
        <f t="shared" si="26"/>
        <v/>
      </c>
      <c r="AQ40" s="170">
        <f t="shared" si="22"/>
        <v>0</v>
      </c>
      <c r="AR40" s="170">
        <f t="shared" si="23"/>
        <v>0</v>
      </c>
      <c r="AS40" s="193">
        <f t="shared" si="24"/>
        <v>0</v>
      </c>
    </row>
    <row r="41" spans="1:45" ht="27.75" customHeight="1">
      <c r="A41" s="184">
        <f>'Inventory - Vehicles and Equip.'!A32</f>
        <v>29</v>
      </c>
      <c r="B41" s="184"/>
      <c r="C41" s="184">
        <f>'Inventory - Vehicles and Equip.'!E32</f>
        <v>0</v>
      </c>
      <c r="D41" s="184">
        <f>'Inventory - Vehicles and Equip.'!F32</f>
        <v>0</v>
      </c>
      <c r="E41" s="185">
        <f>'Inventory - Vehicles and Equip.'!G32</f>
        <v>0</v>
      </c>
      <c r="F41" s="217">
        <f>'Inventory - Vehicles and Equip.'!H32</f>
        <v>0</v>
      </c>
      <c r="G41" s="187">
        <f>'Inventory - Vehicles and Equip.'!L32</f>
        <v>0</v>
      </c>
      <c r="H41" s="188">
        <f>'Inventory - Vehicles and Equip.'!J32-'Inventory - Vehicles and Equip.'!O32</f>
        <v>0</v>
      </c>
      <c r="I41" s="188">
        <f>'Inventory - Vehicles and Equip.'!N32</f>
        <v>0</v>
      </c>
      <c r="J41" s="188">
        <f>'Inventory - Vehicles and Equip.'!AD32</f>
        <v>0</v>
      </c>
      <c r="K41" s="190">
        <f t="shared" si="11"/>
        <v>0</v>
      </c>
      <c r="L41" s="190">
        <f t="shared" si="14"/>
        <v>0</v>
      </c>
      <c r="M41" s="190">
        <f t="shared" si="15"/>
        <v>0</v>
      </c>
      <c r="N41" s="190">
        <f t="shared" si="16"/>
        <v>0</v>
      </c>
      <c r="O41" s="190">
        <f t="shared" si="17"/>
        <v>0</v>
      </c>
      <c r="P41" s="191">
        <f t="shared" si="18"/>
        <v>0</v>
      </c>
      <c r="Q41" s="169" t="str">
        <f t="shared" si="19"/>
        <v/>
      </c>
      <c r="R41" s="192" t="str">
        <f t="shared" si="25"/>
        <v/>
      </c>
      <c r="S41" s="169" t="str">
        <f t="shared" si="25"/>
        <v/>
      </c>
      <c r="T41" s="169" t="str">
        <f t="shared" si="25"/>
        <v/>
      </c>
      <c r="U41" s="169" t="str">
        <f t="shared" si="25"/>
        <v/>
      </c>
      <c r="V41" s="169" t="str">
        <f t="shared" si="25"/>
        <v/>
      </c>
      <c r="W41" s="169" t="str">
        <f t="shared" si="25"/>
        <v/>
      </c>
      <c r="X41" s="169" t="str">
        <f t="shared" si="25"/>
        <v/>
      </c>
      <c r="Y41" s="169" t="str">
        <f t="shared" si="25"/>
        <v/>
      </c>
      <c r="Z41" s="169" t="str">
        <f t="shared" si="25"/>
        <v/>
      </c>
      <c r="AA41" s="169" t="str">
        <f t="shared" si="25"/>
        <v/>
      </c>
      <c r="AB41" s="169" t="str">
        <f t="shared" si="26"/>
        <v/>
      </c>
      <c r="AC41" s="169" t="str">
        <f t="shared" si="26"/>
        <v/>
      </c>
      <c r="AD41" s="169" t="str">
        <f t="shared" si="26"/>
        <v/>
      </c>
      <c r="AE41" s="169" t="str">
        <f t="shared" si="26"/>
        <v/>
      </c>
      <c r="AF41" s="169" t="str">
        <f t="shared" si="26"/>
        <v/>
      </c>
      <c r="AG41" s="169" t="str">
        <f t="shared" si="26"/>
        <v/>
      </c>
      <c r="AH41" s="169" t="str">
        <f t="shared" si="26"/>
        <v/>
      </c>
      <c r="AI41" s="169" t="str">
        <f t="shared" si="26"/>
        <v/>
      </c>
      <c r="AJ41" s="169" t="str">
        <f t="shared" si="26"/>
        <v/>
      </c>
      <c r="AK41" s="169" t="str">
        <f t="shared" si="26"/>
        <v/>
      </c>
      <c r="AL41" s="169" t="str">
        <f t="shared" si="26"/>
        <v/>
      </c>
      <c r="AM41" s="169" t="str">
        <f t="shared" si="26"/>
        <v/>
      </c>
      <c r="AN41" s="169" t="str">
        <f t="shared" si="26"/>
        <v/>
      </c>
      <c r="AO41" s="169" t="str">
        <f t="shared" si="26"/>
        <v/>
      </c>
      <c r="AP41" s="169" t="str">
        <f t="shared" si="26"/>
        <v/>
      </c>
      <c r="AQ41" s="170">
        <f t="shared" si="22"/>
        <v>0</v>
      </c>
      <c r="AR41" s="170">
        <f t="shared" si="23"/>
        <v>0</v>
      </c>
      <c r="AS41" s="193">
        <f t="shared" si="24"/>
        <v>0</v>
      </c>
    </row>
    <row r="42" spans="1:45" ht="27.75" customHeight="1">
      <c r="A42" s="184">
        <f>'Inventory - Vehicles and Equip.'!A33</f>
        <v>30</v>
      </c>
      <c r="B42" s="184"/>
      <c r="C42" s="184">
        <f>'Inventory - Vehicles and Equip.'!E33</f>
        <v>0</v>
      </c>
      <c r="D42" s="184">
        <f>'Inventory - Vehicles and Equip.'!F33</f>
        <v>0</v>
      </c>
      <c r="E42" s="185">
        <f>'Inventory - Vehicles and Equip.'!G33</f>
        <v>0</v>
      </c>
      <c r="F42" s="217">
        <f>'Inventory - Vehicles and Equip.'!H33</f>
        <v>0</v>
      </c>
      <c r="G42" s="187">
        <f>'Inventory - Vehicles and Equip.'!L33</f>
        <v>0</v>
      </c>
      <c r="H42" s="188">
        <f>'Inventory - Vehicles and Equip.'!J33-'Inventory - Vehicles and Equip.'!O33</f>
        <v>0</v>
      </c>
      <c r="I42" s="188">
        <f>'Inventory - Vehicles and Equip.'!N33</f>
        <v>0</v>
      </c>
      <c r="J42" s="188">
        <f>'Inventory - Vehicles and Equip.'!AD33</f>
        <v>0</v>
      </c>
      <c r="K42" s="190">
        <f t="shared" si="11"/>
        <v>0</v>
      </c>
      <c r="L42" s="190">
        <f t="shared" si="14"/>
        <v>0</v>
      </c>
      <c r="M42" s="190">
        <f t="shared" si="15"/>
        <v>0</v>
      </c>
      <c r="N42" s="190">
        <f t="shared" si="16"/>
        <v>0</v>
      </c>
      <c r="O42" s="190">
        <f t="shared" si="17"/>
        <v>0</v>
      </c>
      <c r="P42" s="191">
        <f t="shared" si="18"/>
        <v>0</v>
      </c>
      <c r="Q42" s="169" t="str">
        <f t="shared" si="19"/>
        <v/>
      </c>
      <c r="R42" s="192" t="str">
        <f t="shared" si="25"/>
        <v/>
      </c>
      <c r="S42" s="169" t="str">
        <f t="shared" si="25"/>
        <v/>
      </c>
      <c r="T42" s="169" t="str">
        <f t="shared" si="25"/>
        <v/>
      </c>
      <c r="U42" s="169" t="str">
        <f t="shared" si="25"/>
        <v/>
      </c>
      <c r="V42" s="169" t="str">
        <f t="shared" si="25"/>
        <v/>
      </c>
      <c r="W42" s="169" t="str">
        <f t="shared" si="25"/>
        <v/>
      </c>
      <c r="X42" s="169" t="str">
        <f t="shared" si="25"/>
        <v/>
      </c>
      <c r="Y42" s="169" t="str">
        <f t="shared" si="25"/>
        <v/>
      </c>
      <c r="Z42" s="169" t="str">
        <f t="shared" si="25"/>
        <v/>
      </c>
      <c r="AA42" s="169" t="str">
        <f t="shared" si="25"/>
        <v/>
      </c>
      <c r="AB42" s="169" t="str">
        <f t="shared" si="26"/>
        <v/>
      </c>
      <c r="AC42" s="169" t="str">
        <f t="shared" si="26"/>
        <v/>
      </c>
      <c r="AD42" s="169" t="str">
        <f t="shared" si="26"/>
        <v/>
      </c>
      <c r="AE42" s="169" t="str">
        <f t="shared" si="26"/>
        <v/>
      </c>
      <c r="AF42" s="169" t="str">
        <f t="shared" si="26"/>
        <v/>
      </c>
      <c r="AG42" s="169" t="str">
        <f t="shared" si="26"/>
        <v/>
      </c>
      <c r="AH42" s="169" t="str">
        <f t="shared" si="26"/>
        <v/>
      </c>
      <c r="AI42" s="169" t="str">
        <f t="shared" si="26"/>
        <v/>
      </c>
      <c r="AJ42" s="169" t="str">
        <f t="shared" si="26"/>
        <v/>
      </c>
      <c r="AK42" s="169" t="str">
        <f t="shared" si="26"/>
        <v/>
      </c>
      <c r="AL42" s="169" t="str">
        <f t="shared" si="26"/>
        <v/>
      </c>
      <c r="AM42" s="169" t="str">
        <f t="shared" si="26"/>
        <v/>
      </c>
      <c r="AN42" s="169" t="str">
        <f t="shared" si="26"/>
        <v/>
      </c>
      <c r="AO42" s="169" t="str">
        <f t="shared" si="26"/>
        <v/>
      </c>
      <c r="AP42" s="169" t="str">
        <f t="shared" si="26"/>
        <v/>
      </c>
      <c r="AQ42" s="170">
        <f t="shared" si="22"/>
        <v>0</v>
      </c>
      <c r="AR42" s="170">
        <f t="shared" si="23"/>
        <v>0</v>
      </c>
      <c r="AS42" s="193">
        <f t="shared" si="24"/>
        <v>0</v>
      </c>
    </row>
    <row r="43" spans="1:45" ht="27.75" customHeight="1">
      <c r="A43" s="184">
        <f>'Inventory - Vehicles and Equip.'!A34</f>
        <v>31</v>
      </c>
      <c r="B43" s="184"/>
      <c r="C43" s="184">
        <f>'Inventory - Vehicles and Equip.'!E34</f>
        <v>0</v>
      </c>
      <c r="D43" s="184">
        <f>'Inventory - Vehicles and Equip.'!F34</f>
        <v>0</v>
      </c>
      <c r="E43" s="185">
        <f>'Inventory - Vehicles and Equip.'!G34</f>
        <v>0</v>
      </c>
      <c r="F43" s="217">
        <f>'Inventory - Vehicles and Equip.'!H34</f>
        <v>0</v>
      </c>
      <c r="G43" s="187">
        <f>'Inventory - Vehicles and Equip.'!L34</f>
        <v>0</v>
      </c>
      <c r="H43" s="188">
        <f>'Inventory - Vehicles and Equip.'!J34-'Inventory - Vehicles and Equip.'!O34</f>
        <v>0</v>
      </c>
      <c r="I43" s="188">
        <f>'Inventory - Vehicles and Equip.'!N34</f>
        <v>0</v>
      </c>
      <c r="J43" s="188">
        <f>'Inventory - Vehicles and Equip.'!AD34</f>
        <v>0</v>
      </c>
      <c r="K43" s="190">
        <f t="shared" si="11"/>
        <v>0</v>
      </c>
      <c r="L43" s="190">
        <f t="shared" si="14"/>
        <v>0</v>
      </c>
      <c r="M43" s="190">
        <f t="shared" si="15"/>
        <v>0</v>
      </c>
      <c r="N43" s="190">
        <f t="shared" si="16"/>
        <v>0</v>
      </c>
      <c r="O43" s="190">
        <f t="shared" si="17"/>
        <v>0</v>
      </c>
      <c r="P43" s="191">
        <f t="shared" si="18"/>
        <v>0</v>
      </c>
      <c r="Q43" s="169" t="str">
        <f t="shared" si="19"/>
        <v/>
      </c>
      <c r="R43" s="192" t="str">
        <f t="shared" ref="R43:AA52" si="27">IF(OR($K43=R$12,$L43=R$12,$M43=R$12,$N43=R$12,$O43=R$12,$P43=R$12),$G43,"")</f>
        <v/>
      </c>
      <c r="S43" s="169" t="str">
        <f t="shared" si="27"/>
        <v/>
      </c>
      <c r="T43" s="169" t="str">
        <f t="shared" si="27"/>
        <v/>
      </c>
      <c r="U43" s="169" t="str">
        <f t="shared" si="27"/>
        <v/>
      </c>
      <c r="V43" s="169" t="str">
        <f t="shared" si="27"/>
        <v/>
      </c>
      <c r="W43" s="169" t="str">
        <f t="shared" si="27"/>
        <v/>
      </c>
      <c r="X43" s="169" t="str">
        <f t="shared" si="27"/>
        <v/>
      </c>
      <c r="Y43" s="169" t="str">
        <f t="shared" si="27"/>
        <v/>
      </c>
      <c r="Z43" s="169" t="str">
        <f t="shared" si="27"/>
        <v/>
      </c>
      <c r="AA43" s="169" t="str">
        <f t="shared" si="27"/>
        <v/>
      </c>
      <c r="AB43" s="169" t="str">
        <f t="shared" ref="AB43:AP52" si="28">IF(OR($K43=AB$12,$L43=AB$12,$M43=AB$12,$N43=AB$12,$O43=AB$12,$P43=AB$12),$G43,"")</f>
        <v/>
      </c>
      <c r="AC43" s="169" t="str">
        <f t="shared" si="28"/>
        <v/>
      </c>
      <c r="AD43" s="169" t="str">
        <f t="shared" si="28"/>
        <v/>
      </c>
      <c r="AE43" s="169" t="str">
        <f t="shared" si="28"/>
        <v/>
      </c>
      <c r="AF43" s="169" t="str">
        <f t="shared" si="28"/>
        <v/>
      </c>
      <c r="AG43" s="169" t="str">
        <f t="shared" si="28"/>
        <v/>
      </c>
      <c r="AH43" s="169" t="str">
        <f t="shared" si="28"/>
        <v/>
      </c>
      <c r="AI43" s="169" t="str">
        <f t="shared" si="28"/>
        <v/>
      </c>
      <c r="AJ43" s="169" t="str">
        <f t="shared" si="28"/>
        <v/>
      </c>
      <c r="AK43" s="169" t="str">
        <f t="shared" si="28"/>
        <v/>
      </c>
      <c r="AL43" s="169" t="str">
        <f t="shared" si="28"/>
        <v/>
      </c>
      <c r="AM43" s="169" t="str">
        <f t="shared" si="28"/>
        <v/>
      </c>
      <c r="AN43" s="169" t="str">
        <f t="shared" si="28"/>
        <v/>
      </c>
      <c r="AO43" s="169" t="str">
        <f t="shared" si="28"/>
        <v/>
      </c>
      <c r="AP43" s="169" t="str">
        <f t="shared" si="28"/>
        <v/>
      </c>
      <c r="AQ43" s="170">
        <f t="shared" si="22"/>
        <v>0</v>
      </c>
      <c r="AR43" s="170">
        <f t="shared" si="23"/>
        <v>0</v>
      </c>
      <c r="AS43" s="193">
        <f t="shared" si="24"/>
        <v>0</v>
      </c>
    </row>
    <row r="44" spans="1:45" ht="27.75" customHeight="1">
      <c r="A44" s="184">
        <f>'Inventory - Vehicles and Equip.'!A35</f>
        <v>32</v>
      </c>
      <c r="B44" s="184"/>
      <c r="C44" s="184">
        <f>'Inventory - Vehicles and Equip.'!E35</f>
        <v>0</v>
      </c>
      <c r="D44" s="184">
        <f>'Inventory - Vehicles and Equip.'!F35</f>
        <v>0</v>
      </c>
      <c r="E44" s="185">
        <f>'Inventory - Vehicles and Equip.'!G35</f>
        <v>0</v>
      </c>
      <c r="F44" s="217">
        <f>'Inventory - Vehicles and Equip.'!H35</f>
        <v>0</v>
      </c>
      <c r="G44" s="187">
        <f>'Inventory - Vehicles and Equip.'!L35</f>
        <v>0</v>
      </c>
      <c r="H44" s="188">
        <f>'Inventory - Vehicles and Equip.'!J35-'Inventory - Vehicles and Equip.'!O35</f>
        <v>0</v>
      </c>
      <c r="I44" s="188">
        <f>'Inventory - Vehicles and Equip.'!N35</f>
        <v>0</v>
      </c>
      <c r="J44" s="188">
        <f>'Inventory - Vehicles and Equip.'!AD35</f>
        <v>0</v>
      </c>
      <c r="K44" s="190">
        <f t="shared" si="11"/>
        <v>0</v>
      </c>
      <c r="L44" s="190">
        <f t="shared" si="14"/>
        <v>0</v>
      </c>
      <c r="M44" s="190">
        <f t="shared" si="15"/>
        <v>0</v>
      </c>
      <c r="N44" s="190">
        <f t="shared" si="16"/>
        <v>0</v>
      </c>
      <c r="O44" s="190">
        <f t="shared" si="17"/>
        <v>0</v>
      </c>
      <c r="P44" s="191">
        <f t="shared" si="18"/>
        <v>0</v>
      </c>
      <c r="Q44" s="169" t="str">
        <f t="shared" si="19"/>
        <v/>
      </c>
      <c r="R44" s="192" t="str">
        <f t="shared" si="27"/>
        <v/>
      </c>
      <c r="S44" s="169" t="str">
        <f t="shared" si="27"/>
        <v/>
      </c>
      <c r="T44" s="169" t="str">
        <f t="shared" si="27"/>
        <v/>
      </c>
      <c r="U44" s="169" t="str">
        <f t="shared" si="27"/>
        <v/>
      </c>
      <c r="V44" s="169" t="str">
        <f t="shared" si="27"/>
        <v/>
      </c>
      <c r="W44" s="169" t="str">
        <f t="shared" si="27"/>
        <v/>
      </c>
      <c r="X44" s="169" t="str">
        <f t="shared" si="27"/>
        <v/>
      </c>
      <c r="Y44" s="169" t="str">
        <f t="shared" si="27"/>
        <v/>
      </c>
      <c r="Z44" s="169" t="str">
        <f t="shared" si="27"/>
        <v/>
      </c>
      <c r="AA44" s="169" t="str">
        <f t="shared" si="27"/>
        <v/>
      </c>
      <c r="AB44" s="169" t="str">
        <f t="shared" si="28"/>
        <v/>
      </c>
      <c r="AC44" s="169" t="str">
        <f t="shared" si="28"/>
        <v/>
      </c>
      <c r="AD44" s="169" t="str">
        <f t="shared" si="28"/>
        <v/>
      </c>
      <c r="AE44" s="169" t="str">
        <f t="shared" si="28"/>
        <v/>
      </c>
      <c r="AF44" s="169" t="str">
        <f t="shared" si="28"/>
        <v/>
      </c>
      <c r="AG44" s="169" t="str">
        <f t="shared" si="28"/>
        <v/>
      </c>
      <c r="AH44" s="169" t="str">
        <f t="shared" si="28"/>
        <v/>
      </c>
      <c r="AI44" s="169" t="str">
        <f t="shared" si="28"/>
        <v/>
      </c>
      <c r="AJ44" s="169" t="str">
        <f t="shared" si="28"/>
        <v/>
      </c>
      <c r="AK44" s="169" t="str">
        <f t="shared" si="28"/>
        <v/>
      </c>
      <c r="AL44" s="169" t="str">
        <f t="shared" si="28"/>
        <v/>
      </c>
      <c r="AM44" s="169" t="str">
        <f t="shared" si="28"/>
        <v/>
      </c>
      <c r="AN44" s="169" t="str">
        <f t="shared" si="28"/>
        <v/>
      </c>
      <c r="AO44" s="169" t="str">
        <f t="shared" si="28"/>
        <v/>
      </c>
      <c r="AP44" s="169" t="str">
        <f t="shared" si="28"/>
        <v/>
      </c>
      <c r="AQ44" s="170">
        <f t="shared" si="22"/>
        <v>0</v>
      </c>
      <c r="AR44" s="170">
        <f t="shared" si="23"/>
        <v>0</v>
      </c>
      <c r="AS44" s="193">
        <f t="shared" si="24"/>
        <v>0</v>
      </c>
    </row>
    <row r="45" spans="1:45" ht="27.75" customHeight="1">
      <c r="A45" s="184">
        <f>'Inventory - Vehicles and Equip.'!A36</f>
        <v>33</v>
      </c>
      <c r="B45" s="184"/>
      <c r="C45" s="184">
        <f>'Inventory - Vehicles and Equip.'!E36</f>
        <v>0</v>
      </c>
      <c r="D45" s="184">
        <f>'Inventory - Vehicles and Equip.'!F36</f>
        <v>0</v>
      </c>
      <c r="E45" s="185">
        <f>'Inventory - Vehicles and Equip.'!G36</f>
        <v>0</v>
      </c>
      <c r="F45" s="217">
        <f>'Inventory - Vehicles and Equip.'!H36</f>
        <v>0</v>
      </c>
      <c r="G45" s="187">
        <f>'Inventory - Vehicles and Equip.'!L36</f>
        <v>0</v>
      </c>
      <c r="H45" s="188">
        <f>'Inventory - Vehicles and Equip.'!J36-'Inventory - Vehicles and Equip.'!O36</f>
        <v>0</v>
      </c>
      <c r="I45" s="188">
        <f>'Inventory - Vehicles and Equip.'!N36</f>
        <v>0</v>
      </c>
      <c r="J45" s="188">
        <f>'Inventory - Vehicles and Equip.'!AD36</f>
        <v>0</v>
      </c>
      <c r="K45" s="190">
        <f t="shared" si="11"/>
        <v>0</v>
      </c>
      <c r="L45" s="190">
        <f t="shared" si="14"/>
        <v>0</v>
      </c>
      <c r="M45" s="190">
        <f t="shared" si="15"/>
        <v>0</v>
      </c>
      <c r="N45" s="190">
        <f t="shared" si="16"/>
        <v>0</v>
      </c>
      <c r="O45" s="190">
        <f t="shared" si="17"/>
        <v>0</v>
      </c>
      <c r="P45" s="191">
        <f t="shared" si="18"/>
        <v>0</v>
      </c>
      <c r="Q45" s="169" t="str">
        <f t="shared" si="19"/>
        <v/>
      </c>
      <c r="R45" s="192" t="str">
        <f t="shared" si="27"/>
        <v/>
      </c>
      <c r="S45" s="169" t="str">
        <f t="shared" si="27"/>
        <v/>
      </c>
      <c r="T45" s="169" t="str">
        <f t="shared" si="27"/>
        <v/>
      </c>
      <c r="U45" s="169" t="str">
        <f t="shared" si="27"/>
        <v/>
      </c>
      <c r="V45" s="169" t="str">
        <f t="shared" si="27"/>
        <v/>
      </c>
      <c r="W45" s="169" t="str">
        <f t="shared" si="27"/>
        <v/>
      </c>
      <c r="X45" s="169" t="str">
        <f t="shared" si="27"/>
        <v/>
      </c>
      <c r="Y45" s="169" t="str">
        <f t="shared" si="27"/>
        <v/>
      </c>
      <c r="Z45" s="169" t="str">
        <f t="shared" si="27"/>
        <v/>
      </c>
      <c r="AA45" s="169" t="str">
        <f t="shared" si="27"/>
        <v/>
      </c>
      <c r="AB45" s="169" t="str">
        <f t="shared" si="28"/>
        <v/>
      </c>
      <c r="AC45" s="169" t="str">
        <f t="shared" si="28"/>
        <v/>
      </c>
      <c r="AD45" s="169" t="str">
        <f t="shared" si="28"/>
        <v/>
      </c>
      <c r="AE45" s="169" t="str">
        <f t="shared" si="28"/>
        <v/>
      </c>
      <c r="AF45" s="169" t="str">
        <f t="shared" si="28"/>
        <v/>
      </c>
      <c r="AG45" s="169" t="str">
        <f t="shared" si="28"/>
        <v/>
      </c>
      <c r="AH45" s="169" t="str">
        <f t="shared" si="28"/>
        <v/>
      </c>
      <c r="AI45" s="169" t="str">
        <f t="shared" si="28"/>
        <v/>
      </c>
      <c r="AJ45" s="169" t="str">
        <f t="shared" si="28"/>
        <v/>
      </c>
      <c r="AK45" s="169" t="str">
        <f t="shared" si="28"/>
        <v/>
      </c>
      <c r="AL45" s="169" t="str">
        <f t="shared" si="28"/>
        <v/>
      </c>
      <c r="AM45" s="169" t="str">
        <f t="shared" si="28"/>
        <v/>
      </c>
      <c r="AN45" s="169" t="str">
        <f t="shared" si="28"/>
        <v/>
      </c>
      <c r="AO45" s="169" t="str">
        <f t="shared" si="28"/>
        <v/>
      </c>
      <c r="AP45" s="169" t="str">
        <f t="shared" si="28"/>
        <v/>
      </c>
      <c r="AQ45" s="170">
        <f t="shared" si="22"/>
        <v>0</v>
      </c>
      <c r="AR45" s="170">
        <f t="shared" si="23"/>
        <v>0</v>
      </c>
      <c r="AS45" s="193">
        <f t="shared" si="24"/>
        <v>0</v>
      </c>
    </row>
    <row r="46" spans="1:45" ht="27.75" customHeight="1">
      <c r="A46" s="184">
        <f>'Inventory - Vehicles and Equip.'!A37</f>
        <v>34</v>
      </c>
      <c r="B46" s="184"/>
      <c r="C46" s="184">
        <f>'Inventory - Vehicles and Equip.'!E37</f>
        <v>0</v>
      </c>
      <c r="D46" s="184">
        <f>'Inventory - Vehicles and Equip.'!F37</f>
        <v>0</v>
      </c>
      <c r="E46" s="185">
        <f>'Inventory - Vehicles and Equip.'!G37</f>
        <v>0</v>
      </c>
      <c r="F46" s="217">
        <f>'Inventory - Vehicles and Equip.'!H37</f>
        <v>0</v>
      </c>
      <c r="G46" s="187">
        <f>'Inventory - Vehicles and Equip.'!L37</f>
        <v>0</v>
      </c>
      <c r="H46" s="188">
        <f>'Inventory - Vehicles and Equip.'!J37-'Inventory - Vehicles and Equip.'!O37</f>
        <v>0</v>
      </c>
      <c r="I46" s="188">
        <f>'Inventory - Vehicles and Equip.'!N37</f>
        <v>0</v>
      </c>
      <c r="J46" s="188">
        <f>'Inventory - Vehicles and Equip.'!AD37</f>
        <v>0</v>
      </c>
      <c r="K46" s="190">
        <f t="shared" si="11"/>
        <v>0</v>
      </c>
      <c r="L46" s="190">
        <f t="shared" si="14"/>
        <v>0</v>
      </c>
      <c r="M46" s="190">
        <f t="shared" si="15"/>
        <v>0</v>
      </c>
      <c r="N46" s="190">
        <f t="shared" si="16"/>
        <v>0</v>
      </c>
      <c r="O46" s="190">
        <f t="shared" si="17"/>
        <v>0</v>
      </c>
      <c r="P46" s="191">
        <f t="shared" si="18"/>
        <v>0</v>
      </c>
      <c r="Q46" s="169" t="str">
        <f t="shared" si="19"/>
        <v/>
      </c>
      <c r="R46" s="192" t="str">
        <f t="shared" si="27"/>
        <v/>
      </c>
      <c r="S46" s="169" t="str">
        <f t="shared" si="27"/>
        <v/>
      </c>
      <c r="T46" s="169" t="str">
        <f t="shared" si="27"/>
        <v/>
      </c>
      <c r="U46" s="169" t="str">
        <f t="shared" si="27"/>
        <v/>
      </c>
      <c r="V46" s="169" t="str">
        <f t="shared" si="27"/>
        <v/>
      </c>
      <c r="W46" s="169" t="str">
        <f t="shared" si="27"/>
        <v/>
      </c>
      <c r="X46" s="169" t="str">
        <f t="shared" si="27"/>
        <v/>
      </c>
      <c r="Y46" s="169" t="str">
        <f t="shared" si="27"/>
        <v/>
      </c>
      <c r="Z46" s="169" t="str">
        <f t="shared" si="27"/>
        <v/>
      </c>
      <c r="AA46" s="169" t="str">
        <f t="shared" si="27"/>
        <v/>
      </c>
      <c r="AB46" s="169" t="str">
        <f t="shared" si="28"/>
        <v/>
      </c>
      <c r="AC46" s="169" t="str">
        <f t="shared" si="28"/>
        <v/>
      </c>
      <c r="AD46" s="169" t="str">
        <f t="shared" si="28"/>
        <v/>
      </c>
      <c r="AE46" s="169" t="str">
        <f t="shared" si="28"/>
        <v/>
      </c>
      <c r="AF46" s="169" t="str">
        <f t="shared" si="28"/>
        <v/>
      </c>
      <c r="AG46" s="169" t="str">
        <f t="shared" si="28"/>
        <v/>
      </c>
      <c r="AH46" s="169" t="str">
        <f t="shared" si="28"/>
        <v/>
      </c>
      <c r="AI46" s="169" t="str">
        <f t="shared" si="28"/>
        <v/>
      </c>
      <c r="AJ46" s="169" t="str">
        <f t="shared" si="28"/>
        <v/>
      </c>
      <c r="AK46" s="169" t="str">
        <f t="shared" si="28"/>
        <v/>
      </c>
      <c r="AL46" s="169" t="str">
        <f t="shared" si="28"/>
        <v/>
      </c>
      <c r="AM46" s="169" t="str">
        <f t="shared" si="28"/>
        <v/>
      </c>
      <c r="AN46" s="169" t="str">
        <f t="shared" si="28"/>
        <v/>
      </c>
      <c r="AO46" s="169" t="str">
        <f t="shared" si="28"/>
        <v/>
      </c>
      <c r="AP46" s="169" t="str">
        <f t="shared" si="28"/>
        <v/>
      </c>
      <c r="AQ46" s="170">
        <f t="shared" si="22"/>
        <v>0</v>
      </c>
      <c r="AR46" s="170">
        <f t="shared" si="23"/>
        <v>0</v>
      </c>
      <c r="AS46" s="193">
        <f t="shared" si="24"/>
        <v>0</v>
      </c>
    </row>
    <row r="47" spans="1:45" ht="27.75" customHeight="1">
      <c r="A47" s="184">
        <f>'Inventory - Vehicles and Equip.'!A38</f>
        <v>35</v>
      </c>
      <c r="B47" s="184"/>
      <c r="C47" s="184">
        <f>'Inventory - Vehicles and Equip.'!E38</f>
        <v>0</v>
      </c>
      <c r="D47" s="184">
        <f>'Inventory - Vehicles and Equip.'!F38</f>
        <v>0</v>
      </c>
      <c r="E47" s="185">
        <f>'Inventory - Vehicles and Equip.'!G38</f>
        <v>0</v>
      </c>
      <c r="F47" s="217">
        <f>'Inventory - Vehicles and Equip.'!H38</f>
        <v>0</v>
      </c>
      <c r="G47" s="187">
        <f>'Inventory - Vehicles and Equip.'!L38</f>
        <v>0</v>
      </c>
      <c r="H47" s="188">
        <f>'Inventory - Vehicles and Equip.'!J38-'Inventory - Vehicles and Equip.'!O38</f>
        <v>0</v>
      </c>
      <c r="I47" s="188">
        <f>'Inventory - Vehicles and Equip.'!N38</f>
        <v>0</v>
      </c>
      <c r="J47" s="188">
        <f>'Inventory - Vehicles and Equip.'!AD38</f>
        <v>0</v>
      </c>
      <c r="K47" s="190">
        <f t="shared" si="11"/>
        <v>0</v>
      </c>
      <c r="L47" s="190">
        <f t="shared" si="14"/>
        <v>0</v>
      </c>
      <c r="M47" s="190">
        <f t="shared" si="15"/>
        <v>0</v>
      </c>
      <c r="N47" s="190">
        <f t="shared" si="16"/>
        <v>0</v>
      </c>
      <c r="O47" s="190">
        <f t="shared" si="17"/>
        <v>0</v>
      </c>
      <c r="P47" s="191">
        <f t="shared" si="18"/>
        <v>0</v>
      </c>
      <c r="Q47" s="169" t="str">
        <f t="shared" si="19"/>
        <v/>
      </c>
      <c r="R47" s="192" t="str">
        <f t="shared" si="27"/>
        <v/>
      </c>
      <c r="S47" s="169" t="str">
        <f t="shared" si="27"/>
        <v/>
      </c>
      <c r="T47" s="169" t="str">
        <f t="shared" si="27"/>
        <v/>
      </c>
      <c r="U47" s="169" t="str">
        <f t="shared" si="27"/>
        <v/>
      </c>
      <c r="V47" s="169" t="str">
        <f t="shared" si="27"/>
        <v/>
      </c>
      <c r="W47" s="169" t="str">
        <f t="shared" si="27"/>
        <v/>
      </c>
      <c r="X47" s="169" t="str">
        <f t="shared" si="27"/>
        <v/>
      </c>
      <c r="Y47" s="169" t="str">
        <f t="shared" si="27"/>
        <v/>
      </c>
      <c r="Z47" s="169" t="str">
        <f t="shared" si="27"/>
        <v/>
      </c>
      <c r="AA47" s="169" t="str">
        <f t="shared" si="27"/>
        <v/>
      </c>
      <c r="AB47" s="169" t="str">
        <f t="shared" si="28"/>
        <v/>
      </c>
      <c r="AC47" s="169" t="str">
        <f t="shared" si="28"/>
        <v/>
      </c>
      <c r="AD47" s="169" t="str">
        <f t="shared" si="28"/>
        <v/>
      </c>
      <c r="AE47" s="169" t="str">
        <f t="shared" si="28"/>
        <v/>
      </c>
      <c r="AF47" s="169" t="str">
        <f t="shared" si="28"/>
        <v/>
      </c>
      <c r="AG47" s="169" t="str">
        <f t="shared" si="28"/>
        <v/>
      </c>
      <c r="AH47" s="169" t="str">
        <f t="shared" si="28"/>
        <v/>
      </c>
      <c r="AI47" s="169" t="str">
        <f t="shared" si="28"/>
        <v/>
      </c>
      <c r="AJ47" s="169" t="str">
        <f t="shared" si="28"/>
        <v/>
      </c>
      <c r="AK47" s="169" t="str">
        <f t="shared" si="28"/>
        <v/>
      </c>
      <c r="AL47" s="169" t="str">
        <f t="shared" si="28"/>
        <v/>
      </c>
      <c r="AM47" s="169" t="str">
        <f t="shared" si="28"/>
        <v/>
      </c>
      <c r="AN47" s="169" t="str">
        <f t="shared" si="28"/>
        <v/>
      </c>
      <c r="AO47" s="169" t="str">
        <f t="shared" si="28"/>
        <v/>
      </c>
      <c r="AP47" s="169" t="str">
        <f t="shared" si="28"/>
        <v/>
      </c>
      <c r="AQ47" s="170">
        <f t="shared" si="22"/>
        <v>0</v>
      </c>
      <c r="AR47" s="170">
        <f t="shared" si="23"/>
        <v>0</v>
      </c>
      <c r="AS47" s="193">
        <f t="shared" si="24"/>
        <v>0</v>
      </c>
    </row>
    <row r="48" spans="1:45" ht="27.75" customHeight="1">
      <c r="A48" s="184">
        <f>'Inventory - Vehicles and Equip.'!A39</f>
        <v>36</v>
      </c>
      <c r="B48" s="184"/>
      <c r="C48" s="184">
        <f>'Inventory - Vehicles and Equip.'!E39</f>
        <v>0</v>
      </c>
      <c r="D48" s="184">
        <f>'Inventory - Vehicles and Equip.'!F39</f>
        <v>0</v>
      </c>
      <c r="E48" s="185">
        <f>'Inventory - Vehicles and Equip.'!G39</f>
        <v>0</v>
      </c>
      <c r="F48" s="217">
        <f>'Inventory - Vehicles and Equip.'!H39</f>
        <v>0</v>
      </c>
      <c r="G48" s="187">
        <f>'Inventory - Vehicles and Equip.'!L39</f>
        <v>0</v>
      </c>
      <c r="H48" s="188">
        <f>'Inventory - Vehicles and Equip.'!J39-'Inventory - Vehicles and Equip.'!O39</f>
        <v>0</v>
      </c>
      <c r="I48" s="188">
        <f>'Inventory - Vehicles and Equip.'!N39</f>
        <v>0</v>
      </c>
      <c r="J48" s="188">
        <f>'Inventory - Vehicles and Equip.'!AD39</f>
        <v>0</v>
      </c>
      <c r="K48" s="190">
        <f t="shared" si="11"/>
        <v>0</v>
      </c>
      <c r="L48" s="190">
        <f t="shared" si="14"/>
        <v>0</v>
      </c>
      <c r="M48" s="190">
        <f t="shared" si="15"/>
        <v>0</v>
      </c>
      <c r="N48" s="190">
        <f t="shared" si="16"/>
        <v>0</v>
      </c>
      <c r="O48" s="190">
        <f t="shared" si="17"/>
        <v>0</v>
      </c>
      <c r="P48" s="191">
        <f t="shared" si="18"/>
        <v>0</v>
      </c>
      <c r="Q48" s="169" t="str">
        <f t="shared" si="19"/>
        <v/>
      </c>
      <c r="R48" s="192" t="str">
        <f t="shared" si="27"/>
        <v/>
      </c>
      <c r="S48" s="169" t="str">
        <f t="shared" si="27"/>
        <v/>
      </c>
      <c r="T48" s="169" t="str">
        <f t="shared" si="27"/>
        <v/>
      </c>
      <c r="U48" s="169" t="str">
        <f t="shared" si="27"/>
        <v/>
      </c>
      <c r="V48" s="169" t="str">
        <f t="shared" si="27"/>
        <v/>
      </c>
      <c r="W48" s="169" t="str">
        <f t="shared" si="27"/>
        <v/>
      </c>
      <c r="X48" s="169" t="str">
        <f t="shared" si="27"/>
        <v/>
      </c>
      <c r="Y48" s="169" t="str">
        <f t="shared" si="27"/>
        <v/>
      </c>
      <c r="Z48" s="169" t="str">
        <f t="shared" si="27"/>
        <v/>
      </c>
      <c r="AA48" s="169" t="str">
        <f t="shared" si="27"/>
        <v/>
      </c>
      <c r="AB48" s="169" t="str">
        <f t="shared" si="28"/>
        <v/>
      </c>
      <c r="AC48" s="169" t="str">
        <f t="shared" si="28"/>
        <v/>
      </c>
      <c r="AD48" s="169" t="str">
        <f t="shared" si="28"/>
        <v/>
      </c>
      <c r="AE48" s="169" t="str">
        <f t="shared" si="28"/>
        <v/>
      </c>
      <c r="AF48" s="169" t="str">
        <f t="shared" si="28"/>
        <v/>
      </c>
      <c r="AG48" s="169" t="str">
        <f t="shared" si="28"/>
        <v/>
      </c>
      <c r="AH48" s="169" t="str">
        <f t="shared" si="28"/>
        <v/>
      </c>
      <c r="AI48" s="169" t="str">
        <f t="shared" si="28"/>
        <v/>
      </c>
      <c r="AJ48" s="169" t="str">
        <f t="shared" si="28"/>
        <v/>
      </c>
      <c r="AK48" s="169" t="str">
        <f t="shared" si="28"/>
        <v/>
      </c>
      <c r="AL48" s="169" t="str">
        <f t="shared" si="28"/>
        <v/>
      </c>
      <c r="AM48" s="169" t="str">
        <f t="shared" si="28"/>
        <v/>
      </c>
      <c r="AN48" s="169" t="str">
        <f t="shared" si="28"/>
        <v/>
      </c>
      <c r="AO48" s="169" t="str">
        <f t="shared" si="28"/>
        <v/>
      </c>
      <c r="AP48" s="169" t="str">
        <f t="shared" si="28"/>
        <v/>
      </c>
      <c r="AQ48" s="170">
        <f t="shared" si="22"/>
        <v>0</v>
      </c>
      <c r="AR48" s="170">
        <f t="shared" si="23"/>
        <v>0</v>
      </c>
      <c r="AS48" s="193">
        <f t="shared" si="24"/>
        <v>0</v>
      </c>
    </row>
    <row r="49" spans="1:58" ht="27.75" customHeight="1">
      <c r="A49" s="184">
        <f>'Inventory - Vehicles and Equip.'!A40</f>
        <v>37</v>
      </c>
      <c r="B49" s="184"/>
      <c r="C49" s="184">
        <f>'Inventory - Vehicles and Equip.'!E40</f>
        <v>0</v>
      </c>
      <c r="D49" s="184">
        <f>'Inventory - Vehicles and Equip.'!F40</f>
        <v>0</v>
      </c>
      <c r="E49" s="185">
        <f>'Inventory - Vehicles and Equip.'!G40</f>
        <v>0</v>
      </c>
      <c r="F49" s="217">
        <f>'Inventory - Vehicles and Equip.'!H40</f>
        <v>0</v>
      </c>
      <c r="G49" s="187">
        <f>'Inventory - Vehicles and Equip.'!L40</f>
        <v>0</v>
      </c>
      <c r="H49" s="188">
        <f>'Inventory - Vehicles and Equip.'!J40-'Inventory - Vehicles and Equip.'!O40</f>
        <v>0</v>
      </c>
      <c r="I49" s="188">
        <f>'Inventory - Vehicles and Equip.'!N40</f>
        <v>0</v>
      </c>
      <c r="J49" s="188">
        <f>'Inventory - Vehicles and Equip.'!AD40</f>
        <v>0</v>
      </c>
      <c r="K49" s="190">
        <f t="shared" si="11"/>
        <v>0</v>
      </c>
      <c r="L49" s="190">
        <f t="shared" si="14"/>
        <v>0</v>
      </c>
      <c r="M49" s="190">
        <f t="shared" si="15"/>
        <v>0</v>
      </c>
      <c r="N49" s="190">
        <f t="shared" si="16"/>
        <v>0</v>
      </c>
      <c r="O49" s="190">
        <f t="shared" si="17"/>
        <v>0</v>
      </c>
      <c r="P49" s="191">
        <f t="shared" si="18"/>
        <v>0</v>
      </c>
      <c r="Q49" s="169" t="str">
        <f t="shared" si="19"/>
        <v/>
      </c>
      <c r="R49" s="192" t="str">
        <f t="shared" si="27"/>
        <v/>
      </c>
      <c r="S49" s="169" t="str">
        <f t="shared" si="27"/>
        <v/>
      </c>
      <c r="T49" s="169" t="str">
        <f t="shared" si="27"/>
        <v/>
      </c>
      <c r="U49" s="169" t="str">
        <f t="shared" si="27"/>
        <v/>
      </c>
      <c r="V49" s="169" t="str">
        <f t="shared" si="27"/>
        <v/>
      </c>
      <c r="W49" s="169" t="str">
        <f t="shared" si="27"/>
        <v/>
      </c>
      <c r="X49" s="169" t="str">
        <f t="shared" si="27"/>
        <v/>
      </c>
      <c r="Y49" s="169" t="str">
        <f t="shared" si="27"/>
        <v/>
      </c>
      <c r="Z49" s="169" t="str">
        <f t="shared" si="27"/>
        <v/>
      </c>
      <c r="AA49" s="169" t="str">
        <f t="shared" si="27"/>
        <v/>
      </c>
      <c r="AB49" s="169" t="str">
        <f t="shared" si="28"/>
        <v/>
      </c>
      <c r="AC49" s="169" t="str">
        <f t="shared" si="28"/>
        <v/>
      </c>
      <c r="AD49" s="169" t="str">
        <f t="shared" si="28"/>
        <v/>
      </c>
      <c r="AE49" s="169" t="str">
        <f t="shared" si="28"/>
        <v/>
      </c>
      <c r="AF49" s="169" t="str">
        <f t="shared" si="28"/>
        <v/>
      </c>
      <c r="AG49" s="169" t="str">
        <f t="shared" si="28"/>
        <v/>
      </c>
      <c r="AH49" s="169" t="str">
        <f t="shared" si="28"/>
        <v/>
      </c>
      <c r="AI49" s="169" t="str">
        <f t="shared" si="28"/>
        <v/>
      </c>
      <c r="AJ49" s="169" t="str">
        <f t="shared" si="28"/>
        <v/>
      </c>
      <c r="AK49" s="169" t="str">
        <f t="shared" si="28"/>
        <v/>
      </c>
      <c r="AL49" s="169" t="str">
        <f t="shared" si="28"/>
        <v/>
      </c>
      <c r="AM49" s="169" t="str">
        <f t="shared" si="28"/>
        <v/>
      </c>
      <c r="AN49" s="169" t="str">
        <f t="shared" si="28"/>
        <v/>
      </c>
      <c r="AO49" s="169" t="str">
        <f t="shared" si="28"/>
        <v/>
      </c>
      <c r="AP49" s="169" t="str">
        <f t="shared" si="28"/>
        <v/>
      </c>
      <c r="AQ49" s="170">
        <f t="shared" si="22"/>
        <v>0</v>
      </c>
      <c r="AR49" s="170">
        <f t="shared" si="23"/>
        <v>0</v>
      </c>
      <c r="AS49" s="193">
        <f t="shared" si="24"/>
        <v>0</v>
      </c>
    </row>
    <row r="50" spans="1:58" ht="27.75" customHeight="1">
      <c r="A50" s="184">
        <f>'Inventory - Vehicles and Equip.'!A41</f>
        <v>38</v>
      </c>
      <c r="B50" s="184"/>
      <c r="C50" s="184">
        <f>'Inventory - Vehicles and Equip.'!E41</f>
        <v>0</v>
      </c>
      <c r="D50" s="184">
        <f>'Inventory - Vehicles and Equip.'!F41</f>
        <v>0</v>
      </c>
      <c r="E50" s="185">
        <f>'Inventory - Vehicles and Equip.'!G41</f>
        <v>0</v>
      </c>
      <c r="F50" s="217">
        <f>'Inventory - Vehicles and Equip.'!H41</f>
        <v>0</v>
      </c>
      <c r="G50" s="187">
        <f>'Inventory - Vehicles and Equip.'!L41</f>
        <v>0</v>
      </c>
      <c r="H50" s="188">
        <f>'Inventory - Vehicles and Equip.'!J41-'Inventory - Vehicles and Equip.'!O41</f>
        <v>0</v>
      </c>
      <c r="I50" s="188">
        <f>'Inventory - Vehicles and Equip.'!N41</f>
        <v>0</v>
      </c>
      <c r="J50" s="188">
        <f>'Inventory - Vehicles and Equip.'!AD41</f>
        <v>0</v>
      </c>
      <c r="K50" s="190">
        <f t="shared" si="11"/>
        <v>0</v>
      </c>
      <c r="L50" s="190">
        <f t="shared" si="14"/>
        <v>0</v>
      </c>
      <c r="M50" s="190">
        <f t="shared" si="15"/>
        <v>0</v>
      </c>
      <c r="N50" s="190">
        <f t="shared" si="16"/>
        <v>0</v>
      </c>
      <c r="O50" s="190">
        <f t="shared" si="17"/>
        <v>0</v>
      </c>
      <c r="P50" s="191">
        <f t="shared" si="18"/>
        <v>0</v>
      </c>
      <c r="Q50" s="169" t="str">
        <f t="shared" si="19"/>
        <v/>
      </c>
      <c r="R50" s="192" t="str">
        <f t="shared" si="27"/>
        <v/>
      </c>
      <c r="S50" s="169" t="str">
        <f t="shared" si="27"/>
        <v/>
      </c>
      <c r="T50" s="169" t="str">
        <f t="shared" si="27"/>
        <v/>
      </c>
      <c r="U50" s="169" t="str">
        <f t="shared" si="27"/>
        <v/>
      </c>
      <c r="V50" s="169" t="str">
        <f t="shared" si="27"/>
        <v/>
      </c>
      <c r="W50" s="169" t="str">
        <f t="shared" si="27"/>
        <v/>
      </c>
      <c r="X50" s="169" t="str">
        <f t="shared" si="27"/>
        <v/>
      </c>
      <c r="Y50" s="169" t="str">
        <f t="shared" si="27"/>
        <v/>
      </c>
      <c r="Z50" s="169" t="str">
        <f t="shared" si="27"/>
        <v/>
      </c>
      <c r="AA50" s="169" t="str">
        <f t="shared" si="27"/>
        <v/>
      </c>
      <c r="AB50" s="169" t="str">
        <f t="shared" si="28"/>
        <v/>
      </c>
      <c r="AC50" s="169" t="str">
        <f t="shared" si="28"/>
        <v/>
      </c>
      <c r="AD50" s="169" t="str">
        <f t="shared" si="28"/>
        <v/>
      </c>
      <c r="AE50" s="169" t="str">
        <f t="shared" si="28"/>
        <v/>
      </c>
      <c r="AF50" s="169" t="str">
        <f t="shared" si="28"/>
        <v/>
      </c>
      <c r="AG50" s="169" t="str">
        <f t="shared" si="28"/>
        <v/>
      </c>
      <c r="AH50" s="169" t="str">
        <f t="shared" si="28"/>
        <v/>
      </c>
      <c r="AI50" s="169" t="str">
        <f t="shared" si="28"/>
        <v/>
      </c>
      <c r="AJ50" s="169" t="str">
        <f t="shared" si="28"/>
        <v/>
      </c>
      <c r="AK50" s="169" t="str">
        <f t="shared" si="28"/>
        <v/>
      </c>
      <c r="AL50" s="169" t="str">
        <f t="shared" si="28"/>
        <v/>
      </c>
      <c r="AM50" s="169" t="str">
        <f t="shared" si="28"/>
        <v/>
      </c>
      <c r="AN50" s="169" t="str">
        <f t="shared" si="28"/>
        <v/>
      </c>
      <c r="AO50" s="169" t="str">
        <f t="shared" si="28"/>
        <v/>
      </c>
      <c r="AP50" s="169" t="str">
        <f t="shared" si="28"/>
        <v/>
      </c>
      <c r="AQ50" s="170">
        <f t="shared" si="22"/>
        <v>0</v>
      </c>
      <c r="AR50" s="170">
        <f t="shared" si="23"/>
        <v>0</v>
      </c>
      <c r="AS50" s="193">
        <f t="shared" si="24"/>
        <v>0</v>
      </c>
    </row>
    <row r="51" spans="1:58" ht="27.75" customHeight="1">
      <c r="A51" s="184">
        <f>'Inventory - Vehicles and Equip.'!A42</f>
        <v>39</v>
      </c>
      <c r="B51" s="184"/>
      <c r="C51" s="184">
        <f>'Inventory - Vehicles and Equip.'!E42</f>
        <v>0</v>
      </c>
      <c r="D51" s="184">
        <f>'Inventory - Vehicles and Equip.'!F42</f>
        <v>0</v>
      </c>
      <c r="E51" s="185">
        <f>'Inventory - Vehicles and Equip.'!G42</f>
        <v>0</v>
      </c>
      <c r="F51" s="217">
        <f>'Inventory - Vehicles and Equip.'!H42</f>
        <v>0</v>
      </c>
      <c r="G51" s="187">
        <f>'Inventory - Vehicles and Equip.'!L42</f>
        <v>0</v>
      </c>
      <c r="H51" s="188">
        <f>'Inventory - Vehicles and Equip.'!J42-'Inventory - Vehicles and Equip.'!O42</f>
        <v>0</v>
      </c>
      <c r="I51" s="188">
        <f>'Inventory - Vehicles and Equip.'!N42</f>
        <v>0</v>
      </c>
      <c r="J51" s="188">
        <f>'Inventory - Vehicles and Equip.'!AD42</f>
        <v>0</v>
      </c>
      <c r="K51" s="190">
        <f t="shared" si="11"/>
        <v>0</v>
      </c>
      <c r="L51" s="190">
        <f t="shared" si="14"/>
        <v>0</v>
      </c>
      <c r="M51" s="190">
        <f t="shared" si="15"/>
        <v>0</v>
      </c>
      <c r="N51" s="190">
        <f t="shared" si="16"/>
        <v>0</v>
      </c>
      <c r="O51" s="190">
        <f t="shared" si="17"/>
        <v>0</v>
      </c>
      <c r="P51" s="191">
        <f t="shared" si="18"/>
        <v>0</v>
      </c>
      <c r="Q51" s="169" t="str">
        <f t="shared" si="19"/>
        <v/>
      </c>
      <c r="R51" s="192" t="str">
        <f t="shared" si="27"/>
        <v/>
      </c>
      <c r="S51" s="169" t="str">
        <f t="shared" si="27"/>
        <v/>
      </c>
      <c r="T51" s="169" t="str">
        <f t="shared" si="27"/>
        <v/>
      </c>
      <c r="U51" s="169" t="str">
        <f t="shared" si="27"/>
        <v/>
      </c>
      <c r="V51" s="169" t="str">
        <f t="shared" si="27"/>
        <v/>
      </c>
      <c r="W51" s="169" t="str">
        <f t="shared" si="27"/>
        <v/>
      </c>
      <c r="X51" s="169" t="str">
        <f t="shared" si="27"/>
        <v/>
      </c>
      <c r="Y51" s="169" t="str">
        <f t="shared" si="27"/>
        <v/>
      </c>
      <c r="Z51" s="169" t="str">
        <f t="shared" si="27"/>
        <v/>
      </c>
      <c r="AA51" s="169" t="str">
        <f t="shared" si="27"/>
        <v/>
      </c>
      <c r="AB51" s="169" t="str">
        <f t="shared" si="28"/>
        <v/>
      </c>
      <c r="AC51" s="169" t="str">
        <f t="shared" si="28"/>
        <v/>
      </c>
      <c r="AD51" s="169" t="str">
        <f t="shared" si="28"/>
        <v/>
      </c>
      <c r="AE51" s="169" t="str">
        <f t="shared" si="28"/>
        <v/>
      </c>
      <c r="AF51" s="169" t="str">
        <f t="shared" si="28"/>
        <v/>
      </c>
      <c r="AG51" s="169" t="str">
        <f t="shared" si="28"/>
        <v/>
      </c>
      <c r="AH51" s="169" t="str">
        <f t="shared" si="28"/>
        <v/>
      </c>
      <c r="AI51" s="169" t="str">
        <f t="shared" si="28"/>
        <v/>
      </c>
      <c r="AJ51" s="169" t="str">
        <f t="shared" si="28"/>
        <v/>
      </c>
      <c r="AK51" s="169" t="str">
        <f t="shared" si="28"/>
        <v/>
      </c>
      <c r="AL51" s="169" t="str">
        <f t="shared" si="28"/>
        <v/>
      </c>
      <c r="AM51" s="169" t="str">
        <f t="shared" si="28"/>
        <v/>
      </c>
      <c r="AN51" s="169" t="str">
        <f t="shared" si="28"/>
        <v/>
      </c>
      <c r="AO51" s="169" t="str">
        <f t="shared" si="28"/>
        <v/>
      </c>
      <c r="AP51" s="169" t="str">
        <f t="shared" si="28"/>
        <v/>
      </c>
      <c r="AQ51" s="170">
        <f t="shared" si="22"/>
        <v>0</v>
      </c>
      <c r="AR51" s="170">
        <f t="shared" si="23"/>
        <v>0</v>
      </c>
      <c r="AS51" s="193">
        <f t="shared" si="24"/>
        <v>0</v>
      </c>
    </row>
    <row r="52" spans="1:58" ht="27.75" customHeight="1">
      <c r="A52" s="184">
        <f>'Inventory - Vehicles and Equip.'!A43</f>
        <v>40</v>
      </c>
      <c r="B52" s="184"/>
      <c r="C52" s="184">
        <f>'Inventory - Vehicles and Equip.'!E43</f>
        <v>0</v>
      </c>
      <c r="D52" s="184">
        <f>'Inventory - Vehicles and Equip.'!F43</f>
        <v>0</v>
      </c>
      <c r="E52" s="185">
        <f>'Inventory - Vehicles and Equip.'!G43</f>
        <v>0</v>
      </c>
      <c r="F52" s="217">
        <f>'Inventory - Vehicles and Equip.'!H43</f>
        <v>0</v>
      </c>
      <c r="G52" s="187">
        <f>'Inventory - Vehicles and Equip.'!L43</f>
        <v>0</v>
      </c>
      <c r="H52" s="188">
        <f>'Inventory - Vehicles and Equip.'!J43-'Inventory - Vehicles and Equip.'!O43</f>
        <v>0</v>
      </c>
      <c r="I52" s="188">
        <f>'Inventory - Vehicles and Equip.'!N43</f>
        <v>0</v>
      </c>
      <c r="J52" s="188">
        <f>'Inventory - Vehicles and Equip.'!AD43</f>
        <v>0</v>
      </c>
      <c r="K52" s="190">
        <f t="shared" si="11"/>
        <v>0</v>
      </c>
      <c r="L52" s="190">
        <f t="shared" si="14"/>
        <v>0</v>
      </c>
      <c r="M52" s="190">
        <f t="shared" si="15"/>
        <v>0</v>
      </c>
      <c r="N52" s="190">
        <f t="shared" si="16"/>
        <v>0</v>
      </c>
      <c r="O52" s="190">
        <f t="shared" si="17"/>
        <v>0</v>
      </c>
      <c r="P52" s="191">
        <f t="shared" si="18"/>
        <v>0</v>
      </c>
      <c r="Q52" s="169" t="str">
        <f t="shared" si="19"/>
        <v/>
      </c>
      <c r="R52" s="192" t="str">
        <f t="shared" si="27"/>
        <v/>
      </c>
      <c r="S52" s="169" t="str">
        <f t="shared" si="27"/>
        <v/>
      </c>
      <c r="T52" s="169" t="str">
        <f t="shared" si="27"/>
        <v/>
      </c>
      <c r="U52" s="169" t="str">
        <f t="shared" si="27"/>
        <v/>
      </c>
      <c r="V52" s="169" t="str">
        <f t="shared" si="27"/>
        <v/>
      </c>
      <c r="W52" s="169" t="str">
        <f t="shared" si="27"/>
        <v/>
      </c>
      <c r="X52" s="169" t="str">
        <f t="shared" si="27"/>
        <v/>
      </c>
      <c r="Y52" s="169" t="str">
        <f t="shared" si="27"/>
        <v/>
      </c>
      <c r="Z52" s="169" t="str">
        <f t="shared" si="27"/>
        <v/>
      </c>
      <c r="AA52" s="169" t="str">
        <f t="shared" si="27"/>
        <v/>
      </c>
      <c r="AB52" s="169" t="str">
        <f t="shared" si="28"/>
        <v/>
      </c>
      <c r="AC52" s="169" t="str">
        <f t="shared" si="28"/>
        <v/>
      </c>
      <c r="AD52" s="169" t="str">
        <f t="shared" si="28"/>
        <v/>
      </c>
      <c r="AE52" s="169" t="str">
        <f t="shared" si="28"/>
        <v/>
      </c>
      <c r="AF52" s="169" t="str">
        <f t="shared" si="28"/>
        <v/>
      </c>
      <c r="AG52" s="169" t="str">
        <f t="shared" si="28"/>
        <v/>
      </c>
      <c r="AH52" s="169" t="str">
        <f t="shared" si="28"/>
        <v/>
      </c>
      <c r="AI52" s="169" t="str">
        <f t="shared" si="28"/>
        <v/>
      </c>
      <c r="AJ52" s="169" t="str">
        <f t="shared" si="28"/>
        <v/>
      </c>
      <c r="AK52" s="169" t="str">
        <f t="shared" si="28"/>
        <v/>
      </c>
      <c r="AL52" s="169" t="str">
        <f t="shared" si="28"/>
        <v/>
      </c>
      <c r="AM52" s="169" t="str">
        <f t="shared" si="28"/>
        <v/>
      </c>
      <c r="AN52" s="169" t="str">
        <f t="shared" si="28"/>
        <v/>
      </c>
      <c r="AO52" s="169" t="str">
        <f t="shared" si="28"/>
        <v/>
      </c>
      <c r="AP52" s="169" t="str">
        <f t="shared" si="28"/>
        <v/>
      </c>
      <c r="AQ52" s="170">
        <f t="shared" si="22"/>
        <v>0</v>
      </c>
      <c r="AR52" s="170">
        <f t="shared" si="23"/>
        <v>0</v>
      </c>
      <c r="AS52" s="193">
        <f t="shared" si="24"/>
        <v>0</v>
      </c>
    </row>
    <row r="53" spans="1:58" ht="27.75" customHeight="1">
      <c r="A53" s="184">
        <f>'Inventory - Vehicles and Equip.'!A44</f>
        <v>41</v>
      </c>
      <c r="B53" s="184"/>
      <c r="C53" s="184">
        <f>'Inventory - Vehicles and Equip.'!E44</f>
        <v>0</v>
      </c>
      <c r="D53" s="184">
        <f>'Inventory - Vehicles and Equip.'!F44</f>
        <v>0</v>
      </c>
      <c r="E53" s="185">
        <f>'Inventory - Vehicles and Equip.'!G44</f>
        <v>0</v>
      </c>
      <c r="F53" s="217">
        <f>'Inventory - Vehicles and Equip.'!H44</f>
        <v>0</v>
      </c>
      <c r="G53" s="187">
        <f>'Inventory - Vehicles and Equip.'!L44</f>
        <v>0</v>
      </c>
      <c r="H53" s="188">
        <f>'Inventory - Vehicles and Equip.'!J44-'Inventory - Vehicles and Equip.'!O44</f>
        <v>0</v>
      </c>
      <c r="I53" s="188">
        <f>'Inventory - Vehicles and Equip.'!N44</f>
        <v>0</v>
      </c>
      <c r="J53" s="188">
        <f>'Inventory - Vehicles and Equip.'!AD44</f>
        <v>0</v>
      </c>
      <c r="K53" s="190">
        <f t="shared" si="11"/>
        <v>0</v>
      </c>
      <c r="L53" s="190">
        <f t="shared" si="14"/>
        <v>0</v>
      </c>
      <c r="M53" s="190">
        <f t="shared" si="15"/>
        <v>0</v>
      </c>
      <c r="N53" s="190">
        <f t="shared" si="16"/>
        <v>0</v>
      </c>
      <c r="O53" s="190">
        <f t="shared" si="17"/>
        <v>0</v>
      </c>
      <c r="P53" s="191">
        <f t="shared" si="18"/>
        <v>0</v>
      </c>
      <c r="Q53" s="169" t="str">
        <f t="shared" si="19"/>
        <v/>
      </c>
      <c r="R53" s="192" t="str">
        <f t="shared" ref="R53:AA62" si="29">IF(OR($K53=R$12,$L53=R$12,$M53=R$12,$N53=R$12,$O53=R$12,$P53=R$12),$G53,"")</f>
        <v/>
      </c>
      <c r="S53" s="169" t="str">
        <f t="shared" si="29"/>
        <v/>
      </c>
      <c r="T53" s="169" t="str">
        <f t="shared" si="29"/>
        <v/>
      </c>
      <c r="U53" s="169" t="str">
        <f t="shared" si="29"/>
        <v/>
      </c>
      <c r="V53" s="169" t="str">
        <f t="shared" si="29"/>
        <v/>
      </c>
      <c r="W53" s="169" t="str">
        <f t="shared" si="29"/>
        <v/>
      </c>
      <c r="X53" s="169" t="str">
        <f t="shared" si="29"/>
        <v/>
      </c>
      <c r="Y53" s="169" t="str">
        <f t="shared" si="29"/>
        <v/>
      </c>
      <c r="Z53" s="169" t="str">
        <f t="shared" si="29"/>
        <v/>
      </c>
      <c r="AA53" s="169" t="str">
        <f t="shared" si="29"/>
        <v/>
      </c>
      <c r="AB53" s="169" t="str">
        <f t="shared" ref="AB53:AP62" si="30">IF(OR($K53=AB$12,$L53=AB$12,$M53=AB$12,$N53=AB$12,$O53=AB$12,$P53=AB$12),$G53,"")</f>
        <v/>
      </c>
      <c r="AC53" s="169" t="str">
        <f t="shared" si="30"/>
        <v/>
      </c>
      <c r="AD53" s="169" t="str">
        <f t="shared" si="30"/>
        <v/>
      </c>
      <c r="AE53" s="169" t="str">
        <f t="shared" si="30"/>
        <v/>
      </c>
      <c r="AF53" s="169" t="str">
        <f t="shared" si="30"/>
        <v/>
      </c>
      <c r="AG53" s="169" t="str">
        <f t="shared" si="30"/>
        <v/>
      </c>
      <c r="AH53" s="169" t="str">
        <f t="shared" si="30"/>
        <v/>
      </c>
      <c r="AI53" s="169" t="str">
        <f t="shared" si="30"/>
        <v/>
      </c>
      <c r="AJ53" s="169" t="str">
        <f t="shared" si="30"/>
        <v/>
      </c>
      <c r="AK53" s="169" t="str">
        <f t="shared" si="30"/>
        <v/>
      </c>
      <c r="AL53" s="169" t="str">
        <f t="shared" si="30"/>
        <v/>
      </c>
      <c r="AM53" s="169" t="str">
        <f t="shared" si="30"/>
        <v/>
      </c>
      <c r="AN53" s="169" t="str">
        <f t="shared" si="30"/>
        <v/>
      </c>
      <c r="AO53" s="169" t="str">
        <f t="shared" si="30"/>
        <v/>
      </c>
      <c r="AP53" s="169" t="str">
        <f t="shared" si="30"/>
        <v/>
      </c>
      <c r="AQ53" s="170">
        <f t="shared" si="22"/>
        <v>0</v>
      </c>
      <c r="AR53" s="170">
        <f t="shared" si="23"/>
        <v>0</v>
      </c>
      <c r="AS53" s="193">
        <f t="shared" si="24"/>
        <v>0</v>
      </c>
      <c r="BA53" s="208"/>
      <c r="BB53" s="208"/>
      <c r="BC53" s="208"/>
      <c r="BD53" s="208"/>
      <c r="BE53" s="208"/>
      <c r="BF53" s="208"/>
    </row>
    <row r="54" spans="1:58" ht="27.75" customHeight="1">
      <c r="A54" s="184">
        <f>'Inventory - Vehicles and Equip.'!A45</f>
        <v>42</v>
      </c>
      <c r="B54" s="184"/>
      <c r="C54" s="184">
        <f>'Inventory - Vehicles and Equip.'!E45</f>
        <v>0</v>
      </c>
      <c r="D54" s="184">
        <f>'Inventory - Vehicles and Equip.'!F45</f>
        <v>0</v>
      </c>
      <c r="E54" s="185">
        <f>'Inventory - Vehicles and Equip.'!G45</f>
        <v>0</v>
      </c>
      <c r="F54" s="217">
        <f>'Inventory - Vehicles and Equip.'!H45</f>
        <v>0</v>
      </c>
      <c r="G54" s="187">
        <f>'Inventory - Vehicles and Equip.'!L45</f>
        <v>0</v>
      </c>
      <c r="H54" s="188">
        <f>'Inventory - Vehicles and Equip.'!J45-'Inventory - Vehicles and Equip.'!O45</f>
        <v>0</v>
      </c>
      <c r="I54" s="188">
        <f>'Inventory - Vehicles and Equip.'!N45</f>
        <v>0</v>
      </c>
      <c r="J54" s="188">
        <f>'Inventory - Vehicles and Equip.'!AD45</f>
        <v>0</v>
      </c>
      <c r="K54" s="190">
        <f t="shared" si="11"/>
        <v>0</v>
      </c>
      <c r="L54" s="190">
        <f t="shared" si="14"/>
        <v>0</v>
      </c>
      <c r="M54" s="190">
        <f t="shared" si="15"/>
        <v>0</v>
      </c>
      <c r="N54" s="190">
        <f t="shared" si="16"/>
        <v>0</v>
      </c>
      <c r="O54" s="190">
        <f t="shared" si="17"/>
        <v>0</v>
      </c>
      <c r="P54" s="191">
        <f t="shared" si="18"/>
        <v>0</v>
      </c>
      <c r="Q54" s="169" t="str">
        <f t="shared" si="19"/>
        <v/>
      </c>
      <c r="R54" s="192" t="str">
        <f t="shared" si="29"/>
        <v/>
      </c>
      <c r="S54" s="169" t="str">
        <f t="shared" si="29"/>
        <v/>
      </c>
      <c r="T54" s="169" t="str">
        <f t="shared" si="29"/>
        <v/>
      </c>
      <c r="U54" s="169" t="str">
        <f t="shared" si="29"/>
        <v/>
      </c>
      <c r="V54" s="169" t="str">
        <f t="shared" si="29"/>
        <v/>
      </c>
      <c r="W54" s="169" t="str">
        <f t="shared" si="29"/>
        <v/>
      </c>
      <c r="X54" s="169" t="str">
        <f t="shared" si="29"/>
        <v/>
      </c>
      <c r="Y54" s="169" t="str">
        <f t="shared" si="29"/>
        <v/>
      </c>
      <c r="Z54" s="169" t="str">
        <f t="shared" si="29"/>
        <v/>
      </c>
      <c r="AA54" s="169" t="str">
        <f t="shared" si="29"/>
        <v/>
      </c>
      <c r="AB54" s="169" t="str">
        <f t="shared" si="30"/>
        <v/>
      </c>
      <c r="AC54" s="169" t="str">
        <f t="shared" si="30"/>
        <v/>
      </c>
      <c r="AD54" s="169" t="str">
        <f t="shared" si="30"/>
        <v/>
      </c>
      <c r="AE54" s="169" t="str">
        <f t="shared" si="30"/>
        <v/>
      </c>
      <c r="AF54" s="169" t="str">
        <f t="shared" si="30"/>
        <v/>
      </c>
      <c r="AG54" s="169" t="str">
        <f t="shared" si="30"/>
        <v/>
      </c>
      <c r="AH54" s="169" t="str">
        <f t="shared" si="30"/>
        <v/>
      </c>
      <c r="AI54" s="169" t="str">
        <f t="shared" si="30"/>
        <v/>
      </c>
      <c r="AJ54" s="169" t="str">
        <f t="shared" si="30"/>
        <v/>
      </c>
      <c r="AK54" s="169" t="str">
        <f t="shared" si="30"/>
        <v/>
      </c>
      <c r="AL54" s="169" t="str">
        <f t="shared" si="30"/>
        <v/>
      </c>
      <c r="AM54" s="169" t="str">
        <f t="shared" si="30"/>
        <v/>
      </c>
      <c r="AN54" s="169" t="str">
        <f t="shared" si="30"/>
        <v/>
      </c>
      <c r="AO54" s="169" t="str">
        <f t="shared" si="30"/>
        <v/>
      </c>
      <c r="AP54" s="169" t="str">
        <f t="shared" si="30"/>
        <v/>
      </c>
      <c r="AQ54" s="170">
        <f t="shared" si="22"/>
        <v>0</v>
      </c>
      <c r="AR54" s="170">
        <f t="shared" si="23"/>
        <v>0</v>
      </c>
      <c r="AS54" s="193">
        <f t="shared" si="24"/>
        <v>0</v>
      </c>
      <c r="BA54" s="208"/>
      <c r="BB54" s="209"/>
      <c r="BC54" s="210"/>
      <c r="BD54" s="210"/>
      <c r="BE54" s="208"/>
      <c r="BF54" s="208"/>
    </row>
    <row r="55" spans="1:58" ht="27.75" customHeight="1">
      <c r="A55" s="184">
        <f>'Inventory - Vehicles and Equip.'!A46</f>
        <v>43</v>
      </c>
      <c r="B55" s="184"/>
      <c r="C55" s="184">
        <f>'Inventory - Vehicles and Equip.'!E46</f>
        <v>0</v>
      </c>
      <c r="D55" s="184">
        <f>'Inventory - Vehicles and Equip.'!F46</f>
        <v>0</v>
      </c>
      <c r="E55" s="185">
        <f>'Inventory - Vehicles and Equip.'!G46</f>
        <v>0</v>
      </c>
      <c r="F55" s="217">
        <f>'Inventory - Vehicles and Equip.'!H46</f>
        <v>0</v>
      </c>
      <c r="G55" s="187">
        <f>'Inventory - Vehicles and Equip.'!L46</f>
        <v>0</v>
      </c>
      <c r="H55" s="188">
        <f>'Inventory - Vehicles and Equip.'!J46-'Inventory - Vehicles and Equip.'!O46</f>
        <v>0</v>
      </c>
      <c r="I55" s="188">
        <f>'Inventory - Vehicles and Equip.'!N46</f>
        <v>0</v>
      </c>
      <c r="J55" s="188">
        <f>'Inventory - Vehicles and Equip.'!AD46</f>
        <v>0</v>
      </c>
      <c r="K55" s="190">
        <f t="shared" si="11"/>
        <v>0</v>
      </c>
      <c r="L55" s="190">
        <f t="shared" si="14"/>
        <v>0</v>
      </c>
      <c r="M55" s="190">
        <f t="shared" si="15"/>
        <v>0</v>
      </c>
      <c r="N55" s="190">
        <f t="shared" si="16"/>
        <v>0</v>
      </c>
      <c r="O55" s="190">
        <f t="shared" si="17"/>
        <v>0</v>
      </c>
      <c r="P55" s="191">
        <f t="shared" si="18"/>
        <v>0</v>
      </c>
      <c r="Q55" s="169" t="str">
        <f t="shared" si="19"/>
        <v/>
      </c>
      <c r="R55" s="192" t="str">
        <f t="shared" si="29"/>
        <v/>
      </c>
      <c r="S55" s="169" t="str">
        <f t="shared" si="29"/>
        <v/>
      </c>
      <c r="T55" s="169" t="str">
        <f t="shared" si="29"/>
        <v/>
      </c>
      <c r="U55" s="169" t="str">
        <f t="shared" si="29"/>
        <v/>
      </c>
      <c r="V55" s="169" t="str">
        <f t="shared" si="29"/>
        <v/>
      </c>
      <c r="W55" s="169" t="str">
        <f t="shared" si="29"/>
        <v/>
      </c>
      <c r="X55" s="169" t="str">
        <f t="shared" si="29"/>
        <v/>
      </c>
      <c r="Y55" s="169" t="str">
        <f t="shared" si="29"/>
        <v/>
      </c>
      <c r="Z55" s="169" t="str">
        <f t="shared" si="29"/>
        <v/>
      </c>
      <c r="AA55" s="169" t="str">
        <f t="shared" si="29"/>
        <v/>
      </c>
      <c r="AB55" s="169" t="str">
        <f t="shared" si="30"/>
        <v/>
      </c>
      <c r="AC55" s="169" t="str">
        <f t="shared" si="30"/>
        <v/>
      </c>
      <c r="AD55" s="169" t="str">
        <f t="shared" si="30"/>
        <v/>
      </c>
      <c r="AE55" s="169" t="str">
        <f t="shared" si="30"/>
        <v/>
      </c>
      <c r="AF55" s="169" t="str">
        <f t="shared" si="30"/>
        <v/>
      </c>
      <c r="AG55" s="169" t="str">
        <f t="shared" si="30"/>
        <v/>
      </c>
      <c r="AH55" s="169" t="str">
        <f t="shared" si="30"/>
        <v/>
      </c>
      <c r="AI55" s="169" t="str">
        <f t="shared" si="30"/>
        <v/>
      </c>
      <c r="AJ55" s="169" t="str">
        <f t="shared" si="30"/>
        <v/>
      </c>
      <c r="AK55" s="169" t="str">
        <f t="shared" si="30"/>
        <v/>
      </c>
      <c r="AL55" s="169" t="str">
        <f t="shared" si="30"/>
        <v/>
      </c>
      <c r="AM55" s="169" t="str">
        <f t="shared" si="30"/>
        <v/>
      </c>
      <c r="AN55" s="169" t="str">
        <f t="shared" si="30"/>
        <v/>
      </c>
      <c r="AO55" s="169" t="str">
        <f t="shared" si="30"/>
        <v/>
      </c>
      <c r="AP55" s="169" t="str">
        <f t="shared" si="30"/>
        <v/>
      </c>
      <c r="AQ55" s="170">
        <f t="shared" si="22"/>
        <v>0</v>
      </c>
      <c r="AR55" s="170">
        <f t="shared" si="23"/>
        <v>0</v>
      </c>
      <c r="AS55" s="193">
        <f t="shared" si="24"/>
        <v>0</v>
      </c>
      <c r="BA55" s="208"/>
      <c r="BB55" s="209"/>
      <c r="BC55" s="210"/>
      <c r="BD55" s="210"/>
      <c r="BE55" s="208"/>
      <c r="BF55" s="208"/>
    </row>
    <row r="56" spans="1:58" ht="27.75" customHeight="1">
      <c r="A56" s="184">
        <f>'Inventory - Vehicles and Equip.'!A47</f>
        <v>44</v>
      </c>
      <c r="B56" s="184"/>
      <c r="C56" s="184">
        <f>'Inventory - Vehicles and Equip.'!E47</f>
        <v>0</v>
      </c>
      <c r="D56" s="184">
        <f>'Inventory - Vehicles and Equip.'!F47</f>
        <v>0</v>
      </c>
      <c r="E56" s="185">
        <f>'Inventory - Vehicles and Equip.'!G47</f>
        <v>0</v>
      </c>
      <c r="F56" s="217">
        <f>'Inventory - Vehicles and Equip.'!H47</f>
        <v>0</v>
      </c>
      <c r="G56" s="187">
        <f>'Inventory - Vehicles and Equip.'!L47</f>
        <v>0</v>
      </c>
      <c r="H56" s="188">
        <f>'Inventory - Vehicles and Equip.'!J47-'Inventory - Vehicles and Equip.'!O47</f>
        <v>0</v>
      </c>
      <c r="I56" s="188">
        <f>'Inventory - Vehicles and Equip.'!N47</f>
        <v>0</v>
      </c>
      <c r="J56" s="188">
        <f>'Inventory - Vehicles and Equip.'!AD47</f>
        <v>0</v>
      </c>
      <c r="K56" s="190">
        <f t="shared" si="11"/>
        <v>0</v>
      </c>
      <c r="L56" s="190">
        <f t="shared" si="14"/>
        <v>0</v>
      </c>
      <c r="M56" s="190">
        <f t="shared" si="15"/>
        <v>0</v>
      </c>
      <c r="N56" s="190">
        <f t="shared" si="16"/>
        <v>0</v>
      </c>
      <c r="O56" s="190">
        <f t="shared" si="17"/>
        <v>0</v>
      </c>
      <c r="P56" s="191">
        <f t="shared" si="18"/>
        <v>0</v>
      </c>
      <c r="Q56" s="169" t="str">
        <f t="shared" si="19"/>
        <v/>
      </c>
      <c r="R56" s="192" t="str">
        <f t="shared" si="29"/>
        <v/>
      </c>
      <c r="S56" s="169" t="str">
        <f t="shared" si="29"/>
        <v/>
      </c>
      <c r="T56" s="169" t="str">
        <f t="shared" si="29"/>
        <v/>
      </c>
      <c r="U56" s="169" t="str">
        <f t="shared" si="29"/>
        <v/>
      </c>
      <c r="V56" s="169" t="str">
        <f t="shared" si="29"/>
        <v/>
      </c>
      <c r="W56" s="169" t="str">
        <f t="shared" si="29"/>
        <v/>
      </c>
      <c r="X56" s="169" t="str">
        <f t="shared" si="29"/>
        <v/>
      </c>
      <c r="Y56" s="169" t="str">
        <f t="shared" si="29"/>
        <v/>
      </c>
      <c r="Z56" s="169" t="str">
        <f t="shared" si="29"/>
        <v/>
      </c>
      <c r="AA56" s="169" t="str">
        <f t="shared" si="29"/>
        <v/>
      </c>
      <c r="AB56" s="169" t="str">
        <f t="shared" si="30"/>
        <v/>
      </c>
      <c r="AC56" s="169" t="str">
        <f t="shared" si="30"/>
        <v/>
      </c>
      <c r="AD56" s="169" t="str">
        <f t="shared" si="30"/>
        <v/>
      </c>
      <c r="AE56" s="169" t="str">
        <f t="shared" si="30"/>
        <v/>
      </c>
      <c r="AF56" s="169" t="str">
        <f t="shared" si="30"/>
        <v/>
      </c>
      <c r="AG56" s="169" t="str">
        <f t="shared" si="30"/>
        <v/>
      </c>
      <c r="AH56" s="169" t="str">
        <f t="shared" si="30"/>
        <v/>
      </c>
      <c r="AI56" s="169" t="str">
        <f t="shared" si="30"/>
        <v/>
      </c>
      <c r="AJ56" s="169" t="str">
        <f t="shared" si="30"/>
        <v/>
      </c>
      <c r="AK56" s="169" t="str">
        <f t="shared" si="30"/>
        <v/>
      </c>
      <c r="AL56" s="169" t="str">
        <f t="shared" si="30"/>
        <v/>
      </c>
      <c r="AM56" s="169" t="str">
        <f t="shared" si="30"/>
        <v/>
      </c>
      <c r="AN56" s="169" t="str">
        <f t="shared" si="30"/>
        <v/>
      </c>
      <c r="AO56" s="169" t="str">
        <f t="shared" si="30"/>
        <v/>
      </c>
      <c r="AP56" s="169" t="str">
        <f t="shared" si="30"/>
        <v/>
      </c>
      <c r="AQ56" s="170">
        <f t="shared" si="22"/>
        <v>0</v>
      </c>
      <c r="AR56" s="170">
        <f t="shared" si="23"/>
        <v>0</v>
      </c>
      <c r="AS56" s="193">
        <f t="shared" si="24"/>
        <v>0</v>
      </c>
      <c r="BA56" s="208"/>
      <c r="BB56" s="209"/>
      <c r="BC56" s="210"/>
      <c r="BD56" s="210"/>
      <c r="BE56" s="208"/>
      <c r="BF56" s="208"/>
    </row>
    <row r="57" spans="1:58" ht="27.75" customHeight="1">
      <c r="A57" s="184">
        <f>'Inventory - Vehicles and Equip.'!A48</f>
        <v>45</v>
      </c>
      <c r="B57" s="184"/>
      <c r="C57" s="184">
        <f>'Inventory - Vehicles and Equip.'!E48</f>
        <v>0</v>
      </c>
      <c r="D57" s="184">
        <f>'Inventory - Vehicles and Equip.'!F48</f>
        <v>0</v>
      </c>
      <c r="E57" s="185">
        <f>'Inventory - Vehicles and Equip.'!G48</f>
        <v>0</v>
      </c>
      <c r="F57" s="217">
        <f>'Inventory - Vehicles and Equip.'!H48</f>
        <v>0</v>
      </c>
      <c r="G57" s="187">
        <f>'Inventory - Vehicles and Equip.'!L48</f>
        <v>0</v>
      </c>
      <c r="H57" s="188">
        <f>'Inventory - Vehicles and Equip.'!J48-'Inventory - Vehicles and Equip.'!O48</f>
        <v>0</v>
      </c>
      <c r="I57" s="188">
        <f>'Inventory - Vehicles and Equip.'!N48</f>
        <v>0</v>
      </c>
      <c r="J57" s="188">
        <f>'Inventory - Vehicles and Equip.'!AD48</f>
        <v>0</v>
      </c>
      <c r="K57" s="190">
        <f t="shared" si="11"/>
        <v>0</v>
      </c>
      <c r="L57" s="190">
        <f t="shared" si="14"/>
        <v>0</v>
      </c>
      <c r="M57" s="190">
        <f t="shared" si="15"/>
        <v>0</v>
      </c>
      <c r="N57" s="190">
        <f t="shared" si="16"/>
        <v>0</v>
      </c>
      <c r="O57" s="190">
        <f t="shared" si="17"/>
        <v>0</v>
      </c>
      <c r="P57" s="191">
        <f t="shared" si="18"/>
        <v>0</v>
      </c>
      <c r="Q57" s="169" t="str">
        <f t="shared" si="19"/>
        <v/>
      </c>
      <c r="R57" s="192" t="str">
        <f t="shared" si="29"/>
        <v/>
      </c>
      <c r="S57" s="169" t="str">
        <f t="shared" si="29"/>
        <v/>
      </c>
      <c r="T57" s="169" t="str">
        <f t="shared" si="29"/>
        <v/>
      </c>
      <c r="U57" s="169" t="str">
        <f t="shared" si="29"/>
        <v/>
      </c>
      <c r="V57" s="169" t="str">
        <f t="shared" si="29"/>
        <v/>
      </c>
      <c r="W57" s="169" t="str">
        <f t="shared" si="29"/>
        <v/>
      </c>
      <c r="X57" s="169" t="str">
        <f t="shared" si="29"/>
        <v/>
      </c>
      <c r="Y57" s="169" t="str">
        <f t="shared" si="29"/>
        <v/>
      </c>
      <c r="Z57" s="169" t="str">
        <f t="shared" si="29"/>
        <v/>
      </c>
      <c r="AA57" s="169" t="str">
        <f t="shared" si="29"/>
        <v/>
      </c>
      <c r="AB57" s="169" t="str">
        <f t="shared" si="30"/>
        <v/>
      </c>
      <c r="AC57" s="169" t="str">
        <f t="shared" si="30"/>
        <v/>
      </c>
      <c r="AD57" s="169" t="str">
        <f t="shared" si="30"/>
        <v/>
      </c>
      <c r="AE57" s="169" t="str">
        <f t="shared" si="30"/>
        <v/>
      </c>
      <c r="AF57" s="169" t="str">
        <f t="shared" si="30"/>
        <v/>
      </c>
      <c r="AG57" s="169" t="str">
        <f t="shared" si="30"/>
        <v/>
      </c>
      <c r="AH57" s="169" t="str">
        <f t="shared" si="30"/>
        <v/>
      </c>
      <c r="AI57" s="169" t="str">
        <f t="shared" si="30"/>
        <v/>
      </c>
      <c r="AJ57" s="169" t="str">
        <f t="shared" si="30"/>
        <v/>
      </c>
      <c r="AK57" s="169" t="str">
        <f t="shared" si="30"/>
        <v/>
      </c>
      <c r="AL57" s="169" t="str">
        <f t="shared" si="30"/>
        <v/>
      </c>
      <c r="AM57" s="169" t="str">
        <f t="shared" si="30"/>
        <v/>
      </c>
      <c r="AN57" s="169" t="str">
        <f t="shared" si="30"/>
        <v/>
      </c>
      <c r="AO57" s="169" t="str">
        <f t="shared" si="30"/>
        <v/>
      </c>
      <c r="AP57" s="169" t="str">
        <f t="shared" si="30"/>
        <v/>
      </c>
      <c r="AQ57" s="170">
        <f t="shared" si="22"/>
        <v>0</v>
      </c>
      <c r="AR57" s="170">
        <f t="shared" si="23"/>
        <v>0</v>
      </c>
      <c r="AS57" s="193">
        <f t="shared" si="24"/>
        <v>0</v>
      </c>
      <c r="BA57" s="208"/>
      <c r="BB57" s="209"/>
      <c r="BC57" s="210"/>
      <c r="BD57" s="210"/>
      <c r="BE57" s="208"/>
      <c r="BF57" s="208"/>
    </row>
    <row r="58" spans="1:58" ht="27.75" customHeight="1">
      <c r="A58" s="184">
        <f>'Inventory - Vehicles and Equip.'!A49</f>
        <v>46</v>
      </c>
      <c r="B58" s="184"/>
      <c r="C58" s="184">
        <f>'Inventory - Vehicles and Equip.'!E49</f>
        <v>0</v>
      </c>
      <c r="D58" s="184">
        <f>'Inventory - Vehicles and Equip.'!F49</f>
        <v>0</v>
      </c>
      <c r="E58" s="185">
        <f>'Inventory - Vehicles and Equip.'!G49</f>
        <v>0</v>
      </c>
      <c r="F58" s="217">
        <f>'Inventory - Vehicles and Equip.'!H49</f>
        <v>0</v>
      </c>
      <c r="G58" s="187">
        <f>'Inventory - Vehicles and Equip.'!L49</f>
        <v>0</v>
      </c>
      <c r="H58" s="188">
        <f>'Inventory - Vehicles and Equip.'!J49-'Inventory - Vehicles and Equip.'!O49</f>
        <v>0</v>
      </c>
      <c r="I58" s="188">
        <f>'Inventory - Vehicles and Equip.'!N49</f>
        <v>0</v>
      </c>
      <c r="J58" s="188">
        <f>'Inventory - Vehicles and Equip.'!AD49</f>
        <v>0</v>
      </c>
      <c r="K58" s="190">
        <f t="shared" si="11"/>
        <v>0</v>
      </c>
      <c r="L58" s="190">
        <f t="shared" si="14"/>
        <v>0</v>
      </c>
      <c r="M58" s="190">
        <f t="shared" si="15"/>
        <v>0</v>
      </c>
      <c r="N58" s="190">
        <f t="shared" si="16"/>
        <v>0</v>
      </c>
      <c r="O58" s="190">
        <f t="shared" si="17"/>
        <v>0</v>
      </c>
      <c r="P58" s="191">
        <f t="shared" si="18"/>
        <v>0</v>
      </c>
      <c r="Q58" s="169" t="str">
        <f t="shared" si="19"/>
        <v/>
      </c>
      <c r="R58" s="192" t="str">
        <f t="shared" si="29"/>
        <v/>
      </c>
      <c r="S58" s="169" t="str">
        <f t="shared" si="29"/>
        <v/>
      </c>
      <c r="T58" s="169" t="str">
        <f t="shared" si="29"/>
        <v/>
      </c>
      <c r="U58" s="169" t="str">
        <f t="shared" si="29"/>
        <v/>
      </c>
      <c r="V58" s="169" t="str">
        <f t="shared" si="29"/>
        <v/>
      </c>
      <c r="W58" s="169" t="str">
        <f t="shared" si="29"/>
        <v/>
      </c>
      <c r="X58" s="169" t="str">
        <f t="shared" si="29"/>
        <v/>
      </c>
      <c r="Y58" s="169" t="str">
        <f t="shared" si="29"/>
        <v/>
      </c>
      <c r="Z58" s="169" t="str">
        <f t="shared" si="29"/>
        <v/>
      </c>
      <c r="AA58" s="169" t="str">
        <f t="shared" si="29"/>
        <v/>
      </c>
      <c r="AB58" s="169" t="str">
        <f t="shared" si="30"/>
        <v/>
      </c>
      <c r="AC58" s="169" t="str">
        <f t="shared" si="30"/>
        <v/>
      </c>
      <c r="AD58" s="169" t="str">
        <f t="shared" si="30"/>
        <v/>
      </c>
      <c r="AE58" s="169" t="str">
        <f t="shared" si="30"/>
        <v/>
      </c>
      <c r="AF58" s="169" t="str">
        <f t="shared" si="30"/>
        <v/>
      </c>
      <c r="AG58" s="169" t="str">
        <f t="shared" si="30"/>
        <v/>
      </c>
      <c r="AH58" s="169" t="str">
        <f t="shared" si="30"/>
        <v/>
      </c>
      <c r="AI58" s="169" t="str">
        <f t="shared" si="30"/>
        <v/>
      </c>
      <c r="AJ58" s="169" t="str">
        <f t="shared" si="30"/>
        <v/>
      </c>
      <c r="AK58" s="169" t="str">
        <f t="shared" si="30"/>
        <v/>
      </c>
      <c r="AL58" s="169" t="str">
        <f t="shared" si="30"/>
        <v/>
      </c>
      <c r="AM58" s="169" t="str">
        <f t="shared" si="30"/>
        <v/>
      </c>
      <c r="AN58" s="169" t="str">
        <f t="shared" si="30"/>
        <v/>
      </c>
      <c r="AO58" s="169" t="str">
        <f t="shared" si="30"/>
        <v/>
      </c>
      <c r="AP58" s="169" t="str">
        <f t="shared" si="30"/>
        <v/>
      </c>
      <c r="AQ58" s="170">
        <f t="shared" si="22"/>
        <v>0</v>
      </c>
      <c r="AR58" s="170">
        <f t="shared" si="23"/>
        <v>0</v>
      </c>
      <c r="AS58" s="193">
        <f t="shared" si="24"/>
        <v>0</v>
      </c>
      <c r="BA58" s="208"/>
      <c r="BB58" s="209"/>
      <c r="BC58" s="210"/>
      <c r="BD58" s="210"/>
      <c r="BE58" s="208"/>
      <c r="BF58" s="208"/>
    </row>
    <row r="59" spans="1:58" ht="27.75" customHeight="1">
      <c r="A59" s="184">
        <f>'Inventory - Vehicles and Equip.'!A50</f>
        <v>47</v>
      </c>
      <c r="B59" s="184"/>
      <c r="C59" s="184">
        <f>'Inventory - Vehicles and Equip.'!E50</f>
        <v>0</v>
      </c>
      <c r="D59" s="184">
        <f>'Inventory - Vehicles and Equip.'!F50</f>
        <v>0</v>
      </c>
      <c r="E59" s="185">
        <f>'Inventory - Vehicles and Equip.'!G50</f>
        <v>0</v>
      </c>
      <c r="F59" s="217">
        <f>'Inventory - Vehicles and Equip.'!H50</f>
        <v>0</v>
      </c>
      <c r="G59" s="187">
        <f>'Inventory - Vehicles and Equip.'!L50</f>
        <v>0</v>
      </c>
      <c r="H59" s="188">
        <f>'Inventory - Vehicles and Equip.'!J50-'Inventory - Vehicles and Equip.'!O50</f>
        <v>0</v>
      </c>
      <c r="I59" s="188">
        <f>'Inventory - Vehicles and Equip.'!N50</f>
        <v>0</v>
      </c>
      <c r="J59" s="188">
        <f>'Inventory - Vehicles and Equip.'!AD50</f>
        <v>0</v>
      </c>
      <c r="K59" s="190">
        <f t="shared" si="11"/>
        <v>0</v>
      </c>
      <c r="L59" s="190">
        <f t="shared" si="14"/>
        <v>0</v>
      </c>
      <c r="M59" s="190">
        <f t="shared" si="15"/>
        <v>0</v>
      </c>
      <c r="N59" s="190">
        <f t="shared" si="16"/>
        <v>0</v>
      </c>
      <c r="O59" s="190">
        <f t="shared" si="17"/>
        <v>0</v>
      </c>
      <c r="P59" s="191">
        <f t="shared" si="18"/>
        <v>0</v>
      </c>
      <c r="Q59" s="169" t="str">
        <f t="shared" si="19"/>
        <v/>
      </c>
      <c r="R59" s="192" t="str">
        <f t="shared" si="29"/>
        <v/>
      </c>
      <c r="S59" s="169" t="str">
        <f t="shared" si="29"/>
        <v/>
      </c>
      <c r="T59" s="169" t="str">
        <f t="shared" si="29"/>
        <v/>
      </c>
      <c r="U59" s="169" t="str">
        <f t="shared" si="29"/>
        <v/>
      </c>
      <c r="V59" s="169" t="str">
        <f t="shared" si="29"/>
        <v/>
      </c>
      <c r="W59" s="169" t="str">
        <f t="shared" si="29"/>
        <v/>
      </c>
      <c r="X59" s="169" t="str">
        <f t="shared" si="29"/>
        <v/>
      </c>
      <c r="Y59" s="169" t="str">
        <f t="shared" si="29"/>
        <v/>
      </c>
      <c r="Z59" s="169" t="str">
        <f t="shared" si="29"/>
        <v/>
      </c>
      <c r="AA59" s="169" t="str">
        <f t="shared" si="29"/>
        <v/>
      </c>
      <c r="AB59" s="169" t="str">
        <f t="shared" si="30"/>
        <v/>
      </c>
      <c r="AC59" s="169" t="str">
        <f t="shared" si="30"/>
        <v/>
      </c>
      <c r="AD59" s="169" t="str">
        <f t="shared" si="30"/>
        <v/>
      </c>
      <c r="AE59" s="169" t="str">
        <f t="shared" si="30"/>
        <v/>
      </c>
      <c r="AF59" s="169" t="str">
        <f t="shared" si="30"/>
        <v/>
      </c>
      <c r="AG59" s="169" t="str">
        <f t="shared" si="30"/>
        <v/>
      </c>
      <c r="AH59" s="169" t="str">
        <f t="shared" si="30"/>
        <v/>
      </c>
      <c r="AI59" s="169" t="str">
        <f t="shared" si="30"/>
        <v/>
      </c>
      <c r="AJ59" s="169" t="str">
        <f t="shared" si="30"/>
        <v/>
      </c>
      <c r="AK59" s="169" t="str">
        <f t="shared" si="30"/>
        <v/>
      </c>
      <c r="AL59" s="169" t="str">
        <f t="shared" si="30"/>
        <v/>
      </c>
      <c r="AM59" s="169" t="str">
        <f t="shared" si="30"/>
        <v/>
      </c>
      <c r="AN59" s="169" t="str">
        <f t="shared" si="30"/>
        <v/>
      </c>
      <c r="AO59" s="169" t="str">
        <f t="shared" si="30"/>
        <v/>
      </c>
      <c r="AP59" s="169" t="str">
        <f t="shared" si="30"/>
        <v/>
      </c>
      <c r="AQ59" s="170">
        <f t="shared" si="22"/>
        <v>0</v>
      </c>
      <c r="AR59" s="170">
        <f t="shared" si="23"/>
        <v>0</v>
      </c>
      <c r="AS59" s="193">
        <f t="shared" si="24"/>
        <v>0</v>
      </c>
      <c r="BA59" s="208"/>
      <c r="BB59" s="209"/>
      <c r="BC59" s="210"/>
      <c r="BD59" s="210"/>
      <c r="BE59" s="208"/>
      <c r="BF59" s="208"/>
    </row>
    <row r="60" spans="1:58" ht="27.75" customHeight="1">
      <c r="A60" s="184">
        <f>'Inventory - Vehicles and Equip.'!A51</f>
        <v>48</v>
      </c>
      <c r="B60" s="184"/>
      <c r="C60" s="184">
        <f>'Inventory - Vehicles and Equip.'!E51</f>
        <v>0</v>
      </c>
      <c r="D60" s="184">
        <f>'Inventory - Vehicles and Equip.'!F51</f>
        <v>0</v>
      </c>
      <c r="E60" s="185">
        <f>'Inventory - Vehicles and Equip.'!G51</f>
        <v>0</v>
      </c>
      <c r="F60" s="217">
        <f>'Inventory - Vehicles and Equip.'!H51</f>
        <v>0</v>
      </c>
      <c r="G60" s="187">
        <f>'Inventory - Vehicles and Equip.'!L51</f>
        <v>0</v>
      </c>
      <c r="H60" s="188">
        <f>'Inventory - Vehicles and Equip.'!J51-'Inventory - Vehicles and Equip.'!O51</f>
        <v>0</v>
      </c>
      <c r="I60" s="188">
        <f>'Inventory - Vehicles and Equip.'!N51</f>
        <v>0</v>
      </c>
      <c r="J60" s="188">
        <f>'Inventory - Vehicles and Equip.'!AD51</f>
        <v>0</v>
      </c>
      <c r="K60" s="190">
        <f t="shared" si="11"/>
        <v>0</v>
      </c>
      <c r="L60" s="190">
        <f t="shared" si="14"/>
        <v>0</v>
      </c>
      <c r="M60" s="190">
        <f t="shared" si="15"/>
        <v>0</v>
      </c>
      <c r="N60" s="190">
        <f t="shared" si="16"/>
        <v>0</v>
      </c>
      <c r="O60" s="190">
        <f t="shared" si="17"/>
        <v>0</v>
      </c>
      <c r="P60" s="191">
        <f t="shared" si="18"/>
        <v>0</v>
      </c>
      <c r="Q60" s="169" t="str">
        <f t="shared" si="19"/>
        <v/>
      </c>
      <c r="R60" s="192" t="str">
        <f t="shared" si="29"/>
        <v/>
      </c>
      <c r="S60" s="169" t="str">
        <f t="shared" si="29"/>
        <v/>
      </c>
      <c r="T60" s="169" t="str">
        <f t="shared" si="29"/>
        <v/>
      </c>
      <c r="U60" s="169" t="str">
        <f t="shared" si="29"/>
        <v/>
      </c>
      <c r="V60" s="169" t="str">
        <f t="shared" si="29"/>
        <v/>
      </c>
      <c r="W60" s="169" t="str">
        <f t="shared" si="29"/>
        <v/>
      </c>
      <c r="X60" s="169" t="str">
        <f t="shared" si="29"/>
        <v/>
      </c>
      <c r="Y60" s="169" t="str">
        <f t="shared" si="29"/>
        <v/>
      </c>
      <c r="Z60" s="169" t="str">
        <f t="shared" si="29"/>
        <v/>
      </c>
      <c r="AA60" s="169" t="str">
        <f t="shared" si="29"/>
        <v/>
      </c>
      <c r="AB60" s="169" t="str">
        <f t="shared" si="30"/>
        <v/>
      </c>
      <c r="AC60" s="169" t="str">
        <f t="shared" si="30"/>
        <v/>
      </c>
      <c r="AD60" s="169" t="str">
        <f t="shared" si="30"/>
        <v/>
      </c>
      <c r="AE60" s="169" t="str">
        <f t="shared" si="30"/>
        <v/>
      </c>
      <c r="AF60" s="169" t="str">
        <f t="shared" si="30"/>
        <v/>
      </c>
      <c r="AG60" s="169" t="str">
        <f t="shared" si="30"/>
        <v/>
      </c>
      <c r="AH60" s="169" t="str">
        <f t="shared" si="30"/>
        <v/>
      </c>
      <c r="AI60" s="169" t="str">
        <f t="shared" si="30"/>
        <v/>
      </c>
      <c r="AJ60" s="169" t="str">
        <f t="shared" si="30"/>
        <v/>
      </c>
      <c r="AK60" s="169" t="str">
        <f t="shared" si="30"/>
        <v/>
      </c>
      <c r="AL60" s="169" t="str">
        <f t="shared" si="30"/>
        <v/>
      </c>
      <c r="AM60" s="169" t="str">
        <f t="shared" si="30"/>
        <v/>
      </c>
      <c r="AN60" s="169" t="str">
        <f t="shared" si="30"/>
        <v/>
      </c>
      <c r="AO60" s="169" t="str">
        <f t="shared" si="30"/>
        <v/>
      </c>
      <c r="AP60" s="169" t="str">
        <f t="shared" si="30"/>
        <v/>
      </c>
      <c r="AQ60" s="170">
        <f t="shared" si="22"/>
        <v>0</v>
      </c>
      <c r="AR60" s="170">
        <f t="shared" si="23"/>
        <v>0</v>
      </c>
      <c r="AS60" s="193">
        <f t="shared" si="24"/>
        <v>0</v>
      </c>
      <c r="BA60" s="208"/>
      <c r="BB60" s="209"/>
      <c r="BC60" s="210"/>
      <c r="BD60" s="210"/>
      <c r="BE60" s="208"/>
      <c r="BF60" s="208"/>
    </row>
    <row r="61" spans="1:58" ht="27.75" customHeight="1">
      <c r="A61" s="184">
        <f>'Inventory - Vehicles and Equip.'!A52</f>
        <v>49</v>
      </c>
      <c r="B61" s="184"/>
      <c r="C61" s="184">
        <f>'Inventory - Vehicles and Equip.'!E52</f>
        <v>0</v>
      </c>
      <c r="D61" s="184">
        <f>'Inventory - Vehicles and Equip.'!F52</f>
        <v>0</v>
      </c>
      <c r="E61" s="185">
        <f>'Inventory - Vehicles and Equip.'!G52</f>
        <v>0</v>
      </c>
      <c r="F61" s="217">
        <f>'Inventory - Vehicles and Equip.'!H52</f>
        <v>0</v>
      </c>
      <c r="G61" s="187">
        <f>'Inventory - Vehicles and Equip.'!L52</f>
        <v>0</v>
      </c>
      <c r="H61" s="188">
        <f>'Inventory - Vehicles and Equip.'!J52-'Inventory - Vehicles and Equip.'!O52</f>
        <v>0</v>
      </c>
      <c r="I61" s="188">
        <f>'Inventory - Vehicles and Equip.'!N52</f>
        <v>0</v>
      </c>
      <c r="J61" s="188">
        <f>'Inventory - Vehicles and Equip.'!AD52</f>
        <v>0</v>
      </c>
      <c r="K61" s="190">
        <f t="shared" si="11"/>
        <v>0</v>
      </c>
      <c r="L61" s="190">
        <f t="shared" si="14"/>
        <v>0</v>
      </c>
      <c r="M61" s="190">
        <f t="shared" si="15"/>
        <v>0</v>
      </c>
      <c r="N61" s="190">
        <f t="shared" si="16"/>
        <v>0</v>
      </c>
      <c r="O61" s="190">
        <f t="shared" si="17"/>
        <v>0</v>
      </c>
      <c r="P61" s="191">
        <f t="shared" si="18"/>
        <v>0</v>
      </c>
      <c r="Q61" s="169" t="str">
        <f t="shared" si="19"/>
        <v/>
      </c>
      <c r="R61" s="192" t="str">
        <f t="shared" si="29"/>
        <v/>
      </c>
      <c r="S61" s="169" t="str">
        <f t="shared" si="29"/>
        <v/>
      </c>
      <c r="T61" s="169" t="str">
        <f t="shared" si="29"/>
        <v/>
      </c>
      <c r="U61" s="169" t="str">
        <f t="shared" si="29"/>
        <v/>
      </c>
      <c r="V61" s="169" t="str">
        <f t="shared" si="29"/>
        <v/>
      </c>
      <c r="W61" s="169" t="str">
        <f t="shared" si="29"/>
        <v/>
      </c>
      <c r="X61" s="169" t="str">
        <f t="shared" si="29"/>
        <v/>
      </c>
      <c r="Y61" s="169" t="str">
        <f t="shared" si="29"/>
        <v/>
      </c>
      <c r="Z61" s="169" t="str">
        <f t="shared" si="29"/>
        <v/>
      </c>
      <c r="AA61" s="169" t="str">
        <f t="shared" si="29"/>
        <v/>
      </c>
      <c r="AB61" s="169" t="str">
        <f t="shared" si="30"/>
        <v/>
      </c>
      <c r="AC61" s="169" t="str">
        <f t="shared" si="30"/>
        <v/>
      </c>
      <c r="AD61" s="169" t="str">
        <f t="shared" si="30"/>
        <v/>
      </c>
      <c r="AE61" s="169" t="str">
        <f t="shared" si="30"/>
        <v/>
      </c>
      <c r="AF61" s="169" t="str">
        <f t="shared" si="30"/>
        <v/>
      </c>
      <c r="AG61" s="169" t="str">
        <f t="shared" si="30"/>
        <v/>
      </c>
      <c r="AH61" s="169" t="str">
        <f t="shared" si="30"/>
        <v/>
      </c>
      <c r="AI61" s="169" t="str">
        <f t="shared" si="30"/>
        <v/>
      </c>
      <c r="AJ61" s="169" t="str">
        <f t="shared" si="30"/>
        <v/>
      </c>
      <c r="AK61" s="169" t="str">
        <f t="shared" si="30"/>
        <v/>
      </c>
      <c r="AL61" s="169" t="str">
        <f t="shared" si="30"/>
        <v/>
      </c>
      <c r="AM61" s="169" t="str">
        <f t="shared" si="30"/>
        <v/>
      </c>
      <c r="AN61" s="169" t="str">
        <f t="shared" si="30"/>
        <v/>
      </c>
      <c r="AO61" s="169" t="str">
        <f t="shared" si="30"/>
        <v/>
      </c>
      <c r="AP61" s="169" t="str">
        <f t="shared" si="30"/>
        <v/>
      </c>
      <c r="AQ61" s="170">
        <f t="shared" si="22"/>
        <v>0</v>
      </c>
      <c r="AR61" s="170">
        <f t="shared" si="23"/>
        <v>0</v>
      </c>
      <c r="AS61" s="193">
        <f t="shared" si="24"/>
        <v>0</v>
      </c>
      <c r="BA61" s="208"/>
      <c r="BB61" s="208"/>
      <c r="BC61" s="211"/>
      <c r="BD61" s="211"/>
      <c r="BE61" s="208"/>
      <c r="BF61" s="208"/>
    </row>
    <row r="62" spans="1:58" ht="27.75" customHeight="1">
      <c r="A62" s="184">
        <f>'Inventory - Vehicles and Equip.'!A53</f>
        <v>50</v>
      </c>
      <c r="B62" s="184"/>
      <c r="C62" s="184">
        <f>'Inventory - Vehicles and Equip.'!E53</f>
        <v>0</v>
      </c>
      <c r="D62" s="184">
        <f>'Inventory - Vehicles and Equip.'!F53</f>
        <v>0</v>
      </c>
      <c r="E62" s="185">
        <f>'Inventory - Vehicles and Equip.'!G53</f>
        <v>0</v>
      </c>
      <c r="F62" s="217">
        <f>'Inventory - Vehicles and Equip.'!H53</f>
        <v>0</v>
      </c>
      <c r="G62" s="187">
        <f>'Inventory - Vehicles and Equip.'!L53</f>
        <v>0</v>
      </c>
      <c r="H62" s="188">
        <f>'Inventory - Vehicles and Equip.'!J53-'Inventory - Vehicles and Equip.'!O53</f>
        <v>0</v>
      </c>
      <c r="I62" s="188">
        <f>'Inventory - Vehicles and Equip.'!N53</f>
        <v>0</v>
      </c>
      <c r="J62" s="188">
        <f>'Inventory - Vehicles and Equip.'!AD53</f>
        <v>0</v>
      </c>
      <c r="K62" s="190">
        <f t="shared" si="11"/>
        <v>0</v>
      </c>
      <c r="L62" s="190">
        <f t="shared" si="14"/>
        <v>0</v>
      </c>
      <c r="M62" s="190">
        <f t="shared" si="15"/>
        <v>0</v>
      </c>
      <c r="N62" s="190">
        <f t="shared" si="16"/>
        <v>0</v>
      </c>
      <c r="O62" s="190">
        <f t="shared" si="17"/>
        <v>0</v>
      </c>
      <c r="P62" s="191">
        <f t="shared" si="18"/>
        <v>0</v>
      </c>
      <c r="Q62" s="169" t="str">
        <f t="shared" si="19"/>
        <v/>
      </c>
      <c r="R62" s="192" t="str">
        <f t="shared" si="29"/>
        <v/>
      </c>
      <c r="S62" s="169" t="str">
        <f t="shared" si="29"/>
        <v/>
      </c>
      <c r="T62" s="169" t="str">
        <f t="shared" si="29"/>
        <v/>
      </c>
      <c r="U62" s="169" t="str">
        <f t="shared" si="29"/>
        <v/>
      </c>
      <c r="V62" s="169" t="str">
        <f t="shared" si="29"/>
        <v/>
      </c>
      <c r="W62" s="169" t="str">
        <f t="shared" si="29"/>
        <v/>
      </c>
      <c r="X62" s="169" t="str">
        <f t="shared" si="29"/>
        <v/>
      </c>
      <c r="Y62" s="169" t="str">
        <f t="shared" si="29"/>
        <v/>
      </c>
      <c r="Z62" s="169" t="str">
        <f t="shared" si="29"/>
        <v/>
      </c>
      <c r="AA62" s="169" t="str">
        <f t="shared" si="29"/>
        <v/>
      </c>
      <c r="AB62" s="169" t="str">
        <f t="shared" si="30"/>
        <v/>
      </c>
      <c r="AC62" s="169" t="str">
        <f t="shared" si="30"/>
        <v/>
      </c>
      <c r="AD62" s="169" t="str">
        <f t="shared" si="30"/>
        <v/>
      </c>
      <c r="AE62" s="169" t="str">
        <f t="shared" si="30"/>
        <v/>
      </c>
      <c r="AF62" s="169" t="str">
        <f t="shared" si="30"/>
        <v/>
      </c>
      <c r="AG62" s="169" t="str">
        <f t="shared" si="30"/>
        <v/>
      </c>
      <c r="AH62" s="169" t="str">
        <f t="shared" si="30"/>
        <v/>
      </c>
      <c r="AI62" s="169" t="str">
        <f t="shared" si="30"/>
        <v/>
      </c>
      <c r="AJ62" s="169" t="str">
        <f t="shared" si="30"/>
        <v/>
      </c>
      <c r="AK62" s="169" t="str">
        <f t="shared" si="30"/>
        <v/>
      </c>
      <c r="AL62" s="169" t="str">
        <f t="shared" si="30"/>
        <v/>
      </c>
      <c r="AM62" s="169" t="str">
        <f t="shared" si="30"/>
        <v/>
      </c>
      <c r="AN62" s="169" t="str">
        <f t="shared" si="30"/>
        <v/>
      </c>
      <c r="AO62" s="169" t="str">
        <f t="shared" si="30"/>
        <v/>
      </c>
      <c r="AP62" s="169" t="str">
        <f t="shared" si="30"/>
        <v/>
      </c>
      <c r="AQ62" s="170">
        <f t="shared" si="22"/>
        <v>0</v>
      </c>
      <c r="AR62" s="170">
        <f t="shared" si="23"/>
        <v>0</v>
      </c>
      <c r="AS62" s="193">
        <f t="shared" si="24"/>
        <v>0</v>
      </c>
      <c r="BA62" s="208"/>
      <c r="BB62" s="208"/>
      <c r="BC62" s="208"/>
      <c r="BD62" s="208"/>
      <c r="BE62" s="208"/>
      <c r="BF62" s="208"/>
    </row>
    <row r="63" spans="1:58" ht="27.75" customHeight="1">
      <c r="A63" s="184">
        <f>'Inventory - Vehicles and Equip.'!A54</f>
        <v>51</v>
      </c>
      <c r="B63" s="184"/>
      <c r="C63" s="184">
        <f>'Inventory - Vehicles and Equip.'!E54</f>
        <v>0</v>
      </c>
      <c r="D63" s="184">
        <f>'Inventory - Vehicles and Equip.'!F54</f>
        <v>0</v>
      </c>
      <c r="E63" s="185">
        <f>'Inventory - Vehicles and Equip.'!G54</f>
        <v>0</v>
      </c>
      <c r="F63" s="217">
        <f>'Inventory - Vehicles and Equip.'!H54</f>
        <v>0</v>
      </c>
      <c r="G63" s="187">
        <f>'Inventory - Vehicles and Equip.'!L54</f>
        <v>0</v>
      </c>
      <c r="H63" s="188">
        <f>'Inventory - Vehicles and Equip.'!J54-'Inventory - Vehicles and Equip.'!O54</f>
        <v>0</v>
      </c>
      <c r="I63" s="188">
        <f>'Inventory - Vehicles and Equip.'!N54</f>
        <v>0</v>
      </c>
      <c r="J63" s="188">
        <f>'Inventory - Vehicles and Equip.'!AD54</f>
        <v>0</v>
      </c>
      <c r="K63" s="190">
        <f t="shared" si="11"/>
        <v>0</v>
      </c>
      <c r="L63" s="190">
        <f t="shared" si="14"/>
        <v>0</v>
      </c>
      <c r="M63" s="190">
        <f t="shared" si="15"/>
        <v>0</v>
      </c>
      <c r="N63" s="190">
        <f t="shared" si="16"/>
        <v>0</v>
      </c>
      <c r="O63" s="190">
        <f t="shared" si="17"/>
        <v>0</v>
      </c>
      <c r="P63" s="191">
        <f t="shared" si="18"/>
        <v>0</v>
      </c>
      <c r="Q63" s="169" t="str">
        <f t="shared" si="19"/>
        <v/>
      </c>
      <c r="R63" s="192" t="str">
        <f t="shared" ref="R63:AA72" si="31">IF(OR($K63=R$12,$L63=R$12,$M63=R$12,$N63=R$12,$O63=R$12,$P63=R$12),$G63,"")</f>
        <v/>
      </c>
      <c r="S63" s="169" t="str">
        <f t="shared" si="31"/>
        <v/>
      </c>
      <c r="T63" s="169" t="str">
        <f t="shared" si="31"/>
        <v/>
      </c>
      <c r="U63" s="169" t="str">
        <f t="shared" si="31"/>
        <v/>
      </c>
      <c r="V63" s="169" t="str">
        <f t="shared" si="31"/>
        <v/>
      </c>
      <c r="W63" s="169" t="str">
        <f t="shared" si="31"/>
        <v/>
      </c>
      <c r="X63" s="169" t="str">
        <f t="shared" si="31"/>
        <v/>
      </c>
      <c r="Y63" s="169" t="str">
        <f t="shared" si="31"/>
        <v/>
      </c>
      <c r="Z63" s="169" t="str">
        <f t="shared" si="31"/>
        <v/>
      </c>
      <c r="AA63" s="169" t="str">
        <f t="shared" si="31"/>
        <v/>
      </c>
      <c r="AB63" s="169" t="str">
        <f t="shared" ref="AB63:AP72" si="32">IF(OR($K63=AB$12,$L63=AB$12,$M63=AB$12,$N63=AB$12,$O63=AB$12,$P63=AB$12),$G63,"")</f>
        <v/>
      </c>
      <c r="AC63" s="169" t="str">
        <f t="shared" si="32"/>
        <v/>
      </c>
      <c r="AD63" s="169" t="str">
        <f t="shared" si="32"/>
        <v/>
      </c>
      <c r="AE63" s="169" t="str">
        <f t="shared" si="32"/>
        <v/>
      </c>
      <c r="AF63" s="169" t="str">
        <f t="shared" si="32"/>
        <v/>
      </c>
      <c r="AG63" s="169" t="str">
        <f t="shared" si="32"/>
        <v/>
      </c>
      <c r="AH63" s="169" t="str">
        <f t="shared" si="32"/>
        <v/>
      </c>
      <c r="AI63" s="169" t="str">
        <f t="shared" si="32"/>
        <v/>
      </c>
      <c r="AJ63" s="169" t="str">
        <f t="shared" si="32"/>
        <v/>
      </c>
      <c r="AK63" s="169" t="str">
        <f t="shared" si="32"/>
        <v/>
      </c>
      <c r="AL63" s="169" t="str">
        <f t="shared" si="32"/>
        <v/>
      </c>
      <c r="AM63" s="169" t="str">
        <f t="shared" si="32"/>
        <v/>
      </c>
      <c r="AN63" s="169" t="str">
        <f t="shared" si="32"/>
        <v/>
      </c>
      <c r="AO63" s="169" t="str">
        <f t="shared" si="32"/>
        <v/>
      </c>
      <c r="AP63" s="169" t="str">
        <f t="shared" si="32"/>
        <v/>
      </c>
      <c r="AQ63" s="170">
        <f t="shared" si="22"/>
        <v>0</v>
      </c>
      <c r="AR63" s="170">
        <f t="shared" si="23"/>
        <v>0</v>
      </c>
      <c r="AS63" s="193">
        <f t="shared" si="24"/>
        <v>0</v>
      </c>
      <c r="BA63" s="208"/>
      <c r="BB63" s="208"/>
      <c r="BC63" s="208"/>
      <c r="BD63" s="208"/>
      <c r="BE63" s="208"/>
      <c r="BF63" s="208"/>
    </row>
    <row r="64" spans="1:58" ht="27.75" customHeight="1">
      <c r="A64" s="184">
        <f>'Inventory - Vehicles and Equip.'!A55</f>
        <v>52</v>
      </c>
      <c r="B64" s="184"/>
      <c r="C64" s="184">
        <f>'Inventory - Vehicles and Equip.'!E55</f>
        <v>0</v>
      </c>
      <c r="D64" s="184">
        <f>'Inventory - Vehicles and Equip.'!F55</f>
        <v>0</v>
      </c>
      <c r="E64" s="185">
        <f>'Inventory - Vehicles and Equip.'!G55</f>
        <v>0</v>
      </c>
      <c r="F64" s="217">
        <f>'Inventory - Vehicles and Equip.'!H55</f>
        <v>0</v>
      </c>
      <c r="G64" s="187">
        <f>'Inventory - Vehicles and Equip.'!L55</f>
        <v>0</v>
      </c>
      <c r="H64" s="188">
        <f>'Inventory - Vehicles and Equip.'!J55-'Inventory - Vehicles and Equip.'!O55</f>
        <v>0</v>
      </c>
      <c r="I64" s="188">
        <f>'Inventory - Vehicles and Equip.'!N55</f>
        <v>0</v>
      </c>
      <c r="J64" s="188">
        <f>'Inventory - Vehicles and Equip.'!AD55</f>
        <v>0</v>
      </c>
      <c r="K64" s="190">
        <f t="shared" si="11"/>
        <v>0</v>
      </c>
      <c r="L64" s="190">
        <f t="shared" si="14"/>
        <v>0</v>
      </c>
      <c r="M64" s="190">
        <f t="shared" si="15"/>
        <v>0</v>
      </c>
      <c r="N64" s="190">
        <f t="shared" si="16"/>
        <v>0</v>
      </c>
      <c r="O64" s="190">
        <f t="shared" si="17"/>
        <v>0</v>
      </c>
      <c r="P64" s="191">
        <f t="shared" si="18"/>
        <v>0</v>
      </c>
      <c r="Q64" s="169" t="str">
        <f t="shared" si="19"/>
        <v/>
      </c>
      <c r="R64" s="192" t="str">
        <f t="shared" si="31"/>
        <v/>
      </c>
      <c r="S64" s="169" t="str">
        <f t="shared" si="31"/>
        <v/>
      </c>
      <c r="T64" s="169" t="str">
        <f t="shared" si="31"/>
        <v/>
      </c>
      <c r="U64" s="169" t="str">
        <f t="shared" si="31"/>
        <v/>
      </c>
      <c r="V64" s="169" t="str">
        <f t="shared" si="31"/>
        <v/>
      </c>
      <c r="W64" s="169" t="str">
        <f t="shared" si="31"/>
        <v/>
      </c>
      <c r="X64" s="169" t="str">
        <f t="shared" si="31"/>
        <v/>
      </c>
      <c r="Y64" s="169" t="str">
        <f t="shared" si="31"/>
        <v/>
      </c>
      <c r="Z64" s="169" t="str">
        <f t="shared" si="31"/>
        <v/>
      </c>
      <c r="AA64" s="169" t="str">
        <f t="shared" si="31"/>
        <v/>
      </c>
      <c r="AB64" s="169" t="str">
        <f t="shared" si="32"/>
        <v/>
      </c>
      <c r="AC64" s="169" t="str">
        <f t="shared" si="32"/>
        <v/>
      </c>
      <c r="AD64" s="169" t="str">
        <f t="shared" si="32"/>
        <v/>
      </c>
      <c r="AE64" s="169" t="str">
        <f t="shared" si="32"/>
        <v/>
      </c>
      <c r="AF64" s="169" t="str">
        <f t="shared" si="32"/>
        <v/>
      </c>
      <c r="AG64" s="169" t="str">
        <f t="shared" si="32"/>
        <v/>
      </c>
      <c r="AH64" s="169" t="str">
        <f t="shared" si="32"/>
        <v/>
      </c>
      <c r="AI64" s="169" t="str">
        <f t="shared" si="32"/>
        <v/>
      </c>
      <c r="AJ64" s="169" t="str">
        <f t="shared" si="32"/>
        <v/>
      </c>
      <c r="AK64" s="169" t="str">
        <f t="shared" si="32"/>
        <v/>
      </c>
      <c r="AL64" s="169" t="str">
        <f t="shared" si="32"/>
        <v/>
      </c>
      <c r="AM64" s="169" t="str">
        <f t="shared" si="32"/>
        <v/>
      </c>
      <c r="AN64" s="169" t="str">
        <f t="shared" si="32"/>
        <v/>
      </c>
      <c r="AO64" s="169" t="str">
        <f t="shared" si="32"/>
        <v/>
      </c>
      <c r="AP64" s="169" t="str">
        <f t="shared" si="32"/>
        <v/>
      </c>
      <c r="AQ64" s="170">
        <f t="shared" si="22"/>
        <v>0</v>
      </c>
      <c r="AR64" s="170">
        <f t="shared" si="23"/>
        <v>0</v>
      </c>
      <c r="AS64" s="193">
        <f t="shared" si="24"/>
        <v>0</v>
      </c>
      <c r="BA64" s="208"/>
      <c r="BB64" s="208"/>
      <c r="BC64" s="208"/>
      <c r="BD64" s="208"/>
      <c r="BE64" s="208"/>
      <c r="BF64" s="208"/>
    </row>
    <row r="65" spans="1:58" ht="27.75" customHeight="1">
      <c r="A65" s="184">
        <f>'Inventory - Vehicles and Equip.'!A56</f>
        <v>53</v>
      </c>
      <c r="B65" s="184"/>
      <c r="C65" s="184">
        <f>'Inventory - Vehicles and Equip.'!E56</f>
        <v>0</v>
      </c>
      <c r="D65" s="184">
        <f>'Inventory - Vehicles and Equip.'!F56</f>
        <v>0</v>
      </c>
      <c r="E65" s="185">
        <f>'Inventory - Vehicles and Equip.'!G56</f>
        <v>0</v>
      </c>
      <c r="F65" s="217">
        <f>'Inventory - Vehicles and Equip.'!H56</f>
        <v>0</v>
      </c>
      <c r="G65" s="187">
        <f>'Inventory - Vehicles and Equip.'!L56</f>
        <v>0</v>
      </c>
      <c r="H65" s="188">
        <f>'Inventory - Vehicles and Equip.'!J56-'Inventory - Vehicles and Equip.'!O56</f>
        <v>0</v>
      </c>
      <c r="I65" s="188">
        <f>'Inventory - Vehicles and Equip.'!N56</f>
        <v>0</v>
      </c>
      <c r="J65" s="188">
        <f>'Inventory - Vehicles and Equip.'!AD56</f>
        <v>0</v>
      </c>
      <c r="K65" s="190">
        <f t="shared" si="11"/>
        <v>0</v>
      </c>
      <c r="L65" s="190">
        <f t="shared" si="14"/>
        <v>0</v>
      </c>
      <c r="M65" s="190">
        <f t="shared" si="15"/>
        <v>0</v>
      </c>
      <c r="N65" s="190">
        <f t="shared" si="16"/>
        <v>0</v>
      </c>
      <c r="O65" s="190">
        <f t="shared" si="17"/>
        <v>0</v>
      </c>
      <c r="P65" s="191">
        <f t="shared" si="18"/>
        <v>0</v>
      </c>
      <c r="Q65" s="169" t="str">
        <f t="shared" si="19"/>
        <v/>
      </c>
      <c r="R65" s="192" t="str">
        <f t="shared" si="31"/>
        <v/>
      </c>
      <c r="S65" s="169" t="str">
        <f t="shared" si="31"/>
        <v/>
      </c>
      <c r="T65" s="169" t="str">
        <f t="shared" si="31"/>
        <v/>
      </c>
      <c r="U65" s="169" t="str">
        <f t="shared" si="31"/>
        <v/>
      </c>
      <c r="V65" s="169" t="str">
        <f t="shared" si="31"/>
        <v/>
      </c>
      <c r="W65" s="169" t="str">
        <f t="shared" si="31"/>
        <v/>
      </c>
      <c r="X65" s="169" t="str">
        <f t="shared" si="31"/>
        <v/>
      </c>
      <c r="Y65" s="169" t="str">
        <f t="shared" si="31"/>
        <v/>
      </c>
      <c r="Z65" s="169" t="str">
        <f t="shared" si="31"/>
        <v/>
      </c>
      <c r="AA65" s="169" t="str">
        <f t="shared" si="31"/>
        <v/>
      </c>
      <c r="AB65" s="169" t="str">
        <f t="shared" si="32"/>
        <v/>
      </c>
      <c r="AC65" s="169" t="str">
        <f t="shared" si="32"/>
        <v/>
      </c>
      <c r="AD65" s="169" t="str">
        <f t="shared" si="32"/>
        <v/>
      </c>
      <c r="AE65" s="169" t="str">
        <f t="shared" si="32"/>
        <v/>
      </c>
      <c r="AF65" s="169" t="str">
        <f t="shared" si="32"/>
        <v/>
      </c>
      <c r="AG65" s="169" t="str">
        <f t="shared" si="32"/>
        <v/>
      </c>
      <c r="AH65" s="169" t="str">
        <f t="shared" si="32"/>
        <v/>
      </c>
      <c r="AI65" s="169" t="str">
        <f t="shared" si="32"/>
        <v/>
      </c>
      <c r="AJ65" s="169" t="str">
        <f t="shared" si="32"/>
        <v/>
      </c>
      <c r="AK65" s="169" t="str">
        <f t="shared" si="32"/>
        <v/>
      </c>
      <c r="AL65" s="169" t="str">
        <f t="shared" si="32"/>
        <v/>
      </c>
      <c r="AM65" s="169" t="str">
        <f t="shared" si="32"/>
        <v/>
      </c>
      <c r="AN65" s="169" t="str">
        <f t="shared" si="32"/>
        <v/>
      </c>
      <c r="AO65" s="169" t="str">
        <f t="shared" si="32"/>
        <v/>
      </c>
      <c r="AP65" s="169" t="str">
        <f t="shared" si="32"/>
        <v/>
      </c>
      <c r="AQ65" s="170">
        <f t="shared" si="22"/>
        <v>0</v>
      </c>
      <c r="AR65" s="170">
        <f t="shared" si="23"/>
        <v>0</v>
      </c>
      <c r="AS65" s="193">
        <f t="shared" si="24"/>
        <v>0</v>
      </c>
      <c r="BA65" s="208"/>
      <c r="BB65" s="208"/>
      <c r="BC65" s="208"/>
      <c r="BD65" s="208"/>
      <c r="BE65" s="208"/>
      <c r="BF65" s="208"/>
    </row>
    <row r="66" spans="1:58" ht="27.75" customHeight="1">
      <c r="A66" s="184">
        <f>'Inventory - Vehicles and Equip.'!A57</f>
        <v>54</v>
      </c>
      <c r="B66" s="184"/>
      <c r="C66" s="184">
        <f>'Inventory - Vehicles and Equip.'!E57</f>
        <v>0</v>
      </c>
      <c r="D66" s="184">
        <f>'Inventory - Vehicles and Equip.'!F57</f>
        <v>0</v>
      </c>
      <c r="E66" s="185">
        <f>'Inventory - Vehicles and Equip.'!G57</f>
        <v>0</v>
      </c>
      <c r="F66" s="217">
        <f>'Inventory - Vehicles and Equip.'!H57</f>
        <v>0</v>
      </c>
      <c r="G66" s="187">
        <f>'Inventory - Vehicles and Equip.'!L57</f>
        <v>0</v>
      </c>
      <c r="H66" s="188">
        <f>'Inventory - Vehicles and Equip.'!J57-'Inventory - Vehicles and Equip.'!O57</f>
        <v>0</v>
      </c>
      <c r="I66" s="188">
        <f>'Inventory - Vehicles and Equip.'!N57</f>
        <v>0</v>
      </c>
      <c r="J66" s="188">
        <f>'Inventory - Vehicles and Equip.'!AD57</f>
        <v>0</v>
      </c>
      <c r="K66" s="190">
        <f t="shared" si="11"/>
        <v>0</v>
      </c>
      <c r="L66" s="190">
        <f t="shared" si="14"/>
        <v>0</v>
      </c>
      <c r="M66" s="190">
        <f t="shared" si="15"/>
        <v>0</v>
      </c>
      <c r="N66" s="190">
        <f t="shared" si="16"/>
        <v>0</v>
      </c>
      <c r="O66" s="190">
        <f t="shared" si="17"/>
        <v>0</v>
      </c>
      <c r="P66" s="191">
        <f t="shared" si="18"/>
        <v>0</v>
      </c>
      <c r="Q66" s="169" t="str">
        <f t="shared" si="19"/>
        <v/>
      </c>
      <c r="R66" s="192" t="str">
        <f t="shared" si="31"/>
        <v/>
      </c>
      <c r="S66" s="169" t="str">
        <f t="shared" si="31"/>
        <v/>
      </c>
      <c r="T66" s="169" t="str">
        <f t="shared" si="31"/>
        <v/>
      </c>
      <c r="U66" s="169" t="str">
        <f t="shared" si="31"/>
        <v/>
      </c>
      <c r="V66" s="169" t="str">
        <f t="shared" si="31"/>
        <v/>
      </c>
      <c r="W66" s="169" t="str">
        <f t="shared" si="31"/>
        <v/>
      </c>
      <c r="X66" s="169" t="str">
        <f t="shared" si="31"/>
        <v/>
      </c>
      <c r="Y66" s="169" t="str">
        <f t="shared" si="31"/>
        <v/>
      </c>
      <c r="Z66" s="169" t="str">
        <f t="shared" si="31"/>
        <v/>
      </c>
      <c r="AA66" s="169" t="str">
        <f t="shared" si="31"/>
        <v/>
      </c>
      <c r="AB66" s="169" t="str">
        <f t="shared" si="32"/>
        <v/>
      </c>
      <c r="AC66" s="169" t="str">
        <f t="shared" si="32"/>
        <v/>
      </c>
      <c r="AD66" s="169" t="str">
        <f t="shared" si="32"/>
        <v/>
      </c>
      <c r="AE66" s="169" t="str">
        <f t="shared" si="32"/>
        <v/>
      </c>
      <c r="AF66" s="169" t="str">
        <f t="shared" si="32"/>
        <v/>
      </c>
      <c r="AG66" s="169" t="str">
        <f t="shared" si="32"/>
        <v/>
      </c>
      <c r="AH66" s="169" t="str">
        <f t="shared" si="32"/>
        <v/>
      </c>
      <c r="AI66" s="169" t="str">
        <f t="shared" si="32"/>
        <v/>
      </c>
      <c r="AJ66" s="169" t="str">
        <f t="shared" si="32"/>
        <v/>
      </c>
      <c r="AK66" s="169" t="str">
        <f t="shared" si="32"/>
        <v/>
      </c>
      <c r="AL66" s="169" t="str">
        <f t="shared" si="32"/>
        <v/>
      </c>
      <c r="AM66" s="169" t="str">
        <f t="shared" si="32"/>
        <v/>
      </c>
      <c r="AN66" s="169" t="str">
        <f t="shared" si="32"/>
        <v/>
      </c>
      <c r="AO66" s="169" t="str">
        <f t="shared" si="32"/>
        <v/>
      </c>
      <c r="AP66" s="169" t="str">
        <f t="shared" si="32"/>
        <v/>
      </c>
      <c r="AQ66" s="170">
        <f t="shared" si="22"/>
        <v>0</v>
      </c>
      <c r="AR66" s="170">
        <f t="shared" si="23"/>
        <v>0</v>
      </c>
      <c r="AS66" s="193">
        <f t="shared" si="24"/>
        <v>0</v>
      </c>
    </row>
    <row r="67" spans="1:58" ht="27.75" customHeight="1">
      <c r="A67" s="184">
        <f>'Inventory - Vehicles and Equip.'!A58</f>
        <v>55</v>
      </c>
      <c r="B67" s="184"/>
      <c r="C67" s="184">
        <f>'Inventory - Vehicles and Equip.'!E58</f>
        <v>0</v>
      </c>
      <c r="D67" s="184">
        <f>'Inventory - Vehicles and Equip.'!F58</f>
        <v>0</v>
      </c>
      <c r="E67" s="185">
        <f>'Inventory - Vehicles and Equip.'!G58</f>
        <v>0</v>
      </c>
      <c r="F67" s="217">
        <f>'Inventory - Vehicles and Equip.'!H58</f>
        <v>0</v>
      </c>
      <c r="G67" s="187">
        <f>'Inventory - Vehicles and Equip.'!L58</f>
        <v>0</v>
      </c>
      <c r="H67" s="188">
        <f>'Inventory - Vehicles and Equip.'!J58-'Inventory - Vehicles and Equip.'!O58</f>
        <v>0</v>
      </c>
      <c r="I67" s="188">
        <f>'Inventory - Vehicles and Equip.'!N58</f>
        <v>0</v>
      </c>
      <c r="J67" s="188">
        <f>'Inventory - Vehicles and Equip.'!AD58</f>
        <v>0</v>
      </c>
      <c r="K67" s="190">
        <f t="shared" si="11"/>
        <v>0</v>
      </c>
      <c r="L67" s="190">
        <f t="shared" si="14"/>
        <v>0</v>
      </c>
      <c r="M67" s="190">
        <f t="shared" si="15"/>
        <v>0</v>
      </c>
      <c r="N67" s="190">
        <f t="shared" si="16"/>
        <v>0</v>
      </c>
      <c r="O67" s="190">
        <f t="shared" si="17"/>
        <v>0</v>
      </c>
      <c r="P67" s="191">
        <f t="shared" si="18"/>
        <v>0</v>
      </c>
      <c r="Q67" s="169" t="str">
        <f t="shared" si="19"/>
        <v/>
      </c>
      <c r="R67" s="192" t="str">
        <f t="shared" si="31"/>
        <v/>
      </c>
      <c r="S67" s="169" t="str">
        <f t="shared" si="31"/>
        <v/>
      </c>
      <c r="T67" s="169" t="str">
        <f t="shared" si="31"/>
        <v/>
      </c>
      <c r="U67" s="169" t="str">
        <f t="shared" si="31"/>
        <v/>
      </c>
      <c r="V67" s="169" t="str">
        <f t="shared" si="31"/>
        <v/>
      </c>
      <c r="W67" s="169" t="str">
        <f t="shared" si="31"/>
        <v/>
      </c>
      <c r="X67" s="169" t="str">
        <f t="shared" si="31"/>
        <v/>
      </c>
      <c r="Y67" s="169" t="str">
        <f t="shared" si="31"/>
        <v/>
      </c>
      <c r="Z67" s="169" t="str">
        <f t="shared" si="31"/>
        <v/>
      </c>
      <c r="AA67" s="169" t="str">
        <f t="shared" si="31"/>
        <v/>
      </c>
      <c r="AB67" s="169" t="str">
        <f t="shared" si="32"/>
        <v/>
      </c>
      <c r="AC67" s="169" t="str">
        <f t="shared" si="32"/>
        <v/>
      </c>
      <c r="AD67" s="169" t="str">
        <f t="shared" si="32"/>
        <v/>
      </c>
      <c r="AE67" s="169" t="str">
        <f t="shared" si="32"/>
        <v/>
      </c>
      <c r="AF67" s="169" t="str">
        <f t="shared" si="32"/>
        <v/>
      </c>
      <c r="AG67" s="169" t="str">
        <f t="shared" si="32"/>
        <v/>
      </c>
      <c r="AH67" s="169" t="str">
        <f t="shared" si="32"/>
        <v/>
      </c>
      <c r="AI67" s="169" t="str">
        <f t="shared" si="32"/>
        <v/>
      </c>
      <c r="AJ67" s="169" t="str">
        <f t="shared" si="32"/>
        <v/>
      </c>
      <c r="AK67" s="169" t="str">
        <f t="shared" si="32"/>
        <v/>
      </c>
      <c r="AL67" s="169" t="str">
        <f t="shared" si="32"/>
        <v/>
      </c>
      <c r="AM67" s="169" t="str">
        <f t="shared" si="32"/>
        <v/>
      </c>
      <c r="AN67" s="169" t="str">
        <f t="shared" si="32"/>
        <v/>
      </c>
      <c r="AO67" s="169" t="str">
        <f t="shared" si="32"/>
        <v/>
      </c>
      <c r="AP67" s="169" t="str">
        <f t="shared" si="32"/>
        <v/>
      </c>
      <c r="AQ67" s="170">
        <f t="shared" si="22"/>
        <v>0</v>
      </c>
      <c r="AR67" s="170">
        <f t="shared" si="23"/>
        <v>0</v>
      </c>
      <c r="AS67" s="193">
        <f t="shared" si="24"/>
        <v>0</v>
      </c>
    </row>
    <row r="68" spans="1:58" ht="27.75" customHeight="1">
      <c r="A68" s="184">
        <f>'Inventory - Vehicles and Equip.'!A59</f>
        <v>56</v>
      </c>
      <c r="B68" s="184"/>
      <c r="C68" s="184">
        <f>'Inventory - Vehicles and Equip.'!E59</f>
        <v>0</v>
      </c>
      <c r="D68" s="184">
        <f>'Inventory - Vehicles and Equip.'!F59</f>
        <v>0</v>
      </c>
      <c r="E68" s="185">
        <f>'Inventory - Vehicles and Equip.'!G59</f>
        <v>0</v>
      </c>
      <c r="F68" s="217">
        <f>'Inventory - Vehicles and Equip.'!H59</f>
        <v>0</v>
      </c>
      <c r="G68" s="187">
        <f>'Inventory - Vehicles and Equip.'!L59</f>
        <v>0</v>
      </c>
      <c r="H68" s="188">
        <f>'Inventory - Vehicles and Equip.'!J59-'Inventory - Vehicles and Equip.'!O59</f>
        <v>0</v>
      </c>
      <c r="I68" s="188">
        <f>'Inventory - Vehicles and Equip.'!N59</f>
        <v>0</v>
      </c>
      <c r="J68" s="188">
        <f>'Inventory - Vehicles and Equip.'!AD59</f>
        <v>0</v>
      </c>
      <c r="K68" s="190">
        <f t="shared" si="11"/>
        <v>0</v>
      </c>
      <c r="L68" s="190">
        <f t="shared" si="14"/>
        <v>0</v>
      </c>
      <c r="M68" s="190">
        <f t="shared" si="15"/>
        <v>0</v>
      </c>
      <c r="N68" s="190">
        <f t="shared" si="16"/>
        <v>0</v>
      </c>
      <c r="O68" s="190">
        <f t="shared" si="17"/>
        <v>0</v>
      </c>
      <c r="P68" s="191">
        <f t="shared" si="18"/>
        <v>0</v>
      </c>
      <c r="Q68" s="169" t="str">
        <f t="shared" si="19"/>
        <v/>
      </c>
      <c r="R68" s="192" t="str">
        <f t="shared" si="31"/>
        <v/>
      </c>
      <c r="S68" s="169" t="str">
        <f t="shared" si="31"/>
        <v/>
      </c>
      <c r="T68" s="169" t="str">
        <f t="shared" si="31"/>
        <v/>
      </c>
      <c r="U68" s="169" t="str">
        <f t="shared" si="31"/>
        <v/>
      </c>
      <c r="V68" s="169" t="str">
        <f t="shared" si="31"/>
        <v/>
      </c>
      <c r="W68" s="169" t="str">
        <f t="shared" si="31"/>
        <v/>
      </c>
      <c r="X68" s="169" t="str">
        <f t="shared" si="31"/>
        <v/>
      </c>
      <c r="Y68" s="169" t="str">
        <f t="shared" si="31"/>
        <v/>
      </c>
      <c r="Z68" s="169" t="str">
        <f t="shared" si="31"/>
        <v/>
      </c>
      <c r="AA68" s="169" t="str">
        <f t="shared" si="31"/>
        <v/>
      </c>
      <c r="AB68" s="169" t="str">
        <f t="shared" si="32"/>
        <v/>
      </c>
      <c r="AC68" s="169" t="str">
        <f t="shared" si="32"/>
        <v/>
      </c>
      <c r="AD68" s="169" t="str">
        <f t="shared" si="32"/>
        <v/>
      </c>
      <c r="AE68" s="169" t="str">
        <f t="shared" si="32"/>
        <v/>
      </c>
      <c r="AF68" s="169" t="str">
        <f t="shared" si="32"/>
        <v/>
      </c>
      <c r="AG68" s="169" t="str">
        <f t="shared" si="32"/>
        <v/>
      </c>
      <c r="AH68" s="169" t="str">
        <f t="shared" si="32"/>
        <v/>
      </c>
      <c r="AI68" s="169" t="str">
        <f t="shared" si="32"/>
        <v/>
      </c>
      <c r="AJ68" s="169" t="str">
        <f t="shared" si="32"/>
        <v/>
      </c>
      <c r="AK68" s="169" t="str">
        <f t="shared" si="32"/>
        <v/>
      </c>
      <c r="AL68" s="169" t="str">
        <f t="shared" si="32"/>
        <v/>
      </c>
      <c r="AM68" s="169" t="str">
        <f t="shared" si="32"/>
        <v/>
      </c>
      <c r="AN68" s="169" t="str">
        <f t="shared" si="32"/>
        <v/>
      </c>
      <c r="AO68" s="169" t="str">
        <f t="shared" si="32"/>
        <v/>
      </c>
      <c r="AP68" s="169" t="str">
        <f t="shared" si="32"/>
        <v/>
      </c>
      <c r="AQ68" s="170">
        <f t="shared" si="22"/>
        <v>0</v>
      </c>
      <c r="AR68" s="170">
        <f t="shared" si="23"/>
        <v>0</v>
      </c>
      <c r="AS68" s="193">
        <f t="shared" si="24"/>
        <v>0</v>
      </c>
    </row>
    <row r="69" spans="1:58" ht="27.75" customHeight="1">
      <c r="A69" s="184">
        <f>'Inventory - Vehicles and Equip.'!A60</f>
        <v>57</v>
      </c>
      <c r="B69" s="184"/>
      <c r="C69" s="184">
        <f>'Inventory - Vehicles and Equip.'!E60</f>
        <v>0</v>
      </c>
      <c r="D69" s="184">
        <f>'Inventory - Vehicles and Equip.'!F60</f>
        <v>0</v>
      </c>
      <c r="E69" s="185">
        <f>'Inventory - Vehicles and Equip.'!G60</f>
        <v>0</v>
      </c>
      <c r="F69" s="217">
        <f>'Inventory - Vehicles and Equip.'!H60</f>
        <v>0</v>
      </c>
      <c r="G69" s="187">
        <f>'Inventory - Vehicles and Equip.'!L60</f>
        <v>0</v>
      </c>
      <c r="H69" s="188">
        <f>'Inventory - Vehicles and Equip.'!J60-'Inventory - Vehicles and Equip.'!O60</f>
        <v>0</v>
      </c>
      <c r="I69" s="188">
        <f>'Inventory - Vehicles and Equip.'!N60</f>
        <v>0</v>
      </c>
      <c r="J69" s="188">
        <f>'Inventory - Vehicles and Equip.'!AD60</f>
        <v>0</v>
      </c>
      <c r="K69" s="190">
        <f t="shared" si="11"/>
        <v>0</v>
      </c>
      <c r="L69" s="190">
        <f t="shared" si="14"/>
        <v>0</v>
      </c>
      <c r="M69" s="190">
        <f t="shared" si="15"/>
        <v>0</v>
      </c>
      <c r="N69" s="190">
        <f t="shared" si="16"/>
        <v>0</v>
      </c>
      <c r="O69" s="190">
        <f t="shared" si="17"/>
        <v>0</v>
      </c>
      <c r="P69" s="191">
        <f t="shared" si="18"/>
        <v>0</v>
      </c>
      <c r="Q69" s="169" t="str">
        <f t="shared" si="19"/>
        <v/>
      </c>
      <c r="R69" s="192" t="str">
        <f t="shared" si="31"/>
        <v/>
      </c>
      <c r="S69" s="169" t="str">
        <f t="shared" si="31"/>
        <v/>
      </c>
      <c r="T69" s="169" t="str">
        <f t="shared" si="31"/>
        <v/>
      </c>
      <c r="U69" s="169" t="str">
        <f t="shared" si="31"/>
        <v/>
      </c>
      <c r="V69" s="169" t="str">
        <f t="shared" si="31"/>
        <v/>
      </c>
      <c r="W69" s="169" t="str">
        <f t="shared" si="31"/>
        <v/>
      </c>
      <c r="X69" s="169" t="str">
        <f t="shared" si="31"/>
        <v/>
      </c>
      <c r="Y69" s="169" t="str">
        <f t="shared" si="31"/>
        <v/>
      </c>
      <c r="Z69" s="169" t="str">
        <f t="shared" si="31"/>
        <v/>
      </c>
      <c r="AA69" s="169" t="str">
        <f t="shared" si="31"/>
        <v/>
      </c>
      <c r="AB69" s="169" t="str">
        <f t="shared" si="32"/>
        <v/>
      </c>
      <c r="AC69" s="169" t="str">
        <f t="shared" si="32"/>
        <v/>
      </c>
      <c r="AD69" s="169" t="str">
        <f t="shared" si="32"/>
        <v/>
      </c>
      <c r="AE69" s="169" t="str">
        <f t="shared" si="32"/>
        <v/>
      </c>
      <c r="AF69" s="169" t="str">
        <f t="shared" si="32"/>
        <v/>
      </c>
      <c r="AG69" s="169" t="str">
        <f t="shared" si="32"/>
        <v/>
      </c>
      <c r="AH69" s="169" t="str">
        <f t="shared" si="32"/>
        <v/>
      </c>
      <c r="AI69" s="169" t="str">
        <f t="shared" si="32"/>
        <v/>
      </c>
      <c r="AJ69" s="169" t="str">
        <f t="shared" si="32"/>
        <v/>
      </c>
      <c r="AK69" s="169" t="str">
        <f t="shared" si="32"/>
        <v/>
      </c>
      <c r="AL69" s="169" t="str">
        <f t="shared" si="32"/>
        <v/>
      </c>
      <c r="AM69" s="169" t="str">
        <f t="shared" si="32"/>
        <v/>
      </c>
      <c r="AN69" s="169" t="str">
        <f t="shared" si="32"/>
        <v/>
      </c>
      <c r="AO69" s="169" t="str">
        <f t="shared" si="32"/>
        <v/>
      </c>
      <c r="AP69" s="169" t="str">
        <f t="shared" si="32"/>
        <v/>
      </c>
      <c r="AQ69" s="170">
        <f t="shared" si="22"/>
        <v>0</v>
      </c>
      <c r="AR69" s="170">
        <f t="shared" si="23"/>
        <v>0</v>
      </c>
      <c r="AS69" s="193">
        <f t="shared" si="24"/>
        <v>0</v>
      </c>
    </row>
    <row r="70" spans="1:58" ht="27.75" customHeight="1">
      <c r="A70" s="184">
        <f>'Inventory - Vehicles and Equip.'!A61</f>
        <v>58</v>
      </c>
      <c r="B70" s="184"/>
      <c r="C70" s="184">
        <f>'Inventory - Vehicles and Equip.'!E61</f>
        <v>0</v>
      </c>
      <c r="D70" s="184">
        <f>'Inventory - Vehicles and Equip.'!F61</f>
        <v>0</v>
      </c>
      <c r="E70" s="185">
        <f>'Inventory - Vehicles and Equip.'!G61</f>
        <v>0</v>
      </c>
      <c r="F70" s="217">
        <f>'Inventory - Vehicles and Equip.'!H61</f>
        <v>0</v>
      </c>
      <c r="G70" s="187">
        <f>'Inventory - Vehicles and Equip.'!L61</f>
        <v>0</v>
      </c>
      <c r="H70" s="188">
        <f>'Inventory - Vehicles and Equip.'!J61-'Inventory - Vehicles and Equip.'!O61</f>
        <v>0</v>
      </c>
      <c r="I70" s="188">
        <f>'Inventory - Vehicles and Equip.'!N61</f>
        <v>0</v>
      </c>
      <c r="J70" s="188">
        <f>'Inventory - Vehicles and Equip.'!AD61</f>
        <v>0</v>
      </c>
      <c r="K70" s="190">
        <f t="shared" si="11"/>
        <v>0</v>
      </c>
      <c r="L70" s="190">
        <f t="shared" si="14"/>
        <v>0</v>
      </c>
      <c r="M70" s="190">
        <f t="shared" si="15"/>
        <v>0</v>
      </c>
      <c r="N70" s="190">
        <f t="shared" si="16"/>
        <v>0</v>
      </c>
      <c r="O70" s="190">
        <f t="shared" si="17"/>
        <v>0</v>
      </c>
      <c r="P70" s="191">
        <f t="shared" si="18"/>
        <v>0</v>
      </c>
      <c r="Q70" s="169" t="str">
        <f t="shared" si="19"/>
        <v/>
      </c>
      <c r="R70" s="192" t="str">
        <f t="shared" si="31"/>
        <v/>
      </c>
      <c r="S70" s="169" t="str">
        <f t="shared" si="31"/>
        <v/>
      </c>
      <c r="T70" s="169" t="str">
        <f t="shared" si="31"/>
        <v/>
      </c>
      <c r="U70" s="169" t="str">
        <f t="shared" si="31"/>
        <v/>
      </c>
      <c r="V70" s="169" t="str">
        <f t="shared" si="31"/>
        <v/>
      </c>
      <c r="W70" s="169" t="str">
        <f t="shared" si="31"/>
        <v/>
      </c>
      <c r="X70" s="169" t="str">
        <f t="shared" si="31"/>
        <v/>
      </c>
      <c r="Y70" s="169" t="str">
        <f t="shared" si="31"/>
        <v/>
      </c>
      <c r="Z70" s="169" t="str">
        <f t="shared" si="31"/>
        <v/>
      </c>
      <c r="AA70" s="169" t="str">
        <f t="shared" si="31"/>
        <v/>
      </c>
      <c r="AB70" s="169" t="str">
        <f t="shared" si="32"/>
        <v/>
      </c>
      <c r="AC70" s="169" t="str">
        <f t="shared" si="32"/>
        <v/>
      </c>
      <c r="AD70" s="169" t="str">
        <f t="shared" si="32"/>
        <v/>
      </c>
      <c r="AE70" s="169" t="str">
        <f t="shared" si="32"/>
        <v/>
      </c>
      <c r="AF70" s="169" t="str">
        <f t="shared" si="32"/>
        <v/>
      </c>
      <c r="AG70" s="169" t="str">
        <f t="shared" si="32"/>
        <v/>
      </c>
      <c r="AH70" s="169" t="str">
        <f t="shared" si="32"/>
        <v/>
      </c>
      <c r="AI70" s="169" t="str">
        <f t="shared" si="32"/>
        <v/>
      </c>
      <c r="AJ70" s="169" t="str">
        <f t="shared" si="32"/>
        <v/>
      </c>
      <c r="AK70" s="169" t="str">
        <f t="shared" si="32"/>
        <v/>
      </c>
      <c r="AL70" s="169" t="str">
        <f t="shared" si="32"/>
        <v/>
      </c>
      <c r="AM70" s="169" t="str">
        <f t="shared" si="32"/>
        <v/>
      </c>
      <c r="AN70" s="169" t="str">
        <f t="shared" si="32"/>
        <v/>
      </c>
      <c r="AO70" s="169" t="str">
        <f t="shared" si="32"/>
        <v/>
      </c>
      <c r="AP70" s="169" t="str">
        <f t="shared" si="32"/>
        <v/>
      </c>
      <c r="AQ70" s="170">
        <f t="shared" si="22"/>
        <v>0</v>
      </c>
      <c r="AR70" s="170">
        <f t="shared" si="23"/>
        <v>0</v>
      </c>
      <c r="AS70" s="193">
        <f t="shared" si="24"/>
        <v>0</v>
      </c>
    </row>
    <row r="71" spans="1:58" ht="27.75" customHeight="1">
      <c r="A71" s="184">
        <f>'Inventory - Vehicles and Equip.'!A62</f>
        <v>59</v>
      </c>
      <c r="B71" s="184"/>
      <c r="C71" s="184">
        <f>'Inventory - Vehicles and Equip.'!E62</f>
        <v>0</v>
      </c>
      <c r="D71" s="184">
        <f>'Inventory - Vehicles and Equip.'!F62</f>
        <v>0</v>
      </c>
      <c r="E71" s="185">
        <f>'Inventory - Vehicles and Equip.'!G62</f>
        <v>0</v>
      </c>
      <c r="F71" s="217">
        <f>'Inventory - Vehicles and Equip.'!H62</f>
        <v>0</v>
      </c>
      <c r="G71" s="187">
        <f>'Inventory - Vehicles and Equip.'!L62</f>
        <v>0</v>
      </c>
      <c r="H71" s="188">
        <f>'Inventory - Vehicles and Equip.'!J62-'Inventory - Vehicles and Equip.'!O62</f>
        <v>0</v>
      </c>
      <c r="I71" s="188">
        <f>'Inventory - Vehicles and Equip.'!N62</f>
        <v>0</v>
      </c>
      <c r="J71" s="188">
        <f>'Inventory - Vehicles and Equip.'!AD62</f>
        <v>0</v>
      </c>
      <c r="K71" s="190">
        <f t="shared" si="11"/>
        <v>0</v>
      </c>
      <c r="L71" s="190">
        <f t="shared" si="14"/>
        <v>0</v>
      </c>
      <c r="M71" s="190">
        <f t="shared" si="15"/>
        <v>0</v>
      </c>
      <c r="N71" s="190">
        <f t="shared" si="16"/>
        <v>0</v>
      </c>
      <c r="O71" s="190">
        <f t="shared" si="17"/>
        <v>0</v>
      </c>
      <c r="P71" s="191">
        <f t="shared" si="18"/>
        <v>0</v>
      </c>
      <c r="Q71" s="169" t="str">
        <f t="shared" si="19"/>
        <v/>
      </c>
      <c r="R71" s="192" t="str">
        <f t="shared" si="31"/>
        <v/>
      </c>
      <c r="S71" s="169" t="str">
        <f t="shared" si="31"/>
        <v/>
      </c>
      <c r="T71" s="169" t="str">
        <f t="shared" si="31"/>
        <v/>
      </c>
      <c r="U71" s="169" t="str">
        <f t="shared" si="31"/>
        <v/>
      </c>
      <c r="V71" s="169" t="str">
        <f t="shared" si="31"/>
        <v/>
      </c>
      <c r="W71" s="169" t="str">
        <f t="shared" si="31"/>
        <v/>
      </c>
      <c r="X71" s="169" t="str">
        <f t="shared" si="31"/>
        <v/>
      </c>
      <c r="Y71" s="169" t="str">
        <f t="shared" si="31"/>
        <v/>
      </c>
      <c r="Z71" s="169" t="str">
        <f t="shared" si="31"/>
        <v/>
      </c>
      <c r="AA71" s="169" t="str">
        <f t="shared" si="31"/>
        <v/>
      </c>
      <c r="AB71" s="169" t="str">
        <f t="shared" si="32"/>
        <v/>
      </c>
      <c r="AC71" s="169" t="str">
        <f t="shared" si="32"/>
        <v/>
      </c>
      <c r="AD71" s="169" t="str">
        <f t="shared" si="32"/>
        <v/>
      </c>
      <c r="AE71" s="169" t="str">
        <f t="shared" si="32"/>
        <v/>
      </c>
      <c r="AF71" s="169" t="str">
        <f t="shared" si="32"/>
        <v/>
      </c>
      <c r="AG71" s="169" t="str">
        <f t="shared" si="32"/>
        <v/>
      </c>
      <c r="AH71" s="169" t="str">
        <f t="shared" si="32"/>
        <v/>
      </c>
      <c r="AI71" s="169" t="str">
        <f t="shared" si="32"/>
        <v/>
      </c>
      <c r="AJ71" s="169" t="str">
        <f t="shared" si="32"/>
        <v/>
      </c>
      <c r="AK71" s="169" t="str">
        <f t="shared" si="32"/>
        <v/>
      </c>
      <c r="AL71" s="169" t="str">
        <f t="shared" si="32"/>
        <v/>
      </c>
      <c r="AM71" s="169" t="str">
        <f t="shared" si="32"/>
        <v/>
      </c>
      <c r="AN71" s="169" t="str">
        <f t="shared" si="32"/>
        <v/>
      </c>
      <c r="AO71" s="169" t="str">
        <f t="shared" si="32"/>
        <v/>
      </c>
      <c r="AP71" s="169" t="str">
        <f t="shared" si="32"/>
        <v/>
      </c>
      <c r="AQ71" s="170">
        <f t="shared" si="22"/>
        <v>0</v>
      </c>
      <c r="AR71" s="170">
        <f t="shared" si="23"/>
        <v>0</v>
      </c>
      <c r="AS71" s="193">
        <f t="shared" si="24"/>
        <v>0</v>
      </c>
    </row>
    <row r="72" spans="1:58" ht="27.75" customHeight="1">
      <c r="A72" s="184">
        <f>'Inventory - Vehicles and Equip.'!A63</f>
        <v>60</v>
      </c>
      <c r="B72" s="184"/>
      <c r="C72" s="184">
        <f>'Inventory - Vehicles and Equip.'!E63</f>
        <v>0</v>
      </c>
      <c r="D72" s="184">
        <f>'Inventory - Vehicles and Equip.'!F63</f>
        <v>0</v>
      </c>
      <c r="E72" s="185">
        <f>'Inventory - Vehicles and Equip.'!G63</f>
        <v>0</v>
      </c>
      <c r="F72" s="217">
        <f>'Inventory - Vehicles and Equip.'!H63</f>
        <v>0</v>
      </c>
      <c r="G72" s="187">
        <f>'Inventory - Vehicles and Equip.'!L63</f>
        <v>0</v>
      </c>
      <c r="H72" s="188">
        <f>'Inventory - Vehicles and Equip.'!J63-'Inventory - Vehicles and Equip.'!O63</f>
        <v>0</v>
      </c>
      <c r="I72" s="188">
        <f>'Inventory - Vehicles and Equip.'!N63</f>
        <v>0</v>
      </c>
      <c r="J72" s="188">
        <f>'Inventory - Vehicles and Equip.'!AD63</f>
        <v>0</v>
      </c>
      <c r="K72" s="190">
        <f t="shared" si="11"/>
        <v>0</v>
      </c>
      <c r="L72" s="190">
        <f t="shared" si="14"/>
        <v>0</v>
      </c>
      <c r="M72" s="190">
        <f t="shared" si="15"/>
        <v>0</v>
      </c>
      <c r="N72" s="190">
        <f t="shared" si="16"/>
        <v>0</v>
      </c>
      <c r="O72" s="190">
        <f t="shared" si="17"/>
        <v>0</v>
      </c>
      <c r="P72" s="191">
        <f t="shared" si="18"/>
        <v>0</v>
      </c>
      <c r="Q72" s="169" t="str">
        <f t="shared" si="19"/>
        <v/>
      </c>
      <c r="R72" s="192" t="str">
        <f t="shared" si="31"/>
        <v/>
      </c>
      <c r="S72" s="169" t="str">
        <f t="shared" si="31"/>
        <v/>
      </c>
      <c r="T72" s="169" t="str">
        <f t="shared" si="31"/>
        <v/>
      </c>
      <c r="U72" s="169" t="str">
        <f t="shared" si="31"/>
        <v/>
      </c>
      <c r="V72" s="169" t="str">
        <f t="shared" si="31"/>
        <v/>
      </c>
      <c r="W72" s="169" t="str">
        <f t="shared" si="31"/>
        <v/>
      </c>
      <c r="X72" s="169" t="str">
        <f t="shared" si="31"/>
        <v/>
      </c>
      <c r="Y72" s="169" t="str">
        <f t="shared" si="31"/>
        <v/>
      </c>
      <c r="Z72" s="169" t="str">
        <f t="shared" si="31"/>
        <v/>
      </c>
      <c r="AA72" s="169" t="str">
        <f t="shared" si="31"/>
        <v/>
      </c>
      <c r="AB72" s="169" t="str">
        <f t="shared" si="32"/>
        <v/>
      </c>
      <c r="AC72" s="169" t="str">
        <f t="shared" si="32"/>
        <v/>
      </c>
      <c r="AD72" s="169" t="str">
        <f t="shared" si="32"/>
        <v/>
      </c>
      <c r="AE72" s="169" t="str">
        <f t="shared" si="32"/>
        <v/>
      </c>
      <c r="AF72" s="169" t="str">
        <f t="shared" si="32"/>
        <v/>
      </c>
      <c r="AG72" s="169" t="str">
        <f t="shared" si="32"/>
        <v/>
      </c>
      <c r="AH72" s="169" t="str">
        <f t="shared" si="32"/>
        <v/>
      </c>
      <c r="AI72" s="169" t="str">
        <f t="shared" si="32"/>
        <v/>
      </c>
      <c r="AJ72" s="169" t="str">
        <f t="shared" si="32"/>
        <v/>
      </c>
      <c r="AK72" s="169" t="str">
        <f t="shared" si="32"/>
        <v/>
      </c>
      <c r="AL72" s="169" t="str">
        <f t="shared" si="32"/>
        <v/>
      </c>
      <c r="AM72" s="169" t="str">
        <f t="shared" si="32"/>
        <v/>
      </c>
      <c r="AN72" s="169" t="str">
        <f t="shared" si="32"/>
        <v/>
      </c>
      <c r="AO72" s="169" t="str">
        <f t="shared" si="32"/>
        <v/>
      </c>
      <c r="AP72" s="169" t="str">
        <f t="shared" si="32"/>
        <v/>
      </c>
      <c r="AQ72" s="170">
        <f t="shared" si="22"/>
        <v>0</v>
      </c>
      <c r="AR72" s="170">
        <f t="shared" si="23"/>
        <v>0</v>
      </c>
      <c r="AS72" s="193">
        <f t="shared" si="24"/>
        <v>0</v>
      </c>
    </row>
    <row r="73" spans="1:58" ht="27.75" customHeight="1">
      <c r="A73" s="184">
        <f>'Inventory - Vehicles and Equip.'!A64</f>
        <v>61</v>
      </c>
      <c r="B73" s="184"/>
      <c r="C73" s="184">
        <f>'Inventory - Vehicles and Equip.'!E64</f>
        <v>0</v>
      </c>
      <c r="D73" s="184">
        <f>'Inventory - Vehicles and Equip.'!F64</f>
        <v>0</v>
      </c>
      <c r="E73" s="185">
        <f>'Inventory - Vehicles and Equip.'!G64</f>
        <v>0</v>
      </c>
      <c r="F73" s="217">
        <f>'Inventory - Vehicles and Equip.'!H64</f>
        <v>0</v>
      </c>
      <c r="G73" s="187">
        <f>'Inventory - Vehicles and Equip.'!L64</f>
        <v>0</v>
      </c>
      <c r="H73" s="188">
        <f>'Inventory - Vehicles and Equip.'!J64-'Inventory - Vehicles and Equip.'!O64</f>
        <v>0</v>
      </c>
      <c r="I73" s="188">
        <f>'Inventory - Vehicles and Equip.'!N64</f>
        <v>0</v>
      </c>
      <c r="J73" s="188">
        <f>'Inventory - Vehicles and Equip.'!AD64</f>
        <v>0</v>
      </c>
      <c r="K73" s="190">
        <f t="shared" si="11"/>
        <v>0</v>
      </c>
      <c r="L73" s="190">
        <f t="shared" si="14"/>
        <v>0</v>
      </c>
      <c r="M73" s="190">
        <f t="shared" si="15"/>
        <v>0</v>
      </c>
      <c r="N73" s="190">
        <f t="shared" si="16"/>
        <v>0</v>
      </c>
      <c r="O73" s="190">
        <f t="shared" si="17"/>
        <v>0</v>
      </c>
      <c r="P73" s="191">
        <f t="shared" si="18"/>
        <v>0</v>
      </c>
      <c r="Q73" s="169" t="str">
        <f t="shared" si="19"/>
        <v/>
      </c>
      <c r="R73" s="192" t="str">
        <f t="shared" ref="R73:AA82" si="33">IF(OR($K73=R$12,$L73=R$12,$M73=R$12,$N73=R$12,$O73=R$12,$P73=R$12),$G73,"")</f>
        <v/>
      </c>
      <c r="S73" s="169" t="str">
        <f t="shared" si="33"/>
        <v/>
      </c>
      <c r="T73" s="169" t="str">
        <f t="shared" si="33"/>
        <v/>
      </c>
      <c r="U73" s="169" t="str">
        <f t="shared" si="33"/>
        <v/>
      </c>
      <c r="V73" s="169" t="str">
        <f t="shared" si="33"/>
        <v/>
      </c>
      <c r="W73" s="169" t="str">
        <f t="shared" si="33"/>
        <v/>
      </c>
      <c r="X73" s="169" t="str">
        <f t="shared" si="33"/>
        <v/>
      </c>
      <c r="Y73" s="169" t="str">
        <f t="shared" si="33"/>
        <v/>
      </c>
      <c r="Z73" s="169" t="str">
        <f t="shared" si="33"/>
        <v/>
      </c>
      <c r="AA73" s="169" t="str">
        <f t="shared" si="33"/>
        <v/>
      </c>
      <c r="AB73" s="169" t="str">
        <f t="shared" ref="AB73:AP82" si="34">IF(OR($K73=AB$12,$L73=AB$12,$M73=AB$12,$N73=AB$12,$O73=AB$12,$P73=AB$12),$G73,"")</f>
        <v/>
      </c>
      <c r="AC73" s="169" t="str">
        <f t="shared" si="34"/>
        <v/>
      </c>
      <c r="AD73" s="169" t="str">
        <f t="shared" si="34"/>
        <v/>
      </c>
      <c r="AE73" s="169" t="str">
        <f t="shared" si="34"/>
        <v/>
      </c>
      <c r="AF73" s="169" t="str">
        <f t="shared" si="34"/>
        <v/>
      </c>
      <c r="AG73" s="169" t="str">
        <f t="shared" si="34"/>
        <v/>
      </c>
      <c r="AH73" s="169" t="str">
        <f t="shared" si="34"/>
        <v/>
      </c>
      <c r="AI73" s="169" t="str">
        <f t="shared" si="34"/>
        <v/>
      </c>
      <c r="AJ73" s="169" t="str">
        <f t="shared" si="34"/>
        <v/>
      </c>
      <c r="AK73" s="169" t="str">
        <f t="shared" si="34"/>
        <v/>
      </c>
      <c r="AL73" s="169" t="str">
        <f t="shared" si="34"/>
        <v/>
      </c>
      <c r="AM73" s="169" t="str">
        <f t="shared" si="34"/>
        <v/>
      </c>
      <c r="AN73" s="169" t="str">
        <f t="shared" si="34"/>
        <v/>
      </c>
      <c r="AO73" s="169" t="str">
        <f t="shared" si="34"/>
        <v/>
      </c>
      <c r="AP73" s="169" t="str">
        <f t="shared" si="34"/>
        <v/>
      </c>
      <c r="AQ73" s="170">
        <f t="shared" si="22"/>
        <v>0</v>
      </c>
      <c r="AR73" s="170">
        <f t="shared" si="23"/>
        <v>0</v>
      </c>
      <c r="AS73" s="193">
        <f t="shared" si="24"/>
        <v>0</v>
      </c>
    </row>
    <row r="74" spans="1:58" ht="27.75" customHeight="1">
      <c r="A74" s="184">
        <f>'Inventory - Vehicles and Equip.'!A65</f>
        <v>62</v>
      </c>
      <c r="B74" s="184"/>
      <c r="C74" s="184">
        <f>'Inventory - Vehicles and Equip.'!E65</f>
        <v>0</v>
      </c>
      <c r="D74" s="184">
        <f>'Inventory - Vehicles and Equip.'!F65</f>
        <v>0</v>
      </c>
      <c r="E74" s="185">
        <f>'Inventory - Vehicles and Equip.'!G65</f>
        <v>0</v>
      </c>
      <c r="F74" s="217">
        <f>'Inventory - Vehicles and Equip.'!H65</f>
        <v>0</v>
      </c>
      <c r="G74" s="187">
        <f>'Inventory - Vehicles and Equip.'!L65</f>
        <v>0</v>
      </c>
      <c r="H74" s="188">
        <f>'Inventory - Vehicles and Equip.'!J65-'Inventory - Vehicles and Equip.'!O65</f>
        <v>0</v>
      </c>
      <c r="I74" s="188">
        <f>'Inventory - Vehicles and Equip.'!N65</f>
        <v>0</v>
      </c>
      <c r="J74" s="188">
        <f>'Inventory - Vehicles and Equip.'!AD65</f>
        <v>0</v>
      </c>
      <c r="K74" s="190">
        <f t="shared" si="11"/>
        <v>0</v>
      </c>
      <c r="L74" s="190">
        <f t="shared" si="14"/>
        <v>0</v>
      </c>
      <c r="M74" s="190">
        <f t="shared" si="15"/>
        <v>0</v>
      </c>
      <c r="N74" s="190">
        <f t="shared" si="16"/>
        <v>0</v>
      </c>
      <c r="O74" s="190">
        <f t="shared" si="17"/>
        <v>0</v>
      </c>
      <c r="P74" s="191">
        <f t="shared" si="18"/>
        <v>0</v>
      </c>
      <c r="Q74" s="169" t="str">
        <f t="shared" si="19"/>
        <v/>
      </c>
      <c r="R74" s="192" t="str">
        <f t="shared" si="33"/>
        <v/>
      </c>
      <c r="S74" s="169" t="str">
        <f t="shared" si="33"/>
        <v/>
      </c>
      <c r="T74" s="169" t="str">
        <f t="shared" si="33"/>
        <v/>
      </c>
      <c r="U74" s="169" t="str">
        <f t="shared" si="33"/>
        <v/>
      </c>
      <c r="V74" s="169" t="str">
        <f t="shared" si="33"/>
        <v/>
      </c>
      <c r="W74" s="169" t="str">
        <f t="shared" si="33"/>
        <v/>
      </c>
      <c r="X74" s="169" t="str">
        <f t="shared" si="33"/>
        <v/>
      </c>
      <c r="Y74" s="169" t="str">
        <f t="shared" si="33"/>
        <v/>
      </c>
      <c r="Z74" s="169" t="str">
        <f t="shared" si="33"/>
        <v/>
      </c>
      <c r="AA74" s="169" t="str">
        <f t="shared" si="33"/>
        <v/>
      </c>
      <c r="AB74" s="169" t="str">
        <f t="shared" si="34"/>
        <v/>
      </c>
      <c r="AC74" s="169" t="str">
        <f t="shared" si="34"/>
        <v/>
      </c>
      <c r="AD74" s="169" t="str">
        <f t="shared" si="34"/>
        <v/>
      </c>
      <c r="AE74" s="169" t="str">
        <f t="shared" si="34"/>
        <v/>
      </c>
      <c r="AF74" s="169" t="str">
        <f t="shared" si="34"/>
        <v/>
      </c>
      <c r="AG74" s="169" t="str">
        <f t="shared" si="34"/>
        <v/>
      </c>
      <c r="AH74" s="169" t="str">
        <f t="shared" si="34"/>
        <v/>
      </c>
      <c r="AI74" s="169" t="str">
        <f t="shared" si="34"/>
        <v/>
      </c>
      <c r="AJ74" s="169" t="str">
        <f t="shared" si="34"/>
        <v/>
      </c>
      <c r="AK74" s="169" t="str">
        <f t="shared" si="34"/>
        <v/>
      </c>
      <c r="AL74" s="169" t="str">
        <f t="shared" si="34"/>
        <v/>
      </c>
      <c r="AM74" s="169" t="str">
        <f t="shared" si="34"/>
        <v/>
      </c>
      <c r="AN74" s="169" t="str">
        <f t="shared" si="34"/>
        <v/>
      </c>
      <c r="AO74" s="169" t="str">
        <f t="shared" si="34"/>
        <v/>
      </c>
      <c r="AP74" s="169" t="str">
        <f t="shared" si="34"/>
        <v/>
      </c>
      <c r="AQ74" s="170">
        <f t="shared" si="22"/>
        <v>0</v>
      </c>
      <c r="AR74" s="170">
        <f t="shared" si="23"/>
        <v>0</v>
      </c>
      <c r="AS74" s="193">
        <f t="shared" si="24"/>
        <v>0</v>
      </c>
    </row>
    <row r="75" spans="1:58" ht="27.75" customHeight="1">
      <c r="A75" s="184">
        <f>'Inventory - Vehicles and Equip.'!A66</f>
        <v>63</v>
      </c>
      <c r="B75" s="184"/>
      <c r="C75" s="184">
        <f>'Inventory - Vehicles and Equip.'!E66</f>
        <v>0</v>
      </c>
      <c r="D75" s="184">
        <f>'Inventory - Vehicles and Equip.'!F66</f>
        <v>0</v>
      </c>
      <c r="E75" s="185">
        <f>'Inventory - Vehicles and Equip.'!G66</f>
        <v>0</v>
      </c>
      <c r="F75" s="217">
        <f>'Inventory - Vehicles and Equip.'!H66</f>
        <v>0</v>
      </c>
      <c r="G75" s="187">
        <f>'Inventory - Vehicles and Equip.'!L66</f>
        <v>0</v>
      </c>
      <c r="H75" s="188">
        <f>'Inventory - Vehicles and Equip.'!J66-'Inventory - Vehicles and Equip.'!O66</f>
        <v>0</v>
      </c>
      <c r="I75" s="188">
        <f>'Inventory - Vehicles and Equip.'!N66</f>
        <v>0</v>
      </c>
      <c r="J75" s="188">
        <f>'Inventory - Vehicles and Equip.'!AD66</f>
        <v>0</v>
      </c>
      <c r="K75" s="190">
        <f t="shared" si="11"/>
        <v>0</v>
      </c>
      <c r="L75" s="190">
        <f t="shared" si="14"/>
        <v>0</v>
      </c>
      <c r="M75" s="190">
        <f t="shared" si="15"/>
        <v>0</v>
      </c>
      <c r="N75" s="190">
        <f t="shared" si="16"/>
        <v>0</v>
      </c>
      <c r="O75" s="190">
        <f t="shared" si="17"/>
        <v>0</v>
      </c>
      <c r="P75" s="191">
        <f t="shared" si="18"/>
        <v>0</v>
      </c>
      <c r="Q75" s="169" t="str">
        <f t="shared" si="19"/>
        <v/>
      </c>
      <c r="R75" s="192" t="str">
        <f t="shared" si="33"/>
        <v/>
      </c>
      <c r="S75" s="169" t="str">
        <f t="shared" si="33"/>
        <v/>
      </c>
      <c r="T75" s="169" t="str">
        <f t="shared" si="33"/>
        <v/>
      </c>
      <c r="U75" s="169" t="str">
        <f t="shared" si="33"/>
        <v/>
      </c>
      <c r="V75" s="169" t="str">
        <f t="shared" si="33"/>
        <v/>
      </c>
      <c r="W75" s="169" t="str">
        <f t="shared" si="33"/>
        <v/>
      </c>
      <c r="X75" s="169" t="str">
        <f t="shared" si="33"/>
        <v/>
      </c>
      <c r="Y75" s="169" t="str">
        <f t="shared" si="33"/>
        <v/>
      </c>
      <c r="Z75" s="169" t="str">
        <f t="shared" si="33"/>
        <v/>
      </c>
      <c r="AA75" s="169" t="str">
        <f t="shared" si="33"/>
        <v/>
      </c>
      <c r="AB75" s="169" t="str">
        <f t="shared" si="34"/>
        <v/>
      </c>
      <c r="AC75" s="169" t="str">
        <f t="shared" si="34"/>
        <v/>
      </c>
      <c r="AD75" s="169" t="str">
        <f t="shared" si="34"/>
        <v/>
      </c>
      <c r="AE75" s="169" t="str">
        <f t="shared" si="34"/>
        <v/>
      </c>
      <c r="AF75" s="169" t="str">
        <f t="shared" si="34"/>
        <v/>
      </c>
      <c r="AG75" s="169" t="str">
        <f t="shared" si="34"/>
        <v/>
      </c>
      <c r="AH75" s="169" t="str">
        <f t="shared" si="34"/>
        <v/>
      </c>
      <c r="AI75" s="169" t="str">
        <f t="shared" si="34"/>
        <v/>
      </c>
      <c r="AJ75" s="169" t="str">
        <f t="shared" si="34"/>
        <v/>
      </c>
      <c r="AK75" s="169" t="str">
        <f t="shared" si="34"/>
        <v/>
      </c>
      <c r="AL75" s="169" t="str">
        <f t="shared" si="34"/>
        <v/>
      </c>
      <c r="AM75" s="169" t="str">
        <f t="shared" si="34"/>
        <v/>
      </c>
      <c r="AN75" s="169" t="str">
        <f t="shared" si="34"/>
        <v/>
      </c>
      <c r="AO75" s="169" t="str">
        <f t="shared" si="34"/>
        <v/>
      </c>
      <c r="AP75" s="169" t="str">
        <f t="shared" si="34"/>
        <v/>
      </c>
      <c r="AQ75" s="170">
        <f t="shared" si="22"/>
        <v>0</v>
      </c>
      <c r="AR75" s="170">
        <f t="shared" si="23"/>
        <v>0</v>
      </c>
      <c r="AS75" s="193">
        <f t="shared" si="24"/>
        <v>0</v>
      </c>
    </row>
    <row r="76" spans="1:58" ht="27.75" customHeight="1">
      <c r="A76" s="184">
        <f>'Inventory - Vehicles and Equip.'!A67</f>
        <v>64</v>
      </c>
      <c r="B76" s="184"/>
      <c r="C76" s="184">
        <f>'Inventory - Vehicles and Equip.'!E67</f>
        <v>0</v>
      </c>
      <c r="D76" s="184">
        <f>'Inventory - Vehicles and Equip.'!F67</f>
        <v>0</v>
      </c>
      <c r="E76" s="185">
        <f>'Inventory - Vehicles and Equip.'!G67</f>
        <v>0</v>
      </c>
      <c r="F76" s="217">
        <f>'Inventory - Vehicles and Equip.'!H67</f>
        <v>0</v>
      </c>
      <c r="G76" s="187">
        <f>'Inventory - Vehicles and Equip.'!L67</f>
        <v>0</v>
      </c>
      <c r="H76" s="188">
        <f>'Inventory - Vehicles and Equip.'!J67-'Inventory - Vehicles and Equip.'!O67</f>
        <v>0</v>
      </c>
      <c r="I76" s="188">
        <f>'Inventory - Vehicles and Equip.'!N67</f>
        <v>0</v>
      </c>
      <c r="J76" s="188">
        <f>'Inventory - Vehicles and Equip.'!AD67</f>
        <v>0</v>
      </c>
      <c r="K76" s="190">
        <f t="shared" si="11"/>
        <v>0</v>
      </c>
      <c r="L76" s="190">
        <f t="shared" si="14"/>
        <v>0</v>
      </c>
      <c r="M76" s="190">
        <f t="shared" si="15"/>
        <v>0</v>
      </c>
      <c r="N76" s="190">
        <f t="shared" si="16"/>
        <v>0</v>
      </c>
      <c r="O76" s="190">
        <f t="shared" si="17"/>
        <v>0</v>
      </c>
      <c r="P76" s="191">
        <f t="shared" si="18"/>
        <v>0</v>
      </c>
      <c r="Q76" s="169" t="str">
        <f t="shared" si="19"/>
        <v/>
      </c>
      <c r="R76" s="192" t="str">
        <f t="shared" si="33"/>
        <v/>
      </c>
      <c r="S76" s="169" t="str">
        <f t="shared" si="33"/>
        <v/>
      </c>
      <c r="T76" s="169" t="str">
        <f t="shared" si="33"/>
        <v/>
      </c>
      <c r="U76" s="169" t="str">
        <f t="shared" si="33"/>
        <v/>
      </c>
      <c r="V76" s="169" t="str">
        <f t="shared" si="33"/>
        <v/>
      </c>
      <c r="W76" s="169" t="str">
        <f t="shared" si="33"/>
        <v/>
      </c>
      <c r="X76" s="169" t="str">
        <f t="shared" si="33"/>
        <v/>
      </c>
      <c r="Y76" s="169" t="str">
        <f t="shared" si="33"/>
        <v/>
      </c>
      <c r="Z76" s="169" t="str">
        <f t="shared" si="33"/>
        <v/>
      </c>
      <c r="AA76" s="169" t="str">
        <f t="shared" si="33"/>
        <v/>
      </c>
      <c r="AB76" s="169" t="str">
        <f t="shared" si="34"/>
        <v/>
      </c>
      <c r="AC76" s="169" t="str">
        <f t="shared" si="34"/>
        <v/>
      </c>
      <c r="AD76" s="169" t="str">
        <f t="shared" si="34"/>
        <v/>
      </c>
      <c r="AE76" s="169" t="str">
        <f t="shared" si="34"/>
        <v/>
      </c>
      <c r="AF76" s="169" t="str">
        <f t="shared" si="34"/>
        <v/>
      </c>
      <c r="AG76" s="169" t="str">
        <f t="shared" si="34"/>
        <v/>
      </c>
      <c r="AH76" s="169" t="str">
        <f t="shared" si="34"/>
        <v/>
      </c>
      <c r="AI76" s="169" t="str">
        <f t="shared" si="34"/>
        <v/>
      </c>
      <c r="AJ76" s="169" t="str">
        <f t="shared" si="34"/>
        <v/>
      </c>
      <c r="AK76" s="169" t="str">
        <f t="shared" si="34"/>
        <v/>
      </c>
      <c r="AL76" s="169" t="str">
        <f t="shared" si="34"/>
        <v/>
      </c>
      <c r="AM76" s="169" t="str">
        <f t="shared" si="34"/>
        <v/>
      </c>
      <c r="AN76" s="169" t="str">
        <f t="shared" si="34"/>
        <v/>
      </c>
      <c r="AO76" s="169" t="str">
        <f t="shared" si="34"/>
        <v/>
      </c>
      <c r="AP76" s="169" t="str">
        <f t="shared" si="34"/>
        <v/>
      </c>
      <c r="AQ76" s="170">
        <f t="shared" si="22"/>
        <v>0</v>
      </c>
      <c r="AR76" s="170">
        <f t="shared" si="23"/>
        <v>0</v>
      </c>
      <c r="AS76" s="193">
        <f t="shared" si="24"/>
        <v>0</v>
      </c>
    </row>
    <row r="77" spans="1:58" ht="27.75" customHeight="1">
      <c r="A77" s="184">
        <f>'Inventory - Vehicles and Equip.'!A68</f>
        <v>65</v>
      </c>
      <c r="B77" s="184"/>
      <c r="C77" s="184">
        <f>'Inventory - Vehicles and Equip.'!E68</f>
        <v>0</v>
      </c>
      <c r="D77" s="184">
        <f>'Inventory - Vehicles and Equip.'!F68</f>
        <v>0</v>
      </c>
      <c r="E77" s="185">
        <f>'Inventory - Vehicles and Equip.'!G68</f>
        <v>0</v>
      </c>
      <c r="F77" s="217">
        <f>'Inventory - Vehicles and Equip.'!H68</f>
        <v>0</v>
      </c>
      <c r="G77" s="187">
        <f>'Inventory - Vehicles and Equip.'!L68</f>
        <v>0</v>
      </c>
      <c r="H77" s="188">
        <f>'Inventory - Vehicles and Equip.'!J68-'Inventory - Vehicles and Equip.'!O68</f>
        <v>0</v>
      </c>
      <c r="I77" s="188">
        <f>'Inventory - Vehicles and Equip.'!N68</f>
        <v>0</v>
      </c>
      <c r="J77" s="188">
        <f>'Inventory - Vehicles and Equip.'!AD68</f>
        <v>0</v>
      </c>
      <c r="K77" s="190">
        <f t="shared" si="11"/>
        <v>0</v>
      </c>
      <c r="L77" s="190">
        <f t="shared" si="14"/>
        <v>0</v>
      </c>
      <c r="M77" s="190">
        <f t="shared" si="15"/>
        <v>0</v>
      </c>
      <c r="N77" s="190">
        <f t="shared" si="16"/>
        <v>0</v>
      </c>
      <c r="O77" s="190">
        <f t="shared" si="17"/>
        <v>0</v>
      </c>
      <c r="P77" s="191">
        <f t="shared" si="18"/>
        <v>0</v>
      </c>
      <c r="Q77" s="169" t="str">
        <f t="shared" si="19"/>
        <v/>
      </c>
      <c r="R77" s="192" t="str">
        <f t="shared" si="33"/>
        <v/>
      </c>
      <c r="S77" s="169" t="str">
        <f t="shared" si="33"/>
        <v/>
      </c>
      <c r="T77" s="169" t="str">
        <f t="shared" si="33"/>
        <v/>
      </c>
      <c r="U77" s="169" t="str">
        <f t="shared" si="33"/>
        <v/>
      </c>
      <c r="V77" s="169" t="str">
        <f t="shared" si="33"/>
        <v/>
      </c>
      <c r="W77" s="169" t="str">
        <f t="shared" si="33"/>
        <v/>
      </c>
      <c r="X77" s="169" t="str">
        <f t="shared" si="33"/>
        <v/>
      </c>
      <c r="Y77" s="169" t="str">
        <f t="shared" si="33"/>
        <v/>
      </c>
      <c r="Z77" s="169" t="str">
        <f t="shared" si="33"/>
        <v/>
      </c>
      <c r="AA77" s="169" t="str">
        <f t="shared" si="33"/>
        <v/>
      </c>
      <c r="AB77" s="169" t="str">
        <f t="shared" si="34"/>
        <v/>
      </c>
      <c r="AC77" s="169" t="str">
        <f t="shared" si="34"/>
        <v/>
      </c>
      <c r="AD77" s="169" t="str">
        <f t="shared" si="34"/>
        <v/>
      </c>
      <c r="AE77" s="169" t="str">
        <f t="shared" si="34"/>
        <v/>
      </c>
      <c r="AF77" s="169" t="str">
        <f t="shared" si="34"/>
        <v/>
      </c>
      <c r="AG77" s="169" t="str">
        <f t="shared" si="34"/>
        <v/>
      </c>
      <c r="AH77" s="169" t="str">
        <f t="shared" si="34"/>
        <v/>
      </c>
      <c r="AI77" s="169" t="str">
        <f t="shared" si="34"/>
        <v/>
      </c>
      <c r="AJ77" s="169" t="str">
        <f t="shared" si="34"/>
        <v/>
      </c>
      <c r="AK77" s="169" t="str">
        <f t="shared" si="34"/>
        <v/>
      </c>
      <c r="AL77" s="169" t="str">
        <f t="shared" si="34"/>
        <v/>
      </c>
      <c r="AM77" s="169" t="str">
        <f t="shared" si="34"/>
        <v/>
      </c>
      <c r="AN77" s="169" t="str">
        <f t="shared" si="34"/>
        <v/>
      </c>
      <c r="AO77" s="169" t="str">
        <f t="shared" si="34"/>
        <v/>
      </c>
      <c r="AP77" s="169" t="str">
        <f t="shared" si="34"/>
        <v/>
      </c>
      <c r="AQ77" s="170">
        <f t="shared" si="22"/>
        <v>0</v>
      </c>
      <c r="AR77" s="170">
        <f t="shared" si="23"/>
        <v>0</v>
      </c>
      <c r="AS77" s="193">
        <f t="shared" si="24"/>
        <v>0</v>
      </c>
    </row>
    <row r="78" spans="1:58" ht="27.75" customHeight="1">
      <c r="A78" s="184">
        <f>'Inventory - Vehicles and Equip.'!A69</f>
        <v>66</v>
      </c>
      <c r="B78" s="184"/>
      <c r="C78" s="184">
        <f>'Inventory - Vehicles and Equip.'!E69</f>
        <v>0</v>
      </c>
      <c r="D78" s="184">
        <f>'Inventory - Vehicles and Equip.'!F69</f>
        <v>0</v>
      </c>
      <c r="E78" s="185">
        <f>'Inventory - Vehicles and Equip.'!G69</f>
        <v>0</v>
      </c>
      <c r="F78" s="217">
        <f>'Inventory - Vehicles and Equip.'!H69</f>
        <v>0</v>
      </c>
      <c r="G78" s="187">
        <f>'Inventory - Vehicles and Equip.'!L69</f>
        <v>0</v>
      </c>
      <c r="H78" s="188">
        <f>'Inventory - Vehicles and Equip.'!J69-'Inventory - Vehicles and Equip.'!O69</f>
        <v>0</v>
      </c>
      <c r="I78" s="188">
        <f>'Inventory - Vehicles and Equip.'!N69</f>
        <v>0</v>
      </c>
      <c r="J78" s="188">
        <f>'Inventory - Vehicles and Equip.'!AD69</f>
        <v>0</v>
      </c>
      <c r="K78" s="190">
        <f t="shared" ref="K78:K130" si="35">IF(ISNUMBER(J78),H78+J78,H78+$I78)</f>
        <v>0</v>
      </c>
      <c r="L78" s="190">
        <f t="shared" si="14"/>
        <v>0</v>
      </c>
      <c r="M78" s="190">
        <f t="shared" si="15"/>
        <v>0</v>
      </c>
      <c r="N78" s="190">
        <f t="shared" si="16"/>
        <v>0</v>
      </c>
      <c r="O78" s="190">
        <f t="shared" si="17"/>
        <v>0</v>
      </c>
      <c r="P78" s="191">
        <f t="shared" si="18"/>
        <v>0</v>
      </c>
      <c r="Q78" s="169" t="str">
        <f t="shared" si="19"/>
        <v/>
      </c>
      <c r="R78" s="192" t="str">
        <f t="shared" si="33"/>
        <v/>
      </c>
      <c r="S78" s="169" t="str">
        <f t="shared" si="33"/>
        <v/>
      </c>
      <c r="T78" s="169" t="str">
        <f t="shared" si="33"/>
        <v/>
      </c>
      <c r="U78" s="169" t="str">
        <f t="shared" si="33"/>
        <v/>
      </c>
      <c r="V78" s="169" t="str">
        <f t="shared" si="33"/>
        <v/>
      </c>
      <c r="W78" s="169" t="str">
        <f t="shared" si="33"/>
        <v/>
      </c>
      <c r="X78" s="169" t="str">
        <f t="shared" si="33"/>
        <v/>
      </c>
      <c r="Y78" s="169" t="str">
        <f t="shared" si="33"/>
        <v/>
      </c>
      <c r="Z78" s="169" t="str">
        <f t="shared" si="33"/>
        <v/>
      </c>
      <c r="AA78" s="169" t="str">
        <f t="shared" si="33"/>
        <v/>
      </c>
      <c r="AB78" s="169" t="str">
        <f t="shared" si="34"/>
        <v/>
      </c>
      <c r="AC78" s="169" t="str">
        <f t="shared" si="34"/>
        <v/>
      </c>
      <c r="AD78" s="169" t="str">
        <f t="shared" si="34"/>
        <v/>
      </c>
      <c r="AE78" s="169" t="str">
        <f t="shared" si="34"/>
        <v/>
      </c>
      <c r="AF78" s="169" t="str">
        <f t="shared" si="34"/>
        <v/>
      </c>
      <c r="AG78" s="169" t="str">
        <f t="shared" si="34"/>
        <v/>
      </c>
      <c r="AH78" s="169" t="str">
        <f t="shared" si="34"/>
        <v/>
      </c>
      <c r="AI78" s="169" t="str">
        <f t="shared" si="34"/>
        <v/>
      </c>
      <c r="AJ78" s="169" t="str">
        <f t="shared" si="34"/>
        <v/>
      </c>
      <c r="AK78" s="169" t="str">
        <f t="shared" si="34"/>
        <v/>
      </c>
      <c r="AL78" s="169" t="str">
        <f t="shared" si="34"/>
        <v/>
      </c>
      <c r="AM78" s="169" t="str">
        <f t="shared" si="34"/>
        <v/>
      </c>
      <c r="AN78" s="169" t="str">
        <f t="shared" si="34"/>
        <v/>
      </c>
      <c r="AO78" s="169" t="str">
        <f t="shared" si="34"/>
        <v/>
      </c>
      <c r="AP78" s="169" t="str">
        <f t="shared" si="34"/>
        <v/>
      </c>
      <c r="AQ78" s="170">
        <f t="shared" si="22"/>
        <v>0</v>
      </c>
      <c r="AR78" s="170">
        <f t="shared" si="23"/>
        <v>0</v>
      </c>
      <c r="AS78" s="193">
        <f t="shared" si="24"/>
        <v>0</v>
      </c>
    </row>
    <row r="79" spans="1:58" ht="27.75" customHeight="1">
      <c r="A79" s="184">
        <f>'Inventory - Vehicles and Equip.'!A70</f>
        <v>67</v>
      </c>
      <c r="B79" s="184"/>
      <c r="C79" s="184">
        <f>'Inventory - Vehicles and Equip.'!E70</f>
        <v>0</v>
      </c>
      <c r="D79" s="184">
        <f>'Inventory - Vehicles and Equip.'!F70</f>
        <v>0</v>
      </c>
      <c r="E79" s="185">
        <f>'Inventory - Vehicles and Equip.'!G70</f>
        <v>0</v>
      </c>
      <c r="F79" s="217">
        <f>'Inventory - Vehicles and Equip.'!H70</f>
        <v>0</v>
      </c>
      <c r="G79" s="187">
        <f>'Inventory - Vehicles and Equip.'!L70</f>
        <v>0</v>
      </c>
      <c r="H79" s="188">
        <f>'Inventory - Vehicles and Equip.'!J70-'Inventory - Vehicles and Equip.'!O70</f>
        <v>0</v>
      </c>
      <c r="I79" s="188">
        <f>'Inventory - Vehicles and Equip.'!N70</f>
        <v>0</v>
      </c>
      <c r="J79" s="188">
        <f>'Inventory - Vehicles and Equip.'!AD70</f>
        <v>0</v>
      </c>
      <c r="K79" s="190">
        <f t="shared" si="35"/>
        <v>0</v>
      </c>
      <c r="L79" s="190">
        <f t="shared" si="14"/>
        <v>0</v>
      </c>
      <c r="M79" s="190">
        <f t="shared" si="15"/>
        <v>0</v>
      </c>
      <c r="N79" s="190">
        <f t="shared" si="16"/>
        <v>0</v>
      </c>
      <c r="O79" s="190">
        <f t="shared" si="17"/>
        <v>0</v>
      </c>
      <c r="P79" s="191">
        <f t="shared" si="18"/>
        <v>0</v>
      </c>
      <c r="Q79" s="169" t="str">
        <f t="shared" si="19"/>
        <v/>
      </c>
      <c r="R79" s="192" t="str">
        <f t="shared" si="33"/>
        <v/>
      </c>
      <c r="S79" s="169" t="str">
        <f t="shared" si="33"/>
        <v/>
      </c>
      <c r="T79" s="169" t="str">
        <f t="shared" si="33"/>
        <v/>
      </c>
      <c r="U79" s="169" t="str">
        <f t="shared" si="33"/>
        <v/>
      </c>
      <c r="V79" s="169" t="str">
        <f t="shared" si="33"/>
        <v/>
      </c>
      <c r="W79" s="169" t="str">
        <f t="shared" si="33"/>
        <v/>
      </c>
      <c r="X79" s="169" t="str">
        <f t="shared" si="33"/>
        <v/>
      </c>
      <c r="Y79" s="169" t="str">
        <f t="shared" si="33"/>
        <v/>
      </c>
      <c r="Z79" s="169" t="str">
        <f t="shared" si="33"/>
        <v/>
      </c>
      <c r="AA79" s="169" t="str">
        <f t="shared" si="33"/>
        <v/>
      </c>
      <c r="AB79" s="169" t="str">
        <f t="shared" si="34"/>
        <v/>
      </c>
      <c r="AC79" s="169" t="str">
        <f t="shared" si="34"/>
        <v/>
      </c>
      <c r="AD79" s="169" t="str">
        <f t="shared" si="34"/>
        <v/>
      </c>
      <c r="AE79" s="169" t="str">
        <f t="shared" si="34"/>
        <v/>
      </c>
      <c r="AF79" s="169" t="str">
        <f t="shared" si="34"/>
        <v/>
      </c>
      <c r="AG79" s="169" t="str">
        <f t="shared" si="34"/>
        <v/>
      </c>
      <c r="AH79" s="169" t="str">
        <f t="shared" si="34"/>
        <v/>
      </c>
      <c r="AI79" s="169" t="str">
        <f t="shared" si="34"/>
        <v/>
      </c>
      <c r="AJ79" s="169" t="str">
        <f t="shared" si="34"/>
        <v/>
      </c>
      <c r="AK79" s="169" t="str">
        <f t="shared" si="34"/>
        <v/>
      </c>
      <c r="AL79" s="169" t="str">
        <f t="shared" si="34"/>
        <v/>
      </c>
      <c r="AM79" s="169" t="str">
        <f t="shared" si="34"/>
        <v/>
      </c>
      <c r="AN79" s="169" t="str">
        <f t="shared" si="34"/>
        <v/>
      </c>
      <c r="AO79" s="169" t="str">
        <f t="shared" si="34"/>
        <v/>
      </c>
      <c r="AP79" s="169" t="str">
        <f t="shared" si="34"/>
        <v/>
      </c>
      <c r="AQ79" s="170">
        <f t="shared" si="22"/>
        <v>0</v>
      </c>
      <c r="AR79" s="170">
        <f t="shared" si="23"/>
        <v>0</v>
      </c>
      <c r="AS79" s="193">
        <f t="shared" si="24"/>
        <v>0</v>
      </c>
    </row>
    <row r="80" spans="1:58" ht="27.75" customHeight="1">
      <c r="A80" s="184">
        <f>'Inventory - Vehicles and Equip.'!A71</f>
        <v>68</v>
      </c>
      <c r="B80" s="184"/>
      <c r="C80" s="184">
        <f>'Inventory - Vehicles and Equip.'!E71</f>
        <v>0</v>
      </c>
      <c r="D80" s="184">
        <f>'Inventory - Vehicles and Equip.'!F71</f>
        <v>0</v>
      </c>
      <c r="E80" s="185">
        <f>'Inventory - Vehicles and Equip.'!G71</f>
        <v>0</v>
      </c>
      <c r="F80" s="217">
        <f>'Inventory - Vehicles and Equip.'!H71</f>
        <v>0</v>
      </c>
      <c r="G80" s="187">
        <f>'Inventory - Vehicles and Equip.'!L71</f>
        <v>0</v>
      </c>
      <c r="H80" s="188">
        <f>'Inventory - Vehicles and Equip.'!J71-'Inventory - Vehicles and Equip.'!O71</f>
        <v>0</v>
      </c>
      <c r="I80" s="188">
        <f>'Inventory - Vehicles and Equip.'!N71</f>
        <v>0</v>
      </c>
      <c r="J80" s="188">
        <f>'Inventory - Vehicles and Equip.'!AD71</f>
        <v>0</v>
      </c>
      <c r="K80" s="190">
        <f t="shared" si="35"/>
        <v>0</v>
      </c>
      <c r="L80" s="190">
        <f t="shared" si="14"/>
        <v>0</v>
      </c>
      <c r="M80" s="190">
        <f t="shared" si="15"/>
        <v>0</v>
      </c>
      <c r="N80" s="190">
        <f t="shared" si="16"/>
        <v>0</v>
      </c>
      <c r="O80" s="190">
        <f t="shared" si="17"/>
        <v>0</v>
      </c>
      <c r="P80" s="191">
        <f t="shared" si="18"/>
        <v>0</v>
      </c>
      <c r="Q80" s="169" t="str">
        <f t="shared" si="19"/>
        <v/>
      </c>
      <c r="R80" s="192" t="str">
        <f t="shared" si="33"/>
        <v/>
      </c>
      <c r="S80" s="169" t="str">
        <f t="shared" si="33"/>
        <v/>
      </c>
      <c r="T80" s="169" t="str">
        <f t="shared" si="33"/>
        <v/>
      </c>
      <c r="U80" s="169" t="str">
        <f t="shared" si="33"/>
        <v/>
      </c>
      <c r="V80" s="169" t="str">
        <f t="shared" si="33"/>
        <v/>
      </c>
      <c r="W80" s="169" t="str">
        <f t="shared" si="33"/>
        <v/>
      </c>
      <c r="X80" s="169" t="str">
        <f t="shared" si="33"/>
        <v/>
      </c>
      <c r="Y80" s="169" t="str">
        <f t="shared" si="33"/>
        <v/>
      </c>
      <c r="Z80" s="169" t="str">
        <f t="shared" si="33"/>
        <v/>
      </c>
      <c r="AA80" s="169" t="str">
        <f t="shared" si="33"/>
        <v/>
      </c>
      <c r="AB80" s="169" t="str">
        <f t="shared" si="34"/>
        <v/>
      </c>
      <c r="AC80" s="169" t="str">
        <f t="shared" si="34"/>
        <v/>
      </c>
      <c r="AD80" s="169" t="str">
        <f t="shared" si="34"/>
        <v/>
      </c>
      <c r="AE80" s="169" t="str">
        <f t="shared" si="34"/>
        <v/>
      </c>
      <c r="AF80" s="169" t="str">
        <f t="shared" si="34"/>
        <v/>
      </c>
      <c r="AG80" s="169" t="str">
        <f t="shared" si="34"/>
        <v/>
      </c>
      <c r="AH80" s="169" t="str">
        <f t="shared" si="34"/>
        <v/>
      </c>
      <c r="AI80" s="169" t="str">
        <f t="shared" si="34"/>
        <v/>
      </c>
      <c r="AJ80" s="169" t="str">
        <f t="shared" si="34"/>
        <v/>
      </c>
      <c r="AK80" s="169" t="str">
        <f t="shared" si="34"/>
        <v/>
      </c>
      <c r="AL80" s="169" t="str">
        <f t="shared" si="34"/>
        <v/>
      </c>
      <c r="AM80" s="169" t="str">
        <f t="shared" si="34"/>
        <v/>
      </c>
      <c r="AN80" s="169" t="str">
        <f t="shared" si="34"/>
        <v/>
      </c>
      <c r="AO80" s="169" t="str">
        <f t="shared" si="34"/>
        <v/>
      </c>
      <c r="AP80" s="169" t="str">
        <f t="shared" si="34"/>
        <v/>
      </c>
      <c r="AQ80" s="170">
        <f t="shared" si="22"/>
        <v>0</v>
      </c>
      <c r="AR80" s="170">
        <f t="shared" si="23"/>
        <v>0</v>
      </c>
      <c r="AS80" s="193">
        <f t="shared" si="24"/>
        <v>0</v>
      </c>
    </row>
    <row r="81" spans="1:45" ht="27.75" customHeight="1">
      <c r="A81" s="184">
        <f>'Inventory - Vehicles and Equip.'!A72</f>
        <v>69</v>
      </c>
      <c r="B81" s="184"/>
      <c r="C81" s="184">
        <f>'Inventory - Vehicles and Equip.'!E72</f>
        <v>0</v>
      </c>
      <c r="D81" s="184">
        <f>'Inventory - Vehicles and Equip.'!F72</f>
        <v>0</v>
      </c>
      <c r="E81" s="185">
        <f>'Inventory - Vehicles and Equip.'!G72</f>
        <v>0</v>
      </c>
      <c r="F81" s="217">
        <f>'Inventory - Vehicles and Equip.'!H72</f>
        <v>0</v>
      </c>
      <c r="G81" s="187">
        <f>'Inventory - Vehicles and Equip.'!L72</f>
        <v>0</v>
      </c>
      <c r="H81" s="188">
        <f>'Inventory - Vehicles and Equip.'!J72-'Inventory - Vehicles and Equip.'!O72</f>
        <v>0</v>
      </c>
      <c r="I81" s="188">
        <f>'Inventory - Vehicles and Equip.'!N72</f>
        <v>0</v>
      </c>
      <c r="J81" s="188">
        <f>'Inventory - Vehicles and Equip.'!AD72</f>
        <v>0</v>
      </c>
      <c r="K81" s="190">
        <f t="shared" si="35"/>
        <v>0</v>
      </c>
      <c r="L81" s="190">
        <f t="shared" si="14"/>
        <v>0</v>
      </c>
      <c r="M81" s="190">
        <f t="shared" si="15"/>
        <v>0</v>
      </c>
      <c r="N81" s="190">
        <f t="shared" si="16"/>
        <v>0</v>
      </c>
      <c r="O81" s="190">
        <f t="shared" si="17"/>
        <v>0</v>
      </c>
      <c r="P81" s="191">
        <f t="shared" si="18"/>
        <v>0</v>
      </c>
      <c r="Q81" s="169" t="str">
        <f t="shared" si="19"/>
        <v/>
      </c>
      <c r="R81" s="192" t="str">
        <f t="shared" si="33"/>
        <v/>
      </c>
      <c r="S81" s="169" t="str">
        <f t="shared" si="33"/>
        <v/>
      </c>
      <c r="T81" s="169" t="str">
        <f t="shared" si="33"/>
        <v/>
      </c>
      <c r="U81" s="169" t="str">
        <f t="shared" si="33"/>
        <v/>
      </c>
      <c r="V81" s="169" t="str">
        <f t="shared" si="33"/>
        <v/>
      </c>
      <c r="W81" s="169" t="str">
        <f t="shared" si="33"/>
        <v/>
      </c>
      <c r="X81" s="169" t="str">
        <f t="shared" si="33"/>
        <v/>
      </c>
      <c r="Y81" s="169" t="str">
        <f t="shared" si="33"/>
        <v/>
      </c>
      <c r="Z81" s="169" t="str">
        <f t="shared" si="33"/>
        <v/>
      </c>
      <c r="AA81" s="169" t="str">
        <f t="shared" si="33"/>
        <v/>
      </c>
      <c r="AB81" s="169" t="str">
        <f t="shared" si="34"/>
        <v/>
      </c>
      <c r="AC81" s="169" t="str">
        <f t="shared" si="34"/>
        <v/>
      </c>
      <c r="AD81" s="169" t="str">
        <f t="shared" si="34"/>
        <v/>
      </c>
      <c r="AE81" s="169" t="str">
        <f t="shared" si="34"/>
        <v/>
      </c>
      <c r="AF81" s="169" t="str">
        <f t="shared" si="34"/>
        <v/>
      </c>
      <c r="AG81" s="169" t="str">
        <f t="shared" si="34"/>
        <v/>
      </c>
      <c r="AH81" s="169" t="str">
        <f t="shared" si="34"/>
        <v/>
      </c>
      <c r="AI81" s="169" t="str">
        <f t="shared" si="34"/>
        <v/>
      </c>
      <c r="AJ81" s="169" t="str">
        <f t="shared" si="34"/>
        <v/>
      </c>
      <c r="AK81" s="169" t="str">
        <f t="shared" si="34"/>
        <v/>
      </c>
      <c r="AL81" s="169" t="str">
        <f t="shared" si="34"/>
        <v/>
      </c>
      <c r="AM81" s="169" t="str">
        <f t="shared" si="34"/>
        <v/>
      </c>
      <c r="AN81" s="169" t="str">
        <f t="shared" si="34"/>
        <v/>
      </c>
      <c r="AO81" s="169" t="str">
        <f t="shared" si="34"/>
        <v/>
      </c>
      <c r="AP81" s="169" t="str">
        <f t="shared" si="34"/>
        <v/>
      </c>
      <c r="AQ81" s="170">
        <f t="shared" si="22"/>
        <v>0</v>
      </c>
      <c r="AR81" s="170">
        <f t="shared" si="23"/>
        <v>0</v>
      </c>
      <c r="AS81" s="193">
        <f t="shared" si="24"/>
        <v>0</v>
      </c>
    </row>
    <row r="82" spans="1:45" ht="27.75" customHeight="1">
      <c r="A82" s="184">
        <f>'Inventory - Vehicles and Equip.'!A73</f>
        <v>70</v>
      </c>
      <c r="B82" s="184"/>
      <c r="C82" s="184">
        <f>'Inventory - Vehicles and Equip.'!E73</f>
        <v>0</v>
      </c>
      <c r="D82" s="184">
        <f>'Inventory - Vehicles and Equip.'!F73</f>
        <v>0</v>
      </c>
      <c r="E82" s="185">
        <f>'Inventory - Vehicles and Equip.'!G73</f>
        <v>0</v>
      </c>
      <c r="F82" s="217">
        <f>'Inventory - Vehicles and Equip.'!H73</f>
        <v>0</v>
      </c>
      <c r="G82" s="187">
        <f>'Inventory - Vehicles and Equip.'!L73</f>
        <v>0</v>
      </c>
      <c r="H82" s="188">
        <f>'Inventory - Vehicles and Equip.'!J73-'Inventory - Vehicles and Equip.'!O73</f>
        <v>0</v>
      </c>
      <c r="I82" s="188">
        <f>'Inventory - Vehicles and Equip.'!N73</f>
        <v>0</v>
      </c>
      <c r="J82" s="188">
        <f>'Inventory - Vehicles and Equip.'!AD73</f>
        <v>0</v>
      </c>
      <c r="K82" s="190">
        <f t="shared" si="35"/>
        <v>0</v>
      </c>
      <c r="L82" s="190">
        <f t="shared" si="14"/>
        <v>0</v>
      </c>
      <c r="M82" s="190">
        <f t="shared" si="15"/>
        <v>0</v>
      </c>
      <c r="N82" s="190">
        <f t="shared" si="16"/>
        <v>0</v>
      </c>
      <c r="O82" s="190">
        <f t="shared" si="17"/>
        <v>0</v>
      </c>
      <c r="P82" s="191">
        <f t="shared" si="18"/>
        <v>0</v>
      </c>
      <c r="Q82" s="169" t="str">
        <f t="shared" si="19"/>
        <v/>
      </c>
      <c r="R82" s="192" t="str">
        <f t="shared" si="33"/>
        <v/>
      </c>
      <c r="S82" s="169" t="str">
        <f t="shared" si="33"/>
        <v/>
      </c>
      <c r="T82" s="169" t="str">
        <f t="shared" si="33"/>
        <v/>
      </c>
      <c r="U82" s="169" t="str">
        <f t="shared" si="33"/>
        <v/>
      </c>
      <c r="V82" s="169" t="str">
        <f t="shared" si="33"/>
        <v/>
      </c>
      <c r="W82" s="169" t="str">
        <f t="shared" si="33"/>
        <v/>
      </c>
      <c r="X82" s="169" t="str">
        <f t="shared" si="33"/>
        <v/>
      </c>
      <c r="Y82" s="169" t="str">
        <f t="shared" si="33"/>
        <v/>
      </c>
      <c r="Z82" s="169" t="str">
        <f t="shared" si="33"/>
        <v/>
      </c>
      <c r="AA82" s="169" t="str">
        <f t="shared" si="33"/>
        <v/>
      </c>
      <c r="AB82" s="169" t="str">
        <f t="shared" si="34"/>
        <v/>
      </c>
      <c r="AC82" s="169" t="str">
        <f t="shared" si="34"/>
        <v/>
      </c>
      <c r="AD82" s="169" t="str">
        <f t="shared" si="34"/>
        <v/>
      </c>
      <c r="AE82" s="169" t="str">
        <f t="shared" si="34"/>
        <v/>
      </c>
      <c r="AF82" s="169" t="str">
        <f t="shared" si="34"/>
        <v/>
      </c>
      <c r="AG82" s="169" t="str">
        <f t="shared" si="34"/>
        <v/>
      </c>
      <c r="AH82" s="169" t="str">
        <f t="shared" si="34"/>
        <v/>
      </c>
      <c r="AI82" s="169" t="str">
        <f t="shared" si="34"/>
        <v/>
      </c>
      <c r="AJ82" s="169" t="str">
        <f t="shared" si="34"/>
        <v/>
      </c>
      <c r="AK82" s="169" t="str">
        <f t="shared" si="34"/>
        <v/>
      </c>
      <c r="AL82" s="169" t="str">
        <f t="shared" si="34"/>
        <v/>
      </c>
      <c r="AM82" s="169" t="str">
        <f t="shared" si="34"/>
        <v/>
      </c>
      <c r="AN82" s="169" t="str">
        <f t="shared" si="34"/>
        <v/>
      </c>
      <c r="AO82" s="169" t="str">
        <f t="shared" si="34"/>
        <v/>
      </c>
      <c r="AP82" s="169" t="str">
        <f t="shared" si="34"/>
        <v/>
      </c>
      <c r="AQ82" s="170">
        <f t="shared" si="22"/>
        <v>0</v>
      </c>
      <c r="AR82" s="170">
        <f t="shared" si="23"/>
        <v>0</v>
      </c>
      <c r="AS82" s="193">
        <f t="shared" si="24"/>
        <v>0</v>
      </c>
    </row>
    <row r="83" spans="1:45" ht="27.75" customHeight="1">
      <c r="A83" s="184">
        <f>'Inventory - Vehicles and Equip.'!A74</f>
        <v>71</v>
      </c>
      <c r="B83" s="184"/>
      <c r="C83" s="184">
        <f>'Inventory - Vehicles and Equip.'!E74</f>
        <v>0</v>
      </c>
      <c r="D83" s="184">
        <f>'Inventory - Vehicles and Equip.'!F74</f>
        <v>0</v>
      </c>
      <c r="E83" s="185">
        <f>'Inventory - Vehicles and Equip.'!G74</f>
        <v>0</v>
      </c>
      <c r="F83" s="217">
        <f>'Inventory - Vehicles and Equip.'!H74</f>
        <v>0</v>
      </c>
      <c r="G83" s="187">
        <f>'Inventory - Vehicles and Equip.'!L74</f>
        <v>0</v>
      </c>
      <c r="H83" s="188">
        <f>'Inventory - Vehicles and Equip.'!J74-'Inventory - Vehicles and Equip.'!O74</f>
        <v>0</v>
      </c>
      <c r="I83" s="188">
        <f>'Inventory - Vehicles and Equip.'!N74</f>
        <v>0</v>
      </c>
      <c r="J83" s="188">
        <f>'Inventory - Vehicles and Equip.'!AD74</f>
        <v>0</v>
      </c>
      <c r="K83" s="190">
        <f t="shared" si="35"/>
        <v>0</v>
      </c>
      <c r="L83" s="190">
        <f t="shared" si="14"/>
        <v>0</v>
      </c>
      <c r="M83" s="190">
        <f t="shared" si="15"/>
        <v>0</v>
      </c>
      <c r="N83" s="190">
        <f t="shared" si="16"/>
        <v>0</v>
      </c>
      <c r="O83" s="190">
        <f t="shared" si="17"/>
        <v>0</v>
      </c>
      <c r="P83" s="191">
        <f t="shared" si="18"/>
        <v>0</v>
      </c>
      <c r="Q83" s="169" t="str">
        <f t="shared" si="19"/>
        <v/>
      </c>
      <c r="R83" s="192" t="str">
        <f t="shared" ref="R83:AA92" si="36">IF(OR($K83=R$12,$L83=R$12,$M83=R$12,$N83=R$12,$O83=R$12,$P83=R$12),$G83,"")</f>
        <v/>
      </c>
      <c r="S83" s="169" t="str">
        <f t="shared" si="36"/>
        <v/>
      </c>
      <c r="T83" s="169" t="str">
        <f t="shared" si="36"/>
        <v/>
      </c>
      <c r="U83" s="169" t="str">
        <f t="shared" si="36"/>
        <v/>
      </c>
      <c r="V83" s="169" t="str">
        <f t="shared" si="36"/>
        <v/>
      </c>
      <c r="W83" s="169" t="str">
        <f t="shared" si="36"/>
        <v/>
      </c>
      <c r="X83" s="169" t="str">
        <f t="shared" si="36"/>
        <v/>
      </c>
      <c r="Y83" s="169" t="str">
        <f t="shared" si="36"/>
        <v/>
      </c>
      <c r="Z83" s="169" t="str">
        <f t="shared" si="36"/>
        <v/>
      </c>
      <c r="AA83" s="169" t="str">
        <f t="shared" si="36"/>
        <v/>
      </c>
      <c r="AB83" s="169" t="str">
        <f t="shared" ref="AB83:AP92" si="37">IF(OR($K83=AB$12,$L83=AB$12,$M83=AB$12,$N83=AB$12,$O83=AB$12,$P83=AB$12),$G83,"")</f>
        <v/>
      </c>
      <c r="AC83" s="169" t="str">
        <f t="shared" si="37"/>
        <v/>
      </c>
      <c r="AD83" s="169" t="str">
        <f t="shared" si="37"/>
        <v/>
      </c>
      <c r="AE83" s="169" t="str">
        <f t="shared" si="37"/>
        <v/>
      </c>
      <c r="AF83" s="169" t="str">
        <f t="shared" si="37"/>
        <v/>
      </c>
      <c r="AG83" s="169" t="str">
        <f t="shared" si="37"/>
        <v/>
      </c>
      <c r="AH83" s="169" t="str">
        <f t="shared" si="37"/>
        <v/>
      </c>
      <c r="AI83" s="169" t="str">
        <f t="shared" si="37"/>
        <v/>
      </c>
      <c r="AJ83" s="169" t="str">
        <f t="shared" si="37"/>
        <v/>
      </c>
      <c r="AK83" s="169" t="str">
        <f t="shared" si="37"/>
        <v/>
      </c>
      <c r="AL83" s="169" t="str">
        <f t="shared" si="37"/>
        <v/>
      </c>
      <c r="AM83" s="169" t="str">
        <f t="shared" si="37"/>
        <v/>
      </c>
      <c r="AN83" s="169" t="str">
        <f t="shared" si="37"/>
        <v/>
      </c>
      <c r="AO83" s="169" t="str">
        <f t="shared" si="37"/>
        <v/>
      </c>
      <c r="AP83" s="169" t="str">
        <f t="shared" si="37"/>
        <v/>
      </c>
      <c r="AQ83" s="170">
        <f t="shared" si="22"/>
        <v>0</v>
      </c>
      <c r="AR83" s="170">
        <f t="shared" si="23"/>
        <v>0</v>
      </c>
      <c r="AS83" s="193">
        <f t="shared" si="24"/>
        <v>0</v>
      </c>
    </row>
    <row r="84" spans="1:45" ht="27.75" customHeight="1">
      <c r="A84" s="184">
        <f>'Inventory - Vehicles and Equip.'!A75</f>
        <v>72</v>
      </c>
      <c r="B84" s="184"/>
      <c r="C84" s="184">
        <f>'Inventory - Vehicles and Equip.'!E75</f>
        <v>0</v>
      </c>
      <c r="D84" s="184">
        <f>'Inventory - Vehicles and Equip.'!F75</f>
        <v>0</v>
      </c>
      <c r="E84" s="185">
        <f>'Inventory - Vehicles and Equip.'!G75</f>
        <v>0</v>
      </c>
      <c r="F84" s="217">
        <f>'Inventory - Vehicles and Equip.'!H75</f>
        <v>0</v>
      </c>
      <c r="G84" s="187">
        <f>'Inventory - Vehicles and Equip.'!L75</f>
        <v>0</v>
      </c>
      <c r="H84" s="188">
        <f>'Inventory - Vehicles and Equip.'!J75-'Inventory - Vehicles and Equip.'!O75</f>
        <v>0</v>
      </c>
      <c r="I84" s="188">
        <f>'Inventory - Vehicles and Equip.'!N75</f>
        <v>0</v>
      </c>
      <c r="J84" s="188">
        <f>'Inventory - Vehicles and Equip.'!AD75</f>
        <v>0</v>
      </c>
      <c r="K84" s="190">
        <f t="shared" si="35"/>
        <v>0</v>
      </c>
      <c r="L84" s="190">
        <f t="shared" si="14"/>
        <v>0</v>
      </c>
      <c r="M84" s="190">
        <f t="shared" si="15"/>
        <v>0</v>
      </c>
      <c r="N84" s="190">
        <f t="shared" si="16"/>
        <v>0</v>
      </c>
      <c r="O84" s="190">
        <f t="shared" si="17"/>
        <v>0</v>
      </c>
      <c r="P84" s="191">
        <f t="shared" si="18"/>
        <v>0</v>
      </c>
      <c r="Q84" s="169" t="str">
        <f t="shared" si="19"/>
        <v/>
      </c>
      <c r="R84" s="192" t="str">
        <f t="shared" si="36"/>
        <v/>
      </c>
      <c r="S84" s="169" t="str">
        <f t="shared" si="36"/>
        <v/>
      </c>
      <c r="T84" s="169" t="str">
        <f t="shared" si="36"/>
        <v/>
      </c>
      <c r="U84" s="169" t="str">
        <f t="shared" si="36"/>
        <v/>
      </c>
      <c r="V84" s="169" t="str">
        <f t="shared" si="36"/>
        <v/>
      </c>
      <c r="W84" s="169" t="str">
        <f t="shared" si="36"/>
        <v/>
      </c>
      <c r="X84" s="169" t="str">
        <f t="shared" si="36"/>
        <v/>
      </c>
      <c r="Y84" s="169" t="str">
        <f t="shared" si="36"/>
        <v/>
      </c>
      <c r="Z84" s="169" t="str">
        <f t="shared" si="36"/>
        <v/>
      </c>
      <c r="AA84" s="169" t="str">
        <f t="shared" si="36"/>
        <v/>
      </c>
      <c r="AB84" s="169" t="str">
        <f t="shared" si="37"/>
        <v/>
      </c>
      <c r="AC84" s="169" t="str">
        <f t="shared" si="37"/>
        <v/>
      </c>
      <c r="AD84" s="169" t="str">
        <f t="shared" si="37"/>
        <v/>
      </c>
      <c r="AE84" s="169" t="str">
        <f t="shared" si="37"/>
        <v/>
      </c>
      <c r="AF84" s="169" t="str">
        <f t="shared" si="37"/>
        <v/>
      </c>
      <c r="AG84" s="169" t="str">
        <f t="shared" si="37"/>
        <v/>
      </c>
      <c r="AH84" s="169" t="str">
        <f t="shared" si="37"/>
        <v/>
      </c>
      <c r="AI84" s="169" t="str">
        <f t="shared" si="37"/>
        <v/>
      </c>
      <c r="AJ84" s="169" t="str">
        <f t="shared" si="37"/>
        <v/>
      </c>
      <c r="AK84" s="169" t="str">
        <f t="shared" si="37"/>
        <v/>
      </c>
      <c r="AL84" s="169" t="str">
        <f t="shared" si="37"/>
        <v/>
      </c>
      <c r="AM84" s="169" t="str">
        <f t="shared" si="37"/>
        <v/>
      </c>
      <c r="AN84" s="169" t="str">
        <f t="shared" si="37"/>
        <v/>
      </c>
      <c r="AO84" s="169" t="str">
        <f t="shared" si="37"/>
        <v/>
      </c>
      <c r="AP84" s="169" t="str">
        <f t="shared" si="37"/>
        <v/>
      </c>
      <c r="AQ84" s="170">
        <f t="shared" si="22"/>
        <v>0</v>
      </c>
      <c r="AR84" s="170">
        <f t="shared" si="23"/>
        <v>0</v>
      </c>
      <c r="AS84" s="193">
        <f t="shared" si="24"/>
        <v>0</v>
      </c>
    </row>
    <row r="85" spans="1:45" ht="27.75" customHeight="1">
      <c r="A85" s="184">
        <f>'Inventory - Vehicles and Equip.'!A76</f>
        <v>73</v>
      </c>
      <c r="B85" s="184"/>
      <c r="C85" s="184">
        <f>'Inventory - Vehicles and Equip.'!E76</f>
        <v>0</v>
      </c>
      <c r="D85" s="184">
        <f>'Inventory - Vehicles and Equip.'!F76</f>
        <v>0</v>
      </c>
      <c r="E85" s="185">
        <f>'Inventory - Vehicles and Equip.'!G76</f>
        <v>0</v>
      </c>
      <c r="F85" s="217">
        <f>'Inventory - Vehicles and Equip.'!H76</f>
        <v>0</v>
      </c>
      <c r="G85" s="187">
        <f>'Inventory - Vehicles and Equip.'!L76</f>
        <v>0</v>
      </c>
      <c r="H85" s="188">
        <f>'Inventory - Vehicles and Equip.'!J76-'Inventory - Vehicles and Equip.'!O76</f>
        <v>0</v>
      </c>
      <c r="I85" s="188">
        <f>'Inventory - Vehicles and Equip.'!N76</f>
        <v>0</v>
      </c>
      <c r="J85" s="188">
        <f>'Inventory - Vehicles and Equip.'!AD76</f>
        <v>0</v>
      </c>
      <c r="K85" s="190">
        <f t="shared" si="35"/>
        <v>0</v>
      </c>
      <c r="L85" s="190">
        <f t="shared" si="14"/>
        <v>0</v>
      </c>
      <c r="M85" s="190">
        <f t="shared" si="15"/>
        <v>0</v>
      </c>
      <c r="N85" s="190">
        <f t="shared" si="16"/>
        <v>0</v>
      </c>
      <c r="O85" s="190">
        <f t="shared" si="17"/>
        <v>0</v>
      </c>
      <c r="P85" s="191">
        <f t="shared" si="18"/>
        <v>0</v>
      </c>
      <c r="Q85" s="169" t="str">
        <f t="shared" si="19"/>
        <v/>
      </c>
      <c r="R85" s="192" t="str">
        <f t="shared" si="36"/>
        <v/>
      </c>
      <c r="S85" s="169" t="str">
        <f t="shared" si="36"/>
        <v/>
      </c>
      <c r="T85" s="169" t="str">
        <f t="shared" si="36"/>
        <v/>
      </c>
      <c r="U85" s="169" t="str">
        <f t="shared" si="36"/>
        <v/>
      </c>
      <c r="V85" s="169" t="str">
        <f t="shared" si="36"/>
        <v/>
      </c>
      <c r="W85" s="169" t="str">
        <f t="shared" si="36"/>
        <v/>
      </c>
      <c r="X85" s="169" t="str">
        <f t="shared" si="36"/>
        <v/>
      </c>
      <c r="Y85" s="169" t="str">
        <f t="shared" si="36"/>
        <v/>
      </c>
      <c r="Z85" s="169" t="str">
        <f t="shared" si="36"/>
        <v/>
      </c>
      <c r="AA85" s="169" t="str">
        <f t="shared" si="36"/>
        <v/>
      </c>
      <c r="AB85" s="169" t="str">
        <f t="shared" si="37"/>
        <v/>
      </c>
      <c r="AC85" s="169" t="str">
        <f t="shared" si="37"/>
        <v/>
      </c>
      <c r="AD85" s="169" t="str">
        <f t="shared" si="37"/>
        <v/>
      </c>
      <c r="AE85" s="169" t="str">
        <f t="shared" si="37"/>
        <v/>
      </c>
      <c r="AF85" s="169" t="str">
        <f t="shared" si="37"/>
        <v/>
      </c>
      <c r="AG85" s="169" t="str">
        <f t="shared" si="37"/>
        <v/>
      </c>
      <c r="AH85" s="169" t="str">
        <f t="shared" si="37"/>
        <v/>
      </c>
      <c r="AI85" s="169" t="str">
        <f t="shared" si="37"/>
        <v/>
      </c>
      <c r="AJ85" s="169" t="str">
        <f t="shared" si="37"/>
        <v/>
      </c>
      <c r="AK85" s="169" t="str">
        <f t="shared" si="37"/>
        <v/>
      </c>
      <c r="AL85" s="169" t="str">
        <f t="shared" si="37"/>
        <v/>
      </c>
      <c r="AM85" s="169" t="str">
        <f t="shared" si="37"/>
        <v/>
      </c>
      <c r="AN85" s="169" t="str">
        <f t="shared" si="37"/>
        <v/>
      </c>
      <c r="AO85" s="169" t="str">
        <f t="shared" si="37"/>
        <v/>
      </c>
      <c r="AP85" s="169" t="str">
        <f t="shared" si="37"/>
        <v/>
      </c>
      <c r="AQ85" s="170">
        <f t="shared" si="22"/>
        <v>0</v>
      </c>
      <c r="AR85" s="170">
        <f t="shared" si="23"/>
        <v>0</v>
      </c>
      <c r="AS85" s="193">
        <f t="shared" si="24"/>
        <v>0</v>
      </c>
    </row>
    <row r="86" spans="1:45" ht="27.75" customHeight="1">
      <c r="A86" s="184">
        <f>'Inventory - Vehicles and Equip.'!A77</f>
        <v>74</v>
      </c>
      <c r="B86" s="184"/>
      <c r="C86" s="184">
        <f>'Inventory - Vehicles and Equip.'!E77</f>
        <v>0</v>
      </c>
      <c r="D86" s="184">
        <f>'Inventory - Vehicles and Equip.'!F77</f>
        <v>0</v>
      </c>
      <c r="E86" s="185">
        <f>'Inventory - Vehicles and Equip.'!G77</f>
        <v>0</v>
      </c>
      <c r="F86" s="217">
        <f>'Inventory - Vehicles and Equip.'!H77</f>
        <v>0</v>
      </c>
      <c r="G86" s="187">
        <f>'Inventory - Vehicles and Equip.'!L77</f>
        <v>0</v>
      </c>
      <c r="H86" s="188">
        <f>'Inventory - Vehicles and Equip.'!J77-'Inventory - Vehicles and Equip.'!O77</f>
        <v>0</v>
      </c>
      <c r="I86" s="188">
        <f>'Inventory - Vehicles and Equip.'!N77</f>
        <v>0</v>
      </c>
      <c r="J86" s="188">
        <f>'Inventory - Vehicles and Equip.'!AD77</f>
        <v>0</v>
      </c>
      <c r="K86" s="190">
        <f t="shared" si="35"/>
        <v>0</v>
      </c>
      <c r="L86" s="190">
        <f t="shared" si="14"/>
        <v>0</v>
      </c>
      <c r="M86" s="190">
        <f t="shared" si="15"/>
        <v>0</v>
      </c>
      <c r="N86" s="190">
        <f t="shared" si="16"/>
        <v>0</v>
      </c>
      <c r="O86" s="190">
        <f t="shared" si="17"/>
        <v>0</v>
      </c>
      <c r="P86" s="191">
        <f t="shared" si="18"/>
        <v>0</v>
      </c>
      <c r="Q86" s="169" t="str">
        <f t="shared" si="19"/>
        <v/>
      </c>
      <c r="R86" s="192" t="str">
        <f t="shared" si="36"/>
        <v/>
      </c>
      <c r="S86" s="169" t="str">
        <f t="shared" si="36"/>
        <v/>
      </c>
      <c r="T86" s="169" t="str">
        <f t="shared" si="36"/>
        <v/>
      </c>
      <c r="U86" s="169" t="str">
        <f t="shared" si="36"/>
        <v/>
      </c>
      <c r="V86" s="169" t="str">
        <f t="shared" si="36"/>
        <v/>
      </c>
      <c r="W86" s="169" t="str">
        <f t="shared" si="36"/>
        <v/>
      </c>
      <c r="X86" s="169" t="str">
        <f t="shared" si="36"/>
        <v/>
      </c>
      <c r="Y86" s="169" t="str">
        <f t="shared" si="36"/>
        <v/>
      </c>
      <c r="Z86" s="169" t="str">
        <f t="shared" si="36"/>
        <v/>
      </c>
      <c r="AA86" s="169" t="str">
        <f t="shared" si="36"/>
        <v/>
      </c>
      <c r="AB86" s="169" t="str">
        <f t="shared" si="37"/>
        <v/>
      </c>
      <c r="AC86" s="169" t="str">
        <f t="shared" si="37"/>
        <v/>
      </c>
      <c r="AD86" s="169" t="str">
        <f t="shared" si="37"/>
        <v/>
      </c>
      <c r="AE86" s="169" t="str">
        <f t="shared" si="37"/>
        <v/>
      </c>
      <c r="AF86" s="169" t="str">
        <f t="shared" si="37"/>
        <v/>
      </c>
      <c r="AG86" s="169" t="str">
        <f t="shared" si="37"/>
        <v/>
      </c>
      <c r="AH86" s="169" t="str">
        <f t="shared" si="37"/>
        <v/>
      </c>
      <c r="AI86" s="169" t="str">
        <f t="shared" si="37"/>
        <v/>
      </c>
      <c r="AJ86" s="169" t="str">
        <f t="shared" si="37"/>
        <v/>
      </c>
      <c r="AK86" s="169" t="str">
        <f t="shared" si="37"/>
        <v/>
      </c>
      <c r="AL86" s="169" t="str">
        <f t="shared" si="37"/>
        <v/>
      </c>
      <c r="AM86" s="169" t="str">
        <f t="shared" si="37"/>
        <v/>
      </c>
      <c r="AN86" s="169" t="str">
        <f t="shared" si="37"/>
        <v/>
      </c>
      <c r="AO86" s="169" t="str">
        <f t="shared" si="37"/>
        <v/>
      </c>
      <c r="AP86" s="169" t="str">
        <f t="shared" si="37"/>
        <v/>
      </c>
      <c r="AQ86" s="170">
        <f t="shared" si="22"/>
        <v>0</v>
      </c>
      <c r="AR86" s="170">
        <f t="shared" si="23"/>
        <v>0</v>
      </c>
      <c r="AS86" s="193">
        <f t="shared" si="24"/>
        <v>0</v>
      </c>
    </row>
    <row r="87" spans="1:45" ht="27.75" customHeight="1">
      <c r="A87" s="184">
        <f>'Inventory - Vehicles and Equip.'!A78</f>
        <v>75</v>
      </c>
      <c r="B87" s="184"/>
      <c r="C87" s="184">
        <f>'Inventory - Vehicles and Equip.'!E78</f>
        <v>0</v>
      </c>
      <c r="D87" s="184">
        <f>'Inventory - Vehicles and Equip.'!F78</f>
        <v>0</v>
      </c>
      <c r="E87" s="185">
        <f>'Inventory - Vehicles and Equip.'!G78</f>
        <v>0</v>
      </c>
      <c r="F87" s="217">
        <f>'Inventory - Vehicles and Equip.'!H78</f>
        <v>0</v>
      </c>
      <c r="G87" s="187">
        <f>'Inventory - Vehicles and Equip.'!L78</f>
        <v>0</v>
      </c>
      <c r="H87" s="188">
        <f>'Inventory - Vehicles and Equip.'!J78-'Inventory - Vehicles and Equip.'!O78</f>
        <v>0</v>
      </c>
      <c r="I87" s="188">
        <f>'Inventory - Vehicles and Equip.'!N78</f>
        <v>0</v>
      </c>
      <c r="J87" s="188">
        <f>'Inventory - Vehicles and Equip.'!AD78</f>
        <v>0</v>
      </c>
      <c r="K87" s="190">
        <f t="shared" si="35"/>
        <v>0</v>
      </c>
      <c r="L87" s="190">
        <f t="shared" ref="L87:L130" si="38">K87+$I87</f>
        <v>0</v>
      </c>
      <c r="M87" s="190">
        <f t="shared" ref="M87:M130" si="39">L87+$I87</f>
        <v>0</v>
      </c>
      <c r="N87" s="190">
        <f t="shared" ref="N87:N130" si="40">M87+$I87</f>
        <v>0</v>
      </c>
      <c r="O87" s="190">
        <f t="shared" ref="O87:O130" si="41">N87+$I87</f>
        <v>0</v>
      </c>
      <c r="P87" s="191">
        <f t="shared" ref="P87:P130" si="42">O87+$I87</f>
        <v>0</v>
      </c>
      <c r="Q87" s="169" t="str">
        <f t="shared" ref="Q87:Q130" si="43">IF(AND(K87&lt;$R$12,K87&gt;0),G87,"")</f>
        <v/>
      </c>
      <c r="R87" s="192" t="str">
        <f t="shared" si="36"/>
        <v/>
      </c>
      <c r="S87" s="169" t="str">
        <f t="shared" si="36"/>
        <v/>
      </c>
      <c r="T87" s="169" t="str">
        <f t="shared" si="36"/>
        <v/>
      </c>
      <c r="U87" s="169" t="str">
        <f t="shared" si="36"/>
        <v/>
      </c>
      <c r="V87" s="169" t="str">
        <f t="shared" si="36"/>
        <v/>
      </c>
      <c r="W87" s="169" t="str">
        <f t="shared" si="36"/>
        <v/>
      </c>
      <c r="X87" s="169" t="str">
        <f t="shared" si="36"/>
        <v/>
      </c>
      <c r="Y87" s="169" t="str">
        <f t="shared" si="36"/>
        <v/>
      </c>
      <c r="Z87" s="169" t="str">
        <f t="shared" si="36"/>
        <v/>
      </c>
      <c r="AA87" s="169" t="str">
        <f t="shared" si="36"/>
        <v/>
      </c>
      <c r="AB87" s="169" t="str">
        <f t="shared" si="37"/>
        <v/>
      </c>
      <c r="AC87" s="169" t="str">
        <f t="shared" si="37"/>
        <v/>
      </c>
      <c r="AD87" s="169" t="str">
        <f t="shared" si="37"/>
        <v/>
      </c>
      <c r="AE87" s="169" t="str">
        <f t="shared" si="37"/>
        <v/>
      </c>
      <c r="AF87" s="169" t="str">
        <f t="shared" si="37"/>
        <v/>
      </c>
      <c r="AG87" s="169" t="str">
        <f t="shared" si="37"/>
        <v/>
      </c>
      <c r="AH87" s="169" t="str">
        <f t="shared" si="37"/>
        <v/>
      </c>
      <c r="AI87" s="169" t="str">
        <f t="shared" si="37"/>
        <v/>
      </c>
      <c r="AJ87" s="169" t="str">
        <f t="shared" si="37"/>
        <v/>
      </c>
      <c r="AK87" s="169" t="str">
        <f t="shared" si="37"/>
        <v/>
      </c>
      <c r="AL87" s="169" t="str">
        <f t="shared" si="37"/>
        <v/>
      </c>
      <c r="AM87" s="169" t="str">
        <f t="shared" si="37"/>
        <v/>
      </c>
      <c r="AN87" s="169" t="str">
        <f t="shared" si="37"/>
        <v/>
      </c>
      <c r="AO87" s="169" t="str">
        <f t="shared" si="37"/>
        <v/>
      </c>
      <c r="AP87" s="169" t="str">
        <f t="shared" si="37"/>
        <v/>
      </c>
      <c r="AQ87" s="170">
        <f t="shared" ref="AQ87:AQ130" si="44">SUM(R87:AP87)</f>
        <v>0</v>
      </c>
      <c r="AR87" s="170">
        <f t="shared" ref="AR87:AR130" si="45">AQ87/25</f>
        <v>0</v>
      </c>
      <c r="AS87" s="193">
        <f t="shared" ref="AS87:AS130" si="46">IF(I87&lt;=0,0,G87/I87)</f>
        <v>0</v>
      </c>
    </row>
    <row r="88" spans="1:45" ht="27.75" customHeight="1">
      <c r="A88" s="184">
        <f>'Inventory - Vehicles and Equip.'!A79</f>
        <v>76</v>
      </c>
      <c r="B88" s="184"/>
      <c r="C88" s="184">
        <f>'Inventory - Vehicles and Equip.'!E79</f>
        <v>0</v>
      </c>
      <c r="D88" s="184">
        <f>'Inventory - Vehicles and Equip.'!F79</f>
        <v>0</v>
      </c>
      <c r="E88" s="185">
        <f>'Inventory - Vehicles and Equip.'!G79</f>
        <v>0</v>
      </c>
      <c r="F88" s="217">
        <f>'Inventory - Vehicles and Equip.'!H79</f>
        <v>0</v>
      </c>
      <c r="G88" s="187">
        <f>'Inventory - Vehicles and Equip.'!L79</f>
        <v>0</v>
      </c>
      <c r="H88" s="188">
        <f>'Inventory - Vehicles and Equip.'!J79-'Inventory - Vehicles and Equip.'!O79</f>
        <v>0</v>
      </c>
      <c r="I88" s="188">
        <f>'Inventory - Vehicles and Equip.'!N79</f>
        <v>0</v>
      </c>
      <c r="J88" s="188">
        <f>'Inventory - Vehicles and Equip.'!AD79</f>
        <v>0</v>
      </c>
      <c r="K88" s="190">
        <f t="shared" si="35"/>
        <v>0</v>
      </c>
      <c r="L88" s="190">
        <f t="shared" si="38"/>
        <v>0</v>
      </c>
      <c r="M88" s="190">
        <f t="shared" si="39"/>
        <v>0</v>
      </c>
      <c r="N88" s="190">
        <f t="shared" si="40"/>
        <v>0</v>
      </c>
      <c r="O88" s="190">
        <f t="shared" si="41"/>
        <v>0</v>
      </c>
      <c r="P88" s="191">
        <f t="shared" si="42"/>
        <v>0</v>
      </c>
      <c r="Q88" s="169" t="str">
        <f t="shared" si="43"/>
        <v/>
      </c>
      <c r="R88" s="192" t="str">
        <f t="shared" si="36"/>
        <v/>
      </c>
      <c r="S88" s="169" t="str">
        <f t="shared" si="36"/>
        <v/>
      </c>
      <c r="T88" s="169" t="str">
        <f t="shared" si="36"/>
        <v/>
      </c>
      <c r="U88" s="169" t="str">
        <f t="shared" si="36"/>
        <v/>
      </c>
      <c r="V88" s="169" t="str">
        <f t="shared" si="36"/>
        <v/>
      </c>
      <c r="W88" s="169" t="str">
        <f t="shared" si="36"/>
        <v/>
      </c>
      <c r="X88" s="169" t="str">
        <f t="shared" si="36"/>
        <v/>
      </c>
      <c r="Y88" s="169" t="str">
        <f t="shared" si="36"/>
        <v/>
      </c>
      <c r="Z88" s="169" t="str">
        <f t="shared" si="36"/>
        <v/>
      </c>
      <c r="AA88" s="169" t="str">
        <f t="shared" si="36"/>
        <v/>
      </c>
      <c r="AB88" s="169" t="str">
        <f t="shared" si="37"/>
        <v/>
      </c>
      <c r="AC88" s="169" t="str">
        <f t="shared" si="37"/>
        <v/>
      </c>
      <c r="AD88" s="169" t="str">
        <f t="shared" si="37"/>
        <v/>
      </c>
      <c r="AE88" s="169" t="str">
        <f t="shared" si="37"/>
        <v/>
      </c>
      <c r="AF88" s="169" t="str">
        <f t="shared" si="37"/>
        <v/>
      </c>
      <c r="AG88" s="169" t="str">
        <f t="shared" si="37"/>
        <v/>
      </c>
      <c r="AH88" s="169" t="str">
        <f t="shared" si="37"/>
        <v/>
      </c>
      <c r="AI88" s="169" t="str">
        <f t="shared" si="37"/>
        <v/>
      </c>
      <c r="AJ88" s="169" t="str">
        <f t="shared" si="37"/>
        <v/>
      </c>
      <c r="AK88" s="169" t="str">
        <f t="shared" si="37"/>
        <v/>
      </c>
      <c r="AL88" s="169" t="str">
        <f t="shared" si="37"/>
        <v/>
      </c>
      <c r="AM88" s="169" t="str">
        <f t="shared" si="37"/>
        <v/>
      </c>
      <c r="AN88" s="169" t="str">
        <f t="shared" si="37"/>
        <v/>
      </c>
      <c r="AO88" s="169" t="str">
        <f t="shared" si="37"/>
        <v/>
      </c>
      <c r="AP88" s="169" t="str">
        <f t="shared" si="37"/>
        <v/>
      </c>
      <c r="AQ88" s="170">
        <f t="shared" si="44"/>
        <v>0</v>
      </c>
      <c r="AR88" s="170">
        <f t="shared" si="45"/>
        <v>0</v>
      </c>
      <c r="AS88" s="193">
        <f t="shared" si="46"/>
        <v>0</v>
      </c>
    </row>
    <row r="89" spans="1:45" ht="27.75" customHeight="1">
      <c r="A89" s="184">
        <f>'Inventory - Vehicles and Equip.'!A80</f>
        <v>77</v>
      </c>
      <c r="B89" s="184"/>
      <c r="C89" s="184">
        <f>'Inventory - Vehicles and Equip.'!E80</f>
        <v>0</v>
      </c>
      <c r="D89" s="184">
        <f>'Inventory - Vehicles and Equip.'!F80</f>
        <v>0</v>
      </c>
      <c r="E89" s="185">
        <f>'Inventory - Vehicles and Equip.'!G80</f>
        <v>0</v>
      </c>
      <c r="F89" s="217">
        <f>'Inventory - Vehicles and Equip.'!H80</f>
        <v>0</v>
      </c>
      <c r="G89" s="187">
        <f>'Inventory - Vehicles and Equip.'!L80</f>
        <v>0</v>
      </c>
      <c r="H89" s="188">
        <f>'Inventory - Vehicles and Equip.'!J80-'Inventory - Vehicles and Equip.'!O80</f>
        <v>0</v>
      </c>
      <c r="I89" s="188">
        <f>'Inventory - Vehicles and Equip.'!N80</f>
        <v>0</v>
      </c>
      <c r="J89" s="188">
        <f>'Inventory - Vehicles and Equip.'!AD80</f>
        <v>0</v>
      </c>
      <c r="K89" s="190">
        <f t="shared" si="35"/>
        <v>0</v>
      </c>
      <c r="L89" s="190">
        <f t="shared" si="38"/>
        <v>0</v>
      </c>
      <c r="M89" s="190">
        <f t="shared" si="39"/>
        <v>0</v>
      </c>
      <c r="N89" s="190">
        <f t="shared" si="40"/>
        <v>0</v>
      </c>
      <c r="O89" s="190">
        <f t="shared" si="41"/>
        <v>0</v>
      </c>
      <c r="P89" s="191">
        <f t="shared" si="42"/>
        <v>0</v>
      </c>
      <c r="Q89" s="169" t="str">
        <f t="shared" si="43"/>
        <v/>
      </c>
      <c r="R89" s="192" t="str">
        <f t="shared" si="36"/>
        <v/>
      </c>
      <c r="S89" s="169" t="str">
        <f t="shared" si="36"/>
        <v/>
      </c>
      <c r="T89" s="169" t="str">
        <f t="shared" si="36"/>
        <v/>
      </c>
      <c r="U89" s="169" t="str">
        <f t="shared" si="36"/>
        <v/>
      </c>
      <c r="V89" s="169" t="str">
        <f t="shared" si="36"/>
        <v/>
      </c>
      <c r="W89" s="169" t="str">
        <f t="shared" si="36"/>
        <v/>
      </c>
      <c r="X89" s="169" t="str">
        <f t="shared" si="36"/>
        <v/>
      </c>
      <c r="Y89" s="169" t="str">
        <f t="shared" si="36"/>
        <v/>
      </c>
      <c r="Z89" s="169" t="str">
        <f t="shared" si="36"/>
        <v/>
      </c>
      <c r="AA89" s="169" t="str">
        <f t="shared" si="36"/>
        <v/>
      </c>
      <c r="AB89" s="169" t="str">
        <f t="shared" si="37"/>
        <v/>
      </c>
      <c r="AC89" s="169" t="str">
        <f t="shared" si="37"/>
        <v/>
      </c>
      <c r="AD89" s="169" t="str">
        <f t="shared" si="37"/>
        <v/>
      </c>
      <c r="AE89" s="169" t="str">
        <f t="shared" si="37"/>
        <v/>
      </c>
      <c r="AF89" s="169" t="str">
        <f t="shared" si="37"/>
        <v/>
      </c>
      <c r="AG89" s="169" t="str">
        <f t="shared" si="37"/>
        <v/>
      </c>
      <c r="AH89" s="169" t="str">
        <f t="shared" si="37"/>
        <v/>
      </c>
      <c r="AI89" s="169" t="str">
        <f t="shared" si="37"/>
        <v/>
      </c>
      <c r="AJ89" s="169" t="str">
        <f t="shared" si="37"/>
        <v/>
      </c>
      <c r="AK89" s="169" t="str">
        <f t="shared" si="37"/>
        <v/>
      </c>
      <c r="AL89" s="169" t="str">
        <f t="shared" si="37"/>
        <v/>
      </c>
      <c r="AM89" s="169" t="str">
        <f t="shared" si="37"/>
        <v/>
      </c>
      <c r="AN89" s="169" t="str">
        <f t="shared" si="37"/>
        <v/>
      </c>
      <c r="AO89" s="169" t="str">
        <f t="shared" si="37"/>
        <v/>
      </c>
      <c r="AP89" s="169" t="str">
        <f t="shared" si="37"/>
        <v/>
      </c>
      <c r="AQ89" s="170">
        <f t="shared" si="44"/>
        <v>0</v>
      </c>
      <c r="AR89" s="170">
        <f t="shared" si="45"/>
        <v>0</v>
      </c>
      <c r="AS89" s="193">
        <f t="shared" si="46"/>
        <v>0</v>
      </c>
    </row>
    <row r="90" spans="1:45" ht="27.75" customHeight="1">
      <c r="A90" s="184">
        <f>'Inventory - Vehicles and Equip.'!A81</f>
        <v>78</v>
      </c>
      <c r="B90" s="184"/>
      <c r="C90" s="184">
        <f>'Inventory - Vehicles and Equip.'!E81</f>
        <v>0</v>
      </c>
      <c r="D90" s="184">
        <f>'Inventory - Vehicles and Equip.'!F81</f>
        <v>0</v>
      </c>
      <c r="E90" s="185">
        <f>'Inventory - Vehicles and Equip.'!G81</f>
        <v>0</v>
      </c>
      <c r="F90" s="217">
        <f>'Inventory - Vehicles and Equip.'!H81</f>
        <v>0</v>
      </c>
      <c r="G90" s="187">
        <f>'Inventory - Vehicles and Equip.'!L81</f>
        <v>0</v>
      </c>
      <c r="H90" s="188">
        <f>'Inventory - Vehicles and Equip.'!J81-'Inventory - Vehicles and Equip.'!O81</f>
        <v>0</v>
      </c>
      <c r="I90" s="188">
        <f>'Inventory - Vehicles and Equip.'!N81</f>
        <v>0</v>
      </c>
      <c r="J90" s="188">
        <f>'Inventory - Vehicles and Equip.'!AD81</f>
        <v>0</v>
      </c>
      <c r="K90" s="190">
        <f t="shared" si="35"/>
        <v>0</v>
      </c>
      <c r="L90" s="190">
        <f t="shared" si="38"/>
        <v>0</v>
      </c>
      <c r="M90" s="190">
        <f t="shared" si="39"/>
        <v>0</v>
      </c>
      <c r="N90" s="190">
        <f t="shared" si="40"/>
        <v>0</v>
      </c>
      <c r="O90" s="190">
        <f t="shared" si="41"/>
        <v>0</v>
      </c>
      <c r="P90" s="191">
        <f t="shared" si="42"/>
        <v>0</v>
      </c>
      <c r="Q90" s="169" t="str">
        <f t="shared" si="43"/>
        <v/>
      </c>
      <c r="R90" s="192" t="str">
        <f t="shared" si="36"/>
        <v/>
      </c>
      <c r="S90" s="169" t="str">
        <f t="shared" si="36"/>
        <v/>
      </c>
      <c r="T90" s="169" t="str">
        <f t="shared" si="36"/>
        <v/>
      </c>
      <c r="U90" s="169" t="str">
        <f t="shared" si="36"/>
        <v/>
      </c>
      <c r="V90" s="169" t="str">
        <f t="shared" si="36"/>
        <v/>
      </c>
      <c r="W90" s="169" t="str">
        <f t="shared" si="36"/>
        <v/>
      </c>
      <c r="X90" s="169" t="str">
        <f t="shared" si="36"/>
        <v/>
      </c>
      <c r="Y90" s="169" t="str">
        <f t="shared" si="36"/>
        <v/>
      </c>
      <c r="Z90" s="169" t="str">
        <f t="shared" si="36"/>
        <v/>
      </c>
      <c r="AA90" s="169" t="str">
        <f t="shared" si="36"/>
        <v/>
      </c>
      <c r="AB90" s="169" t="str">
        <f t="shared" si="37"/>
        <v/>
      </c>
      <c r="AC90" s="169" t="str">
        <f t="shared" si="37"/>
        <v/>
      </c>
      <c r="AD90" s="169" t="str">
        <f t="shared" si="37"/>
        <v/>
      </c>
      <c r="AE90" s="169" t="str">
        <f t="shared" si="37"/>
        <v/>
      </c>
      <c r="AF90" s="169" t="str">
        <f t="shared" si="37"/>
        <v/>
      </c>
      <c r="AG90" s="169" t="str">
        <f t="shared" si="37"/>
        <v/>
      </c>
      <c r="AH90" s="169" t="str">
        <f t="shared" si="37"/>
        <v/>
      </c>
      <c r="AI90" s="169" t="str">
        <f t="shared" si="37"/>
        <v/>
      </c>
      <c r="AJ90" s="169" t="str">
        <f t="shared" si="37"/>
        <v/>
      </c>
      <c r="AK90" s="169" t="str">
        <f t="shared" si="37"/>
        <v/>
      </c>
      <c r="AL90" s="169" t="str">
        <f t="shared" si="37"/>
        <v/>
      </c>
      <c r="AM90" s="169" t="str">
        <f t="shared" si="37"/>
        <v/>
      </c>
      <c r="AN90" s="169" t="str">
        <f t="shared" si="37"/>
        <v/>
      </c>
      <c r="AO90" s="169" t="str">
        <f t="shared" si="37"/>
        <v/>
      </c>
      <c r="AP90" s="169" t="str">
        <f t="shared" si="37"/>
        <v/>
      </c>
      <c r="AQ90" s="170">
        <f t="shared" si="44"/>
        <v>0</v>
      </c>
      <c r="AR90" s="170">
        <f t="shared" si="45"/>
        <v>0</v>
      </c>
      <c r="AS90" s="193">
        <f t="shared" si="46"/>
        <v>0</v>
      </c>
    </row>
    <row r="91" spans="1:45" ht="27.75" customHeight="1">
      <c r="A91" s="184">
        <f>'Inventory - Vehicles and Equip.'!A82</f>
        <v>79</v>
      </c>
      <c r="B91" s="184"/>
      <c r="C91" s="184">
        <f>'Inventory - Vehicles and Equip.'!E82</f>
        <v>0</v>
      </c>
      <c r="D91" s="184">
        <f>'Inventory - Vehicles and Equip.'!F82</f>
        <v>0</v>
      </c>
      <c r="E91" s="185">
        <f>'Inventory - Vehicles and Equip.'!G82</f>
        <v>0</v>
      </c>
      <c r="F91" s="217">
        <f>'Inventory - Vehicles and Equip.'!H82</f>
        <v>0</v>
      </c>
      <c r="G91" s="187">
        <f>'Inventory - Vehicles and Equip.'!L82</f>
        <v>0</v>
      </c>
      <c r="H91" s="188">
        <f>'Inventory - Vehicles and Equip.'!J82-'Inventory - Vehicles and Equip.'!O82</f>
        <v>0</v>
      </c>
      <c r="I91" s="188">
        <f>'Inventory - Vehicles and Equip.'!N82</f>
        <v>0</v>
      </c>
      <c r="J91" s="188">
        <f>'Inventory - Vehicles and Equip.'!AD82</f>
        <v>0</v>
      </c>
      <c r="K91" s="190">
        <f t="shared" si="35"/>
        <v>0</v>
      </c>
      <c r="L91" s="190">
        <f t="shared" si="38"/>
        <v>0</v>
      </c>
      <c r="M91" s="190">
        <f t="shared" si="39"/>
        <v>0</v>
      </c>
      <c r="N91" s="190">
        <f t="shared" si="40"/>
        <v>0</v>
      </c>
      <c r="O91" s="190">
        <f t="shared" si="41"/>
        <v>0</v>
      </c>
      <c r="P91" s="191">
        <f t="shared" si="42"/>
        <v>0</v>
      </c>
      <c r="Q91" s="169" t="str">
        <f t="shared" si="43"/>
        <v/>
      </c>
      <c r="R91" s="192" t="str">
        <f t="shared" si="36"/>
        <v/>
      </c>
      <c r="S91" s="169" t="str">
        <f t="shared" si="36"/>
        <v/>
      </c>
      <c r="T91" s="169" t="str">
        <f t="shared" si="36"/>
        <v/>
      </c>
      <c r="U91" s="169" t="str">
        <f t="shared" si="36"/>
        <v/>
      </c>
      <c r="V91" s="169" t="str">
        <f t="shared" si="36"/>
        <v/>
      </c>
      <c r="W91" s="169" t="str">
        <f t="shared" si="36"/>
        <v/>
      </c>
      <c r="X91" s="169" t="str">
        <f t="shared" si="36"/>
        <v/>
      </c>
      <c r="Y91" s="169" t="str">
        <f t="shared" si="36"/>
        <v/>
      </c>
      <c r="Z91" s="169" t="str">
        <f t="shared" si="36"/>
        <v/>
      </c>
      <c r="AA91" s="169" t="str">
        <f t="shared" si="36"/>
        <v/>
      </c>
      <c r="AB91" s="169" t="str">
        <f t="shared" si="37"/>
        <v/>
      </c>
      <c r="AC91" s="169" t="str">
        <f t="shared" si="37"/>
        <v/>
      </c>
      <c r="AD91" s="169" t="str">
        <f t="shared" si="37"/>
        <v/>
      </c>
      <c r="AE91" s="169" t="str">
        <f t="shared" si="37"/>
        <v/>
      </c>
      <c r="AF91" s="169" t="str">
        <f t="shared" si="37"/>
        <v/>
      </c>
      <c r="AG91" s="169" t="str">
        <f t="shared" si="37"/>
        <v/>
      </c>
      <c r="AH91" s="169" t="str">
        <f t="shared" si="37"/>
        <v/>
      </c>
      <c r="AI91" s="169" t="str">
        <f t="shared" si="37"/>
        <v/>
      </c>
      <c r="AJ91" s="169" t="str">
        <f t="shared" si="37"/>
        <v/>
      </c>
      <c r="AK91" s="169" t="str">
        <f t="shared" si="37"/>
        <v/>
      </c>
      <c r="AL91" s="169" t="str">
        <f t="shared" si="37"/>
        <v/>
      </c>
      <c r="AM91" s="169" t="str">
        <f t="shared" si="37"/>
        <v/>
      </c>
      <c r="AN91" s="169" t="str">
        <f t="shared" si="37"/>
        <v/>
      </c>
      <c r="AO91" s="169" t="str">
        <f t="shared" si="37"/>
        <v/>
      </c>
      <c r="AP91" s="169" t="str">
        <f t="shared" si="37"/>
        <v/>
      </c>
      <c r="AQ91" s="170">
        <f t="shared" si="44"/>
        <v>0</v>
      </c>
      <c r="AR91" s="170">
        <f t="shared" si="45"/>
        <v>0</v>
      </c>
      <c r="AS91" s="193">
        <f t="shared" si="46"/>
        <v>0</v>
      </c>
    </row>
    <row r="92" spans="1:45" ht="27.75" customHeight="1">
      <c r="A92" s="184">
        <f>'Inventory - Vehicles and Equip.'!A83</f>
        <v>80</v>
      </c>
      <c r="B92" s="184"/>
      <c r="C92" s="184">
        <f>'Inventory - Vehicles and Equip.'!E83</f>
        <v>0</v>
      </c>
      <c r="D92" s="184">
        <f>'Inventory - Vehicles and Equip.'!F83</f>
        <v>0</v>
      </c>
      <c r="E92" s="185">
        <f>'Inventory - Vehicles and Equip.'!G83</f>
        <v>0</v>
      </c>
      <c r="F92" s="217">
        <f>'Inventory - Vehicles and Equip.'!H83</f>
        <v>0</v>
      </c>
      <c r="G92" s="187">
        <f>'Inventory - Vehicles and Equip.'!L83</f>
        <v>0</v>
      </c>
      <c r="H92" s="188">
        <f>'Inventory - Vehicles and Equip.'!J83-'Inventory - Vehicles and Equip.'!O83</f>
        <v>0</v>
      </c>
      <c r="I92" s="188">
        <f>'Inventory - Vehicles and Equip.'!N83</f>
        <v>0</v>
      </c>
      <c r="J92" s="188">
        <f>'Inventory - Vehicles and Equip.'!AD83</f>
        <v>0</v>
      </c>
      <c r="K92" s="190">
        <f t="shared" si="35"/>
        <v>0</v>
      </c>
      <c r="L92" s="190">
        <f t="shared" si="38"/>
        <v>0</v>
      </c>
      <c r="M92" s="190">
        <f t="shared" si="39"/>
        <v>0</v>
      </c>
      <c r="N92" s="190">
        <f t="shared" si="40"/>
        <v>0</v>
      </c>
      <c r="O92" s="190">
        <f t="shared" si="41"/>
        <v>0</v>
      </c>
      <c r="P92" s="191">
        <f t="shared" si="42"/>
        <v>0</v>
      </c>
      <c r="Q92" s="169" t="str">
        <f t="shared" si="43"/>
        <v/>
      </c>
      <c r="R92" s="192" t="str">
        <f t="shared" si="36"/>
        <v/>
      </c>
      <c r="S92" s="169" t="str">
        <f t="shared" si="36"/>
        <v/>
      </c>
      <c r="T92" s="169" t="str">
        <f t="shared" si="36"/>
        <v/>
      </c>
      <c r="U92" s="169" t="str">
        <f t="shared" si="36"/>
        <v/>
      </c>
      <c r="V92" s="169" t="str">
        <f t="shared" si="36"/>
        <v/>
      </c>
      <c r="W92" s="169" t="str">
        <f t="shared" si="36"/>
        <v/>
      </c>
      <c r="X92" s="169" t="str">
        <f t="shared" si="36"/>
        <v/>
      </c>
      <c r="Y92" s="169" t="str">
        <f t="shared" si="36"/>
        <v/>
      </c>
      <c r="Z92" s="169" t="str">
        <f t="shared" si="36"/>
        <v/>
      </c>
      <c r="AA92" s="169" t="str">
        <f t="shared" si="36"/>
        <v/>
      </c>
      <c r="AB92" s="169" t="str">
        <f t="shared" si="37"/>
        <v/>
      </c>
      <c r="AC92" s="169" t="str">
        <f t="shared" si="37"/>
        <v/>
      </c>
      <c r="AD92" s="169" t="str">
        <f t="shared" si="37"/>
        <v/>
      </c>
      <c r="AE92" s="169" t="str">
        <f t="shared" si="37"/>
        <v/>
      </c>
      <c r="AF92" s="169" t="str">
        <f t="shared" si="37"/>
        <v/>
      </c>
      <c r="AG92" s="169" t="str">
        <f t="shared" si="37"/>
        <v/>
      </c>
      <c r="AH92" s="169" t="str">
        <f t="shared" si="37"/>
        <v/>
      </c>
      <c r="AI92" s="169" t="str">
        <f t="shared" si="37"/>
        <v/>
      </c>
      <c r="AJ92" s="169" t="str">
        <f t="shared" si="37"/>
        <v/>
      </c>
      <c r="AK92" s="169" t="str">
        <f t="shared" si="37"/>
        <v/>
      </c>
      <c r="AL92" s="169" t="str">
        <f t="shared" si="37"/>
        <v/>
      </c>
      <c r="AM92" s="169" t="str">
        <f t="shared" si="37"/>
        <v/>
      </c>
      <c r="AN92" s="169" t="str">
        <f t="shared" si="37"/>
        <v/>
      </c>
      <c r="AO92" s="169" t="str">
        <f t="shared" si="37"/>
        <v/>
      </c>
      <c r="AP92" s="169" t="str">
        <f t="shared" si="37"/>
        <v/>
      </c>
      <c r="AQ92" s="170">
        <f t="shared" si="44"/>
        <v>0</v>
      </c>
      <c r="AR92" s="170">
        <f t="shared" si="45"/>
        <v>0</v>
      </c>
      <c r="AS92" s="193">
        <f t="shared" si="46"/>
        <v>0</v>
      </c>
    </row>
    <row r="93" spans="1:45" ht="27.75" customHeight="1">
      <c r="A93" s="184">
        <f>'Inventory - Vehicles and Equip.'!A84</f>
        <v>81</v>
      </c>
      <c r="B93" s="184"/>
      <c r="C93" s="184">
        <f>'Inventory - Vehicles and Equip.'!E84</f>
        <v>0</v>
      </c>
      <c r="D93" s="184">
        <f>'Inventory - Vehicles and Equip.'!F84</f>
        <v>0</v>
      </c>
      <c r="E93" s="185">
        <f>'Inventory - Vehicles and Equip.'!G84</f>
        <v>0</v>
      </c>
      <c r="F93" s="217">
        <f>'Inventory - Vehicles and Equip.'!H84</f>
        <v>0</v>
      </c>
      <c r="G93" s="187">
        <f>'Inventory - Vehicles and Equip.'!L84</f>
        <v>0</v>
      </c>
      <c r="H93" s="188">
        <f>'Inventory - Vehicles and Equip.'!J84-'Inventory - Vehicles and Equip.'!O84</f>
        <v>0</v>
      </c>
      <c r="I93" s="188">
        <f>'Inventory - Vehicles and Equip.'!N84</f>
        <v>0</v>
      </c>
      <c r="J93" s="188">
        <f>'Inventory - Vehicles and Equip.'!AD84</f>
        <v>0</v>
      </c>
      <c r="K93" s="190">
        <f t="shared" si="35"/>
        <v>0</v>
      </c>
      <c r="L93" s="190">
        <f t="shared" si="38"/>
        <v>0</v>
      </c>
      <c r="M93" s="190">
        <f t="shared" si="39"/>
        <v>0</v>
      </c>
      <c r="N93" s="190">
        <f t="shared" si="40"/>
        <v>0</v>
      </c>
      <c r="O93" s="190">
        <f t="shared" si="41"/>
        <v>0</v>
      </c>
      <c r="P93" s="191">
        <f t="shared" si="42"/>
        <v>0</v>
      </c>
      <c r="Q93" s="169" t="str">
        <f t="shared" si="43"/>
        <v/>
      </c>
      <c r="R93" s="192" t="str">
        <f t="shared" ref="R93:AA102" si="47">IF(OR($K93=R$12,$L93=R$12,$M93=R$12,$N93=R$12,$O93=R$12,$P93=R$12),$G93,"")</f>
        <v/>
      </c>
      <c r="S93" s="169" t="str">
        <f t="shared" si="47"/>
        <v/>
      </c>
      <c r="T93" s="169" t="str">
        <f t="shared" si="47"/>
        <v/>
      </c>
      <c r="U93" s="169" t="str">
        <f t="shared" si="47"/>
        <v/>
      </c>
      <c r="V93" s="169" t="str">
        <f t="shared" si="47"/>
        <v/>
      </c>
      <c r="W93" s="169" t="str">
        <f t="shared" si="47"/>
        <v/>
      </c>
      <c r="X93" s="169" t="str">
        <f t="shared" si="47"/>
        <v/>
      </c>
      <c r="Y93" s="169" t="str">
        <f t="shared" si="47"/>
        <v/>
      </c>
      <c r="Z93" s="169" t="str">
        <f t="shared" si="47"/>
        <v/>
      </c>
      <c r="AA93" s="169" t="str">
        <f t="shared" si="47"/>
        <v/>
      </c>
      <c r="AB93" s="169" t="str">
        <f t="shared" ref="AB93:AP102" si="48">IF(OR($K93=AB$12,$L93=AB$12,$M93=AB$12,$N93=AB$12,$O93=AB$12,$P93=AB$12),$G93,"")</f>
        <v/>
      </c>
      <c r="AC93" s="169" t="str">
        <f t="shared" si="48"/>
        <v/>
      </c>
      <c r="AD93" s="169" t="str">
        <f t="shared" si="48"/>
        <v/>
      </c>
      <c r="AE93" s="169" t="str">
        <f t="shared" si="48"/>
        <v/>
      </c>
      <c r="AF93" s="169" t="str">
        <f t="shared" si="48"/>
        <v/>
      </c>
      <c r="AG93" s="169" t="str">
        <f t="shared" si="48"/>
        <v/>
      </c>
      <c r="AH93" s="169" t="str">
        <f t="shared" si="48"/>
        <v/>
      </c>
      <c r="AI93" s="169" t="str">
        <f t="shared" si="48"/>
        <v/>
      </c>
      <c r="AJ93" s="169" t="str">
        <f t="shared" si="48"/>
        <v/>
      </c>
      <c r="AK93" s="169" t="str">
        <f t="shared" si="48"/>
        <v/>
      </c>
      <c r="AL93" s="169" t="str">
        <f t="shared" si="48"/>
        <v/>
      </c>
      <c r="AM93" s="169" t="str">
        <f t="shared" si="48"/>
        <v/>
      </c>
      <c r="AN93" s="169" t="str">
        <f t="shared" si="48"/>
        <v/>
      </c>
      <c r="AO93" s="169" t="str">
        <f t="shared" si="48"/>
        <v/>
      </c>
      <c r="AP93" s="169" t="str">
        <f t="shared" si="48"/>
        <v/>
      </c>
      <c r="AQ93" s="170">
        <f t="shared" si="44"/>
        <v>0</v>
      </c>
      <c r="AR93" s="170">
        <f t="shared" si="45"/>
        <v>0</v>
      </c>
      <c r="AS93" s="193">
        <f t="shared" si="46"/>
        <v>0</v>
      </c>
    </row>
    <row r="94" spans="1:45" ht="27.75" customHeight="1">
      <c r="A94" s="184">
        <f>'Inventory - Vehicles and Equip.'!A85</f>
        <v>82</v>
      </c>
      <c r="B94" s="184"/>
      <c r="C94" s="184">
        <f>'Inventory - Vehicles and Equip.'!E85</f>
        <v>0</v>
      </c>
      <c r="D94" s="184">
        <f>'Inventory - Vehicles and Equip.'!F85</f>
        <v>0</v>
      </c>
      <c r="E94" s="185">
        <f>'Inventory - Vehicles and Equip.'!G85</f>
        <v>0</v>
      </c>
      <c r="F94" s="217">
        <f>'Inventory - Vehicles and Equip.'!H85</f>
        <v>0</v>
      </c>
      <c r="G94" s="187">
        <f>'Inventory - Vehicles and Equip.'!L85</f>
        <v>0</v>
      </c>
      <c r="H94" s="188">
        <f>'Inventory - Vehicles and Equip.'!J85-'Inventory - Vehicles and Equip.'!O85</f>
        <v>0</v>
      </c>
      <c r="I94" s="188">
        <f>'Inventory - Vehicles and Equip.'!N85</f>
        <v>0</v>
      </c>
      <c r="J94" s="188">
        <f>'Inventory - Vehicles and Equip.'!AD85</f>
        <v>0</v>
      </c>
      <c r="K94" s="190">
        <f t="shared" si="35"/>
        <v>0</v>
      </c>
      <c r="L94" s="190">
        <f t="shared" si="38"/>
        <v>0</v>
      </c>
      <c r="M94" s="190">
        <f t="shared" si="39"/>
        <v>0</v>
      </c>
      <c r="N94" s="190">
        <f t="shared" si="40"/>
        <v>0</v>
      </c>
      <c r="O94" s="190">
        <f t="shared" si="41"/>
        <v>0</v>
      </c>
      <c r="P94" s="191">
        <f t="shared" si="42"/>
        <v>0</v>
      </c>
      <c r="Q94" s="169" t="str">
        <f t="shared" si="43"/>
        <v/>
      </c>
      <c r="R94" s="192" t="str">
        <f t="shared" si="47"/>
        <v/>
      </c>
      <c r="S94" s="169" t="str">
        <f t="shared" si="47"/>
        <v/>
      </c>
      <c r="T94" s="169" t="str">
        <f t="shared" si="47"/>
        <v/>
      </c>
      <c r="U94" s="169" t="str">
        <f t="shared" si="47"/>
        <v/>
      </c>
      <c r="V94" s="169" t="str">
        <f t="shared" si="47"/>
        <v/>
      </c>
      <c r="W94" s="169" t="str">
        <f t="shared" si="47"/>
        <v/>
      </c>
      <c r="X94" s="169" t="str">
        <f t="shared" si="47"/>
        <v/>
      </c>
      <c r="Y94" s="169" t="str">
        <f t="shared" si="47"/>
        <v/>
      </c>
      <c r="Z94" s="169" t="str">
        <f t="shared" si="47"/>
        <v/>
      </c>
      <c r="AA94" s="169" t="str">
        <f t="shared" si="47"/>
        <v/>
      </c>
      <c r="AB94" s="169" t="str">
        <f t="shared" si="48"/>
        <v/>
      </c>
      <c r="AC94" s="169" t="str">
        <f t="shared" si="48"/>
        <v/>
      </c>
      <c r="AD94" s="169" t="str">
        <f t="shared" si="48"/>
        <v/>
      </c>
      <c r="AE94" s="169" t="str">
        <f t="shared" si="48"/>
        <v/>
      </c>
      <c r="AF94" s="169" t="str">
        <f t="shared" si="48"/>
        <v/>
      </c>
      <c r="AG94" s="169" t="str">
        <f t="shared" si="48"/>
        <v/>
      </c>
      <c r="AH94" s="169" t="str">
        <f t="shared" si="48"/>
        <v/>
      </c>
      <c r="AI94" s="169" t="str">
        <f t="shared" si="48"/>
        <v/>
      </c>
      <c r="AJ94" s="169" t="str">
        <f t="shared" si="48"/>
        <v/>
      </c>
      <c r="AK94" s="169" t="str">
        <f t="shared" si="48"/>
        <v/>
      </c>
      <c r="AL94" s="169" t="str">
        <f t="shared" si="48"/>
        <v/>
      </c>
      <c r="AM94" s="169" t="str">
        <f t="shared" si="48"/>
        <v/>
      </c>
      <c r="AN94" s="169" t="str">
        <f t="shared" si="48"/>
        <v/>
      </c>
      <c r="AO94" s="169" t="str">
        <f t="shared" si="48"/>
        <v/>
      </c>
      <c r="AP94" s="169" t="str">
        <f t="shared" si="48"/>
        <v/>
      </c>
      <c r="AQ94" s="170">
        <f t="shared" si="44"/>
        <v>0</v>
      </c>
      <c r="AR94" s="170">
        <f t="shared" si="45"/>
        <v>0</v>
      </c>
      <c r="AS94" s="193">
        <f t="shared" si="46"/>
        <v>0</v>
      </c>
    </row>
    <row r="95" spans="1:45" ht="27.75" customHeight="1">
      <c r="A95" s="184">
        <f>'Inventory - Vehicles and Equip.'!A86</f>
        <v>83</v>
      </c>
      <c r="B95" s="184"/>
      <c r="C95" s="184">
        <f>'Inventory - Vehicles and Equip.'!E86</f>
        <v>0</v>
      </c>
      <c r="D95" s="184">
        <f>'Inventory - Vehicles and Equip.'!F86</f>
        <v>0</v>
      </c>
      <c r="E95" s="185">
        <f>'Inventory - Vehicles and Equip.'!G86</f>
        <v>0</v>
      </c>
      <c r="F95" s="217">
        <f>'Inventory - Vehicles and Equip.'!H86</f>
        <v>0</v>
      </c>
      <c r="G95" s="187">
        <f>'Inventory - Vehicles and Equip.'!L86</f>
        <v>0</v>
      </c>
      <c r="H95" s="188">
        <f>'Inventory - Vehicles and Equip.'!J86-'Inventory - Vehicles and Equip.'!O86</f>
        <v>0</v>
      </c>
      <c r="I95" s="188">
        <f>'Inventory - Vehicles and Equip.'!N86</f>
        <v>0</v>
      </c>
      <c r="J95" s="188">
        <f>'Inventory - Vehicles and Equip.'!AD86</f>
        <v>0</v>
      </c>
      <c r="K95" s="190">
        <f t="shared" si="35"/>
        <v>0</v>
      </c>
      <c r="L95" s="190">
        <f t="shared" si="38"/>
        <v>0</v>
      </c>
      <c r="M95" s="190">
        <f t="shared" si="39"/>
        <v>0</v>
      </c>
      <c r="N95" s="190">
        <f t="shared" si="40"/>
        <v>0</v>
      </c>
      <c r="O95" s="190">
        <f t="shared" si="41"/>
        <v>0</v>
      </c>
      <c r="P95" s="191">
        <f t="shared" si="42"/>
        <v>0</v>
      </c>
      <c r="Q95" s="169" t="str">
        <f t="shared" si="43"/>
        <v/>
      </c>
      <c r="R95" s="192" t="str">
        <f t="shared" si="47"/>
        <v/>
      </c>
      <c r="S95" s="169" t="str">
        <f t="shared" si="47"/>
        <v/>
      </c>
      <c r="T95" s="169" t="str">
        <f t="shared" si="47"/>
        <v/>
      </c>
      <c r="U95" s="169" t="str">
        <f t="shared" si="47"/>
        <v/>
      </c>
      <c r="V95" s="169" t="str">
        <f t="shared" si="47"/>
        <v/>
      </c>
      <c r="W95" s="169" t="str">
        <f t="shared" si="47"/>
        <v/>
      </c>
      <c r="X95" s="169" t="str">
        <f t="shared" si="47"/>
        <v/>
      </c>
      <c r="Y95" s="169" t="str">
        <f t="shared" si="47"/>
        <v/>
      </c>
      <c r="Z95" s="169" t="str">
        <f t="shared" si="47"/>
        <v/>
      </c>
      <c r="AA95" s="169" t="str">
        <f t="shared" si="47"/>
        <v/>
      </c>
      <c r="AB95" s="169" t="str">
        <f t="shared" si="48"/>
        <v/>
      </c>
      <c r="AC95" s="169" t="str">
        <f t="shared" si="48"/>
        <v/>
      </c>
      <c r="AD95" s="169" t="str">
        <f t="shared" si="48"/>
        <v/>
      </c>
      <c r="AE95" s="169" t="str">
        <f t="shared" si="48"/>
        <v/>
      </c>
      <c r="AF95" s="169" t="str">
        <f t="shared" si="48"/>
        <v/>
      </c>
      <c r="AG95" s="169" t="str">
        <f t="shared" si="48"/>
        <v/>
      </c>
      <c r="AH95" s="169" t="str">
        <f t="shared" si="48"/>
        <v/>
      </c>
      <c r="AI95" s="169" t="str">
        <f t="shared" si="48"/>
        <v/>
      </c>
      <c r="AJ95" s="169" t="str">
        <f t="shared" si="48"/>
        <v/>
      </c>
      <c r="AK95" s="169" t="str">
        <f t="shared" si="48"/>
        <v/>
      </c>
      <c r="AL95" s="169" t="str">
        <f t="shared" si="48"/>
        <v/>
      </c>
      <c r="AM95" s="169" t="str">
        <f t="shared" si="48"/>
        <v/>
      </c>
      <c r="AN95" s="169" t="str">
        <f t="shared" si="48"/>
        <v/>
      </c>
      <c r="AO95" s="169" t="str">
        <f t="shared" si="48"/>
        <v/>
      </c>
      <c r="AP95" s="169" t="str">
        <f t="shared" si="48"/>
        <v/>
      </c>
      <c r="AQ95" s="170">
        <f t="shared" si="44"/>
        <v>0</v>
      </c>
      <c r="AR95" s="170">
        <f t="shared" si="45"/>
        <v>0</v>
      </c>
      <c r="AS95" s="193">
        <f t="shared" si="46"/>
        <v>0</v>
      </c>
    </row>
    <row r="96" spans="1:45" ht="27.75" customHeight="1">
      <c r="A96" s="184">
        <f>'Inventory - Vehicles and Equip.'!A87</f>
        <v>84</v>
      </c>
      <c r="B96" s="184"/>
      <c r="C96" s="184">
        <f>'Inventory - Vehicles and Equip.'!E87</f>
        <v>0</v>
      </c>
      <c r="D96" s="184">
        <f>'Inventory - Vehicles and Equip.'!F87</f>
        <v>0</v>
      </c>
      <c r="E96" s="185">
        <f>'Inventory - Vehicles and Equip.'!G87</f>
        <v>0</v>
      </c>
      <c r="F96" s="217">
        <f>'Inventory - Vehicles and Equip.'!H87</f>
        <v>0</v>
      </c>
      <c r="G96" s="187">
        <f>'Inventory - Vehicles and Equip.'!L87</f>
        <v>0</v>
      </c>
      <c r="H96" s="188">
        <f>'Inventory - Vehicles and Equip.'!J87-'Inventory - Vehicles and Equip.'!O87</f>
        <v>0</v>
      </c>
      <c r="I96" s="188">
        <f>'Inventory - Vehicles and Equip.'!N87</f>
        <v>0</v>
      </c>
      <c r="J96" s="188">
        <f>'Inventory - Vehicles and Equip.'!AD87</f>
        <v>0</v>
      </c>
      <c r="K96" s="190">
        <f t="shared" si="35"/>
        <v>0</v>
      </c>
      <c r="L96" s="190">
        <f t="shared" si="38"/>
        <v>0</v>
      </c>
      <c r="M96" s="190">
        <f t="shared" si="39"/>
        <v>0</v>
      </c>
      <c r="N96" s="190">
        <f t="shared" si="40"/>
        <v>0</v>
      </c>
      <c r="O96" s="190">
        <f t="shared" si="41"/>
        <v>0</v>
      </c>
      <c r="P96" s="191">
        <f t="shared" si="42"/>
        <v>0</v>
      </c>
      <c r="Q96" s="169" t="str">
        <f t="shared" si="43"/>
        <v/>
      </c>
      <c r="R96" s="192" t="str">
        <f t="shared" si="47"/>
        <v/>
      </c>
      <c r="S96" s="169" t="str">
        <f t="shared" si="47"/>
        <v/>
      </c>
      <c r="T96" s="169" t="str">
        <f t="shared" si="47"/>
        <v/>
      </c>
      <c r="U96" s="169" t="str">
        <f t="shared" si="47"/>
        <v/>
      </c>
      <c r="V96" s="169" t="str">
        <f t="shared" si="47"/>
        <v/>
      </c>
      <c r="W96" s="169" t="str">
        <f t="shared" si="47"/>
        <v/>
      </c>
      <c r="X96" s="169" t="str">
        <f t="shared" si="47"/>
        <v/>
      </c>
      <c r="Y96" s="169" t="str">
        <f t="shared" si="47"/>
        <v/>
      </c>
      <c r="Z96" s="169" t="str">
        <f t="shared" si="47"/>
        <v/>
      </c>
      <c r="AA96" s="169" t="str">
        <f t="shared" si="47"/>
        <v/>
      </c>
      <c r="AB96" s="169" t="str">
        <f t="shared" si="48"/>
        <v/>
      </c>
      <c r="AC96" s="169" t="str">
        <f t="shared" si="48"/>
        <v/>
      </c>
      <c r="AD96" s="169" t="str">
        <f t="shared" si="48"/>
        <v/>
      </c>
      <c r="AE96" s="169" t="str">
        <f t="shared" si="48"/>
        <v/>
      </c>
      <c r="AF96" s="169" t="str">
        <f t="shared" si="48"/>
        <v/>
      </c>
      <c r="AG96" s="169" t="str">
        <f t="shared" si="48"/>
        <v/>
      </c>
      <c r="AH96" s="169" t="str">
        <f t="shared" si="48"/>
        <v/>
      </c>
      <c r="AI96" s="169" t="str">
        <f t="shared" si="48"/>
        <v/>
      </c>
      <c r="AJ96" s="169" t="str">
        <f t="shared" si="48"/>
        <v/>
      </c>
      <c r="AK96" s="169" t="str">
        <f t="shared" si="48"/>
        <v/>
      </c>
      <c r="AL96" s="169" t="str">
        <f t="shared" si="48"/>
        <v/>
      </c>
      <c r="AM96" s="169" t="str">
        <f t="shared" si="48"/>
        <v/>
      </c>
      <c r="AN96" s="169" t="str">
        <f t="shared" si="48"/>
        <v/>
      </c>
      <c r="AO96" s="169" t="str">
        <f t="shared" si="48"/>
        <v/>
      </c>
      <c r="AP96" s="169" t="str">
        <f t="shared" si="48"/>
        <v/>
      </c>
      <c r="AQ96" s="170">
        <f t="shared" si="44"/>
        <v>0</v>
      </c>
      <c r="AR96" s="170">
        <f t="shared" si="45"/>
        <v>0</v>
      </c>
      <c r="AS96" s="193">
        <f t="shared" si="46"/>
        <v>0</v>
      </c>
    </row>
    <row r="97" spans="1:45" ht="27.75" customHeight="1">
      <c r="A97" s="184">
        <f>'Inventory - Vehicles and Equip.'!A88</f>
        <v>85</v>
      </c>
      <c r="B97" s="184"/>
      <c r="C97" s="184">
        <f>'Inventory - Vehicles and Equip.'!E88</f>
        <v>0</v>
      </c>
      <c r="D97" s="184">
        <f>'Inventory - Vehicles and Equip.'!F88</f>
        <v>0</v>
      </c>
      <c r="E97" s="185">
        <f>'Inventory - Vehicles and Equip.'!G88</f>
        <v>0</v>
      </c>
      <c r="F97" s="217">
        <f>'Inventory - Vehicles and Equip.'!H88</f>
        <v>0</v>
      </c>
      <c r="G97" s="187">
        <f>'Inventory - Vehicles and Equip.'!L88</f>
        <v>0</v>
      </c>
      <c r="H97" s="188">
        <f>'Inventory - Vehicles and Equip.'!J88-'Inventory - Vehicles and Equip.'!O88</f>
        <v>0</v>
      </c>
      <c r="I97" s="188">
        <f>'Inventory - Vehicles and Equip.'!N88</f>
        <v>0</v>
      </c>
      <c r="J97" s="188">
        <f>'Inventory - Vehicles and Equip.'!AD88</f>
        <v>0</v>
      </c>
      <c r="K97" s="190">
        <f t="shared" si="35"/>
        <v>0</v>
      </c>
      <c r="L97" s="190">
        <f t="shared" si="38"/>
        <v>0</v>
      </c>
      <c r="M97" s="190">
        <f t="shared" si="39"/>
        <v>0</v>
      </c>
      <c r="N97" s="190">
        <f t="shared" si="40"/>
        <v>0</v>
      </c>
      <c r="O97" s="190">
        <f t="shared" si="41"/>
        <v>0</v>
      </c>
      <c r="P97" s="191">
        <f t="shared" si="42"/>
        <v>0</v>
      </c>
      <c r="Q97" s="169" t="str">
        <f t="shared" si="43"/>
        <v/>
      </c>
      <c r="R97" s="192" t="str">
        <f t="shared" si="47"/>
        <v/>
      </c>
      <c r="S97" s="169" t="str">
        <f t="shared" si="47"/>
        <v/>
      </c>
      <c r="T97" s="169" t="str">
        <f t="shared" si="47"/>
        <v/>
      </c>
      <c r="U97" s="169" t="str">
        <f t="shared" si="47"/>
        <v/>
      </c>
      <c r="V97" s="169" t="str">
        <f t="shared" si="47"/>
        <v/>
      </c>
      <c r="W97" s="169" t="str">
        <f t="shared" si="47"/>
        <v/>
      </c>
      <c r="X97" s="169" t="str">
        <f t="shared" si="47"/>
        <v/>
      </c>
      <c r="Y97" s="169" t="str">
        <f t="shared" si="47"/>
        <v/>
      </c>
      <c r="Z97" s="169" t="str">
        <f t="shared" si="47"/>
        <v/>
      </c>
      <c r="AA97" s="169" t="str">
        <f t="shared" si="47"/>
        <v/>
      </c>
      <c r="AB97" s="169" t="str">
        <f t="shared" si="48"/>
        <v/>
      </c>
      <c r="AC97" s="169" t="str">
        <f t="shared" si="48"/>
        <v/>
      </c>
      <c r="AD97" s="169" t="str">
        <f t="shared" si="48"/>
        <v/>
      </c>
      <c r="AE97" s="169" t="str">
        <f t="shared" si="48"/>
        <v/>
      </c>
      <c r="AF97" s="169" t="str">
        <f t="shared" si="48"/>
        <v/>
      </c>
      <c r="AG97" s="169" t="str">
        <f t="shared" si="48"/>
        <v/>
      </c>
      <c r="AH97" s="169" t="str">
        <f t="shared" si="48"/>
        <v/>
      </c>
      <c r="AI97" s="169" t="str">
        <f t="shared" si="48"/>
        <v/>
      </c>
      <c r="AJ97" s="169" t="str">
        <f t="shared" si="48"/>
        <v/>
      </c>
      <c r="AK97" s="169" t="str">
        <f t="shared" si="48"/>
        <v/>
      </c>
      <c r="AL97" s="169" t="str">
        <f t="shared" si="48"/>
        <v/>
      </c>
      <c r="AM97" s="169" t="str">
        <f t="shared" si="48"/>
        <v/>
      </c>
      <c r="AN97" s="169" t="str">
        <f t="shared" si="48"/>
        <v/>
      </c>
      <c r="AO97" s="169" t="str">
        <f t="shared" si="48"/>
        <v/>
      </c>
      <c r="AP97" s="169" t="str">
        <f t="shared" si="48"/>
        <v/>
      </c>
      <c r="AQ97" s="170">
        <f t="shared" si="44"/>
        <v>0</v>
      </c>
      <c r="AR97" s="170">
        <f t="shared" si="45"/>
        <v>0</v>
      </c>
      <c r="AS97" s="193">
        <f t="shared" si="46"/>
        <v>0</v>
      </c>
    </row>
    <row r="98" spans="1:45" ht="27.75" customHeight="1">
      <c r="A98" s="184">
        <f>'Inventory - Vehicles and Equip.'!A89</f>
        <v>86</v>
      </c>
      <c r="B98" s="184"/>
      <c r="C98" s="184">
        <f>'Inventory - Vehicles and Equip.'!E89</f>
        <v>0</v>
      </c>
      <c r="D98" s="184">
        <f>'Inventory - Vehicles and Equip.'!F89</f>
        <v>0</v>
      </c>
      <c r="E98" s="185">
        <f>'Inventory - Vehicles and Equip.'!G89</f>
        <v>0</v>
      </c>
      <c r="F98" s="217">
        <f>'Inventory - Vehicles and Equip.'!H89</f>
        <v>0</v>
      </c>
      <c r="G98" s="187">
        <f>'Inventory - Vehicles and Equip.'!L89</f>
        <v>0</v>
      </c>
      <c r="H98" s="188">
        <f>'Inventory - Vehicles and Equip.'!J89-'Inventory - Vehicles and Equip.'!O89</f>
        <v>0</v>
      </c>
      <c r="I98" s="188">
        <f>'Inventory - Vehicles and Equip.'!N89</f>
        <v>0</v>
      </c>
      <c r="J98" s="188">
        <f>'Inventory - Vehicles and Equip.'!AD89</f>
        <v>0</v>
      </c>
      <c r="K98" s="190">
        <f t="shared" si="35"/>
        <v>0</v>
      </c>
      <c r="L98" s="190">
        <f t="shared" si="38"/>
        <v>0</v>
      </c>
      <c r="M98" s="190">
        <f t="shared" si="39"/>
        <v>0</v>
      </c>
      <c r="N98" s="190">
        <f t="shared" si="40"/>
        <v>0</v>
      </c>
      <c r="O98" s="190">
        <f t="shared" si="41"/>
        <v>0</v>
      </c>
      <c r="P98" s="191">
        <f t="shared" si="42"/>
        <v>0</v>
      </c>
      <c r="Q98" s="169" t="str">
        <f t="shared" si="43"/>
        <v/>
      </c>
      <c r="R98" s="192" t="str">
        <f t="shared" si="47"/>
        <v/>
      </c>
      <c r="S98" s="169" t="str">
        <f t="shared" si="47"/>
        <v/>
      </c>
      <c r="T98" s="169" t="str">
        <f t="shared" si="47"/>
        <v/>
      </c>
      <c r="U98" s="169" t="str">
        <f t="shared" si="47"/>
        <v/>
      </c>
      <c r="V98" s="169" t="str">
        <f t="shared" si="47"/>
        <v/>
      </c>
      <c r="W98" s="169" t="str">
        <f t="shared" si="47"/>
        <v/>
      </c>
      <c r="X98" s="169" t="str">
        <f t="shared" si="47"/>
        <v/>
      </c>
      <c r="Y98" s="169" t="str">
        <f t="shared" si="47"/>
        <v/>
      </c>
      <c r="Z98" s="169" t="str">
        <f t="shared" si="47"/>
        <v/>
      </c>
      <c r="AA98" s="169" t="str">
        <f t="shared" si="47"/>
        <v/>
      </c>
      <c r="AB98" s="169" t="str">
        <f t="shared" si="48"/>
        <v/>
      </c>
      <c r="AC98" s="169" t="str">
        <f t="shared" si="48"/>
        <v/>
      </c>
      <c r="AD98" s="169" t="str">
        <f t="shared" si="48"/>
        <v/>
      </c>
      <c r="AE98" s="169" t="str">
        <f t="shared" si="48"/>
        <v/>
      </c>
      <c r="AF98" s="169" t="str">
        <f t="shared" si="48"/>
        <v/>
      </c>
      <c r="AG98" s="169" t="str">
        <f t="shared" si="48"/>
        <v/>
      </c>
      <c r="AH98" s="169" t="str">
        <f t="shared" si="48"/>
        <v/>
      </c>
      <c r="AI98" s="169" t="str">
        <f t="shared" si="48"/>
        <v/>
      </c>
      <c r="AJ98" s="169" t="str">
        <f t="shared" si="48"/>
        <v/>
      </c>
      <c r="AK98" s="169" t="str">
        <f t="shared" si="48"/>
        <v/>
      </c>
      <c r="AL98" s="169" t="str">
        <f t="shared" si="48"/>
        <v/>
      </c>
      <c r="AM98" s="169" t="str">
        <f t="shared" si="48"/>
        <v/>
      </c>
      <c r="AN98" s="169" t="str">
        <f t="shared" si="48"/>
        <v/>
      </c>
      <c r="AO98" s="169" t="str">
        <f t="shared" si="48"/>
        <v/>
      </c>
      <c r="AP98" s="169" t="str">
        <f t="shared" si="48"/>
        <v/>
      </c>
      <c r="AQ98" s="170">
        <f t="shared" si="44"/>
        <v>0</v>
      </c>
      <c r="AR98" s="170">
        <f t="shared" si="45"/>
        <v>0</v>
      </c>
      <c r="AS98" s="193">
        <f t="shared" si="46"/>
        <v>0</v>
      </c>
    </row>
    <row r="99" spans="1:45" ht="27.75" customHeight="1">
      <c r="A99" s="184">
        <f>'Inventory - Vehicles and Equip.'!A90</f>
        <v>87</v>
      </c>
      <c r="B99" s="184"/>
      <c r="C99" s="184">
        <f>'Inventory - Vehicles and Equip.'!E90</f>
        <v>0</v>
      </c>
      <c r="D99" s="184">
        <f>'Inventory - Vehicles and Equip.'!F90</f>
        <v>0</v>
      </c>
      <c r="E99" s="185">
        <f>'Inventory - Vehicles and Equip.'!G90</f>
        <v>0</v>
      </c>
      <c r="F99" s="217">
        <f>'Inventory - Vehicles and Equip.'!H90</f>
        <v>0</v>
      </c>
      <c r="G99" s="187">
        <f>'Inventory - Vehicles and Equip.'!L90</f>
        <v>0</v>
      </c>
      <c r="H99" s="188">
        <f>'Inventory - Vehicles and Equip.'!J90-'Inventory - Vehicles and Equip.'!O90</f>
        <v>0</v>
      </c>
      <c r="I99" s="188">
        <f>'Inventory - Vehicles and Equip.'!N90</f>
        <v>0</v>
      </c>
      <c r="J99" s="188">
        <f>'Inventory - Vehicles and Equip.'!AD90</f>
        <v>0</v>
      </c>
      <c r="K99" s="190">
        <f t="shared" si="35"/>
        <v>0</v>
      </c>
      <c r="L99" s="190">
        <f t="shared" si="38"/>
        <v>0</v>
      </c>
      <c r="M99" s="190">
        <f t="shared" si="39"/>
        <v>0</v>
      </c>
      <c r="N99" s="190">
        <f t="shared" si="40"/>
        <v>0</v>
      </c>
      <c r="O99" s="190">
        <f t="shared" si="41"/>
        <v>0</v>
      </c>
      <c r="P99" s="191">
        <f t="shared" si="42"/>
        <v>0</v>
      </c>
      <c r="Q99" s="169" t="str">
        <f t="shared" si="43"/>
        <v/>
      </c>
      <c r="R99" s="192" t="str">
        <f t="shared" si="47"/>
        <v/>
      </c>
      <c r="S99" s="169" t="str">
        <f t="shared" si="47"/>
        <v/>
      </c>
      <c r="T99" s="169" t="str">
        <f t="shared" si="47"/>
        <v/>
      </c>
      <c r="U99" s="169" t="str">
        <f t="shared" si="47"/>
        <v/>
      </c>
      <c r="V99" s="169" t="str">
        <f t="shared" si="47"/>
        <v/>
      </c>
      <c r="W99" s="169" t="str">
        <f t="shared" si="47"/>
        <v/>
      </c>
      <c r="X99" s="169" t="str">
        <f t="shared" si="47"/>
        <v/>
      </c>
      <c r="Y99" s="169" t="str">
        <f t="shared" si="47"/>
        <v/>
      </c>
      <c r="Z99" s="169" t="str">
        <f t="shared" si="47"/>
        <v/>
      </c>
      <c r="AA99" s="169" t="str">
        <f t="shared" si="47"/>
        <v/>
      </c>
      <c r="AB99" s="169" t="str">
        <f t="shared" si="48"/>
        <v/>
      </c>
      <c r="AC99" s="169" t="str">
        <f t="shared" si="48"/>
        <v/>
      </c>
      <c r="AD99" s="169" t="str">
        <f t="shared" si="48"/>
        <v/>
      </c>
      <c r="AE99" s="169" t="str">
        <f t="shared" si="48"/>
        <v/>
      </c>
      <c r="AF99" s="169" t="str">
        <f t="shared" si="48"/>
        <v/>
      </c>
      <c r="AG99" s="169" t="str">
        <f t="shared" si="48"/>
        <v/>
      </c>
      <c r="AH99" s="169" t="str">
        <f t="shared" si="48"/>
        <v/>
      </c>
      <c r="AI99" s="169" t="str">
        <f t="shared" si="48"/>
        <v/>
      </c>
      <c r="AJ99" s="169" t="str">
        <f t="shared" si="48"/>
        <v/>
      </c>
      <c r="AK99" s="169" t="str">
        <f t="shared" si="48"/>
        <v/>
      </c>
      <c r="AL99" s="169" t="str">
        <f t="shared" si="48"/>
        <v/>
      </c>
      <c r="AM99" s="169" t="str">
        <f t="shared" si="48"/>
        <v/>
      </c>
      <c r="AN99" s="169" t="str">
        <f t="shared" si="48"/>
        <v/>
      </c>
      <c r="AO99" s="169" t="str">
        <f t="shared" si="48"/>
        <v/>
      </c>
      <c r="AP99" s="169" t="str">
        <f t="shared" si="48"/>
        <v/>
      </c>
      <c r="AQ99" s="170">
        <f t="shared" si="44"/>
        <v>0</v>
      </c>
      <c r="AR99" s="170">
        <f t="shared" si="45"/>
        <v>0</v>
      </c>
      <c r="AS99" s="193">
        <f t="shared" si="46"/>
        <v>0</v>
      </c>
    </row>
    <row r="100" spans="1:45" ht="27.75" customHeight="1">
      <c r="A100" s="184">
        <f>'Inventory - Vehicles and Equip.'!A91</f>
        <v>88</v>
      </c>
      <c r="B100" s="184"/>
      <c r="C100" s="184">
        <f>'Inventory - Vehicles and Equip.'!E91</f>
        <v>0</v>
      </c>
      <c r="D100" s="184">
        <f>'Inventory - Vehicles and Equip.'!F91</f>
        <v>0</v>
      </c>
      <c r="E100" s="185">
        <f>'Inventory - Vehicles and Equip.'!G91</f>
        <v>0</v>
      </c>
      <c r="F100" s="217">
        <f>'Inventory - Vehicles and Equip.'!H91</f>
        <v>0</v>
      </c>
      <c r="G100" s="187">
        <f>'Inventory - Vehicles and Equip.'!L91</f>
        <v>0</v>
      </c>
      <c r="H100" s="188">
        <f>'Inventory - Vehicles and Equip.'!J91-'Inventory - Vehicles and Equip.'!O91</f>
        <v>0</v>
      </c>
      <c r="I100" s="188">
        <f>'Inventory - Vehicles and Equip.'!N91</f>
        <v>0</v>
      </c>
      <c r="J100" s="188">
        <f>'Inventory - Vehicles and Equip.'!AD91</f>
        <v>0</v>
      </c>
      <c r="K100" s="190">
        <f t="shared" si="35"/>
        <v>0</v>
      </c>
      <c r="L100" s="190">
        <f t="shared" si="38"/>
        <v>0</v>
      </c>
      <c r="M100" s="190">
        <f t="shared" si="39"/>
        <v>0</v>
      </c>
      <c r="N100" s="190">
        <f t="shared" si="40"/>
        <v>0</v>
      </c>
      <c r="O100" s="190">
        <f t="shared" si="41"/>
        <v>0</v>
      </c>
      <c r="P100" s="191">
        <f t="shared" si="42"/>
        <v>0</v>
      </c>
      <c r="Q100" s="169" t="str">
        <f t="shared" si="43"/>
        <v/>
      </c>
      <c r="R100" s="192" t="str">
        <f t="shared" si="47"/>
        <v/>
      </c>
      <c r="S100" s="169" t="str">
        <f t="shared" si="47"/>
        <v/>
      </c>
      <c r="T100" s="169" t="str">
        <f t="shared" si="47"/>
        <v/>
      </c>
      <c r="U100" s="169" t="str">
        <f t="shared" si="47"/>
        <v/>
      </c>
      <c r="V100" s="169" t="str">
        <f t="shared" si="47"/>
        <v/>
      </c>
      <c r="W100" s="169" t="str">
        <f t="shared" si="47"/>
        <v/>
      </c>
      <c r="X100" s="169" t="str">
        <f t="shared" si="47"/>
        <v/>
      </c>
      <c r="Y100" s="169" t="str">
        <f t="shared" si="47"/>
        <v/>
      </c>
      <c r="Z100" s="169" t="str">
        <f t="shared" si="47"/>
        <v/>
      </c>
      <c r="AA100" s="169" t="str">
        <f t="shared" si="47"/>
        <v/>
      </c>
      <c r="AB100" s="169" t="str">
        <f t="shared" si="48"/>
        <v/>
      </c>
      <c r="AC100" s="169" t="str">
        <f t="shared" si="48"/>
        <v/>
      </c>
      <c r="AD100" s="169" t="str">
        <f t="shared" si="48"/>
        <v/>
      </c>
      <c r="AE100" s="169" t="str">
        <f t="shared" si="48"/>
        <v/>
      </c>
      <c r="AF100" s="169" t="str">
        <f t="shared" si="48"/>
        <v/>
      </c>
      <c r="AG100" s="169" t="str">
        <f t="shared" si="48"/>
        <v/>
      </c>
      <c r="AH100" s="169" t="str">
        <f t="shared" si="48"/>
        <v/>
      </c>
      <c r="AI100" s="169" t="str">
        <f t="shared" si="48"/>
        <v/>
      </c>
      <c r="AJ100" s="169" t="str">
        <f t="shared" si="48"/>
        <v/>
      </c>
      <c r="AK100" s="169" t="str">
        <f t="shared" si="48"/>
        <v/>
      </c>
      <c r="AL100" s="169" t="str">
        <f t="shared" si="48"/>
        <v/>
      </c>
      <c r="AM100" s="169" t="str">
        <f t="shared" si="48"/>
        <v/>
      </c>
      <c r="AN100" s="169" t="str">
        <f t="shared" si="48"/>
        <v/>
      </c>
      <c r="AO100" s="169" t="str">
        <f t="shared" si="48"/>
        <v/>
      </c>
      <c r="AP100" s="169" t="str">
        <f t="shared" si="48"/>
        <v/>
      </c>
      <c r="AQ100" s="170">
        <f t="shared" si="44"/>
        <v>0</v>
      </c>
      <c r="AR100" s="170">
        <f t="shared" si="45"/>
        <v>0</v>
      </c>
      <c r="AS100" s="193">
        <f t="shared" si="46"/>
        <v>0</v>
      </c>
    </row>
    <row r="101" spans="1:45" ht="27.75" customHeight="1">
      <c r="A101" s="184">
        <f>'Inventory - Vehicles and Equip.'!A92</f>
        <v>89</v>
      </c>
      <c r="B101" s="184"/>
      <c r="C101" s="184">
        <f>'Inventory - Vehicles and Equip.'!E92</f>
        <v>0</v>
      </c>
      <c r="D101" s="184">
        <f>'Inventory - Vehicles and Equip.'!F92</f>
        <v>0</v>
      </c>
      <c r="E101" s="185">
        <f>'Inventory - Vehicles and Equip.'!G92</f>
        <v>0</v>
      </c>
      <c r="F101" s="217">
        <f>'Inventory - Vehicles and Equip.'!H92</f>
        <v>0</v>
      </c>
      <c r="G101" s="187">
        <f>'Inventory - Vehicles and Equip.'!L92</f>
        <v>0</v>
      </c>
      <c r="H101" s="188">
        <f>'Inventory - Vehicles and Equip.'!J92-'Inventory - Vehicles and Equip.'!O92</f>
        <v>0</v>
      </c>
      <c r="I101" s="188">
        <f>'Inventory - Vehicles and Equip.'!N92</f>
        <v>0</v>
      </c>
      <c r="J101" s="188">
        <f>'Inventory - Vehicles and Equip.'!AD92</f>
        <v>0</v>
      </c>
      <c r="K101" s="190">
        <f t="shared" si="35"/>
        <v>0</v>
      </c>
      <c r="L101" s="190">
        <f t="shared" si="38"/>
        <v>0</v>
      </c>
      <c r="M101" s="190">
        <f t="shared" si="39"/>
        <v>0</v>
      </c>
      <c r="N101" s="190">
        <f t="shared" si="40"/>
        <v>0</v>
      </c>
      <c r="O101" s="190">
        <f t="shared" si="41"/>
        <v>0</v>
      </c>
      <c r="P101" s="191">
        <f t="shared" si="42"/>
        <v>0</v>
      </c>
      <c r="Q101" s="169" t="str">
        <f t="shared" si="43"/>
        <v/>
      </c>
      <c r="R101" s="192" t="str">
        <f t="shared" si="47"/>
        <v/>
      </c>
      <c r="S101" s="169" t="str">
        <f t="shared" si="47"/>
        <v/>
      </c>
      <c r="T101" s="169" t="str">
        <f t="shared" si="47"/>
        <v/>
      </c>
      <c r="U101" s="169" t="str">
        <f t="shared" si="47"/>
        <v/>
      </c>
      <c r="V101" s="169" t="str">
        <f t="shared" si="47"/>
        <v/>
      </c>
      <c r="W101" s="169" t="str">
        <f t="shared" si="47"/>
        <v/>
      </c>
      <c r="X101" s="169" t="str">
        <f t="shared" si="47"/>
        <v/>
      </c>
      <c r="Y101" s="169" t="str">
        <f t="shared" si="47"/>
        <v/>
      </c>
      <c r="Z101" s="169" t="str">
        <f t="shared" si="47"/>
        <v/>
      </c>
      <c r="AA101" s="169" t="str">
        <f t="shared" si="47"/>
        <v/>
      </c>
      <c r="AB101" s="169" t="str">
        <f t="shared" si="48"/>
        <v/>
      </c>
      <c r="AC101" s="169" t="str">
        <f t="shared" si="48"/>
        <v/>
      </c>
      <c r="AD101" s="169" t="str">
        <f t="shared" si="48"/>
        <v/>
      </c>
      <c r="AE101" s="169" t="str">
        <f t="shared" si="48"/>
        <v/>
      </c>
      <c r="AF101" s="169" t="str">
        <f t="shared" si="48"/>
        <v/>
      </c>
      <c r="AG101" s="169" t="str">
        <f t="shared" si="48"/>
        <v/>
      </c>
      <c r="AH101" s="169" t="str">
        <f t="shared" si="48"/>
        <v/>
      </c>
      <c r="AI101" s="169" t="str">
        <f t="shared" si="48"/>
        <v/>
      </c>
      <c r="AJ101" s="169" t="str">
        <f t="shared" si="48"/>
        <v/>
      </c>
      <c r="AK101" s="169" t="str">
        <f t="shared" si="48"/>
        <v/>
      </c>
      <c r="AL101" s="169" t="str">
        <f t="shared" si="48"/>
        <v/>
      </c>
      <c r="AM101" s="169" t="str">
        <f t="shared" si="48"/>
        <v/>
      </c>
      <c r="AN101" s="169" t="str">
        <f t="shared" si="48"/>
        <v/>
      </c>
      <c r="AO101" s="169" t="str">
        <f t="shared" si="48"/>
        <v/>
      </c>
      <c r="AP101" s="169" t="str">
        <f t="shared" si="48"/>
        <v/>
      </c>
      <c r="AQ101" s="170">
        <f t="shared" si="44"/>
        <v>0</v>
      </c>
      <c r="AR101" s="170">
        <f t="shared" si="45"/>
        <v>0</v>
      </c>
      <c r="AS101" s="193">
        <f t="shared" si="46"/>
        <v>0</v>
      </c>
    </row>
    <row r="102" spans="1:45" ht="27.75" customHeight="1">
      <c r="A102" s="184">
        <f>'Inventory - Vehicles and Equip.'!A93</f>
        <v>90</v>
      </c>
      <c r="B102" s="184"/>
      <c r="C102" s="184">
        <f>'Inventory - Vehicles and Equip.'!E93</f>
        <v>0</v>
      </c>
      <c r="D102" s="184">
        <f>'Inventory - Vehicles and Equip.'!F93</f>
        <v>0</v>
      </c>
      <c r="E102" s="185">
        <f>'Inventory - Vehicles and Equip.'!G93</f>
        <v>0</v>
      </c>
      <c r="F102" s="217">
        <f>'Inventory - Vehicles and Equip.'!H93</f>
        <v>0</v>
      </c>
      <c r="G102" s="187">
        <f>'Inventory - Vehicles and Equip.'!L93</f>
        <v>0</v>
      </c>
      <c r="H102" s="188">
        <f>'Inventory - Vehicles and Equip.'!J93-'Inventory - Vehicles and Equip.'!O93</f>
        <v>0</v>
      </c>
      <c r="I102" s="188">
        <f>'Inventory - Vehicles and Equip.'!N93</f>
        <v>0</v>
      </c>
      <c r="J102" s="188">
        <f>'Inventory - Vehicles and Equip.'!AD93</f>
        <v>0</v>
      </c>
      <c r="K102" s="190">
        <f t="shared" si="35"/>
        <v>0</v>
      </c>
      <c r="L102" s="190">
        <f t="shared" si="38"/>
        <v>0</v>
      </c>
      <c r="M102" s="190">
        <f t="shared" si="39"/>
        <v>0</v>
      </c>
      <c r="N102" s="190">
        <f t="shared" si="40"/>
        <v>0</v>
      </c>
      <c r="O102" s="190">
        <f t="shared" si="41"/>
        <v>0</v>
      </c>
      <c r="P102" s="191">
        <f t="shared" si="42"/>
        <v>0</v>
      </c>
      <c r="Q102" s="169" t="str">
        <f t="shared" si="43"/>
        <v/>
      </c>
      <c r="R102" s="192" t="str">
        <f t="shared" si="47"/>
        <v/>
      </c>
      <c r="S102" s="169" t="str">
        <f t="shared" si="47"/>
        <v/>
      </c>
      <c r="T102" s="169" t="str">
        <f t="shared" si="47"/>
        <v/>
      </c>
      <c r="U102" s="169" t="str">
        <f t="shared" si="47"/>
        <v/>
      </c>
      <c r="V102" s="169" t="str">
        <f t="shared" si="47"/>
        <v/>
      </c>
      <c r="W102" s="169" t="str">
        <f t="shared" si="47"/>
        <v/>
      </c>
      <c r="X102" s="169" t="str">
        <f t="shared" si="47"/>
        <v/>
      </c>
      <c r="Y102" s="169" t="str">
        <f t="shared" si="47"/>
        <v/>
      </c>
      <c r="Z102" s="169" t="str">
        <f t="shared" si="47"/>
        <v/>
      </c>
      <c r="AA102" s="169" t="str">
        <f t="shared" si="47"/>
        <v/>
      </c>
      <c r="AB102" s="169" t="str">
        <f t="shared" si="48"/>
        <v/>
      </c>
      <c r="AC102" s="169" t="str">
        <f t="shared" si="48"/>
        <v/>
      </c>
      <c r="AD102" s="169" t="str">
        <f t="shared" si="48"/>
        <v/>
      </c>
      <c r="AE102" s="169" t="str">
        <f t="shared" si="48"/>
        <v/>
      </c>
      <c r="AF102" s="169" t="str">
        <f t="shared" si="48"/>
        <v/>
      </c>
      <c r="AG102" s="169" t="str">
        <f t="shared" si="48"/>
        <v/>
      </c>
      <c r="AH102" s="169" t="str">
        <f t="shared" si="48"/>
        <v/>
      </c>
      <c r="AI102" s="169" t="str">
        <f t="shared" si="48"/>
        <v/>
      </c>
      <c r="AJ102" s="169" t="str">
        <f t="shared" si="48"/>
        <v/>
      </c>
      <c r="AK102" s="169" t="str">
        <f t="shared" si="48"/>
        <v/>
      </c>
      <c r="AL102" s="169" t="str">
        <f t="shared" si="48"/>
        <v/>
      </c>
      <c r="AM102" s="169" t="str">
        <f t="shared" si="48"/>
        <v/>
      </c>
      <c r="AN102" s="169" t="str">
        <f t="shared" si="48"/>
        <v/>
      </c>
      <c r="AO102" s="169" t="str">
        <f t="shared" si="48"/>
        <v/>
      </c>
      <c r="AP102" s="169" t="str">
        <f t="shared" si="48"/>
        <v/>
      </c>
      <c r="AQ102" s="170">
        <f t="shared" si="44"/>
        <v>0</v>
      </c>
      <c r="AR102" s="170">
        <f t="shared" si="45"/>
        <v>0</v>
      </c>
      <c r="AS102" s="193">
        <f t="shared" si="46"/>
        <v>0</v>
      </c>
    </row>
    <row r="103" spans="1:45" ht="27.75" customHeight="1">
      <c r="A103" s="184">
        <f>'Inventory - Vehicles and Equip.'!A94</f>
        <v>91</v>
      </c>
      <c r="B103" s="184"/>
      <c r="C103" s="184">
        <f>'Inventory - Vehicles and Equip.'!E94</f>
        <v>0</v>
      </c>
      <c r="D103" s="184">
        <f>'Inventory - Vehicles and Equip.'!F94</f>
        <v>0</v>
      </c>
      <c r="E103" s="185">
        <f>'Inventory - Vehicles and Equip.'!G94</f>
        <v>0</v>
      </c>
      <c r="F103" s="217">
        <f>'Inventory - Vehicles and Equip.'!H94</f>
        <v>0</v>
      </c>
      <c r="G103" s="187">
        <f>'Inventory - Vehicles and Equip.'!L94</f>
        <v>0</v>
      </c>
      <c r="H103" s="188">
        <f>'Inventory - Vehicles and Equip.'!J94-'Inventory - Vehicles and Equip.'!O94</f>
        <v>0</v>
      </c>
      <c r="I103" s="188">
        <f>'Inventory - Vehicles and Equip.'!N94</f>
        <v>0</v>
      </c>
      <c r="J103" s="188">
        <f>'Inventory - Vehicles and Equip.'!AD94</f>
        <v>0</v>
      </c>
      <c r="K103" s="190">
        <f t="shared" si="35"/>
        <v>0</v>
      </c>
      <c r="L103" s="190">
        <f t="shared" si="38"/>
        <v>0</v>
      </c>
      <c r="M103" s="190">
        <f t="shared" si="39"/>
        <v>0</v>
      </c>
      <c r="N103" s="190">
        <f t="shared" si="40"/>
        <v>0</v>
      </c>
      <c r="O103" s="190">
        <f t="shared" si="41"/>
        <v>0</v>
      </c>
      <c r="P103" s="191">
        <f t="shared" si="42"/>
        <v>0</v>
      </c>
      <c r="Q103" s="169" t="str">
        <f t="shared" si="43"/>
        <v/>
      </c>
      <c r="R103" s="192" t="str">
        <f t="shared" ref="R103:AA112" si="49">IF(OR($K103=R$12,$L103=R$12,$M103=R$12,$N103=R$12,$O103=R$12,$P103=R$12),$G103,"")</f>
        <v/>
      </c>
      <c r="S103" s="169" t="str">
        <f t="shared" si="49"/>
        <v/>
      </c>
      <c r="T103" s="169" t="str">
        <f t="shared" si="49"/>
        <v/>
      </c>
      <c r="U103" s="169" t="str">
        <f t="shared" si="49"/>
        <v/>
      </c>
      <c r="V103" s="169" t="str">
        <f t="shared" si="49"/>
        <v/>
      </c>
      <c r="W103" s="169" t="str">
        <f t="shared" si="49"/>
        <v/>
      </c>
      <c r="X103" s="169" t="str">
        <f t="shared" si="49"/>
        <v/>
      </c>
      <c r="Y103" s="169" t="str">
        <f t="shared" si="49"/>
        <v/>
      </c>
      <c r="Z103" s="169" t="str">
        <f t="shared" si="49"/>
        <v/>
      </c>
      <c r="AA103" s="169" t="str">
        <f t="shared" si="49"/>
        <v/>
      </c>
      <c r="AB103" s="169" t="str">
        <f t="shared" ref="AB103:AP112" si="50">IF(OR($K103=AB$12,$L103=AB$12,$M103=AB$12,$N103=AB$12,$O103=AB$12,$P103=AB$12),$G103,"")</f>
        <v/>
      </c>
      <c r="AC103" s="169" t="str">
        <f t="shared" si="50"/>
        <v/>
      </c>
      <c r="AD103" s="169" t="str">
        <f t="shared" si="50"/>
        <v/>
      </c>
      <c r="AE103" s="169" t="str">
        <f t="shared" si="50"/>
        <v/>
      </c>
      <c r="AF103" s="169" t="str">
        <f t="shared" si="50"/>
        <v/>
      </c>
      <c r="AG103" s="169" t="str">
        <f t="shared" si="50"/>
        <v/>
      </c>
      <c r="AH103" s="169" t="str">
        <f t="shared" si="50"/>
        <v/>
      </c>
      <c r="AI103" s="169" t="str">
        <f t="shared" si="50"/>
        <v/>
      </c>
      <c r="AJ103" s="169" t="str">
        <f t="shared" si="50"/>
        <v/>
      </c>
      <c r="AK103" s="169" t="str">
        <f t="shared" si="50"/>
        <v/>
      </c>
      <c r="AL103" s="169" t="str">
        <f t="shared" si="50"/>
        <v/>
      </c>
      <c r="AM103" s="169" t="str">
        <f t="shared" si="50"/>
        <v/>
      </c>
      <c r="AN103" s="169" t="str">
        <f t="shared" si="50"/>
        <v/>
      </c>
      <c r="AO103" s="169" t="str">
        <f t="shared" si="50"/>
        <v/>
      </c>
      <c r="AP103" s="169" t="str">
        <f t="shared" si="50"/>
        <v/>
      </c>
      <c r="AQ103" s="170">
        <f t="shared" si="44"/>
        <v>0</v>
      </c>
      <c r="AR103" s="170">
        <f t="shared" si="45"/>
        <v>0</v>
      </c>
      <c r="AS103" s="193">
        <f t="shared" si="46"/>
        <v>0</v>
      </c>
    </row>
    <row r="104" spans="1:45" ht="27.75" customHeight="1">
      <c r="A104" s="184">
        <f>'Inventory - Vehicles and Equip.'!A95</f>
        <v>92</v>
      </c>
      <c r="B104" s="184"/>
      <c r="C104" s="184">
        <f>'Inventory - Vehicles and Equip.'!E95</f>
        <v>0</v>
      </c>
      <c r="D104" s="184">
        <f>'Inventory - Vehicles and Equip.'!F95</f>
        <v>0</v>
      </c>
      <c r="E104" s="185">
        <f>'Inventory - Vehicles and Equip.'!G95</f>
        <v>0</v>
      </c>
      <c r="F104" s="217">
        <f>'Inventory - Vehicles and Equip.'!H95</f>
        <v>0</v>
      </c>
      <c r="G104" s="187">
        <f>'Inventory - Vehicles and Equip.'!L95</f>
        <v>0</v>
      </c>
      <c r="H104" s="188">
        <f>'Inventory - Vehicles and Equip.'!J95-'Inventory - Vehicles and Equip.'!O95</f>
        <v>0</v>
      </c>
      <c r="I104" s="188">
        <f>'Inventory - Vehicles and Equip.'!N95</f>
        <v>0</v>
      </c>
      <c r="J104" s="188">
        <f>'Inventory - Vehicles and Equip.'!AD95</f>
        <v>0</v>
      </c>
      <c r="K104" s="190">
        <f t="shared" si="35"/>
        <v>0</v>
      </c>
      <c r="L104" s="190">
        <f t="shared" si="38"/>
        <v>0</v>
      </c>
      <c r="M104" s="190">
        <f t="shared" si="39"/>
        <v>0</v>
      </c>
      <c r="N104" s="190">
        <f t="shared" si="40"/>
        <v>0</v>
      </c>
      <c r="O104" s="190">
        <f t="shared" si="41"/>
        <v>0</v>
      </c>
      <c r="P104" s="191">
        <f t="shared" si="42"/>
        <v>0</v>
      </c>
      <c r="Q104" s="169" t="str">
        <f t="shared" si="43"/>
        <v/>
      </c>
      <c r="R104" s="192" t="str">
        <f t="shared" si="49"/>
        <v/>
      </c>
      <c r="S104" s="169" t="str">
        <f t="shared" si="49"/>
        <v/>
      </c>
      <c r="T104" s="169" t="str">
        <f t="shared" si="49"/>
        <v/>
      </c>
      <c r="U104" s="169" t="str">
        <f t="shared" si="49"/>
        <v/>
      </c>
      <c r="V104" s="169" t="str">
        <f t="shared" si="49"/>
        <v/>
      </c>
      <c r="W104" s="169" t="str">
        <f t="shared" si="49"/>
        <v/>
      </c>
      <c r="X104" s="169" t="str">
        <f t="shared" si="49"/>
        <v/>
      </c>
      <c r="Y104" s="169" t="str">
        <f t="shared" si="49"/>
        <v/>
      </c>
      <c r="Z104" s="169" t="str">
        <f t="shared" si="49"/>
        <v/>
      </c>
      <c r="AA104" s="169" t="str">
        <f t="shared" si="49"/>
        <v/>
      </c>
      <c r="AB104" s="169" t="str">
        <f t="shared" si="50"/>
        <v/>
      </c>
      <c r="AC104" s="169" t="str">
        <f t="shared" si="50"/>
        <v/>
      </c>
      <c r="AD104" s="169" t="str">
        <f t="shared" si="50"/>
        <v/>
      </c>
      <c r="AE104" s="169" t="str">
        <f t="shared" si="50"/>
        <v/>
      </c>
      <c r="AF104" s="169" t="str">
        <f t="shared" si="50"/>
        <v/>
      </c>
      <c r="AG104" s="169" t="str">
        <f t="shared" si="50"/>
        <v/>
      </c>
      <c r="AH104" s="169" t="str">
        <f t="shared" si="50"/>
        <v/>
      </c>
      <c r="AI104" s="169" t="str">
        <f t="shared" si="50"/>
        <v/>
      </c>
      <c r="AJ104" s="169" t="str">
        <f t="shared" si="50"/>
        <v/>
      </c>
      <c r="AK104" s="169" t="str">
        <f t="shared" si="50"/>
        <v/>
      </c>
      <c r="AL104" s="169" t="str">
        <f t="shared" si="50"/>
        <v/>
      </c>
      <c r="AM104" s="169" t="str">
        <f t="shared" si="50"/>
        <v/>
      </c>
      <c r="AN104" s="169" t="str">
        <f t="shared" si="50"/>
        <v/>
      </c>
      <c r="AO104" s="169" t="str">
        <f t="shared" si="50"/>
        <v/>
      </c>
      <c r="AP104" s="169" t="str">
        <f t="shared" si="50"/>
        <v/>
      </c>
      <c r="AQ104" s="170">
        <f t="shared" si="44"/>
        <v>0</v>
      </c>
      <c r="AR104" s="170">
        <f t="shared" si="45"/>
        <v>0</v>
      </c>
      <c r="AS104" s="193">
        <f t="shared" si="46"/>
        <v>0</v>
      </c>
    </row>
    <row r="105" spans="1:45" ht="27.75" customHeight="1">
      <c r="A105" s="184">
        <f>'Inventory - Vehicles and Equip.'!A96</f>
        <v>93</v>
      </c>
      <c r="B105" s="184"/>
      <c r="C105" s="184">
        <f>'Inventory - Vehicles and Equip.'!E96</f>
        <v>0</v>
      </c>
      <c r="D105" s="184">
        <f>'Inventory - Vehicles and Equip.'!F96</f>
        <v>0</v>
      </c>
      <c r="E105" s="185">
        <f>'Inventory - Vehicles and Equip.'!G96</f>
        <v>0</v>
      </c>
      <c r="F105" s="217">
        <f>'Inventory - Vehicles and Equip.'!H96</f>
        <v>0</v>
      </c>
      <c r="G105" s="187">
        <f>'Inventory - Vehicles and Equip.'!L96</f>
        <v>0</v>
      </c>
      <c r="H105" s="188">
        <f>'Inventory - Vehicles and Equip.'!J96-'Inventory - Vehicles and Equip.'!O96</f>
        <v>0</v>
      </c>
      <c r="I105" s="188">
        <f>'Inventory - Vehicles and Equip.'!N96</f>
        <v>0</v>
      </c>
      <c r="J105" s="188">
        <f>'Inventory - Vehicles and Equip.'!AD96</f>
        <v>0</v>
      </c>
      <c r="K105" s="190">
        <f t="shared" si="35"/>
        <v>0</v>
      </c>
      <c r="L105" s="190">
        <f t="shared" si="38"/>
        <v>0</v>
      </c>
      <c r="M105" s="190">
        <f t="shared" si="39"/>
        <v>0</v>
      </c>
      <c r="N105" s="190">
        <f t="shared" si="40"/>
        <v>0</v>
      </c>
      <c r="O105" s="190">
        <f t="shared" si="41"/>
        <v>0</v>
      </c>
      <c r="P105" s="191">
        <f t="shared" si="42"/>
        <v>0</v>
      </c>
      <c r="Q105" s="169" t="str">
        <f t="shared" si="43"/>
        <v/>
      </c>
      <c r="R105" s="192" t="str">
        <f t="shared" si="49"/>
        <v/>
      </c>
      <c r="S105" s="169" t="str">
        <f t="shared" si="49"/>
        <v/>
      </c>
      <c r="T105" s="169" t="str">
        <f t="shared" si="49"/>
        <v/>
      </c>
      <c r="U105" s="169" t="str">
        <f t="shared" si="49"/>
        <v/>
      </c>
      <c r="V105" s="169" t="str">
        <f t="shared" si="49"/>
        <v/>
      </c>
      <c r="W105" s="169" t="str">
        <f t="shared" si="49"/>
        <v/>
      </c>
      <c r="X105" s="169" t="str">
        <f t="shared" si="49"/>
        <v/>
      </c>
      <c r="Y105" s="169" t="str">
        <f t="shared" si="49"/>
        <v/>
      </c>
      <c r="Z105" s="169" t="str">
        <f t="shared" si="49"/>
        <v/>
      </c>
      <c r="AA105" s="169" t="str">
        <f t="shared" si="49"/>
        <v/>
      </c>
      <c r="AB105" s="169" t="str">
        <f t="shared" si="50"/>
        <v/>
      </c>
      <c r="AC105" s="169" t="str">
        <f t="shared" si="50"/>
        <v/>
      </c>
      <c r="AD105" s="169" t="str">
        <f t="shared" si="50"/>
        <v/>
      </c>
      <c r="AE105" s="169" t="str">
        <f t="shared" si="50"/>
        <v/>
      </c>
      <c r="AF105" s="169" t="str">
        <f t="shared" si="50"/>
        <v/>
      </c>
      <c r="AG105" s="169" t="str">
        <f t="shared" si="50"/>
        <v/>
      </c>
      <c r="AH105" s="169" t="str">
        <f t="shared" si="50"/>
        <v/>
      </c>
      <c r="AI105" s="169" t="str">
        <f t="shared" si="50"/>
        <v/>
      </c>
      <c r="AJ105" s="169" t="str">
        <f t="shared" si="50"/>
        <v/>
      </c>
      <c r="AK105" s="169" t="str">
        <f t="shared" si="50"/>
        <v/>
      </c>
      <c r="AL105" s="169" t="str">
        <f t="shared" si="50"/>
        <v/>
      </c>
      <c r="AM105" s="169" t="str">
        <f t="shared" si="50"/>
        <v/>
      </c>
      <c r="AN105" s="169" t="str">
        <f t="shared" si="50"/>
        <v/>
      </c>
      <c r="AO105" s="169" t="str">
        <f t="shared" si="50"/>
        <v/>
      </c>
      <c r="AP105" s="169" t="str">
        <f t="shared" si="50"/>
        <v/>
      </c>
      <c r="AQ105" s="170">
        <f t="shared" si="44"/>
        <v>0</v>
      </c>
      <c r="AR105" s="170">
        <f t="shared" si="45"/>
        <v>0</v>
      </c>
      <c r="AS105" s="193">
        <f t="shared" si="46"/>
        <v>0</v>
      </c>
    </row>
    <row r="106" spans="1:45" ht="27.75" customHeight="1">
      <c r="A106" s="184">
        <f>'Inventory - Vehicles and Equip.'!A97</f>
        <v>94</v>
      </c>
      <c r="B106" s="184"/>
      <c r="C106" s="184">
        <f>'Inventory - Vehicles and Equip.'!E97</f>
        <v>0</v>
      </c>
      <c r="D106" s="184">
        <f>'Inventory - Vehicles and Equip.'!F97</f>
        <v>0</v>
      </c>
      <c r="E106" s="185">
        <f>'Inventory - Vehicles and Equip.'!G97</f>
        <v>0</v>
      </c>
      <c r="F106" s="217">
        <f>'Inventory - Vehicles and Equip.'!H97</f>
        <v>0</v>
      </c>
      <c r="G106" s="187">
        <f>'Inventory - Vehicles and Equip.'!L97</f>
        <v>0</v>
      </c>
      <c r="H106" s="188">
        <f>'Inventory - Vehicles and Equip.'!J97-'Inventory - Vehicles and Equip.'!O97</f>
        <v>0</v>
      </c>
      <c r="I106" s="188">
        <f>'Inventory - Vehicles and Equip.'!N97</f>
        <v>0</v>
      </c>
      <c r="J106" s="188">
        <f>'Inventory - Vehicles and Equip.'!AD97</f>
        <v>0</v>
      </c>
      <c r="K106" s="190">
        <f t="shared" si="35"/>
        <v>0</v>
      </c>
      <c r="L106" s="190">
        <f t="shared" si="38"/>
        <v>0</v>
      </c>
      <c r="M106" s="190">
        <f t="shared" si="39"/>
        <v>0</v>
      </c>
      <c r="N106" s="190">
        <f t="shared" si="40"/>
        <v>0</v>
      </c>
      <c r="O106" s="190">
        <f t="shared" si="41"/>
        <v>0</v>
      </c>
      <c r="P106" s="191">
        <f t="shared" si="42"/>
        <v>0</v>
      </c>
      <c r="Q106" s="169" t="str">
        <f t="shared" si="43"/>
        <v/>
      </c>
      <c r="R106" s="192" t="str">
        <f t="shared" si="49"/>
        <v/>
      </c>
      <c r="S106" s="169" t="str">
        <f t="shared" si="49"/>
        <v/>
      </c>
      <c r="T106" s="169" t="str">
        <f t="shared" si="49"/>
        <v/>
      </c>
      <c r="U106" s="169" t="str">
        <f t="shared" si="49"/>
        <v/>
      </c>
      <c r="V106" s="169" t="str">
        <f t="shared" si="49"/>
        <v/>
      </c>
      <c r="W106" s="169" t="str">
        <f t="shared" si="49"/>
        <v/>
      </c>
      <c r="X106" s="169" t="str">
        <f t="shared" si="49"/>
        <v/>
      </c>
      <c r="Y106" s="169" t="str">
        <f t="shared" si="49"/>
        <v/>
      </c>
      <c r="Z106" s="169" t="str">
        <f t="shared" si="49"/>
        <v/>
      </c>
      <c r="AA106" s="169" t="str">
        <f t="shared" si="49"/>
        <v/>
      </c>
      <c r="AB106" s="169" t="str">
        <f t="shared" si="50"/>
        <v/>
      </c>
      <c r="AC106" s="169" t="str">
        <f t="shared" si="50"/>
        <v/>
      </c>
      <c r="AD106" s="169" t="str">
        <f t="shared" si="50"/>
        <v/>
      </c>
      <c r="AE106" s="169" t="str">
        <f t="shared" si="50"/>
        <v/>
      </c>
      <c r="AF106" s="169" t="str">
        <f t="shared" si="50"/>
        <v/>
      </c>
      <c r="AG106" s="169" t="str">
        <f t="shared" si="50"/>
        <v/>
      </c>
      <c r="AH106" s="169" t="str">
        <f t="shared" si="50"/>
        <v/>
      </c>
      <c r="AI106" s="169" t="str">
        <f t="shared" si="50"/>
        <v/>
      </c>
      <c r="AJ106" s="169" t="str">
        <f t="shared" si="50"/>
        <v/>
      </c>
      <c r="AK106" s="169" t="str">
        <f t="shared" si="50"/>
        <v/>
      </c>
      <c r="AL106" s="169" t="str">
        <f t="shared" si="50"/>
        <v/>
      </c>
      <c r="AM106" s="169" t="str">
        <f t="shared" si="50"/>
        <v/>
      </c>
      <c r="AN106" s="169" t="str">
        <f t="shared" si="50"/>
        <v/>
      </c>
      <c r="AO106" s="169" t="str">
        <f t="shared" si="50"/>
        <v/>
      </c>
      <c r="AP106" s="169" t="str">
        <f t="shared" si="50"/>
        <v/>
      </c>
      <c r="AQ106" s="170">
        <f t="shared" si="44"/>
        <v>0</v>
      </c>
      <c r="AR106" s="170">
        <f t="shared" si="45"/>
        <v>0</v>
      </c>
      <c r="AS106" s="193">
        <f t="shared" si="46"/>
        <v>0</v>
      </c>
    </row>
    <row r="107" spans="1:45" ht="27.75" customHeight="1">
      <c r="A107" s="184">
        <f>'Inventory - Vehicles and Equip.'!A98</f>
        <v>95</v>
      </c>
      <c r="B107" s="184"/>
      <c r="C107" s="184">
        <f>'Inventory - Vehicles and Equip.'!E98</f>
        <v>0</v>
      </c>
      <c r="D107" s="184">
        <f>'Inventory - Vehicles and Equip.'!F98</f>
        <v>0</v>
      </c>
      <c r="E107" s="185">
        <f>'Inventory - Vehicles and Equip.'!G98</f>
        <v>0</v>
      </c>
      <c r="F107" s="217">
        <f>'Inventory - Vehicles and Equip.'!H98</f>
        <v>0</v>
      </c>
      <c r="G107" s="187">
        <f>'Inventory - Vehicles and Equip.'!L98</f>
        <v>0</v>
      </c>
      <c r="H107" s="188">
        <f>'Inventory - Vehicles and Equip.'!J98-'Inventory - Vehicles and Equip.'!O98</f>
        <v>0</v>
      </c>
      <c r="I107" s="188">
        <f>'Inventory - Vehicles and Equip.'!N98</f>
        <v>0</v>
      </c>
      <c r="J107" s="188">
        <f>'Inventory - Vehicles and Equip.'!AD98</f>
        <v>0</v>
      </c>
      <c r="K107" s="190">
        <f t="shared" si="35"/>
        <v>0</v>
      </c>
      <c r="L107" s="190">
        <f t="shared" si="38"/>
        <v>0</v>
      </c>
      <c r="M107" s="190">
        <f t="shared" si="39"/>
        <v>0</v>
      </c>
      <c r="N107" s="190">
        <f t="shared" si="40"/>
        <v>0</v>
      </c>
      <c r="O107" s="190">
        <f t="shared" si="41"/>
        <v>0</v>
      </c>
      <c r="P107" s="191">
        <f t="shared" si="42"/>
        <v>0</v>
      </c>
      <c r="Q107" s="169" t="str">
        <f t="shared" si="43"/>
        <v/>
      </c>
      <c r="R107" s="192" t="str">
        <f t="shared" si="49"/>
        <v/>
      </c>
      <c r="S107" s="169" t="str">
        <f t="shared" si="49"/>
        <v/>
      </c>
      <c r="T107" s="169" t="str">
        <f t="shared" si="49"/>
        <v/>
      </c>
      <c r="U107" s="169" t="str">
        <f t="shared" si="49"/>
        <v/>
      </c>
      <c r="V107" s="169" t="str">
        <f t="shared" si="49"/>
        <v/>
      </c>
      <c r="W107" s="169" t="str">
        <f t="shared" si="49"/>
        <v/>
      </c>
      <c r="X107" s="169" t="str">
        <f t="shared" si="49"/>
        <v/>
      </c>
      <c r="Y107" s="169" t="str">
        <f t="shared" si="49"/>
        <v/>
      </c>
      <c r="Z107" s="169" t="str">
        <f t="shared" si="49"/>
        <v/>
      </c>
      <c r="AA107" s="169" t="str">
        <f t="shared" si="49"/>
        <v/>
      </c>
      <c r="AB107" s="169" t="str">
        <f t="shared" si="50"/>
        <v/>
      </c>
      <c r="AC107" s="169" t="str">
        <f t="shared" si="50"/>
        <v/>
      </c>
      <c r="AD107" s="169" t="str">
        <f t="shared" si="50"/>
        <v/>
      </c>
      <c r="AE107" s="169" t="str">
        <f t="shared" si="50"/>
        <v/>
      </c>
      <c r="AF107" s="169" t="str">
        <f t="shared" si="50"/>
        <v/>
      </c>
      <c r="AG107" s="169" t="str">
        <f t="shared" si="50"/>
        <v/>
      </c>
      <c r="AH107" s="169" t="str">
        <f t="shared" si="50"/>
        <v/>
      </c>
      <c r="AI107" s="169" t="str">
        <f t="shared" si="50"/>
        <v/>
      </c>
      <c r="AJ107" s="169" t="str">
        <f t="shared" si="50"/>
        <v/>
      </c>
      <c r="AK107" s="169" t="str">
        <f t="shared" si="50"/>
        <v/>
      </c>
      <c r="AL107" s="169" t="str">
        <f t="shared" si="50"/>
        <v/>
      </c>
      <c r="AM107" s="169" t="str">
        <f t="shared" si="50"/>
        <v/>
      </c>
      <c r="AN107" s="169" t="str">
        <f t="shared" si="50"/>
        <v/>
      </c>
      <c r="AO107" s="169" t="str">
        <f t="shared" si="50"/>
        <v/>
      </c>
      <c r="AP107" s="169" t="str">
        <f t="shared" si="50"/>
        <v/>
      </c>
      <c r="AQ107" s="170">
        <f t="shared" si="44"/>
        <v>0</v>
      </c>
      <c r="AR107" s="170">
        <f t="shared" si="45"/>
        <v>0</v>
      </c>
      <c r="AS107" s="193">
        <f t="shared" si="46"/>
        <v>0</v>
      </c>
    </row>
    <row r="108" spans="1:45" ht="27.75" customHeight="1">
      <c r="A108" s="184">
        <f>'Inventory - Vehicles and Equip.'!A99</f>
        <v>96</v>
      </c>
      <c r="B108" s="184"/>
      <c r="C108" s="184">
        <f>'Inventory - Vehicles and Equip.'!E99</f>
        <v>0</v>
      </c>
      <c r="D108" s="184">
        <f>'Inventory - Vehicles and Equip.'!F99</f>
        <v>0</v>
      </c>
      <c r="E108" s="185">
        <f>'Inventory - Vehicles and Equip.'!G99</f>
        <v>0</v>
      </c>
      <c r="F108" s="217">
        <f>'Inventory - Vehicles and Equip.'!H99</f>
        <v>0</v>
      </c>
      <c r="G108" s="187">
        <f>'Inventory - Vehicles and Equip.'!L99</f>
        <v>0</v>
      </c>
      <c r="H108" s="188">
        <f>'Inventory - Vehicles and Equip.'!J99-'Inventory - Vehicles and Equip.'!O99</f>
        <v>0</v>
      </c>
      <c r="I108" s="188">
        <f>'Inventory - Vehicles and Equip.'!N99</f>
        <v>0</v>
      </c>
      <c r="J108" s="188">
        <f>'Inventory - Vehicles and Equip.'!AD99</f>
        <v>0</v>
      </c>
      <c r="K108" s="190">
        <f t="shared" si="35"/>
        <v>0</v>
      </c>
      <c r="L108" s="190">
        <f t="shared" si="38"/>
        <v>0</v>
      </c>
      <c r="M108" s="190">
        <f t="shared" si="39"/>
        <v>0</v>
      </c>
      <c r="N108" s="190">
        <f t="shared" si="40"/>
        <v>0</v>
      </c>
      <c r="O108" s="190">
        <f t="shared" si="41"/>
        <v>0</v>
      </c>
      <c r="P108" s="191">
        <f t="shared" si="42"/>
        <v>0</v>
      </c>
      <c r="Q108" s="169" t="str">
        <f t="shared" si="43"/>
        <v/>
      </c>
      <c r="R108" s="192" t="str">
        <f t="shared" si="49"/>
        <v/>
      </c>
      <c r="S108" s="169" t="str">
        <f t="shared" si="49"/>
        <v/>
      </c>
      <c r="T108" s="169" t="str">
        <f t="shared" si="49"/>
        <v/>
      </c>
      <c r="U108" s="169" t="str">
        <f t="shared" si="49"/>
        <v/>
      </c>
      <c r="V108" s="169" t="str">
        <f t="shared" si="49"/>
        <v/>
      </c>
      <c r="W108" s="169" t="str">
        <f t="shared" si="49"/>
        <v/>
      </c>
      <c r="X108" s="169" t="str">
        <f t="shared" si="49"/>
        <v/>
      </c>
      <c r="Y108" s="169" t="str">
        <f t="shared" si="49"/>
        <v/>
      </c>
      <c r="Z108" s="169" t="str">
        <f t="shared" si="49"/>
        <v/>
      </c>
      <c r="AA108" s="169" t="str">
        <f t="shared" si="49"/>
        <v/>
      </c>
      <c r="AB108" s="169" t="str">
        <f t="shared" si="50"/>
        <v/>
      </c>
      <c r="AC108" s="169" t="str">
        <f t="shared" si="50"/>
        <v/>
      </c>
      <c r="AD108" s="169" t="str">
        <f t="shared" si="50"/>
        <v/>
      </c>
      <c r="AE108" s="169" t="str">
        <f t="shared" si="50"/>
        <v/>
      </c>
      <c r="AF108" s="169" t="str">
        <f t="shared" si="50"/>
        <v/>
      </c>
      <c r="AG108" s="169" t="str">
        <f t="shared" si="50"/>
        <v/>
      </c>
      <c r="AH108" s="169" t="str">
        <f t="shared" si="50"/>
        <v/>
      </c>
      <c r="AI108" s="169" t="str">
        <f t="shared" si="50"/>
        <v/>
      </c>
      <c r="AJ108" s="169" t="str">
        <f t="shared" si="50"/>
        <v/>
      </c>
      <c r="AK108" s="169" t="str">
        <f t="shared" si="50"/>
        <v/>
      </c>
      <c r="AL108" s="169" t="str">
        <f t="shared" si="50"/>
        <v/>
      </c>
      <c r="AM108" s="169" t="str">
        <f t="shared" si="50"/>
        <v/>
      </c>
      <c r="AN108" s="169" t="str">
        <f t="shared" si="50"/>
        <v/>
      </c>
      <c r="AO108" s="169" t="str">
        <f t="shared" si="50"/>
        <v/>
      </c>
      <c r="AP108" s="169" t="str">
        <f t="shared" si="50"/>
        <v/>
      </c>
      <c r="AQ108" s="170">
        <f t="shared" si="44"/>
        <v>0</v>
      </c>
      <c r="AR108" s="170">
        <f t="shared" si="45"/>
        <v>0</v>
      </c>
      <c r="AS108" s="193">
        <f t="shared" si="46"/>
        <v>0</v>
      </c>
    </row>
    <row r="109" spans="1:45" ht="27.75" customHeight="1">
      <c r="A109" s="184">
        <f>'Inventory - Vehicles and Equip.'!A100</f>
        <v>97</v>
      </c>
      <c r="B109" s="184"/>
      <c r="C109" s="184">
        <f>'Inventory - Vehicles and Equip.'!E100</f>
        <v>0</v>
      </c>
      <c r="D109" s="184">
        <f>'Inventory - Vehicles and Equip.'!F100</f>
        <v>0</v>
      </c>
      <c r="E109" s="185">
        <f>'Inventory - Vehicles and Equip.'!G100</f>
        <v>0</v>
      </c>
      <c r="F109" s="217">
        <f>'Inventory - Vehicles and Equip.'!H100</f>
        <v>0</v>
      </c>
      <c r="G109" s="187">
        <f>'Inventory - Vehicles and Equip.'!L100</f>
        <v>0</v>
      </c>
      <c r="H109" s="188">
        <f>'Inventory - Vehicles and Equip.'!J100-'Inventory - Vehicles and Equip.'!O100</f>
        <v>0</v>
      </c>
      <c r="I109" s="188">
        <f>'Inventory - Vehicles and Equip.'!N100</f>
        <v>0</v>
      </c>
      <c r="J109" s="188">
        <f>'Inventory - Vehicles and Equip.'!AD100</f>
        <v>0</v>
      </c>
      <c r="K109" s="190">
        <f t="shared" si="35"/>
        <v>0</v>
      </c>
      <c r="L109" s="190">
        <f t="shared" si="38"/>
        <v>0</v>
      </c>
      <c r="M109" s="190">
        <f t="shared" si="39"/>
        <v>0</v>
      </c>
      <c r="N109" s="190">
        <f t="shared" si="40"/>
        <v>0</v>
      </c>
      <c r="O109" s="190">
        <f t="shared" si="41"/>
        <v>0</v>
      </c>
      <c r="P109" s="191">
        <f t="shared" si="42"/>
        <v>0</v>
      </c>
      <c r="Q109" s="169" t="str">
        <f t="shared" si="43"/>
        <v/>
      </c>
      <c r="R109" s="192" t="str">
        <f t="shared" si="49"/>
        <v/>
      </c>
      <c r="S109" s="169" t="str">
        <f t="shared" si="49"/>
        <v/>
      </c>
      <c r="T109" s="169" t="str">
        <f t="shared" si="49"/>
        <v/>
      </c>
      <c r="U109" s="169" t="str">
        <f t="shared" si="49"/>
        <v/>
      </c>
      <c r="V109" s="169" t="str">
        <f t="shared" si="49"/>
        <v/>
      </c>
      <c r="W109" s="169" t="str">
        <f t="shared" si="49"/>
        <v/>
      </c>
      <c r="X109" s="169" t="str">
        <f t="shared" si="49"/>
        <v/>
      </c>
      <c r="Y109" s="169" t="str">
        <f t="shared" si="49"/>
        <v/>
      </c>
      <c r="Z109" s="169" t="str">
        <f t="shared" si="49"/>
        <v/>
      </c>
      <c r="AA109" s="169" t="str">
        <f t="shared" si="49"/>
        <v/>
      </c>
      <c r="AB109" s="169" t="str">
        <f t="shared" si="50"/>
        <v/>
      </c>
      <c r="AC109" s="169" t="str">
        <f t="shared" si="50"/>
        <v/>
      </c>
      <c r="AD109" s="169" t="str">
        <f t="shared" si="50"/>
        <v/>
      </c>
      <c r="AE109" s="169" t="str">
        <f t="shared" si="50"/>
        <v/>
      </c>
      <c r="AF109" s="169" t="str">
        <f t="shared" si="50"/>
        <v/>
      </c>
      <c r="AG109" s="169" t="str">
        <f t="shared" si="50"/>
        <v/>
      </c>
      <c r="AH109" s="169" t="str">
        <f t="shared" si="50"/>
        <v/>
      </c>
      <c r="AI109" s="169" t="str">
        <f t="shared" si="50"/>
        <v/>
      </c>
      <c r="AJ109" s="169" t="str">
        <f t="shared" si="50"/>
        <v/>
      </c>
      <c r="AK109" s="169" t="str">
        <f t="shared" si="50"/>
        <v/>
      </c>
      <c r="AL109" s="169" t="str">
        <f t="shared" si="50"/>
        <v/>
      </c>
      <c r="AM109" s="169" t="str">
        <f t="shared" si="50"/>
        <v/>
      </c>
      <c r="AN109" s="169" t="str">
        <f t="shared" si="50"/>
        <v/>
      </c>
      <c r="AO109" s="169" t="str">
        <f t="shared" si="50"/>
        <v/>
      </c>
      <c r="AP109" s="169" t="str">
        <f t="shared" si="50"/>
        <v/>
      </c>
      <c r="AQ109" s="170">
        <f t="shared" si="44"/>
        <v>0</v>
      </c>
      <c r="AR109" s="170">
        <f t="shared" si="45"/>
        <v>0</v>
      </c>
      <c r="AS109" s="193">
        <f t="shared" si="46"/>
        <v>0</v>
      </c>
    </row>
    <row r="110" spans="1:45" ht="27.75" customHeight="1">
      <c r="A110" s="184">
        <f>'Inventory - Vehicles and Equip.'!A101</f>
        <v>98</v>
      </c>
      <c r="B110" s="184"/>
      <c r="C110" s="184">
        <f>'Inventory - Vehicles and Equip.'!E101</f>
        <v>0</v>
      </c>
      <c r="D110" s="184">
        <f>'Inventory - Vehicles and Equip.'!F101</f>
        <v>0</v>
      </c>
      <c r="E110" s="185">
        <f>'Inventory - Vehicles and Equip.'!G101</f>
        <v>0</v>
      </c>
      <c r="F110" s="217">
        <f>'Inventory - Vehicles and Equip.'!H101</f>
        <v>0</v>
      </c>
      <c r="G110" s="187">
        <f>'Inventory - Vehicles and Equip.'!L101</f>
        <v>0</v>
      </c>
      <c r="H110" s="188">
        <f>'Inventory - Vehicles and Equip.'!J101-'Inventory - Vehicles and Equip.'!O101</f>
        <v>0</v>
      </c>
      <c r="I110" s="188">
        <f>'Inventory - Vehicles and Equip.'!N101</f>
        <v>0</v>
      </c>
      <c r="J110" s="188">
        <f>'Inventory - Vehicles and Equip.'!AD101</f>
        <v>0</v>
      </c>
      <c r="K110" s="190">
        <f t="shared" si="35"/>
        <v>0</v>
      </c>
      <c r="L110" s="190">
        <f t="shared" si="38"/>
        <v>0</v>
      </c>
      <c r="M110" s="190">
        <f t="shared" si="39"/>
        <v>0</v>
      </c>
      <c r="N110" s="190">
        <f t="shared" si="40"/>
        <v>0</v>
      </c>
      <c r="O110" s="190">
        <f t="shared" si="41"/>
        <v>0</v>
      </c>
      <c r="P110" s="191">
        <f t="shared" si="42"/>
        <v>0</v>
      </c>
      <c r="Q110" s="169" t="str">
        <f t="shared" si="43"/>
        <v/>
      </c>
      <c r="R110" s="192" t="str">
        <f t="shared" si="49"/>
        <v/>
      </c>
      <c r="S110" s="169" t="str">
        <f t="shared" si="49"/>
        <v/>
      </c>
      <c r="T110" s="169" t="str">
        <f t="shared" si="49"/>
        <v/>
      </c>
      <c r="U110" s="169" t="str">
        <f t="shared" si="49"/>
        <v/>
      </c>
      <c r="V110" s="169" t="str">
        <f t="shared" si="49"/>
        <v/>
      </c>
      <c r="W110" s="169" t="str">
        <f t="shared" si="49"/>
        <v/>
      </c>
      <c r="X110" s="169" t="str">
        <f t="shared" si="49"/>
        <v/>
      </c>
      <c r="Y110" s="169" t="str">
        <f t="shared" si="49"/>
        <v/>
      </c>
      <c r="Z110" s="169" t="str">
        <f t="shared" si="49"/>
        <v/>
      </c>
      <c r="AA110" s="169" t="str">
        <f t="shared" si="49"/>
        <v/>
      </c>
      <c r="AB110" s="169" t="str">
        <f t="shared" si="50"/>
        <v/>
      </c>
      <c r="AC110" s="169" t="str">
        <f t="shared" si="50"/>
        <v/>
      </c>
      <c r="AD110" s="169" t="str">
        <f t="shared" si="50"/>
        <v/>
      </c>
      <c r="AE110" s="169" t="str">
        <f t="shared" si="50"/>
        <v/>
      </c>
      <c r="AF110" s="169" t="str">
        <f t="shared" si="50"/>
        <v/>
      </c>
      <c r="AG110" s="169" t="str">
        <f t="shared" si="50"/>
        <v/>
      </c>
      <c r="AH110" s="169" t="str">
        <f t="shared" si="50"/>
        <v/>
      </c>
      <c r="AI110" s="169" t="str">
        <f t="shared" si="50"/>
        <v/>
      </c>
      <c r="AJ110" s="169" t="str">
        <f t="shared" si="50"/>
        <v/>
      </c>
      <c r="AK110" s="169" t="str">
        <f t="shared" si="50"/>
        <v/>
      </c>
      <c r="AL110" s="169" t="str">
        <f t="shared" si="50"/>
        <v/>
      </c>
      <c r="AM110" s="169" t="str">
        <f t="shared" si="50"/>
        <v/>
      </c>
      <c r="AN110" s="169" t="str">
        <f t="shared" si="50"/>
        <v/>
      </c>
      <c r="AO110" s="169" t="str">
        <f t="shared" si="50"/>
        <v/>
      </c>
      <c r="AP110" s="169" t="str">
        <f t="shared" si="50"/>
        <v/>
      </c>
      <c r="AQ110" s="170">
        <f t="shared" si="44"/>
        <v>0</v>
      </c>
      <c r="AR110" s="170">
        <f t="shared" si="45"/>
        <v>0</v>
      </c>
      <c r="AS110" s="193">
        <f t="shared" si="46"/>
        <v>0</v>
      </c>
    </row>
    <row r="111" spans="1:45" ht="27.75" customHeight="1">
      <c r="A111" s="184">
        <f>'Inventory - Vehicles and Equip.'!A102</f>
        <v>99</v>
      </c>
      <c r="B111" s="184"/>
      <c r="C111" s="184">
        <f>'Inventory - Vehicles and Equip.'!E102</f>
        <v>0</v>
      </c>
      <c r="D111" s="184">
        <f>'Inventory - Vehicles and Equip.'!F102</f>
        <v>0</v>
      </c>
      <c r="E111" s="185">
        <f>'Inventory - Vehicles and Equip.'!G102</f>
        <v>0</v>
      </c>
      <c r="F111" s="217">
        <f>'Inventory - Vehicles and Equip.'!H102</f>
        <v>0</v>
      </c>
      <c r="G111" s="187">
        <f>'Inventory - Vehicles and Equip.'!L102</f>
        <v>0</v>
      </c>
      <c r="H111" s="188">
        <f>'Inventory - Vehicles and Equip.'!J102-'Inventory - Vehicles and Equip.'!O102</f>
        <v>0</v>
      </c>
      <c r="I111" s="188">
        <f>'Inventory - Vehicles and Equip.'!N102</f>
        <v>0</v>
      </c>
      <c r="J111" s="188">
        <f>'Inventory - Vehicles and Equip.'!AD102</f>
        <v>0</v>
      </c>
      <c r="K111" s="190">
        <f t="shared" si="35"/>
        <v>0</v>
      </c>
      <c r="L111" s="190">
        <f t="shared" si="38"/>
        <v>0</v>
      </c>
      <c r="M111" s="190">
        <f t="shared" si="39"/>
        <v>0</v>
      </c>
      <c r="N111" s="190">
        <f t="shared" si="40"/>
        <v>0</v>
      </c>
      <c r="O111" s="190">
        <f t="shared" si="41"/>
        <v>0</v>
      </c>
      <c r="P111" s="191">
        <f t="shared" si="42"/>
        <v>0</v>
      </c>
      <c r="Q111" s="169" t="str">
        <f t="shared" si="43"/>
        <v/>
      </c>
      <c r="R111" s="192" t="str">
        <f t="shared" si="49"/>
        <v/>
      </c>
      <c r="S111" s="169" t="str">
        <f t="shared" si="49"/>
        <v/>
      </c>
      <c r="T111" s="169" t="str">
        <f t="shared" si="49"/>
        <v/>
      </c>
      <c r="U111" s="169" t="str">
        <f t="shared" si="49"/>
        <v/>
      </c>
      <c r="V111" s="169" t="str">
        <f t="shared" si="49"/>
        <v/>
      </c>
      <c r="W111" s="169" t="str">
        <f t="shared" si="49"/>
        <v/>
      </c>
      <c r="X111" s="169" t="str">
        <f t="shared" si="49"/>
        <v/>
      </c>
      <c r="Y111" s="169" t="str">
        <f t="shared" si="49"/>
        <v/>
      </c>
      <c r="Z111" s="169" t="str">
        <f t="shared" si="49"/>
        <v/>
      </c>
      <c r="AA111" s="169" t="str">
        <f t="shared" si="49"/>
        <v/>
      </c>
      <c r="AB111" s="169" t="str">
        <f t="shared" si="50"/>
        <v/>
      </c>
      <c r="AC111" s="169" t="str">
        <f t="shared" si="50"/>
        <v/>
      </c>
      <c r="AD111" s="169" t="str">
        <f t="shared" si="50"/>
        <v/>
      </c>
      <c r="AE111" s="169" t="str">
        <f t="shared" si="50"/>
        <v/>
      </c>
      <c r="AF111" s="169" t="str">
        <f t="shared" si="50"/>
        <v/>
      </c>
      <c r="AG111" s="169" t="str">
        <f t="shared" si="50"/>
        <v/>
      </c>
      <c r="AH111" s="169" t="str">
        <f t="shared" si="50"/>
        <v/>
      </c>
      <c r="AI111" s="169" t="str">
        <f t="shared" si="50"/>
        <v/>
      </c>
      <c r="AJ111" s="169" t="str">
        <f t="shared" si="50"/>
        <v/>
      </c>
      <c r="AK111" s="169" t="str">
        <f t="shared" si="50"/>
        <v/>
      </c>
      <c r="AL111" s="169" t="str">
        <f t="shared" si="50"/>
        <v/>
      </c>
      <c r="AM111" s="169" t="str">
        <f t="shared" si="50"/>
        <v/>
      </c>
      <c r="AN111" s="169" t="str">
        <f t="shared" si="50"/>
        <v/>
      </c>
      <c r="AO111" s="169" t="str">
        <f t="shared" si="50"/>
        <v/>
      </c>
      <c r="AP111" s="169" t="str">
        <f t="shared" si="50"/>
        <v/>
      </c>
      <c r="AQ111" s="170">
        <f t="shared" si="44"/>
        <v>0</v>
      </c>
      <c r="AR111" s="170">
        <f t="shared" si="45"/>
        <v>0</v>
      </c>
      <c r="AS111" s="193">
        <f t="shared" si="46"/>
        <v>0</v>
      </c>
    </row>
    <row r="112" spans="1:45" ht="27.75" customHeight="1">
      <c r="A112" s="184">
        <f>'Inventory - Vehicles and Equip.'!A103</f>
        <v>100</v>
      </c>
      <c r="B112" s="184"/>
      <c r="C112" s="184">
        <f>'Inventory - Vehicles and Equip.'!E103</f>
        <v>0</v>
      </c>
      <c r="D112" s="184">
        <f>'Inventory - Vehicles and Equip.'!F103</f>
        <v>0</v>
      </c>
      <c r="E112" s="185">
        <f>'Inventory - Vehicles and Equip.'!G103</f>
        <v>0</v>
      </c>
      <c r="F112" s="217">
        <f>'Inventory - Vehicles and Equip.'!H103</f>
        <v>0</v>
      </c>
      <c r="G112" s="187">
        <f>'Inventory - Vehicles and Equip.'!L103</f>
        <v>0</v>
      </c>
      <c r="H112" s="188">
        <f>'Inventory - Vehicles and Equip.'!J103-'Inventory - Vehicles and Equip.'!O103</f>
        <v>0</v>
      </c>
      <c r="I112" s="188">
        <f>'Inventory - Vehicles and Equip.'!N103</f>
        <v>0</v>
      </c>
      <c r="J112" s="188">
        <f>'Inventory - Vehicles and Equip.'!AD103</f>
        <v>0</v>
      </c>
      <c r="K112" s="190">
        <f t="shared" si="35"/>
        <v>0</v>
      </c>
      <c r="L112" s="190">
        <f t="shared" si="38"/>
        <v>0</v>
      </c>
      <c r="M112" s="190">
        <f t="shared" si="39"/>
        <v>0</v>
      </c>
      <c r="N112" s="190">
        <f t="shared" si="40"/>
        <v>0</v>
      </c>
      <c r="O112" s="190">
        <f t="shared" si="41"/>
        <v>0</v>
      </c>
      <c r="P112" s="191">
        <f t="shared" si="42"/>
        <v>0</v>
      </c>
      <c r="Q112" s="169" t="str">
        <f t="shared" si="43"/>
        <v/>
      </c>
      <c r="R112" s="192" t="str">
        <f t="shared" si="49"/>
        <v/>
      </c>
      <c r="S112" s="169" t="str">
        <f t="shared" si="49"/>
        <v/>
      </c>
      <c r="T112" s="169" t="str">
        <f t="shared" si="49"/>
        <v/>
      </c>
      <c r="U112" s="169" t="str">
        <f t="shared" si="49"/>
        <v/>
      </c>
      <c r="V112" s="169" t="str">
        <f t="shared" si="49"/>
        <v/>
      </c>
      <c r="W112" s="169" t="str">
        <f t="shared" si="49"/>
        <v/>
      </c>
      <c r="X112" s="169" t="str">
        <f t="shared" si="49"/>
        <v/>
      </c>
      <c r="Y112" s="169" t="str">
        <f t="shared" si="49"/>
        <v/>
      </c>
      <c r="Z112" s="169" t="str">
        <f t="shared" si="49"/>
        <v/>
      </c>
      <c r="AA112" s="169" t="str">
        <f t="shared" si="49"/>
        <v/>
      </c>
      <c r="AB112" s="169" t="str">
        <f t="shared" si="50"/>
        <v/>
      </c>
      <c r="AC112" s="169" t="str">
        <f t="shared" si="50"/>
        <v/>
      </c>
      <c r="AD112" s="169" t="str">
        <f t="shared" si="50"/>
        <v/>
      </c>
      <c r="AE112" s="169" t="str">
        <f t="shared" si="50"/>
        <v/>
      </c>
      <c r="AF112" s="169" t="str">
        <f t="shared" si="50"/>
        <v/>
      </c>
      <c r="AG112" s="169" t="str">
        <f t="shared" si="50"/>
        <v/>
      </c>
      <c r="AH112" s="169" t="str">
        <f t="shared" si="50"/>
        <v/>
      </c>
      <c r="AI112" s="169" t="str">
        <f t="shared" si="50"/>
        <v/>
      </c>
      <c r="AJ112" s="169" t="str">
        <f t="shared" si="50"/>
        <v/>
      </c>
      <c r="AK112" s="169" t="str">
        <f t="shared" si="50"/>
        <v/>
      </c>
      <c r="AL112" s="169" t="str">
        <f t="shared" si="50"/>
        <v/>
      </c>
      <c r="AM112" s="169" t="str">
        <f t="shared" si="50"/>
        <v/>
      </c>
      <c r="AN112" s="169" t="str">
        <f t="shared" si="50"/>
        <v/>
      </c>
      <c r="AO112" s="169" t="str">
        <f t="shared" si="50"/>
        <v/>
      </c>
      <c r="AP112" s="169" t="str">
        <f t="shared" si="50"/>
        <v/>
      </c>
      <c r="AQ112" s="170">
        <f t="shared" si="44"/>
        <v>0</v>
      </c>
      <c r="AR112" s="170">
        <f t="shared" si="45"/>
        <v>0</v>
      </c>
      <c r="AS112" s="193">
        <f t="shared" si="46"/>
        <v>0</v>
      </c>
    </row>
    <row r="113" spans="1:45" ht="27.75" customHeight="1">
      <c r="A113" s="184">
        <f>'Inventory - Vehicles and Equip.'!A104</f>
        <v>0</v>
      </c>
      <c r="B113" s="184"/>
      <c r="C113" s="184">
        <f>'Inventory - Vehicles and Equip.'!E104</f>
        <v>0</v>
      </c>
      <c r="D113" s="184">
        <f>'Inventory - Vehicles and Equip.'!F104</f>
        <v>0</v>
      </c>
      <c r="E113" s="185">
        <f>'Inventory - Vehicles and Equip.'!G104</f>
        <v>0</v>
      </c>
      <c r="F113" s="217">
        <f>'Inventory - Vehicles and Equip.'!H104</f>
        <v>0</v>
      </c>
      <c r="G113" s="187">
        <f>'Inventory - Vehicles and Equip.'!L104</f>
        <v>0</v>
      </c>
      <c r="H113" s="188">
        <f>'Inventory - Vehicles and Equip.'!J104-'Inventory - Vehicles and Equip.'!O104</f>
        <v>0</v>
      </c>
      <c r="I113" s="188">
        <f>'Inventory - Vehicles and Equip.'!N104</f>
        <v>0</v>
      </c>
      <c r="J113" s="188">
        <f>'Inventory - Vehicles and Equip.'!AD104</f>
        <v>0</v>
      </c>
      <c r="K113" s="190">
        <f t="shared" si="35"/>
        <v>0</v>
      </c>
      <c r="L113" s="190">
        <f t="shared" si="38"/>
        <v>0</v>
      </c>
      <c r="M113" s="190">
        <f t="shared" si="39"/>
        <v>0</v>
      </c>
      <c r="N113" s="190">
        <f t="shared" si="40"/>
        <v>0</v>
      </c>
      <c r="O113" s="190">
        <f t="shared" si="41"/>
        <v>0</v>
      </c>
      <c r="P113" s="191">
        <f t="shared" si="42"/>
        <v>0</v>
      </c>
      <c r="Q113" s="169" t="str">
        <f t="shared" si="43"/>
        <v/>
      </c>
      <c r="R113" s="192" t="str">
        <f t="shared" ref="R113:AA122" si="51">IF(OR($K113=R$12,$L113=R$12,$M113=R$12,$N113=R$12,$O113=R$12,$P113=R$12),$G113,"")</f>
        <v/>
      </c>
      <c r="S113" s="169" t="str">
        <f t="shared" si="51"/>
        <v/>
      </c>
      <c r="T113" s="169" t="str">
        <f t="shared" si="51"/>
        <v/>
      </c>
      <c r="U113" s="169" t="str">
        <f t="shared" si="51"/>
        <v/>
      </c>
      <c r="V113" s="169" t="str">
        <f t="shared" si="51"/>
        <v/>
      </c>
      <c r="W113" s="169" t="str">
        <f t="shared" si="51"/>
        <v/>
      </c>
      <c r="X113" s="169" t="str">
        <f t="shared" si="51"/>
        <v/>
      </c>
      <c r="Y113" s="169" t="str">
        <f t="shared" si="51"/>
        <v/>
      </c>
      <c r="Z113" s="169" t="str">
        <f t="shared" si="51"/>
        <v/>
      </c>
      <c r="AA113" s="169" t="str">
        <f t="shared" si="51"/>
        <v/>
      </c>
      <c r="AB113" s="169" t="str">
        <f t="shared" ref="AB113:AP122" si="52">IF(OR($K113=AB$12,$L113=AB$12,$M113=AB$12,$N113=AB$12,$O113=AB$12,$P113=AB$12),$G113,"")</f>
        <v/>
      </c>
      <c r="AC113" s="169" t="str">
        <f t="shared" si="52"/>
        <v/>
      </c>
      <c r="AD113" s="169" t="str">
        <f t="shared" si="52"/>
        <v/>
      </c>
      <c r="AE113" s="169" t="str">
        <f t="shared" si="52"/>
        <v/>
      </c>
      <c r="AF113" s="169" t="str">
        <f t="shared" si="52"/>
        <v/>
      </c>
      <c r="AG113" s="169" t="str">
        <f t="shared" si="52"/>
        <v/>
      </c>
      <c r="AH113" s="169" t="str">
        <f t="shared" si="52"/>
        <v/>
      </c>
      <c r="AI113" s="169" t="str">
        <f t="shared" si="52"/>
        <v/>
      </c>
      <c r="AJ113" s="169" t="str">
        <f t="shared" si="52"/>
        <v/>
      </c>
      <c r="AK113" s="169" t="str">
        <f t="shared" si="52"/>
        <v/>
      </c>
      <c r="AL113" s="169" t="str">
        <f t="shared" si="52"/>
        <v/>
      </c>
      <c r="AM113" s="169" t="str">
        <f t="shared" si="52"/>
        <v/>
      </c>
      <c r="AN113" s="169" t="str">
        <f t="shared" si="52"/>
        <v/>
      </c>
      <c r="AO113" s="169" t="str">
        <f t="shared" si="52"/>
        <v/>
      </c>
      <c r="AP113" s="169" t="str">
        <f t="shared" si="52"/>
        <v/>
      </c>
      <c r="AQ113" s="170">
        <f t="shared" si="44"/>
        <v>0</v>
      </c>
      <c r="AR113" s="170">
        <f t="shared" si="45"/>
        <v>0</v>
      </c>
      <c r="AS113" s="193">
        <f t="shared" si="46"/>
        <v>0</v>
      </c>
    </row>
    <row r="114" spans="1:45" ht="27.75" customHeight="1">
      <c r="A114" s="184">
        <f>'Inventory - Vehicles and Equip.'!A105</f>
        <v>0</v>
      </c>
      <c r="B114" s="184"/>
      <c r="C114" s="184">
        <f>'Inventory - Vehicles and Equip.'!E105</f>
        <v>0</v>
      </c>
      <c r="D114" s="184">
        <f>'Inventory - Vehicles and Equip.'!F105</f>
        <v>0</v>
      </c>
      <c r="E114" s="185">
        <f>'Inventory - Vehicles and Equip.'!G105</f>
        <v>0</v>
      </c>
      <c r="F114" s="217">
        <f>'Inventory - Vehicles and Equip.'!H105</f>
        <v>0</v>
      </c>
      <c r="G114" s="187">
        <f>'Inventory - Vehicles and Equip.'!L105</f>
        <v>0</v>
      </c>
      <c r="H114" s="188">
        <f>'Inventory - Vehicles and Equip.'!J105-'Inventory - Vehicles and Equip.'!O105</f>
        <v>0</v>
      </c>
      <c r="I114" s="188">
        <f>'Inventory - Vehicles and Equip.'!N105</f>
        <v>0</v>
      </c>
      <c r="J114" s="188">
        <f>'Inventory - Vehicles and Equip.'!AD105</f>
        <v>0</v>
      </c>
      <c r="K114" s="190">
        <f t="shared" si="35"/>
        <v>0</v>
      </c>
      <c r="L114" s="190">
        <f t="shared" si="38"/>
        <v>0</v>
      </c>
      <c r="M114" s="190">
        <f t="shared" si="39"/>
        <v>0</v>
      </c>
      <c r="N114" s="190">
        <f t="shared" si="40"/>
        <v>0</v>
      </c>
      <c r="O114" s="190">
        <f t="shared" si="41"/>
        <v>0</v>
      </c>
      <c r="P114" s="191">
        <f t="shared" si="42"/>
        <v>0</v>
      </c>
      <c r="Q114" s="169" t="str">
        <f t="shared" si="43"/>
        <v/>
      </c>
      <c r="R114" s="192" t="str">
        <f t="shared" si="51"/>
        <v/>
      </c>
      <c r="S114" s="169" t="str">
        <f t="shared" si="51"/>
        <v/>
      </c>
      <c r="T114" s="169" t="str">
        <f t="shared" si="51"/>
        <v/>
      </c>
      <c r="U114" s="169" t="str">
        <f t="shared" si="51"/>
        <v/>
      </c>
      <c r="V114" s="169" t="str">
        <f t="shared" si="51"/>
        <v/>
      </c>
      <c r="W114" s="169" t="str">
        <f t="shared" si="51"/>
        <v/>
      </c>
      <c r="X114" s="169" t="str">
        <f t="shared" si="51"/>
        <v/>
      </c>
      <c r="Y114" s="169" t="str">
        <f t="shared" si="51"/>
        <v/>
      </c>
      <c r="Z114" s="169" t="str">
        <f t="shared" si="51"/>
        <v/>
      </c>
      <c r="AA114" s="169" t="str">
        <f t="shared" si="51"/>
        <v/>
      </c>
      <c r="AB114" s="169" t="str">
        <f t="shared" si="52"/>
        <v/>
      </c>
      <c r="AC114" s="169" t="str">
        <f t="shared" si="52"/>
        <v/>
      </c>
      <c r="AD114" s="169" t="str">
        <f t="shared" si="52"/>
        <v/>
      </c>
      <c r="AE114" s="169" t="str">
        <f t="shared" si="52"/>
        <v/>
      </c>
      <c r="AF114" s="169" t="str">
        <f t="shared" si="52"/>
        <v/>
      </c>
      <c r="AG114" s="169" t="str">
        <f t="shared" si="52"/>
        <v/>
      </c>
      <c r="AH114" s="169" t="str">
        <f t="shared" si="52"/>
        <v/>
      </c>
      <c r="AI114" s="169" t="str">
        <f t="shared" si="52"/>
        <v/>
      </c>
      <c r="AJ114" s="169" t="str">
        <f t="shared" si="52"/>
        <v/>
      </c>
      <c r="AK114" s="169" t="str">
        <f t="shared" si="52"/>
        <v/>
      </c>
      <c r="AL114" s="169" t="str">
        <f t="shared" si="52"/>
        <v/>
      </c>
      <c r="AM114" s="169" t="str">
        <f t="shared" si="52"/>
        <v/>
      </c>
      <c r="AN114" s="169" t="str">
        <f t="shared" si="52"/>
        <v/>
      </c>
      <c r="AO114" s="169" t="str">
        <f t="shared" si="52"/>
        <v/>
      </c>
      <c r="AP114" s="169" t="str">
        <f t="shared" si="52"/>
        <v/>
      </c>
      <c r="AQ114" s="170">
        <f t="shared" si="44"/>
        <v>0</v>
      </c>
      <c r="AR114" s="170">
        <f t="shared" si="45"/>
        <v>0</v>
      </c>
      <c r="AS114" s="193">
        <f t="shared" si="46"/>
        <v>0</v>
      </c>
    </row>
    <row r="115" spans="1:45" ht="27.75" customHeight="1">
      <c r="A115" s="184">
        <f>'Inventory - Vehicles and Equip.'!A106</f>
        <v>0</v>
      </c>
      <c r="B115" s="184"/>
      <c r="C115" s="184">
        <f>'Inventory - Vehicles and Equip.'!E106</f>
        <v>0</v>
      </c>
      <c r="D115" s="184">
        <f>'Inventory - Vehicles and Equip.'!F106</f>
        <v>0</v>
      </c>
      <c r="E115" s="185">
        <f>'Inventory - Vehicles and Equip.'!G106</f>
        <v>0</v>
      </c>
      <c r="F115" s="217">
        <f>'Inventory - Vehicles and Equip.'!H106</f>
        <v>0</v>
      </c>
      <c r="G115" s="187">
        <f>'Inventory - Vehicles and Equip.'!L106</f>
        <v>0</v>
      </c>
      <c r="H115" s="188">
        <f>'Inventory - Vehicles and Equip.'!J106-'Inventory - Vehicles and Equip.'!O106</f>
        <v>0</v>
      </c>
      <c r="I115" s="188">
        <f>'Inventory - Vehicles and Equip.'!N106</f>
        <v>0</v>
      </c>
      <c r="J115" s="188">
        <f>'Inventory - Vehicles and Equip.'!AD106</f>
        <v>0</v>
      </c>
      <c r="K115" s="190">
        <f t="shared" si="35"/>
        <v>0</v>
      </c>
      <c r="L115" s="190">
        <f t="shared" si="38"/>
        <v>0</v>
      </c>
      <c r="M115" s="190">
        <f t="shared" si="39"/>
        <v>0</v>
      </c>
      <c r="N115" s="190">
        <f t="shared" si="40"/>
        <v>0</v>
      </c>
      <c r="O115" s="190">
        <f t="shared" si="41"/>
        <v>0</v>
      </c>
      <c r="P115" s="191">
        <f t="shared" si="42"/>
        <v>0</v>
      </c>
      <c r="Q115" s="169" t="str">
        <f t="shared" si="43"/>
        <v/>
      </c>
      <c r="R115" s="192" t="str">
        <f t="shared" si="51"/>
        <v/>
      </c>
      <c r="S115" s="169" t="str">
        <f t="shared" si="51"/>
        <v/>
      </c>
      <c r="T115" s="169" t="str">
        <f t="shared" si="51"/>
        <v/>
      </c>
      <c r="U115" s="169" t="str">
        <f t="shared" si="51"/>
        <v/>
      </c>
      <c r="V115" s="169" t="str">
        <f t="shared" si="51"/>
        <v/>
      </c>
      <c r="W115" s="169" t="str">
        <f t="shared" si="51"/>
        <v/>
      </c>
      <c r="X115" s="169" t="str">
        <f t="shared" si="51"/>
        <v/>
      </c>
      <c r="Y115" s="169" t="str">
        <f t="shared" si="51"/>
        <v/>
      </c>
      <c r="Z115" s="169" t="str">
        <f t="shared" si="51"/>
        <v/>
      </c>
      <c r="AA115" s="169" t="str">
        <f t="shared" si="51"/>
        <v/>
      </c>
      <c r="AB115" s="169" t="str">
        <f t="shared" si="52"/>
        <v/>
      </c>
      <c r="AC115" s="169" t="str">
        <f t="shared" si="52"/>
        <v/>
      </c>
      <c r="AD115" s="169" t="str">
        <f t="shared" si="52"/>
        <v/>
      </c>
      <c r="AE115" s="169" t="str">
        <f t="shared" si="52"/>
        <v/>
      </c>
      <c r="AF115" s="169" t="str">
        <f t="shared" si="52"/>
        <v/>
      </c>
      <c r="AG115" s="169" t="str">
        <f t="shared" si="52"/>
        <v/>
      </c>
      <c r="AH115" s="169" t="str">
        <f t="shared" si="52"/>
        <v/>
      </c>
      <c r="AI115" s="169" t="str">
        <f t="shared" si="52"/>
        <v/>
      </c>
      <c r="AJ115" s="169" t="str">
        <f t="shared" si="52"/>
        <v/>
      </c>
      <c r="AK115" s="169" t="str">
        <f t="shared" si="52"/>
        <v/>
      </c>
      <c r="AL115" s="169" t="str">
        <f t="shared" si="52"/>
        <v/>
      </c>
      <c r="AM115" s="169" t="str">
        <f t="shared" si="52"/>
        <v/>
      </c>
      <c r="AN115" s="169" t="str">
        <f t="shared" si="52"/>
        <v/>
      </c>
      <c r="AO115" s="169" t="str">
        <f t="shared" si="52"/>
        <v/>
      </c>
      <c r="AP115" s="169" t="str">
        <f t="shared" si="52"/>
        <v/>
      </c>
      <c r="AQ115" s="170">
        <f t="shared" si="44"/>
        <v>0</v>
      </c>
      <c r="AR115" s="170">
        <f t="shared" si="45"/>
        <v>0</v>
      </c>
      <c r="AS115" s="193">
        <f t="shared" si="46"/>
        <v>0</v>
      </c>
    </row>
    <row r="116" spans="1:45" ht="27.75" customHeight="1">
      <c r="A116" s="184">
        <f>'Inventory - Vehicles and Equip.'!A107</f>
        <v>0</v>
      </c>
      <c r="B116" s="184"/>
      <c r="C116" s="184">
        <f>'Inventory - Vehicles and Equip.'!E107</f>
        <v>0</v>
      </c>
      <c r="D116" s="184">
        <f>'Inventory - Vehicles and Equip.'!F107</f>
        <v>0</v>
      </c>
      <c r="E116" s="185">
        <f>'Inventory - Vehicles and Equip.'!G107</f>
        <v>0</v>
      </c>
      <c r="F116" s="217">
        <f>'Inventory - Vehicles and Equip.'!H107</f>
        <v>0</v>
      </c>
      <c r="G116" s="187">
        <f>'Inventory - Vehicles and Equip.'!L107</f>
        <v>0</v>
      </c>
      <c r="H116" s="188">
        <f>'Inventory - Vehicles and Equip.'!J107-'Inventory - Vehicles and Equip.'!O107</f>
        <v>0</v>
      </c>
      <c r="I116" s="188">
        <f>'Inventory - Vehicles and Equip.'!N107</f>
        <v>0</v>
      </c>
      <c r="J116" s="188">
        <f>'Inventory - Vehicles and Equip.'!AD107</f>
        <v>0</v>
      </c>
      <c r="K116" s="190">
        <f t="shared" si="35"/>
        <v>0</v>
      </c>
      <c r="L116" s="190">
        <f t="shared" si="38"/>
        <v>0</v>
      </c>
      <c r="M116" s="190">
        <f t="shared" si="39"/>
        <v>0</v>
      </c>
      <c r="N116" s="190">
        <f t="shared" si="40"/>
        <v>0</v>
      </c>
      <c r="O116" s="190">
        <f t="shared" si="41"/>
        <v>0</v>
      </c>
      <c r="P116" s="191">
        <f t="shared" si="42"/>
        <v>0</v>
      </c>
      <c r="Q116" s="169" t="str">
        <f t="shared" si="43"/>
        <v/>
      </c>
      <c r="R116" s="192" t="str">
        <f t="shared" si="51"/>
        <v/>
      </c>
      <c r="S116" s="169" t="str">
        <f t="shared" si="51"/>
        <v/>
      </c>
      <c r="T116" s="169" t="str">
        <f t="shared" si="51"/>
        <v/>
      </c>
      <c r="U116" s="169" t="str">
        <f t="shared" si="51"/>
        <v/>
      </c>
      <c r="V116" s="169" t="str">
        <f t="shared" si="51"/>
        <v/>
      </c>
      <c r="W116" s="169" t="str">
        <f t="shared" si="51"/>
        <v/>
      </c>
      <c r="X116" s="169" t="str">
        <f t="shared" si="51"/>
        <v/>
      </c>
      <c r="Y116" s="169" t="str">
        <f t="shared" si="51"/>
        <v/>
      </c>
      <c r="Z116" s="169" t="str">
        <f t="shared" si="51"/>
        <v/>
      </c>
      <c r="AA116" s="169" t="str">
        <f t="shared" si="51"/>
        <v/>
      </c>
      <c r="AB116" s="169" t="str">
        <f t="shared" si="52"/>
        <v/>
      </c>
      <c r="AC116" s="169" t="str">
        <f t="shared" si="52"/>
        <v/>
      </c>
      <c r="AD116" s="169" t="str">
        <f t="shared" si="52"/>
        <v/>
      </c>
      <c r="AE116" s="169" t="str">
        <f t="shared" si="52"/>
        <v/>
      </c>
      <c r="AF116" s="169" t="str">
        <f t="shared" si="52"/>
        <v/>
      </c>
      <c r="AG116" s="169" t="str">
        <f t="shared" si="52"/>
        <v/>
      </c>
      <c r="AH116" s="169" t="str">
        <f t="shared" si="52"/>
        <v/>
      </c>
      <c r="AI116" s="169" t="str">
        <f t="shared" si="52"/>
        <v/>
      </c>
      <c r="AJ116" s="169" t="str">
        <f t="shared" si="52"/>
        <v/>
      </c>
      <c r="AK116" s="169" t="str">
        <f t="shared" si="52"/>
        <v/>
      </c>
      <c r="AL116" s="169" t="str">
        <f t="shared" si="52"/>
        <v/>
      </c>
      <c r="AM116" s="169" t="str">
        <f t="shared" si="52"/>
        <v/>
      </c>
      <c r="AN116" s="169" t="str">
        <f t="shared" si="52"/>
        <v/>
      </c>
      <c r="AO116" s="169" t="str">
        <f t="shared" si="52"/>
        <v/>
      </c>
      <c r="AP116" s="169" t="str">
        <f t="shared" si="52"/>
        <v/>
      </c>
      <c r="AQ116" s="170">
        <f t="shared" si="44"/>
        <v>0</v>
      </c>
      <c r="AR116" s="170">
        <f t="shared" si="45"/>
        <v>0</v>
      </c>
      <c r="AS116" s="193">
        <f t="shared" si="46"/>
        <v>0</v>
      </c>
    </row>
    <row r="117" spans="1:45" ht="27.75" customHeight="1">
      <c r="A117" s="184">
        <f>'Inventory - Vehicles and Equip.'!A108</f>
        <v>0</v>
      </c>
      <c r="B117" s="184"/>
      <c r="C117" s="184">
        <f>'Inventory - Vehicles and Equip.'!E108</f>
        <v>0</v>
      </c>
      <c r="D117" s="184">
        <f>'Inventory - Vehicles and Equip.'!F108</f>
        <v>0</v>
      </c>
      <c r="E117" s="185">
        <f>'Inventory - Vehicles and Equip.'!G108</f>
        <v>0</v>
      </c>
      <c r="F117" s="217">
        <f>'Inventory - Vehicles and Equip.'!H108</f>
        <v>0</v>
      </c>
      <c r="G117" s="187">
        <f>'Inventory - Vehicles and Equip.'!L108</f>
        <v>0</v>
      </c>
      <c r="H117" s="188">
        <f>'Inventory - Vehicles and Equip.'!J108-'Inventory - Vehicles and Equip.'!O108</f>
        <v>0</v>
      </c>
      <c r="I117" s="188">
        <f>'Inventory - Vehicles and Equip.'!N108</f>
        <v>0</v>
      </c>
      <c r="J117" s="188">
        <f>'Inventory - Vehicles and Equip.'!AD108</f>
        <v>0</v>
      </c>
      <c r="K117" s="190">
        <f t="shared" si="35"/>
        <v>0</v>
      </c>
      <c r="L117" s="190">
        <f t="shared" si="38"/>
        <v>0</v>
      </c>
      <c r="M117" s="190">
        <f t="shared" si="39"/>
        <v>0</v>
      </c>
      <c r="N117" s="190">
        <f t="shared" si="40"/>
        <v>0</v>
      </c>
      <c r="O117" s="190">
        <f t="shared" si="41"/>
        <v>0</v>
      </c>
      <c r="P117" s="191">
        <f t="shared" si="42"/>
        <v>0</v>
      </c>
      <c r="Q117" s="169" t="str">
        <f t="shared" si="43"/>
        <v/>
      </c>
      <c r="R117" s="192" t="str">
        <f t="shared" si="51"/>
        <v/>
      </c>
      <c r="S117" s="169" t="str">
        <f t="shared" si="51"/>
        <v/>
      </c>
      <c r="T117" s="169" t="str">
        <f t="shared" si="51"/>
        <v/>
      </c>
      <c r="U117" s="169" t="str">
        <f t="shared" si="51"/>
        <v/>
      </c>
      <c r="V117" s="169" t="str">
        <f t="shared" si="51"/>
        <v/>
      </c>
      <c r="W117" s="169" t="str">
        <f t="shared" si="51"/>
        <v/>
      </c>
      <c r="X117" s="169" t="str">
        <f t="shared" si="51"/>
        <v/>
      </c>
      <c r="Y117" s="169" t="str">
        <f t="shared" si="51"/>
        <v/>
      </c>
      <c r="Z117" s="169" t="str">
        <f t="shared" si="51"/>
        <v/>
      </c>
      <c r="AA117" s="169" t="str">
        <f t="shared" si="51"/>
        <v/>
      </c>
      <c r="AB117" s="169" t="str">
        <f t="shared" si="52"/>
        <v/>
      </c>
      <c r="AC117" s="169" t="str">
        <f t="shared" si="52"/>
        <v/>
      </c>
      <c r="AD117" s="169" t="str">
        <f t="shared" si="52"/>
        <v/>
      </c>
      <c r="AE117" s="169" t="str">
        <f t="shared" si="52"/>
        <v/>
      </c>
      <c r="AF117" s="169" t="str">
        <f t="shared" si="52"/>
        <v/>
      </c>
      <c r="AG117" s="169" t="str">
        <f t="shared" si="52"/>
        <v/>
      </c>
      <c r="AH117" s="169" t="str">
        <f t="shared" si="52"/>
        <v/>
      </c>
      <c r="AI117" s="169" t="str">
        <f t="shared" si="52"/>
        <v/>
      </c>
      <c r="AJ117" s="169" t="str">
        <f t="shared" si="52"/>
        <v/>
      </c>
      <c r="AK117" s="169" t="str">
        <f t="shared" si="52"/>
        <v/>
      </c>
      <c r="AL117" s="169" t="str">
        <f t="shared" si="52"/>
        <v/>
      </c>
      <c r="AM117" s="169" t="str">
        <f t="shared" si="52"/>
        <v/>
      </c>
      <c r="AN117" s="169" t="str">
        <f t="shared" si="52"/>
        <v/>
      </c>
      <c r="AO117" s="169" t="str">
        <f t="shared" si="52"/>
        <v/>
      </c>
      <c r="AP117" s="169" t="str">
        <f t="shared" si="52"/>
        <v/>
      </c>
      <c r="AQ117" s="170">
        <f t="shared" si="44"/>
        <v>0</v>
      </c>
      <c r="AR117" s="170">
        <f t="shared" si="45"/>
        <v>0</v>
      </c>
      <c r="AS117" s="193">
        <f t="shared" si="46"/>
        <v>0</v>
      </c>
    </row>
    <row r="118" spans="1:45" ht="27.75" customHeight="1">
      <c r="A118" s="184">
        <f>'Inventory - Vehicles and Equip.'!A109</f>
        <v>0</v>
      </c>
      <c r="B118" s="184"/>
      <c r="C118" s="184">
        <f>'Inventory - Vehicles and Equip.'!E109</f>
        <v>0</v>
      </c>
      <c r="D118" s="184">
        <f>'Inventory - Vehicles and Equip.'!F109</f>
        <v>0</v>
      </c>
      <c r="E118" s="185">
        <f>'Inventory - Vehicles and Equip.'!G109</f>
        <v>0</v>
      </c>
      <c r="F118" s="217">
        <f>'Inventory - Vehicles and Equip.'!H109</f>
        <v>0</v>
      </c>
      <c r="G118" s="187">
        <f>'Inventory - Vehicles and Equip.'!L109</f>
        <v>0</v>
      </c>
      <c r="H118" s="188">
        <f>'Inventory - Vehicles and Equip.'!J109-'Inventory - Vehicles and Equip.'!O109</f>
        <v>0</v>
      </c>
      <c r="I118" s="188">
        <f>'Inventory - Vehicles and Equip.'!N109</f>
        <v>0</v>
      </c>
      <c r="J118" s="188">
        <f>'Inventory - Vehicles and Equip.'!AD109</f>
        <v>0</v>
      </c>
      <c r="K118" s="190">
        <f t="shared" si="35"/>
        <v>0</v>
      </c>
      <c r="L118" s="190">
        <f t="shared" si="38"/>
        <v>0</v>
      </c>
      <c r="M118" s="190">
        <f t="shared" si="39"/>
        <v>0</v>
      </c>
      <c r="N118" s="190">
        <f t="shared" si="40"/>
        <v>0</v>
      </c>
      <c r="O118" s="190">
        <f t="shared" si="41"/>
        <v>0</v>
      </c>
      <c r="P118" s="191">
        <f t="shared" si="42"/>
        <v>0</v>
      </c>
      <c r="Q118" s="169" t="str">
        <f t="shared" si="43"/>
        <v/>
      </c>
      <c r="R118" s="192" t="str">
        <f t="shared" si="51"/>
        <v/>
      </c>
      <c r="S118" s="169" t="str">
        <f t="shared" si="51"/>
        <v/>
      </c>
      <c r="T118" s="169" t="str">
        <f t="shared" si="51"/>
        <v/>
      </c>
      <c r="U118" s="169" t="str">
        <f t="shared" si="51"/>
        <v/>
      </c>
      <c r="V118" s="169" t="str">
        <f t="shared" si="51"/>
        <v/>
      </c>
      <c r="W118" s="169" t="str">
        <f t="shared" si="51"/>
        <v/>
      </c>
      <c r="X118" s="169" t="str">
        <f t="shared" si="51"/>
        <v/>
      </c>
      <c r="Y118" s="169" t="str">
        <f t="shared" si="51"/>
        <v/>
      </c>
      <c r="Z118" s="169" t="str">
        <f t="shared" si="51"/>
        <v/>
      </c>
      <c r="AA118" s="169" t="str">
        <f t="shared" si="51"/>
        <v/>
      </c>
      <c r="AB118" s="169" t="str">
        <f t="shared" si="52"/>
        <v/>
      </c>
      <c r="AC118" s="169" t="str">
        <f t="shared" si="52"/>
        <v/>
      </c>
      <c r="AD118" s="169" t="str">
        <f t="shared" si="52"/>
        <v/>
      </c>
      <c r="AE118" s="169" t="str">
        <f t="shared" si="52"/>
        <v/>
      </c>
      <c r="AF118" s="169" t="str">
        <f t="shared" si="52"/>
        <v/>
      </c>
      <c r="AG118" s="169" t="str">
        <f t="shared" si="52"/>
        <v/>
      </c>
      <c r="AH118" s="169" t="str">
        <f t="shared" si="52"/>
        <v/>
      </c>
      <c r="AI118" s="169" t="str">
        <f t="shared" si="52"/>
        <v/>
      </c>
      <c r="AJ118" s="169" t="str">
        <f t="shared" si="52"/>
        <v/>
      </c>
      <c r="AK118" s="169" t="str">
        <f t="shared" si="52"/>
        <v/>
      </c>
      <c r="AL118" s="169" t="str">
        <f t="shared" si="52"/>
        <v/>
      </c>
      <c r="AM118" s="169" t="str">
        <f t="shared" si="52"/>
        <v/>
      </c>
      <c r="AN118" s="169" t="str">
        <f t="shared" si="52"/>
        <v/>
      </c>
      <c r="AO118" s="169" t="str">
        <f t="shared" si="52"/>
        <v/>
      </c>
      <c r="AP118" s="169" t="str">
        <f t="shared" si="52"/>
        <v/>
      </c>
      <c r="AQ118" s="170">
        <f t="shared" si="44"/>
        <v>0</v>
      </c>
      <c r="AR118" s="170">
        <f t="shared" si="45"/>
        <v>0</v>
      </c>
      <c r="AS118" s="193">
        <f t="shared" si="46"/>
        <v>0</v>
      </c>
    </row>
    <row r="119" spans="1:45" ht="27.75" customHeight="1">
      <c r="A119" s="184">
        <f>'Inventory - Vehicles and Equip.'!A110</f>
        <v>0</v>
      </c>
      <c r="B119" s="184"/>
      <c r="C119" s="184">
        <f>'Inventory - Vehicles and Equip.'!E110</f>
        <v>0</v>
      </c>
      <c r="D119" s="184">
        <f>'Inventory - Vehicles and Equip.'!F110</f>
        <v>0</v>
      </c>
      <c r="E119" s="185">
        <f>'Inventory - Vehicles and Equip.'!G110</f>
        <v>0</v>
      </c>
      <c r="F119" s="217">
        <f>'Inventory - Vehicles and Equip.'!H110</f>
        <v>0</v>
      </c>
      <c r="G119" s="187">
        <f>'Inventory - Vehicles and Equip.'!L110</f>
        <v>0</v>
      </c>
      <c r="H119" s="188">
        <f>'Inventory - Vehicles and Equip.'!J110-'Inventory - Vehicles and Equip.'!O110</f>
        <v>0</v>
      </c>
      <c r="I119" s="188">
        <f>'Inventory - Vehicles and Equip.'!N110</f>
        <v>0</v>
      </c>
      <c r="J119" s="188">
        <f>'Inventory - Vehicles and Equip.'!AD110</f>
        <v>0</v>
      </c>
      <c r="K119" s="190">
        <f t="shared" si="35"/>
        <v>0</v>
      </c>
      <c r="L119" s="190">
        <f t="shared" si="38"/>
        <v>0</v>
      </c>
      <c r="M119" s="190">
        <f t="shared" si="39"/>
        <v>0</v>
      </c>
      <c r="N119" s="190">
        <f t="shared" si="40"/>
        <v>0</v>
      </c>
      <c r="O119" s="190">
        <f t="shared" si="41"/>
        <v>0</v>
      </c>
      <c r="P119" s="191">
        <f t="shared" si="42"/>
        <v>0</v>
      </c>
      <c r="Q119" s="169" t="str">
        <f t="shared" si="43"/>
        <v/>
      </c>
      <c r="R119" s="192" t="str">
        <f t="shared" si="51"/>
        <v/>
      </c>
      <c r="S119" s="169" t="str">
        <f t="shared" si="51"/>
        <v/>
      </c>
      <c r="T119" s="169" t="str">
        <f t="shared" si="51"/>
        <v/>
      </c>
      <c r="U119" s="169" t="str">
        <f t="shared" si="51"/>
        <v/>
      </c>
      <c r="V119" s="169" t="str">
        <f t="shared" si="51"/>
        <v/>
      </c>
      <c r="W119" s="169" t="str">
        <f t="shared" si="51"/>
        <v/>
      </c>
      <c r="X119" s="169" t="str">
        <f t="shared" si="51"/>
        <v/>
      </c>
      <c r="Y119" s="169" t="str">
        <f t="shared" si="51"/>
        <v/>
      </c>
      <c r="Z119" s="169" t="str">
        <f t="shared" si="51"/>
        <v/>
      </c>
      <c r="AA119" s="169" t="str">
        <f t="shared" si="51"/>
        <v/>
      </c>
      <c r="AB119" s="169" t="str">
        <f t="shared" si="52"/>
        <v/>
      </c>
      <c r="AC119" s="169" t="str">
        <f t="shared" si="52"/>
        <v/>
      </c>
      <c r="AD119" s="169" t="str">
        <f t="shared" si="52"/>
        <v/>
      </c>
      <c r="AE119" s="169" t="str">
        <f t="shared" si="52"/>
        <v/>
      </c>
      <c r="AF119" s="169" t="str">
        <f t="shared" si="52"/>
        <v/>
      </c>
      <c r="AG119" s="169" t="str">
        <f t="shared" si="52"/>
        <v/>
      </c>
      <c r="AH119" s="169" t="str">
        <f t="shared" si="52"/>
        <v/>
      </c>
      <c r="AI119" s="169" t="str">
        <f t="shared" si="52"/>
        <v/>
      </c>
      <c r="AJ119" s="169" t="str">
        <f t="shared" si="52"/>
        <v/>
      </c>
      <c r="AK119" s="169" t="str">
        <f t="shared" si="52"/>
        <v/>
      </c>
      <c r="AL119" s="169" t="str">
        <f t="shared" si="52"/>
        <v/>
      </c>
      <c r="AM119" s="169" t="str">
        <f t="shared" si="52"/>
        <v/>
      </c>
      <c r="AN119" s="169" t="str">
        <f t="shared" si="52"/>
        <v/>
      </c>
      <c r="AO119" s="169" t="str">
        <f t="shared" si="52"/>
        <v/>
      </c>
      <c r="AP119" s="169" t="str">
        <f t="shared" si="52"/>
        <v/>
      </c>
      <c r="AQ119" s="170">
        <f t="shared" si="44"/>
        <v>0</v>
      </c>
      <c r="AR119" s="170">
        <f t="shared" si="45"/>
        <v>0</v>
      </c>
      <c r="AS119" s="193">
        <f t="shared" si="46"/>
        <v>0</v>
      </c>
    </row>
    <row r="120" spans="1:45" ht="27.75" customHeight="1">
      <c r="A120" s="184">
        <f>'Inventory - Vehicles and Equip.'!A111</f>
        <v>0</v>
      </c>
      <c r="B120" s="184"/>
      <c r="C120" s="184">
        <f>'Inventory - Vehicles and Equip.'!E111</f>
        <v>0</v>
      </c>
      <c r="D120" s="184">
        <f>'Inventory - Vehicles and Equip.'!F111</f>
        <v>0</v>
      </c>
      <c r="E120" s="185">
        <f>'Inventory - Vehicles and Equip.'!G111</f>
        <v>0</v>
      </c>
      <c r="F120" s="217">
        <f>'Inventory - Vehicles and Equip.'!H111</f>
        <v>0</v>
      </c>
      <c r="G120" s="187">
        <f>'Inventory - Vehicles and Equip.'!L111</f>
        <v>0</v>
      </c>
      <c r="H120" s="188">
        <f>'Inventory - Vehicles and Equip.'!J111-'Inventory - Vehicles and Equip.'!O111</f>
        <v>0</v>
      </c>
      <c r="I120" s="188">
        <f>'Inventory - Vehicles and Equip.'!N111</f>
        <v>0</v>
      </c>
      <c r="J120" s="188">
        <f>'Inventory - Vehicles and Equip.'!AD111</f>
        <v>0</v>
      </c>
      <c r="K120" s="190">
        <f t="shared" si="35"/>
        <v>0</v>
      </c>
      <c r="L120" s="190">
        <f t="shared" si="38"/>
        <v>0</v>
      </c>
      <c r="M120" s="190">
        <f t="shared" si="39"/>
        <v>0</v>
      </c>
      <c r="N120" s="190">
        <f t="shared" si="40"/>
        <v>0</v>
      </c>
      <c r="O120" s="190">
        <f t="shared" si="41"/>
        <v>0</v>
      </c>
      <c r="P120" s="191">
        <f t="shared" si="42"/>
        <v>0</v>
      </c>
      <c r="Q120" s="169" t="str">
        <f t="shared" si="43"/>
        <v/>
      </c>
      <c r="R120" s="192" t="str">
        <f t="shared" si="51"/>
        <v/>
      </c>
      <c r="S120" s="169" t="str">
        <f t="shared" si="51"/>
        <v/>
      </c>
      <c r="T120" s="169" t="str">
        <f t="shared" si="51"/>
        <v/>
      </c>
      <c r="U120" s="169" t="str">
        <f t="shared" si="51"/>
        <v/>
      </c>
      <c r="V120" s="169" t="str">
        <f t="shared" si="51"/>
        <v/>
      </c>
      <c r="W120" s="169" t="str">
        <f t="shared" si="51"/>
        <v/>
      </c>
      <c r="X120" s="169" t="str">
        <f t="shared" si="51"/>
        <v/>
      </c>
      <c r="Y120" s="169" t="str">
        <f t="shared" si="51"/>
        <v/>
      </c>
      <c r="Z120" s="169" t="str">
        <f t="shared" si="51"/>
        <v/>
      </c>
      <c r="AA120" s="169" t="str">
        <f t="shared" si="51"/>
        <v/>
      </c>
      <c r="AB120" s="169" t="str">
        <f t="shared" si="52"/>
        <v/>
      </c>
      <c r="AC120" s="169" t="str">
        <f t="shared" si="52"/>
        <v/>
      </c>
      <c r="AD120" s="169" t="str">
        <f t="shared" si="52"/>
        <v/>
      </c>
      <c r="AE120" s="169" t="str">
        <f t="shared" si="52"/>
        <v/>
      </c>
      <c r="AF120" s="169" t="str">
        <f t="shared" si="52"/>
        <v/>
      </c>
      <c r="AG120" s="169" t="str">
        <f t="shared" si="52"/>
        <v/>
      </c>
      <c r="AH120" s="169" t="str">
        <f t="shared" si="52"/>
        <v/>
      </c>
      <c r="AI120" s="169" t="str">
        <f t="shared" si="52"/>
        <v/>
      </c>
      <c r="AJ120" s="169" t="str">
        <f t="shared" si="52"/>
        <v/>
      </c>
      <c r="AK120" s="169" t="str">
        <f t="shared" si="52"/>
        <v/>
      </c>
      <c r="AL120" s="169" t="str">
        <f t="shared" si="52"/>
        <v/>
      </c>
      <c r="AM120" s="169" t="str">
        <f t="shared" si="52"/>
        <v/>
      </c>
      <c r="AN120" s="169" t="str">
        <f t="shared" si="52"/>
        <v/>
      </c>
      <c r="AO120" s="169" t="str">
        <f t="shared" si="52"/>
        <v/>
      </c>
      <c r="AP120" s="169" t="str">
        <f t="shared" si="52"/>
        <v/>
      </c>
      <c r="AQ120" s="170">
        <f t="shared" si="44"/>
        <v>0</v>
      </c>
      <c r="AR120" s="170">
        <f t="shared" si="45"/>
        <v>0</v>
      </c>
      <c r="AS120" s="193">
        <f t="shared" si="46"/>
        <v>0</v>
      </c>
    </row>
    <row r="121" spans="1:45" ht="27.75" customHeight="1">
      <c r="A121" s="184">
        <f>'Inventory - Vehicles and Equip.'!A112</f>
        <v>0</v>
      </c>
      <c r="B121" s="184"/>
      <c r="C121" s="184">
        <f>'Inventory - Vehicles and Equip.'!E112</f>
        <v>0</v>
      </c>
      <c r="D121" s="184">
        <f>'Inventory - Vehicles and Equip.'!F112</f>
        <v>0</v>
      </c>
      <c r="E121" s="185">
        <f>'Inventory - Vehicles and Equip.'!G112</f>
        <v>0</v>
      </c>
      <c r="F121" s="217">
        <f>'Inventory - Vehicles and Equip.'!H112</f>
        <v>0</v>
      </c>
      <c r="G121" s="187">
        <f>'Inventory - Vehicles and Equip.'!L112</f>
        <v>0</v>
      </c>
      <c r="H121" s="188">
        <f>'Inventory - Vehicles and Equip.'!J112-'Inventory - Vehicles and Equip.'!O112</f>
        <v>0</v>
      </c>
      <c r="I121" s="188">
        <f>'Inventory - Vehicles and Equip.'!N112</f>
        <v>0</v>
      </c>
      <c r="J121" s="188">
        <f>'Inventory - Vehicles and Equip.'!AD112</f>
        <v>0</v>
      </c>
      <c r="K121" s="190">
        <f t="shared" si="35"/>
        <v>0</v>
      </c>
      <c r="L121" s="190">
        <f t="shared" si="38"/>
        <v>0</v>
      </c>
      <c r="M121" s="190">
        <f t="shared" si="39"/>
        <v>0</v>
      </c>
      <c r="N121" s="190">
        <f t="shared" si="40"/>
        <v>0</v>
      </c>
      <c r="O121" s="190">
        <f t="shared" si="41"/>
        <v>0</v>
      </c>
      <c r="P121" s="191">
        <f t="shared" si="42"/>
        <v>0</v>
      </c>
      <c r="Q121" s="169" t="str">
        <f t="shared" si="43"/>
        <v/>
      </c>
      <c r="R121" s="192" t="str">
        <f t="shared" si="51"/>
        <v/>
      </c>
      <c r="S121" s="169" t="str">
        <f t="shared" si="51"/>
        <v/>
      </c>
      <c r="T121" s="169" t="str">
        <f t="shared" si="51"/>
        <v/>
      </c>
      <c r="U121" s="169" t="str">
        <f t="shared" si="51"/>
        <v/>
      </c>
      <c r="V121" s="169" t="str">
        <f t="shared" si="51"/>
        <v/>
      </c>
      <c r="W121" s="169" t="str">
        <f t="shared" si="51"/>
        <v/>
      </c>
      <c r="X121" s="169" t="str">
        <f t="shared" si="51"/>
        <v/>
      </c>
      <c r="Y121" s="169" t="str">
        <f t="shared" si="51"/>
        <v/>
      </c>
      <c r="Z121" s="169" t="str">
        <f t="shared" si="51"/>
        <v/>
      </c>
      <c r="AA121" s="169" t="str">
        <f t="shared" si="51"/>
        <v/>
      </c>
      <c r="AB121" s="169" t="str">
        <f t="shared" si="52"/>
        <v/>
      </c>
      <c r="AC121" s="169" t="str">
        <f t="shared" si="52"/>
        <v/>
      </c>
      <c r="AD121" s="169" t="str">
        <f t="shared" si="52"/>
        <v/>
      </c>
      <c r="AE121" s="169" t="str">
        <f t="shared" si="52"/>
        <v/>
      </c>
      <c r="AF121" s="169" t="str">
        <f t="shared" si="52"/>
        <v/>
      </c>
      <c r="AG121" s="169" t="str">
        <f t="shared" si="52"/>
        <v/>
      </c>
      <c r="AH121" s="169" t="str">
        <f t="shared" si="52"/>
        <v/>
      </c>
      <c r="AI121" s="169" t="str">
        <f t="shared" si="52"/>
        <v/>
      </c>
      <c r="AJ121" s="169" t="str">
        <f t="shared" si="52"/>
        <v/>
      </c>
      <c r="AK121" s="169" t="str">
        <f t="shared" si="52"/>
        <v/>
      </c>
      <c r="AL121" s="169" t="str">
        <f t="shared" si="52"/>
        <v/>
      </c>
      <c r="AM121" s="169" t="str">
        <f t="shared" si="52"/>
        <v/>
      </c>
      <c r="AN121" s="169" t="str">
        <f t="shared" si="52"/>
        <v/>
      </c>
      <c r="AO121" s="169" t="str">
        <f t="shared" si="52"/>
        <v/>
      </c>
      <c r="AP121" s="169" t="str">
        <f t="shared" si="52"/>
        <v/>
      </c>
      <c r="AQ121" s="170">
        <f t="shared" si="44"/>
        <v>0</v>
      </c>
      <c r="AR121" s="170">
        <f t="shared" si="45"/>
        <v>0</v>
      </c>
      <c r="AS121" s="193">
        <f t="shared" si="46"/>
        <v>0</v>
      </c>
    </row>
    <row r="122" spans="1:45" ht="27.75" customHeight="1">
      <c r="A122" s="184">
        <f>'Inventory - Vehicles and Equip.'!A113</f>
        <v>0</v>
      </c>
      <c r="B122" s="184"/>
      <c r="C122" s="184">
        <f>'Inventory - Vehicles and Equip.'!E113</f>
        <v>0</v>
      </c>
      <c r="D122" s="184">
        <f>'Inventory - Vehicles and Equip.'!F113</f>
        <v>0</v>
      </c>
      <c r="E122" s="185">
        <f>'Inventory - Vehicles and Equip.'!G113</f>
        <v>0</v>
      </c>
      <c r="F122" s="217">
        <f>'Inventory - Vehicles and Equip.'!H113</f>
        <v>0</v>
      </c>
      <c r="G122" s="187">
        <f>'Inventory - Vehicles and Equip.'!L113</f>
        <v>0</v>
      </c>
      <c r="H122" s="188">
        <f>'Inventory - Vehicles and Equip.'!J113-'Inventory - Vehicles and Equip.'!O113</f>
        <v>0</v>
      </c>
      <c r="I122" s="188">
        <f>'Inventory - Vehicles and Equip.'!N113</f>
        <v>0</v>
      </c>
      <c r="J122" s="188">
        <f>'Inventory - Vehicles and Equip.'!AD113</f>
        <v>0</v>
      </c>
      <c r="K122" s="190">
        <f t="shared" si="35"/>
        <v>0</v>
      </c>
      <c r="L122" s="190">
        <f t="shared" si="38"/>
        <v>0</v>
      </c>
      <c r="M122" s="190">
        <f t="shared" si="39"/>
        <v>0</v>
      </c>
      <c r="N122" s="190">
        <f t="shared" si="40"/>
        <v>0</v>
      </c>
      <c r="O122" s="190">
        <f t="shared" si="41"/>
        <v>0</v>
      </c>
      <c r="P122" s="191">
        <f t="shared" si="42"/>
        <v>0</v>
      </c>
      <c r="Q122" s="169" t="str">
        <f t="shared" si="43"/>
        <v/>
      </c>
      <c r="R122" s="192" t="str">
        <f t="shared" si="51"/>
        <v/>
      </c>
      <c r="S122" s="169" t="str">
        <f t="shared" si="51"/>
        <v/>
      </c>
      <c r="T122" s="169" t="str">
        <f t="shared" si="51"/>
        <v/>
      </c>
      <c r="U122" s="169" t="str">
        <f t="shared" si="51"/>
        <v/>
      </c>
      <c r="V122" s="169" t="str">
        <f t="shared" si="51"/>
        <v/>
      </c>
      <c r="W122" s="169" t="str">
        <f t="shared" si="51"/>
        <v/>
      </c>
      <c r="X122" s="169" t="str">
        <f t="shared" si="51"/>
        <v/>
      </c>
      <c r="Y122" s="169" t="str">
        <f t="shared" si="51"/>
        <v/>
      </c>
      <c r="Z122" s="169" t="str">
        <f t="shared" si="51"/>
        <v/>
      </c>
      <c r="AA122" s="169" t="str">
        <f t="shared" si="51"/>
        <v/>
      </c>
      <c r="AB122" s="169" t="str">
        <f t="shared" si="52"/>
        <v/>
      </c>
      <c r="AC122" s="169" t="str">
        <f t="shared" si="52"/>
        <v/>
      </c>
      <c r="AD122" s="169" t="str">
        <f t="shared" si="52"/>
        <v/>
      </c>
      <c r="AE122" s="169" t="str">
        <f t="shared" si="52"/>
        <v/>
      </c>
      <c r="AF122" s="169" t="str">
        <f t="shared" si="52"/>
        <v/>
      </c>
      <c r="AG122" s="169" t="str">
        <f t="shared" si="52"/>
        <v/>
      </c>
      <c r="AH122" s="169" t="str">
        <f t="shared" si="52"/>
        <v/>
      </c>
      <c r="AI122" s="169" t="str">
        <f t="shared" si="52"/>
        <v/>
      </c>
      <c r="AJ122" s="169" t="str">
        <f t="shared" si="52"/>
        <v/>
      </c>
      <c r="AK122" s="169" t="str">
        <f t="shared" si="52"/>
        <v/>
      </c>
      <c r="AL122" s="169" t="str">
        <f t="shared" si="52"/>
        <v/>
      </c>
      <c r="AM122" s="169" t="str">
        <f t="shared" si="52"/>
        <v/>
      </c>
      <c r="AN122" s="169" t="str">
        <f t="shared" si="52"/>
        <v/>
      </c>
      <c r="AO122" s="169" t="str">
        <f t="shared" si="52"/>
        <v/>
      </c>
      <c r="AP122" s="169" t="str">
        <f t="shared" si="52"/>
        <v/>
      </c>
      <c r="AQ122" s="170">
        <f t="shared" si="44"/>
        <v>0</v>
      </c>
      <c r="AR122" s="170">
        <f t="shared" si="45"/>
        <v>0</v>
      </c>
      <c r="AS122" s="193">
        <f t="shared" si="46"/>
        <v>0</v>
      </c>
    </row>
    <row r="123" spans="1:45" ht="27.75" customHeight="1">
      <c r="A123" s="184">
        <f>'Inventory - Vehicles and Equip.'!A114</f>
        <v>0</v>
      </c>
      <c r="B123" s="184"/>
      <c r="C123" s="184">
        <f>'Inventory - Vehicles and Equip.'!E114</f>
        <v>0</v>
      </c>
      <c r="D123" s="184">
        <f>'Inventory - Vehicles and Equip.'!F114</f>
        <v>0</v>
      </c>
      <c r="E123" s="185">
        <f>'Inventory - Vehicles and Equip.'!G114</f>
        <v>0</v>
      </c>
      <c r="F123" s="217">
        <f>'Inventory - Vehicles and Equip.'!H114</f>
        <v>0</v>
      </c>
      <c r="G123" s="187">
        <f>'Inventory - Vehicles and Equip.'!L114</f>
        <v>0</v>
      </c>
      <c r="H123" s="188">
        <f>'Inventory - Vehicles and Equip.'!J114-'Inventory - Vehicles and Equip.'!O114</f>
        <v>0</v>
      </c>
      <c r="I123" s="188">
        <f>'Inventory - Vehicles and Equip.'!N114</f>
        <v>0</v>
      </c>
      <c r="J123" s="188">
        <f>'Inventory - Vehicles and Equip.'!AD114</f>
        <v>0</v>
      </c>
      <c r="K123" s="190">
        <f t="shared" si="35"/>
        <v>0</v>
      </c>
      <c r="L123" s="190">
        <f t="shared" si="38"/>
        <v>0</v>
      </c>
      <c r="M123" s="190">
        <f t="shared" si="39"/>
        <v>0</v>
      </c>
      <c r="N123" s="190">
        <f t="shared" si="40"/>
        <v>0</v>
      </c>
      <c r="O123" s="190">
        <f t="shared" si="41"/>
        <v>0</v>
      </c>
      <c r="P123" s="191">
        <f t="shared" si="42"/>
        <v>0</v>
      </c>
      <c r="Q123" s="169" t="str">
        <f t="shared" si="43"/>
        <v/>
      </c>
      <c r="R123" s="192" t="str">
        <f t="shared" ref="R123:AA130" si="53">IF(OR($K123=R$12,$L123=R$12,$M123=R$12,$N123=R$12,$O123=R$12,$P123=R$12),$G123,"")</f>
        <v/>
      </c>
      <c r="S123" s="169" t="str">
        <f t="shared" si="53"/>
        <v/>
      </c>
      <c r="T123" s="169" t="str">
        <f t="shared" si="53"/>
        <v/>
      </c>
      <c r="U123" s="169" t="str">
        <f t="shared" si="53"/>
        <v/>
      </c>
      <c r="V123" s="169" t="str">
        <f t="shared" si="53"/>
        <v/>
      </c>
      <c r="W123" s="169" t="str">
        <f t="shared" si="53"/>
        <v/>
      </c>
      <c r="X123" s="169" t="str">
        <f t="shared" si="53"/>
        <v/>
      </c>
      <c r="Y123" s="169" t="str">
        <f t="shared" si="53"/>
        <v/>
      </c>
      <c r="Z123" s="169" t="str">
        <f t="shared" si="53"/>
        <v/>
      </c>
      <c r="AA123" s="169" t="str">
        <f t="shared" si="53"/>
        <v/>
      </c>
      <c r="AB123" s="169" t="str">
        <f t="shared" ref="AB123:AP130" si="54">IF(OR($K123=AB$12,$L123=AB$12,$M123=AB$12,$N123=AB$12,$O123=AB$12,$P123=AB$12),$G123,"")</f>
        <v/>
      </c>
      <c r="AC123" s="169" t="str">
        <f t="shared" si="54"/>
        <v/>
      </c>
      <c r="AD123" s="169" t="str">
        <f t="shared" si="54"/>
        <v/>
      </c>
      <c r="AE123" s="169" t="str">
        <f t="shared" si="54"/>
        <v/>
      </c>
      <c r="AF123" s="169" t="str">
        <f t="shared" si="54"/>
        <v/>
      </c>
      <c r="AG123" s="169" t="str">
        <f t="shared" si="54"/>
        <v/>
      </c>
      <c r="AH123" s="169" t="str">
        <f t="shared" si="54"/>
        <v/>
      </c>
      <c r="AI123" s="169" t="str">
        <f t="shared" si="54"/>
        <v/>
      </c>
      <c r="AJ123" s="169" t="str">
        <f t="shared" si="54"/>
        <v/>
      </c>
      <c r="AK123" s="169" t="str">
        <f t="shared" si="54"/>
        <v/>
      </c>
      <c r="AL123" s="169" t="str">
        <f t="shared" si="54"/>
        <v/>
      </c>
      <c r="AM123" s="169" t="str">
        <f t="shared" si="54"/>
        <v/>
      </c>
      <c r="AN123" s="169" t="str">
        <f t="shared" si="54"/>
        <v/>
      </c>
      <c r="AO123" s="169" t="str">
        <f t="shared" si="54"/>
        <v/>
      </c>
      <c r="AP123" s="169" t="str">
        <f t="shared" si="54"/>
        <v/>
      </c>
      <c r="AQ123" s="170">
        <f t="shared" si="44"/>
        <v>0</v>
      </c>
      <c r="AR123" s="170">
        <f t="shared" si="45"/>
        <v>0</v>
      </c>
      <c r="AS123" s="193">
        <f t="shared" si="46"/>
        <v>0</v>
      </c>
    </row>
    <row r="124" spans="1:45" ht="27.75" customHeight="1">
      <c r="A124" s="184">
        <f>'Inventory - Vehicles and Equip.'!A115</f>
        <v>0</v>
      </c>
      <c r="B124" s="184"/>
      <c r="C124" s="184">
        <f>'Inventory - Vehicles and Equip.'!E115</f>
        <v>0</v>
      </c>
      <c r="D124" s="184">
        <f>'Inventory - Vehicles and Equip.'!F115</f>
        <v>0</v>
      </c>
      <c r="E124" s="185">
        <f>'Inventory - Vehicles and Equip.'!G115</f>
        <v>0</v>
      </c>
      <c r="F124" s="217">
        <f>'Inventory - Vehicles and Equip.'!H115</f>
        <v>0</v>
      </c>
      <c r="G124" s="187">
        <f>'Inventory - Vehicles and Equip.'!L115</f>
        <v>0</v>
      </c>
      <c r="H124" s="188">
        <f>'Inventory - Vehicles and Equip.'!J115-'Inventory - Vehicles and Equip.'!O115</f>
        <v>0</v>
      </c>
      <c r="I124" s="188">
        <f>'Inventory - Vehicles and Equip.'!N115</f>
        <v>0</v>
      </c>
      <c r="J124" s="188">
        <f>'Inventory - Vehicles and Equip.'!AD115</f>
        <v>0</v>
      </c>
      <c r="K124" s="190">
        <f t="shared" si="35"/>
        <v>0</v>
      </c>
      <c r="L124" s="190">
        <f t="shared" si="38"/>
        <v>0</v>
      </c>
      <c r="M124" s="190">
        <f t="shared" si="39"/>
        <v>0</v>
      </c>
      <c r="N124" s="190">
        <f t="shared" si="40"/>
        <v>0</v>
      </c>
      <c r="O124" s="190">
        <f t="shared" si="41"/>
        <v>0</v>
      </c>
      <c r="P124" s="191">
        <f t="shared" si="42"/>
        <v>0</v>
      </c>
      <c r="Q124" s="169" t="str">
        <f t="shared" si="43"/>
        <v/>
      </c>
      <c r="R124" s="192" t="str">
        <f t="shared" si="53"/>
        <v/>
      </c>
      <c r="S124" s="169" t="str">
        <f t="shared" si="53"/>
        <v/>
      </c>
      <c r="T124" s="169" t="str">
        <f t="shared" si="53"/>
        <v/>
      </c>
      <c r="U124" s="169" t="str">
        <f t="shared" si="53"/>
        <v/>
      </c>
      <c r="V124" s="169" t="str">
        <f t="shared" si="53"/>
        <v/>
      </c>
      <c r="W124" s="169" t="str">
        <f t="shared" si="53"/>
        <v/>
      </c>
      <c r="X124" s="169" t="str">
        <f t="shared" si="53"/>
        <v/>
      </c>
      <c r="Y124" s="169" t="str">
        <f t="shared" si="53"/>
        <v/>
      </c>
      <c r="Z124" s="169" t="str">
        <f t="shared" si="53"/>
        <v/>
      </c>
      <c r="AA124" s="169" t="str">
        <f t="shared" si="53"/>
        <v/>
      </c>
      <c r="AB124" s="169" t="str">
        <f t="shared" si="54"/>
        <v/>
      </c>
      <c r="AC124" s="169" t="str">
        <f t="shared" si="54"/>
        <v/>
      </c>
      <c r="AD124" s="169" t="str">
        <f t="shared" si="54"/>
        <v/>
      </c>
      <c r="AE124" s="169" t="str">
        <f t="shared" si="54"/>
        <v/>
      </c>
      <c r="AF124" s="169" t="str">
        <f t="shared" si="54"/>
        <v/>
      </c>
      <c r="AG124" s="169" t="str">
        <f t="shared" si="54"/>
        <v/>
      </c>
      <c r="AH124" s="169" t="str">
        <f t="shared" si="54"/>
        <v/>
      </c>
      <c r="AI124" s="169" t="str">
        <f t="shared" si="54"/>
        <v/>
      </c>
      <c r="AJ124" s="169" t="str">
        <f t="shared" si="54"/>
        <v/>
      </c>
      <c r="AK124" s="169" t="str">
        <f t="shared" si="54"/>
        <v/>
      </c>
      <c r="AL124" s="169" t="str">
        <f t="shared" si="54"/>
        <v/>
      </c>
      <c r="AM124" s="169" t="str">
        <f t="shared" si="54"/>
        <v/>
      </c>
      <c r="AN124" s="169" t="str">
        <f t="shared" si="54"/>
        <v/>
      </c>
      <c r="AO124" s="169" t="str">
        <f t="shared" si="54"/>
        <v/>
      </c>
      <c r="AP124" s="169" t="str">
        <f t="shared" si="54"/>
        <v/>
      </c>
      <c r="AQ124" s="170">
        <f t="shared" si="44"/>
        <v>0</v>
      </c>
      <c r="AR124" s="170">
        <f t="shared" si="45"/>
        <v>0</v>
      </c>
      <c r="AS124" s="193">
        <f t="shared" si="46"/>
        <v>0</v>
      </c>
    </row>
    <row r="125" spans="1:45" ht="27.75" customHeight="1">
      <c r="A125" s="184">
        <f>'Inventory - Vehicles and Equip.'!A116</f>
        <v>0</v>
      </c>
      <c r="B125" s="184"/>
      <c r="C125" s="184">
        <f>'Inventory - Vehicles and Equip.'!E116</f>
        <v>0</v>
      </c>
      <c r="D125" s="184">
        <f>'Inventory - Vehicles and Equip.'!F116</f>
        <v>0</v>
      </c>
      <c r="E125" s="185">
        <f>'Inventory - Vehicles and Equip.'!G116</f>
        <v>0</v>
      </c>
      <c r="F125" s="217">
        <f>'Inventory - Vehicles and Equip.'!H116</f>
        <v>0</v>
      </c>
      <c r="G125" s="187">
        <f>'Inventory - Vehicles and Equip.'!L116</f>
        <v>0</v>
      </c>
      <c r="H125" s="188">
        <f>'Inventory - Vehicles and Equip.'!J116-'Inventory - Vehicles and Equip.'!O116</f>
        <v>0</v>
      </c>
      <c r="I125" s="188">
        <f>'Inventory - Vehicles and Equip.'!N116</f>
        <v>0</v>
      </c>
      <c r="J125" s="188">
        <f>'Inventory - Vehicles and Equip.'!AD116</f>
        <v>0</v>
      </c>
      <c r="K125" s="190">
        <f t="shared" si="35"/>
        <v>0</v>
      </c>
      <c r="L125" s="190">
        <f t="shared" si="38"/>
        <v>0</v>
      </c>
      <c r="M125" s="190">
        <f t="shared" si="39"/>
        <v>0</v>
      </c>
      <c r="N125" s="190">
        <f t="shared" si="40"/>
        <v>0</v>
      </c>
      <c r="O125" s="190">
        <f t="shared" si="41"/>
        <v>0</v>
      </c>
      <c r="P125" s="191">
        <f t="shared" si="42"/>
        <v>0</v>
      </c>
      <c r="Q125" s="169" t="str">
        <f t="shared" si="43"/>
        <v/>
      </c>
      <c r="R125" s="192" t="str">
        <f t="shared" si="53"/>
        <v/>
      </c>
      <c r="S125" s="169" t="str">
        <f t="shared" si="53"/>
        <v/>
      </c>
      <c r="T125" s="169" t="str">
        <f t="shared" si="53"/>
        <v/>
      </c>
      <c r="U125" s="169" t="str">
        <f t="shared" si="53"/>
        <v/>
      </c>
      <c r="V125" s="169" t="str">
        <f t="shared" si="53"/>
        <v/>
      </c>
      <c r="W125" s="169" t="str">
        <f t="shared" si="53"/>
        <v/>
      </c>
      <c r="X125" s="169" t="str">
        <f t="shared" si="53"/>
        <v/>
      </c>
      <c r="Y125" s="169" t="str">
        <f t="shared" si="53"/>
        <v/>
      </c>
      <c r="Z125" s="169" t="str">
        <f t="shared" si="53"/>
        <v/>
      </c>
      <c r="AA125" s="169" t="str">
        <f t="shared" si="53"/>
        <v/>
      </c>
      <c r="AB125" s="169" t="str">
        <f t="shared" si="54"/>
        <v/>
      </c>
      <c r="AC125" s="169" t="str">
        <f t="shared" si="54"/>
        <v/>
      </c>
      <c r="AD125" s="169" t="str">
        <f t="shared" si="54"/>
        <v/>
      </c>
      <c r="AE125" s="169" t="str">
        <f t="shared" si="54"/>
        <v/>
      </c>
      <c r="AF125" s="169" t="str">
        <f t="shared" si="54"/>
        <v/>
      </c>
      <c r="AG125" s="169" t="str">
        <f t="shared" si="54"/>
        <v/>
      </c>
      <c r="AH125" s="169" t="str">
        <f t="shared" si="54"/>
        <v/>
      </c>
      <c r="AI125" s="169" t="str">
        <f t="shared" si="54"/>
        <v/>
      </c>
      <c r="AJ125" s="169" t="str">
        <f t="shared" si="54"/>
        <v/>
      </c>
      <c r="AK125" s="169" t="str">
        <f t="shared" si="54"/>
        <v/>
      </c>
      <c r="AL125" s="169" t="str">
        <f t="shared" si="54"/>
        <v/>
      </c>
      <c r="AM125" s="169" t="str">
        <f t="shared" si="54"/>
        <v/>
      </c>
      <c r="AN125" s="169" t="str">
        <f t="shared" si="54"/>
        <v/>
      </c>
      <c r="AO125" s="169" t="str">
        <f t="shared" si="54"/>
        <v/>
      </c>
      <c r="AP125" s="169" t="str">
        <f t="shared" si="54"/>
        <v/>
      </c>
      <c r="AQ125" s="170">
        <f t="shared" si="44"/>
        <v>0</v>
      </c>
      <c r="AR125" s="170">
        <f t="shared" si="45"/>
        <v>0</v>
      </c>
      <c r="AS125" s="193">
        <f t="shared" si="46"/>
        <v>0</v>
      </c>
    </row>
    <row r="126" spans="1:45" ht="27.75" customHeight="1">
      <c r="A126" s="184">
        <f>'Inventory - Vehicles and Equip.'!A117</f>
        <v>0</v>
      </c>
      <c r="B126" s="184"/>
      <c r="C126" s="184">
        <f>'Inventory - Vehicles and Equip.'!E117</f>
        <v>0</v>
      </c>
      <c r="D126" s="184">
        <f>'Inventory - Vehicles and Equip.'!F117</f>
        <v>0</v>
      </c>
      <c r="E126" s="185">
        <f>'Inventory - Vehicles and Equip.'!G117</f>
        <v>0</v>
      </c>
      <c r="F126" s="217">
        <f>'Inventory - Vehicles and Equip.'!H117</f>
        <v>0</v>
      </c>
      <c r="G126" s="187">
        <f>'Inventory - Vehicles and Equip.'!L117</f>
        <v>0</v>
      </c>
      <c r="H126" s="188">
        <f>'Inventory - Vehicles and Equip.'!J117-'Inventory - Vehicles and Equip.'!O117</f>
        <v>0</v>
      </c>
      <c r="I126" s="188">
        <f>'Inventory - Vehicles and Equip.'!N117</f>
        <v>0</v>
      </c>
      <c r="J126" s="188">
        <f>'Inventory - Vehicles and Equip.'!AD117</f>
        <v>0</v>
      </c>
      <c r="K126" s="190">
        <f t="shared" si="35"/>
        <v>0</v>
      </c>
      <c r="L126" s="190">
        <f t="shared" si="38"/>
        <v>0</v>
      </c>
      <c r="M126" s="190">
        <f t="shared" si="39"/>
        <v>0</v>
      </c>
      <c r="N126" s="190">
        <f t="shared" si="40"/>
        <v>0</v>
      </c>
      <c r="O126" s="190">
        <f t="shared" si="41"/>
        <v>0</v>
      </c>
      <c r="P126" s="191">
        <f t="shared" si="42"/>
        <v>0</v>
      </c>
      <c r="Q126" s="169" t="str">
        <f t="shared" si="43"/>
        <v/>
      </c>
      <c r="R126" s="192" t="str">
        <f t="shared" si="53"/>
        <v/>
      </c>
      <c r="S126" s="169" t="str">
        <f t="shared" si="53"/>
        <v/>
      </c>
      <c r="T126" s="169" t="str">
        <f t="shared" si="53"/>
        <v/>
      </c>
      <c r="U126" s="169" t="str">
        <f t="shared" si="53"/>
        <v/>
      </c>
      <c r="V126" s="169" t="str">
        <f t="shared" si="53"/>
        <v/>
      </c>
      <c r="W126" s="169" t="str">
        <f t="shared" si="53"/>
        <v/>
      </c>
      <c r="X126" s="169" t="str">
        <f t="shared" si="53"/>
        <v/>
      </c>
      <c r="Y126" s="169" t="str">
        <f t="shared" si="53"/>
        <v/>
      </c>
      <c r="Z126" s="169" t="str">
        <f t="shared" si="53"/>
        <v/>
      </c>
      <c r="AA126" s="169" t="str">
        <f t="shared" si="53"/>
        <v/>
      </c>
      <c r="AB126" s="169" t="str">
        <f t="shared" si="54"/>
        <v/>
      </c>
      <c r="AC126" s="169" t="str">
        <f t="shared" si="54"/>
        <v/>
      </c>
      <c r="AD126" s="169" t="str">
        <f t="shared" si="54"/>
        <v/>
      </c>
      <c r="AE126" s="169" t="str">
        <f t="shared" si="54"/>
        <v/>
      </c>
      <c r="AF126" s="169" t="str">
        <f t="shared" si="54"/>
        <v/>
      </c>
      <c r="AG126" s="169" t="str">
        <f t="shared" si="54"/>
        <v/>
      </c>
      <c r="AH126" s="169" t="str">
        <f t="shared" si="54"/>
        <v/>
      </c>
      <c r="AI126" s="169" t="str">
        <f t="shared" si="54"/>
        <v/>
      </c>
      <c r="AJ126" s="169" t="str">
        <f t="shared" si="54"/>
        <v/>
      </c>
      <c r="AK126" s="169" t="str">
        <f t="shared" si="54"/>
        <v/>
      </c>
      <c r="AL126" s="169" t="str">
        <f t="shared" si="54"/>
        <v/>
      </c>
      <c r="AM126" s="169" t="str">
        <f t="shared" si="54"/>
        <v/>
      </c>
      <c r="AN126" s="169" t="str">
        <f t="shared" si="54"/>
        <v/>
      </c>
      <c r="AO126" s="169" t="str">
        <f t="shared" si="54"/>
        <v/>
      </c>
      <c r="AP126" s="169" t="str">
        <f t="shared" si="54"/>
        <v/>
      </c>
      <c r="AQ126" s="170">
        <f t="shared" si="44"/>
        <v>0</v>
      </c>
      <c r="AR126" s="170">
        <f t="shared" si="45"/>
        <v>0</v>
      </c>
      <c r="AS126" s="193">
        <f t="shared" si="46"/>
        <v>0</v>
      </c>
    </row>
    <row r="127" spans="1:45" ht="27.75" customHeight="1">
      <c r="A127" s="184">
        <f>'Inventory - Vehicles and Equip.'!A118</f>
        <v>0</v>
      </c>
      <c r="B127" s="184"/>
      <c r="C127" s="184">
        <f>'Inventory - Vehicles and Equip.'!E118</f>
        <v>0</v>
      </c>
      <c r="D127" s="184">
        <f>'Inventory - Vehicles and Equip.'!F118</f>
        <v>0</v>
      </c>
      <c r="E127" s="185">
        <f>'Inventory - Vehicles and Equip.'!G118</f>
        <v>0</v>
      </c>
      <c r="F127" s="217">
        <f>'Inventory - Vehicles and Equip.'!H118</f>
        <v>0</v>
      </c>
      <c r="G127" s="187">
        <f>'Inventory - Vehicles and Equip.'!L118</f>
        <v>0</v>
      </c>
      <c r="H127" s="188">
        <f>'Inventory - Vehicles and Equip.'!J118-'Inventory - Vehicles and Equip.'!O118</f>
        <v>0</v>
      </c>
      <c r="I127" s="188">
        <f>'Inventory - Vehicles and Equip.'!N118</f>
        <v>0</v>
      </c>
      <c r="J127" s="188">
        <f>'Inventory - Vehicles and Equip.'!AD118</f>
        <v>0</v>
      </c>
      <c r="K127" s="190">
        <f t="shared" si="35"/>
        <v>0</v>
      </c>
      <c r="L127" s="190">
        <f t="shared" si="38"/>
        <v>0</v>
      </c>
      <c r="M127" s="190">
        <f t="shared" si="39"/>
        <v>0</v>
      </c>
      <c r="N127" s="190">
        <f t="shared" si="40"/>
        <v>0</v>
      </c>
      <c r="O127" s="190">
        <f t="shared" si="41"/>
        <v>0</v>
      </c>
      <c r="P127" s="191">
        <f t="shared" si="42"/>
        <v>0</v>
      </c>
      <c r="Q127" s="169" t="str">
        <f t="shared" si="43"/>
        <v/>
      </c>
      <c r="R127" s="192" t="str">
        <f t="shared" si="53"/>
        <v/>
      </c>
      <c r="S127" s="169" t="str">
        <f t="shared" si="53"/>
        <v/>
      </c>
      <c r="T127" s="169" t="str">
        <f t="shared" si="53"/>
        <v/>
      </c>
      <c r="U127" s="169" t="str">
        <f t="shared" si="53"/>
        <v/>
      </c>
      <c r="V127" s="169" t="str">
        <f t="shared" si="53"/>
        <v/>
      </c>
      <c r="W127" s="169" t="str">
        <f t="shared" si="53"/>
        <v/>
      </c>
      <c r="X127" s="169" t="str">
        <f t="shared" si="53"/>
        <v/>
      </c>
      <c r="Y127" s="169" t="str">
        <f t="shared" si="53"/>
        <v/>
      </c>
      <c r="Z127" s="169" t="str">
        <f t="shared" si="53"/>
        <v/>
      </c>
      <c r="AA127" s="169" t="str">
        <f t="shared" si="53"/>
        <v/>
      </c>
      <c r="AB127" s="169" t="str">
        <f t="shared" si="54"/>
        <v/>
      </c>
      <c r="AC127" s="169" t="str">
        <f t="shared" si="54"/>
        <v/>
      </c>
      <c r="AD127" s="169" t="str">
        <f t="shared" si="54"/>
        <v/>
      </c>
      <c r="AE127" s="169" t="str">
        <f t="shared" si="54"/>
        <v/>
      </c>
      <c r="AF127" s="169" t="str">
        <f t="shared" si="54"/>
        <v/>
      </c>
      <c r="AG127" s="169" t="str">
        <f t="shared" si="54"/>
        <v/>
      </c>
      <c r="AH127" s="169" t="str">
        <f t="shared" si="54"/>
        <v/>
      </c>
      <c r="AI127" s="169" t="str">
        <f t="shared" si="54"/>
        <v/>
      </c>
      <c r="AJ127" s="169" t="str">
        <f t="shared" si="54"/>
        <v/>
      </c>
      <c r="AK127" s="169" t="str">
        <f t="shared" si="54"/>
        <v/>
      </c>
      <c r="AL127" s="169" t="str">
        <f t="shared" si="54"/>
        <v/>
      </c>
      <c r="AM127" s="169" t="str">
        <f t="shared" si="54"/>
        <v/>
      </c>
      <c r="AN127" s="169" t="str">
        <f t="shared" si="54"/>
        <v/>
      </c>
      <c r="AO127" s="169" t="str">
        <f t="shared" si="54"/>
        <v/>
      </c>
      <c r="AP127" s="169" t="str">
        <f t="shared" si="54"/>
        <v/>
      </c>
      <c r="AQ127" s="170">
        <f t="shared" si="44"/>
        <v>0</v>
      </c>
      <c r="AR127" s="170">
        <f t="shared" si="45"/>
        <v>0</v>
      </c>
      <c r="AS127" s="193">
        <f t="shared" si="46"/>
        <v>0</v>
      </c>
    </row>
    <row r="128" spans="1:45" ht="27.75" customHeight="1">
      <c r="A128" s="184">
        <f>'Inventory - Vehicles and Equip.'!A119</f>
        <v>0</v>
      </c>
      <c r="B128" s="184"/>
      <c r="C128" s="184">
        <f>'Inventory - Vehicles and Equip.'!E119</f>
        <v>0</v>
      </c>
      <c r="D128" s="184">
        <f>'Inventory - Vehicles and Equip.'!F119</f>
        <v>0</v>
      </c>
      <c r="E128" s="185">
        <f>'Inventory - Vehicles and Equip.'!G119</f>
        <v>0</v>
      </c>
      <c r="F128" s="217">
        <f>'Inventory - Vehicles and Equip.'!H119</f>
        <v>0</v>
      </c>
      <c r="G128" s="187">
        <f>'Inventory - Vehicles and Equip.'!L119</f>
        <v>0</v>
      </c>
      <c r="H128" s="188">
        <f>'Inventory - Vehicles and Equip.'!J119-'Inventory - Vehicles and Equip.'!O119</f>
        <v>0</v>
      </c>
      <c r="I128" s="188">
        <f>'Inventory - Vehicles and Equip.'!N119</f>
        <v>0</v>
      </c>
      <c r="J128" s="188">
        <f>'Inventory - Vehicles and Equip.'!AD119</f>
        <v>0</v>
      </c>
      <c r="K128" s="190">
        <f t="shared" si="35"/>
        <v>0</v>
      </c>
      <c r="L128" s="190">
        <f t="shared" si="38"/>
        <v>0</v>
      </c>
      <c r="M128" s="190">
        <f t="shared" si="39"/>
        <v>0</v>
      </c>
      <c r="N128" s="190">
        <f t="shared" si="40"/>
        <v>0</v>
      </c>
      <c r="O128" s="190">
        <f t="shared" si="41"/>
        <v>0</v>
      </c>
      <c r="P128" s="191">
        <f t="shared" si="42"/>
        <v>0</v>
      </c>
      <c r="Q128" s="169" t="str">
        <f t="shared" si="43"/>
        <v/>
      </c>
      <c r="R128" s="192" t="str">
        <f t="shared" si="53"/>
        <v/>
      </c>
      <c r="S128" s="169" t="str">
        <f t="shared" si="53"/>
        <v/>
      </c>
      <c r="T128" s="169" t="str">
        <f t="shared" si="53"/>
        <v/>
      </c>
      <c r="U128" s="169" t="str">
        <f t="shared" si="53"/>
        <v/>
      </c>
      <c r="V128" s="169" t="str">
        <f t="shared" si="53"/>
        <v/>
      </c>
      <c r="W128" s="169" t="str">
        <f t="shared" si="53"/>
        <v/>
      </c>
      <c r="X128" s="169" t="str">
        <f t="shared" si="53"/>
        <v/>
      </c>
      <c r="Y128" s="169" t="str">
        <f t="shared" si="53"/>
        <v/>
      </c>
      <c r="Z128" s="169" t="str">
        <f t="shared" si="53"/>
        <v/>
      </c>
      <c r="AA128" s="169" t="str">
        <f t="shared" si="53"/>
        <v/>
      </c>
      <c r="AB128" s="169" t="str">
        <f t="shared" si="54"/>
        <v/>
      </c>
      <c r="AC128" s="169" t="str">
        <f t="shared" si="54"/>
        <v/>
      </c>
      <c r="AD128" s="169" t="str">
        <f t="shared" si="54"/>
        <v/>
      </c>
      <c r="AE128" s="169" t="str">
        <f t="shared" si="54"/>
        <v/>
      </c>
      <c r="AF128" s="169" t="str">
        <f t="shared" si="54"/>
        <v/>
      </c>
      <c r="AG128" s="169" t="str">
        <f t="shared" si="54"/>
        <v/>
      </c>
      <c r="AH128" s="169" t="str">
        <f t="shared" si="54"/>
        <v/>
      </c>
      <c r="AI128" s="169" t="str">
        <f t="shared" si="54"/>
        <v/>
      </c>
      <c r="AJ128" s="169" t="str">
        <f t="shared" si="54"/>
        <v/>
      </c>
      <c r="AK128" s="169" t="str">
        <f t="shared" si="54"/>
        <v/>
      </c>
      <c r="AL128" s="169" t="str">
        <f t="shared" si="54"/>
        <v/>
      </c>
      <c r="AM128" s="169" t="str">
        <f t="shared" si="54"/>
        <v/>
      </c>
      <c r="AN128" s="169" t="str">
        <f t="shared" si="54"/>
        <v/>
      </c>
      <c r="AO128" s="169" t="str">
        <f t="shared" si="54"/>
        <v/>
      </c>
      <c r="AP128" s="169" t="str">
        <f t="shared" si="54"/>
        <v/>
      </c>
      <c r="AQ128" s="170">
        <f t="shared" si="44"/>
        <v>0</v>
      </c>
      <c r="AR128" s="170">
        <f t="shared" si="45"/>
        <v>0</v>
      </c>
      <c r="AS128" s="193">
        <f t="shared" si="46"/>
        <v>0</v>
      </c>
    </row>
    <row r="129" spans="1:45" ht="27.75" customHeight="1">
      <c r="A129" s="184">
        <f>'Inventory - Vehicles and Equip.'!A120</f>
        <v>0</v>
      </c>
      <c r="B129" s="184"/>
      <c r="C129" s="184">
        <f>'Inventory - Vehicles and Equip.'!E120</f>
        <v>0</v>
      </c>
      <c r="D129" s="184">
        <f>'Inventory - Vehicles and Equip.'!F120</f>
        <v>0</v>
      </c>
      <c r="E129" s="185">
        <f>'Inventory - Vehicles and Equip.'!G120</f>
        <v>0</v>
      </c>
      <c r="F129" s="217">
        <f>'Inventory - Vehicles and Equip.'!H120</f>
        <v>0</v>
      </c>
      <c r="G129" s="187">
        <f>'Inventory - Vehicles and Equip.'!L120</f>
        <v>0</v>
      </c>
      <c r="H129" s="188">
        <f>'Inventory - Vehicles and Equip.'!J120-'Inventory - Vehicles and Equip.'!O120</f>
        <v>0</v>
      </c>
      <c r="I129" s="188">
        <f>'Inventory - Vehicles and Equip.'!N120</f>
        <v>0</v>
      </c>
      <c r="J129" s="188">
        <f>'Inventory - Vehicles and Equip.'!AD120</f>
        <v>0</v>
      </c>
      <c r="K129" s="190">
        <f t="shared" si="35"/>
        <v>0</v>
      </c>
      <c r="L129" s="190">
        <f t="shared" si="38"/>
        <v>0</v>
      </c>
      <c r="M129" s="190">
        <f t="shared" si="39"/>
        <v>0</v>
      </c>
      <c r="N129" s="190">
        <f t="shared" si="40"/>
        <v>0</v>
      </c>
      <c r="O129" s="190">
        <f t="shared" si="41"/>
        <v>0</v>
      </c>
      <c r="P129" s="191">
        <f t="shared" si="42"/>
        <v>0</v>
      </c>
      <c r="Q129" s="169" t="str">
        <f t="shared" si="43"/>
        <v/>
      </c>
      <c r="R129" s="192" t="str">
        <f t="shared" si="53"/>
        <v/>
      </c>
      <c r="S129" s="169" t="str">
        <f t="shared" si="53"/>
        <v/>
      </c>
      <c r="T129" s="169" t="str">
        <f t="shared" si="53"/>
        <v/>
      </c>
      <c r="U129" s="169" t="str">
        <f t="shared" si="53"/>
        <v/>
      </c>
      <c r="V129" s="169" t="str">
        <f t="shared" si="53"/>
        <v/>
      </c>
      <c r="W129" s="169" t="str">
        <f t="shared" si="53"/>
        <v/>
      </c>
      <c r="X129" s="169" t="str">
        <f t="shared" si="53"/>
        <v/>
      </c>
      <c r="Y129" s="169" t="str">
        <f t="shared" si="53"/>
        <v/>
      </c>
      <c r="Z129" s="169" t="str">
        <f t="shared" si="53"/>
        <v/>
      </c>
      <c r="AA129" s="169" t="str">
        <f t="shared" si="53"/>
        <v/>
      </c>
      <c r="AB129" s="169" t="str">
        <f t="shared" si="54"/>
        <v/>
      </c>
      <c r="AC129" s="169" t="str">
        <f t="shared" si="54"/>
        <v/>
      </c>
      <c r="AD129" s="169" t="str">
        <f t="shared" si="54"/>
        <v/>
      </c>
      <c r="AE129" s="169" t="str">
        <f t="shared" si="54"/>
        <v/>
      </c>
      <c r="AF129" s="169" t="str">
        <f t="shared" si="54"/>
        <v/>
      </c>
      <c r="AG129" s="169" t="str">
        <f t="shared" si="54"/>
        <v/>
      </c>
      <c r="AH129" s="169" t="str">
        <f t="shared" si="54"/>
        <v/>
      </c>
      <c r="AI129" s="169" t="str">
        <f t="shared" si="54"/>
        <v/>
      </c>
      <c r="AJ129" s="169" t="str">
        <f t="shared" si="54"/>
        <v/>
      </c>
      <c r="AK129" s="169" t="str">
        <f t="shared" si="54"/>
        <v/>
      </c>
      <c r="AL129" s="169" t="str">
        <f t="shared" si="54"/>
        <v/>
      </c>
      <c r="AM129" s="169" t="str">
        <f t="shared" si="54"/>
        <v/>
      </c>
      <c r="AN129" s="169" t="str">
        <f t="shared" si="54"/>
        <v/>
      </c>
      <c r="AO129" s="169" t="str">
        <f t="shared" si="54"/>
        <v/>
      </c>
      <c r="AP129" s="169" t="str">
        <f t="shared" si="54"/>
        <v/>
      </c>
      <c r="AQ129" s="170">
        <f t="shared" si="44"/>
        <v>0</v>
      </c>
      <c r="AR129" s="170">
        <f t="shared" si="45"/>
        <v>0</v>
      </c>
      <c r="AS129" s="193">
        <f t="shared" si="46"/>
        <v>0</v>
      </c>
    </row>
    <row r="130" spans="1:45" ht="27.75" customHeight="1">
      <c r="A130" s="184">
        <f>'Inventory - Vehicles and Equip.'!A121</f>
        <v>0</v>
      </c>
      <c r="B130" s="184"/>
      <c r="C130" s="184">
        <f>'Inventory - Vehicles and Equip.'!E121</f>
        <v>0</v>
      </c>
      <c r="D130" s="184">
        <f>'Inventory - Vehicles and Equip.'!F121</f>
        <v>0</v>
      </c>
      <c r="E130" s="185">
        <f>'Inventory - Vehicles and Equip.'!G121</f>
        <v>0</v>
      </c>
      <c r="F130" s="217">
        <f>'Inventory - Vehicles and Equip.'!H121</f>
        <v>0</v>
      </c>
      <c r="G130" s="187">
        <f>'Inventory - Vehicles and Equip.'!L121</f>
        <v>0</v>
      </c>
      <c r="H130" s="188">
        <f>'Inventory - Vehicles and Equip.'!J121-'Inventory - Vehicles and Equip.'!O121</f>
        <v>0</v>
      </c>
      <c r="I130" s="188">
        <f>'Inventory - Vehicles and Equip.'!N121</f>
        <v>0</v>
      </c>
      <c r="J130" s="188">
        <f>'Inventory - Vehicles and Equip.'!AD121</f>
        <v>0</v>
      </c>
      <c r="K130" s="190">
        <f t="shared" si="35"/>
        <v>0</v>
      </c>
      <c r="L130" s="190">
        <f t="shared" si="38"/>
        <v>0</v>
      </c>
      <c r="M130" s="190">
        <f t="shared" si="39"/>
        <v>0</v>
      </c>
      <c r="N130" s="190">
        <f t="shared" si="40"/>
        <v>0</v>
      </c>
      <c r="O130" s="190">
        <f t="shared" si="41"/>
        <v>0</v>
      </c>
      <c r="P130" s="191">
        <f t="shared" si="42"/>
        <v>0</v>
      </c>
      <c r="Q130" s="169" t="str">
        <f t="shared" si="43"/>
        <v/>
      </c>
      <c r="R130" s="192" t="str">
        <f t="shared" si="53"/>
        <v/>
      </c>
      <c r="S130" s="169" t="str">
        <f t="shared" si="53"/>
        <v/>
      </c>
      <c r="T130" s="169" t="str">
        <f t="shared" si="53"/>
        <v/>
      </c>
      <c r="U130" s="169" t="str">
        <f t="shared" si="53"/>
        <v/>
      </c>
      <c r="V130" s="169" t="str">
        <f t="shared" si="53"/>
        <v/>
      </c>
      <c r="W130" s="169" t="str">
        <f t="shared" si="53"/>
        <v/>
      </c>
      <c r="X130" s="169" t="str">
        <f t="shared" si="53"/>
        <v/>
      </c>
      <c r="Y130" s="169" t="str">
        <f t="shared" si="53"/>
        <v/>
      </c>
      <c r="Z130" s="169" t="str">
        <f t="shared" si="53"/>
        <v/>
      </c>
      <c r="AA130" s="169" t="str">
        <f t="shared" si="53"/>
        <v/>
      </c>
      <c r="AB130" s="169" t="str">
        <f t="shared" si="54"/>
        <v/>
      </c>
      <c r="AC130" s="169" t="str">
        <f t="shared" si="54"/>
        <v/>
      </c>
      <c r="AD130" s="169" t="str">
        <f t="shared" si="54"/>
        <v/>
      </c>
      <c r="AE130" s="169" t="str">
        <f t="shared" si="54"/>
        <v/>
      </c>
      <c r="AF130" s="169" t="str">
        <f t="shared" si="54"/>
        <v/>
      </c>
      <c r="AG130" s="169" t="str">
        <f t="shared" si="54"/>
        <v/>
      </c>
      <c r="AH130" s="169" t="str">
        <f t="shared" si="54"/>
        <v/>
      </c>
      <c r="AI130" s="169" t="str">
        <f t="shared" si="54"/>
        <v/>
      </c>
      <c r="AJ130" s="169" t="str">
        <f t="shared" si="54"/>
        <v/>
      </c>
      <c r="AK130" s="169" t="str">
        <f t="shared" si="54"/>
        <v/>
      </c>
      <c r="AL130" s="169" t="str">
        <f t="shared" si="54"/>
        <v/>
      </c>
      <c r="AM130" s="169" t="str">
        <f t="shared" si="54"/>
        <v/>
      </c>
      <c r="AN130" s="169" t="str">
        <f t="shared" si="54"/>
        <v/>
      </c>
      <c r="AO130" s="169" t="str">
        <f t="shared" si="54"/>
        <v/>
      </c>
      <c r="AP130" s="169" t="str">
        <f t="shared" si="54"/>
        <v/>
      </c>
      <c r="AQ130" s="170">
        <f t="shared" si="44"/>
        <v>0</v>
      </c>
      <c r="AR130" s="170">
        <f t="shared" si="45"/>
        <v>0</v>
      </c>
      <c r="AS130" s="193">
        <f t="shared" si="46"/>
        <v>0</v>
      </c>
    </row>
    <row r="131" spans="1:45" ht="54.75" customHeight="1">
      <c r="A131" s="184"/>
      <c r="B131" s="184"/>
      <c r="C131" s="184"/>
      <c r="D131" s="184"/>
      <c r="E131" s="184"/>
      <c r="F131" s="142"/>
      <c r="G131" s="197">
        <f>SUM(G13:G130)</f>
        <v>1081025</v>
      </c>
      <c r="H131" s="174" t="s">
        <v>122</v>
      </c>
      <c r="I131" s="198">
        <f>AVERAGE(I13:I130)</f>
        <v>0.55084745762711862</v>
      </c>
      <c r="J131" s="198"/>
      <c r="K131" s="218" t="s">
        <v>122</v>
      </c>
      <c r="L131" s="218" t="s">
        <v>122</v>
      </c>
      <c r="M131" s="218" t="s">
        <v>122</v>
      </c>
      <c r="N131" s="218" t="s">
        <v>122</v>
      </c>
      <c r="O131" s="218" t="s">
        <v>122</v>
      </c>
      <c r="P131" s="219" t="s">
        <v>122</v>
      </c>
      <c r="Q131" s="200">
        <f t="shared" ref="Q131:AR131" si="55">SUM(Q13:Q130)</f>
        <v>1081025</v>
      </c>
      <c r="R131" s="200">
        <f t="shared" si="55"/>
        <v>0</v>
      </c>
      <c r="S131" s="201">
        <f t="shared" si="55"/>
        <v>35000</v>
      </c>
      <c r="T131" s="201">
        <f t="shared" si="55"/>
        <v>0</v>
      </c>
      <c r="U131" s="201">
        <f t="shared" si="55"/>
        <v>352500</v>
      </c>
      <c r="V131" s="201">
        <f t="shared" si="55"/>
        <v>0</v>
      </c>
      <c r="W131" s="201">
        <f t="shared" si="55"/>
        <v>0</v>
      </c>
      <c r="X131" s="201">
        <f t="shared" si="55"/>
        <v>0</v>
      </c>
      <c r="Y131" s="201">
        <f t="shared" si="55"/>
        <v>0</v>
      </c>
      <c r="Z131" s="201">
        <f t="shared" si="55"/>
        <v>0</v>
      </c>
      <c r="AA131" s="201">
        <f t="shared" si="55"/>
        <v>0</v>
      </c>
      <c r="AB131" s="201">
        <f t="shared" si="55"/>
        <v>0</v>
      </c>
      <c r="AC131" s="201">
        <f t="shared" si="55"/>
        <v>710000</v>
      </c>
      <c r="AD131" s="201">
        <f t="shared" si="55"/>
        <v>0</v>
      </c>
      <c r="AE131" s="201">
        <f t="shared" si="55"/>
        <v>0</v>
      </c>
      <c r="AF131" s="201">
        <f t="shared" si="55"/>
        <v>0</v>
      </c>
      <c r="AG131" s="201">
        <f t="shared" si="55"/>
        <v>18525</v>
      </c>
      <c r="AH131" s="201">
        <f t="shared" si="55"/>
        <v>0</v>
      </c>
      <c r="AI131" s="201">
        <f t="shared" si="55"/>
        <v>0</v>
      </c>
      <c r="AJ131" s="201">
        <f t="shared" si="55"/>
        <v>0</v>
      </c>
      <c r="AK131" s="201">
        <f t="shared" si="55"/>
        <v>0</v>
      </c>
      <c r="AL131" s="201">
        <f t="shared" si="55"/>
        <v>0</v>
      </c>
      <c r="AM131" s="201">
        <f t="shared" si="55"/>
        <v>35000</v>
      </c>
      <c r="AN131" s="201">
        <f t="shared" si="55"/>
        <v>0</v>
      </c>
      <c r="AO131" s="201">
        <f t="shared" si="55"/>
        <v>352500</v>
      </c>
      <c r="AP131" s="201">
        <f t="shared" si="55"/>
        <v>0</v>
      </c>
      <c r="AQ131" s="201">
        <f t="shared" si="55"/>
        <v>1503525</v>
      </c>
      <c r="AR131" s="201">
        <f t="shared" si="55"/>
        <v>60141</v>
      </c>
      <c r="AS131" s="201">
        <f>SUM(AS13:AS130)</f>
        <v>67051.25</v>
      </c>
    </row>
    <row r="132" spans="1:45" ht="54.75" customHeight="1">
      <c r="A132" s="151"/>
      <c r="B132" s="151"/>
      <c r="C132" s="151"/>
      <c r="D132" s="151"/>
      <c r="E132" s="152"/>
      <c r="F132" s="152"/>
    </row>
    <row r="134" spans="1:45" s="159" customFormat="1" ht="17.399999999999999">
      <c r="A134" s="155"/>
      <c r="B134" s="155"/>
      <c r="C134" s="155"/>
      <c r="D134" s="155"/>
      <c r="E134" s="155"/>
      <c r="F134" s="155"/>
      <c r="G134" s="155"/>
      <c r="H134" s="155"/>
      <c r="I134" s="155"/>
      <c r="J134" s="155"/>
      <c r="K134" s="155"/>
      <c r="L134" s="155"/>
      <c r="M134" s="155"/>
      <c r="N134" s="155"/>
      <c r="O134" s="155"/>
      <c r="P134" s="156"/>
      <c r="Q134" s="156"/>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8"/>
      <c r="AR134" s="158"/>
      <c r="AS134" s="158"/>
    </row>
    <row r="135" spans="1:45" s="159" customFormat="1" ht="17.399999999999999">
      <c r="A135" s="155"/>
      <c r="B135" s="155"/>
      <c r="C135" s="155"/>
      <c r="D135" s="155"/>
      <c r="E135" s="155"/>
      <c r="F135" s="155"/>
      <c r="G135" s="155"/>
      <c r="H135" s="155"/>
      <c r="I135" s="155"/>
      <c r="J135" s="155"/>
      <c r="K135" s="155"/>
      <c r="L135" s="155"/>
      <c r="M135" s="155"/>
      <c r="N135" s="155"/>
      <c r="O135" s="155"/>
      <c r="P135" s="156"/>
      <c r="Q135" s="156"/>
      <c r="R135" s="157"/>
      <c r="S135" s="157"/>
      <c r="T135" s="157"/>
      <c r="U135" s="157"/>
      <c r="V135" s="157"/>
      <c r="W135" s="157"/>
      <c r="X135" s="157"/>
      <c r="Y135" s="157"/>
      <c r="Z135" s="157"/>
      <c r="AA135" s="157"/>
      <c r="AB135" s="157"/>
      <c r="AC135" s="157"/>
      <c r="AD135" s="157"/>
      <c r="AE135" s="157"/>
      <c r="AF135" s="157"/>
      <c r="AG135" s="157"/>
      <c r="AH135" s="157"/>
      <c r="AI135" s="157"/>
      <c r="AJ135" s="157"/>
      <c r="AK135" s="157"/>
      <c r="AL135" s="157"/>
      <c r="AM135" s="157"/>
      <c r="AN135" s="157"/>
      <c r="AO135" s="157"/>
      <c r="AP135" s="157"/>
      <c r="AQ135" s="158"/>
      <c r="AR135" s="158"/>
      <c r="AS135" s="158"/>
    </row>
    <row r="136" spans="1:45" s="159" customFormat="1" ht="17.399999999999999">
      <c r="A136" s="155"/>
      <c r="B136" s="155"/>
      <c r="C136" s="155"/>
      <c r="D136" s="155"/>
      <c r="E136" s="155"/>
      <c r="F136" s="155"/>
      <c r="G136" s="155"/>
      <c r="H136" s="155"/>
      <c r="I136" s="155"/>
      <c r="J136" s="155"/>
      <c r="K136" s="155"/>
      <c r="L136" s="155"/>
      <c r="M136" s="155"/>
      <c r="N136" s="155"/>
      <c r="O136" s="155"/>
      <c r="P136" s="156"/>
      <c r="Q136" s="156"/>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8"/>
      <c r="AR136" s="158"/>
      <c r="AS136" s="158"/>
    </row>
    <row r="137" spans="1:45" s="159" customFormat="1" ht="17.399999999999999">
      <c r="A137" s="155"/>
      <c r="B137" s="155"/>
      <c r="C137" s="155"/>
      <c r="D137" s="155"/>
      <c r="E137" s="155"/>
      <c r="F137" s="155"/>
      <c r="G137" s="155"/>
      <c r="H137" s="155"/>
      <c r="I137" s="155"/>
      <c r="J137" s="155"/>
      <c r="K137" s="155"/>
      <c r="L137" s="155"/>
      <c r="M137" s="155"/>
      <c r="N137" s="155"/>
      <c r="O137" s="155"/>
      <c r="P137" s="156"/>
      <c r="Q137" s="156"/>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8"/>
      <c r="AR137" s="158"/>
      <c r="AS137" s="158"/>
    </row>
    <row r="138" spans="1:45" s="159" customFormat="1" ht="17.399999999999999">
      <c r="A138" s="155"/>
      <c r="B138" s="155"/>
      <c r="C138" s="155"/>
      <c r="D138" s="155"/>
      <c r="E138" s="155"/>
      <c r="F138" s="155"/>
      <c r="G138" s="155"/>
      <c r="H138" s="155"/>
      <c r="I138" s="155"/>
      <c r="J138" s="155"/>
      <c r="K138" s="155"/>
      <c r="L138" s="155"/>
      <c r="M138" s="155"/>
      <c r="N138" s="155"/>
      <c r="O138" s="155"/>
      <c r="P138" s="64" t="s">
        <v>123</v>
      </c>
      <c r="Q138" s="64"/>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c r="AQ138" s="158"/>
      <c r="AR138" s="158"/>
      <c r="AS138" s="158"/>
    </row>
    <row r="139" spans="1:45" s="159" customFormat="1" ht="17.399999999999999">
      <c r="A139" s="155"/>
      <c r="B139" s="155"/>
      <c r="C139" s="155"/>
      <c r="D139" s="155"/>
      <c r="E139" s="155"/>
      <c r="F139" s="155"/>
      <c r="G139" s="155"/>
      <c r="H139" s="155"/>
      <c r="I139" s="155"/>
      <c r="J139" s="155"/>
      <c r="K139" s="155"/>
      <c r="L139" s="155"/>
      <c r="M139" s="155"/>
      <c r="N139" s="155"/>
      <c r="O139" s="155"/>
      <c r="P139" s="156"/>
      <c r="Q139" s="156"/>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8">
        <f>SUM(R140:AP140)</f>
        <v>1380000</v>
      </c>
      <c r="AR139" s="158">
        <f>AQ139/25</f>
        <v>55200</v>
      </c>
      <c r="AS139" s="158"/>
    </row>
    <row r="140" spans="1:45" s="159" customFormat="1" ht="17.399999999999999">
      <c r="A140" s="155"/>
      <c r="B140" s="155"/>
      <c r="C140" s="155"/>
      <c r="D140" s="155"/>
      <c r="E140" s="155"/>
      <c r="F140" s="155"/>
      <c r="G140" s="155"/>
      <c r="H140" s="155"/>
      <c r="I140" s="155"/>
      <c r="J140" s="155"/>
      <c r="K140" s="155"/>
      <c r="L140" s="155"/>
      <c r="M140" s="155"/>
      <c r="N140" s="155"/>
      <c r="O140" s="155"/>
      <c r="P140" s="156" t="str">
        <f>'Community-Wide Current State'!$A$18</f>
        <v>Heavy Mobile Equipment</v>
      </c>
      <c r="Q140" s="157">
        <f t="shared" ref="Q140:R140" si="56">SUMIF($C$13:$C$130,$P140,Q$13:Q$130)</f>
        <v>1027500</v>
      </c>
      <c r="R140" s="157">
        <f t="shared" si="56"/>
        <v>0</v>
      </c>
      <c r="S140" s="157">
        <f t="shared" ref="S140:AQ140" si="57">SUMIF($C$13:$C$130,$P140,S$13:S$130)</f>
        <v>0</v>
      </c>
      <c r="T140" s="157">
        <f t="shared" si="57"/>
        <v>0</v>
      </c>
      <c r="U140" s="157">
        <f t="shared" si="57"/>
        <v>352500</v>
      </c>
      <c r="V140" s="157">
        <f t="shared" si="57"/>
        <v>0</v>
      </c>
      <c r="W140" s="157">
        <f t="shared" si="57"/>
        <v>0</v>
      </c>
      <c r="X140" s="157">
        <f t="shared" si="57"/>
        <v>0</v>
      </c>
      <c r="Y140" s="157">
        <f t="shared" si="57"/>
        <v>0</v>
      </c>
      <c r="Z140" s="157">
        <f t="shared" si="57"/>
        <v>0</v>
      </c>
      <c r="AA140" s="157">
        <f t="shared" si="57"/>
        <v>0</v>
      </c>
      <c r="AB140" s="157">
        <f t="shared" si="57"/>
        <v>0</v>
      </c>
      <c r="AC140" s="157">
        <f t="shared" si="57"/>
        <v>675000</v>
      </c>
      <c r="AD140" s="157">
        <f t="shared" si="57"/>
        <v>0</v>
      </c>
      <c r="AE140" s="157">
        <f t="shared" si="57"/>
        <v>0</v>
      </c>
      <c r="AF140" s="157">
        <f t="shared" si="57"/>
        <v>0</v>
      </c>
      <c r="AG140" s="157">
        <f t="shared" si="57"/>
        <v>0</v>
      </c>
      <c r="AH140" s="157">
        <f t="shared" si="57"/>
        <v>0</v>
      </c>
      <c r="AI140" s="157">
        <f t="shared" si="57"/>
        <v>0</v>
      </c>
      <c r="AJ140" s="157">
        <f t="shared" si="57"/>
        <v>0</v>
      </c>
      <c r="AK140" s="157">
        <f t="shared" si="57"/>
        <v>0</v>
      </c>
      <c r="AL140" s="157">
        <f t="shared" si="57"/>
        <v>0</v>
      </c>
      <c r="AM140" s="157">
        <f t="shared" si="57"/>
        <v>0</v>
      </c>
      <c r="AN140" s="157">
        <f t="shared" si="57"/>
        <v>0</v>
      </c>
      <c r="AO140" s="157">
        <f t="shared" si="57"/>
        <v>352500</v>
      </c>
      <c r="AP140" s="157">
        <f t="shared" si="57"/>
        <v>0</v>
      </c>
      <c r="AQ140" s="136">
        <f t="shared" si="57"/>
        <v>1380000</v>
      </c>
      <c r="AR140" s="136">
        <f t="shared" ref="AR140:AS140" si="58">SUMIF($C$13:$C$130,$P140,AR$13:AR$130)</f>
        <v>55200</v>
      </c>
      <c r="AS140" s="136">
        <f t="shared" si="58"/>
        <v>62625</v>
      </c>
    </row>
    <row r="141" spans="1:45" s="159" customFormat="1" ht="17.399999999999999">
      <c r="A141" s="155"/>
      <c r="B141" s="155"/>
      <c r="C141" s="155"/>
      <c r="D141" s="155"/>
      <c r="E141" s="155"/>
      <c r="F141" s="155"/>
      <c r="G141" s="155"/>
      <c r="H141" s="155"/>
      <c r="I141" s="155"/>
      <c r="J141" s="155"/>
      <c r="K141" s="155"/>
      <c r="L141" s="155"/>
      <c r="M141" s="155"/>
      <c r="N141" s="155"/>
      <c r="O141" s="155"/>
      <c r="P141" s="160"/>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57">
        <f>SUM(AQ133:AQ140)</f>
        <v>2760000</v>
      </c>
      <c r="AR141" s="157">
        <f>SUM(AR134:AR140)</f>
        <v>110400</v>
      </c>
      <c r="AS141" s="157">
        <f>SUM(AS134:AS140)</f>
        <v>62625</v>
      </c>
    </row>
    <row r="142" spans="1:45">
      <c r="P142" s="65" t="s">
        <v>124</v>
      </c>
      <c r="Q142" s="154">
        <f>ROUND($AR$131,-3)</f>
        <v>60000</v>
      </c>
      <c r="R142" s="154">
        <f>ROUND($AR$131,-3)</f>
        <v>60000</v>
      </c>
      <c r="S142" s="154">
        <f t="shared" ref="S142:AP142" si="59">ROUND($AR$131,-3)</f>
        <v>60000</v>
      </c>
      <c r="T142" s="154">
        <f t="shared" si="59"/>
        <v>60000</v>
      </c>
      <c r="U142" s="154">
        <f t="shared" si="59"/>
        <v>60000</v>
      </c>
      <c r="V142" s="154">
        <f t="shared" si="59"/>
        <v>60000</v>
      </c>
      <c r="W142" s="154">
        <f t="shared" si="59"/>
        <v>60000</v>
      </c>
      <c r="X142" s="154">
        <f t="shared" si="59"/>
        <v>60000</v>
      </c>
      <c r="Y142" s="154">
        <f t="shared" si="59"/>
        <v>60000</v>
      </c>
      <c r="Z142" s="154">
        <f t="shared" si="59"/>
        <v>60000</v>
      </c>
      <c r="AA142" s="154">
        <f t="shared" si="59"/>
        <v>60000</v>
      </c>
      <c r="AB142" s="154">
        <f t="shared" si="59"/>
        <v>60000</v>
      </c>
      <c r="AC142" s="154">
        <f t="shared" si="59"/>
        <v>60000</v>
      </c>
      <c r="AD142" s="154">
        <f t="shared" si="59"/>
        <v>60000</v>
      </c>
      <c r="AE142" s="154">
        <f t="shared" si="59"/>
        <v>60000</v>
      </c>
      <c r="AF142" s="154">
        <f t="shared" si="59"/>
        <v>60000</v>
      </c>
      <c r="AG142" s="154">
        <f t="shared" si="59"/>
        <v>60000</v>
      </c>
      <c r="AH142" s="154">
        <f t="shared" si="59"/>
        <v>60000</v>
      </c>
      <c r="AI142" s="154">
        <f t="shared" si="59"/>
        <v>60000</v>
      </c>
      <c r="AJ142" s="154">
        <f t="shared" si="59"/>
        <v>60000</v>
      </c>
      <c r="AK142" s="154">
        <f t="shared" si="59"/>
        <v>60000</v>
      </c>
      <c r="AL142" s="154">
        <f t="shared" si="59"/>
        <v>60000</v>
      </c>
      <c r="AM142" s="154">
        <f t="shared" si="59"/>
        <v>60000</v>
      </c>
      <c r="AN142" s="154">
        <f t="shared" si="59"/>
        <v>60000</v>
      </c>
      <c r="AO142" s="154">
        <f t="shared" si="59"/>
        <v>60000</v>
      </c>
      <c r="AP142" s="154">
        <f t="shared" si="59"/>
        <v>60000</v>
      </c>
    </row>
    <row r="143" spans="1:45">
      <c r="P143" s="65" t="s">
        <v>125</v>
      </c>
      <c r="Q143" s="154">
        <f>ROUND($AS$131,-3)</f>
        <v>67000</v>
      </c>
      <c r="R143" s="154">
        <f>ROUND($AS$131,-3)</f>
        <v>67000</v>
      </c>
      <c r="S143" s="154">
        <f t="shared" ref="S143:AP143" si="60">ROUND($AS$131,-3)</f>
        <v>67000</v>
      </c>
      <c r="T143" s="154">
        <f t="shared" si="60"/>
        <v>67000</v>
      </c>
      <c r="U143" s="154">
        <f t="shared" si="60"/>
        <v>67000</v>
      </c>
      <c r="V143" s="154">
        <f t="shared" si="60"/>
        <v>67000</v>
      </c>
      <c r="W143" s="154">
        <f t="shared" si="60"/>
        <v>67000</v>
      </c>
      <c r="X143" s="154">
        <f t="shared" si="60"/>
        <v>67000</v>
      </c>
      <c r="Y143" s="154">
        <f t="shared" si="60"/>
        <v>67000</v>
      </c>
      <c r="Z143" s="154">
        <f t="shared" si="60"/>
        <v>67000</v>
      </c>
      <c r="AA143" s="154">
        <f t="shared" si="60"/>
        <v>67000</v>
      </c>
      <c r="AB143" s="154">
        <f t="shared" si="60"/>
        <v>67000</v>
      </c>
      <c r="AC143" s="154">
        <f t="shared" si="60"/>
        <v>67000</v>
      </c>
      <c r="AD143" s="154">
        <f t="shared" si="60"/>
        <v>67000</v>
      </c>
      <c r="AE143" s="154">
        <f t="shared" si="60"/>
        <v>67000</v>
      </c>
      <c r="AF143" s="154">
        <f t="shared" si="60"/>
        <v>67000</v>
      </c>
      <c r="AG143" s="154">
        <f t="shared" si="60"/>
        <v>67000</v>
      </c>
      <c r="AH143" s="154">
        <f t="shared" si="60"/>
        <v>67000</v>
      </c>
      <c r="AI143" s="154">
        <f t="shared" si="60"/>
        <v>67000</v>
      </c>
      <c r="AJ143" s="154">
        <f t="shared" si="60"/>
        <v>67000</v>
      </c>
      <c r="AK143" s="154">
        <f t="shared" si="60"/>
        <v>67000</v>
      </c>
      <c r="AL143" s="154">
        <f t="shared" si="60"/>
        <v>67000</v>
      </c>
      <c r="AM143" s="154">
        <f t="shared" si="60"/>
        <v>67000</v>
      </c>
      <c r="AN143" s="154">
        <f t="shared" si="60"/>
        <v>67000</v>
      </c>
      <c r="AO143" s="154">
        <f t="shared" si="60"/>
        <v>67000</v>
      </c>
      <c r="AP143" s="154">
        <f t="shared" si="60"/>
        <v>67000</v>
      </c>
    </row>
  </sheetData>
  <mergeCells count="6">
    <mergeCell ref="A1:AS1"/>
    <mergeCell ref="A11:F11"/>
    <mergeCell ref="G11:P11"/>
    <mergeCell ref="A3:E3"/>
    <mergeCell ref="A4:E4"/>
    <mergeCell ref="P3:P4"/>
  </mergeCells>
  <conditionalFormatting sqref="K13:P130">
    <cfRule type="cellIs" dxfId="5" priority="3" operator="greaterThan">
      <formula>2039</formula>
    </cfRule>
  </conditionalFormatting>
  <conditionalFormatting sqref="G13:J131">
    <cfRule type="cellIs" dxfId="4" priority="2" operator="lessThan">
      <formula>1</formula>
    </cfRule>
  </conditionalFormatting>
  <conditionalFormatting sqref="AS13:AS130">
    <cfRule type="containsErrors" dxfId="3" priority="1">
      <formula>ISERROR(AS13)</formula>
    </cfRule>
  </conditionalFormatting>
  <printOptions horizontalCentered="1"/>
  <pageMargins left="1" right="1" top="0.75" bottom="0.75" header="0.5" footer="0.5"/>
  <pageSetup paperSize="119" scale="15" fitToHeight="0" orientation="landscape" r:id="rId1"/>
  <headerFooter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4D077-B0EA-4810-8640-E94F58606964}">
  <sheetPr codeName="Sheet7">
    <tabColor theme="7"/>
    <pageSetUpPr fitToPage="1"/>
  </sheetPr>
  <dimension ref="A1:AH33"/>
  <sheetViews>
    <sheetView view="pageBreakPreview" zoomScale="70" zoomScaleNormal="70" zoomScaleSheetLayoutView="70" workbookViewId="0">
      <selection activeCell="A21" sqref="A21"/>
    </sheetView>
  </sheetViews>
  <sheetFormatPr defaultColWidth="9.109375" defaultRowHeight="13.2"/>
  <cols>
    <col min="1" max="1" width="19.33203125" style="23" customWidth="1"/>
    <col min="2" max="2" width="16.33203125" style="23" customWidth="1"/>
    <col min="3" max="5" width="14.109375" style="23" customWidth="1"/>
    <col min="6" max="6" width="16.44140625" style="23" customWidth="1"/>
    <col min="7" max="27" width="14.109375" style="23" customWidth="1"/>
    <col min="28" max="28" width="15.21875" style="23" customWidth="1"/>
    <col min="29" max="30" width="14.109375" style="23" customWidth="1"/>
    <col min="31" max="33" width="9.109375" style="23"/>
    <col min="34" max="34" width="14.109375" style="23" customWidth="1"/>
    <col min="35" max="16384" width="9.109375" style="23"/>
  </cols>
  <sheetData>
    <row r="1" spans="1:34" ht="31.5" customHeight="1">
      <c r="A1" s="230" t="s">
        <v>288</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1"/>
    </row>
    <row r="2" spans="1:34" s="224" customFormat="1">
      <c r="A2" s="453"/>
      <c r="B2" s="453"/>
      <c r="C2" s="459"/>
    </row>
    <row r="3" spans="1:34">
      <c r="A3" s="460" t="s">
        <v>123</v>
      </c>
      <c r="B3" s="457" t="s">
        <v>171</v>
      </c>
      <c r="C3" s="457">
        <f>'25-Year Renewal Plan - Static'!R16</f>
        <v>2019</v>
      </c>
      <c r="D3" s="457">
        <f>'25-Year Renewal Plan - Static'!S16</f>
        <v>2020</v>
      </c>
      <c r="E3" s="457">
        <f>'25-Year Renewal Plan - Static'!T16</f>
        <v>2021</v>
      </c>
      <c r="F3" s="457">
        <f>'25-Year Renewal Plan - Static'!U16</f>
        <v>2022</v>
      </c>
      <c r="G3" s="457">
        <f>'25-Year Renewal Plan - Static'!V16</f>
        <v>2023</v>
      </c>
      <c r="H3" s="457">
        <f>'25-Year Renewal Plan - Static'!W16</f>
        <v>2024</v>
      </c>
      <c r="I3" s="457">
        <f>'25-Year Renewal Plan - Static'!X16</f>
        <v>2025</v>
      </c>
      <c r="J3" s="457">
        <f>'25-Year Renewal Plan - Static'!Y16</f>
        <v>2026</v>
      </c>
      <c r="K3" s="457">
        <f>'25-Year Renewal Plan - Static'!Z16</f>
        <v>2027</v>
      </c>
      <c r="L3" s="457">
        <f>'25-Year Renewal Plan - Static'!AA16</f>
        <v>2028</v>
      </c>
      <c r="M3" s="457">
        <f>'25-Year Renewal Plan - Static'!AB16</f>
        <v>2029</v>
      </c>
      <c r="N3" s="457">
        <f>'25-Year Renewal Plan - Static'!AC16</f>
        <v>2030</v>
      </c>
      <c r="O3" s="457">
        <f>'25-Year Renewal Plan - Static'!AD16</f>
        <v>2031</v>
      </c>
      <c r="P3" s="457">
        <f>'25-Year Renewal Plan - Static'!AE16</f>
        <v>2032</v>
      </c>
      <c r="Q3" s="457">
        <f>'25-Year Renewal Plan - Static'!AF16</f>
        <v>2033</v>
      </c>
      <c r="R3" s="457">
        <f>'25-Year Renewal Plan - Static'!AG16</f>
        <v>2034</v>
      </c>
      <c r="S3" s="457">
        <f>'25-Year Renewal Plan - Static'!AH16</f>
        <v>2035</v>
      </c>
      <c r="T3" s="457">
        <f>'25-Year Renewal Plan - Static'!AI16</f>
        <v>2036</v>
      </c>
      <c r="U3" s="457">
        <f>'25-Year Renewal Plan - Static'!AJ16</f>
        <v>2037</v>
      </c>
      <c r="V3" s="457">
        <f>'25-Year Renewal Plan - Static'!AK16</f>
        <v>2038</v>
      </c>
      <c r="W3" s="457">
        <f>'25-Year Renewal Plan - Static'!AL16</f>
        <v>2039</v>
      </c>
      <c r="X3" s="457">
        <f>'25-Year Renewal Plan - Static'!AM16</f>
        <v>2040</v>
      </c>
      <c r="Y3" s="457">
        <f>'25-Year Renewal Plan - Static'!AN16</f>
        <v>2041</v>
      </c>
      <c r="Z3" s="457">
        <f>'25-Year Renewal Plan - Static'!AO16</f>
        <v>2042</v>
      </c>
      <c r="AA3" s="457">
        <f>'25-Year Renewal Plan - Static'!AP16</f>
        <v>2043</v>
      </c>
      <c r="AB3" s="457" t="str">
        <f>'25-Year Renewal Plan - Static'!AQ16</f>
        <v>25 Year Total</v>
      </c>
      <c r="AC3" s="457" t="str">
        <f>'25-Year Renewal Plan - Static'!AR16</f>
        <v>25 Annualized</v>
      </c>
      <c r="AD3" s="462" t="str">
        <f>'25-Year Renewal Plan - Static'!AS16</f>
        <v>Lifecycle Annualized</v>
      </c>
    </row>
    <row r="4" spans="1:34" ht="18" customHeight="1">
      <c r="A4" s="461"/>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63"/>
    </row>
    <row r="5" spans="1:34">
      <c r="A5" s="225" t="str">
        <f>'25-Year Renewal Plan - Static'!P5</f>
        <v>Water</v>
      </c>
      <c r="B5" s="226">
        <f>'25-Year Renewal Plan - Static'!Q5</f>
        <v>0</v>
      </c>
      <c r="C5" s="226">
        <f>'25-Year Renewal Plan - Static'!R5</f>
        <v>0</v>
      </c>
      <c r="D5" s="226">
        <f>'25-Year Renewal Plan - Static'!S5</f>
        <v>0</v>
      </c>
      <c r="E5" s="226">
        <f>'25-Year Renewal Plan - Static'!T5</f>
        <v>0</v>
      </c>
      <c r="F5" s="226">
        <f>'25-Year Renewal Plan - Static'!U5</f>
        <v>0</v>
      </c>
      <c r="G5" s="226">
        <f>'25-Year Renewal Plan - Static'!V5</f>
        <v>0</v>
      </c>
      <c r="H5" s="226">
        <f>'25-Year Renewal Plan - Static'!W5</f>
        <v>0</v>
      </c>
      <c r="I5" s="226">
        <f>'25-Year Renewal Plan - Static'!X5</f>
        <v>0</v>
      </c>
      <c r="J5" s="226">
        <f>'25-Year Renewal Plan - Static'!Y5</f>
        <v>0</v>
      </c>
      <c r="K5" s="226">
        <f>'25-Year Renewal Plan - Static'!Z5</f>
        <v>0</v>
      </c>
      <c r="L5" s="226">
        <f>'25-Year Renewal Plan - Static'!AA5</f>
        <v>0</v>
      </c>
      <c r="M5" s="226">
        <f>'25-Year Renewal Plan - Static'!AB5</f>
        <v>0</v>
      </c>
      <c r="N5" s="226">
        <f>'25-Year Renewal Plan - Static'!AC5</f>
        <v>0</v>
      </c>
      <c r="O5" s="226">
        <f>'25-Year Renewal Plan - Static'!AD5</f>
        <v>0</v>
      </c>
      <c r="P5" s="226">
        <f>'25-Year Renewal Plan - Static'!AE5</f>
        <v>0</v>
      </c>
      <c r="Q5" s="226">
        <f>'25-Year Renewal Plan - Static'!AF5</f>
        <v>0</v>
      </c>
      <c r="R5" s="226">
        <f>'25-Year Renewal Plan - Static'!AG5</f>
        <v>0</v>
      </c>
      <c r="S5" s="226">
        <f>'25-Year Renewal Plan - Static'!AH5</f>
        <v>53755.169881161164</v>
      </c>
      <c r="T5" s="226">
        <f>'25-Year Renewal Plan - Static'!AI5</f>
        <v>0</v>
      </c>
      <c r="U5" s="226">
        <f>'25-Year Renewal Plan - Static'!AJ5</f>
        <v>0</v>
      </c>
      <c r="V5" s="226">
        <f>'25-Year Renewal Plan - Static'!AK5</f>
        <v>0</v>
      </c>
      <c r="W5" s="226">
        <f>'25-Year Renewal Plan - Static'!AL5</f>
        <v>0</v>
      </c>
      <c r="X5" s="226">
        <f>'25-Year Renewal Plan - Static'!AM5</f>
        <v>2969951.2725891112</v>
      </c>
      <c r="Y5" s="226">
        <f>'25-Year Renewal Plan - Static'!AN5</f>
        <v>0</v>
      </c>
      <c r="Z5" s="226">
        <f>'25-Year Renewal Plan - Static'!AO5</f>
        <v>0</v>
      </c>
      <c r="AA5" s="226">
        <f>'25-Year Renewal Plan - Static'!AP5</f>
        <v>0</v>
      </c>
      <c r="AB5" s="226">
        <f>'25-Year Renewal Plan - Static'!AQ5</f>
        <v>3023706.4424702725</v>
      </c>
      <c r="AC5" s="226">
        <f>'25-Year Renewal Plan - Static'!AR5</f>
        <v>120948.25769881089</v>
      </c>
      <c r="AD5" s="226">
        <f>'25-Year Renewal Plan - Static'!AS5</f>
        <v>60882.04673240424</v>
      </c>
    </row>
    <row r="6" spans="1:34">
      <c r="A6" s="225" t="str">
        <f>'25-Year Renewal Plan - Static'!P6</f>
        <v>Sewer</v>
      </c>
      <c r="B6" s="226">
        <f>'25-Year Renewal Plan - Static'!Q6</f>
        <v>608472.97188275785</v>
      </c>
      <c r="C6" s="226">
        <f>'25-Year Renewal Plan - Static'!R6</f>
        <v>0</v>
      </c>
      <c r="D6" s="226">
        <f>'25-Year Renewal Plan - Static'!S6</f>
        <v>0</v>
      </c>
      <c r="E6" s="226">
        <f>'25-Year Renewal Plan - Static'!T6</f>
        <v>0</v>
      </c>
      <c r="F6" s="226">
        <f>'25-Year Renewal Plan - Static'!U6</f>
        <v>0</v>
      </c>
      <c r="G6" s="226">
        <f>'25-Year Renewal Plan - Static'!V6</f>
        <v>608472.97188275785</v>
      </c>
      <c r="H6" s="226">
        <f>'25-Year Renewal Plan - Static'!W6</f>
        <v>0</v>
      </c>
      <c r="I6" s="226">
        <f>'25-Year Renewal Plan - Static'!X6</f>
        <v>0</v>
      </c>
      <c r="J6" s="226">
        <f>'25-Year Renewal Plan - Static'!Y6</f>
        <v>0</v>
      </c>
      <c r="K6" s="226">
        <f>'25-Year Renewal Plan - Static'!Z6</f>
        <v>0</v>
      </c>
      <c r="L6" s="226">
        <f>'25-Year Renewal Plan - Static'!AA6</f>
        <v>0</v>
      </c>
      <c r="M6" s="226">
        <f>'25-Year Renewal Plan - Static'!AB6</f>
        <v>0</v>
      </c>
      <c r="N6" s="226">
        <f>'25-Year Renewal Plan - Static'!AC6</f>
        <v>0</v>
      </c>
      <c r="O6" s="226">
        <f>'25-Year Renewal Plan - Static'!AD6</f>
        <v>321038.98005950451</v>
      </c>
      <c r="P6" s="226">
        <f>'25-Year Renewal Plan - Static'!AE6</f>
        <v>0</v>
      </c>
      <c r="Q6" s="226">
        <f>'25-Year Renewal Plan - Static'!AF6</f>
        <v>0</v>
      </c>
      <c r="R6" s="226">
        <f>'25-Year Renewal Plan - Static'!AG6</f>
        <v>0</v>
      </c>
      <c r="S6" s="226">
        <f>'25-Year Renewal Plan - Static'!AH6</f>
        <v>0</v>
      </c>
      <c r="T6" s="226">
        <f>'25-Year Renewal Plan - Static'!AI6</f>
        <v>0</v>
      </c>
      <c r="U6" s="226">
        <f>'25-Year Renewal Plan - Static'!AJ6</f>
        <v>0</v>
      </c>
      <c r="V6" s="226">
        <f>'25-Year Renewal Plan - Static'!AK6</f>
        <v>608472.97188275785</v>
      </c>
      <c r="W6" s="226">
        <f>'25-Year Renewal Plan - Static'!AL6</f>
        <v>0</v>
      </c>
      <c r="X6" s="226">
        <f>'25-Year Renewal Plan - Static'!AM6</f>
        <v>0</v>
      </c>
      <c r="Y6" s="226">
        <f>'25-Year Renewal Plan - Static'!AN6</f>
        <v>0</v>
      </c>
      <c r="Z6" s="226">
        <f>'25-Year Renewal Plan - Static'!AO6</f>
        <v>0</v>
      </c>
      <c r="AA6" s="226">
        <f>'25-Year Renewal Plan - Static'!AP6</f>
        <v>0</v>
      </c>
      <c r="AB6" s="226">
        <f>'25-Year Renewal Plan - Static'!AQ6</f>
        <v>1537984.9238250202</v>
      </c>
      <c r="AC6" s="226">
        <f>'25-Year Renewal Plan - Static'!AR6</f>
        <v>61519.396953000811</v>
      </c>
      <c r="AD6" s="226">
        <f>'25-Year Renewal Plan - Static'!AS6</f>
        <v>54131.402970523217</v>
      </c>
      <c r="AH6" s="227"/>
    </row>
    <row r="7" spans="1:34">
      <c r="A7" s="225" t="str">
        <f>'25-Year Renewal Plan - Static'!P7</f>
        <v>Roads and Drainage</v>
      </c>
      <c r="B7" s="226">
        <f>'25-Year Renewal Plan - Static'!Q7</f>
        <v>0</v>
      </c>
      <c r="C7" s="226">
        <f>'25-Year Renewal Plan - Static'!R7</f>
        <v>0</v>
      </c>
      <c r="D7" s="226">
        <f>'25-Year Renewal Plan - Static'!S7</f>
        <v>23040.31644253603</v>
      </c>
      <c r="E7" s="226">
        <f>'25-Year Renewal Plan - Static'!T7</f>
        <v>0</v>
      </c>
      <c r="F7" s="226">
        <f>'25-Year Renewal Plan - Static'!U7</f>
        <v>59856.927547608844</v>
      </c>
      <c r="G7" s="226">
        <f>'25-Year Renewal Plan - Static'!V7</f>
        <v>0</v>
      </c>
      <c r="H7" s="226">
        <f>'25-Year Renewal Plan - Static'!W7</f>
        <v>23040.31644253603</v>
      </c>
      <c r="I7" s="226">
        <f>'25-Year Renewal Plan - Static'!X7</f>
        <v>0</v>
      </c>
      <c r="J7" s="226">
        <f>'25-Year Renewal Plan - Static'!Y7</f>
        <v>100941.02898458642</v>
      </c>
      <c r="K7" s="226">
        <f>'25-Year Renewal Plan - Static'!Z7</f>
        <v>36816.611105072814</v>
      </c>
      <c r="L7" s="226">
        <f>'25-Year Renewal Plan - Static'!AA7</f>
        <v>23040.31644253603</v>
      </c>
      <c r="M7" s="226">
        <f>'25-Year Renewal Plan - Static'!AB7</f>
        <v>0</v>
      </c>
      <c r="N7" s="226">
        <f>'25-Year Renewal Plan - Static'!AC7</f>
        <v>23040.31644253603</v>
      </c>
      <c r="O7" s="226">
        <f>'25-Year Renewal Plan - Static'!AD7</f>
        <v>0</v>
      </c>
      <c r="P7" s="226">
        <f>'25-Year Renewal Plan - Static'!AE7</f>
        <v>36816.611105072814</v>
      </c>
      <c r="Q7" s="226">
        <f>'25-Year Renewal Plan - Static'!AF7</f>
        <v>0</v>
      </c>
      <c r="R7" s="226">
        <f>'25-Year Renewal Plan - Static'!AG7</f>
        <v>0</v>
      </c>
      <c r="S7" s="226">
        <f>'25-Year Renewal Plan - Static'!AH7</f>
        <v>0</v>
      </c>
      <c r="T7" s="226">
        <f>'25-Year Renewal Plan - Static'!AI7</f>
        <v>77900.712542050387</v>
      </c>
      <c r="U7" s="226">
        <f>'25-Year Renewal Plan - Static'!AJ7</f>
        <v>36816.611105072814</v>
      </c>
      <c r="V7" s="226">
        <f>'25-Year Renewal Plan - Static'!AK7</f>
        <v>0</v>
      </c>
      <c r="W7" s="226">
        <f>'25-Year Renewal Plan - Static'!AL7</f>
        <v>0</v>
      </c>
      <c r="X7" s="226">
        <f>'25-Year Renewal Plan - Static'!AM7</f>
        <v>0</v>
      </c>
      <c r="Y7" s="226">
        <f>'25-Year Renewal Plan - Static'!AN7</f>
        <v>0</v>
      </c>
      <c r="Z7" s="226">
        <f>'25-Year Renewal Plan - Static'!AO7</f>
        <v>36816.611105072814</v>
      </c>
      <c r="AA7" s="226">
        <f>'25-Year Renewal Plan - Static'!AP7</f>
        <v>0</v>
      </c>
      <c r="AB7" s="226">
        <f>'25-Year Renewal Plan - Static'!AQ7</f>
        <v>478126.37926468102</v>
      </c>
      <c r="AC7" s="226">
        <f>'25-Year Renewal Plan - Static'!AR7</f>
        <v>19125.055170587239</v>
      </c>
      <c r="AD7" s="226">
        <f>'25-Year Renewal Plan - Static'!AS7</f>
        <v>26673.551696487615</v>
      </c>
    </row>
    <row r="8" spans="1:34">
      <c r="A8" s="225" t="str">
        <f>'25-Year Renewal Plan - Static'!P8</f>
        <v>Buildings</v>
      </c>
      <c r="B8" s="226">
        <f>'25-Year Renewal Plan - Static'!Q8</f>
        <v>0</v>
      </c>
      <c r="C8" s="226">
        <f>'25-Year Renewal Plan - Static'!R8</f>
        <v>0</v>
      </c>
      <c r="D8" s="226">
        <f>'25-Year Renewal Plan - Static'!S8</f>
        <v>0</v>
      </c>
      <c r="E8" s="226">
        <f>'25-Year Renewal Plan - Static'!T8</f>
        <v>0</v>
      </c>
      <c r="F8" s="226">
        <f>'25-Year Renewal Plan - Static'!U8</f>
        <v>0</v>
      </c>
      <c r="G8" s="226">
        <f>'25-Year Renewal Plan - Static'!V8</f>
        <v>0</v>
      </c>
      <c r="H8" s="226">
        <f>'25-Year Renewal Plan - Static'!W8</f>
        <v>0</v>
      </c>
      <c r="I8" s="226">
        <f>'25-Year Renewal Plan - Static'!X8</f>
        <v>0</v>
      </c>
      <c r="J8" s="226">
        <f>'25-Year Renewal Plan - Static'!Y8</f>
        <v>0</v>
      </c>
      <c r="K8" s="226">
        <f>'25-Year Renewal Plan - Static'!Z8</f>
        <v>0</v>
      </c>
      <c r="L8" s="226">
        <f>'25-Year Renewal Plan - Static'!AA8</f>
        <v>0</v>
      </c>
      <c r="M8" s="226">
        <f>'25-Year Renewal Plan - Static'!AB8</f>
        <v>0</v>
      </c>
      <c r="N8" s="226">
        <f>'25-Year Renewal Plan - Static'!AC8</f>
        <v>0</v>
      </c>
      <c r="O8" s="226">
        <f>'25-Year Renewal Plan - Static'!AD8</f>
        <v>0</v>
      </c>
      <c r="P8" s="226">
        <f>'25-Year Renewal Plan - Static'!AE8</f>
        <v>0</v>
      </c>
      <c r="Q8" s="226">
        <f>'25-Year Renewal Plan - Static'!AF8</f>
        <v>0</v>
      </c>
      <c r="R8" s="226">
        <f>'25-Year Renewal Plan - Static'!AG8</f>
        <v>0</v>
      </c>
      <c r="S8" s="226">
        <f>'25-Year Renewal Plan - Static'!AH8</f>
        <v>0</v>
      </c>
      <c r="T8" s="226">
        <f>'25-Year Renewal Plan - Static'!AI8</f>
        <v>0</v>
      </c>
      <c r="U8" s="226">
        <f>'25-Year Renewal Plan - Static'!AJ8</f>
        <v>0</v>
      </c>
      <c r="V8" s="226">
        <f>'25-Year Renewal Plan - Static'!AK8</f>
        <v>0</v>
      </c>
      <c r="W8" s="226">
        <f>'25-Year Renewal Plan - Static'!AL8</f>
        <v>0</v>
      </c>
      <c r="X8" s="226">
        <f>'25-Year Renewal Plan - Static'!AM8</f>
        <v>0</v>
      </c>
      <c r="Y8" s="226">
        <f>'25-Year Renewal Plan - Static'!AN8</f>
        <v>0</v>
      </c>
      <c r="Z8" s="226">
        <f>'25-Year Renewal Plan - Static'!AO8</f>
        <v>0</v>
      </c>
      <c r="AA8" s="226">
        <f>'25-Year Renewal Plan - Static'!AP8</f>
        <v>0</v>
      </c>
      <c r="AB8" s="226">
        <f>'25-Year Renewal Plan - Static'!AQ8</f>
        <v>0</v>
      </c>
      <c r="AC8" s="226">
        <f>'25-Year Renewal Plan - Static'!AR8</f>
        <v>0</v>
      </c>
      <c r="AD8" s="226">
        <f>'25-Year Renewal Plan - Static'!AS8</f>
        <v>79625.58506567798</v>
      </c>
    </row>
    <row r="9" spans="1:34">
      <c r="A9" s="225" t="str">
        <f>'25-Year Renewal Plan - Static'!P9</f>
        <v>Recreation</v>
      </c>
      <c r="B9" s="226">
        <f>'25-Year Renewal Plan - Static'!Q9</f>
        <v>4058052.4728440545</v>
      </c>
      <c r="C9" s="226">
        <f>'25-Year Renewal Plan - Static'!R9</f>
        <v>0</v>
      </c>
      <c r="D9" s="226">
        <f>'25-Year Renewal Plan - Static'!S9</f>
        <v>0</v>
      </c>
      <c r="E9" s="226">
        <f>'25-Year Renewal Plan - Static'!T9</f>
        <v>0</v>
      </c>
      <c r="F9" s="226">
        <f>'25-Year Renewal Plan - Static'!U9</f>
        <v>13500000</v>
      </c>
      <c r="G9" s="226">
        <f>'25-Year Renewal Plan - Static'!V9</f>
        <v>0</v>
      </c>
      <c r="H9" s="226">
        <f>'25-Year Renewal Plan - Static'!W9</f>
        <v>0</v>
      </c>
      <c r="I9" s="226">
        <f>'25-Year Renewal Plan - Static'!X9</f>
        <v>10839.387322858562</v>
      </c>
      <c r="J9" s="226">
        <f>'25-Year Renewal Plan - Static'!Y9</f>
        <v>0</v>
      </c>
      <c r="K9" s="226">
        <f>'25-Year Renewal Plan - Static'!Z9</f>
        <v>0</v>
      </c>
      <c r="L9" s="226">
        <f>'25-Year Renewal Plan - Static'!AA9</f>
        <v>0</v>
      </c>
      <c r="M9" s="226">
        <f>'25-Year Renewal Plan - Static'!AB9</f>
        <v>0</v>
      </c>
      <c r="N9" s="226">
        <f>'25-Year Renewal Plan - Static'!AC9</f>
        <v>0</v>
      </c>
      <c r="O9" s="226">
        <f>'25-Year Renewal Plan - Static'!AD9</f>
        <v>0</v>
      </c>
      <c r="P9" s="226">
        <f>'25-Year Renewal Plan - Static'!AE9</f>
        <v>0</v>
      </c>
      <c r="Q9" s="226">
        <f>'25-Year Renewal Plan - Static'!AF9</f>
        <v>0</v>
      </c>
      <c r="R9" s="226">
        <f>'25-Year Renewal Plan - Static'!AG9</f>
        <v>0</v>
      </c>
      <c r="S9" s="226">
        <f>'25-Year Renewal Plan - Static'!AH9</f>
        <v>10839.387322858562</v>
      </c>
      <c r="T9" s="226">
        <f>'25-Year Renewal Plan - Static'!AI9</f>
        <v>0</v>
      </c>
      <c r="U9" s="226">
        <f>'25-Year Renewal Plan - Static'!AJ9</f>
        <v>0</v>
      </c>
      <c r="V9" s="226">
        <f>'25-Year Renewal Plan - Static'!AK9</f>
        <v>0</v>
      </c>
      <c r="W9" s="226">
        <f>'25-Year Renewal Plan - Static'!AL9</f>
        <v>0</v>
      </c>
      <c r="X9" s="226">
        <f>'25-Year Renewal Plan - Static'!AM9</f>
        <v>18087.765311490239</v>
      </c>
      <c r="Y9" s="226">
        <f>'25-Year Renewal Plan - Static'!AN9</f>
        <v>0</v>
      </c>
      <c r="Z9" s="226">
        <f>'25-Year Renewal Plan - Static'!AO9</f>
        <v>0</v>
      </c>
      <c r="AA9" s="226">
        <f>'25-Year Renewal Plan - Static'!AP9</f>
        <v>102977.67379424503</v>
      </c>
      <c r="AB9" s="226">
        <f>'25-Year Renewal Plan - Static'!AQ9</f>
        <v>13642744.213751454</v>
      </c>
      <c r="AC9" s="226">
        <f>'25-Year Renewal Plan - Static'!AR9</f>
        <v>545709.76855005813</v>
      </c>
      <c r="AD9" s="226">
        <f>'25-Year Renewal Plan - Static'!AS9</f>
        <v>411194.97205798374</v>
      </c>
    </row>
    <row r="10" spans="1:34">
      <c r="A10" s="225" t="str">
        <f>'25-Year Renewal Plan - Mobile'!P5</f>
        <v xml:space="preserve">Vehicles </v>
      </c>
      <c r="B10" s="226">
        <f>'25-Year Renewal Plan - Mobile'!Q5</f>
        <v>53525</v>
      </c>
      <c r="C10" s="226">
        <f>'25-Year Renewal Plan - Mobile'!R5</f>
        <v>0</v>
      </c>
      <c r="D10" s="226">
        <f>'25-Year Renewal Plan - Mobile'!S5</f>
        <v>35000</v>
      </c>
      <c r="E10" s="226">
        <f>'25-Year Renewal Plan - Mobile'!T5</f>
        <v>0</v>
      </c>
      <c r="F10" s="226">
        <f>'25-Year Renewal Plan - Mobile'!U5</f>
        <v>0</v>
      </c>
      <c r="G10" s="226">
        <f>'25-Year Renewal Plan - Mobile'!V5</f>
        <v>0</v>
      </c>
      <c r="H10" s="226">
        <f>'25-Year Renewal Plan - Mobile'!W5</f>
        <v>0</v>
      </c>
      <c r="I10" s="226">
        <f>'25-Year Renewal Plan - Mobile'!X5</f>
        <v>0</v>
      </c>
      <c r="J10" s="226">
        <f>'25-Year Renewal Plan - Mobile'!Y5</f>
        <v>0</v>
      </c>
      <c r="K10" s="226">
        <f>'25-Year Renewal Plan - Mobile'!Z5</f>
        <v>0</v>
      </c>
      <c r="L10" s="226">
        <f>'25-Year Renewal Plan - Mobile'!AA5</f>
        <v>0</v>
      </c>
      <c r="M10" s="226">
        <f>'25-Year Renewal Plan - Mobile'!AB5</f>
        <v>0</v>
      </c>
      <c r="N10" s="226">
        <f>'25-Year Renewal Plan - Mobile'!AC5</f>
        <v>35000</v>
      </c>
      <c r="O10" s="226">
        <f>'25-Year Renewal Plan - Mobile'!AD5</f>
        <v>0</v>
      </c>
      <c r="P10" s="226">
        <f>'25-Year Renewal Plan - Mobile'!AE5</f>
        <v>0</v>
      </c>
      <c r="Q10" s="226">
        <f>'25-Year Renewal Plan - Mobile'!AF5</f>
        <v>0</v>
      </c>
      <c r="R10" s="226">
        <f>'25-Year Renewal Plan - Mobile'!AG5</f>
        <v>18525</v>
      </c>
      <c r="S10" s="226">
        <f>'25-Year Renewal Plan - Mobile'!AH5</f>
        <v>0</v>
      </c>
      <c r="T10" s="226">
        <f>'25-Year Renewal Plan - Mobile'!AI5</f>
        <v>0</v>
      </c>
      <c r="U10" s="226">
        <f>'25-Year Renewal Plan - Mobile'!AJ5</f>
        <v>0</v>
      </c>
      <c r="V10" s="226">
        <f>'25-Year Renewal Plan - Mobile'!AK5</f>
        <v>0</v>
      </c>
      <c r="W10" s="226">
        <f>'25-Year Renewal Plan - Mobile'!AL5</f>
        <v>0</v>
      </c>
      <c r="X10" s="226">
        <f>'25-Year Renewal Plan - Mobile'!AM5</f>
        <v>35000</v>
      </c>
      <c r="Y10" s="226">
        <f>'25-Year Renewal Plan - Mobile'!AN5</f>
        <v>0</v>
      </c>
      <c r="Z10" s="226">
        <f>'25-Year Renewal Plan - Mobile'!AO5</f>
        <v>0</v>
      </c>
      <c r="AA10" s="226">
        <f>'25-Year Renewal Plan - Mobile'!AP5</f>
        <v>0</v>
      </c>
      <c r="AB10" s="226">
        <f>'25-Year Renewal Plan - Mobile'!AQ5</f>
        <v>123525</v>
      </c>
      <c r="AC10" s="226">
        <f>'25-Year Renewal Plan - Mobile'!AR5</f>
        <v>4941</v>
      </c>
      <c r="AD10" s="226">
        <f>'25-Year Renewal Plan - Mobile'!AS5</f>
        <v>4426.25</v>
      </c>
    </row>
    <row r="11" spans="1:34">
      <c r="A11" s="225" t="str">
        <f>'25-Year Renewal Plan - Mobile'!P6</f>
        <v>Heavy Mobile Equipment</v>
      </c>
      <c r="B11" s="226">
        <f>'25-Year Renewal Plan - Mobile'!Q6</f>
        <v>1027500</v>
      </c>
      <c r="C11" s="226">
        <f>'25-Year Renewal Plan - Mobile'!R6</f>
        <v>0</v>
      </c>
      <c r="D11" s="226">
        <f>'25-Year Renewal Plan - Mobile'!S6</f>
        <v>0</v>
      </c>
      <c r="E11" s="226">
        <f>'25-Year Renewal Plan - Mobile'!T6</f>
        <v>0</v>
      </c>
      <c r="F11" s="226">
        <f>'25-Year Renewal Plan - Mobile'!U6</f>
        <v>352500</v>
      </c>
      <c r="G11" s="226">
        <f>'25-Year Renewal Plan - Mobile'!V6</f>
        <v>0</v>
      </c>
      <c r="H11" s="226">
        <f>'25-Year Renewal Plan - Mobile'!W6</f>
        <v>0</v>
      </c>
      <c r="I11" s="226">
        <f>'25-Year Renewal Plan - Mobile'!X6</f>
        <v>0</v>
      </c>
      <c r="J11" s="226">
        <f>'25-Year Renewal Plan - Mobile'!Y6</f>
        <v>0</v>
      </c>
      <c r="K11" s="226">
        <f>'25-Year Renewal Plan - Mobile'!Z6</f>
        <v>0</v>
      </c>
      <c r="L11" s="226">
        <f>'25-Year Renewal Plan - Mobile'!AA6</f>
        <v>0</v>
      </c>
      <c r="M11" s="226">
        <f>'25-Year Renewal Plan - Mobile'!AB6</f>
        <v>0</v>
      </c>
      <c r="N11" s="226">
        <f>'25-Year Renewal Plan - Mobile'!AC6</f>
        <v>675000</v>
      </c>
      <c r="O11" s="226">
        <f>'25-Year Renewal Plan - Mobile'!AD6</f>
        <v>0</v>
      </c>
      <c r="P11" s="226">
        <f>'25-Year Renewal Plan - Mobile'!AE6</f>
        <v>0</v>
      </c>
      <c r="Q11" s="226">
        <f>'25-Year Renewal Plan - Mobile'!AF6</f>
        <v>0</v>
      </c>
      <c r="R11" s="226">
        <f>'25-Year Renewal Plan - Mobile'!AG6</f>
        <v>0</v>
      </c>
      <c r="S11" s="226">
        <f>'25-Year Renewal Plan - Mobile'!AH6</f>
        <v>0</v>
      </c>
      <c r="T11" s="226">
        <f>'25-Year Renewal Plan - Mobile'!AI6</f>
        <v>0</v>
      </c>
      <c r="U11" s="226">
        <f>'25-Year Renewal Plan - Mobile'!AJ6</f>
        <v>0</v>
      </c>
      <c r="V11" s="226">
        <f>'25-Year Renewal Plan - Mobile'!AK6</f>
        <v>0</v>
      </c>
      <c r="W11" s="226">
        <f>'25-Year Renewal Plan - Mobile'!AL6</f>
        <v>0</v>
      </c>
      <c r="X11" s="226">
        <f>'25-Year Renewal Plan - Mobile'!AM6</f>
        <v>0</v>
      </c>
      <c r="Y11" s="226">
        <f>'25-Year Renewal Plan - Mobile'!AN6</f>
        <v>0</v>
      </c>
      <c r="Z11" s="226">
        <f>'25-Year Renewal Plan - Mobile'!AO6</f>
        <v>352500</v>
      </c>
      <c r="AA11" s="226">
        <f>'25-Year Renewal Plan - Mobile'!AP6</f>
        <v>0</v>
      </c>
      <c r="AB11" s="226">
        <f>'25-Year Renewal Plan - Mobile'!AQ6</f>
        <v>1380000</v>
      </c>
      <c r="AC11" s="226">
        <f>'25-Year Renewal Plan - Mobile'!AR6</f>
        <v>55200</v>
      </c>
      <c r="AD11" s="226">
        <f>'25-Year Renewal Plan - Mobile'!AS6</f>
        <v>62625</v>
      </c>
    </row>
    <row r="12" spans="1:34">
      <c r="A12" s="225" t="s">
        <v>99</v>
      </c>
      <c r="B12" s="226">
        <f>SUM(B5:B11)</f>
        <v>5747550.4447268127</v>
      </c>
      <c r="C12" s="226">
        <f t="shared" ref="C12:AA12" si="0">SUM(C5:C11)</f>
        <v>0</v>
      </c>
      <c r="D12" s="226">
        <f t="shared" si="0"/>
        <v>58040.31644253603</v>
      </c>
      <c r="E12" s="226">
        <f t="shared" si="0"/>
        <v>0</v>
      </c>
      <c r="F12" s="226">
        <f t="shared" si="0"/>
        <v>13912356.927547609</v>
      </c>
      <c r="G12" s="226">
        <f t="shared" si="0"/>
        <v>608472.97188275785</v>
      </c>
      <c r="H12" s="226">
        <f t="shared" si="0"/>
        <v>23040.31644253603</v>
      </c>
      <c r="I12" s="226">
        <f t="shared" si="0"/>
        <v>10839.387322858562</v>
      </c>
      <c r="J12" s="226">
        <f t="shared" si="0"/>
        <v>100941.02898458642</v>
      </c>
      <c r="K12" s="226">
        <f t="shared" si="0"/>
        <v>36816.611105072814</v>
      </c>
      <c r="L12" s="226">
        <f t="shared" si="0"/>
        <v>23040.31644253603</v>
      </c>
      <c r="M12" s="226">
        <f t="shared" si="0"/>
        <v>0</v>
      </c>
      <c r="N12" s="226">
        <f t="shared" si="0"/>
        <v>733040.31644253607</v>
      </c>
      <c r="O12" s="226">
        <f t="shared" si="0"/>
        <v>321038.98005950451</v>
      </c>
      <c r="P12" s="226">
        <f t="shared" si="0"/>
        <v>36816.611105072814</v>
      </c>
      <c r="Q12" s="226">
        <f t="shared" si="0"/>
        <v>0</v>
      </c>
      <c r="R12" s="226">
        <f t="shared" si="0"/>
        <v>18525</v>
      </c>
      <c r="S12" s="226">
        <f t="shared" si="0"/>
        <v>64594.557204019729</v>
      </c>
      <c r="T12" s="226">
        <f t="shared" si="0"/>
        <v>77900.712542050387</v>
      </c>
      <c r="U12" s="226">
        <f t="shared" si="0"/>
        <v>36816.611105072814</v>
      </c>
      <c r="V12" s="226">
        <f t="shared" si="0"/>
        <v>608472.97188275785</v>
      </c>
      <c r="W12" s="226">
        <f t="shared" si="0"/>
        <v>0</v>
      </c>
      <c r="X12" s="226">
        <f t="shared" si="0"/>
        <v>3023039.0379006015</v>
      </c>
      <c r="Y12" s="226">
        <f t="shared" si="0"/>
        <v>0</v>
      </c>
      <c r="Z12" s="226">
        <f t="shared" si="0"/>
        <v>389316.61110507284</v>
      </c>
      <c r="AA12" s="226">
        <f t="shared" si="0"/>
        <v>102977.67379424503</v>
      </c>
      <c r="AB12" s="226">
        <f t="shared" ref="AB12:AD12" si="1">SUM(AB5:AB11)</f>
        <v>20186086.959311426</v>
      </c>
      <c r="AC12" s="226">
        <f t="shared" si="1"/>
        <v>807443.47837245709</v>
      </c>
      <c r="AD12" s="226">
        <f t="shared" si="1"/>
        <v>699558.80852307682</v>
      </c>
    </row>
    <row r="13" spans="1:34">
      <c r="A13" s="225"/>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8"/>
      <c r="AD13" s="228"/>
    </row>
    <row r="14" spans="1:34">
      <c r="A14" s="225" t="s">
        <v>124</v>
      </c>
      <c r="B14" s="225"/>
      <c r="C14" s="226">
        <f>$AC$12</f>
        <v>807443.47837245709</v>
      </c>
      <c r="D14" s="226">
        <f t="shared" ref="D14:AB14" si="2">$AC$12</f>
        <v>807443.47837245709</v>
      </c>
      <c r="E14" s="226">
        <f t="shared" si="2"/>
        <v>807443.47837245709</v>
      </c>
      <c r="F14" s="226">
        <f t="shared" si="2"/>
        <v>807443.47837245709</v>
      </c>
      <c r="G14" s="226">
        <f t="shared" si="2"/>
        <v>807443.47837245709</v>
      </c>
      <c r="H14" s="226">
        <f t="shared" si="2"/>
        <v>807443.47837245709</v>
      </c>
      <c r="I14" s="226">
        <f t="shared" si="2"/>
        <v>807443.47837245709</v>
      </c>
      <c r="J14" s="226">
        <f t="shared" si="2"/>
        <v>807443.47837245709</v>
      </c>
      <c r="K14" s="226">
        <f t="shared" si="2"/>
        <v>807443.47837245709</v>
      </c>
      <c r="L14" s="226">
        <f t="shared" si="2"/>
        <v>807443.47837245709</v>
      </c>
      <c r="M14" s="226">
        <f t="shared" si="2"/>
        <v>807443.47837245709</v>
      </c>
      <c r="N14" s="226">
        <f t="shared" si="2"/>
        <v>807443.47837245709</v>
      </c>
      <c r="O14" s="226">
        <f t="shared" si="2"/>
        <v>807443.47837245709</v>
      </c>
      <c r="P14" s="226">
        <f t="shared" si="2"/>
        <v>807443.47837245709</v>
      </c>
      <c r="Q14" s="226">
        <f t="shared" si="2"/>
        <v>807443.47837245709</v>
      </c>
      <c r="R14" s="226">
        <f t="shared" si="2"/>
        <v>807443.47837245709</v>
      </c>
      <c r="S14" s="226">
        <f t="shared" si="2"/>
        <v>807443.47837245709</v>
      </c>
      <c r="T14" s="226">
        <f t="shared" si="2"/>
        <v>807443.47837245709</v>
      </c>
      <c r="U14" s="226">
        <f t="shared" si="2"/>
        <v>807443.47837245709</v>
      </c>
      <c r="V14" s="226">
        <f t="shared" si="2"/>
        <v>807443.47837245709</v>
      </c>
      <c r="W14" s="226">
        <f t="shared" si="2"/>
        <v>807443.47837245709</v>
      </c>
      <c r="X14" s="226">
        <f t="shared" si="2"/>
        <v>807443.47837245709</v>
      </c>
      <c r="Y14" s="226">
        <f t="shared" si="2"/>
        <v>807443.47837245709</v>
      </c>
      <c r="Z14" s="226">
        <f t="shared" si="2"/>
        <v>807443.47837245709</v>
      </c>
      <c r="AA14" s="226">
        <f t="shared" si="2"/>
        <v>807443.47837245709</v>
      </c>
      <c r="AB14" s="226">
        <f t="shared" si="2"/>
        <v>807443.47837245709</v>
      </c>
      <c r="AC14" s="225"/>
      <c r="AD14" s="225"/>
    </row>
    <row r="15" spans="1:34">
      <c r="A15" s="225" t="s">
        <v>125</v>
      </c>
      <c r="B15" s="225"/>
      <c r="C15" s="226">
        <f>$AD$12</f>
        <v>699558.80852307682</v>
      </c>
      <c r="D15" s="226">
        <f t="shared" ref="D15:AB15" si="3">$AD$12</f>
        <v>699558.80852307682</v>
      </c>
      <c r="E15" s="226">
        <f t="shared" si="3"/>
        <v>699558.80852307682</v>
      </c>
      <c r="F15" s="226">
        <f t="shared" si="3"/>
        <v>699558.80852307682</v>
      </c>
      <c r="G15" s="226">
        <f t="shared" si="3"/>
        <v>699558.80852307682</v>
      </c>
      <c r="H15" s="226">
        <f t="shared" si="3"/>
        <v>699558.80852307682</v>
      </c>
      <c r="I15" s="226">
        <f t="shared" si="3"/>
        <v>699558.80852307682</v>
      </c>
      <c r="J15" s="226">
        <f t="shared" si="3"/>
        <v>699558.80852307682</v>
      </c>
      <c r="K15" s="226">
        <f t="shared" si="3"/>
        <v>699558.80852307682</v>
      </c>
      <c r="L15" s="226">
        <f t="shared" si="3"/>
        <v>699558.80852307682</v>
      </c>
      <c r="M15" s="226">
        <f t="shared" si="3"/>
        <v>699558.80852307682</v>
      </c>
      <c r="N15" s="226">
        <f t="shared" si="3"/>
        <v>699558.80852307682</v>
      </c>
      <c r="O15" s="226">
        <f t="shared" si="3"/>
        <v>699558.80852307682</v>
      </c>
      <c r="P15" s="226">
        <f t="shared" si="3"/>
        <v>699558.80852307682</v>
      </c>
      <c r="Q15" s="226">
        <f t="shared" si="3"/>
        <v>699558.80852307682</v>
      </c>
      <c r="R15" s="226">
        <f t="shared" si="3"/>
        <v>699558.80852307682</v>
      </c>
      <c r="S15" s="226">
        <f t="shared" si="3"/>
        <v>699558.80852307682</v>
      </c>
      <c r="T15" s="226">
        <f t="shared" si="3"/>
        <v>699558.80852307682</v>
      </c>
      <c r="U15" s="226">
        <f t="shared" si="3"/>
        <v>699558.80852307682</v>
      </c>
      <c r="V15" s="226">
        <f t="shared" si="3"/>
        <v>699558.80852307682</v>
      </c>
      <c r="W15" s="226">
        <f t="shared" si="3"/>
        <v>699558.80852307682</v>
      </c>
      <c r="X15" s="226">
        <f t="shared" si="3"/>
        <v>699558.80852307682</v>
      </c>
      <c r="Y15" s="226">
        <f t="shared" si="3"/>
        <v>699558.80852307682</v>
      </c>
      <c r="Z15" s="226">
        <f t="shared" si="3"/>
        <v>699558.80852307682</v>
      </c>
      <c r="AA15" s="226">
        <f t="shared" si="3"/>
        <v>699558.80852307682</v>
      </c>
      <c r="AB15" s="226">
        <f t="shared" si="3"/>
        <v>699558.80852307682</v>
      </c>
      <c r="AC15" s="225"/>
      <c r="AD15" s="225"/>
    </row>
    <row r="33" spans="2:2" ht="15">
      <c r="B33" s="229"/>
    </row>
  </sheetData>
  <mergeCells count="31">
    <mergeCell ref="AC3:AC4"/>
    <mergeCell ref="AD3:AD4"/>
    <mergeCell ref="X3:X4"/>
    <mergeCell ref="Y3:Y4"/>
    <mergeCell ref="Z3:Z4"/>
    <mergeCell ref="AA3:AA4"/>
    <mergeCell ref="AB3:AB4"/>
    <mergeCell ref="S3:S4"/>
    <mergeCell ref="T3:T4"/>
    <mergeCell ref="U3:U4"/>
    <mergeCell ref="V3:V4"/>
    <mergeCell ref="W3:W4"/>
    <mergeCell ref="N3:N4"/>
    <mergeCell ref="O3:O4"/>
    <mergeCell ref="P3:P4"/>
    <mergeCell ref="Q3:Q4"/>
    <mergeCell ref="R3:R4"/>
    <mergeCell ref="A2:C2"/>
    <mergeCell ref="A3:A4"/>
    <mergeCell ref="B3:B4"/>
    <mergeCell ref="C3:C4"/>
    <mergeCell ref="D3:D4"/>
    <mergeCell ref="J3:J4"/>
    <mergeCell ref="K3:K4"/>
    <mergeCell ref="L3:L4"/>
    <mergeCell ref="M3:M4"/>
    <mergeCell ref="E3:E4"/>
    <mergeCell ref="F3:F4"/>
    <mergeCell ref="G3:G4"/>
    <mergeCell ref="H3:H4"/>
    <mergeCell ref="I3:I4"/>
  </mergeCells>
  <pageMargins left="0.7" right="0.7" top="0.75" bottom="0.75" header="0.3" footer="0.3"/>
  <pageSetup paperSize="3" scale="46"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BA67D-A7AA-4C9A-A385-C4F83D5152EE}">
  <sheetPr codeName="Sheet8">
    <tabColor theme="7"/>
    <pageSetUpPr fitToPage="1"/>
  </sheetPr>
  <dimension ref="A1:AT34"/>
  <sheetViews>
    <sheetView zoomScale="70" zoomScaleNormal="70" workbookViewId="0">
      <selection sqref="A1:AP1"/>
    </sheetView>
  </sheetViews>
  <sheetFormatPr defaultColWidth="9.109375" defaultRowHeight="13.2"/>
  <cols>
    <col min="1" max="1" width="17.6640625" style="65" customWidth="1"/>
    <col min="2" max="2" width="38.6640625" style="65" bestFit="1" customWidth="1"/>
    <col min="3" max="3" width="50.6640625" style="65" customWidth="1"/>
    <col min="4" max="4" width="39.6640625" style="65" customWidth="1"/>
    <col min="5" max="5" width="31.109375" style="65" customWidth="1"/>
    <col min="6" max="9" width="22.5546875" style="65" customWidth="1"/>
    <col min="10" max="13" width="23" style="65" customWidth="1"/>
    <col min="14" max="14" width="26.6640625" style="65" customWidth="1"/>
    <col min="15" max="39" width="17.109375" style="153" customWidth="1"/>
    <col min="40" max="40" width="21.33203125" style="153" bestFit="1" customWidth="1"/>
    <col min="41" max="41" width="24" style="153" customWidth="1"/>
    <col min="42" max="42" width="22.88671875" style="153" customWidth="1"/>
    <col min="43" max="43" width="9.109375" style="69"/>
    <col min="44" max="44" width="22.109375" style="69" customWidth="1"/>
    <col min="45" max="46" width="13.109375" style="69" customWidth="1"/>
    <col min="47" max="16384" width="9.109375" style="69"/>
  </cols>
  <sheetData>
    <row r="1" spans="1:46" ht="30.75" customHeight="1">
      <c r="A1" s="448" t="s">
        <v>291</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row>
    <row r="2" spans="1:46" s="233" customFormat="1" ht="30.75" customHeight="1">
      <c r="A2" s="464" t="s">
        <v>359</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row>
    <row r="3" spans="1:46" s="233" customFormat="1">
      <c r="A3" s="262"/>
      <c r="B3" s="243"/>
      <c r="C3" s="243"/>
      <c r="D3" s="243"/>
      <c r="E3" s="243"/>
      <c r="F3" s="162"/>
      <c r="G3" s="162"/>
      <c r="H3" s="162"/>
      <c r="I3" s="162"/>
      <c r="J3" s="162"/>
      <c r="K3" s="162"/>
      <c r="L3" s="162"/>
      <c r="M3" s="162"/>
      <c r="N3" s="162"/>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244"/>
    </row>
    <row r="4" spans="1:46">
      <c r="A4" s="449" t="s">
        <v>109</v>
      </c>
      <c r="B4" s="450"/>
      <c r="C4" s="450"/>
      <c r="D4" s="450"/>
      <c r="E4" s="451"/>
      <c r="F4" s="449" t="s">
        <v>110</v>
      </c>
      <c r="G4" s="450"/>
      <c r="H4" s="450"/>
      <c r="I4" s="450"/>
      <c r="J4" s="450"/>
      <c r="K4" s="450"/>
      <c r="L4" s="450"/>
      <c r="M4" s="450"/>
      <c r="N4" s="451"/>
      <c r="O4" s="205"/>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7"/>
    </row>
    <row r="5" spans="1:46" s="146" customFormat="1" ht="44.25" customHeight="1">
      <c r="A5" s="245" t="s">
        <v>129</v>
      </c>
      <c r="B5" s="245" t="str">
        <f>'Inventory - Linear and Vertical'!D3</f>
        <v>Asset Category (Choose From Drop Down Menu)</v>
      </c>
      <c r="C5" s="245" t="s">
        <v>127</v>
      </c>
      <c r="D5" s="245" t="s">
        <v>126</v>
      </c>
      <c r="E5" s="246" t="s">
        <v>160</v>
      </c>
      <c r="F5" s="247" t="s">
        <v>159</v>
      </c>
      <c r="G5" s="245" t="s">
        <v>161</v>
      </c>
      <c r="H5" s="245" t="str">
        <f>'Inventory - Linear and Vertical'!M3</f>
        <v>Expected Useful Life</v>
      </c>
      <c r="I5" s="182" t="s">
        <v>114</v>
      </c>
      <c r="J5" s="182" t="s">
        <v>115</v>
      </c>
      <c r="K5" s="182" t="s">
        <v>118</v>
      </c>
      <c r="L5" s="182" t="s">
        <v>119</v>
      </c>
      <c r="M5" s="182" t="s">
        <v>120</v>
      </c>
      <c r="N5" s="248" t="s">
        <v>121</v>
      </c>
      <c r="O5" s="181">
        <v>2019</v>
      </c>
      <c r="P5" s="182">
        <v>2020</v>
      </c>
      <c r="Q5" s="182">
        <v>2021</v>
      </c>
      <c r="R5" s="182">
        <v>2022</v>
      </c>
      <c r="S5" s="182">
        <v>2023</v>
      </c>
      <c r="T5" s="182">
        <v>2024</v>
      </c>
      <c r="U5" s="182">
        <v>2025</v>
      </c>
      <c r="V5" s="182">
        <v>2026</v>
      </c>
      <c r="W5" s="182">
        <v>2027</v>
      </c>
      <c r="X5" s="182">
        <v>2028</v>
      </c>
      <c r="Y5" s="182">
        <v>2029</v>
      </c>
      <c r="Z5" s="182">
        <v>2030</v>
      </c>
      <c r="AA5" s="182">
        <v>2031</v>
      </c>
      <c r="AB5" s="182">
        <v>2032</v>
      </c>
      <c r="AC5" s="182">
        <v>2033</v>
      </c>
      <c r="AD5" s="182">
        <v>2034</v>
      </c>
      <c r="AE5" s="182">
        <v>2035</v>
      </c>
      <c r="AF5" s="182">
        <v>2036</v>
      </c>
      <c r="AG5" s="182">
        <v>2037</v>
      </c>
      <c r="AH5" s="182">
        <v>2038</v>
      </c>
      <c r="AI5" s="182">
        <v>2039</v>
      </c>
      <c r="AJ5" s="182">
        <v>2040</v>
      </c>
      <c r="AK5" s="182">
        <v>2041</v>
      </c>
      <c r="AL5" s="182">
        <v>2042</v>
      </c>
      <c r="AM5" s="182">
        <v>2043</v>
      </c>
      <c r="AN5" s="182" t="s">
        <v>113</v>
      </c>
      <c r="AO5" s="182" t="s">
        <v>116</v>
      </c>
      <c r="AP5" s="183" t="s">
        <v>117</v>
      </c>
    </row>
    <row r="6" spans="1:46" ht="27.75" customHeight="1">
      <c r="A6" s="184"/>
      <c r="B6" s="184" t="s">
        <v>57</v>
      </c>
      <c r="C6" s="249" t="s">
        <v>272</v>
      </c>
      <c r="D6" s="216"/>
      <c r="E6" s="250" t="s">
        <v>276</v>
      </c>
      <c r="F6" s="251">
        <v>20000</v>
      </c>
      <c r="G6" s="252">
        <v>2020</v>
      </c>
      <c r="H6" s="252">
        <v>10</v>
      </c>
      <c r="I6" s="253">
        <f t="shared" ref="I6:I23" si="0">G6+$H6</f>
        <v>2030</v>
      </c>
      <c r="J6" s="253">
        <f>I6+$H6</f>
        <v>2040</v>
      </c>
      <c r="K6" s="254">
        <f>J6+$H6</f>
        <v>2050</v>
      </c>
      <c r="L6" s="254">
        <f>K6+$H6</f>
        <v>2060</v>
      </c>
      <c r="M6" s="254">
        <f>L6+$H6</f>
        <v>2070</v>
      </c>
      <c r="N6" s="255">
        <f>M6+$H6</f>
        <v>2080</v>
      </c>
      <c r="O6" s="192" t="str">
        <f>IF(AND($E6="Y",OR($G6=O$5,$I6=O$5,$J6=O$5,$K6=O$5,$L6=O$5,$M6=O$5,$N6=O$5)),$F6,IF(G6=O$5,$F6,""))</f>
        <v/>
      </c>
      <c r="P6" s="192">
        <f t="shared" ref="P6:AM6" si="1">IF(AND($E6="Y",OR($G6=P$5,$I6=P$5,$J6=P$5,$K6=P$5,$L6=P$5,$M6=P$5,$N6=P$5)),$F6,IF(H6=P$5,$F6,""))</f>
        <v>20000</v>
      </c>
      <c r="Q6" s="192" t="str">
        <f t="shared" si="1"/>
        <v/>
      </c>
      <c r="R6" s="192" t="str">
        <f t="shared" si="1"/>
        <v/>
      </c>
      <c r="S6" s="192" t="str">
        <f t="shared" si="1"/>
        <v/>
      </c>
      <c r="T6" s="192" t="str">
        <f t="shared" si="1"/>
        <v/>
      </c>
      <c r="U6" s="192" t="str">
        <f t="shared" si="1"/>
        <v/>
      </c>
      <c r="V6" s="192" t="str">
        <f t="shared" si="1"/>
        <v/>
      </c>
      <c r="W6" s="192" t="str">
        <f t="shared" si="1"/>
        <v/>
      </c>
      <c r="X6" s="192" t="str">
        <f t="shared" si="1"/>
        <v/>
      </c>
      <c r="Y6" s="192" t="str">
        <f t="shared" si="1"/>
        <v/>
      </c>
      <c r="Z6" s="192">
        <f t="shared" si="1"/>
        <v>20000</v>
      </c>
      <c r="AA6" s="192" t="str">
        <f t="shared" si="1"/>
        <v/>
      </c>
      <c r="AB6" s="192" t="str">
        <f t="shared" si="1"/>
        <v/>
      </c>
      <c r="AC6" s="192" t="str">
        <f t="shared" si="1"/>
        <v/>
      </c>
      <c r="AD6" s="192" t="str">
        <f t="shared" si="1"/>
        <v/>
      </c>
      <c r="AE6" s="192" t="str">
        <f t="shared" si="1"/>
        <v/>
      </c>
      <c r="AF6" s="192" t="str">
        <f t="shared" si="1"/>
        <v/>
      </c>
      <c r="AG6" s="192" t="str">
        <f t="shared" si="1"/>
        <v/>
      </c>
      <c r="AH6" s="192" t="str">
        <f t="shared" si="1"/>
        <v/>
      </c>
      <c r="AI6" s="192" t="str">
        <f>IF(AND($E6="Y",OR($G6=AI$5,$I6=AI$5,$J6=AI$5,$K6=AI$5,$L6=AI$5,$M6=AI$5,$N6=AI$5)),$F6,IF(AA6=AI$5,$F6,""))</f>
        <v/>
      </c>
      <c r="AJ6" s="192">
        <f t="shared" si="1"/>
        <v>20000</v>
      </c>
      <c r="AK6" s="192" t="str">
        <f t="shared" si="1"/>
        <v/>
      </c>
      <c r="AL6" s="192" t="str">
        <f t="shared" si="1"/>
        <v/>
      </c>
      <c r="AM6" s="192" t="str">
        <f t="shared" si="1"/>
        <v/>
      </c>
      <c r="AN6" s="170">
        <f>SUM(O6:AM6)</f>
        <v>60000</v>
      </c>
      <c r="AO6" s="170">
        <f>AN6/25</f>
        <v>2400</v>
      </c>
      <c r="AP6" s="170">
        <f>IF(H6=0,0,F6/H6)</f>
        <v>2000</v>
      </c>
    </row>
    <row r="7" spans="1:46" ht="27.75" customHeight="1">
      <c r="A7" s="184"/>
      <c r="B7" s="184" t="s">
        <v>154</v>
      </c>
      <c r="C7" s="249" t="s">
        <v>273</v>
      </c>
      <c r="D7" s="185"/>
      <c r="E7" s="256" t="s">
        <v>276</v>
      </c>
      <c r="F7" s="194">
        <v>100000</v>
      </c>
      <c r="G7" s="257">
        <v>2025</v>
      </c>
      <c r="H7" s="257">
        <v>15</v>
      </c>
      <c r="I7" s="258">
        <f t="shared" si="0"/>
        <v>2040</v>
      </c>
      <c r="J7" s="258">
        <f t="shared" ref="J7:N7" si="2">I7+$H7</f>
        <v>2055</v>
      </c>
      <c r="K7" s="259">
        <f t="shared" si="2"/>
        <v>2070</v>
      </c>
      <c r="L7" s="259">
        <f t="shared" si="2"/>
        <v>2085</v>
      </c>
      <c r="M7" s="259">
        <f t="shared" si="2"/>
        <v>2100</v>
      </c>
      <c r="N7" s="260">
        <f t="shared" si="2"/>
        <v>2115</v>
      </c>
      <c r="O7" s="192" t="str">
        <f t="shared" ref="O7:O23" si="3">IF(AND($E7="Y",OR($G7=O$5,$I7=O$5,$J7=O$5,$K7=O$5,$L7=O$5,$M7=O$5,$N7=O$5)),$F7,IF(G7=O$5,$F7,""))</f>
        <v/>
      </c>
      <c r="P7" s="192" t="str">
        <f t="shared" ref="P7:P23" si="4">IF(AND($E7="Y",OR($G7=P$5,$I7=P$5,$J7=P$5,$K7=P$5,$L7=P$5,$M7=P$5,$N7=P$5)),$F7,IF(H7=P$5,$F7,""))</f>
        <v/>
      </c>
      <c r="Q7" s="192" t="str">
        <f t="shared" ref="Q7:Q23" si="5">IF(AND($E7="Y",OR($G7=Q$5,$I7=Q$5,$J7=Q$5,$K7=Q$5,$L7=Q$5,$M7=Q$5,$N7=Q$5)),$F7,IF(I7=Q$5,$F7,""))</f>
        <v/>
      </c>
      <c r="R7" s="192" t="str">
        <f t="shared" ref="R7:R23" si="6">IF(AND($E7="Y",OR($G7=R$5,$I7=R$5,$J7=R$5,$K7=R$5,$L7=R$5,$M7=R$5,$N7=R$5)),$F7,IF(J7=R$5,$F7,""))</f>
        <v/>
      </c>
      <c r="S7" s="192" t="str">
        <f t="shared" ref="S7:S23" si="7">IF(AND($E7="Y",OR($G7=S$5,$I7=S$5,$J7=S$5,$K7=S$5,$L7=S$5,$M7=S$5,$N7=S$5)),$F7,IF(K7=S$5,$F7,""))</f>
        <v/>
      </c>
      <c r="T7" s="192" t="str">
        <f t="shared" ref="T7:T23" si="8">IF(AND($E7="Y",OR($G7=T$5,$I7=T$5,$J7=T$5,$K7=T$5,$L7=T$5,$M7=T$5,$N7=T$5)),$F7,IF(L7=T$5,$F7,""))</f>
        <v/>
      </c>
      <c r="U7" s="192">
        <f t="shared" ref="U7:U23" si="9">IF(AND($E7="Y",OR($G7=U$5,$I7=U$5,$J7=U$5,$K7=U$5,$L7=U$5,$M7=U$5,$N7=U$5)),$F7,IF(M7=U$5,$F7,""))</f>
        <v>100000</v>
      </c>
      <c r="V7" s="192" t="str">
        <f t="shared" ref="V7:V23" si="10">IF(AND($E7="Y",OR($G7=V$5,$I7=V$5,$J7=V$5,$K7=V$5,$L7=V$5,$M7=V$5,$N7=V$5)),$F7,IF(N7=V$5,$F7,""))</f>
        <v/>
      </c>
      <c r="W7" s="192" t="str">
        <f t="shared" ref="W7:W23" si="11">IF(AND($E7="Y",OR($G7=W$5,$I7=W$5,$J7=W$5,$K7=W$5,$L7=W$5,$M7=W$5,$N7=W$5)),$F7,IF(O7=W$5,$F7,""))</f>
        <v/>
      </c>
      <c r="X7" s="192" t="str">
        <f t="shared" ref="X7:X23" si="12">IF(AND($E7="Y",OR($G7=X$5,$I7=X$5,$J7=X$5,$K7=X$5,$L7=X$5,$M7=X$5,$N7=X$5)),$F7,IF(P7=X$5,$F7,""))</f>
        <v/>
      </c>
      <c r="Y7" s="192" t="str">
        <f t="shared" ref="Y7:Y23" si="13">IF(AND($E7="Y",OR($G7=Y$5,$I7=Y$5,$J7=Y$5,$K7=Y$5,$L7=Y$5,$M7=Y$5,$N7=Y$5)),$F7,IF(Q7=Y$5,$F7,""))</f>
        <v/>
      </c>
      <c r="Z7" s="192" t="str">
        <f t="shared" ref="Z7:Z23" si="14">IF(AND($E7="Y",OR($G7=Z$5,$I7=Z$5,$J7=Z$5,$K7=Z$5,$L7=Z$5,$M7=Z$5,$N7=Z$5)),$F7,IF(R7=Z$5,$F7,""))</f>
        <v/>
      </c>
      <c r="AA7" s="192" t="str">
        <f t="shared" ref="AA7:AA23" si="15">IF(AND($E7="Y",OR($G7=AA$5,$I7=AA$5,$J7=AA$5,$K7=AA$5,$L7=AA$5,$M7=AA$5,$N7=AA$5)),$F7,IF(S7=AA$5,$F7,""))</f>
        <v/>
      </c>
      <c r="AB7" s="192" t="str">
        <f t="shared" ref="AB7:AB23" si="16">IF(AND($E7="Y",OR($G7=AB$5,$I7=AB$5,$J7=AB$5,$K7=AB$5,$L7=AB$5,$M7=AB$5,$N7=AB$5)),$F7,IF(T7=AB$5,$F7,""))</f>
        <v/>
      </c>
      <c r="AC7" s="192" t="str">
        <f t="shared" ref="AC7:AC23" si="17">IF(AND($E7="Y",OR($G7=AC$5,$I7=AC$5,$J7=AC$5,$K7=AC$5,$L7=AC$5,$M7=AC$5,$N7=AC$5)),$F7,IF(U7=AC$5,$F7,""))</f>
        <v/>
      </c>
      <c r="AD7" s="192" t="str">
        <f t="shared" ref="AD7:AD23" si="18">IF(AND($E7="Y",OR($G7=AD$5,$I7=AD$5,$J7=AD$5,$K7=AD$5,$L7=AD$5,$M7=AD$5,$N7=AD$5)),$F7,IF(V7=AD$5,$F7,""))</f>
        <v/>
      </c>
      <c r="AE7" s="192" t="str">
        <f t="shared" ref="AE7:AE23" si="19">IF(AND($E7="Y",OR($G7=AE$5,$I7=AE$5,$J7=AE$5,$K7=AE$5,$L7=AE$5,$M7=AE$5,$N7=AE$5)),$F7,IF(W7=AE$5,$F7,""))</f>
        <v/>
      </c>
      <c r="AF7" s="192" t="str">
        <f t="shared" ref="AF7:AF23" si="20">IF(AND($E7="Y",OR($G7=AF$5,$I7=AF$5,$J7=AF$5,$K7=AF$5,$L7=AF$5,$M7=AF$5,$N7=AF$5)),$F7,IF(X7=AF$5,$F7,""))</f>
        <v/>
      </c>
      <c r="AG7" s="192" t="str">
        <f t="shared" ref="AG7:AG23" si="21">IF(AND($E7="Y",OR($G7=AG$5,$I7=AG$5,$J7=AG$5,$K7=AG$5,$L7=AG$5,$M7=AG$5,$N7=AG$5)),$F7,IF(Y7=AG$5,$F7,""))</f>
        <v/>
      </c>
      <c r="AH7" s="192" t="str">
        <f t="shared" ref="AH7:AH23" si="22">IF(AND($E7="Y",OR($G7=AH$5,$I7=AH$5,$J7=AH$5,$K7=AH$5,$L7=AH$5,$M7=AH$5,$N7=AH$5)),$F7,IF(Z7=AH$5,$F7,""))</f>
        <v/>
      </c>
      <c r="AI7" s="192" t="str">
        <f t="shared" ref="AI7:AI23" si="23">IF(AND($E7="Y",OR($G7=AI$5,$I7=AI$5,$J7=AI$5,$K7=AI$5,$L7=AI$5,$M7=AI$5,$N7=AI$5)),$F7,IF(AA7=AI$5,$F7,""))</f>
        <v/>
      </c>
      <c r="AJ7" s="192">
        <f t="shared" ref="AJ7:AJ23" si="24">IF(AND($E7="Y",OR($G7=AJ$5,$I7=AJ$5,$J7=AJ$5,$K7=AJ$5,$L7=AJ$5,$M7=AJ$5,$N7=AJ$5)),$F7,IF(AB7=AJ$5,$F7,""))</f>
        <v>100000</v>
      </c>
      <c r="AK7" s="192" t="str">
        <f t="shared" ref="AK7:AK23" si="25">IF(AND($E7="Y",OR($G7=AK$5,$I7=AK$5,$J7=AK$5,$K7=AK$5,$L7=AK$5,$M7=AK$5,$N7=AK$5)),$F7,IF(AC7=AK$5,$F7,""))</f>
        <v/>
      </c>
      <c r="AL7" s="192" t="str">
        <f t="shared" ref="AL7:AL23" si="26">IF(AND($E7="Y",OR($G7=AL$5,$I7=AL$5,$J7=AL$5,$K7=AL$5,$L7=AL$5,$M7=AL$5,$N7=AL$5)),$F7,IF(AD7=AL$5,$F7,""))</f>
        <v/>
      </c>
      <c r="AM7" s="192" t="str">
        <f t="shared" ref="AM7:AM23" si="27">IF(AND($E7="Y",OR($G7=AM$5,$I7=AM$5,$J7=AM$5,$K7=AM$5,$L7=AM$5,$M7=AM$5,$N7=AM$5)),$F7,IF(AE7=AM$5,$F7,""))</f>
        <v/>
      </c>
      <c r="AN7" s="170">
        <f t="shared" ref="AN7:AN23" si="28">SUM(O7:AM7)</f>
        <v>200000</v>
      </c>
      <c r="AO7" s="170">
        <f t="shared" ref="AO7:AO23" si="29">AN7/25</f>
        <v>8000</v>
      </c>
      <c r="AP7" s="170">
        <f t="shared" ref="AP7:AP23" si="30">IF(H7=0,0,F7/H7)</f>
        <v>6666.666666666667</v>
      </c>
    </row>
    <row r="8" spans="1:46" ht="27.75" customHeight="1">
      <c r="A8" s="261"/>
      <c r="B8" s="184" t="s">
        <v>57</v>
      </c>
      <c r="C8" s="249" t="s">
        <v>274</v>
      </c>
      <c r="D8" s="185"/>
      <c r="E8" s="256" t="s">
        <v>276</v>
      </c>
      <c r="F8" s="194">
        <v>75000</v>
      </c>
      <c r="G8" s="257">
        <v>2030</v>
      </c>
      <c r="H8" s="257">
        <v>25</v>
      </c>
      <c r="I8" s="258">
        <f t="shared" si="0"/>
        <v>2055</v>
      </c>
      <c r="J8" s="258">
        <f t="shared" ref="J8:N8" si="31">I8+$H8</f>
        <v>2080</v>
      </c>
      <c r="K8" s="259">
        <f t="shared" si="31"/>
        <v>2105</v>
      </c>
      <c r="L8" s="259">
        <f t="shared" si="31"/>
        <v>2130</v>
      </c>
      <c r="M8" s="259">
        <f t="shared" si="31"/>
        <v>2155</v>
      </c>
      <c r="N8" s="260">
        <f t="shared" si="31"/>
        <v>2180</v>
      </c>
      <c r="O8" s="192" t="str">
        <f t="shared" si="3"/>
        <v/>
      </c>
      <c r="P8" s="192" t="str">
        <f t="shared" si="4"/>
        <v/>
      </c>
      <c r="Q8" s="192" t="str">
        <f t="shared" si="5"/>
        <v/>
      </c>
      <c r="R8" s="192" t="str">
        <f t="shared" si="6"/>
        <v/>
      </c>
      <c r="S8" s="192" t="str">
        <f t="shared" si="7"/>
        <v/>
      </c>
      <c r="T8" s="192" t="str">
        <f t="shared" si="8"/>
        <v/>
      </c>
      <c r="U8" s="192" t="str">
        <f t="shared" si="9"/>
        <v/>
      </c>
      <c r="V8" s="192" t="str">
        <f t="shared" si="10"/>
        <v/>
      </c>
      <c r="W8" s="192" t="str">
        <f t="shared" si="11"/>
        <v/>
      </c>
      <c r="X8" s="192" t="str">
        <f t="shared" si="12"/>
        <v/>
      </c>
      <c r="Y8" s="192" t="str">
        <f t="shared" si="13"/>
        <v/>
      </c>
      <c r="Z8" s="192">
        <f t="shared" si="14"/>
        <v>75000</v>
      </c>
      <c r="AA8" s="192" t="str">
        <f t="shared" si="15"/>
        <v/>
      </c>
      <c r="AB8" s="192" t="str">
        <f t="shared" si="16"/>
        <v/>
      </c>
      <c r="AC8" s="192" t="str">
        <f t="shared" si="17"/>
        <v/>
      </c>
      <c r="AD8" s="192" t="str">
        <f t="shared" si="18"/>
        <v/>
      </c>
      <c r="AE8" s="192" t="str">
        <f t="shared" si="19"/>
        <v/>
      </c>
      <c r="AF8" s="192" t="str">
        <f t="shared" si="20"/>
        <v/>
      </c>
      <c r="AG8" s="192" t="str">
        <f t="shared" si="21"/>
        <v/>
      </c>
      <c r="AH8" s="192" t="str">
        <f t="shared" si="22"/>
        <v/>
      </c>
      <c r="AI8" s="192" t="str">
        <f t="shared" si="23"/>
        <v/>
      </c>
      <c r="AJ8" s="192" t="str">
        <f t="shared" si="24"/>
        <v/>
      </c>
      <c r="AK8" s="192" t="str">
        <f t="shared" si="25"/>
        <v/>
      </c>
      <c r="AL8" s="192" t="str">
        <f t="shared" si="26"/>
        <v/>
      </c>
      <c r="AM8" s="192" t="str">
        <f t="shared" si="27"/>
        <v/>
      </c>
      <c r="AN8" s="170">
        <f t="shared" si="28"/>
        <v>75000</v>
      </c>
      <c r="AO8" s="170">
        <f t="shared" si="29"/>
        <v>3000</v>
      </c>
      <c r="AP8" s="170">
        <f t="shared" si="30"/>
        <v>3000</v>
      </c>
      <c r="AS8" s="208"/>
      <c r="AT8" s="208"/>
    </row>
    <row r="9" spans="1:46" ht="27.75" customHeight="1">
      <c r="A9" s="261"/>
      <c r="B9" s="184" t="s">
        <v>155</v>
      </c>
      <c r="C9" s="249" t="s">
        <v>275</v>
      </c>
      <c r="D9" s="185"/>
      <c r="E9" s="256" t="s">
        <v>276</v>
      </c>
      <c r="F9" s="194">
        <v>125000</v>
      </c>
      <c r="G9" s="257">
        <v>2031</v>
      </c>
      <c r="H9" s="257">
        <v>50</v>
      </c>
      <c r="I9" s="258">
        <f t="shared" si="0"/>
        <v>2081</v>
      </c>
      <c r="J9" s="258">
        <f t="shared" ref="J9:N9" si="32">I9+$H9</f>
        <v>2131</v>
      </c>
      <c r="K9" s="259">
        <f t="shared" si="32"/>
        <v>2181</v>
      </c>
      <c r="L9" s="259">
        <f t="shared" si="32"/>
        <v>2231</v>
      </c>
      <c r="M9" s="259">
        <f t="shared" si="32"/>
        <v>2281</v>
      </c>
      <c r="N9" s="260">
        <f t="shared" si="32"/>
        <v>2331</v>
      </c>
      <c r="O9" s="192" t="str">
        <f t="shared" si="3"/>
        <v/>
      </c>
      <c r="P9" s="192" t="str">
        <f t="shared" si="4"/>
        <v/>
      </c>
      <c r="Q9" s="192" t="str">
        <f t="shared" si="5"/>
        <v/>
      </c>
      <c r="R9" s="192" t="str">
        <f t="shared" si="6"/>
        <v/>
      </c>
      <c r="S9" s="192" t="str">
        <f t="shared" si="7"/>
        <v/>
      </c>
      <c r="T9" s="192" t="str">
        <f t="shared" si="8"/>
        <v/>
      </c>
      <c r="U9" s="192" t="str">
        <f t="shared" si="9"/>
        <v/>
      </c>
      <c r="V9" s="192" t="str">
        <f t="shared" si="10"/>
        <v/>
      </c>
      <c r="W9" s="192" t="str">
        <f t="shared" si="11"/>
        <v/>
      </c>
      <c r="X9" s="192" t="str">
        <f t="shared" si="12"/>
        <v/>
      </c>
      <c r="Y9" s="192" t="str">
        <f t="shared" si="13"/>
        <v/>
      </c>
      <c r="Z9" s="192" t="str">
        <f t="shared" si="14"/>
        <v/>
      </c>
      <c r="AA9" s="192">
        <f t="shared" si="15"/>
        <v>125000</v>
      </c>
      <c r="AB9" s="192" t="str">
        <f t="shared" si="16"/>
        <v/>
      </c>
      <c r="AC9" s="192" t="str">
        <f t="shared" si="17"/>
        <v/>
      </c>
      <c r="AD9" s="192" t="str">
        <f t="shared" si="18"/>
        <v/>
      </c>
      <c r="AE9" s="192" t="str">
        <f t="shared" si="19"/>
        <v/>
      </c>
      <c r="AF9" s="192" t="str">
        <f t="shared" si="20"/>
        <v/>
      </c>
      <c r="AG9" s="192" t="str">
        <f t="shared" si="21"/>
        <v/>
      </c>
      <c r="AH9" s="192" t="str">
        <f t="shared" si="22"/>
        <v/>
      </c>
      <c r="AI9" s="192" t="str">
        <f t="shared" si="23"/>
        <v/>
      </c>
      <c r="AJ9" s="192" t="str">
        <f t="shared" si="24"/>
        <v/>
      </c>
      <c r="AK9" s="192" t="str">
        <f t="shared" si="25"/>
        <v/>
      </c>
      <c r="AL9" s="192" t="str">
        <f t="shared" si="26"/>
        <v/>
      </c>
      <c r="AM9" s="192" t="str">
        <f t="shared" si="27"/>
        <v/>
      </c>
      <c r="AN9" s="170">
        <f t="shared" si="28"/>
        <v>125000</v>
      </c>
      <c r="AO9" s="170">
        <f t="shared" si="29"/>
        <v>5000</v>
      </c>
      <c r="AP9" s="170">
        <f t="shared" si="30"/>
        <v>2500</v>
      </c>
      <c r="AS9" s="210"/>
      <c r="AT9" s="210"/>
    </row>
    <row r="10" spans="1:46" ht="27.75" customHeight="1">
      <c r="A10" s="261"/>
      <c r="B10" s="184"/>
      <c r="C10" s="249"/>
      <c r="D10" s="185"/>
      <c r="E10" s="256"/>
      <c r="F10" s="251"/>
      <c r="G10" s="252"/>
      <c r="H10" s="252"/>
      <c r="I10" s="258">
        <f t="shared" ref="I10:I20" si="33">G10+$H10</f>
        <v>0</v>
      </c>
      <c r="J10" s="258">
        <f t="shared" ref="J10:J20" si="34">I10+$H10</f>
        <v>0</v>
      </c>
      <c r="K10" s="259">
        <f t="shared" ref="K10:K20" si="35">J10+$H10</f>
        <v>0</v>
      </c>
      <c r="L10" s="259">
        <f t="shared" ref="L10:L20" si="36">K10+$H10</f>
        <v>0</v>
      </c>
      <c r="M10" s="259">
        <f t="shared" ref="M10:M20" si="37">L10+$H10</f>
        <v>0</v>
      </c>
      <c r="N10" s="260">
        <f t="shared" ref="N10:N20" si="38">M10+$H10</f>
        <v>0</v>
      </c>
      <c r="O10" s="192" t="str">
        <f t="shared" si="3"/>
        <v/>
      </c>
      <c r="P10" s="192" t="str">
        <f t="shared" si="4"/>
        <v/>
      </c>
      <c r="Q10" s="192" t="str">
        <f t="shared" si="5"/>
        <v/>
      </c>
      <c r="R10" s="192" t="str">
        <f t="shared" si="6"/>
        <v/>
      </c>
      <c r="S10" s="192" t="str">
        <f t="shared" si="7"/>
        <v/>
      </c>
      <c r="T10" s="192" t="str">
        <f t="shared" si="8"/>
        <v/>
      </c>
      <c r="U10" s="192" t="str">
        <f t="shared" si="9"/>
        <v/>
      </c>
      <c r="V10" s="192" t="str">
        <f t="shared" si="10"/>
        <v/>
      </c>
      <c r="W10" s="192" t="str">
        <f t="shared" si="11"/>
        <v/>
      </c>
      <c r="X10" s="192" t="str">
        <f t="shared" si="12"/>
        <v/>
      </c>
      <c r="Y10" s="192" t="str">
        <f t="shared" si="13"/>
        <v/>
      </c>
      <c r="Z10" s="192" t="str">
        <f t="shared" si="14"/>
        <v/>
      </c>
      <c r="AA10" s="192" t="str">
        <f t="shared" si="15"/>
        <v/>
      </c>
      <c r="AB10" s="192" t="str">
        <f t="shared" si="16"/>
        <v/>
      </c>
      <c r="AC10" s="192" t="str">
        <f t="shared" si="17"/>
        <v/>
      </c>
      <c r="AD10" s="192" t="str">
        <f t="shared" si="18"/>
        <v/>
      </c>
      <c r="AE10" s="192" t="str">
        <f t="shared" si="19"/>
        <v/>
      </c>
      <c r="AF10" s="192" t="str">
        <f t="shared" si="20"/>
        <v/>
      </c>
      <c r="AG10" s="192" t="str">
        <f t="shared" si="21"/>
        <v/>
      </c>
      <c r="AH10" s="192" t="str">
        <f t="shared" si="22"/>
        <v/>
      </c>
      <c r="AI10" s="192" t="str">
        <f t="shared" si="23"/>
        <v/>
      </c>
      <c r="AJ10" s="192" t="str">
        <f t="shared" si="24"/>
        <v/>
      </c>
      <c r="AK10" s="192" t="str">
        <f t="shared" si="25"/>
        <v/>
      </c>
      <c r="AL10" s="192" t="str">
        <f t="shared" si="26"/>
        <v/>
      </c>
      <c r="AM10" s="192" t="str">
        <f t="shared" si="27"/>
        <v/>
      </c>
      <c r="AN10" s="170">
        <f t="shared" si="28"/>
        <v>0</v>
      </c>
      <c r="AO10" s="170">
        <f t="shared" si="29"/>
        <v>0</v>
      </c>
      <c r="AP10" s="170">
        <f t="shared" si="30"/>
        <v>0</v>
      </c>
      <c r="AS10" s="210"/>
      <c r="AT10" s="210"/>
    </row>
    <row r="11" spans="1:46" ht="27.75" customHeight="1">
      <c r="A11" s="261"/>
      <c r="B11" s="184"/>
      <c r="C11" s="249"/>
      <c r="D11" s="185"/>
      <c r="E11" s="256"/>
      <c r="F11" s="251"/>
      <c r="G11" s="252"/>
      <c r="H11" s="252"/>
      <c r="I11" s="258">
        <f t="shared" si="33"/>
        <v>0</v>
      </c>
      <c r="J11" s="258">
        <f t="shared" si="34"/>
        <v>0</v>
      </c>
      <c r="K11" s="259">
        <f t="shared" si="35"/>
        <v>0</v>
      </c>
      <c r="L11" s="259">
        <f t="shared" si="36"/>
        <v>0</v>
      </c>
      <c r="M11" s="259">
        <f t="shared" si="37"/>
        <v>0</v>
      </c>
      <c r="N11" s="260">
        <f t="shared" si="38"/>
        <v>0</v>
      </c>
      <c r="O11" s="192" t="str">
        <f t="shared" si="3"/>
        <v/>
      </c>
      <c r="P11" s="192" t="str">
        <f t="shared" si="4"/>
        <v/>
      </c>
      <c r="Q11" s="192" t="str">
        <f t="shared" si="5"/>
        <v/>
      </c>
      <c r="R11" s="192" t="str">
        <f t="shared" si="6"/>
        <v/>
      </c>
      <c r="S11" s="192" t="str">
        <f t="shared" si="7"/>
        <v/>
      </c>
      <c r="T11" s="192" t="str">
        <f t="shared" si="8"/>
        <v/>
      </c>
      <c r="U11" s="192" t="str">
        <f t="shared" si="9"/>
        <v/>
      </c>
      <c r="V11" s="192" t="str">
        <f t="shared" si="10"/>
        <v/>
      </c>
      <c r="W11" s="192" t="str">
        <f t="shared" si="11"/>
        <v/>
      </c>
      <c r="X11" s="192" t="str">
        <f t="shared" si="12"/>
        <v/>
      </c>
      <c r="Y11" s="192" t="str">
        <f t="shared" si="13"/>
        <v/>
      </c>
      <c r="Z11" s="192" t="str">
        <f t="shared" si="14"/>
        <v/>
      </c>
      <c r="AA11" s="192" t="str">
        <f t="shared" si="15"/>
        <v/>
      </c>
      <c r="AB11" s="192" t="str">
        <f t="shared" si="16"/>
        <v/>
      </c>
      <c r="AC11" s="192" t="str">
        <f t="shared" si="17"/>
        <v/>
      </c>
      <c r="AD11" s="192" t="str">
        <f t="shared" si="18"/>
        <v/>
      </c>
      <c r="AE11" s="192" t="str">
        <f t="shared" si="19"/>
        <v/>
      </c>
      <c r="AF11" s="192" t="str">
        <f t="shared" si="20"/>
        <v/>
      </c>
      <c r="AG11" s="192" t="str">
        <f t="shared" si="21"/>
        <v/>
      </c>
      <c r="AH11" s="192" t="str">
        <f t="shared" si="22"/>
        <v/>
      </c>
      <c r="AI11" s="192" t="str">
        <f t="shared" si="23"/>
        <v/>
      </c>
      <c r="AJ11" s="192" t="str">
        <f t="shared" si="24"/>
        <v/>
      </c>
      <c r="AK11" s="192" t="str">
        <f t="shared" si="25"/>
        <v/>
      </c>
      <c r="AL11" s="192" t="str">
        <f t="shared" si="26"/>
        <v/>
      </c>
      <c r="AM11" s="192" t="str">
        <f t="shared" si="27"/>
        <v/>
      </c>
      <c r="AN11" s="170">
        <f t="shared" si="28"/>
        <v>0</v>
      </c>
      <c r="AO11" s="170">
        <f t="shared" si="29"/>
        <v>0</v>
      </c>
      <c r="AP11" s="170">
        <f t="shared" si="30"/>
        <v>0</v>
      </c>
      <c r="AS11" s="210"/>
      <c r="AT11" s="210"/>
    </row>
    <row r="12" spans="1:46" ht="27.75" customHeight="1">
      <c r="A12" s="261"/>
      <c r="B12" s="184"/>
      <c r="C12" s="249"/>
      <c r="D12" s="185"/>
      <c r="E12" s="256"/>
      <c r="F12" s="251"/>
      <c r="G12" s="252"/>
      <c r="H12" s="252"/>
      <c r="I12" s="258">
        <f t="shared" si="33"/>
        <v>0</v>
      </c>
      <c r="J12" s="258">
        <f t="shared" si="34"/>
        <v>0</v>
      </c>
      <c r="K12" s="259">
        <f t="shared" si="35"/>
        <v>0</v>
      </c>
      <c r="L12" s="259">
        <f t="shared" si="36"/>
        <v>0</v>
      </c>
      <c r="M12" s="259">
        <f t="shared" si="37"/>
        <v>0</v>
      </c>
      <c r="N12" s="260">
        <f t="shared" si="38"/>
        <v>0</v>
      </c>
      <c r="O12" s="192" t="str">
        <f t="shared" si="3"/>
        <v/>
      </c>
      <c r="P12" s="192" t="str">
        <f t="shared" si="4"/>
        <v/>
      </c>
      <c r="Q12" s="192" t="str">
        <f t="shared" si="5"/>
        <v/>
      </c>
      <c r="R12" s="192" t="str">
        <f t="shared" si="6"/>
        <v/>
      </c>
      <c r="S12" s="192" t="str">
        <f t="shared" si="7"/>
        <v/>
      </c>
      <c r="T12" s="192" t="str">
        <f t="shared" si="8"/>
        <v/>
      </c>
      <c r="U12" s="192" t="str">
        <f t="shared" si="9"/>
        <v/>
      </c>
      <c r="V12" s="192" t="str">
        <f t="shared" si="10"/>
        <v/>
      </c>
      <c r="W12" s="192" t="str">
        <f t="shared" si="11"/>
        <v/>
      </c>
      <c r="X12" s="192" t="str">
        <f t="shared" si="12"/>
        <v/>
      </c>
      <c r="Y12" s="192" t="str">
        <f t="shared" si="13"/>
        <v/>
      </c>
      <c r="Z12" s="192" t="str">
        <f t="shared" si="14"/>
        <v/>
      </c>
      <c r="AA12" s="192" t="str">
        <f t="shared" si="15"/>
        <v/>
      </c>
      <c r="AB12" s="192" t="str">
        <f t="shared" si="16"/>
        <v/>
      </c>
      <c r="AC12" s="192" t="str">
        <f t="shared" si="17"/>
        <v/>
      </c>
      <c r="AD12" s="192" t="str">
        <f t="shared" si="18"/>
        <v/>
      </c>
      <c r="AE12" s="192" t="str">
        <f t="shared" si="19"/>
        <v/>
      </c>
      <c r="AF12" s="192" t="str">
        <f t="shared" si="20"/>
        <v/>
      </c>
      <c r="AG12" s="192" t="str">
        <f t="shared" si="21"/>
        <v/>
      </c>
      <c r="AH12" s="192" t="str">
        <f t="shared" si="22"/>
        <v/>
      </c>
      <c r="AI12" s="192" t="str">
        <f t="shared" si="23"/>
        <v/>
      </c>
      <c r="AJ12" s="192" t="str">
        <f t="shared" si="24"/>
        <v/>
      </c>
      <c r="AK12" s="192" t="str">
        <f t="shared" si="25"/>
        <v/>
      </c>
      <c r="AL12" s="192" t="str">
        <f t="shared" si="26"/>
        <v/>
      </c>
      <c r="AM12" s="192" t="str">
        <f t="shared" si="27"/>
        <v/>
      </c>
      <c r="AN12" s="170">
        <f t="shared" si="28"/>
        <v>0</v>
      </c>
      <c r="AO12" s="170">
        <f t="shared" si="29"/>
        <v>0</v>
      </c>
      <c r="AP12" s="170">
        <f t="shared" si="30"/>
        <v>0</v>
      </c>
      <c r="AS12" s="210"/>
      <c r="AT12" s="210"/>
    </row>
    <row r="13" spans="1:46" ht="27.75" customHeight="1">
      <c r="A13" s="261"/>
      <c r="B13" s="184"/>
      <c r="C13" s="249"/>
      <c r="D13" s="185"/>
      <c r="E13" s="256"/>
      <c r="F13" s="251"/>
      <c r="G13" s="252"/>
      <c r="H13" s="252"/>
      <c r="I13" s="258">
        <f t="shared" si="33"/>
        <v>0</v>
      </c>
      <c r="J13" s="258">
        <f t="shared" si="34"/>
        <v>0</v>
      </c>
      <c r="K13" s="259">
        <f t="shared" si="35"/>
        <v>0</v>
      </c>
      <c r="L13" s="259">
        <f t="shared" si="36"/>
        <v>0</v>
      </c>
      <c r="M13" s="259">
        <f t="shared" si="37"/>
        <v>0</v>
      </c>
      <c r="N13" s="260">
        <f t="shared" si="38"/>
        <v>0</v>
      </c>
      <c r="O13" s="192" t="str">
        <f t="shared" si="3"/>
        <v/>
      </c>
      <c r="P13" s="192" t="str">
        <f t="shared" si="4"/>
        <v/>
      </c>
      <c r="Q13" s="192" t="str">
        <f t="shared" si="5"/>
        <v/>
      </c>
      <c r="R13" s="192" t="str">
        <f t="shared" si="6"/>
        <v/>
      </c>
      <c r="S13" s="192" t="str">
        <f t="shared" si="7"/>
        <v/>
      </c>
      <c r="T13" s="192" t="str">
        <f t="shared" si="8"/>
        <v/>
      </c>
      <c r="U13" s="192" t="str">
        <f t="shared" si="9"/>
        <v/>
      </c>
      <c r="V13" s="192" t="str">
        <f t="shared" si="10"/>
        <v/>
      </c>
      <c r="W13" s="192" t="str">
        <f t="shared" si="11"/>
        <v/>
      </c>
      <c r="X13" s="192" t="str">
        <f t="shared" si="12"/>
        <v/>
      </c>
      <c r="Y13" s="192" t="str">
        <f t="shared" si="13"/>
        <v/>
      </c>
      <c r="Z13" s="192" t="str">
        <f t="shared" si="14"/>
        <v/>
      </c>
      <c r="AA13" s="192" t="str">
        <f t="shared" si="15"/>
        <v/>
      </c>
      <c r="AB13" s="192" t="str">
        <f t="shared" si="16"/>
        <v/>
      </c>
      <c r="AC13" s="192" t="str">
        <f t="shared" si="17"/>
        <v/>
      </c>
      <c r="AD13" s="192" t="str">
        <f t="shared" si="18"/>
        <v/>
      </c>
      <c r="AE13" s="192" t="str">
        <f t="shared" si="19"/>
        <v/>
      </c>
      <c r="AF13" s="192" t="str">
        <f t="shared" si="20"/>
        <v/>
      </c>
      <c r="AG13" s="192" t="str">
        <f t="shared" si="21"/>
        <v/>
      </c>
      <c r="AH13" s="192" t="str">
        <f t="shared" si="22"/>
        <v/>
      </c>
      <c r="AI13" s="192" t="str">
        <f t="shared" si="23"/>
        <v/>
      </c>
      <c r="AJ13" s="192" t="str">
        <f t="shared" si="24"/>
        <v/>
      </c>
      <c r="AK13" s="192" t="str">
        <f t="shared" si="25"/>
        <v/>
      </c>
      <c r="AL13" s="192" t="str">
        <f t="shared" si="26"/>
        <v/>
      </c>
      <c r="AM13" s="192" t="str">
        <f t="shared" si="27"/>
        <v/>
      </c>
      <c r="AN13" s="170">
        <f t="shared" si="28"/>
        <v>0</v>
      </c>
      <c r="AO13" s="170">
        <f t="shared" si="29"/>
        <v>0</v>
      </c>
      <c r="AP13" s="170">
        <f t="shared" si="30"/>
        <v>0</v>
      </c>
      <c r="AS13" s="210"/>
      <c r="AT13" s="210"/>
    </row>
    <row r="14" spans="1:46" ht="27.75" customHeight="1">
      <c r="A14" s="261"/>
      <c r="B14" s="184"/>
      <c r="C14" s="249"/>
      <c r="D14" s="185"/>
      <c r="E14" s="256"/>
      <c r="F14" s="251"/>
      <c r="G14" s="252"/>
      <c r="H14" s="252"/>
      <c r="I14" s="258">
        <f t="shared" si="33"/>
        <v>0</v>
      </c>
      <c r="J14" s="258">
        <f t="shared" si="34"/>
        <v>0</v>
      </c>
      <c r="K14" s="259">
        <f t="shared" si="35"/>
        <v>0</v>
      </c>
      <c r="L14" s="259">
        <f t="shared" si="36"/>
        <v>0</v>
      </c>
      <c r="M14" s="259">
        <f t="shared" si="37"/>
        <v>0</v>
      </c>
      <c r="N14" s="260">
        <f t="shared" si="38"/>
        <v>0</v>
      </c>
      <c r="O14" s="192" t="str">
        <f t="shared" si="3"/>
        <v/>
      </c>
      <c r="P14" s="192" t="str">
        <f t="shared" si="4"/>
        <v/>
      </c>
      <c r="Q14" s="192" t="str">
        <f t="shared" si="5"/>
        <v/>
      </c>
      <c r="R14" s="192" t="str">
        <f t="shared" si="6"/>
        <v/>
      </c>
      <c r="S14" s="192" t="str">
        <f t="shared" si="7"/>
        <v/>
      </c>
      <c r="T14" s="192" t="str">
        <f t="shared" si="8"/>
        <v/>
      </c>
      <c r="U14" s="192" t="str">
        <f t="shared" si="9"/>
        <v/>
      </c>
      <c r="V14" s="192" t="str">
        <f t="shared" si="10"/>
        <v/>
      </c>
      <c r="W14" s="192" t="str">
        <f t="shared" si="11"/>
        <v/>
      </c>
      <c r="X14" s="192" t="str">
        <f t="shared" si="12"/>
        <v/>
      </c>
      <c r="Y14" s="192" t="str">
        <f t="shared" si="13"/>
        <v/>
      </c>
      <c r="Z14" s="192" t="str">
        <f t="shared" si="14"/>
        <v/>
      </c>
      <c r="AA14" s="192" t="str">
        <f t="shared" si="15"/>
        <v/>
      </c>
      <c r="AB14" s="192" t="str">
        <f t="shared" si="16"/>
        <v/>
      </c>
      <c r="AC14" s="192" t="str">
        <f t="shared" si="17"/>
        <v/>
      </c>
      <c r="AD14" s="192" t="str">
        <f t="shared" si="18"/>
        <v/>
      </c>
      <c r="AE14" s="192" t="str">
        <f t="shared" si="19"/>
        <v/>
      </c>
      <c r="AF14" s="192" t="str">
        <f t="shared" si="20"/>
        <v/>
      </c>
      <c r="AG14" s="192" t="str">
        <f t="shared" si="21"/>
        <v/>
      </c>
      <c r="AH14" s="192" t="str">
        <f t="shared" si="22"/>
        <v/>
      </c>
      <c r="AI14" s="192" t="str">
        <f t="shared" si="23"/>
        <v/>
      </c>
      <c r="AJ14" s="192" t="str">
        <f t="shared" si="24"/>
        <v/>
      </c>
      <c r="AK14" s="192" t="str">
        <f t="shared" si="25"/>
        <v/>
      </c>
      <c r="AL14" s="192" t="str">
        <f t="shared" si="26"/>
        <v/>
      </c>
      <c r="AM14" s="192" t="str">
        <f t="shared" si="27"/>
        <v/>
      </c>
      <c r="AN14" s="170">
        <f t="shared" si="28"/>
        <v>0</v>
      </c>
      <c r="AO14" s="170">
        <f t="shared" si="29"/>
        <v>0</v>
      </c>
      <c r="AP14" s="170">
        <f t="shared" si="30"/>
        <v>0</v>
      </c>
      <c r="AS14" s="210"/>
      <c r="AT14" s="210"/>
    </row>
    <row r="15" spans="1:46" ht="27.75" customHeight="1">
      <c r="A15" s="261"/>
      <c r="B15" s="184"/>
      <c r="C15" s="249"/>
      <c r="D15" s="185"/>
      <c r="E15" s="256"/>
      <c r="F15" s="251"/>
      <c r="G15" s="252"/>
      <c r="H15" s="252"/>
      <c r="I15" s="258">
        <f t="shared" si="33"/>
        <v>0</v>
      </c>
      <c r="J15" s="258">
        <f t="shared" si="34"/>
        <v>0</v>
      </c>
      <c r="K15" s="259">
        <f t="shared" si="35"/>
        <v>0</v>
      </c>
      <c r="L15" s="259">
        <f t="shared" si="36"/>
        <v>0</v>
      </c>
      <c r="M15" s="259">
        <f t="shared" si="37"/>
        <v>0</v>
      </c>
      <c r="N15" s="260">
        <f t="shared" si="38"/>
        <v>0</v>
      </c>
      <c r="O15" s="192" t="str">
        <f t="shared" si="3"/>
        <v/>
      </c>
      <c r="P15" s="192" t="str">
        <f t="shared" si="4"/>
        <v/>
      </c>
      <c r="Q15" s="192" t="str">
        <f t="shared" si="5"/>
        <v/>
      </c>
      <c r="R15" s="192" t="str">
        <f t="shared" si="6"/>
        <v/>
      </c>
      <c r="S15" s="192" t="str">
        <f t="shared" si="7"/>
        <v/>
      </c>
      <c r="T15" s="192" t="str">
        <f t="shared" si="8"/>
        <v/>
      </c>
      <c r="U15" s="192" t="str">
        <f t="shared" si="9"/>
        <v/>
      </c>
      <c r="V15" s="192" t="str">
        <f t="shared" si="10"/>
        <v/>
      </c>
      <c r="W15" s="192" t="str">
        <f t="shared" si="11"/>
        <v/>
      </c>
      <c r="X15" s="192" t="str">
        <f t="shared" si="12"/>
        <v/>
      </c>
      <c r="Y15" s="192" t="str">
        <f t="shared" si="13"/>
        <v/>
      </c>
      <c r="Z15" s="192" t="str">
        <f t="shared" si="14"/>
        <v/>
      </c>
      <c r="AA15" s="192" t="str">
        <f t="shared" si="15"/>
        <v/>
      </c>
      <c r="AB15" s="192" t="str">
        <f t="shared" si="16"/>
        <v/>
      </c>
      <c r="AC15" s="192" t="str">
        <f t="shared" si="17"/>
        <v/>
      </c>
      <c r="AD15" s="192" t="str">
        <f t="shared" si="18"/>
        <v/>
      </c>
      <c r="AE15" s="192" t="str">
        <f t="shared" si="19"/>
        <v/>
      </c>
      <c r="AF15" s="192" t="str">
        <f t="shared" si="20"/>
        <v/>
      </c>
      <c r="AG15" s="192" t="str">
        <f t="shared" si="21"/>
        <v/>
      </c>
      <c r="AH15" s="192" t="str">
        <f t="shared" si="22"/>
        <v/>
      </c>
      <c r="AI15" s="192" t="str">
        <f t="shared" si="23"/>
        <v/>
      </c>
      <c r="AJ15" s="192" t="str">
        <f t="shared" si="24"/>
        <v/>
      </c>
      <c r="AK15" s="192" t="str">
        <f t="shared" si="25"/>
        <v/>
      </c>
      <c r="AL15" s="192" t="str">
        <f t="shared" si="26"/>
        <v/>
      </c>
      <c r="AM15" s="192" t="str">
        <f t="shared" si="27"/>
        <v/>
      </c>
      <c r="AN15" s="170">
        <f t="shared" si="28"/>
        <v>0</v>
      </c>
      <c r="AO15" s="170">
        <f t="shared" si="29"/>
        <v>0</v>
      </c>
      <c r="AP15" s="170">
        <f t="shared" si="30"/>
        <v>0</v>
      </c>
      <c r="AS15" s="210"/>
      <c r="AT15" s="210"/>
    </row>
    <row r="16" spans="1:46" ht="27.75" customHeight="1">
      <c r="A16" s="261"/>
      <c r="B16" s="184"/>
      <c r="C16" s="249"/>
      <c r="D16" s="185"/>
      <c r="E16" s="256"/>
      <c r="F16" s="251"/>
      <c r="G16" s="252"/>
      <c r="H16" s="252"/>
      <c r="I16" s="258">
        <f t="shared" si="33"/>
        <v>0</v>
      </c>
      <c r="J16" s="258">
        <f t="shared" si="34"/>
        <v>0</v>
      </c>
      <c r="K16" s="259">
        <f t="shared" si="35"/>
        <v>0</v>
      </c>
      <c r="L16" s="259">
        <f t="shared" si="36"/>
        <v>0</v>
      </c>
      <c r="M16" s="259">
        <f t="shared" si="37"/>
        <v>0</v>
      </c>
      <c r="N16" s="260">
        <f t="shared" si="38"/>
        <v>0</v>
      </c>
      <c r="O16" s="192" t="str">
        <f t="shared" si="3"/>
        <v/>
      </c>
      <c r="P16" s="192" t="str">
        <f t="shared" si="4"/>
        <v/>
      </c>
      <c r="Q16" s="192" t="str">
        <f t="shared" si="5"/>
        <v/>
      </c>
      <c r="R16" s="192" t="str">
        <f t="shared" si="6"/>
        <v/>
      </c>
      <c r="S16" s="192" t="str">
        <f t="shared" si="7"/>
        <v/>
      </c>
      <c r="T16" s="192" t="str">
        <f t="shared" si="8"/>
        <v/>
      </c>
      <c r="U16" s="192" t="str">
        <f t="shared" si="9"/>
        <v/>
      </c>
      <c r="V16" s="192" t="str">
        <f t="shared" si="10"/>
        <v/>
      </c>
      <c r="W16" s="192" t="str">
        <f t="shared" si="11"/>
        <v/>
      </c>
      <c r="X16" s="192" t="str">
        <f t="shared" si="12"/>
        <v/>
      </c>
      <c r="Y16" s="192" t="str">
        <f t="shared" si="13"/>
        <v/>
      </c>
      <c r="Z16" s="192" t="str">
        <f t="shared" si="14"/>
        <v/>
      </c>
      <c r="AA16" s="192" t="str">
        <f t="shared" si="15"/>
        <v/>
      </c>
      <c r="AB16" s="192" t="str">
        <f t="shared" si="16"/>
        <v/>
      </c>
      <c r="AC16" s="192" t="str">
        <f t="shared" si="17"/>
        <v/>
      </c>
      <c r="AD16" s="192" t="str">
        <f t="shared" si="18"/>
        <v/>
      </c>
      <c r="AE16" s="192" t="str">
        <f t="shared" si="19"/>
        <v/>
      </c>
      <c r="AF16" s="192" t="str">
        <f t="shared" si="20"/>
        <v/>
      </c>
      <c r="AG16" s="192" t="str">
        <f t="shared" si="21"/>
        <v/>
      </c>
      <c r="AH16" s="192" t="str">
        <f t="shared" si="22"/>
        <v/>
      </c>
      <c r="AI16" s="192" t="str">
        <f t="shared" si="23"/>
        <v/>
      </c>
      <c r="AJ16" s="192" t="str">
        <f t="shared" si="24"/>
        <v/>
      </c>
      <c r="AK16" s="192" t="str">
        <f t="shared" si="25"/>
        <v/>
      </c>
      <c r="AL16" s="192" t="str">
        <f t="shared" si="26"/>
        <v/>
      </c>
      <c r="AM16" s="192" t="str">
        <f t="shared" si="27"/>
        <v/>
      </c>
      <c r="AN16" s="170">
        <f t="shared" si="28"/>
        <v>0</v>
      </c>
      <c r="AO16" s="170">
        <f t="shared" si="29"/>
        <v>0</v>
      </c>
      <c r="AP16" s="170">
        <f t="shared" si="30"/>
        <v>0</v>
      </c>
      <c r="AS16" s="210"/>
      <c r="AT16" s="210"/>
    </row>
    <row r="17" spans="1:46" ht="27.75" customHeight="1">
      <c r="A17" s="261"/>
      <c r="B17" s="184"/>
      <c r="C17" s="249"/>
      <c r="D17" s="185"/>
      <c r="E17" s="256"/>
      <c r="F17" s="251"/>
      <c r="G17" s="252"/>
      <c r="H17" s="252"/>
      <c r="I17" s="258">
        <f t="shared" si="33"/>
        <v>0</v>
      </c>
      <c r="J17" s="258">
        <f t="shared" si="34"/>
        <v>0</v>
      </c>
      <c r="K17" s="259">
        <f t="shared" si="35"/>
        <v>0</v>
      </c>
      <c r="L17" s="259">
        <f t="shared" si="36"/>
        <v>0</v>
      </c>
      <c r="M17" s="259">
        <f t="shared" si="37"/>
        <v>0</v>
      </c>
      <c r="N17" s="260">
        <f t="shared" si="38"/>
        <v>0</v>
      </c>
      <c r="O17" s="192" t="str">
        <f t="shared" si="3"/>
        <v/>
      </c>
      <c r="P17" s="192" t="str">
        <f t="shared" si="4"/>
        <v/>
      </c>
      <c r="Q17" s="192" t="str">
        <f t="shared" si="5"/>
        <v/>
      </c>
      <c r="R17" s="192" t="str">
        <f t="shared" si="6"/>
        <v/>
      </c>
      <c r="S17" s="192" t="str">
        <f t="shared" si="7"/>
        <v/>
      </c>
      <c r="T17" s="192" t="str">
        <f t="shared" si="8"/>
        <v/>
      </c>
      <c r="U17" s="192" t="str">
        <f t="shared" si="9"/>
        <v/>
      </c>
      <c r="V17" s="192" t="str">
        <f t="shared" si="10"/>
        <v/>
      </c>
      <c r="W17" s="192" t="str">
        <f t="shared" si="11"/>
        <v/>
      </c>
      <c r="X17" s="192" t="str">
        <f t="shared" si="12"/>
        <v/>
      </c>
      <c r="Y17" s="192" t="str">
        <f t="shared" si="13"/>
        <v/>
      </c>
      <c r="Z17" s="192" t="str">
        <f t="shared" si="14"/>
        <v/>
      </c>
      <c r="AA17" s="192" t="str">
        <f t="shared" si="15"/>
        <v/>
      </c>
      <c r="AB17" s="192" t="str">
        <f t="shared" si="16"/>
        <v/>
      </c>
      <c r="AC17" s="192" t="str">
        <f t="shared" si="17"/>
        <v/>
      </c>
      <c r="AD17" s="192" t="str">
        <f t="shared" si="18"/>
        <v/>
      </c>
      <c r="AE17" s="192" t="str">
        <f t="shared" si="19"/>
        <v/>
      </c>
      <c r="AF17" s="192" t="str">
        <f t="shared" si="20"/>
        <v/>
      </c>
      <c r="AG17" s="192" t="str">
        <f t="shared" si="21"/>
        <v/>
      </c>
      <c r="AH17" s="192" t="str">
        <f t="shared" si="22"/>
        <v/>
      </c>
      <c r="AI17" s="192" t="str">
        <f t="shared" si="23"/>
        <v/>
      </c>
      <c r="AJ17" s="192" t="str">
        <f t="shared" si="24"/>
        <v/>
      </c>
      <c r="AK17" s="192" t="str">
        <f t="shared" si="25"/>
        <v/>
      </c>
      <c r="AL17" s="192" t="str">
        <f t="shared" si="26"/>
        <v/>
      </c>
      <c r="AM17" s="192" t="str">
        <f t="shared" si="27"/>
        <v/>
      </c>
      <c r="AN17" s="170">
        <f t="shared" si="28"/>
        <v>0</v>
      </c>
      <c r="AO17" s="170">
        <f t="shared" si="29"/>
        <v>0</v>
      </c>
      <c r="AP17" s="170">
        <f t="shared" si="30"/>
        <v>0</v>
      </c>
      <c r="AS17" s="210"/>
      <c r="AT17" s="210"/>
    </row>
    <row r="18" spans="1:46" ht="27.75" customHeight="1">
      <c r="A18" s="261"/>
      <c r="B18" s="184"/>
      <c r="C18" s="249"/>
      <c r="D18" s="185"/>
      <c r="E18" s="256"/>
      <c r="F18" s="251"/>
      <c r="G18" s="252"/>
      <c r="H18" s="252"/>
      <c r="I18" s="258">
        <f t="shared" si="33"/>
        <v>0</v>
      </c>
      <c r="J18" s="258">
        <f t="shared" si="34"/>
        <v>0</v>
      </c>
      <c r="K18" s="259">
        <f t="shared" si="35"/>
        <v>0</v>
      </c>
      <c r="L18" s="259">
        <f t="shared" si="36"/>
        <v>0</v>
      </c>
      <c r="M18" s="259">
        <f t="shared" si="37"/>
        <v>0</v>
      </c>
      <c r="N18" s="260">
        <f t="shared" si="38"/>
        <v>0</v>
      </c>
      <c r="O18" s="192" t="str">
        <f t="shared" si="3"/>
        <v/>
      </c>
      <c r="P18" s="192" t="str">
        <f t="shared" si="4"/>
        <v/>
      </c>
      <c r="Q18" s="192" t="str">
        <f t="shared" si="5"/>
        <v/>
      </c>
      <c r="R18" s="192" t="str">
        <f t="shared" si="6"/>
        <v/>
      </c>
      <c r="S18" s="192" t="str">
        <f t="shared" si="7"/>
        <v/>
      </c>
      <c r="T18" s="192" t="str">
        <f t="shared" si="8"/>
        <v/>
      </c>
      <c r="U18" s="192" t="str">
        <f t="shared" si="9"/>
        <v/>
      </c>
      <c r="V18" s="192" t="str">
        <f t="shared" si="10"/>
        <v/>
      </c>
      <c r="W18" s="192" t="str">
        <f t="shared" si="11"/>
        <v/>
      </c>
      <c r="X18" s="192" t="str">
        <f t="shared" si="12"/>
        <v/>
      </c>
      <c r="Y18" s="192" t="str">
        <f t="shared" si="13"/>
        <v/>
      </c>
      <c r="Z18" s="192" t="str">
        <f t="shared" si="14"/>
        <v/>
      </c>
      <c r="AA18" s="192" t="str">
        <f t="shared" si="15"/>
        <v/>
      </c>
      <c r="AB18" s="192" t="str">
        <f t="shared" si="16"/>
        <v/>
      </c>
      <c r="AC18" s="192" t="str">
        <f t="shared" si="17"/>
        <v/>
      </c>
      <c r="AD18" s="192" t="str">
        <f t="shared" si="18"/>
        <v/>
      </c>
      <c r="AE18" s="192" t="str">
        <f t="shared" si="19"/>
        <v/>
      </c>
      <c r="AF18" s="192" t="str">
        <f t="shared" si="20"/>
        <v/>
      </c>
      <c r="AG18" s="192" t="str">
        <f t="shared" si="21"/>
        <v/>
      </c>
      <c r="AH18" s="192" t="str">
        <f t="shared" si="22"/>
        <v/>
      </c>
      <c r="AI18" s="192" t="str">
        <f t="shared" si="23"/>
        <v/>
      </c>
      <c r="AJ18" s="192" t="str">
        <f t="shared" si="24"/>
        <v/>
      </c>
      <c r="AK18" s="192" t="str">
        <f t="shared" si="25"/>
        <v/>
      </c>
      <c r="AL18" s="192" t="str">
        <f t="shared" si="26"/>
        <v/>
      </c>
      <c r="AM18" s="192" t="str">
        <f t="shared" si="27"/>
        <v/>
      </c>
      <c r="AN18" s="170">
        <f t="shared" si="28"/>
        <v>0</v>
      </c>
      <c r="AO18" s="170">
        <f t="shared" si="29"/>
        <v>0</v>
      </c>
      <c r="AP18" s="170">
        <f t="shared" si="30"/>
        <v>0</v>
      </c>
      <c r="AS18" s="210"/>
      <c r="AT18" s="210"/>
    </row>
    <row r="19" spans="1:46" ht="27.75" customHeight="1">
      <c r="A19" s="261"/>
      <c r="B19" s="184"/>
      <c r="C19" s="249"/>
      <c r="D19" s="185"/>
      <c r="E19" s="256"/>
      <c r="F19" s="251"/>
      <c r="G19" s="252"/>
      <c r="H19" s="252"/>
      <c r="I19" s="258">
        <f t="shared" si="33"/>
        <v>0</v>
      </c>
      <c r="J19" s="258">
        <f t="shared" si="34"/>
        <v>0</v>
      </c>
      <c r="K19" s="259">
        <f t="shared" si="35"/>
        <v>0</v>
      </c>
      <c r="L19" s="259">
        <f t="shared" si="36"/>
        <v>0</v>
      </c>
      <c r="M19" s="259">
        <f t="shared" si="37"/>
        <v>0</v>
      </c>
      <c r="N19" s="260">
        <f t="shared" si="38"/>
        <v>0</v>
      </c>
      <c r="O19" s="192" t="str">
        <f t="shared" si="3"/>
        <v/>
      </c>
      <c r="P19" s="192" t="str">
        <f t="shared" si="4"/>
        <v/>
      </c>
      <c r="Q19" s="192" t="str">
        <f t="shared" si="5"/>
        <v/>
      </c>
      <c r="R19" s="192" t="str">
        <f t="shared" si="6"/>
        <v/>
      </c>
      <c r="S19" s="192" t="str">
        <f t="shared" si="7"/>
        <v/>
      </c>
      <c r="T19" s="192" t="str">
        <f t="shared" si="8"/>
        <v/>
      </c>
      <c r="U19" s="192" t="str">
        <f t="shared" si="9"/>
        <v/>
      </c>
      <c r="V19" s="192" t="str">
        <f t="shared" si="10"/>
        <v/>
      </c>
      <c r="W19" s="192" t="str">
        <f t="shared" si="11"/>
        <v/>
      </c>
      <c r="X19" s="192" t="str">
        <f t="shared" si="12"/>
        <v/>
      </c>
      <c r="Y19" s="192" t="str">
        <f t="shared" si="13"/>
        <v/>
      </c>
      <c r="Z19" s="192" t="str">
        <f t="shared" si="14"/>
        <v/>
      </c>
      <c r="AA19" s="192" t="str">
        <f t="shared" si="15"/>
        <v/>
      </c>
      <c r="AB19" s="192" t="str">
        <f t="shared" si="16"/>
        <v/>
      </c>
      <c r="AC19" s="192" t="str">
        <f t="shared" si="17"/>
        <v/>
      </c>
      <c r="AD19" s="192" t="str">
        <f t="shared" si="18"/>
        <v/>
      </c>
      <c r="AE19" s="192" t="str">
        <f t="shared" si="19"/>
        <v/>
      </c>
      <c r="AF19" s="192" t="str">
        <f t="shared" si="20"/>
        <v/>
      </c>
      <c r="AG19" s="192" t="str">
        <f t="shared" si="21"/>
        <v/>
      </c>
      <c r="AH19" s="192" t="str">
        <f t="shared" si="22"/>
        <v/>
      </c>
      <c r="AI19" s="192" t="str">
        <f t="shared" si="23"/>
        <v/>
      </c>
      <c r="AJ19" s="192" t="str">
        <f t="shared" si="24"/>
        <v/>
      </c>
      <c r="AK19" s="192" t="str">
        <f t="shared" si="25"/>
        <v/>
      </c>
      <c r="AL19" s="192" t="str">
        <f t="shared" si="26"/>
        <v/>
      </c>
      <c r="AM19" s="192" t="str">
        <f t="shared" si="27"/>
        <v/>
      </c>
      <c r="AN19" s="170">
        <f t="shared" si="28"/>
        <v>0</v>
      </c>
      <c r="AO19" s="170">
        <f t="shared" si="29"/>
        <v>0</v>
      </c>
      <c r="AP19" s="170">
        <f t="shared" si="30"/>
        <v>0</v>
      </c>
      <c r="AS19" s="210"/>
      <c r="AT19" s="210"/>
    </row>
    <row r="20" spans="1:46" ht="27.75" customHeight="1">
      <c r="A20" s="261"/>
      <c r="B20" s="184"/>
      <c r="C20" s="249"/>
      <c r="D20" s="185"/>
      <c r="E20" s="256"/>
      <c r="F20" s="251"/>
      <c r="G20" s="252"/>
      <c r="H20" s="252"/>
      <c r="I20" s="258">
        <f t="shared" si="33"/>
        <v>0</v>
      </c>
      <c r="J20" s="258">
        <f t="shared" si="34"/>
        <v>0</v>
      </c>
      <c r="K20" s="259">
        <f t="shared" si="35"/>
        <v>0</v>
      </c>
      <c r="L20" s="259">
        <f t="shared" si="36"/>
        <v>0</v>
      </c>
      <c r="M20" s="259">
        <f t="shared" si="37"/>
        <v>0</v>
      </c>
      <c r="N20" s="260">
        <f t="shared" si="38"/>
        <v>0</v>
      </c>
      <c r="O20" s="192" t="str">
        <f t="shared" si="3"/>
        <v/>
      </c>
      <c r="P20" s="192" t="str">
        <f t="shared" si="4"/>
        <v/>
      </c>
      <c r="Q20" s="192" t="str">
        <f t="shared" si="5"/>
        <v/>
      </c>
      <c r="R20" s="192" t="str">
        <f t="shared" si="6"/>
        <v/>
      </c>
      <c r="S20" s="192" t="str">
        <f t="shared" si="7"/>
        <v/>
      </c>
      <c r="T20" s="192" t="str">
        <f t="shared" si="8"/>
        <v/>
      </c>
      <c r="U20" s="192" t="str">
        <f t="shared" si="9"/>
        <v/>
      </c>
      <c r="V20" s="192" t="str">
        <f t="shared" si="10"/>
        <v/>
      </c>
      <c r="W20" s="192" t="str">
        <f t="shared" si="11"/>
        <v/>
      </c>
      <c r="X20" s="192" t="str">
        <f t="shared" si="12"/>
        <v/>
      </c>
      <c r="Y20" s="192" t="str">
        <f t="shared" si="13"/>
        <v/>
      </c>
      <c r="Z20" s="192" t="str">
        <f t="shared" si="14"/>
        <v/>
      </c>
      <c r="AA20" s="192" t="str">
        <f t="shared" si="15"/>
        <v/>
      </c>
      <c r="AB20" s="192" t="str">
        <f t="shared" si="16"/>
        <v/>
      </c>
      <c r="AC20" s="192" t="str">
        <f t="shared" si="17"/>
        <v/>
      </c>
      <c r="AD20" s="192" t="str">
        <f t="shared" si="18"/>
        <v/>
      </c>
      <c r="AE20" s="192" t="str">
        <f t="shared" si="19"/>
        <v/>
      </c>
      <c r="AF20" s="192" t="str">
        <f t="shared" si="20"/>
        <v/>
      </c>
      <c r="AG20" s="192" t="str">
        <f t="shared" si="21"/>
        <v/>
      </c>
      <c r="AH20" s="192" t="str">
        <f t="shared" si="22"/>
        <v/>
      </c>
      <c r="AI20" s="192" t="str">
        <f t="shared" si="23"/>
        <v/>
      </c>
      <c r="AJ20" s="192" t="str">
        <f t="shared" si="24"/>
        <v/>
      </c>
      <c r="AK20" s="192" t="str">
        <f t="shared" si="25"/>
        <v/>
      </c>
      <c r="AL20" s="192" t="str">
        <f t="shared" si="26"/>
        <v/>
      </c>
      <c r="AM20" s="192" t="str">
        <f t="shared" si="27"/>
        <v/>
      </c>
      <c r="AN20" s="170">
        <f t="shared" si="28"/>
        <v>0</v>
      </c>
      <c r="AO20" s="170">
        <f t="shared" si="29"/>
        <v>0</v>
      </c>
      <c r="AP20" s="170">
        <f t="shared" si="30"/>
        <v>0</v>
      </c>
      <c r="AS20" s="210"/>
      <c r="AT20" s="210"/>
    </row>
    <row r="21" spans="1:46" ht="27.75" customHeight="1">
      <c r="A21" s="261"/>
      <c r="B21" s="184"/>
      <c r="C21" s="249"/>
      <c r="D21" s="185"/>
      <c r="E21" s="256"/>
      <c r="F21" s="251"/>
      <c r="G21" s="252"/>
      <c r="H21" s="252"/>
      <c r="I21" s="258">
        <f t="shared" si="0"/>
        <v>0</v>
      </c>
      <c r="J21" s="258">
        <f t="shared" ref="J21:N22" si="39">I21+$H21</f>
        <v>0</v>
      </c>
      <c r="K21" s="259">
        <f t="shared" si="39"/>
        <v>0</v>
      </c>
      <c r="L21" s="259">
        <f t="shared" si="39"/>
        <v>0</v>
      </c>
      <c r="M21" s="259">
        <f t="shared" si="39"/>
        <v>0</v>
      </c>
      <c r="N21" s="260">
        <f t="shared" si="39"/>
        <v>0</v>
      </c>
      <c r="O21" s="192" t="str">
        <f t="shared" si="3"/>
        <v/>
      </c>
      <c r="P21" s="192" t="str">
        <f t="shared" si="4"/>
        <v/>
      </c>
      <c r="Q21" s="192" t="str">
        <f t="shared" si="5"/>
        <v/>
      </c>
      <c r="R21" s="192" t="str">
        <f t="shared" si="6"/>
        <v/>
      </c>
      <c r="S21" s="192" t="str">
        <f t="shared" si="7"/>
        <v/>
      </c>
      <c r="T21" s="192" t="str">
        <f t="shared" si="8"/>
        <v/>
      </c>
      <c r="U21" s="192" t="str">
        <f t="shared" si="9"/>
        <v/>
      </c>
      <c r="V21" s="192" t="str">
        <f t="shared" si="10"/>
        <v/>
      </c>
      <c r="W21" s="192" t="str">
        <f t="shared" si="11"/>
        <v/>
      </c>
      <c r="X21" s="192" t="str">
        <f t="shared" si="12"/>
        <v/>
      </c>
      <c r="Y21" s="192" t="str">
        <f t="shared" si="13"/>
        <v/>
      </c>
      <c r="Z21" s="192" t="str">
        <f t="shared" si="14"/>
        <v/>
      </c>
      <c r="AA21" s="192" t="str">
        <f t="shared" si="15"/>
        <v/>
      </c>
      <c r="AB21" s="192" t="str">
        <f t="shared" si="16"/>
        <v/>
      </c>
      <c r="AC21" s="192" t="str">
        <f t="shared" si="17"/>
        <v/>
      </c>
      <c r="AD21" s="192" t="str">
        <f t="shared" si="18"/>
        <v/>
      </c>
      <c r="AE21" s="192" t="str">
        <f t="shared" si="19"/>
        <v/>
      </c>
      <c r="AF21" s="192" t="str">
        <f t="shared" si="20"/>
        <v/>
      </c>
      <c r="AG21" s="192" t="str">
        <f t="shared" si="21"/>
        <v/>
      </c>
      <c r="AH21" s="192" t="str">
        <f t="shared" si="22"/>
        <v/>
      </c>
      <c r="AI21" s="192" t="str">
        <f t="shared" si="23"/>
        <v/>
      </c>
      <c r="AJ21" s="192" t="str">
        <f t="shared" si="24"/>
        <v/>
      </c>
      <c r="AK21" s="192" t="str">
        <f t="shared" si="25"/>
        <v/>
      </c>
      <c r="AL21" s="192" t="str">
        <f t="shared" si="26"/>
        <v/>
      </c>
      <c r="AM21" s="192" t="str">
        <f t="shared" si="27"/>
        <v/>
      </c>
      <c r="AN21" s="170">
        <f t="shared" si="28"/>
        <v>0</v>
      </c>
      <c r="AO21" s="170">
        <f t="shared" si="29"/>
        <v>0</v>
      </c>
      <c r="AP21" s="170">
        <f t="shared" si="30"/>
        <v>0</v>
      </c>
      <c r="AS21" s="210"/>
      <c r="AT21" s="210"/>
    </row>
    <row r="22" spans="1:46" ht="27.75" customHeight="1">
      <c r="A22" s="261"/>
      <c r="B22" s="184"/>
      <c r="C22" s="249"/>
      <c r="D22" s="185"/>
      <c r="E22" s="256"/>
      <c r="F22" s="194"/>
      <c r="G22" s="257"/>
      <c r="H22" s="259"/>
      <c r="I22" s="258">
        <f t="shared" si="0"/>
        <v>0</v>
      </c>
      <c r="J22" s="258">
        <f t="shared" si="39"/>
        <v>0</v>
      </c>
      <c r="K22" s="259">
        <f t="shared" si="39"/>
        <v>0</v>
      </c>
      <c r="L22" s="259">
        <f t="shared" si="39"/>
        <v>0</v>
      </c>
      <c r="M22" s="259">
        <f t="shared" si="39"/>
        <v>0</v>
      </c>
      <c r="N22" s="260">
        <f t="shared" si="39"/>
        <v>0</v>
      </c>
      <c r="O22" s="192" t="str">
        <f t="shared" si="3"/>
        <v/>
      </c>
      <c r="P22" s="192" t="str">
        <f t="shared" si="4"/>
        <v/>
      </c>
      <c r="Q22" s="192" t="str">
        <f t="shared" si="5"/>
        <v/>
      </c>
      <c r="R22" s="192" t="str">
        <f t="shared" si="6"/>
        <v/>
      </c>
      <c r="S22" s="192" t="str">
        <f t="shared" si="7"/>
        <v/>
      </c>
      <c r="T22" s="192" t="str">
        <f t="shared" si="8"/>
        <v/>
      </c>
      <c r="U22" s="192" t="str">
        <f t="shared" si="9"/>
        <v/>
      </c>
      <c r="V22" s="192" t="str">
        <f t="shared" si="10"/>
        <v/>
      </c>
      <c r="W22" s="192" t="str">
        <f t="shared" si="11"/>
        <v/>
      </c>
      <c r="X22" s="192" t="str">
        <f t="shared" si="12"/>
        <v/>
      </c>
      <c r="Y22" s="192" t="str">
        <f t="shared" si="13"/>
        <v/>
      </c>
      <c r="Z22" s="192" t="str">
        <f t="shared" si="14"/>
        <v/>
      </c>
      <c r="AA22" s="192" t="str">
        <f t="shared" si="15"/>
        <v/>
      </c>
      <c r="AB22" s="192" t="str">
        <f t="shared" si="16"/>
        <v/>
      </c>
      <c r="AC22" s="192" t="str">
        <f t="shared" si="17"/>
        <v/>
      </c>
      <c r="AD22" s="192" t="str">
        <f t="shared" si="18"/>
        <v/>
      </c>
      <c r="AE22" s="192" t="str">
        <f t="shared" si="19"/>
        <v/>
      </c>
      <c r="AF22" s="192" t="str">
        <f t="shared" si="20"/>
        <v/>
      </c>
      <c r="AG22" s="192" t="str">
        <f t="shared" si="21"/>
        <v/>
      </c>
      <c r="AH22" s="192" t="str">
        <f t="shared" si="22"/>
        <v/>
      </c>
      <c r="AI22" s="192" t="str">
        <f t="shared" si="23"/>
        <v/>
      </c>
      <c r="AJ22" s="192" t="str">
        <f t="shared" si="24"/>
        <v/>
      </c>
      <c r="AK22" s="192" t="str">
        <f t="shared" si="25"/>
        <v/>
      </c>
      <c r="AL22" s="192" t="str">
        <f t="shared" si="26"/>
        <v/>
      </c>
      <c r="AM22" s="192" t="str">
        <f t="shared" si="27"/>
        <v/>
      </c>
      <c r="AN22" s="170">
        <f t="shared" si="28"/>
        <v>0</v>
      </c>
      <c r="AO22" s="170">
        <f t="shared" si="29"/>
        <v>0</v>
      </c>
      <c r="AP22" s="170">
        <f t="shared" si="30"/>
        <v>0</v>
      </c>
      <c r="AS22" s="210"/>
      <c r="AT22" s="210"/>
    </row>
    <row r="23" spans="1:46" ht="27.75" customHeight="1">
      <c r="A23" s="261"/>
      <c r="B23" s="184"/>
      <c r="C23" s="249"/>
      <c r="D23" s="185"/>
      <c r="E23" s="256"/>
      <c r="F23" s="194"/>
      <c r="G23" s="257"/>
      <c r="H23" s="257"/>
      <c r="I23" s="258">
        <f t="shared" si="0"/>
        <v>0</v>
      </c>
      <c r="J23" s="258">
        <f t="shared" ref="J23:N23" si="40">I23+$H23</f>
        <v>0</v>
      </c>
      <c r="K23" s="259">
        <f t="shared" si="40"/>
        <v>0</v>
      </c>
      <c r="L23" s="259">
        <f t="shared" si="40"/>
        <v>0</v>
      </c>
      <c r="M23" s="259">
        <f t="shared" si="40"/>
        <v>0</v>
      </c>
      <c r="N23" s="260">
        <f t="shared" si="40"/>
        <v>0</v>
      </c>
      <c r="O23" s="192" t="str">
        <f t="shared" si="3"/>
        <v/>
      </c>
      <c r="P23" s="192" t="str">
        <f t="shared" si="4"/>
        <v/>
      </c>
      <c r="Q23" s="192" t="str">
        <f t="shared" si="5"/>
        <v/>
      </c>
      <c r="R23" s="192" t="str">
        <f t="shared" si="6"/>
        <v/>
      </c>
      <c r="S23" s="192" t="str">
        <f t="shared" si="7"/>
        <v/>
      </c>
      <c r="T23" s="192" t="str">
        <f t="shared" si="8"/>
        <v/>
      </c>
      <c r="U23" s="192" t="str">
        <f t="shared" si="9"/>
        <v/>
      </c>
      <c r="V23" s="192" t="str">
        <f t="shared" si="10"/>
        <v/>
      </c>
      <c r="W23" s="192" t="str">
        <f t="shared" si="11"/>
        <v/>
      </c>
      <c r="X23" s="192" t="str">
        <f t="shared" si="12"/>
        <v/>
      </c>
      <c r="Y23" s="192" t="str">
        <f t="shared" si="13"/>
        <v/>
      </c>
      <c r="Z23" s="192" t="str">
        <f t="shared" si="14"/>
        <v/>
      </c>
      <c r="AA23" s="192" t="str">
        <f t="shared" si="15"/>
        <v/>
      </c>
      <c r="AB23" s="192" t="str">
        <f t="shared" si="16"/>
        <v/>
      </c>
      <c r="AC23" s="192" t="str">
        <f t="shared" si="17"/>
        <v/>
      </c>
      <c r="AD23" s="192" t="str">
        <f t="shared" si="18"/>
        <v/>
      </c>
      <c r="AE23" s="192" t="str">
        <f t="shared" si="19"/>
        <v/>
      </c>
      <c r="AF23" s="192" t="str">
        <f t="shared" si="20"/>
        <v/>
      </c>
      <c r="AG23" s="192" t="str">
        <f t="shared" si="21"/>
        <v/>
      </c>
      <c r="AH23" s="192" t="str">
        <f t="shared" si="22"/>
        <v/>
      </c>
      <c r="AI23" s="192" t="str">
        <f t="shared" si="23"/>
        <v/>
      </c>
      <c r="AJ23" s="192" t="str">
        <f t="shared" si="24"/>
        <v/>
      </c>
      <c r="AK23" s="192" t="str">
        <f t="shared" si="25"/>
        <v/>
      </c>
      <c r="AL23" s="192" t="str">
        <f t="shared" si="26"/>
        <v/>
      </c>
      <c r="AM23" s="192" t="str">
        <f t="shared" si="27"/>
        <v/>
      </c>
      <c r="AN23" s="170">
        <f t="shared" si="28"/>
        <v>0</v>
      </c>
      <c r="AO23" s="170">
        <f t="shared" si="29"/>
        <v>0</v>
      </c>
      <c r="AP23" s="170">
        <f t="shared" si="30"/>
        <v>0</v>
      </c>
      <c r="AS23" s="210"/>
      <c r="AT23" s="210"/>
    </row>
    <row r="24" spans="1:46" ht="54.75" customHeight="1">
      <c r="A24" s="184"/>
      <c r="B24" s="184"/>
      <c r="C24" s="184"/>
      <c r="D24" s="184"/>
      <c r="E24" s="184"/>
      <c r="F24" s="197">
        <f>SUM(F6:F23)</f>
        <v>320000</v>
      </c>
      <c r="G24" s="174" t="s">
        <v>122</v>
      </c>
      <c r="H24" s="174" t="s">
        <v>122</v>
      </c>
      <c r="I24" s="218" t="s">
        <v>122</v>
      </c>
      <c r="J24" s="218" t="s">
        <v>122</v>
      </c>
      <c r="K24" s="218" t="s">
        <v>122</v>
      </c>
      <c r="L24" s="218" t="s">
        <v>122</v>
      </c>
      <c r="M24" s="218" t="s">
        <v>122</v>
      </c>
      <c r="N24" s="219" t="s">
        <v>122</v>
      </c>
      <c r="O24" s="174">
        <f t="shared" ref="O24:AP24" si="41">SUM(O6:O23)</f>
        <v>0</v>
      </c>
      <c r="P24" s="168">
        <f t="shared" si="41"/>
        <v>20000</v>
      </c>
      <c r="Q24" s="168">
        <f t="shared" si="41"/>
        <v>0</v>
      </c>
      <c r="R24" s="168">
        <f t="shared" si="41"/>
        <v>0</v>
      </c>
      <c r="S24" s="168">
        <f t="shared" si="41"/>
        <v>0</v>
      </c>
      <c r="T24" s="168">
        <f t="shared" si="41"/>
        <v>0</v>
      </c>
      <c r="U24" s="168">
        <f t="shared" si="41"/>
        <v>100000</v>
      </c>
      <c r="V24" s="168">
        <f t="shared" si="41"/>
        <v>0</v>
      </c>
      <c r="W24" s="168">
        <f t="shared" si="41"/>
        <v>0</v>
      </c>
      <c r="X24" s="168">
        <f t="shared" si="41"/>
        <v>0</v>
      </c>
      <c r="Y24" s="168">
        <f t="shared" si="41"/>
        <v>0</v>
      </c>
      <c r="Z24" s="168">
        <f t="shared" si="41"/>
        <v>95000</v>
      </c>
      <c r="AA24" s="168">
        <f t="shared" si="41"/>
        <v>125000</v>
      </c>
      <c r="AB24" s="168">
        <f t="shared" si="41"/>
        <v>0</v>
      </c>
      <c r="AC24" s="168">
        <f t="shared" si="41"/>
        <v>0</v>
      </c>
      <c r="AD24" s="168">
        <f t="shared" si="41"/>
        <v>0</v>
      </c>
      <c r="AE24" s="168">
        <f t="shared" si="41"/>
        <v>0</v>
      </c>
      <c r="AF24" s="168">
        <f t="shared" si="41"/>
        <v>0</v>
      </c>
      <c r="AG24" s="168">
        <f t="shared" si="41"/>
        <v>0</v>
      </c>
      <c r="AH24" s="168">
        <f t="shared" si="41"/>
        <v>0</v>
      </c>
      <c r="AI24" s="168">
        <f t="shared" si="41"/>
        <v>0</v>
      </c>
      <c r="AJ24" s="168">
        <f t="shared" si="41"/>
        <v>120000</v>
      </c>
      <c r="AK24" s="168">
        <f t="shared" si="41"/>
        <v>0</v>
      </c>
      <c r="AL24" s="168">
        <f t="shared" si="41"/>
        <v>0</v>
      </c>
      <c r="AM24" s="168">
        <f t="shared" si="41"/>
        <v>0</v>
      </c>
      <c r="AN24" s="168">
        <f t="shared" si="41"/>
        <v>460000</v>
      </c>
      <c r="AO24" s="168">
        <f t="shared" si="41"/>
        <v>18400</v>
      </c>
      <c r="AP24" s="168">
        <f t="shared" si="41"/>
        <v>14166.666666666668</v>
      </c>
      <c r="AS24" s="210"/>
      <c r="AT24" s="210"/>
    </row>
    <row r="25" spans="1:46" ht="54.75" customHeight="1">
      <c r="A25" s="151"/>
      <c r="B25" s="151"/>
      <c r="C25" s="151"/>
      <c r="D25" s="152"/>
      <c r="E25" s="152"/>
      <c r="AN25" s="154"/>
      <c r="AS25" s="234"/>
      <c r="AT25" s="234"/>
    </row>
    <row r="26" spans="1:46" ht="17.399999999999999">
      <c r="N26" s="64"/>
      <c r="AS26" s="235"/>
      <c r="AT26" s="235"/>
    </row>
    <row r="27" spans="1:46" s="159" customFormat="1" ht="17.399999999999999">
      <c r="A27" s="155"/>
      <c r="B27" s="155"/>
      <c r="C27" s="155"/>
      <c r="D27" s="155"/>
      <c r="E27" s="155"/>
      <c r="F27" s="155"/>
      <c r="G27" s="155"/>
      <c r="H27" s="155"/>
      <c r="I27" s="155"/>
      <c r="J27" s="155"/>
      <c r="K27" s="155"/>
      <c r="L27" s="155"/>
      <c r="M27" s="155"/>
      <c r="N27" s="236"/>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8"/>
      <c r="AO27" s="238"/>
      <c r="AP27" s="238"/>
      <c r="AS27" s="239"/>
      <c r="AT27" s="239"/>
    </row>
    <row r="28" spans="1:46" s="159" customFormat="1" ht="17.399999999999999">
      <c r="A28" s="155"/>
      <c r="B28" s="155"/>
      <c r="C28" s="155"/>
      <c r="D28" s="155"/>
      <c r="E28" s="155"/>
      <c r="F28" s="155"/>
      <c r="G28" s="155"/>
      <c r="H28" s="155"/>
      <c r="I28" s="155"/>
      <c r="J28" s="155"/>
      <c r="K28" s="155"/>
      <c r="L28" s="155"/>
      <c r="M28" s="155"/>
      <c r="N28" s="240"/>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8"/>
      <c r="AO28" s="158"/>
      <c r="AP28" s="158"/>
    </row>
    <row r="29" spans="1:46" s="159" customFormat="1" ht="17.399999999999999">
      <c r="A29" s="155"/>
      <c r="B29" s="155"/>
      <c r="C29" s="155"/>
      <c r="D29" s="155"/>
      <c r="E29" s="155"/>
      <c r="F29" s="155"/>
      <c r="G29" s="155"/>
      <c r="H29" s="155"/>
      <c r="I29" s="155"/>
      <c r="J29" s="155"/>
      <c r="K29" s="155"/>
      <c r="L29" s="155"/>
      <c r="M29" s="155"/>
      <c r="N29" s="156"/>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8"/>
      <c r="AO29" s="158"/>
      <c r="AP29" s="158"/>
    </row>
    <row r="30" spans="1:46" s="159" customFormat="1" ht="17.399999999999999">
      <c r="A30" s="155"/>
      <c r="B30" s="155"/>
      <c r="C30" s="155"/>
      <c r="D30" s="155"/>
      <c r="E30" s="155"/>
      <c r="F30" s="155"/>
      <c r="G30" s="155"/>
      <c r="H30" s="155"/>
      <c r="I30" s="155"/>
      <c r="J30" s="155"/>
      <c r="K30" s="155"/>
      <c r="L30" s="155"/>
      <c r="M30" s="155"/>
      <c r="N30" s="156"/>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8"/>
      <c r="AO30" s="158"/>
      <c r="AP30" s="158"/>
    </row>
    <row r="31" spans="1:46" s="159" customFormat="1" ht="17.399999999999999">
      <c r="A31" s="155"/>
      <c r="B31" s="155"/>
      <c r="C31" s="155"/>
      <c r="D31" s="241"/>
      <c r="E31" s="155"/>
      <c r="F31" s="155"/>
      <c r="G31" s="155"/>
      <c r="H31" s="155"/>
      <c r="I31" s="155"/>
      <c r="J31" s="155"/>
      <c r="K31" s="155"/>
      <c r="L31" s="155"/>
      <c r="M31" s="155"/>
      <c r="N31" s="236"/>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8"/>
      <c r="AO31" s="238"/>
      <c r="AP31" s="238"/>
    </row>
    <row r="32" spans="1:46" s="159" customFormat="1" ht="17.399999999999999">
      <c r="A32" s="155"/>
      <c r="B32" s="155"/>
      <c r="C32" s="155"/>
      <c r="D32" s="155"/>
      <c r="E32" s="155"/>
      <c r="F32" s="155"/>
      <c r="G32" s="155"/>
      <c r="H32" s="155"/>
      <c r="I32" s="155"/>
      <c r="J32" s="155"/>
      <c r="K32" s="155"/>
      <c r="L32" s="155"/>
      <c r="M32" s="155"/>
      <c r="N32" s="155"/>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row>
    <row r="33" spans="14:39">
      <c r="N33" s="65" t="s">
        <v>124</v>
      </c>
      <c r="O33" s="154">
        <f>$AO$24</f>
        <v>18400</v>
      </c>
      <c r="P33" s="154">
        <f t="shared" ref="P33:AM33" si="42">$AO$24</f>
        <v>18400</v>
      </c>
      <c r="Q33" s="154">
        <f t="shared" si="42"/>
        <v>18400</v>
      </c>
      <c r="R33" s="154">
        <f t="shared" si="42"/>
        <v>18400</v>
      </c>
      <c r="S33" s="154">
        <f t="shared" si="42"/>
        <v>18400</v>
      </c>
      <c r="T33" s="154">
        <f t="shared" si="42"/>
        <v>18400</v>
      </c>
      <c r="U33" s="154">
        <f t="shared" si="42"/>
        <v>18400</v>
      </c>
      <c r="V33" s="154">
        <f t="shared" si="42"/>
        <v>18400</v>
      </c>
      <c r="W33" s="154">
        <f t="shared" si="42"/>
        <v>18400</v>
      </c>
      <c r="X33" s="154">
        <f t="shared" si="42"/>
        <v>18400</v>
      </c>
      <c r="Y33" s="154">
        <f t="shared" si="42"/>
        <v>18400</v>
      </c>
      <c r="Z33" s="154">
        <f t="shared" si="42"/>
        <v>18400</v>
      </c>
      <c r="AA33" s="154">
        <f t="shared" si="42"/>
        <v>18400</v>
      </c>
      <c r="AB33" s="154">
        <f t="shared" si="42"/>
        <v>18400</v>
      </c>
      <c r="AC33" s="154">
        <f t="shared" si="42"/>
        <v>18400</v>
      </c>
      <c r="AD33" s="154">
        <f t="shared" si="42"/>
        <v>18400</v>
      </c>
      <c r="AE33" s="154">
        <f t="shared" si="42"/>
        <v>18400</v>
      </c>
      <c r="AF33" s="154">
        <f t="shared" si="42"/>
        <v>18400</v>
      </c>
      <c r="AG33" s="154">
        <f t="shared" si="42"/>
        <v>18400</v>
      </c>
      <c r="AH33" s="154">
        <f t="shared" si="42"/>
        <v>18400</v>
      </c>
      <c r="AI33" s="154">
        <f t="shared" si="42"/>
        <v>18400</v>
      </c>
      <c r="AJ33" s="154">
        <f t="shared" si="42"/>
        <v>18400</v>
      </c>
      <c r="AK33" s="154">
        <f t="shared" si="42"/>
        <v>18400</v>
      </c>
      <c r="AL33" s="154">
        <f t="shared" si="42"/>
        <v>18400</v>
      </c>
      <c r="AM33" s="154">
        <f t="shared" si="42"/>
        <v>18400</v>
      </c>
    </row>
    <row r="34" spans="14:39">
      <c r="N34" s="65" t="s">
        <v>125</v>
      </c>
      <c r="O34" s="154">
        <f>$AP$24</f>
        <v>14166.666666666668</v>
      </c>
      <c r="P34" s="154">
        <f t="shared" ref="P34:AM34" si="43">$AP$24</f>
        <v>14166.666666666668</v>
      </c>
      <c r="Q34" s="154">
        <f t="shared" si="43"/>
        <v>14166.666666666668</v>
      </c>
      <c r="R34" s="154">
        <f t="shared" si="43"/>
        <v>14166.666666666668</v>
      </c>
      <c r="S34" s="154">
        <f t="shared" si="43"/>
        <v>14166.666666666668</v>
      </c>
      <c r="T34" s="154">
        <f t="shared" si="43"/>
        <v>14166.666666666668</v>
      </c>
      <c r="U34" s="154">
        <f t="shared" si="43"/>
        <v>14166.666666666668</v>
      </c>
      <c r="V34" s="154">
        <f t="shared" si="43"/>
        <v>14166.666666666668</v>
      </c>
      <c r="W34" s="154">
        <f t="shared" si="43"/>
        <v>14166.666666666668</v>
      </c>
      <c r="X34" s="154">
        <f t="shared" si="43"/>
        <v>14166.666666666668</v>
      </c>
      <c r="Y34" s="154">
        <f t="shared" si="43"/>
        <v>14166.666666666668</v>
      </c>
      <c r="Z34" s="154">
        <f t="shared" si="43"/>
        <v>14166.666666666668</v>
      </c>
      <c r="AA34" s="154">
        <f t="shared" si="43"/>
        <v>14166.666666666668</v>
      </c>
      <c r="AB34" s="154">
        <f t="shared" si="43"/>
        <v>14166.666666666668</v>
      </c>
      <c r="AC34" s="154">
        <f t="shared" si="43"/>
        <v>14166.666666666668</v>
      </c>
      <c r="AD34" s="154">
        <f t="shared" si="43"/>
        <v>14166.666666666668</v>
      </c>
      <c r="AE34" s="154">
        <f t="shared" si="43"/>
        <v>14166.666666666668</v>
      </c>
      <c r="AF34" s="154">
        <f t="shared" si="43"/>
        <v>14166.666666666668</v>
      </c>
      <c r="AG34" s="154">
        <f t="shared" si="43"/>
        <v>14166.666666666668</v>
      </c>
      <c r="AH34" s="154">
        <f t="shared" si="43"/>
        <v>14166.666666666668</v>
      </c>
      <c r="AI34" s="154">
        <f t="shared" si="43"/>
        <v>14166.666666666668</v>
      </c>
      <c r="AJ34" s="154">
        <f t="shared" si="43"/>
        <v>14166.666666666668</v>
      </c>
      <c r="AK34" s="154">
        <f t="shared" si="43"/>
        <v>14166.666666666668</v>
      </c>
      <c r="AL34" s="154">
        <f t="shared" si="43"/>
        <v>14166.666666666668</v>
      </c>
      <c r="AM34" s="154">
        <f t="shared" si="43"/>
        <v>14166.666666666668</v>
      </c>
    </row>
  </sheetData>
  <mergeCells count="4">
    <mergeCell ref="A1:AP1"/>
    <mergeCell ref="A4:E4"/>
    <mergeCell ref="F4:N4"/>
    <mergeCell ref="A2:AP2"/>
  </mergeCells>
  <conditionalFormatting sqref="I6:N23">
    <cfRule type="cellIs" dxfId="2" priority="3" operator="greaterThan">
      <formula>2039</formula>
    </cfRule>
  </conditionalFormatting>
  <conditionalFormatting sqref="F6:H24">
    <cfRule type="cellIs" dxfId="1" priority="2" operator="lessThan">
      <formula>1</formula>
    </cfRule>
  </conditionalFormatting>
  <conditionalFormatting sqref="AP6:AP23">
    <cfRule type="containsErrors" dxfId="0" priority="1">
      <formula>ISERROR(AP6)</formula>
    </cfRule>
  </conditionalFormatting>
  <dataValidations count="1">
    <dataValidation type="list" allowBlank="1" showInputMessage="1" showErrorMessage="1" sqref="B6:B24" xr:uid="{A3945358-29D1-4CB4-844F-AF6E5AE9E953}">
      <formula1>Categories</formula1>
    </dataValidation>
  </dataValidations>
  <printOptions horizontalCentered="1"/>
  <pageMargins left="1" right="1" top="0.75" bottom="0.75" header="0.5" footer="0.5"/>
  <pageSetup paperSize="3" scale="22" fitToHeight="0" orientation="landscape" r:id="rId1"/>
  <headerFooter scaleWithDoc="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d 1 2 a f c 9 d - f 4 0 4 - 4 7 0 4 - 8 0 7 3 - 0 1 1 a 8 9 6 7 b 4 8 1 " > < T r a n s i t i o n > M o v e T o < / T r a n s i t i o n > < E f f e c t > S t a t i o n < / E f f e c t > < T h e m e > B i n g R o a d < / T h e m e > < T h e m e W i t h L a b e l > f a l s e < / T h e m e W i t h L a b e l > < F l a t M o d e E n a b l e d > f a l s e < / F l a t M o d e E n a b l e d > < D u r a t i o n > 1 0 0 0 0 0 0 0 0 < / D u r a t i o n > < T r a n s i t i o n D u r a t i o n > 3 0 0 0 0 0 0 0 < / T r a n s i t i o n D u r a t i o n > < S p e e d > 0 . 5 < / S p e e d > < F r a m e > < C a m e r a > < L a t i t u d e > 3 8 . 9 2 3 5 4 1 4 2 2 4 5 8 8 6 1 < / L a t i t u d e > < L o n g i t u d e > - 1 1 6 . 5 6 0 7 7 3 8 2 0 4 8 5 4 4 < / L o n g i t u d e > < R o t a t i o n > 0 < / R o t a t i o n > < P i v o t A n g l e > - 0 . 1 2 9 5 9 9 2 1 9 1 7 3 0 4 6 7 < / P i v o t A n g l e > < D i s t a n c e > 0 . 3 2 7 6 8 < / D i s t a n c e > < / C a m e r a > < I m a g e > i V B O R w 0 K G g o A A A A N S U h E U g A A A N Q A A A B 1 C A Y A A A A 2 n s 9 T A A A A A X N S R 0 I A r s 4 c 6 Q A A A A R n Q U 1 B A A C x j w v 8 Y Q U A A A A J c E h Z c w A A A g E A A A I B A a w 5 M Q c A A F i o S U R B V H h e 7 b 1 H l y N X 2 i b 2 w H s g k d 6 b 8 o b F K r J o q k l 2 s 9 n u O z M L L b S Y c 7 T S Z r T Q R v v Z z d F / k H 6 B V q O Z W e j o z O f 6 a 0 d b h l U k y 9 v 0 P p F I e C A Q C O h 9 b k Q k A j Y z i 9 V f 9 6 j x F I M I m A w E I u 5 z X 3 N f 4 / o v N 3 N 1 C O p 1 9 d C H A 5 / O p p D D F o r G H o y 6 j l T 2 N G K + G Z w b q 6 n 3 f / v E j / f n q i g V H i M Y j s n n d u B z R 1 D Q t 9 X 7 x H D o L K K + c e t Z b 7 h c 5 m P x j w W E P 4 2 o / U q l g m f p R Q x E c h h d v Q I t U 8 b e p f s o F z X 5 T r / 5 m W o U Z w Y v Q C / q 6 j l R h 4 G t 2 g / W s w b m 4 j + B 2 + W 1 n p m o G T q 2 b x u Y / N A 8 H v 9 6 p / g E o + G L 1 v P e + H 5 9 G R c n R u F 3 h 6 x X T o 4 X u 5 8 j E A x C N 8 r q + U L i p + q x E + 6 u e F A 3 6 n h 3 3 r w P n b C b f 4 W R 6 C n r W T P q + 3 W 4 B s 2 L X S j s o 1 a v w V P 3 I B I b V K / l K y n 4 v S H 4 P W G s H T x A I j S O W G B Y v t O Q e + T G P 9 6 v w + M N 4 s b Z V X z 1 b E Z e 1 x H w e / D B f B V 9 Q v U A C e W P B L F X f o W g J y F k G p f r B P z L U z 9 + c V 7 D s 2 0 P L o y b N 3 W z 8 A M q t Y w M R Z f 8 a 1 z L g P z d g O 9 t h O y x 2 g M k V O 1 A j h e X G + Y 2 B 3 1 2 P 4 X l c h 5 n Y k M I x a J Y y n 4 p 5 2 C g X N K E v F 7 4 j S B q I U 1 9 d s J z T T 3 m 6 9 u I u s a w W f t O P X c i 7 B v C W P i S 9 c x E 4 Y c K I m 8 H r G d / G R S L R Y T C I S x l v l D P e x G K q M s / T X f J w D / m u C 3 L 5 3 w m i e r V O m r u G r z + 5 o m F W D 3 4 H j M D V 6 1 n N v g d L i H p S 2 S z W Z y e f E e 9 u i M T a c R 7 C b 5 a A Y V a X i a 9 E b j 5 R p 9 M n R G M x m Q 2 9 2 E k e F 6 R i V h O e + Q m A o Z R V W S S i V L B g D m o P T K D u R b P Y r D 8 M U L e J C Y i J p m q j s m U A 6 E V l X v m z O w Z k N m 3 3 n y j z 8 Y H F Z m I + f j H 8 L q D 8 A d D 0 O p J 7 G Y z 6 n V X 3 a U I t G s 8 U W Q i S D B + 1 u s K q u d E s Z r C Y u Z z a D I I C O 1 J M 5 m y l X X 1 S I n 8 5 4 a + r 6 v z q G t 1 B A y / m o o I V 6 1 x v l 2 R E S n 6 2 L z 4 9 b T I 4 2 8 N u c j y R B 4 6 I i j H 9 s i j b C 7 u L 8 l + h 2 H f S q a d r P v w Y y P R 0 4 d k I o b C Z + D 2 7 q P q L y I Z G 8 X O 7 i 4 8 / + 7 f / 4 f / a L 3 f R w t e 7 X l Q q L h E W t S x X 3 T J d h u T 4 T h m h 2 S w u e p K d a J U W d q / L W q D i H t 5 j f + Q 3 M f Y 4 D y q d + I I z Z j k q H 5 b g n f K p / Y f b 3 k w G m v c T e 1 p G Y G 3 g u p Y h F t N c y Z S 2 h I O 6 o s 4 q K w g G Z x D R c 8 h 4 I 2 i q O / C 5 6 3 A H w q j U p R j B z w I 7 C d g F E P I Z K s o R F 4 i Z 2 w q Y s z E P 8 B g c F 7 O 1 4 2 S f q C O 6 5 I v c / 8 Q R u B K Y / C S a C U 9 r b 4 r U 1 k 7 / E 5 N L 8 o 1 M M / 9 T a G W F Q k x 4 J X j C p E 8 c i 5 + F 6 p V H R U j A x 1 F d Z 4 x f 3 d V m a S I y 7 x B L W F 4 u I 7 d c B 6 R i E w M 1 j X s h Y 3 8 P S Q m p r C f T i M U 6 q 6 m H s g 9 H 4 r W 8 W j d h 6 B / E 1 5 P U F 3 D V 5 v 3 Z U K T 6 + 0 R N V / f R 7 q 8 J B N X G P n a m C m h + u i M X 1 7 Q 8 P a 0 j m G 5 q N M D d b F n 3 p M L G Z E L G 5 A L G F D q n w 2 X 0 T 7 g k j 8 J I v + q g F y + g L 2 z p k 1 E n B 3 L W X t C t C U N / v P d Z + S R 8 F m l / k x G z Z k x 4 I 0 h 4 h t R + 4 T H U 0 U o G k B V k 8 E 4 m E F t a A + u 0 V W M 1 2 9 g P H d D / a 3 b x a k Z S A R m 1 C M x F D y N 4 D t B R S J u B 5 V V e b X T a K y L R A 6 r P f u z 3 H 4 M U l + X 4 Y m b 5 9 S A S 9 m L S S E + U a l l s Z 6 / q / a d K L c I T t q z d x Z l g h q I W a 8 c D U M o S 7 s x m U 2 Y 2 p n j P j p R z J v S f 3 p 4 C 0 8 3 J 2 V C X U X 9 l Y F Y L C J / T 3 E I k f 5 + H G T P I F V + J m N E g + s / f 5 P t c r g + P D L d / E p I 5 S Q O b w B n 9 6 W s O a h G Q h e w W 3 q i 9 o m 6 q F 5 u t w t z s Y + V + p H O m D e l H k g i W 7 4 p g u 0 G 5 o Z M / U 9 7 U o b / Q o N M t o S q y f f J p K 1 Q r V b h 8 z X I W p N j 8 r y K W h r b p Q f W q 6 I + i U 5 Z 1 W T W F z u B n 1 8 Y + K k 1 8 N 3 w p W I Y L p 5 D U K Q g Y R P C t l O e 7 H 4 n R r V J c r 5 G K U v 1 q / V z z R A b p l Z S h v t J w G t p / 8 5 W 1 G o 1 r O S / s p 4 d z 4 6 q a R p 0 2 Q J R U y V + 0 6 B K L 7 d T f m t R / d Z 6 B f j m 0 e / w k 3 d + Y X 1 C 7 l G p D F 8 o K J + t 9 S V U L 0 w N F J v I R F R f V b G W d o s t 8 1 P U q r z h z a N j L v Y R p o P v o 1 L I o V z K I Z l M q G 0 w b G B + 8 H 1 F p n t r X j V 4 S K Z K B 3 v K J p O N c q G A f D a P 7 R R V L / M 1 j 6 d Z I n p 9 H o Q i 9 H z Q J e I 8 a Q O 1 4 Q I C l 3 1 Y y d 5 E 6 V Y J 4 + H L 6 h 0 S Z v + H D S w M L i D p / c n h a 6 g b 6 t H n D v U Y 1 K 4 T k y l b d q G 8 X 7 K e t c P j 8 c h R Z Q K Q 7 x 0 O n b N e 7 Q 6 S n m T i B H R S V E s l G H I P S l n T d j 1 E U a 7 Y e u O A l a p 5 M + z f 6 h K t c m R g Q u 3 b I J k I e h 7 7 h O q B s a g L / / L Y h U L J F O + E e 8 G P 6 a R p + X p c t 0 U 6 P V b 7 B J 0 A 1 V J B b r J M Y w L e i n I h i 9 p 2 s 3 s 3 4 D X E 8 D Z v V O A I L x W l I Q e 4 V + y 4 R K C G g w O 5 4 w L a A Z 1 A C R r y D l j P O L v 6 l G N k K f u V D D w N o Q 9 C 2 C u 9 s N 6 V Q T 6 3 K M f 6 Q Q 1 m m z w u U R G 5 T x d x q Z p W r 5 0 U 2 t O K 2 H N C 5 o z 8 d s t R E A / K u Q 3 1 d q 2 P e K 9 h O v a e 2 E + m Y 6 U T y v k c a r q u H g l O Q L d e m k N Z E 4 L R F l t c X E a h U M T O 9 i 4 M w 1 D X x Q m X G K o k l f + J F y + e v 7 R e F Q h v 3 F P m v a k / M B C U 3 9 B 6 h 0 6 7 L i B X 3 L e e N e D x e P u E 6 o X B q A e / v F i X G d P A x r 6 O 3 z 8 U 4 9 + 6 Y m u 5 W 6 i 7 m h V 6 w x 4 5 D q h Z N F r E d 2 s N m + G c o e H 3 i 5 3 9 6 E u Z L 5 V 0 W B Y C q O d r u + r R R t B b U 9 K t G 3 T N Q L l m q p m E U a / K 7 B p B V Q 8 J u b z K Z a y L 3 u K p m 5 6 9 + c R H i j w x e r 4 s 2 K r e a P g S t o o N t f I 4 W L x l T j 7 + 8 w G 4 w 2 5 4 E v K 7 T z D K v F 4 v S j L Q U 6 k U N j Y 2 s b y 8 i n K 5 j K c 7 v 1 N b r p R S 5 K i W m y X d 1 b E s S r k 8 / H 6 / q L x e L C z M I R I J Y 3 R s R F R w t z k x O e A N m L + f D t U z Z 0 + r / V a 4 3 p K / G z B 9 j + X v 5 e 6 K S q d e n 3 c h F j b X r F r R J 9 Q R 4 E X 0 y 8 W f H P T i s 8 s h a L m K 6 N N y i f U b c H k a h K I K q N e L a u b z W D a P W w Z H I B J T 2 7 X p B g n 0 n S o + m S 9 A E y P c u X H A 0 D D X K l X E v b P K f v K I j k f 3 v b 2 5 3 B 5 R N b u 7 t L W K S W q b F I R S 3 7 w l s f f O Q / e U M Z X 6 U E 7 C n H c X r X U f G 0 4 V z + f u 7 i x p n f H L 3 5 o D f O G D 1 / M G V s U e K 1 R T 0 N 1 Z 5 X k b G h r C 4 G g Y c 3 M z C A a D O D / 6 C 7 k P P t x d i 2 C v 3 r B Z n b i 9 O Y B U v p k 4 v U C 7 q 3 b O V P n S a d P 7 2 Q 3 B q 2 7 l 3 D G E W O q n r 7 T K L R N 9 Q h 0 B 2 0 N m 4 9 V + X W b 8 + q H a 5 0 Q s O g F / K A K v P 6 h I 5 J X Z k q C u / u 1 i D Z 8 / S s v M u w / v 2 x 4 E h K Q k a v P m U 9 u 5 k c 8 Q 8 I W w V v w G s c E i n m 2 Z Z H y 0 K b c r Y G C 9 c k s 9 7 4 R Q 1 C s q T l 3 U o O a B P R P 7 Q K 1 J r e X u Y L + 0 p B Y 2 5 2 I / w a w h t p M 1 N u o l G S z y t 5 0 c E s Z + s 1 R 0 z v j V A z H G h 0 W F W t N Q e V B G 4 d u s U s d s l c w J H n e / t G g 9 a 8 D n C S H i G 1 I R G l T b i K A 3 o R 5 t c E K 4 P p 9 X y w C d 8 O H k A d Z S n Q d 6 L 9 S L d b F z B / D g R f f r a s M t x H I t y X e M u X C Q 2 4 P x X K 7 Z s k i v Z U t 6 9 b 1 8 n Z E Q f f / G q a o 5 G z n w u 0 c 6 f n G p s f D 6 8 J + 3 M C a 2 j X c 0 h o N U G u P X x 7 G f q Y v h 6 s b q n z Y R G k h i 4 v 2 4 + m y t Z i i J Q 5 R u F s W e C U M r 5 d V s v 1 l 5 A p d X w 3 j k i g y k u B p 4 t H + o s s W 8 0 9 j Y 0 n F h 7 h z W C 3 9 S f 9 8 J M o d i Y z m D 8 b m Y q R Z p u i I o S e G U W K H M M E q J P W V b M c L D K Z W I 0 t c F G F o N w c s R e I b N C Y U q 6 F z 8 I 7 W v y 7 m 4 I 2 7 1 6 D 3 t h 1 Z s J w 6 9 Y T T g n X C L j b G u 3 b H I 3 f K m A / s y 6 Q w O N V S q O m p C 8 e a J r R N Z b e R d M Q x F j j + s q + s l + K Z O F j Z l f G V g 6 5 I P k w M t E 0 2 f U J 1 B M s U D 7 Z d m N e 3 G V E J H T a t i r X x L V D C u 7 0 w j r + 3 I Q B F V y g F G J T D U p x e M v I G U + x k K + m 7 b w L a x V 1 h E + k D s t 4 i o J y 4 z w s G J Y m U Q 4 c C + c i I U 8 2 V 4 f W 5 U S j r C U b 8 y y M 8 O f 9 Z E q P G X 7 y H 0 r j m A + L p X R v 5 U 9 A O s 5 r 9 W k q 1 q W O p b C x G n o u 8 q e 6 w V v Q a 3 D b f X J 5 L 1 N i a j 1 5 D R 1 j E a u m C 9 0 w 7 D E I k n q m 0 v 6 K I O 6 5 U W D 5 2 F z 1 c G 8 K t L 3 d X i V t D B 4 R H 1 n O B E 1 G p v H Y V X K y m c m j X v c 1 / l 6 4 J M 9 R u U 9 Y Z x b 6 P + s q y M X F 8 w g K j l i W J U A T 1 o r T i K T I Q r L H Z P R k h g B Z Z y A H O z Q 4 N W s 7 f V o + H b w m z 8 X X h q p p Q g c s V R 9 U g y E a n M g n K d e 7 0 e l H F Z y G 6 q f y Q I y b a Q + F h 9 z i P S x Q Z J Q x V q J f e F S E P 9 k E x E u d Z s V 3 R a a H W i 4 s q j 7 G o m l y H S h b a f X + w g + b X Y y H + H g r a r I k u 6 g W T q 5 X g h v I 6 1 u X b 0 J m M r F J m s u Z M O k O P C e G y g U s t h f i Y h 1 + 8 b / M M 3 S 3 0 J 1 Q 0 X Z v 6 I U d d F B C O m C 3 o z 4 8 J I T o N 3 2 r y R 9 s K u D a 6 Y T 4 u E 0 m R A M u p a M / L y 2 L 7 Y y C j w / f I r D A X P H B 5 j I n J N O Q D s 8 B 6 n V C C C G B O C b J t G s e V p O g 6 8 r g T G Q x e V 5 3 A u + Z 4 K 8 + E a F S W S j e 3 i I w w G T 8 m x 3 W q d 6 r h w S l M e n 7 8 r 6 T 2 N Y L 0 R s V B 7 I o r a h b o i F M H Z n x v J Q s n J R z 4 n 6 V X A r w x m L k q H w 2 G U S m U M D D T b U K 1 o l Y y F q g f P 9 y P I a T 7 8 6 q K 5 d P G v h d X c T X V t + 4 T q A K 5 r f H h m 5 T A g l t B e a f C f a r i 6 n Y P e j v I O R K I 9 1 Y W 9 0 n O 5 2 V t i f I 9 i J H z u M L L a x v j j 6 w j d C D c d O + a b x v L m K g a H X Y c 2 V T f Q m e B c 1 J 2 M X k X A E 8 e T 7 d 8 h F A q L D X R D v V 6 v y Y 2 3 V o 9 r R k V m 1 2 Z j X K 8 I c X V z 7 U a v 1 p H P V B C O + U X W V O Q 9 Q / Z 9 c i 5 + U Q G v K m l I i c 1 t v 1 j C c D S i 1 r x i g V G M R i 6 g s l h G Y D 6 g v J / H B X 9 D q V g W Y v W 2 a 7 R S U T l 8 F A I x B H z m b 8 + V X Y i J D f w 6 o I N i 8 2 A L k 5 P N i 7 f d Y D y p w 3 3 B p e 7 t U O h 0 X + X r h M 8 u a E 1 k Y v 6 N d 7 T h i C h o o m L p p k s 5 6 T F j z 4 h K I W / t t a I u s + e e k G l b z e y j 4 f N t Z C J I J o J 2 B j E c P K s e k 5 Z 9 H h U i 2 j F 9 n d A 6 h F b 2 z Q n g 9 O B P R S K e U g Q h X I y l s b B R c O Z M u a B p E b i 8 V e V 1 Z H 5 S J B b C 2 P Q A Y o k w B p J R D E 9 G F L m C I n z j i T j C k Q i C o Z D 6 / H h y Q K l i H q / Y c r U 9 I d Y X C J 4 K H U m m V o n M a x O y o g 9 6 g Y H B V G X V k o J D A + S v + / J F L 5 W w O 1 w B 1 7 H J R L g W z G v J v D c s M c 6 j j z a 0 h v 7 4 R S V 3 R x u X K u i N I l U 0 L 3 o Q j a g E W 7 W x U a 5 l l U T i L Y 7 4 h o V M n 5 h v C J j o 1 w o 7 4 J J R z C R e L D C O e 6 8 S h w T I i j F f E l P N G Q n R j A a l G O 2 Q K e X U Y K U a t X 7 w Q K 1 z M Z 9 q O / v I / J A g 7 H X a e X U U s 7 t I Z c 9 b z 1 v Q I Q C 4 E 5 z q I L + f 6 q C 2 2 F 0 F m 3 d c F x v a Z h k v U n / A w e 0 t 1 C v t 0 o Z h T E R A C N 2 K q E i n j 8 9 U l Q P p 2 0 W o B d 9 y v t t k 1 4 K T m V 8 N T 6 Y u + / O i I / R V v n b Q f j I M 0 0 u k B g e v k E U y L u o e V J 6 I x N k x X x B U q h F U K 3 M Y T C w r T 5 g K k m x Z v 7 L B A e Z 3 R 8 T G a v f W x X w T y m O o 3 6 6 L t A r h w a t 9 R I Y e q v d 4 H u p v c Q E + 7 z 4 K e u P 7 z Z N r v o 0 u / e e Y H 6 p h P f + d n H N O h f J Q J c k U d m G 4 y 0 i 4 p 1 B + r M F 3 0 Z S 8 q 9 n v 5 X f k l J s 9 s 1 9 C N B p V U Q f E i 5 0 P c H 7 8 W 9 T c z e c c 9 Y 5 h J N I 9 5 o 5 2 E Q l M O E n W D Q V R J y M B N 8 q 3 S 9 g 8 d 6 c p K 3 k + 8 I m Z x 3 Q E n C o v U R E i l W o e L K b D c m 2 r m B 8 z 1 d N e 4 O K t d l 6 + W z l S O k D U Q u O h q M 0 z Q q B x U b N f y f 4 p F / K 5 Q p 9 Q r Q h 4 i 1 i Y u K 3 U L U q V i l 6 A t x y E J 2 o S h G S x w 4 I 6 I e R L t s W / 0 R k w 2 + J S t 0 G S U J r M W 2 s 8 N o q f F 2 B 8 W J L h U U N e 2 8 V E 9 C 3 1 W X t g c r 8 X D O 1 T u P 1 / V J + n 6 k V 1 j / u P V r 9 A p V L A 5 d n P Z J B 9 g b H 7 V 5 F + / 9 H h 2 t B v n 7 h w e u J P 0 A p u I Z c 5 m P d y c 0 h G 1 u H x N 8 / y x y G J 8 z y n s z d U M q H / d M M W 1 b e r 8 I 6 1 S z 6 S M V P Y Q b r 2 3 H p F V O H t 9 5 W N Y + T F b o m 5 E L z a b m O 1 E k o l H f L w h m g A 8 j / P C W w 5 o r 4 u 3 7 d R h + d t + T t L G j G 7 e D + V x t D w Y F s + V Z 9 Q L Z g e f o B o K A V X 3 Y 3 Z u E m C 0 j c l J T F s c J D k y q N i + J p S g m Q g K Z y w B x K 1 a q o 8 B F U + h v q 0 O g 8 I Z t X O x N + 3 n n F A 1 V X o k S 0 l N B G Y d s b 2 S v a b J r c z n R V B d 0 L Z L c R Y + C 2 E h d h 0 + + 8 U n 8 r v + E C R n H F 5 J A H P j X F 6 j E z Q X l X g P 2 W O F N 3 Q c H 9 z F Q P R D a Q 3 q 0 i O m C p s U U s g 7 D e X E F z e y u G 5 H 4 d Q B L / P 5 w p h O v 6 e + U I P a L W 8 S N V 7 8 p u 8 S i 1 2 E n I q e l 1 F f d O 1 v 5 y K w u P 5 G p H l I R Q W N l W W c n x t B l 7 d B + O C k F R s u l Y w G f G c S G 3 W l K C z l I n M r m R 3 q f f y x S K m Z y b V P T j u 2 l T f h m o B y U T Y Z C p X x V C X W f H p t l u l s R / Q i B H Y Z C L o 1 X K i W q u p w c Z t P v G x e h y P v K U G L N E 2 i w q c Z C J 4 A 4 0 H B n b 3 T a n g L H 8 w F W s e m C R o q Z Z S H k F u D D E i G L p T q 1 f E 9 t p S k p O 2 i j 1 A w 5 Y d Z p g l R R S 8 I k k 9 9 b N I y D E i d I R 4 y 6 L 2 B B A O b 6 t 9 b s 5 z d w 7 2 X u D v P w 6 Z C L / H X G q Y j p q f Z 7 S H Q l 1 + p T W o N / P f y 3 n d l E k j h t F 3 T s t 7 b m i e H O p z V e h n S q j J R E Q Y N V H d R J r Y Y D L i T t E D 1 6 h M c x N y v B 5 k M m 7 W o F U 1 F S J 2 L D J Z X 9 M n 1 B E I + u o I j n q w M G R g s / A N 0 l q H t R r D 3 a Q G + j w e p E s s W t A A 6 0 u s 5 m 4 p i W U j 6 B k 4 d E B 0 Q v D d I I o P 2 x e M V 7 J f W 3 s m u K j s H O j r + W / V Y K c 3 k s f e L 7 1 Q z 0 v V f f W d s / E b h x K 1 f s k 8 / k F 5 V U 0 a b 0 8 b G A w v q N d I 1 R + W 3 5 X H 7 s P k u K S y U X n a f e G U x 7 K P x 4 V S o q 5 Z d o y r j v U D 0 5 k S w p A Q r Y 6 E a 1 q t R U 3 4 r s g r p k f U 9 m Q S b j t 5 z I H R e A 2 r + + Z v 1 y s i b R 2 f d 8 L 9 o Q c X L 3 Z x z n S C l R r W V / k c c L s M v D V 7 F 0 P B B Z k p T X X H y B m i r 7 t F u l S w n L k j B m 0 j K D Z T m E J C b A s b t p r S C f Z A o Z 3 C Y x F 0 g Q e s G b k b G C j q Y + 0 K n z k 4 G F i a 0 d b U v h M k a t Q 3 a T 0 D c t X G Z 7 j o P C M S l + f Q j b y P N t y 4 N G n + t n R x G V H v B N Z K M n l w e c A l o t n T e f 2 L t q F a M J a B q R U L a i 2 u F / R 9 H d 5 B h 7 g V t J K S i 9 x V o 6 w W v w M Y x F b l W 3 n V p a o 1 U e p m 8 x v w o 9 m j 2 g u M + v e 1 O B h s H m U O i i K 9 D d N b 2 E E S 6 b q c r x W W d B T q B / J d 1 n 4 f g k / P F 1 T A K M n 0 c N 2 c x U g m g i E z T j I R Q c u u U K g z i k F X 9 k 0 r K J m o + h E z s f f V o K Y 9 d R S Z O E h 9 P j / W 9 8 x z e C Y S R O 8 Q 4 k T Q T i O J 7 M 0 J h v 8 Q / N 6 t Q n t + U + Z 3 B U W m H 9 Y 8 a n A f V F f g o + 0 m q t R u 7 l Q b m e b j n 6 h j q Y T K Y k V J C a 7 B 8 X z p n m Y U R D e Q T H R M 9 M K 0 d Y 3 i g Q m l c r H W I Z 1 B D O Q l U j V H Q u A x Y A g p W k H u K P 5 4 z H N h b K D R e l p i a x U L D Z X x S G T 6 G b u H 8 A p / / I 4 I 6 P m R G s o P G u p J a 6 x e z f A j 4 H N 4 v W Q W H 4 t c b r N v C H r Q K E F M 6 W D O g k 5 N w 7 l v Y z f v U g N U e b v E f i B O e T R 4 X y x g N 3 1 0 e r h J W n N j l P h O z h y E t O V a k f i F u Z b z 9 r R p + 3 F t i s S q 1 a q Y G G h I Y B v 0 G q 7 m 7 l j P W l H H g 4 3 e a z 4 u f 7 M k a F 9 i a L 4 g 5 U r x 0 A u a 1 x p F R D u B k o 1 S h a h U N F S q O o o i 5 Z c W l 9 V r r R i I R 1 R e l F b W 8 e 3 D r U P y M Q J D i 1 Z R u d d 5 A u u I U j / 0 6 B B / Z 9 k S N v I V F 6 J W t D k D I C m h e o G D t n 1 g d I d Z n s w Q G 6 1 5 c N l 4 J V J p Z q A k n 2 H 0 t x s B 0 T p s l c 0 o G V j W z P W d v c w Z D M Y X R b K e V 7 l E t i R 0 Y j P 7 F O V q F o n g G A Y j s 9 a r D b x c A U 5 b L 1 O C s Z R Y o T w k E 8 y W S K r u i 7 l 2 y F U r 1 g s V n B 4 b t p 5 1 B q s 9 + e Z N D 2 Z d p E + V + R 4 y g R T 1 l H z / v o p v t L G 9 v Y O c 9 5 G S f G r y q c Q w F J h T v t N 4 P C 6 S x q X U M m d m r t O m p D O I D p f j Q B O J 5 I 9 Y B p G A 3 / f F 3 9 / F T / 8 t b c m j 0 S e U h V Z C O d G q 4 3 c C B / p x c H N R Q 6 Y c x q m R b Z w Z 7 h 2 N z u B R D h A O F L r b q 7 q o P 9 7 y 4 X f R 2 1 U x 8 j J 7 N 5 O I q o s d X b S Y u o 3 Z 5 D v Y y y + i W M 1 g Y a h Z g u a + q 8 B 3 R m u K Q 7 R / b 6 E A B I I B k d 6 d o x y G P G f E l m l X W 5 l i H 4 3 1 J t R J Q D t y n f a c h e N c 6 7 X C X R W n O B s z 4 x d / L L I 3 S 4 h / 2 D u 2 k O i r f I J e Z G o F 9 X k a 6 l P R d z A Z b c x a 1 V o Z L 3 e P v p w f L v j x m 4 s 6 h m K 9 1 a J W k D Q k E 2 9 Z y a q n M O a 5 0 k Y m w h G q J w R 6 X 6 S c V z l C 5 o e u W 6 + a S B W E r F Z 2 r D M O 8 f n G p + o x i b k m M n E g O w d z p t b u H C G c 0 e y 9 U N 2 t o p a u q Z y w u p W S 3 w l q H c g a q q N h M 4 + K K q f t 3 O m E 6 c i 7 h 2 R a S X + n b L D X B a M t f J f k 7 4 8 w p 6 i i / 8 0 T K u y r I 1 V e l I v B t I r F p p u k 7 + h C l O Z w G 9 a + 0 2 t + t d b z + Y u I 8 u x x Y f X O S k 5 F J h w X 2 c q m e t w p P m 5 S T 1 p h S w 0 + m g P 6 Y 9 z f i u H W k h d l j w f V x S p K t 0 v K G 9 k L U w N v y a B s M O 2 3 T 3 z w C Y n C V y 0 J Y 7 3 1 9 S s v P j 5 l r r E d G I 0 o B S f m 5 T w Y x q Q z q c R 4 o E p A q w B V x 3 Y c + E Z 8 8 C Q 9 K k 7 S 5 T V P o L r U 2 Z t o r 0 d R r U 1 X V s Q u f U 9 5 T I + D 2 e S 1 E 6 n j r W B w L 1 X f O 8 / b U / e d 4 D 3 q q 3 y C q / N 3 x E 4 q q A F H N z C L V V a + K y H 4 T k g N d n s g r m Z v K X W G + U O a n k d e 3 1 H l g h l p / C x 1 R x V C e b H x C / z 6 Y u d B 4 Y S t V t G T R f d w J 9 C 4 V r X q L F K 1 Y n 8 / g 8 F B R 8 4 Q 7 2 T n j y o U t Q P s F Z b U A K u L A V 2 u 5 e E O u l D 7 W v 7 0 w w o i / o Y K y v M r F a o I R U w b i r l d U 7 H 2 S H e n O s w k S Q 7 0 k 4 C R 5 b z G R 6 l x O 2 J H j Y 6 Z C Z X H R a + J 6 n W R / j y P 5 E + 7 e 2 f 7 K p 9 g J G S 2 b e E N y F T W c X 9 d Z k 2 W v x I 4 Z 3 X 7 B s U D U 4 p M B K P J O a h I J u L M 5 O / U I 4 t h O s H P k L R E y l E X r x u Z b H Q j U 0 f I R 7 e z L h R + 2 6 5 O b h y 4 8 c O G H 8 P h K y j f L c E V M o / L j i G B a 2 z d Y q 7 T 8 D x 3 r E q 4 H i 8 j 3 8 1 6 G E y Y 7 A Q S 4 T C l 5 D X G L 6 M 3 e A x + r 7 0 R y g H h O G D i i G T D f y 1 4 3 p E J p s V C q G 0 a q N 2 V 8 6 3 0 V T 6 F z W I j J 4 h q 3 + T Q E x T G A s h + W c S t Z + Y l o k p o u 8 7 / 6 Z E 5 a 7 P + g q m G m U U h b a z n v m 2 q i m Q P k o B V j 2 E o d A b j k b c x H O z t / q Z O 3 g t N 0 s n C W L y O y K / M G X Q n 5 8 Z e 3 o W y C M z J A Q P v i i 0 V D s h k c d U 8 t 5 C o Z p w c y o E U f N a 5 x f 0 T K k W d k R Q e 7 / E y h L m e x m s w c 8 z w o k 7 g 3 z t R f a Q 1 T W Z c j z o p n H 9 P M P q C E + a P Q T w a w J f 3 X 8 o J W i 8 I P B N u e N 4 V t T V g W 3 p / 4 2 B g q Q 3 e B K p w y U g d 8 Y / D + O C c O f i c h H l 3 V g f r 8 D G E h 9 g r P l e E s 6 E Z R a w J q Q i 6 v z u B 0 Q v 5 8 v E a s b 0 u R m O G a n T A 5 L u s t g n / r B + 1 H F M 6 7 j b N / j v F Z 4 c J j 3 a 8 I d d 9 I r 5 B 5 X w h a C d 2 w u J e o w b F c Z H K t 1 d d J U g q N j Q o V v d V N 5 J W M F j 4 x 4 B O i o R M I C e F X e q Z 8 5 s u 8 8 t H Z 0 6 h k O v s o e g T S j A s E s M G V R D W r m M y 3 3 b x M f L V b S x n v h I V p I a Y d 0 b d 9 B E Z p L Y m x p R 0 E k h l b P K 5 4 V W f q c p r B M t Z 8 X n r D M w 6 d B O J 3 h L o d c B m A g T d 5 d x I H N X r y Z J 2 2 6 7 7 G L t / X U 0 c t u S c i 3 x 0 S D C u A x H 8 2 4 n Y F b B r H x d 6 u V Z E O K p S K y w M H + 1 K b k W t P o y H m 5 2 d B G y 7 E x Y i E 9 W N 5 i / L 5 b p X V 6 I 0 X 0 l 3 L k / 9 u t j N m T f Z T j j l P W c A g E t z w R v r / L v 7 h B K 8 2 j G g 5 b 3 Y W a n i 4 f p v k S 9 k s b 7 / B K u r y 7 j 3 4 F s c r A f w c v U J v N U k C o U C M r l 9 v N i 6 C U 2 r q J o L w / 6 L C L q G w L p 7 V L D / / k F j s I Q 6 T + z H Q m s M W S m f U 1 u 5 2 J 6 c a M M m e s h n 2 j 6 c 7 e n h i g c m 1 a B j P Y u t t 7 5 F a b 0 k 5 6 6 r k J u a E M 5 t B F T 1 W n r T u D 1 c v Y 5 C P o 9 c a R 9 j k U u H C 8 b 8 P U e p o k e B k v P y R L s q 2 X p U 3 2 T z x b N T W T q B t i b X 2 1 r R q v a 9 C a Q 2 6 g j 4 X I d F Q Z 3 / + o Q S n B p 1 w x / 0 Y n Q y h r D o y A E Z N c G Q H 0 P j E U y f E j t j q o S z c 5 e R d v 0 A X S z 1 R G w Q G W 0 W f 3 g R Q c 1 d x L 2 t t K r y y i K W d s E S g l V 8 v O 6 a 8 t Y 9 T / 0 B z / d + j 2 e 7 5 p a X g c o F S 5 Z e V u W X Z Z 9 b N r 2 v U t W 5 T x X H f l 1 t q k x z B Y V i C k 9 3 f 4 d C J a N e f y b 7 P C a / R 6 + a f z c U O o X p + D X 4 6 j F 5 v Y Z 0 c U 1 J p P 3 S K 5 G W n y A 0 F c J C V W y / E l 3 C f k T 9 Q 6 o u h M / v V d v I 4 D Y i 0 S g 2 0 s 9 U w z U n O H g 3 D z q X Q + 4 E 1 l O v P H N Y 8 g 7 m l G 4 1 j n 3 U 0 G c 1 p H 8 t b B 6 4 M e J o i m c T p v x 1 G c O s H i v / 7 l j l p 5 3 o u 8 0 F y b C B s Y R V / 8 7 d 8 G b R 6 c B E v o n n 1 x F 8 j 9 W I v k D E O w i / N 6 o K W z K F Q O U J t Y C 1 8 1 y + u x j y X F a D g L U i 7 H Q E o l X 9 a w U H P i s U t d o t d q 0 6 Z w 8 l G 9 2 O S c L 1 m t m J 2 n 4 N r q g L f 1 i q Y W H M P M + B w B y S w V n k s j n E 4 s d b V 6 p u V u F O u q F 9 J + Q J y K W Z F H J 2 y M a 1 Q b s u 6 h e J m b + P k d x l + C a O F u e 8 B l x K O A p L e 4 x D r C L g D Z v q r P D W 2 K 7 D b R V V 6 Q Y S h W X N 2 O O L U M 0 V N n W 5 n / J 7 W s 5 P x f t l q i g Y B V G r x e a O R f s S i m D B D 5 + o V 0 Z L z Q Q 6 H T h Q S S a C n S o K Y m O k y 8 s q a 7 S V T O x w Q U w N 1 B B 0 T 6 k u E g T j 8 e w y x k f B t m s 6 O Q E 4 k O w b / W q 7 3 S 4 7 L v 7 4 3 I t / f O R T 8 Y Q l L Q v X g A w g n / u Q T M R B x Q w m z Y v a 1 w n a W g U l m a E r L y o o f 2 9 e B x L C E / S o 7 O b Q O 6 G e Z C L o U a R 9 y l h J R S b R m I t f N 9 + D y u P m a I h i 0 b y m 5 e 9 F Z d 2 q q n M 4 h E M 0 T O 4 Z i k w E S a L a 1 A i Z + K + e E 1 X N M P d b / x F P 7 6 s H B R c b 2 M 3 6 2 s h E u E n s s A t D w 0 M Y G R l W V a L 6 h B I E f R m M + O l U 4 B 1 p z G D 2 4 O Z j 8 d s C W N C x G 1 j i 6 9 z Q e 2 q Q l 2 o H i A S C e L 7 R U G d o x / C 9 2 U h 7 v t R h b T k L v Y h i e x t / a X n c + d m T E u v 0 k O m 5 Y H v N o D + O f 3 4 S w n q G r z V + O 8 H f n U i Y t p g T h T 8 V 4 J 8 O I H Q 9 B M + C D / 4 r x w s 8 J R h 4 a 1 / X V h g u A 5 7 3 5 R 7 I f 5 t W m k l l u I r i N 0 X V a 0 o 9 t 8 o v B 9 4 O o j 4 k 1 / U t t 7 J r 2 f 5 m e 2 d H q c + l f A n + C z w n 3 k 9 z c x J G p e R Y I 5 + T Q b 1 c R 2 1 H R / 5 2 W S Q N c P F q 8 3 X o B W Y 0 P 1 n J W s / k C v Z V P u D t m a e Y i C 0 0 t c Z s B d d l b E + X E + u p q 5 g e / k E Z 6 j 5 P G N P R 6 y p v h / U c Q u X z G D / h 6 n 5 B S z V F L H Q C B + R x S d R J 5 W M q / + + e N s + 4 Y X 8 d b w + t Y N / d n G s 0 F f x A 2 V a l u z J I Z / z w j D S r W 1 + 8 q O G T M 0 e r Y D a c Z G L Y l t 2 I O 1 / d A f O s q N J x U Z d b t S b S b 1 m D e 0 y k X k j I K z b q U u q O K q t G O / X M a H P h m + p 6 F T 6 r M T h T N w J W k R k T x y f J 6 + D Z q z W c X Z j q S y i C Z O I s N h 8 6 r W a x u L / D W o X e + V J 9 c i q u B g J R r Z k S y a 6 J X q j 3 T i D s h K P I R J x U I r X C J + O f t Q a d u D q t I 7 j d / N 3 8 H j 1 l x t C x u U A r m Y i z Y 5 0 H K o l R b X G m b G / t A K k Z e I t T K J c 0 V T 1 o L 7 s s 5 t a w v F 9 V S x P r x d s q s p w z f y w S R y K S Q B Y v V T 9 h x v F N D p 5 V d Q a p / t I 7 m c o 3 A n R t M h F H 1 S j P V 8 y C N j 8 W l I i v X i 1 i K B 7 C y 5 e L f Q l F 2 N H m n D 0 9 L v 9 h g R Y + Z 0 H + W H g H r p o b d Y + t F p m X b C J 6 D U F P T O U Q c a 3 H r v h q g x f 7 d V b 4 T w q G v J Q f i C 0 h p 8 X 9 0 I f h w 2 D T X C 6 P m B j L N u j q z + f N w X Z 7 q 5 F i 4 X b V 8 O u L Z m / d 8 a f v m S q R X o f / / Y A M / j L y 5 X 2 s b D 2 D J 1 D D e P i K 6 g 7 I 6 q 6 f v 3 T j 2 s y u T C L 7 K g L E z k l S M Y j O s H c L l V o e u c q m W t + z Y R c A d T Z / Y + A r o 9 Z H S p f g H f F i U S Q T w f Q T e z 8 e G s N Q e A b a o w r 8 l 5 q v M 9 u C s p O h C d 6 v H y c 7 l M S s V r G 3 l 8 L Q 0 K D 6 f c 5 m 4 p w w K M n / 5 g k 1 k z R w a U J X b T Q 3 8 + y V x J t r D o S X O x q W 0 h 6 c G v 8 K 7 k I M R i S H o P u 8 S L R R I V A N 6 f K S 8 g L S q G Z q e y t O S i i j Y J h 1 x 2 V A 2 q n 3 v c C U B 2 Y V h 6 6 F F B G c k q s o d k 7 4 Z x F s b m 5 h Y s K M y G A w L c G a 4 c E g G w c w j M q 0 N T x u T W U h X 0 s 8 x O j k G e q 4 6 r N E p 7 L R N h h 1 r x t l s M l 0 w J X E d v 4 J p p N X r H f b w U 4 l 2 c q G 6 o H F 8 t Q E r 3 m 6 u I 5 Y c B i r O d P b a m M h J v f j N b l A N b w 5 F r K d 4 E 7 k Z E 6 K B s 3 y b b x 3 V B s 5 G X E 9 8 C j P I s s A M M r + x 9 H 2 / w c g m Q g O C h O N i 3 5 6 1 I 9 f n v c g 4 B 5 G Z O 2 i z O z X F J l Y I 4 J V j r L a h g y K X f W 3 r Q P h p M j / t 5 x q Y u a J e x S Z e u U H E b V U T U k h k s k s 9 9 w M k o n H 2 N 9 P Y z d n p h 0 w 9 o 8 b y c Q A W v 1 l F d N W w z C S 6 Z P V N A Z K c 9 j 7 b h H G g e k E 6 E U m w r 5 u d H 9 7 G U 1 r S e 9 u Y G V c t s 8 Z C V 8 w c 8 s s J M N T 5 j V k U R h u d e s + d B i h j F G 0 U f r K 4 e V r A Q n h R F F r 3 F u u 2 Z E 0 V D u f P 3 + p 9 o P e q i I g b c 5 Y L I b h 4 S E 1 I R 5 F J o J k I o H / p g l F V Y / B o 0 T U x 1 5 P 5 u X Y L p j l j 4 m t 3 D N E v J c w / E E A V 6 b M 9 R j W i G g F B 9 Z B y Y X l V O O S N s + O n f F s J 6 N S 2 q P / t n m t x 1 b Z 6 E q m h 6 v 0 V V G t z L P z o V 7 S 4 R k y b z L z q f Z F U s 5 Z a q o T P I b f 5 8 e I s h H N G d s 2 + B l A 6 z v t w + X J G n 4 j 1 + E 3 F z W E / y 6 C 2 r q O / K k N u A f c 2 O 6 h v C S 9 p 2 T q c a t Q L b s 2 + d L + H V S q Z e U 4 K G p H d 4 + 3 0 0 E o 5 Q / V P a / p J r d b + y i Y 3 D 5 E 7 H H D t R 7 6 q H v o E 8 l C U m W z O e z u 7 s F t l J R N R / u O U o d k 4 T r h 2 b O n 1 b 5 T h T s p K K G U Z m E 9 / 5 s F g 0 d v L 5 u X w e M y d W 4 W W 7 E x H j u H R K i O z c W W u 2 r P p B a o b g 3 I 5 + Y s l z R x n J m t b i T h D v W 4 D f I W u 6 m H P h K 7 S G w S 2 k f e k H m e R k 1 X a t N o + K L Y Q J 1 d 1 9 F Y R K l 6 3 N L p L A 4 O c s h k G m t L V B X z 8 r o t m F 0 i J e n R X E r f x F i 8 M S E M i 6 o 7 5 n l L 1 Z H g F q z H M e 5 5 2 3 q X q G N h + H 0 k g p O Y F z s n 7 E 9 a r 3 d G z Q r C J Z z 9 g H 1 W 4 7 l a t U F m 7 a X 5 2 f I t U x q F P j h e / C D r s 9 P T F 4 / H 1 D o R H R 2 U P r 3 u C z 2 L T j B S v x u Y j G k j E D a l 7 d 8 0 o R j n R p w a W c L z b b f M l J o a Y J 0 Q r 5 i q 4 U F l 1 f T m c V F X N j d i i P m n D q P L b S j x L w a 6 H d 3 Q D a f F d n l d s G c t E W p p 7 u w E m z G 3 p n n w 3 P J 5 0 y P J x M F o s r H W 5 L o W x O C 9 a 3 L w 6 q G 6 5 3 O F V S l l N x o D y I a u V d U 6 W r V k q n 7 x Q P d l A q b G 8 J j c q D b b o H S i H V W r + U V q C V n 9 Y b m 2 j Z F s N w k I H p N I N v w 9 C s x 0 g 8 / T b P M 6 2 + Q 4 8 W z L w I X k v u r w I Z c T G w d e U a M L f 9 u E + v z 5 u N z Y O x g K z + L s m H F o 1 L O 0 c i u x a v s m o e i I W M s 3 y L O x P y s 2 z L q K L u f f P N r U c H v J q y Q B V Y B q q a j U g W 6 w V b f X R d 2 K z j g K r a T S h A i U W q 1 Z u K y u 9 P V I 4 7 P M X t 5 I N 3 p g f b P e v N B b 0 y r Y K N x V p G L t h V 4 T y G B w o U k a r e f u K i L Z X r 6 R y J S Q 7 S t R x 6 z P G B 7 s 5 p f h m / H J u T Y W T 4 + L o p Z t s 6 P e F B Z G P P B u u p R T i 5 r 9 1 K C B x 9 e L f 9 u E I h 6 t N o c E s f I r u 6 k T T l L 5 r Q x X u 0 i I j f H B h r 1 F h M K i K g 1 + K e q G O d A P K n 7 8 c W U Q l Q 4 R 4 i S p 3 U n w d c D z e 7 n T b s 8 5 c R w 7 j q 5 s O 5 G Q s y 1 t K t s u c r n Y 0 f 6 R q h t B 3 J j K o l o v q V p 2 N k b c Z s Y z s b e z a + 2 1 o 1 T N K H v J R q 1 u S j X m G 1 F K U Y I R r L 0 3 8 O I 0 h h 9 d R F I 3 + 3 A N D s b x K N O w y 5 w 1 E 7 s h 7 I 8 j l W r O v a K 9 W s v 2 1 h q O A n P K v B U D s U v N d u + Z S K J P K M L W m 2 t i 9 G u F E p I y k 7 Z B Z m 5 N Z / r D i J J k 9 o D r B K q O R d 2 8 k S O W H W L r 2 D Z u 3 6 n D 0 1 K S + K S Y j F x V a 0 e 9 4 C y W b 8 P 2 9 t l S a z P / n c o y J s i / 7 J / 2 m 7 x 7 r M s u 7 2 C 3 / h h p L C F V b 6 T w t y I u N l s 3 7 B S b q 9 Y e Z M z q S p X P z X N 0 V 7 3 w l E x b 8 O D M S / h u i J I 5 4 F f d T x i z F / M 0 p F v w r S A q j 5 r t n U 6 I L I a g 7 z Y I 5 J a J k Z 7 U o 7 y o N m 4 t N T Q I h i k Z Q i Z P z A N X u D F R c R I i B s Q + 6 y / s C i 5 P 6 E 0 p 6 1 y B t w v y k z x P t + W x U M F S d A m n R 8 6 I 2 i J G u 7 x f Z + J e C y Z j 7 4 o h m 0 Y Q I 4 d r U G W W 6 J K r H J R Z v S 4 z J A I u G K 6 q W k Q u C I E j k Z P Z B i d B J r W n 2 n b 6 g u Z 3 s K Q W i 7 S 0 w p n B u / X o C c p T e 5 i J f S g q 8 U 1 M h q 6 L P d J + j l T x W l G u V J A Y a o / 2 y K R S i A 8 O K o n J 6 H a G Z 0 1 O v Y O d 0 g O U 9 U a 3 + c j y J A p z G 2 q f U S s M U G a Z a a e q 6 A S j w R n A S k 9 o 5 V 4 Z 3 i k f f P O N z 3 K w t w v p 7 l K b 0 o e V p J i A H T j n V w 4 h J 5 y R 6 J 3 Q l 1 C C l 3 v N d s x B u b l s 7 / k x E V B y o 9 K F M U U m Q t f O y N 1 q v 3 w B d 0 R F o t P w t x F U B f T N 5 6 6 Q W 3 n r V v a / x 1 b 2 6 Y 8 i U 7 b U + c Y 6 V V W 1 2 G j b J I J O Z C L o 6 r Y x M n h W S W D b d Z 3 S n q n H 4 6 B b Q z N X w Y u y C C I G n 3 o G P Z i e u S Y D U w j o I B N h k 2 k h Y W Y R L 8 v E x e 7 0 u U r n E s w s O E s o T + j H 4 S Y y E S Q T o y a O g 2 c 7 b i V 9 g m 8 H E b o W b C O T L i Q j m b h 8 4 c R B a e t w O u o T S v D p 2 W b f K B d s W + H 2 u 3 F q x D T I X + z m 4 c E o v O 5 2 l Y 2 D m Q u t r / a / x F 7 J D D Q t f l V A I N h Q h V h / w u M 1 x K b o b W h r t a K o o 9 0 X L r 9 e 7 D x r O 0 G J 4 G n J / O 0 E u r q X r W j 6 t c C t p m I m j A T p C H r j L N C m 4 h Z N J t U 6 V y v 8 k w a 2 9 S + F H K a X j 0 T h o z O t Z S R 0 A Q F v z K q / L u q e Q y r t l Z + j + r h x n w z r 0 r m j 3 a W F D a 5 H H Q f n R t v P 2 w m v x Z b q q + b x M h A a x 8 1 t k / B 9 Q n W A 3 f T L i a o Y 0 K w P Q U w l o l g Y r q s W M W Z S Q P O A 1 f Q g P P c n 1 T t E + C N 2 V n d j v y i q h D x n C s Z s 4 k N V 1 b U X 2 O c p V T b t F Q b c 6 i L 5 n O h e 8 b Y x y I 6 z F m a D E m H p q y r m k j 9 R x U y Y q 9 Q L W 7 n O R K 2 x k o k D h S / L C I o d N u t o 9 W M X t X H 2 1 d o t P Y F e K 6 u J h O D 1 J R j e N B 6 + j N y w R Q y 5 i O 7 2 r J K u O M k 1 O A 7 8 Z / y o Z Z p / 4 4 0 x B g b 0 C a W w 7 Q h l I e x K P 0 6 w Z x F z m o i A Q z B Q N a p D R / K 7 8 + p G E 3 5 v G b n 5 F S y 1 q J K o 7 z u G u g k 7 v q 4 V 9 o A b j 1 x R a e u 0 O X K O R t k 2 m O z Y u g Z m n w h D e Z Z z X z a p n 9 1 g S 6 H 5 j 3 z I P z M / b 7 c y 7 Q Y 2 V H B 6 + w g j Y + D 2 y p q S P p k / l F H 8 o g j P e 0 E h 3 / 2 m R n G z s c 5 9 t O g F 3 C + / s p 4 J y Q 7 O i M k 5 i K 3 i Q / g H q t A X 6 6 h a H T K O i / b m 0 0 d f j 1 b k K 2 b x G h u e h O d Q 9 W O 2 r o 0 + o Q S d b J F n 6 7 9 Q D g k b D P n Z y j I 9 W s d O z t V E B H 4 u f e 3 p o W C o G T 4 s r y 1 g M L 5 i v m B h I D y q 1 m u Y p m D / f e v 6 E M t 4 U W 1 k 9 / S R 8 H m 1 b 3 s M M + X 2 W u I H l R W 5 o a Y K Q n I 5 n Q t h 3 5 B I 2 3 B H F a w V 7 K S Y v H s e e 8 V n i J 5 z H Q a u E p O O T h h O 2 F E h T l K 5 E 2 6 c j c f U R O P / S E P 4 k z C C A Z G w R k a 9 Z m 8 r u e Y u j E 5 w X Y r r U c y R + m B u H K P R U + o 1 n l u h n H d E k R 8 P X t Y X b L F 7 T o p o o O F o W b R K w 1 V X z e u + 6 e g h 1 S e U o N D B + / p 3 l 5 o b c D H k Z z x O D w 8 L 7 z e I U F m s q E b L T n j c V X j D I 8 I v 8 / L a E s I t 9 g z T p u n K D o t N 1 g n 0 q t k L n c w C J u j k Y H X W T h K D 6 q O 9 t s N k P V v N J L K F F K Z j 7 3 U k 1 D + q K P N m p N 9 9 q j J q O f P u F h t F W F h D w 4 n S V 2 U V P J s u i G z e b p Y W T F 5 k B i 0 R 8 j f 0 M p K I 4 G T C d S 8 b Y 6 L K t W K X d Q 7 l t 0 Z 9 I 9 Y r J l i C o D Y m U 4 Z d K O 8 E Y A z f m 4 L d a b Q 4 E s D 9 / X 3 R a B r 2 c Z 9 Q A q p 8 V i 9 q P N 5 s L M C 2 e k f Z 0 + j + h g f T A + Y N r e w K E 2 e q H W 2 u t y 8 9 R j p V E H u i 2 Y D t B b s H F R c 5 Q 1 Z T a Y I S c C N / 7 7 C w p g 1 d q y j J 0 o p D y e q q N X n 8 n G B E h B O 5 z 8 1 F U 5 L T z m O K v D Q T L c v f l J q 6 D o Y + E v V 3 w I 3 p p M z + Y + a B 6 C X k x M H k R U Z q q 9 f k d z j X s w h K J n b Y t 7 E t q h z J F v c 3 2 p k m / F O H k 0 o r K G 2 q V m x f J 2 x n O w 9 p R t 2 / K c w O m h P U Q L i O K 4 N m D U E b f U J Z + N M L 0 z C 6 O N G + M G k P J T Y I u 6 C V 1 A t G 1 k A h x E I g J p n Y x r I Z N Q w M h f B g / Y 8 o V w u H a h x R 9 0 f a e t H S N e x M U C z p B / I 1 5 j d T r S N a 2 4 1 6 / Q H V w r R b V V c f R 7 e g k w 2 1 M N Q w q r l Y m X r b j P i Y C 3 4 s E t e c V A q n T U 9 f 8 E a o r e s g Q Z e 0 n R I R D 4 6 J q u t S R U J 9 I f P 7 f G 7 T C 0 h S r c v r B M l D q c r 0 9 5 e b P 8 f i 1 m f q d Z Y 9 M y P + 2 b D t r k i p Z y K Z G 9 E Q d j T 6 a n 4 T a 8 k S l l O e p v r x 9 v 0 b i x t K b W b 3 / h c 7 H p k o z f P b 1 V t j D N u v y e t g t 9 K s 3 v Q J 5 c D v n 3 b W z e 1 a 5 g R J l f 5 9 A c V A G o N W e J G C o x S z E 2 c m r + H Z p u n J s h 0 N z 7 d q M I t i N m B n C T v J Y c / u N i E o e T Y L 3 6 t 9 J 1 h y r B P s X r X 8 + 1 b n x 5 y D U C x S E t g c Q v L O B S y X v 1 T S s B u c 6 i O P e 3 e l h o 2 D R z g o z q u q q k x j C f s T 2 M h 9 h 6 n Y u 4 c q q J M c P k 9 Q S d t f X t D x 2 X l T g t O D 6 c z i p f 3 E y H O 7 M A 4 l F k l 1 e f I M F p I J d f 7 O x f i f n T G P Q y K x W y G 7 9 5 8 Z r Y n a a V 6 7 K 9 P q 4 Y 1 j r 8 S l D e u J o E 8 o B 7 S a S w W 2 t o L 2 l B M V v 6 f J S C V Y o C X s a 6 S U U 4 W h / c J 8 p f h A C A c p 0 + V N S X R 6 S E c 2 2 x 5 l Q J A c g 6 E F q 5 G a 2 R O K E o r r N R l t X S T S V f O D J 0 S r 8 8 M J b U 1 D Z S K F 9 H s N u 4 m S R L m 5 R T 1 z L v r a R T w J r n G d G l 1 W b u 5 T I + a o 4 t 9 l q q s q T Z 6 Y S 3 y s X i O c E 0 S r O r i R N y c K O k A m I l c O V T 5 K 6 V b b s f y w e 8 g R i d Q J P O / j L v C e B B c H k o f r U 7 T T + o R q w X 6 x X b U h n G r T 8 N n O k m w s 3 A g S 5 e K w s 5 M f 1 b + d 9 b x S d 3 Z 0 s T d C z W 5 Y J x L + a f U 5 c 1 b + X L 1 G l z 1 t i 1 Z w I D o b F X S C 8 9 w 7 Q c 8 2 B h r V t J j P T J l X V 8 J l H t v p P X S i V s t C r z W n P A y F F 1 S 1 W i e c C 7 j s s W W j Q S z z u m 8 U v h M 7 r v G 3 v A b 0 + B F B T x z r Y m e G r r a 6 w Y + H o 1 J p T g q m y j N 5 k U 4 Y 7 r v k P v Q J 1 W G g r K b N Q U R y v d o 1 7 Z C D o n m p i m I P 2 4 Y 4 Q Z d 7 q m C + 5 2 z 9 w n U r 2 2 Y i K G k + v P R v U N o y J Q W b E f x Y M C K j I g O 6 2 2 A / L v y j D U J Q T X P X z c Y H j G Z Q 8 J a R z q + a + 0 2 o q 4 B i t g 1 1 S j G C A 8 w J H o u S a l n s Q N p T 9 F r a k o t w R q E X H J 3 e 2 W r V T O S s Y y L 6 t k i + S y j 8 o T 3 y g S n t R 6 V 4 s M B K M 4 5 / 3 a j q M k 2 e D b Q Z e c H v Y 4 Y v k x e j 4 Y j a / 3 6 D O W N 9 t O H x l l + R g x c n H j J k 0 M i g Q w F P t u Q V V w Y r + 4 3 L F h c D f C h i g B 0 r N 0 S N m 4 q a f W y V z W B n 9 c o M b i f U n T t 7 D p m 0 6 d j o 5 o F r B U N y W m H I b L h X e q 5 a c 9 o L z t 1 w l M u Y A a F O t S y j f 9 6 k j h H Z S n N a R l 7 b Q 6 a 8 h e m B i y p s a S A 8 p v 6 G d Q W J Q q G o I t j t N q u s I 8 H 3 7 Y B i v y f S 9 h 0 2 R i M N S U / n R S I 4 L t f K n J w 8 Y h 9 F f t 4 I e S J I p G y 2 K G p t 7 / A J Z u 0 e B 5 T o J A 8 r / + 7 s 7 K p 9 q r c M d h 4 b G 1 U 1 A p 2 N H E p W J v G l 4 V y f U J 3 A p L p / f h z E 7 W U P s m W 3 W n f Y K T / E h X F D 7 K S E c p t y o d c J v 1 z f 6 U R C 9 G l r t p d j H E L 2 O a h s 5 8 a l m U 9 Q o q g T 2 P 2 Y u o G S L e p v X o 8 x Y a i C J 0 5 3 c z c c t b C 7 f f 7 b r o M b h v w w S 0 L U j I Z q u L T n l 4 E + I d I p o P 7 2 Q D M D i n d L j 9 U j U 8 2 n Y t e F i O s q U r x R B M e E M 2 q C J H F K K 9 u j R 7 D h 9 m B k + t C m s n s g 6 1 v N 9 l A y 2 b 5 8 0 A q m w 5 f 1 H F K l J e s V U w 0 k Y d L p t C o 7 z W j 5 t N x a k o f E G R 0 1 s w a c e W X O f Y K l p 4 m 9 o r 9 P q F 7 4 7 L y O 5 z t u m Y 1 T b X F 3 w f e b Z 0 n i y 5 d s Y G 1 J C 1 e L O i G D 8 u z U 7 5 R U Y o z e h Y m f I 3 d Q F r W t e 0 I e P X O t m w 3 O 3 M y A P Q 5 6 m V B M f + i K m p C J h L K w m j b X y Y i d b K N m R N B a M 5 u L N x w Q L F X G P s T 0 N D J e b 9 N y O t h w p m O w v k R X Q r e A b n n C O + 5 F 8 U / m p E b J 1 D r I W 0 G p w y x l d i E p 7 w d Q L p t l w u i s I G G S y a S q Q R G U / c F I 7 2 N 1 w + x Y n 1 A 9 4 X b p S j q p h m U C h h 3 Z S L W r 8 b h x S s e t Z Q e p n G h p L M B B N j d + C R u p x y c y l s t l t s D R 2 o z + X v C q p f 1 2 4 h i a g a V C a w C s S 9 T b Q U A X S V t v k C k W G l b b Z n Y N d 5 d d + M W F x v c z O p x E a h 3 U G 5 k n W D 9 4 i A D O I e R t X g B 1 u t F t U A o x R 6 w X 7 D 5 V h O u 9 9 m v A 5 Q h e H 6 q c L A / G 5 g J 8 T k K x x s R E / C K m p i Z U w R Z K r K O I e F w Y B f N c P P / u 3 / + H / 6 j 2 + m h D M u x S y Y d / e p 7 E q W F d Z r M G U V x 3 S t i N + R F z O J w Y Y D A 1 Y G A g M K P q 9 R k u U U 8 4 w 7 u F i J a 3 j N g 9 O C u 2 V x 5 j Y i s U 6 u s y C n w q 5 s 7 p k i Z K p X b 3 M F 2 / Z l V U l i M + 3 n y 4 v P c 9 s v V F 5 X 6 3 t + j e J L x J L 6 p 1 r q M 0 Z g e P K 6 g K t y h n g A P s E R X w h V H S A q I G + z C d 7 G 6 3 q c R D O T e 2 / C G R p 5 N n l J N i I v a W W l 5 g G Y G B 4 K z a e C 6 T 4 X f g c v u U v T U j a i K p T 0 e L X Q H J C R K D E x C v g S G q N G 0 c v k Z i 8 J H X h P Y N y c O I D R K H 0 R X d i E N b l B 5 V t S + q M e 3 N d P p A e e + c F X e P g v a i A u + I 3 J M + o b q D b W 5 m k l W c E R O G N 4 S 1 5 t j K k 2 D h E C e Z a n I z G K t n g x 0 D O V h a y U R E g v u Y S 9 w Q W e B S n 6 n U 0 w i 7 J k z H M Q e H R a x O h L J B 9 Y X v s x z y k d B D q H r 2 1 S C 1 4 X k U g X 8 u q O I F Y / 4 x q 1 i m f E I X k r W Q y Y b P G 8 C T z T l c m 8 0 h 4 A 3 i 3 q o Y 6 3 I e 0 Y i p v l W q L u S y J W w X A o h 5 Z Y C 5 I k j 6 J l C T z 9 A u F b E E t 6 i R N d b G s 7 a Y e 1 w u H r 1 5 R Z S M l J z L u E i 1 + 8 i U t h D 1 T G J j Y w t b e 2 u I h u N K + h A k D E n C S S W w 4 k d k N q K e k 0 x O 4 p A o H Y k k 5 8 K I d V 2 2 1 Z U 1 Z e + R j D w e j 8 0 y 0 y S k 0 / F w F N w B N y p y 3 4 4 3 x f 2 N g g X 1 q b J o X M W v 7 K l a c 5 n i l u o / S 9 D + 4 P t E p 0 x V 2 5 D u B G d r H E a V M 8 V g J f W g y Y H A Q f I m 4 B H J y n U g O j h s D P x 8 F M v 7 d 1 H R C y r f S K l S I i k 7 w S 0 D s 1 A Z V Q P U L Z P D v Z U k s p k i L s l k k w y Z 1 Y 6 W t z R h V A 5 h X w 3 T 8 b I a y C S P D W / d p w Y x j X 5 u O f m b n d 0 U H m 9 s i v p 7 D x 4 t h q n g h 2 J 6 e j E b / R D + g A + b l d u Y n Z 3 G + d O X l K R h Z 8 X V w j f Y L z U y q o 1 0 d 9 W X 5 / 1 s 9 w 9 4 u v N 7 P F n / E s v L q 0 r 9 o 7 T 0 e Y W M / g B O L S w I g S L K j n K C 5 D o R 5 F a x 5 N j f e E 2 J o 3 / 6 r y 5 U l R 2 1 n X 2 O s f h Z p E v r M h M X M B 4 / h 9 z N D G I f d o 5 A 4 C z P E B t K I K Z V N I F e M 7 G p K K E o N V g E p V Q 2 X a + a 3 H A W j L R b 0 B w c Z I V k R 5 9 n P X C g M o C n B 9 r r i t O D R a O 7 U s i r G E J W / m F x T X o Y i 9 W M S F P T i 8 i l A p L M R l w k 1 7 5 8 N l W Y R L Y U l P O s 4 7 2 J j C K 9 2 m R W 5 8 x u q 2 E F y 1 6 h Q 8 L r 8 e B F b g h v j e S V K s s k P 0 r w o B U 4 S z z e L O L i R F g 5 J F g 8 k + A v D U W j y p v H f K 7 J 6 F U V A L y R + x 4 V g 4 Q d x p i z 8 h T 5 1 B r F 7 I B e 0 + V c j p A 0 X f 6 c v + k k y Y n P M g d 9 Q h 0 H A R l I 7 8 z U 1 J q U M z 2 C U M X 9 u 5 Q C 2 8 v r G I 5 6 2 9 e b l B t a 4 H R U 2 K 8 J W k k l 4 1 V I 0 T k R 0 U a m b t Z 9 6 J Q F T E L Z / W n 1 9 a q q j 0 H Y Z K h W N W Q y O R l 8 Z m 8 m n 0 z W B W M d b v l d k e A Q H q 6 d F i J l Z W I x i 3 e S L K 3 2 X i c U S y X l e u b V C Y g U E L F l v i G 4 t + L F O 7 O m k 8 d J q D v b A X x y 2 q f q H x 5 U m P / l w k L 8 E y x m P x c h 0 O i M c l y U K 2 U E A 0 e o x V 0 I x Z Y 4 7 c m J n V H c 0 x E e 9 v Z V v u O g o r v w z a K 3 j U x E r 7 p 6 J B N h R 1 0 r N K l V L h W b 1 3 p c f 8 C v I g 8 Y V M s F V Y 7 D b k b 1 c U D 1 x b 1 l L k x G T r E 8 M T 1 c A T V Y O O D 9 Q o 6 R Z A L z 8 7 N w D 8 k g j u 0 g G A 6 o 8 y h X 5 v H p q T I i I b 9 y K f t 5 r G O Q i a C n z T 7 r S q H Q V C X J J h N / O 5 0 g h M g 5 f H J K r o / Y O C a Z z F e X s l 9 g J v Q h k p 5 T T Y m P x 8 H O z j E + 3 2 V e X d 5 6 q i b D t g l R P l / + r o z i U i O 6 I x T 1 4 P H 6 3 7 w N x d v 9 + g P V R v G P 7 U U s n Z i O X R c b 5 i e m F K o 7 V A i 5 M X S x c 0 2 p F T 6 r j D C l F T E w c P T C Z S d U 2 D f q Q I 4 3 5 2 9 S 5 5 x g Z S R m 3 b K h G c G 6 g s R 4 7 K K c e 3 M I 0 U n Q y a g n g Z z / i C H X G Z G K Q W z V 7 o s k + k J J I x t z s Z / I Z Z J / 3 h r 2 a k + Q K j + 3 3 j k e 2 E H j d T E 3 f l 4 9 h r 3 m M b h 8 Y r B I p p x 2 8 F o Q Y U e F J Z a L n k / 2 Y / k s 2 M T q v v 3 6 Q l n s J 5 k 1 q X 8 5 N 0 H 4 0 + 7 F H W 2 Q N G P x M 2 r f H k g M S V r P 3 1 W p D L M D 7 W n m J N V + c V n s E j P 0 h Y Y 5 N 6 L i X U f W Y z p E N D R i 2 O j e r o q q o r 0 y S R F 4 K w T f i E 8 5 U m g j F V p q I 9 i g 2 l V 0 z P 5 U H R + s H 2 F 7 H I G Q d a 4 E X d y 9 4 B H J F 7 G i 9 d m 0 g U 4 U X j N u 8 7 F P s J U 3 f + t M t H d h m 1 Y c t b S g M f 2 6 C 6 h y 0 5 E z F r m E 8 r 2 y e T 7 x 7 j Z V M P Q 3 3 s 7 m J G D t 8 m S w E e 2 9 k b V S H S x i 1 c t y Y 5 x E 6 7 C F r Y g C z r i H s N 5 2 u 3 0 q j 6 c V V N d W 0 v e U P k 8 X O b e B g b h I j 0 u H E d z l e q N 4 C 4 9 d f V J D a W I f u X J O H d s J p r M 7 T u l w I 7 m d o J p z Z a R 3 W N R R c K q p 2 U p v c r L + + 5 D v t N p n o V E u f F M i l A p m j X i f F d L F 9 2 z o m 4 3 9 b q A n r x v y 1 V 2 5 H t 0 p Q N X W 9 r o G 3 z n a l l K e T W u / j y O Q K i 7 K I P t C Z d I S k / H m g F V X w I X C H 8 0 F 0 v R B 9 + Y A C 4 P v W X s C j + m U s J t h T w 9 0 z n X y + j z Y y P 0 g R n 5 O e e Z 4 4 z j g l 9 N 3 U H S v Y n b w X f U 5 R h m w U 0 b o K i V m H S 9 2 O I j J l g b W D n 6 Q 7 X s s 7 d 9 u 2 q p 6 A A e 5 O R m l M g C V g 4 R D o 7 d U 6 Y a S X T T P g Y G g q T q m R T u + L 7 Y G a 0 v Y o M r J z e N r n l A 8 M F W q c j G v O u s T d n d 4 w j t x P A l a 7 V K G I G K p c p 1 A C V + + V 0 K x Y H p f j 4 s + o Y 6 J + 2 s m E d h P 1 x m 8 6 U T k U 9 P 5 k I g f Y 4 X d I h N R Q 2 O m n R 9 8 X 1 S L d r V i b u g 6 g o E I C l n z B g + H z s N w l 8 B C m F Q h + X d j t Y v Q r f T R S G A E o Q A / K + 8 K A R k 2 Z M M Z k J s t v I 0 h / x x m w 6 f g k 3 M q V K w Y P d 2 P x + n X q 8 M Q c s e R 1 t e V D U U v o h M R V x F X p s T W c E S d d E P Q P Y z t 2 g + H C 9 2 E X j d / v 9 0 z 6 j j o F t r F d T V b A t X y N R R v F a E 9 M + + L / 5 R f p F I I e Z b R t l B 1 L F / Y g c K 7 6 e b F 9 z 6 h T o B n G 7 + U C x l C R O 9 c V o s o 3 S z J Y D n G z F 5 r q B D p 0 j J 0 m U X p G u c 2 m 3 w X A W + z X b a S v o u 1 z H d I i L q 3 t b 2 F m H 8 U I 0 I q F m I 5 s M q L 6 d 9 p 0 N 1 5 v N p b x R / u H + D p k h c b m R f 4 w 4 M 0 H q 0 3 R 6 V r e h Q T g Q s 4 P 6 g h F h 2 F P x z F m d g E I q G U E M 6 P g 9 I Y B s K d y x 8 f B 0 n v l F r D a R 3 M n R p Z O 2 G 7 z 4 m Q K y H y 1 R A 5 Z V 4 r T h x 2 U K 3 / d L t 6 v H H Q O D a H v j 3 + G U Z E V B 6 W U P 6 + B O 2 5 p u 4 T V U b b Y + m J e B D + I A z / u W b V j v 2 1 b P i s c / 9 2 W R O N Z V k F K 8 c d T Q O I P q F O C L d L E 1 v H Q K F L W F D o w x B K X z f U h G x L + 3 6 2 t Z k I m N 4 j G y P h c 8 j l m q N t G c T Z C j O B 0 Y X x s X G x q U q q r y 2 9 h t W 6 5 W W U m + s / i C H 8 I o 5 P L g f x 8 Z U U n q x N 4 u J c F p + w 2 m m F J Y 5 N D P l E v X O A U s w b E i M 8 e Q N e f x Y D s e X m d b L X R C u h a v r R d s + k / x 2 M C 7 H y 5 Q h i G z N w B 9 1 Y i P 8 U s Z f z y j G Q / 4 d 2 l Z r k m b S q U R E c 5 j Z 3 f W u m a h i 4 H E L w a g j + s 3 5 1 n 4 6 j M n b y V F 6 f 8 2 M 0 e l q V F W C A r R N 9 Q p 0 Q z z d / D n c o j 3 Q l h G + W f B 3 t p d B P Q q q j O x E P N C e 1 s a 3 N Z u X p o c r X r W K R O S S 6 I x g M Y X 1 9 X a l 6 7 M B e X a 6 o k s + e E V G l L u 2 g s F j A U G g B v 7 g c x v T g W T W 7 T 8 d 1 5 M p m 1 P d y t t 3 I Z m 4 T Y b u J C R 2 c O E y 1 8 X X A B V 3 b R r K 3 V n D N i T a h I W T j + 4 Z V d y 9 2 t 4 b h C 4 1 m b 5 5 L I q 3 c E a Q + f o D C U v N C t 1 P w q f 5 P F r d Y / i w s 1 6 A V + U p j 0 u s F S t l U t q F e 2 i p i N / T b 2 b w G 3 p 2 p Y i R q 4 P m u B 7 O J M g L W m p E T R q W O 3 e p L j E V N V 7 k T R T 2 t y m S x G L 7 X E 8 J o + B J K Y v y W r c z a Z D K h V D 8 u d G b r Z s M B G y S Q E 6 m 9 X Q w N N y c g 7 u a W 4 P L U M V i f U 5 3 l b V Q K 7 e Q P R J o H e C t v 7 P C b X H k X P k c 0 x 3 F B e e R 5 4 F G F Q t d W 7 2 H M f R m + 6 c a s z j L S 9 K D S P U 1 P n z c Q F K n g w 1 Z G T s T z A O P R 9 k K Y N g w G 2 / o a v 6 / w e R 6 R n 7 b b r y q i / D i T Q o + 3 X 6 y k 5 b v 8 m B r 0 q u v h l F y M U O d z q o 9 9 C f U a u L v q g y 6 z 6 N m R W k c y E e 6 A C 7 H v p l F 9 Z q D W U p K c X e b Z S X 4 o f A b F a k q 5 h 4 P h I K L R i G y N 2 V Q s B g z 4 5 w 6 3 W I u 0 I 0 i m 9 W U 7 q s B E M B D G z o G / 0 U n e Q i t 5 a D d 1 g x 0 h s F q 4 p R 7 3 i o 1 6 4 y d B + k 9 p h G 7 I b 5 J T q S b y W I v d B I u u G G k D L O x J M o 3 4 T R W Y z g e j q i n X u D 9 d R b n a W 4 r o 6 z W Z u G o o P T I / 1 4 l M B I N k a w 6 v Y i + 0 O l F s n J l N 4 t S E G U R 7 k N d V n t X N h 9 v 4 4 m F O r V d 9 9 3 h N R a / 3 C f W a + J d n Q f z 2 a Q B r V g 0 7 9 u V t R f i T I F x x A x 4 x d Y q W X a V b U Q i a k c d m / g c V k U 6 7 g L M n a 3 Z z 3 c k 2 o o l 6 N X C 4 u b X m J D 1 i K f M 1 B n c G s b n J 9 A s T T B u P B S v K l V / b a x 5 I J B W J x M f W G Z s N A 4 p 6 Y + G X q S p 2 D Y h E u F M a f m 8 Y O z I 4 L 5 s D V J d Z P O w y z 5 + S d 9 n 9 J R K 3 z q o 4 v X B g S E m n O g N u Z d O + 0 W A s V x H G J F Z y N 1 W 3 Q W f l W h v + e Z 9 M X C L 9 L h 3 d Y 6 u b p 6 8 V x 1 F t h w e C K g D 4 w 8 t j Y q u a k 9 S 7 l 2 e R L V T 6 h P o x 8 L h L m A x f V W 5 0 F h b p 5 E 7 X k w Z 0 G d R h s a v K D 8 u i 5 n H 1 / R M E P T F M R M 3 I c K 4 D O R F g g Y o j U L l f w v L u N z I 4 d W y d + x b l 8 H O 8 2 D A L w f h d I X n P j I L 3 D L e 7 p 5 2 D h m 7 i 0 r e m Q 4 T S Y r v w S B 3 X X f G q 6 r g 2 M u w X 1 W O w U b p s a 8 / E P n w M V 9 a j O i a 6 R 8 2 F T p K F Z a M T 7 l n l x a M d R B s n + J l f d X c 8 b F t q j / m 3 a 3 B f r S P m j 2 E 6 c l 1 J 2 k 6 V a 1 v R U j v 0 E P Q U c m H 8 S H Q W T k f C L v 8 8 m I j 0 C f V j o O k h 3 F w J K I K E P U m R N G L A l h e F I N 9 i c d + s f c D U C y 8 H N Q f Q Z d M G q b 4 0 7 3 z Q Y w 5 6 p 1 2 U L r o Q k M F I O 8 r e b N i p B P n / N 4 u N 2 T s w / M 0 L l p 5 I B f c e f 6 7 s s t l h s 2 M H Y e z X U P l O J K Q 9 4 O R c S l + a n k G 6 i U P X T T W T p Z B p a / C 4 R k D U r l C j b g T B r O L a 1 z K w X / j a H A 1 0 t n g 9 I p G Z o D h U R t V K R 6 E a 2 4 o p m Y R Q C 2 E n 0 + j V y 2 M w p 4 g I i f R M D o T V 4 3 L e L D 9 t l 2 r r h W 5 R R q Q 1 a 0 i 8 K e z n D T O 6 x A L L P 9 v o O y X e A P 7 u o n m z 9 k o v V O Z r J n 8 R i Z D Z 0 f w w M k K u c u 1 A D H w r d Z x q T P V l V a k y / i u 9 j f 2 K J s S R v w 8 E f C j + K Y / t q 9 1 L J b N R m l 8 f g V 7 V M Z A 0 C c F S y w z e 7 A T a R 8 R s / A O s Z G + 1 C S F O E n a 9 Q V Y x 8 j s j 5 w W s p V C 5 X 0 H w X Z G K + b s y 0 I y m F J J K R S S D 2 B b M w 9 L F P t I r F Z F e Q b g 9 X l H D 5 H m Z K n B d C N V c A k z T e S I F 7 F c W V b O 1 k y K X L y L m s E e P l c Z B H C 0 I e 6 I v o d 4 Q 9 g s u V X S S S E Q f o + Y y R I U K Y t O O + Z M b V X 7 Q U D u o x v j P + x G 4 E k D u I I / C I 9 k e F 6 C v t u v 6 d H x U v q i o t Z b w z 6 L K I 2 a 2 z W x H 3 D 8 h U i G G d L o h o a p r 3 d d + 7 C z e V P m V 2 q d K a o P S i r G B 7 M 5 O 2 J 3 i n X B H x I a 5 E V Y q 2 f z g d b U 5 Q a l q G / p e n 1 9 J I o / X p 9 R O r z d g S q Y O o 9 j n k Y l G J G K 5 Z r r H 2 c G x o B 8 / d c N J J s L V U o b g z 4 W + h H o D e H 9 8 F 4 N J c 4 Z N V 1 b b m l 4 7 0 Z o W z 6 S + b L a R / p F I x F W k x d M t N + b 3 i 0 I G M c 4 / E t 0 8 2 j 7 3 2 d L F x m T o K n y l C L Q l D c W D E k I f x R H y e a E 9 K c N / o f v s z O O w i 8 h k 5 B 0 l o e h g C X s H V a G Z b r C J 2 A k k k G 2 n 2 e s 2 3 X K o d F 0 T S a W j X q 3 B H w k r j 5 z T F u W C r g 0 7 r c P 5 2 k n g P K + u O O L t o 9 A n 1 B v A b y 6 Y N R R s c E D a 9 c Y r e l Q G a y M e L P p i C o W z W 0 r F c l t G g 9 x m 9 W h j O e X G + G o R g W v N J K C r 1 s 0 6 k p z x h X T F S h p + L Y L I z z r X p X v 8 2 2 c 4 P T c L / 9 n e q g 6 r 2 t o F J E 8 N m I P 1 k K x M u 2 i t M e j A Y O g 0 E k c U 2 2 R G s K 8 l 8 J W g A 8 T 2 K s b d M 8 g a q 4 q o q x u 3 o U f K H Y n D a z v v q J N + E l T Y T 6 t H 9 P k h f g S p + o R 6 A 5 i K 7 e P y t K l i c F 3 p x V 4 W 8 X B 7 J / l W s K T W V J S R 4 s 1 3 8 I c 1 D 9 6 e b l f 9 7 D R 4 5 v i w p v Z R 4 M x P d 7 H / G I O I S Y X s D M K 6 D 6 y x R 0 K 5 y 3 4 Y w e M H o X a T W r S j A p b 9 k t O 2 V Z U l g t / B h g o s 0 2 w T W B 2 D c 9 G P G N T d 8 C Y I R b X b G Z V h g 2 l V z A T p 2 1 B v A O u 5 Q f z T 4 6 D a v h A J N B i O i w T 6 R C 6 + K Y F m V D M 2 F x L B a U z G r m H 0 3 j s Y D p 1 V x j Z r 1 z X l R w l O P z J T F b q B 5 b S O q j F B e M T w / 5 e H p t F / F J j 6 w b L O P J f 9 8 h J G b l 1 V Z G J E d s T X n u b A S k n 8 T T F 3 I 0 e M p O D W + p t s t Y + t f f Z K z 5 B V J c t M k E w E i U R 1 W B G r x 6 g 8 E J X 6 d c H S a 3 8 u 2 G l V f Q n 1 Z 0 Z Q 7 P l P z 7 a 7 b F O r y 8 j G z c H h v A H e X B g z 0 9 d V S A 7 z p D y e g N g 2 Z p 4 U e 0 q 1 L l A 6 3 e r d 8 P D 5 G i 6 f P V 7 H s S X L T h n + 8 g r 2 P r 6 v 9 r v B G R l O 1 K A h b S w h 5 B o U 9 W 1 N f n t C O R M C t R F U P M 3 2 m F O a s a 8 v 0 2 L 4 2 n b h C c Y i F 7 C 4 / z X m E h + q g p Z U d e 1 a e S o N X d R p r r 9 x i e I k H s B M N o t E v H d D A Y X X l I 7 a y / 7 C 7 p 8 d Z V 0 u t I M D + 0 U z T I j S a j 7 S K C t s Q 4 8 V V b Y q F 1 n Z R 6 m i Z w / V o X g 8 q g j E N H g + H o d M z H i d H j 9 + X Y W 5 x E c y o C / D 8 J l S 5 S R g V a J h 9 z l E X G a I F M l E 7 O e b Q 6 N a 8 1 p Z R o 3 Y K j z E a O Q 8 c v + Q E 7 V w B A e Z n C p N x g k n b 3 V a Z 1 T J b v k J 1 v J 3 h Y g N T 6 Y N 1 k / s B r t 8 w J 8 D l R / K 8 J 8 O 9 A n 1 p p A Q m 8 n v N W / 6 6 Z F b 8 H v K 8 H p N y f T 7 Z w H 8 4 2 M / d g t p V O t l I d W 2 a i F D 1 z n V H M 7 M o z e v Y T L 1 P m Z K N z C x + x 7 m w 5 + A P a Y I r v 8 Q 7 B z B q I r t U k N y 7 O R e q M x d u 7 C K E 8 y x Y l H H R O z o 0 B w b d J T Q w + c P 9 3 Z k H A W n 9 C q X m q V q a 0 f C o k U M E o S u + u y N Z Q x H 2 o O K C X r 6 J s J v q / 1 O T o t o h 3 h H G z z 2 G w f Z L l v g b f N 6 9 V W + N w i v W 1 P J e c f B R 6 c 0 x A L m p W / y 8 s l Y q 7 s Z H e 1 G 8 X d 5 u D 8 0 4 A 9 F w A x X Z 4 g S 3 c v 8 j L P G Q m s k + t 3 H G 7 g 8 G 2 s L i u 0 F O g v v L J d x 6 V U N / k 9 9 W M 3 d V L a g 2 9 X u J E m 4 Z + S 9 G q L u 1 o b Q J j Z r Z r e O g 7 0 S B o a b S e 3 z R F C t F V Q J M S Y N D o f P K m / j 2 M P r C H 9 k O n i c 3 U a I Q Z H I l L i 7 x i O x 3 S Y x E J q E 6 x i Z v z Y Y I M s q u k e B 9 l + r 1 7 S 6 W k V t p 4 r S h I 6 B s Z h Z P o 6 3 r 4 W j f Q n 1 B n F c M h F f v f J D W 9 J R y z d m a 6 p 6 + l Z V E W U v v 4 T w L 6 J I Y w n L O Q b e 1 j F V u o r Z 5 D v q s 7 Q j b D K x W q x d 8 N 6 J g 9 L R M Y G d 8 N 5 c E M E P Q k I i D 6 a i 7 2 H I 2 8 h J y h X H s L 5 v x i B m j F W x m n q X U C P C s f b z I J k I B g m X a m m Z j B j C 9 V O E 3 u 8 t T f 2 B E E b c l x D E g I o G O Q l I p u N E n T s l W V 0 T e 6 1 a V 7 X s g 9 f D S E 7 G G 7 U Y H W S y F 6 / 7 h P o L 4 g / l C H 6 7 G k L p W 7 E T K n W E P W N Y j X y D 4 r c F D E f n s Z t 3 Y S h k q j 4 0 x n 1 T Q t i a G 2 O v x B D n / a v L + 4 F Z a F / U M L Z 8 y X z N A b c v K G q l D 9 p j s c W + K 6 n I c 1 a 6 7 Q W 7 z Q w j H 1 T a Q 7 m K A G L I F M y 1 p k R k D 1 O D D Z V z 0 H 2 8 H l X H R e F Z w 8 P Z a W 1 t T 3 t q 7 d F 7 e D J C E c e N O r c D d V 1 + 0 Q R 8 7 e f R B v m I i i q x n v b x F 4 A 1 q e H z c A L b l V c Y c s 2 r 2 X H 3 7 P d K 9 Q s H d t U k S L c 7 K / + w T 6 3 b 6 0 b o v R D m h 9 5 X r T h j k T G E f x Z B 8 J r M 7 L y p h t x W X Q 4 s / 0 3 F y 6 h o o r p d D G D n 9 A O s + W 8 h V 2 v 0 9 q 2 X D B S / L K D 8 v J F 3 5 C n 7 U M v o q K 7 Q x e z C a j a K U D S G t 8 Z n 1 P t U 8 b h 2 x C 7 1 c 9 H j L b A e G Z 3 g g N v R 4 K 2 1 p p 4 m 9 i D t r S 1 R J b l t V D s X 7 u y F o z J u i d I 3 Y g s f o R m S P P y X K p r h W T b 6 h P o L o b W x x g / r F 1 H 8 q o S E c U X V 2 9 P 3 d L V u o 9 f K a s 1 n p / I C A 9 7 T 6 u Y x I v 2 f H v v N f a u w i 7 0 u x S I o d H a 8 W k 9 j M O p V S W 8 E W 3 J S y j k r H r l C b o Q / F j K e N d W s W l a H O + x B x r s B 1 2 w d 2 e I m z k 2 Y Q 4 Q 1 A 2 1 X N 2 s I r u R v o a q Z 0 m w n 7 / S e N U t A n j s J x b + 1 t 1 5 Y d 2 j N c S t S v V j f V L X b C 4 W S K p N 2 F L 5 Z 6 q 7 q H o d Q K i H S A f s X m R S y / l m z 4 W C Y k e d 9 Q v 2 r I O T t r l 5 4 O 4 T z f D U 1 C N d D l y J H b U s X K f A J t o V U G 9 k H G A + c h 1 e k U 4 a x g p V v E P L X 8 c + P A 0 h V G y k W z s V e w / 1 c O T I I Z s b a K F Y a Y V C t M H Z N S Z I M z 6 B W 0 e A 3 o q i k R Y L l G w m P J M R U 9 B 3 M x W 4 g E D I H / G i 0 s c 7 G q H F G l h P 8 L K X r V P w q X u z / U b 1 G O E k 1 q S J F W G / v B / U 4 t e e Y a S z J V q j p I i s 9 S A 7 E M e y 3 1 5 3 Y R M A 8 z n K 6 O W j 3 x n x 3 V d C e Y F r R K Y H R J s / 6 Q b M U I p x S 1 7 n f J 9 S f E S W 9 u 9 5 Q V u k J 7 b g 1 N I x Y P o z A Z b N R M r N m R 4 N n E I z E U a r m k S 8 f w F X 3 4 O M F U 9 K s H r j V e h S z f Q m b V H q 5 M d W z h 6 0 N A 9 2 j B e r F u i r Z v J N / p R I E m e N U 9 5 o z O k n V b X b n Z 5 V H z x p Y P G 9 G k T M d h G B f r d n o D b X P F j W M p P B 7 Y m J / X U H A E 1 H h V y G r q m 7 4 4 7 C q D a E t N 8 4 5 7 o 0 g 7 j q t y F A s V p C o v S 1 b o 2 0 P B / t S 2 s w / O w r d + j 7 R T q r L J H e 4 O Q j E r p R O s E R 1 p Q t n + 4 T 6 C 8 D V I 9 i U + F N W V D C P 3 G B R J e K + S W x r j + T 2 G s h X d k U F r G A 4 s q A i 0 n 9 9 o Y L P z p l 3 l o l 8 A 4 k 4 I h F T f W P l o J 2 d T b X v q p u D K F J f Q N j o H D H B 9 H N 4 z I F T 1 P b h Y Z F K 2 W c / p / o T r y J I p 4 h x M x 3 D q 9 J J W O H I D r I l G A B s w 1 a L K L F 2 S 0 + F R N e Q i J k k 8 g u p B g K z a p 9 g b Y g n X v N 3 J O T 4 A f b 8 F W g O r 5 6 z f N d 8 8 j 2 w 4 d 2 i t a x Q c b Q 4 t c H v Z y y f U 0 I 1 E c j d + 5 4 4 8 d a U j k A X r b J P q L 8 A O s u m B n R r 4 H K m r 1 b L 0 G o F r O z f O 1 x n o s u c Y D M 2 J 2 g / 2 T 2 l L p 1 9 B w v z 8 0 q q R I x T G D D e h q 8 e Q z z S q E t B d 3 D h Z k G + s G 5 G J S y Y h S 1 D G 0 m k b 2 0 h 8 3 k K x T t F V X C G D a 6 7 Y b f 0 T F V x o k O F a 0 l 2 Z M e P w d t T N e y s 1 1 G u p 2 U q M a W V M + s 2 E j Y J Z 2 M m Y a q O r A P v c w U V e d j E j p V f u V / V q q o y U T Q W P S T R n w N 9 Q v 0 F w E 4 U n i N u a O l 2 A c W n W V F t Z u A 7 i G P w 2 1 N Y y 9 0 R + 4 Y S x q R k I h K D w S g E h 1 H M m V i v V r G 9 u Y 7 d 7 W 3 V e F m p Y K E A B g Y S 8 I t q m P t 9 V p H x I J + F J h I u n b O I W Y 4 j 4 T o H b a q A 3 N l t h K 4 H 4 b 5 Q g 3 F B h 9 v v R u E f m t e c s h V T A o 6 E z h 1 G a t j 2 U W u X 9 + N 0 Y X S C W c D D 8 T p 8 W 1 E Z p A 5 P h S A p k t g G O x S S M J s 7 6 9 h e O 1 C d M r g + R f I E Q 0 F E R H K z z 5 U v 6 I P b 4 T W 0 0 2 v e N P q R E n + l G I / V D l M 4 2 P K G H d G j x o Q 8 8 S H / I A f v Z 3 6 1 p r K 3 t 4 e d V 7 s o G A V M z I x j b G R M D a S a X k N S b B c U 6 t A W K w i 8 E 0 J W 6 + 6 Q s B H w M Q J D Z l q H G H W H 2 K U + q J p J J + 4 s I P K r i J J G t i S a j f 9 E 7 K J t 5 d F j Z L p m F O G n N 8 5 x D F Z l G o u O o p a p w Z 1 w w x M z 7 U s W 5 W f n k s C l D q F O M j K 5 b L a V e Y a h 0 K z Y h 1 n V n 9 c t k 9 H Y G H v + c g l c j u X z q B C s o c i s y g I + C v q G E G 6 y u y f w x 6 B P q L 9 S F H N i x 7 z 4 I 1 L + C m K i 3 l S H h n B + e A h z y S S W S k K e a B S D k S j 2 i r p I H Z F 4 M u E m 8 j 5 o G x o y w Q z C Y y E E t 0 I o T D T W m L r h w P 0 D J o I f q A 6 F n Y p h b l a e I O S J o 2 z k V Y p 7 + U E J O 3 P 3 U b P s p V Z X e H V V g 2 + m I V V Y P W n 1 u x X M / a w R c U E B 0 S G 4 o w 2 G T A w 7 z 1 a Q X J h E o V T C Q L J z M u W z b S / O j X X x F D h Q S z f q e v w 5 0 C f U X z F + c 7 H h 6 e q G x Z Q b C 0 M N 9 Y U p H y 6 X R 1 S 6 N O 5 9 + z 1 G x 8 c Q F f I Z A 0 v W J z q D p O h E J i d I r E h g U D l E Y q t T C J w P K K 9 g 3 a X j 1 O B P 1 G c Y 8 Z E u Z F X d b 2 I 9 / 5 3 Y g D k M 4 g o S i U b h / e O A p b 9 K Q q J b / / A 9 r v 7 8 I s Y m O s c M H g e l P 5 Y Q + p n Y X e 1 c f K P o E + q v G L 8 4 V 4 G 3 R w 9 f g r X o n A E F y 0 t L m J t v S A I i k z n A 2 t e b 2 B l + i M H R M G J x 0 6 4 6 R N 2 t K t O G 6 7 R N u n 8 f v X z + c E S V C K t 8 r q u w n M i n E V W M c j b 2 o V L R V g 6 + x 2 y y 0 e d q O / 8 E J S O F A e O y 2 H D N h K K 9 x z L G p V J Z R c V T f V 1 e X F H v X b p 8 U T k Q / H 4 v Q q E w 0 k s Z U d U 0 j P 3 U z P Y 9 C U r f C J l u N D s x f i z o 0 O k U k t Q n 1 F 8 5 j i O l n L A l V E e I R p R 9 l B U z b B 1 L u 9 9 j c i 6 B + I C Q y 2 q t E / T G k f R 0 r w / B B V s S k Z 5 D 7 b 6 G 4 N W g S v n 3 P J P X E y 7 4 p / 1 Y z 9 x X b n 0 W f S H s e h X j / v d U g 2 w n U q l 9 d T w m D v I 9 u + 6 g E 4 f r Q X I Z 7 n x / F / P p W Q z / p n u K R i t I 2 k 4 q o h O 0 M e t i X v p O + c x a 8 P K V R t 5 A d b 0 q b 8 o T 3 V z C Y E g X u 3 b w P R b N K X 9 d Q v A n z b + p T 6 i / c v z 6 A t P Q r S c O F C r 7 S v 1 q R U 9 C t e A g d Y D t n R 3 k D n b g H a 0 o + 4 Q 9 o z q B a R K B c C M k h w G 9 w X c D 0 I w C A p 6 Y y r g N i J 2 V D D b W k w j T c e H C Z P B 9 V R f c C R K K t T G 6 L b Y S N q F q F b F 9 A h 7 s p 9 L 4 f / 7 L 3 + N / / l / + p 9 5 E E c m t P R E W y q E Z s 1 h L 1 Y Q Q / B 3 y v A b V I c U d O 4 Y R d w x U F 6 v w j n v h C r n g + v p J r r 5 + 0 O f U X z N + d k Z D q P u Y a w L T E 8 p i d 0 S s 8 J / j g L P v 3 p 0 0 d s K b 2 N v Z x Z k z p 1 S q u L c l 4 H D H e I T Z u K h 2 A r r w q 0 Y J b M c z F z e j I N L Z H S T j z X Y O C U X 7 b C l 1 B 3 N D 7 w q 1 G o M 4 k 8 m q C I + w g 6 i t O J R Q L f i v / / e / 4 L P P r i M 5 b K q R 2 g s N u k g U 9 n 9 y D 7 w Z o p w U 5 Z s l u B 6 v F u r / 7 b / + X x i f n B b 9 9 b n c j C K y 2 Q z O X 7 q C k c v / g / X R P v 7 S + L s T q n 4 3 l 7 2 Y i B t i z z Q c F r 1 g l O t w W 9 V l 6 Z r O Z r P 4 4 + / / h A 8 / v C 7 k j C C R S G C 1 d F N F m S 9 l v 8 R 8 6 B P s 6 U 9 V 4 2 e C 4 U D J L h 4 4 g p 3 s 1 w t 3 M e y 9 D F 2 v o V g o Y m 1 1 D R c u X V D r Y 9 1 g E 8 o o i J r l a M 1 D p P Z M l X F w q L l k 9 F 8 S r i 9 F Q v 0 f / / v / i v / x f / s / k Y y 4 l I G r 1 1 z w 1 o v Y K / 2 4 N O g + 3 h x O S i i m 3 B O 8 n 7 8 6 b / 4 t X / v s n A Z / N x N r 2 Y B 3 T v 7 A w Q m u d R 0 c Z H D v 3 n c I j + d V s m B i I I b J 0 D s q 0 Y 5 r Z K Z z o Y p h 3 0 W 4 j K C y s S h 9 S B g O + t n Z a Z m w x 5 W d t L K 0 j M t X L r e p f 9 3 A y P q B s N g z z w 3 4 z r Z L n v 3 9 L B 4 9 f I z L l 8 8 j O X g y L + K b B t e u + z b U f y c 4 C a F Y W P / O S v e F S y 7 a 0 j b r C I 6 G 9 n G r Q O J k s j m s r q z i 1 d J T D C b G M D M z j V A 4 p O w g O h U Y Y 2 f v t 4 J / v 7 m 5 i c n J 3 o U x n d j L u x A N G v A s 1 e E 9 0 9 1 m S u 8 f 4 M 7 3 z / H r z 5 r L A P y 5 8 P v f / w H T 0 9 P 4 T / / p P 8 u E M S v 7 k 3 j 1 a q l P q P + e c F x S / e 6 Z H 1 Y z + K 7 o e q w e h H o T y I r k Y j h Q J 8 J 1 A l W + 5 T 0 v R t d 1 h B r e + I 6 g C 5 6 q 5 I C j 0 f S P A S e A o z y E z Q D + P 3 t + / P z p w r F 3 A A A A A E l F T k S u Q m C C < / 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 G u i d = " 3 7 0 e b e d 7 - b b 8 3 - 4 2 0 e - 8 8 c 6 - 6 6 6 4 8 5 4 3 d e 1 a "   R e v = " 1 "   R e v G u i d = " 6 a 0 b 7 9 9 1 - b 0 f 8 - 4 6 6 1 - 8 f d 6 - 2 6 6 4 e 6 2 3 7 5 a 2 " 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2.xml>��< ? x m l   v e r s i o n = " 1 . 0 "   e n c o d i n g = " u t f - 1 6 " ? > < V i s u a l i z a t i o n   x m l n s : x s i = " h t t p : / / w w w . w 3 . o r g / 2 0 0 1 / X M L S c h e m a - i n s t a n c e "   x m l n s : x s d = " h t t p : / / w w w . w 3 . o r g / 2 0 0 1 / X M L S c h e m a "   x m l n s = " h t t p : / / m i c r o s o f t . d a t a . v i s u a l i z a t i o n . C l i e n t . E x c e l / 1 . 0 " > < T o u r s > < T o u r   N a m e = " T o u r   1 "   I d = " { 0 C D C A A 9 F - 4 B 2 7 - 4 1 E B - 8 3 3 3 - 5 2 1 0 E 7 7 B D F F 6 } "   T o u r I d = " 1 8 c f e 2 0 6 - 0 0 d 6 - 4 d 2 5 - 8 d 4 4 - 2 3 c 0 6 e 5 4 f 1 d 0 "   X m l V e r = " 6 "   M i n X m l V e r = " 3 " > < D e s c r i p t i o n > S o m e   d e s c r i p t i o n   f o r   t h e   t o u r   g o e s   h e r e < / D e s c r i p t i o n > < I m a g e > i V B O R w 0 K G g o A A A A N S U h E U g A A A N Q A A A B 1 C A Y A A A A 2 n s 9 T A A A A A X N S R 0 I A r s 4 c 6 Q A A A A R n Q U 1 B A A C x j w v 8 Y Q U A A A A J c E h Z c w A A A g E A A A I B A a w 5 M Q c A A F i o S U R B V H h e 7 b 1 H l y N X 2 i b 2 w H s g k d 6 b 8 o b F K r J o q k l 2 s 9 n u O z M L L b S Y c 7 T S Z r T Q R v v Z z d F / k H 6 B V q O Z W e j o z O f 6 a 0 d b h l U k y 9 v 0 P p F I e C A Q C O h 9 b k Q k A j Y z i 9 V f 9 6 j x F I M I m A w E I u 5 z X 3 N f 4 / o v N 3 N 1 C O p 1 9 d C H A 5 / O p p D D F o r G H o y 6 j l T 2 N G K + G Z w b q 6 n 3 f / v E j / f n q i g V H i M Y j s n n d u B z R 1 D Q t 9 X 7 x H D o L K K + c e t Z b 7 h c 5 m P x j w W E P 4 2 o / U q l g m f p R Q x E c h h d v Q I t U 8 b e p f s o F z X 5 T r / 5 m W o U Z w Y v Q C / q 6 j l R h 4 G t 2 g / W s w b m 4 j + B 2 + W 1 n p m o G T q 2 b x u Y / N A 8 H v 9 6 p / g E o + G L 1 v P e + H 5 9 G R c n R u F 3 h 6 x X T o 4 X u 5 8 j E A x C N 8 r q + U L i p + q x E + 6 u e F A 3 6 n h 3 3 r w P n b C b f 4 W R 6 C n r W T P q + 3 W 4 B s 2 L X S j s o 1 a v w V P 3 I B I b V K / l K y n 4 v S H 4 P W G s H T x A I j S O W G B Y v t O Q e + T G P 9 6 v w + M N 4 s b Z V X z 1 b E Z e 1 x H w e / D B f B V 9 Q v U A C e W P B L F X f o W g J y F k G p f r B P z L U z 9 + c V 7 D s 2 0 P L o y b N 3 W z 8 A M q t Y w M R Z f 8 a 1 z L g P z d g O 9 t h O y x 2 g M k V O 1 A j h e X G + Y 2 B 3 1 2 P 4 X l c h 5 n Y k M I x a J Y y n 4 p 5 2 C g X N K E v F 7 4 j S B q I U 1 9 d s J z T T 3 m 6 9 u I u s a w W f t O P X c i 7 B v C W P i S 9 c x E 4 Y c K I m 8 H r G d / G R S L R Y T C I S x l v l D P e x G K q M s / T X f J w D / m u C 3 L 5 3 w m i e r V O m r u G r z + 5 o m F W D 3 4 H j M D V 6 1 n N v g d L i H p S 2 S z W Z y e f E e 9 u i M T a c R 7 C b 5 a A Y V a X i a 9 E b j 5 R p 9 M n R G M x m Q 2 9 2 E k e F 6 R i V h O e + Q m A o Z R V W S S i V L B g D m o P T K D u R b P Y r D 8 M U L e J C Y i J p m q j s m U A 6 E V l X v m z O w Z k N m 3 3 n y j z 8 Y H F Z m I + f j H 8 L q D 8 A d D 0 O p J 7 G Y z 6 n V X 3 a U I t G s 8 U W Q i S D B + 1 u s K q u d E s Z r C Y u Z z a D I I C O 1 J M 5 m y l X X 1 S I n 8 5 4 a + r 6 v z q G t 1 B A y / m o o I V 6 1 x v l 2 R E S n 6 2 L z 4 9 b T I 4 2 8 N u c j y R B 4 6 I i j H 9 s i j b C 7 u L 8 l + h 2 H f S q a d r P v w Y y P R 0 4 d k I o b C Z + D 2 7 q P q L y I Z G 8 X O 7 i 4 8 / + 7 f / 4 f / a L 3 f R w t e 7 X l Q q L h E W t S x X 3 T J d h u T 4 T h m h 2 S w u e p K d a J U W d q / L W q D i H t 5 j f + Q 3 M f Y 4 D y q d + I I z Z j k q H 5 b g n f K p / Y f b 3 k w G m v c T e 1 p G Y G 3 g u p Y h F t N c y Z S 2 h I O 6 o s 4 q K w g G Z x D R c 8 h 4 I 2 i q O / C 5 6 3 A H w q j U p R j B z w I 7 C d g F E P I Z K s o R F 4 i Z 2 w q Y s z E P 8 B g c F 7 O 1 4 2 S f q C O 6 5 I v c / 8 Q R u B K Y / C S a C U 9 r b 4 r U 1 k 7 / E 5 N L 8 o 1 M M / 9 T a G W F Q k x 4 J X j C p E 8 c i 5 + F 6 p V H R U j A x 1 F d Z 4 x f 3 d V m a S I y 7 x B L W F 4 u I 7 d c B 6 R i E w M 1 j X s h Y 3 8 P S Q m p r C f T i M U 6 q 6 m H s g 9 H 4 r W 8 W j d h 6 B / E 1 5 P U F 3 D V 5 v 3 Z U K T 6 + 0 R N V / f R 7 q 8 J B N X G P n a m C m h + u i M X 1 7 Q 8 P a 0 j m G 5 q N M D d b F n 3 p M L G Z E L G 5 A L G F D q n w 2 X 0 T 7 g k j 8 J I v + q g F y + g L 2 z p k 1 E n B 3 L W X t C t C U N / v P d Z + S R 8 F m l / k x G z Z k x 4 I 0 h 4 h t R + 4 T H U 0 U o G k B V k 8 E 4 m E F t a A + u 0 V W M 1 2 9 g P H d D / a 3 b x a k Z S A R m 1 C M x F D y N 4 D t B R S J u B 5 V V e b X T a K y L R A 6 r P f u z 3 H 4 M U l + X 4 Y m b 5 9 S A S 9 m L S S E + U a l l s Z 6 / q / a d K L c I T t q z d x Z l g h q I W a 8 c D U M o S 7 s x m U 2 Y 2 p n j P j p R z J v S f 3 p 4 C 0 8 3 J 2 V C X U X 9 l Y F Y L C J / T 3 E I k f 5 + H G T P I F V + J m N E g + s / f 5 P t c r g + P D L d / E p I 5 S Q O b w B n 9 6 W s O a h G Q h e w W 3 q i 9 o m 6 q F 5 u t w t z s Y + V + p H O m D e l H k g i W 7 4 p g u 0 G 5 o Z M / U 9 7 U o b / Q o N M t o S q y f f J p K 1 Q r V b h 8 z X I W p N j 8 r y K W h r b p Q f W q 6 I + i U 5 Z 1 W T W F z u B n 1 8 Y + K k 1 8 N 3 w p W I Y L p 5 D U K Q g Y R P C t l O e 7 H 4 n R r V J c r 5 G K U v 1 q / V z z R A b p l Z S h v t J w G t p / 8 5 W 1 G o 1 r O S / s p 4 d z 4 6 q a R p 0 2 Q J R U y V + 0 6 B K L 7 d T f m t R / d Z 6 B f j m 0 e / w k 3 d + Y X 1 C 7 l G p D F 8 o K J + t 9 S V U L 0 w N F J v I R F R f V b G W d o s t 8 1 P U q r z h z a N j L v Y R p o P v o 1 L I o V z K I Z l M q G 0 w b G B + 8 H 1 F p n t r X j V 4 S K Z K B 3 v K J p O N c q G A f D a P 7 R R V L / M 1 j 6 d Z I n p 9 H o Q i 9 H z Q J e I 8 a Q O 1 4 Q I C l 3 1 Y y d 5 E 6 V Y J 4 + H L 6 h 0 S Z v + H D S w M L i D p / c n h a 6 g b 6 t H n D v U Y 1 K 4 T k y l b d q G 8 X 7 K e t c P j 8 c h R Z Q K Q 7 x 0 O n b N e 7 Q 6 S n m T i B H R S V E s l G H I P S l n T d j 1 E U a 7 Y e u O A l a p 5 M + z f 6 h K t c m R g Q u 3 b I J k I e h 7 7 h O q B s a g L / / L Y h U L J F O + E e 8 G P 6 a R p + X p c t 0 U 6 P V b 7 B J 0 A 1 V J B b r J M Y w L e i n I h i 9 p 2 s 3 s 3 4 D X E 8 D Z v V O A I L x W l I Q e 4 V + y 4 R K C G g w O 5 4 w L a A Z 1 A C R r y D l j P O L v 6 l G N k K f u V D D w N o Q 9 C 2 C u 9 s N 6 V Q T 6 3 K M f 6 Q Q 1 m m z w u U R G 5 T x d x q Z p W r 5 0 U 2 t O K 2 H N C 5 o z 8 d s t R E A / K u Q 3 1 d q 2 P e K 9 h O v a e 2 E + m Y 6 U T y v k c a r q u H g l O Q L d e m k N Z E 4 L R F l t c X E a h U M T O 9 i 4 M w 1 D X x Q m X G K o k l f + J F y + e v 7 R e F Q h v 3 F P m v a k / M B C U 3 9 B 6 h 0 6 7 L i B X 3 L e e N e D x e P u E 6 o X B q A e / v F i X G d P A x r 6 O 3 z 8 U 4 9 + 6 Y m u 5 W 6 i 7 m h V 6 w x 4 5 D q h Z N F r E d 2 s N m + G c o e H 3 i 5 3 9 6 E u Z L 5 V 0 W B Y C q O d r u + r R R t B b U 9 K t G 3 T N Q L l m q p m E U a / K 7 B p B V Q 8 J u b z K Z a y L 3 u K p m 5 6 9 + c R H i j w x e r 4 s 2 K r e a P g S t o o N t f I 4 W L x l T j 7 + 8 w G 4 w 2 5 4 E v K 7 T z D K v F 4 v S j L Q U 6 k U N j Y 2 s b y 8 i n K 5 j K c 7 v 1 N b r p R S 5 K i W m y X d 1 b E s S r k 8 / H 6 / q L x e L C z M I R I J Y 3 R s R F R w t z k x O e A N m L + f D t U z Z 0 + r / V a 4 3 p K / G z B 9 j + X v 5 e 6 K S q d e n 3 c h F j b X r F r R J 9 Q R 4 E X 0 y 8 W f H P T i s 8 s h a L m K 6 N N y i f U b c H k a h K I K q N e L a u b z W D a P W w Z H I B J T 2 7 X p B g n 0 n S o + m S 9 A E y P c u X H A 0 D D X K l X E v b P K f v K I j k f 3 v b 2 5 3 B 5 R N b u 7 t L W K S W q b F I R S 3 7 w l s f f O Q / e U M Z X 6 U E 7 C n H c X r X U f G 0 4 V z + f u 7 i x p n f H L 3 5 o D f O G D 1 / M G V s U e K 1 R T 0 N 1 Z 5 X k b G h r C 4 G g Y c 3 M z C A a D O D / 6 C 7 k P P t x d i 2 C v 3 r B Z n b i 9 O Y B U v p k 4 v U C 7 q 3 b O V P n S a d P 7 2 Q 3 B q 2 7 l 3 D G E W O q n r 7 T K L R N 9 Q h 0 B 2 0 N m 4 9 V + X W b 8 + q H a 5 0 Q s O g F / K A K v P 6 h I 5 J X Z k q C u / u 1 i D Z 8 / S s v M u w / v 2 x 4 E h K Q k a v P m U 9 u 5 k c 8 Q 8 I W w V v w G s c E i n m 2 Z Z H y 0 K b c r Y G C 9 c k s 9 7 4 R Q 1 C s q T l 3 U o O a B P R P 7 Q K 1 J r e X u Y L + 0 p B Y 2 5 2 I / w a w h t p M 1 N u o l G S z y t 5 0 c E s Z + s 1 R 0 z v j V A z H G h 0 W F W t N Q e V B G 4 d u s U s d s l c w J H n e / t G g 9 a 8 D n C S H i G 1 I R G l T b i K A 3 o R 5 t c E K 4 P p 9 X y w C d 8 O H k A d Z S n Q d 6 L 9 S L d b F z B / D g R f f r a s M t x H I t y X e M u X C Q 2 4 P x X K 7 Z s k i v Z U t 6 9 b 1 8 n Z E Q f f / G q a o 5 G z n w u 0 c 6 f n G p s f D 6 8 J + 3 M C a 2 j X c 0 h o N U G u P X x 7 G f q Y v h 6 s b q n z Y R G k h i 4 v 2 4 + m y t Z i i J Q 5 R u F s W e C U M r 5 d V s v 1 l 5 A p d X w 3 j k i g y k u B p 4 t H + o s s W 8 0 9 j Y 0 n F h 7 h z W C 3 9 S f 9 8 J M o d i Y z m D 8 b m Y q R Z p u i I o S e G U W K H M M E q J P W V b M c L D K Z W I 0 t c F G F o N w c s R e I b N C Y U q 6 F z 8 I 7 W v y 7 m 4 I 2 7 1 6 D 3 t h 1 Z s J w 6 9 Y T T g n X C L j b G u 3 b H I 3 f K m A / s y 6 Q w O N V S q O m p C 8 e a J r R N Z b e R d M Q x F j j + s q + s l + K Z O F j Z l f G V g 6 5 I P k w M t E 0 2 f U J 1 B M s U D 7 Z d m N e 3 G V E J H T a t i r X x L V D C u 7 0 w j r + 3 I Q B F V y g F G J T D U p x e M v I G U + x k K + m 7 b w L a x V 1 h E + k D s t 4 i o J y 4 z w s G J Y m U Q 4 c C + c i I U 8 2 V 4 f W 5 U S j r C U b 8 y y M 8 O f 9 Z E q P G X 7 y H 0 r j m A + L p X R v 5 U 9 A O s 5 r 9 W k q 1 q W O p b C x G n o u 8 q e 6 w V v Q a 3 D b f X J 5 L 1 N i a j 1 5 D R 1 j E a u m C 9 0 w 7 D E I k n q m 0 v 6 K I O 6 5 U W D 5 2 F z 1 c G 8 K t L 3 d X i V t D B 4 R H 1 n O B E 1 G p v H Y V X K y m c m j X v c 1 / l 6 4 J M 9 R u U 9 Y Z x b 6 P + s q y M X F 8 w g K j l i W J U A T 1 o r T i K T I Q r L H Z P R k h g B Z Z y A H O z Q 4 N W s 7 f V o + H b w m z 8 X X h q p p Q g c s V R 9 U g y E a n M g n K d e 7 0 e l H F Z y G 6 q f y Q I y b a Q + F h 9 z i P S x Q Z J Q x V q J f e F S E P 9 k E x E u d Z s V 3 R a a H W i 4 s q j 7 G o m l y H S h b a f X + w g + b X Y y H + H g r a r I k u 6 g W T q 5 X g h v I 6 1 u X b 0 J m M r F J m s u Z M O k O P C e G y g U s t h f i Y h 1 + 8 b / M M 3 S 3 0 J 1 Q 0 X Z v 6 I U d d F B C O m C 3 o z 4 8 J I T o N 3 2 r y R 9 s K u D a 6 Y T 4 u E 0 m R A M u p a M / L y 2 L 7 Y y C j w / f I r D A X P H B 5 j I n J N O Q D s 8 B 6 n V C C C G B O C b J t G s e V p O g 6 8 r g T G Q x e V 5 3 A u + Z 4 K 8 + E a F S W S j e 3 i I w w G T 8 m x 3 W q d 6 r h w S l M e n 7 8 r 6 T 2 N Y L 0 R s V B 7 I o r a h b o i F M H Z n x v J Q s n J R z 4 n 6 V X A r w x m L k q H w 2 G U S m U M D D T b U K 1 o l Y y F q g f P 9 y P I a T 7 8 6 q K 5 d P G v h d X c T X V t + 4 T q A K 5 r f H h m 5 T A g l t B e a f C f a r i 6 n Y P e j v I O R K I 9 1 Y W 9 0 n O 5 2 V t i f I 9 i J H z u M L L a x v j j 6 w j d C D c d O + a b x v L m K g a H X Y c 2 V T f Q m e B c 1 J 2 M X k X A E 8 e T 7 d 8 h F A q L D X R D v V 6 v y Y 2 3 V o 9 r R k V m 1 2 Z j X K 8 I c X V z 7 U a v 1 p H P V B C O + U X W V O Q 9 Q / Z 9 c i 5 + U Q G v K m l I i c 1 t v 1 j C c D S i 1 r x i g V G M R i 6 g s l h G Y D 6 g v J / H B X 9 D q V g W Y v W 2 a 7 R S U T l 8 F A I x B H z m b 8 + V X Y i J D f w 6 o I N i 8 2 A L k 5 P N i 7 f d Y D y p w 3 3 B p e 7 t U O h 0 X + X r h M 8 u a E 1 k Y v 6 N d 7 T h i C h o o m L p p k s 5 6 T F j z 4 h K I W / t t a I u s + e e k G l b z e y j 4 f N t Z C J I J o J 2 B j E c P K s e k 5 Z 9 H h U i 2 j F 9 n d A 6 h F b 2 z Q n g 9 O B P R S K e U g Q h X I y l s b B R c O Z M u a B p E b i 8 V e V 1 Z H 5 S J B b C 2 P Q A Y o k w B p J R D E 9 G F L m C I n z j i T j C k Q i C o Z D 6 / H h y Q K l i H q / Y c r U 9 I d Y X C J 4 K H U m m V o n M a x O y o g 9 6 g Y H B V G X V k o J D A + S v + / J F L 5 W w O 1 w B 1 7 H J R L g W z G v J v D c s M c 6 j j z a 0 h v 7 4 R S V 3 R x u X K u i N I l U 0 L 3 o Q j a g E W 7 W x U a 5 l l U T i L Y 7 4 h o V M n 5 h v C J j o 1 w o 7 4 J J R z C R e L D C O e 6 8 S h w T I i j F f E l P N G Q n R j A a l G O 2 Q K e X U Y K U a t X 7 w Q K 1 z M Z 9 q O / v I / J A g 7 H X a e X U U s 7 t I Z c 9 b z 1 v Q I Q C 4 E 5 z q I L + f 6 q C 2 2 F 0 F m 3 d c F x v a Z h k v U n / A w e 0 t 1 C v t 0 o Z h T E R A C N 2 K q E i n j 8 9 U l Q P p 2 0 W o B d 9 y v t t k 1 4 K T m V 8 N T 6 Y u + / O i I / R V v n b Q f j I M 0 0 u k B g e v k E U y L u o e V J 6 I x N k x X x B U q h F U K 3 M Y T C w r T 5 g K k m x Z v 7 L B A e Z 3 R 8 T G a v f W x X w T y m O o 3 6 6 L t A r h w a t 9 R I Y e q v d 4 H u p v c Q E + 7 z 4 K e u P 7 z Z N r v o 0 u / e e Y H 6 p h P f + d n H N O h f J Q J c k U d m G 4 y 0 i 4 p 1 B + r M F 3 0 Z S 8 q 9 n v 5 X f k l J s 9 s 1 9 C N B p V U Q f E i 5 0 P c H 7 8 W 9 T c z e c c 9 Y 5 h J N I 9 5 o 5 2 E Q l M O E n W D Q V R J y M B N 8 q 3 S 9 g 8 d 6 c p K 3 k + 8 I m Z x 3 Q E n C o v U R E i l W o e L K b D c m 2 r m B 8 z 1 d N e 4 O K t d l 6 + W z l S O k D U Q u O h q M 0 z Q q B x U b N f y f 4 p F / K 5 Q p 9 Q r Q h 4 i 1 i Y u K 3 U L U q V i l 6 A t x y E J 2 o S h G S x w 4 I 6 I e R L t s W / 0 R k w 2 + J S t 0 G S U J r M W 2 s 8 N o q f F 2 B 8 W J L h U U N e 2 8 V E 9 C 3 1 W X t g c r 8 X D O 1 T u P 1 / V J + n 6 k V 1 j / u P V r 9 A p V L A 5 d n P Z J B 9 g b H 7 V 5 F + / 9 H h 2 t B v n 7 h w e u J P 0 A p u I Z c 5 m P d y c 0 h G 1 u H x N 8 / y x y G J 8 z y n s z d U M q H / d M M W 1 b e r 8 I 6 1 S z 6 S M V P Y Q b r 2 3 H p F V O H t 9 5 W N Y + T F b o m 5 E L z a b m O 1 E k o l H f L w h m g A 8 j / P C W w 5 o r 4 u 3 7 d R h + d t + T t L G j G 7 e D + V x t D w Y F s + V Z 9 Q L Z g e f o B o K A V X 3 Y 3 Z u E m C 0 j c l J T F s c J D k y q N i + J p S g m Q g K Z y w B x K 1 a q o 8 B F U + h v q 0 O g 8 I Z t X O x N + 3 n n F A 1 V X o k S 0 l N B G Y d s b 2 S v a b J r c z n R V B d 0 L Z L c R Y + C 2 E h d h 0 + + 8 U n 8 r v + E C R n H F 5 J A H P j X F 6 j E z Q X l X g P 2 W O F N 3 Q c H 9 z F Q P R D a Q 3 q 0 i O m C p s U U s g 7 D e X E F z e y u G 5 H 4 d Q B L / P 5 w p h O v 6 e + U I P a L W 8 S N V 7 8 p u 8 S i 1 2 E n I q e l 1 F f d O 1 v 5 y K w u P 5 G p H l I R Q W N l W W c n x t B l 7 d B + O C k F R s u l Y w G f G c S G 3 W l K C z l I n M r m R 3 q f f y x S K m Z y b V P T j u 2 l T f h m o B y U T Y Z C p X x V C X W f H p t l u l s R / Q i B H Y Z C L o 1 X K i W q u p w c Z t P v G x e h y P v K U G L N E 2 i w q c Z C J 4 A 4 0 H B n b 3 T a n g L H 8 w F W s e m C R o q Z Z S H k F u D D E i G L p T q 1 f E 9 t p S k p O 2 i j 1 A w 5 Y d Z p g l R R S 8 I k k 9 9 b N I y D E i d I R 4 y 6 L 2 B B A O b 6 t 9 b s 5 z d w 7 2 X u D v P w 6 Z C L / H X G q Y j p q f Z 7 S H Q l 1 + p T W o N / P f y 3 n d l E k j h t F 3 T s t 7 b m i e H O p z V e h n S q j J R E Q Y N V H d R J r Y Y D L i T t E D 1 6 h M c x N y v B 5 k M m 7 W o F U 1 F S J 2 L D J Z X 9 M n 1 B E I + u o I j n q w M G R g s / A N 0 l q H t R r D 3 a Q G + j w e p E s s W t A A 6 0 u s 5 m 4 p i W U j 6 B k 4 d E B 0 Q v D d I I o P 2 x e M V 7 J f W 3 s m u K j s H O j r + W / V Y K c 3 k s f e L 7 1 Q z 0 v V f f W d s / E b h x K 1 f s k 8 / k F 5 V U 0 a b 0 8 b G A w v q N d I 1 R + W 3 5 X H 7 s P k u K S y U X n a f e G U x 7 K P x 4 V S o q 5 Z d o y r j v U D 0 5 k S w p A Q r Y 6 E a 1 q t R U 3 4 r s g r p k f U 9 m Q S b j t 5 z I H R e A 2 r + + Z v 1 y s i b R 2 f d 8 L 9 o Q c X L 3 Z x z n S C l R r W V / k c c L s M v D V 7 F 0 P B B Z k p T X X H y B m i r 7 t F u l S w n L k j B m 0 j K D Z T m E J C b A s b t p r S C f Z A o Z 3 C Y x F 0 g Q e s G b k b G C j q Y + 0 K n z k 4 G F i a 0 d b U v h M k a t Q 3 a T 0 D c t X G Z 7 j o P C M S l + f Q j b y P N t y 4 N G n + t n R x G V H v B N Z K M n l w e c A l o t n T e f 2 L t q F a M J a B q R U L a i 2 u F / R 9 H d 5 B h 7 g V t J K S i 9 x V o 6 w W v w M Y x F b l W 3 n V p a o 1 U e p m 8 x v w o 9 m j 2 g u M + v e 1 O B h s H m U O i i K 9 D d N b 2 E E S 6 b q c r x W W d B T q B / J d 1 n 4 f g k / P F 1 T A K M n 0 c N 2 c x U g m g i E z T j I R Q c u u U K g z i k F X 9 k 0 r K J m o + h E z s f f V o K Y 9 d R S Z O E h 9 P j / W 9 8 x z e C Y S R O 8 Q 4 k T Q T i O J 7 M 0 J h v 8 Q / N 6 t Q n t + U + Z 3 B U W m H 9 Y 8 a n A f V F f g o + 0 m q t R u 7 l Q b m e b j n 6 h j q Y T K Y k V J C a 7 B 8 X z p n m Y U R D e Q T H R M 9 M K 0 d Y 3 i g Q m l c r H W I Z 1 B D O Q l U j V H Q u A x Y A g p W k H u K P 5 4 z H N h b K D R e l p i a x U L D Z X x S G T 6 G b u H 8 A p / / I 4 I 6 P m R G s o P G u p J a 6 x e z f A j 4 H N 4 v W Q W H 4 t c b r N v C H r Q K E F M 6 W D O g k 5 N w 7 l v Y z f v U g N U e b v E f i B O e T R 4 X y x g N 3 1 0 e r h J W n N j l P h O z h y E t O V a k f i F u Z b z 9 r R p + 3 F t i s S q 1 a q Y G G h I Y B v 0 G q 7 m 7 l j P W l H H g 4 3 e a z 4 u f 7 M k a F 9 i a L 4 g 5 U r x 0 A u a 1 x p F R D u B k o 1 S h a h U N F S q O o o i 5 Z c W l 9 V r r R i I R 1 R e l F b W 8 e 3 D r U P y M Q J D i 1 Z R u d d 5 A u u I U j / 0 6 B B / Z 9 k S N v I V F 6 J W t D k D I C m h e o G D t n 1 g d I d Z n s w Q G 6 1 5 c N l 4 J V J p Z q A k n 2 H 0 t x s B 0 T p s l c 0 o G V j W z P W d v c w Z D M Y X R b K e V 7 l E t i R 0 Y j P 7 F O V q F o n g G A Y j s 9 a r D b x c A U 5 b L 1 O C s Z R Y o T w k E 8 y W S K r u i 7 l 2 y F U r 1 g s V n B 4 b t p 5 1 B q s 9 + e Z N D 2 Z d p E + V + R 4 y g R T 1 l H z / v o p v t L G 9 v Y O c 9 5 G S f G r y q c Q w F J h T v t N 4 P C 6 S x q X U M m d m r t O m p D O I D p f j Q B O J 5 I 9 Y B p G A 3 / f F 3 9 / F T / 8 t b c m j 0 S e U h V Z C O d G q 4 3 c C B / p x c H N R Q 6 Y c x q m R b Z w Z 7 h 2 N z u B R D h A O F L r b q 7 q o P 9 7 y 4 X f R 2 1 U x 8 j J 7 N 5 O I q o s d X b S Y u o 3 Z 5 D v Y y y + i W M 1 g Y a h Z g u a + q 8 B 3 R m u K Q 7 R / b 6 E A B I I B k d 6 d o x y G P G f E l m l X W 5 l i H 4 3 1 J t R J Q D t y n f a c h e N c 6 7 X C X R W n O B s z 4 x d / L L I 3 S 4 h / 2 D u 2 k O i r f I J e Z G o F 9 X k a 6 l P R d z A Z b c x a 1 V o Z L 3 e P v p w f L v j x m 4 s 6 h m K 9 1 a J W k D Q k E 2 9 Z y a q n M O a 5 0 k Y m w h G q J w R 6 X 6 S c V z l C 5 o e u W 6 + a S B W E r F Z 2 r D M O 8 f n G p + o x i b k m M n E g O w d z p t b u H C G c 0 e y 9 U N 2 t o p a u q Z y w u p W S 3 w l q H c g a q q N h M 4 + K K q f t 3 O m E 6 c i 7 h 2 R a S X + n b L D X B a M t f J f k 7 4 8 w p 6 i i / 8 0 T K u y r I 1 V e l I v B t I r F p p u k 7 + h C l O Z w G 9 a + 0 2 t + t d b z + Y u I 8 u x x Y f X O S k 5 F J h w X 2 c q m e t w p P m 5 S T 1 p h S w 0 + m g P 6 Y 9 z f i u H W k h d l j w f V x S p K t 0 v K G 9 k L U w N v y a B s M O 2 3 T 3 z w C Y n C V y 0 J Y 7 3 1 9 S s v P j 5 l r r E d G I 0 o B S f m 5 T w Y x q Q z q c R 4 o E p A q w B V x 3 Y c + E Z 8 8 C Q 9 K k 7 S 5 T V P o L r U 2 Z t o r 0 d R r U 1 X V s Q u f U 9 5 T I + D 2 e S 1 E 6 n j r W B w L 1 X f O 8 / b U / e d 4 D 3 q q 3 y C q / N 3 x E 4 q q A F H N z C L V V a + K y H 4 T k g N d n s g r m Z v K X W G + U O a n k d e 3 1 H l g h l p / C x 1 R x V C e b H x C / z 6 Y u d B 4 Y S t V t G T R f d w J 9 C 4 V r X q L F K 1 Y n 8 / g 8 F B R 8 4 Q 7 2 T n j y o U t Q P s F Z b U A K u L A V 2 u 5 e E O u l D 7 W v 7 0 w w o i / o Y K y v M r F a o I R U w b i r l d U 7 H 2 S H e n O s w k S Q 7 0 k 4 C R 5 b z G R 6 l x O 2 J H j Y 6 Z C Z X H R a + J 6 n W R / j y P 5 E + 7 e 2 f 7 K p 9 g J G S 2 b e E N y F T W c X 9 d Z k 2 W v x I 4 Z 3 X 7 B s U D U 4 p M B K P J O a h I J u L M 5 O / U I 4 t h O s H P k L R E y l E X r x u Z b H Q j U 0 f I R 7 e z L h R + 2 6 5 O b h y 4 8 c O G H 8 P h K y j f L c E V M o / L j i G B a 2 z d Y q 7 T 8 D x 3 r E q 4 H i 8 j 3 8 1 6 G E y Y 7 A Q S 4 T C l 5 D X G L 6 M 3 e A x + r 7 0 R y g H h O G D i i G T D f y 1 4 3 p E J p s V C q G 0 a q N 2 V 8 6 3 0 V T 6 F z W I j J 4 h q 3 + T Q E x T G A s h + W c S t Z + Y l o k p o u 8 7 / 6 Z E 5 a 7 P + g q m G m U U h b a z n v m 2 q i m Q P k o B V j 2 E o d A b j k b c x H O z t / q Z O 3 g t N 0 s n C W L y O y K / M G X Q n 5 8 Z e 3 o W y C M z J A Q P v i i 0 V D s h k c d U 8 t 5 C o Z p w c y o E U f N a 5 x f 0 T K k W d k R Q e 7 / E y h L m e x m s w c 8 z w o k 7 g 3 z t R f a Q 1 T W Z c j z o p n H 9 P M P q C E + a P Q T w a w J f 3 X 8 o J W i 8 I P B N u e N 4 V t T V g W 3 p / 4 2 B g q Q 3 e B K p w y U g d 8 Y / D + O C c O f i c h H l 3 V g f r 8 D G E h 9 g r P l e E s 6 E Z R a w J q Q i 6 v z u B 0 Q v 5 8 v E a s b 0 u R m O G a n T A 5 L u s t g n / r B + 1 H F M 6 7 j b N / j v F Z 4 c J j 3 a 8 I d d 9 I r 5 B 5 X w h a C d 2 w u J e o w b F c Z H K t 1 d d J U g q N j Q o V v d V N 5 J W M F j 4 x 4 B O i o R M I C e F X e q Z 8 5 s u 8 8 t H Z 0 6 h k O v s o e g T S j A s E s M G V R D W r m M y 3 3 b x M f L V b S x n v h I V p I a Y d 0 b d 9 B E Z p L Y m x p R 0 E k h l b P K 5 4 V W f q c p r B M t Z 8 X n r D M w 6 d B O J 3 h L o d c B m A g T d 5 d x I H N X r y Z J 2 2 6 7 7 G L t / X U 0 c t u S c i 3 x 0 S D C u A x H 8 2 4 n Y F b B r H x d 6 u V Z E O K p S K y w M H + 1 K b k W t P o y H m 5 2 d B G y 7 E x Y i E 9 W N 5 i / L 5 b p X V 6 I 0 X 0 l 3 L k / 9 u t j N m T f Z T j j l P W c A g E t z w R v r / L v 7 h B K 8 2 j G g 5 b 3 Y W a n i 4 f p v k S 9 k s b 7 / B K u r y 7 j 3 4 F s c r A f w c v U J v N U k C o U C M r l 9 v N i 6 C U 2 r q J o L w / 6 L C L q G w L p 7 V L D / / k F j s I Q 6 T + z H Q m s M W S m f U 1 u 5 2 J 6 c a M M m e s h n 2 j 6 c 7 e n h i g c m 1 a B j P Y u t t 7 5 F a b 0 k 5 6 6 r k J u a E M 5 t B F T 1 W n r T u D 1 c v Y 5 C P o 9 c a R 9 j k U u H C 8 b 8 P U e p o k e B k v P y R L s q 2 X p U 3 2 T z x b N T W T q B t i b X 2 1 r R q v a 9 C a Q 2 6 g j 4 X I d F Q Z 3 / + o Q S n B p 1 w x / 0 Y n Q y h r D o y A E Z N c G Q H 0 P j E U y f E j t j q o S z c 5 e R d v 0 A X S z 1 R G w Q G W 0 W f 3 g R Q c 1 d x L 2 t t K r y y i K W d s E S g l V 8 v O 6 a 8 t Y 9 T / 0 B z / d + j 2 e 7 5 p a X g c o F S 5 Z e V u W X Z Z 9 b N r 2 v U t W 5 T x X H f l 1 t q k x z B Y V i C k 9 3 f 4 d C J a N e f y b 7 P C a / R 6 + a f z c U O o X p + D X 4 6 j F 5 v Y Z 0 c U 1 J p P 3 S K 5 G W n y A 0 F c J C V W y / E l 3 C f k T 9 Q 6 o u h M / v V d v I 4 D Y i 0 S g 2 0 s 9 U w z U n O H g 3 D z q X Q + 4 E 1 l O v P H N Y 8 g 7 m l G 4 1 j n 3 U 0 G c 1 p H 8 t b B 6 4 M e J o i m c T p v x 1 G c O s H i v / 7 l j l p 5 3 o u 8 0 F y b C B s Y R V / 8 7 d 8 G b R 6 c B E v o n n 1 x F 8 j 9 W I v k D E O w i / N 6 o K W z K F Q O U J t Y C 1 8 1 y + u x j y X F a D g L U i 7 H Q E o l X 9 a w U H P i s U t d o t d q 0 6 Z w 8 l G 9 2 O S c L 1 m t m J 2 n 4 N r q g L f 1 i q Y W H M P M + B w B y S w V n k s j n E 4 s d b V 6 p u V u F O u q F 9 J + Q J y K W Z F H J 2 y M a 1 Q b s u 6 h e J m b + P k d x l + C a O F u e 8 B l x K O A p L e 4 x D r C L g D Z v q r P D W 2 K 7 D b R V V 6 Q Y S h W X N 2 O O L U M 0 V N n W 5 n / J 7 W s 5 P x f t l q i g Y B V G r x e a O R f s S i m D B D 5 + o V 0 Z L z Q Q 6 H T h Q S S a C n S o K Y m O k y 8 s q a 7 S V T O x w Q U w N 1 B B 0 T 6 k u E g T j 8 e w y x k f B t m s 6 O Q E 4 k O w b / W q 7 3 S 4 7 L v 7 4 3 I t / f O R T 8 Y Q l L Q v X g A w g n / u Q T M R B x Q w m z Y v a 1 w n a W g U l m a E r L y o o f 2 9 e B x L C E / S o 7 O b Q O 6 G e Z C L o U a R 9 y l h J R S b R m I t f N 9 + D y u P m a I h i 0 b y m 5 e 9 F Z d 2 q q n M 4 h E M 0 T O 4 Z i k w E S a L a 1 A i Z + K + e E 1 X N M P d b / x F P 7 6 s H B R c b 2 M 3 6 2 s h E u E n s s A t D w 0 M Y G R l W V a L 6 h B I E f R m M + O l U 4 B 1 p z G D 2 4 O Z j 8 d s C W N C x G 1 j i 6 9 z Q e 2 q Q l 2 o H i A S C e L 7 R U G d o x / C 9 2 U h 7 v t R h b T k L v Y h i e x t / a X n c + d m T E u v 0 k O m 5 Y H v N o D + O f 3 4 S w n q G r z V + O 8 H f n U i Y t p g T h T 8 V 4 J 8 O I H Q 9 B M + C D / 4 r x w s 8 J R h 4 a 1 / X V h g u A 5 7 3 5 R 7 I f 5 t W m k l l u I r i N 0 X V a 0 o 9 t 8 o v B 9 4 O o j 4 k 1 / U t t 7 J r 2 f 5 m e 2 d H q c + l f A n + C z w n 3 k 9 z c x J G p e R Y I 5 + T Q b 1 c R 2 1 H R / 5 2 W S Q N c P F q 8 3 X o B W Y 0 P 1 n J W s / k C v Z V P u D t m a e Y i C 0 0 t c Z s B d d l b E + X E + u p q 5 g e / k E Z 6 j 5 P G N P R 6 y p v h / U c Q u X z G D / h 6 n 5 B S z V F L H Q C B + R x S d R J 5 W M q / + + e N s + 4 Y X 8 d b w + t Y N / d n G s 0 F f x A 2 V a l u z J I Z / z w j D S r W 1 + 8 q O G T M 0 e r Y D a c Z G L Y l t 2 I O 1 / d A f O s q N J x U Z d b t S b S b 1 m D e 0 y k X k j I K z b q U u q O K q t G O / X M a H P h m + p 6 F T 6 r M T h T N w J W k R k T x y f J 6 + D Z q z W c X Z j q S y i C Z O I s N h 8 6 r W a x u L / D W o X e + V J 9 c i q u B g J R r Z k S y a 6 J X q j 3 T i D s h K P I R J x U I r X C J + O f t Q a d u D q t I 7 j d / N 3 8 H j 1 l x t C x u U A r m Y i z Y 5 0 H K o l R b X G m b G / t A K k Z e I t T K J c 0 V T 1 o L 7 s s 5 t a w v F 9 V S x P r x d s q s p w z f y w S R y K S Q B Y v V T 9 h x v F N D p 5 V d Q a p / t I 7 m c o 3 A n R t M h F H 1 S j P V 8 y C N j 8 W l I i v X i 1 i K B 7 C y 5 e L f Q l F 2 N H m n D 0 9 L v 9 h g R Y + Z 0 H + W H g H r p o b d Y + t F p m X b C J 6 D U F P T O U Q c a 3 H r v h q g x f 7 d V b 4 T w q G v J Q f i C 0 h p 8 X 9 0 I f h w 2 D T X C 6 P m B j L N u j q z + f N w X Z 7 q 5 F i 4 X b V 8 O u L Z m / d 8 a f v m S q R X o f / / Y A M / j L y 5 X 2 s b D 2 D J 1 D D e P i K 6 g 7 I 6 q 6 f v 3 T j 2 s y u T C L 7 K g L E z k l S M Y j O s H c L l V o e u c q m W t + z Y R c A d T Z / Y + A r o 9 Z H S p f g H f F i U S Q T w f Q T e z 8 e G s N Q e A b a o w r 8 l 5 q v M 9 u C s p O h C d 6 v H y c 7 l M S s V r G 3 l 8 L Q 0 K D 6 f c 5 m 4 p w w K M n / 5 g k 1 k z R w a U J X b T Q 3 8 + y V x J t r D o S X O x q W 0 h 6 c G v 8 K 7 k I M R i S H o P u 8 S L R R I V A N 6 f K S 8 g L S q G Z q e y t O S i i j Y J h 1 x 2 V A 2 q n 3 v c C U B 2 Y V h 6 6 F F B G c k q s o d k 7 4 Z x F s b m 5 h Y s K M y G A w L c G a 4 c E g G w c w j M q 0 N T x u T W U h X 0 s 8 x O j k G e q 4 6 r N E p 7 L R N h h 1 r x t l s M l 0 w J X E d v 4 J p p N X r H f b w U 4 l 2 c q G 6 o H F 8 t Q E r 3 m 6 u I 5 Y c B i r O d P b a m M h J v f j N b l A N b w 5 F r K d 4 E 7 k Z E 6 K B s 3 y b b x 3 V B s 5 G X E 9 8 C j P I s s A M M r + x 9 H 2 / w c g m Q g O C h O N i 3 5 6 1 I 9 f n v c g 4 B 5 G Z O 2 i z O z X F J l Y I 4 J V j r L a h g y K X f W 3 r Q P h p M j / t 5 x q Y u a J e x S Z e u U H E b V U T U k h k s k s 9 9 w M k o n H 2 N 9 P Y z d n p h 0 w 9 o 8 b y c Q A W v 1 l F d N W w z C S 6 Z P V N A Z K c 9 j 7 b h H G g e k E 6 E U m w r 5 u d H 9 7 G U 1 r S e 9 u Y G V c t s 8 Z C V 8 w c 8 s s J M N T 5 j V k U R h u d e s + d B i h j F G 0 U f r K 4 e V r A Q n h R F F r 3 F u u 2 Z E 0 V D u f P 3 + p 9 o P e q i I g b c 5 Y L I b h 4 S E 1 I R 5 F J o J k I o H / p g l F V Y / B o 0 T U x 1 5 P 5 u X Y L p j l j 4 m t 3 D N E v J c w / E E A V 6 b M 9 R j W i G g F B 9 Z B y Y X l V O O S N s + O n f F s J 6 N S 2 q P / t n m t x 1 b Z 6 E q m h 6 v 0 V V G t z L P z o V 7 S 4 R k y b z L z q f Z F U s 5 Z a q o T P I b f 5 8 e I s h H N G d s 2 + B l A 6 z v t w + X J G n 4 j 1 + E 3 F z W E / y 6 C 2 r q O / K k N u A f c 2 O 6 h v C S 9 p 2 T q c a t Q L b s 2 + d L + H V S q Z e U 4 K G p H d 4 + 3 0 0 E o 5 Q / V P a / p J r d b + y i Y 3 D 5 E 7 H H D t R 7 6 q H v o E 8 l C U m W z O e z u 7 s F t l J R N R / u O U o d k 4 T r h 2 b O n 1 b 5 T h T s p K K G U Z m E 9 / 5 s F g 0 d v L 5 u X w e M y d W 4 W W 7 E x H j u H R K i O z c W W u 2 r P p B a o b g 3 I 5 + Y s l z R x n J m t b i T h D v W 4 D f I W u 6 m H P h K 7 S G w S 2 k f e k H m e R k 1 X a t N o + K L Y Q J 1 d 1 9 F Y R K l 6 3 N L p L A 4 O c s h k G m t L V B X z 8 r o t m F 0 i J e n R X E r f x F i 8 M S E M i 6 o 7 5 n l L 1 Z H g F q z H M e 5 5 2 3 q X q G N h + H 0 k g p O Y F z s n 7 E 9 a r 3 d G z Q r C J Z z 9 g H 1 W 4 7 l a t U F m 7 a X 5 2 f I t U x q F P j h e / C D r s 9 P T F 4 / H 1 D o R H R 2 U P r 3 u C z 2 L T j B S v x u Y j G k j E D a l 7 d 8 0 o R j n R p w a W c L z b b f M l J o a Y J 0 Q r 5 i q 4 U F l 1 f T m c V F X N j d i i P m n D q P L b S j x L w a 6 H d 3 Q D a f F d n l d s G c t E W p p 7 u w E m z G 3 p n n w 3 P J 5 0 y P J x M F o s r H W 5 L o W x O C 9 a 3 L w 6 q G 6 5 3 O F V S l l N x o D y I a u V d U 6 W r V k q n 7 x Q P d l A q b G 8 J j c q D b b o H S i H V W r + U V q C V n 9 Y b m 2 j Z F s N w k I H p N I N v w 9 C s x 0 g 8 / T b P M 6 2 + Q 4 8 W z L w I X k v u r w I Z c T G w d e U a M L f 9 u E + v z 5 u N z Y O x g K z + L s m H F o 1 L O 0 c i u x a v s m o e i I W M s 3 y L O x P y s 2 z L q K L u f f P N r U c H v J q y Q B V Y B q q a j U g W 6 w V b f X R d 2 K z j g K r a T S h A i U W q 1 Z u K y u 9 P V I 4 7 P M X t 5 I N 3 p g f b P e v N B b 0 y r Y K N x V p G L t h V 4 T y G B w o U k a r e f u K i L Z X r 6 R y J S Q 7 S t R x 6 z P G B 7 s 5 p f h m / H J u T Y W T 4 + L o p Z t s 6 P e F B Z G P P B u u p R T i 5 r 9 1 K C B x 9 e L f 9 u E I h 6 t N o c E s f I r u 6 k T T l L 5 r Q x X u 0 i I j f H B h r 1 F h M K i K g 1 + K e q G O d A P K n 7 8 c W U Q l Q 4 R 4 i S p 3 U n w d c D z e 7 n T b s 8 5 c R w 7 j q 5 s O 5 G Q s y 1 t K t s u c r n Y 0 f 6 R q h t B 3 J j K o l o v q V p 2 N k b c Z s Y z s b e z a + 2 1 o 1 T N K H v J R q 1 u S j X m G 1 F K U Y I R r L 0 3 8 O I 0 h h 9 d R F I 3 + 3 A N D s b x K N O w y 5 w 1 E 7 s h 7 I 8 j l W r O v a K 9 W s v 2 1 h q O A n P K v B U D s U v N d u + Z S K J P K M L W m 2 t i 9 G u F E p I y k 7 Z B Z m 5 N Z / r D i J J k 9 o D r B K q O R d 2 8 k S O W H W L r 2 D Z u 3 6 n D 0 1 K S + K S Y j F x V a 0 e 9 4 C y W b 8 P 2 9 t l S a z P / n c o y J s i / 7 J / 2 m 7 x 7 r M s u 7 2 C 3 / h h p L C F V b 6 T w t y I u N l s 3 7 B S b q 9 Y e Z M z q S p X P z X N 0 V 7 3 w l E x b 8 O D M S / h u i J I 5 4 F f d T x i z F / M 0 p F v w r S A q j 5 r t n U 6 I L I a g 7 z Y I 5 J a J k Z 7 U o 7 y o N m 4 t N T Q I h i k Z Q i Z P z A N X u D F R c R I i B s Q + 6 y / s C i 5 P 6 E 0 p 6 1 y B t w v y k z x P t + W x U M F S d A m n R 8 6 I 2 i J G u 7 x f Z + J e C y Z j 7 4 o h m 0 Y Q I 4 d r U G W W 6 J K r H J R Z v S 4 z J A I u G K 6 q W k Q u C I E j k Z P Z B i d B J r W n 2 n b 6 g u Z 3 s K Q W i 7 S 0 w p n B u / X o C c p T e 5 i J f S g q 8 U 1 M h q 6 L P d J + j l T x W l G u V J A Y a o / 2 y K R S i A 8 O K o n J 6 H a G Z 0 1 O v Y O d 0 g O U 9 U a 3 + c j y J A p z G 2 q f U S s M U G a Z a a e q 6 A S j w R n A S k 9 o 5 V 4 Z 3 i k f f P O N z 3 K w t w v p 7 l K b 0 o e V p J i A H T j n V w 4 h J 5 y R 6 J 3 Q l 1 C C l 3 v N d s x B u b l s 7 / k x E V B y o 9 K F M U U m Q t f O y N 1 q v 3 w B d 0 R F o t P w t x F U B f T N 5 6 6 Q W 3 n r V v a / x 1 b 2 6 Y 8 i U 7 b U + c Y 6 V V W 1 2 G j b J I J O Z C L o 6 r Y x M n h W S W D b d Z 3 S n q n H 4 6 B b Q z N X w Y u y C C I G n 3 o G P Z i e u S Y D U w j o I B N h k 2 k h Y W Y R L 8 v E x e 7 0 u U r n E s w s O E s o T + j H 4 S Y y E S Q T o y a O g 2 c 7 b i V 9 g m 8 H E b o W b C O T L i Q j m b h 8 4 c R B a e t w O u o T S v D p 2 W b f K B d s W + H 2 u 3 F q x D T I X + z m 4 c E o v O 5 2 l Y 2 D m Q u t r / a / x F 7 J D D Q t f l V A I N h Q h V h / w u M 1 x K b o b W h r t a K o o 9 0 X L r 9 e 7 D x r O 0 G J 4 G n J / O 0 E u r q X r W j 6 t c C t p m I m j A T p C H r j L N C m 4 h Z N J t U 6 V y v 8 k w a 2 9 S + F H K a X j 0 T h o z O t Z S R 0 A Q F v z K q / L u q e Q y r t l Z + j + r h x n w z r 0 r m j 3 a W F D a 5 H H Q f n R t v P 2 w m v x Z b q q + b x M h A a x 8 1 t k / B 9 Q n W A 3 f T L i a o Y 0 K w P Q U w l o l g Y r q s W M W Z S Q P O A 1 f Q g P P c n 1 T t E + C N 2 V n d j v y i q h D x n C s Z s 4 k N V 1 b U X 2 O c p V T b t F Q b c 6 i L 5 n O h e 8 b Y x y I 6 z F m a D E m H p q y r m k j 9 R x U y Y q 9 Q L W 7 n O R K 2 x k o k D h S / L C I o d N u t o 9 W M X t X H 2 1 d o t P Y F e K 6 u J h O D 1 J R j e N B 6 + j N y w R Q y 5 i O 7 2 r J K u O M k 1 O A 7 8 Z / y o Z Z p / 4 4 0 x B g b 0 C a W w 7 Q h l I e x K P 0 6 w Z x F z m o i A Q z B Q N a p D R / K 7 8 + p G E 3 5 v G b n 5 F S y 1 q J K o 7 z u G u g k 7 v q 4 V 9 o A b j 1 x R a e u 0 O X K O R t k 2 m O z Y u g Z m n w h D e Z Z z X z a p n 9 1 g S 6 H 5 j 3 z I P z M / b 7 c y 7 Q Y 2 V H B 6 + w g j Y + D 2 y p q S P p k / l F H 8 o g j P e 0 E h 3 / 2 m R n G z s c 5 9 t O g F 3 C + / s p 4 J y Q 7 O i M k 5 i K 3 i Q / g H q t A X 6 6 h a H T K O i / b m 0 0 d f j 1 b k K 2 b x G h u e h O d Q 9 W O 2 r o 0 + o Q S d b J F n 6 7 9 Q D g k b D P n Z y j I 9 W s d O z t V E B H 4 u f e 3 p o W C o G T 4 s r y 1 g M L 5 i v m B h I D y q 1 m u Y p m D / f e v 6 E M t 4 U W 1 k 9 / S R 8 H m 1 b 3 s M M + X 2 W u I H l R W 5 o a Y K Q n I 5 n Q t h 3 5 B I 2 3 B H F a w V 7 K S Y v H s e e 8 V n i J 5 z H Q a u E p O O T h h O 2 F E h T l K 5 E 2 6 c j c f U R O P / S E P 4 k z C C A Z G w R k a 9 Z m 8 r u e Y u j E 5 w X Y r r U c y R + m B u H K P R U + o 1 n l u h n H d E k R 8 P X t Y X b L F 7 T o p o o O F o W b R K w 1 V X z e u + 6 e g h 1 S e U o N D B + / p 3 l 5 o b c D H k Z z x O D w 8 L 7 z e I U F m s q E b L T n j c V X j D I 8 I v 8 / L a E s I t 9 g z T p u n K D o t N 1 g n 0 q t k L n c w C J u j k Y H X W T h K D 6 q O 9 t s N k P V v N J L K F F K Z j 7 3 U k 1 D + q K P N m p N 9 9 q j J q O f P u F h t F W F h D w 4 n S V 2 U V P J s u i G z e b p Y W T F 5 k B i 0 R 8 j f 0 M p K I 4 G T C d S 8 b Y 6 L K t W K X d Q 7 l t 0 Z 9 I 9 Y r J l i C o D Y m U 4 Z d K O 8 E Y A z f m 4 L d a b Q 4 E s D 9 / X 3 R a B r 2 c Z 9 Q A q p 8 V i 9 q P N 5 s L M C 2 e k f Z 0 + j + h g f T A + Y N r e w K E 2 e q H W 2 u t y 8 9 R j p V E H u i 2 Y D t B b s H F R c 5 Q 1 Z T a Y I S c C N / 7 7 C w p g 1 d q y j J 0 o p D y e q q N X n 8 n G B E h B O 5 z 8 1 F U 5 L T z m O K v D Q T L c v f l J q 6 D o Y + E v V 3 w I 3 p p M z + Y + a B 6 C X k x M H k R U Z q q 9 f k d z j X s w h K J n b Y t 7 E t q h z J F v c 3 2 p k m / F O H k 0 o r K G 2 q V m x f J 2 x n O w 9 p R t 2 / K c w O m h P U Q L i O K 4 N m D U E b f U J Z + N M L 0 z C 6 O N G + M G k P J T Y I u 6 C V 1 A t G 1 k A h x E I g J p n Y x r I Z N Q w M h f B g / Y 8 o V w u H a h x R 9 0 f a e t H S N e x M U C z p B / I 1 5 j d T r S N a 2 4 1 6 / Q H V w r R b V V c f R 7 e g k w 2 1 M N Q w q r l Y m X r b j P i Y C 3 4 s E t e c V A q n T U 9 f 8 E a o r e s g Q Z e 0 n R I R D 4 6 J q u t S R U J 9 I f P 7 f G 7 T C 0 h S r c v r B M l D q c r 0 9 5 e b P 8 f i 1 m f q d Z Y 9 M y P + 2 b D t r k i p Z y K Z G 9 E Q d j T 6 a n 4 T a 8 k S l l O e p v r x 9 v 0 b i x t K b W b 3 / h c 7 H p k o z f P b 1 V t j D N u v y e t g t 9 K s 3 v Q J 5 c D v n 3 b W z e 1 a 5 g R J l f 5 9 A c V A G o N W e J G C o x S z E 2 c m r + H Z p u n J s h 0 N z 7 d q M I t i N m B n C T v J Y c / u N i E o e T Y L 3 6 t 9 J 1 h y r B P s X r X 8 + 1 b n x 5 y D U C x S E t g c Q v L O B S y X v 1 T S s B u c 6 i O P e 3 e l h o 2 D R z g o z q u q q k x j C f s T 2 M h 9 h 6 n Y u 4 c q q J M c P k 9 Q S d t f X t D x 2 X l T g t O D 6 c z i p f 3 E y H O 7 M A 4 l F k l 1 e f I M F p I J d f 7 O x f i f n T G P Q y K x W y G 7 9 5 8 Z r Y n a a V 6 7 K 9 P q 4 Y 1 j r 8 S l D e u J o E 8 o B 7 S a S w W 2 t o L 2 l B M V v 6 f J S C V Y o C X s a 6 S U U 4 W h / c J 8 p f h A C A c p 0 + V N S X R 6 S E c 2 2 x 5 l Q J A c g 6 E F q 5 G a 2 R O K E o r r N R l t X S T S V f O D J 0 S r 8 8 M J b U 1 D Z S K F 9 H s N u 4 m S R L m 5 R T 1 z L v r a R T w J r n G d G l 1 W b u 5 T I + a o 4 t 9 l q q s q T Z 6 Y S 3 y s X i O c E 0 S r O r i R N y c K O k A m I l c O V T 5 K 6 V b b s f y w e 8 g R i d Q J P O / j L v C e B B c H k o f r U 7 T T + o R q w X 6 x X b U h n G r T 8 N n O k m w s 3 A g S 5 e K w s 5 M f 1 b + d 9 b x S d 3 Z 0 s T d C z W 5 Y J x L + a f U 5 c 1 b + X L 1 G l z 1 t i 1 Z w I D o b F X S C 8 9 w 7 Q c 8 2 B h r V t J j P T J l X V 8 J l H t v p P X S i V s t C r z W n P A y F F 1 S 1 W i e c C 7 j s s W W j Q S z z u m 8 U v h M 7 r v G 3 v A b 0 + B F B T x z r Y m e G r r a 6 w Y + H o 1 J p T g q m y j N 5 k U 4 Y 7 r v k P v Q J 1 W G g r K b N Q U R y v d o 1 7 Z C D o n m p i m I P 2 4 Y 4 Q Z d 7 q m C + 5 2 z 9 w n U r 2 2 Y i K G k + v P R v U N o y J Q W b E f x Y M C K j I g O 6 2 2 A / L v y j D U J Q T X P X z c Y H j G Z Q 8 J a R z q + a + 0 2 o q 4 B i t g 1 1 S j G C A 8 w J H o u S a l n s Q N p T 9 F r a k o t w R q E X H J 3 e 2 W r V T O S s Y y L 6 t k i + S y j 8 o T 3 y g S n t R 6 V 4 s M B K M 4 5 / 3 a j q M k 2 e D b Q Z e c H v Y 4 Y v k x e j 4 Y j a / 3 6 D O W N 9 t O H x l l + R g x c n H j J k 0 M i g Q w F P t u Q V V w Y r + 4 3 L F h c D f C h i g B 0 r N 0 S N m 4 q a f W y V z W B n 9 c o M b i f U n T t 7 D p m 0 6 d j o 5 o F r B U N y W m H I b L h X e q 5 a c 9 o L z t 1 w l M u Y A a F O t S y j f 9 6 k j h H Z S n N a R l 7 b Q 6 a 8 h e m B i y p s a S A 8 p v 6 G d Q W J Q q G o I t j t N q u s I 8 H 3 7 Y B i v y f S 9 h 0 2 R i M N S U / n R S I 4 L t f K n J w 8 Y h 9 F f t 4 I e S J I p G y 2 K G p t 7 / A J Z u 0 e B 5 T o J A 8 r / + 7 s 7 K p 9 q r c M d h 4 b G 1 U 1 A p 2 N H E p W J v G l 4 V y f U J 3 A p L p / f h z E 7 W U P s m W 3 W n f Y K T / E h X F D 7 K S E c p t y o d c J v 1 z f 6 U R C 9 G l r t p d j H E L 2 O a h s 5 8 a l m U 9 Q o q g T 2 P 2 Y u o G S L e p v X o 8 x Y a i C J 0 5 3 c z c c t b C 7 f f 7 b r o M b h v w w S 0 L U j I Z q u L T n l 4 E + I d I p o P 7 2 Q D M D i n d L j 9 U j U 8 2 n Y t e F i O s q U r x R B M e E M 2 q C J H F K K 9 u j R 7 D h 9 m B k + t C m s n s g 6 1 v N 9 l A y 2 b 5 8 0 A q m w 5 f 1 H F K l J e s V U w 0 k Y d L p t C o 7 z W j 5 t N x a k o f E G R 0 1 s w a c e W X O f Y K l p 4 m 9 o r 9 P q F 7 4 7 L y O 5 z t u m Y 1 T b X F 3 w f e b Z 0 n i y 5 d s Y G 1 J C 1 e L O i G D 8 u z U 7 5 R U Y o z e h Y m f I 3 d Q F r W t e 0 I e P X O t m w 3 O 3 M y A P Q 5 6 m V B M f + i K m p C J h L K w m j b X y Y i d b K N m R N B a M 5 u L N x w Q L F X G P s T 0 N D J e b 9 N y O t h w p m O w v k R X Q r e A b n n C O + 5 F 8 U / m p E b J 1 D r I W 0 G p w y x l d i E p 7 w d Q L p t l w u i s I G G S y a S q Q R G U / c F I 7 2 N 1 w + x Y n 1 A 9 4 X b p S j q p h m U C h h 3 Z S L W r 8 b h x S s e t Z Q e p n G h p L M B B N j d + C R u p x y c y l s t l t s D R 2 o z + X v C q p f 1 2 4 h i a g a V C a w C s S 9 T b Q U A X S V t v k C k W G l b b Z n Y N d 5 d d + M W F x v c z O p x E a h 3 U G 5 k n W D 9 4 i A D O I e R t X g B 1 u t F t U A o x R 6 w X 7 D 5 V h O u 9 9 m v A 5 Q h e H 6 q c L A / G 5 g J 8 T k K x x s R E / C K m p i Z U w R Z K r K O I e F w Y B f N c P P / u 3 / + H / 6 j 2 + m h D M u x S y Y d / e p 7 E q W F d Z r M G U V x 3 S t i N + R F z O J w Y Y D A 1 Y G A g M K P q 9 R k u U U 8 4 w 7 u F i J a 3 j N g 9 O C u 2 V x 5 j Y i s U 6 u s y C n w q 5 s 7 p k i Z K p X b 3 M F 2 / Z l V U l i M + 3 n y 4 v P c 9 s v V F 5 X 6 3 t + j e J L x J L 6 p 1 r q M 0 Z g e P K 6 g K t y h n g A P s E R X w h V H S A q I G + z C d 7 G 6 3 q c R D O T e 2 / C G R p 5 N n l J N i I v a W W l 5 g G Y G B 4 K z a e C 6 T 4 X f g c v u U v T U j a i K p T 0 e L X Q H J C R K D E x C v g S G q N G 0 c v k Z i 8 J H X h P Y N y c O I D R K H 0 R X d i E N b l B 5 V t S + q M e 3 N d P p A e e + c F X e P g v a i A u + I 3 J M + o b q D b W 5 m k l W c E R O G N 4 S 1 5 t j K k 2 D h E C e Z a n I z G K t n g x 0 D O V h a y U R E g v u Y S 9 w Q W e B S n 6 n U 0 w i 7 J k z H M Q e H R a x O h L J B 9 Y X v s x z y k d B D q H r 2 1 S C 1 4 X k U g X 8 u q O I F Y / 4 x q 1 i m f E I X k r W Q y Y b P G 8 C T z T l c m 8 0 h 4 A 3 i 3 q o Y 6 3 I e 0 Y i p v l W q L u S y J W w X A o h 5 Z Y C 5 I k j 6 J l C T z 9 A u F b E E t 6 i R N d b G s 7 a Y e 1 w u H r 1 5 R Z S M l J z L u E i 1 + 8 i U t h D 1 T G J j Y w t b e 2 u I h u N K + h A k D E n C S S W w 4 k d k N q K e k 0 x O 4 p A o H Y k k 5 8 K I d V 2 2 1 Z U 1 Z e + R j D w e j 8 0 y 0 y S k 0 / F w F N w B N y p y 3 4 4 3 x f 2 N g g X 1 q b J o X M W v 7 K l a c 5 n i l u o / S 9 D + 4 P t E p 0 x V 2 5 D u B G d r H E a V M 8 V g J f W g y Y H A Q f I m 4 B H J y n U g O j h s D P x 8 F M v 7 d 1 H R C y r f S K l S I i k 7 w S 0 D s 1 A Z V Q P U L Z P D v Z U k s p k i L s l k k w y Z 1 Y 6 W t z R h V A 5 h X w 3 T 8 b I a y C S P D W / d p w Y x j X 5 u O f m b n d 0 U H m 9 s i v p 7 D x 4 t h q n g h 2 J 6 e j E b / R D + g A + b l d u Y n Z 3 G + d O X l K R h Z 8 X V w j f Y L z U y q o 1 0 d 9 W X 5 / 1 s 9 w 9 4 u v N 7 P F n / E s v L q 0 r 9 o 7 T 0 e Y W M / g B O L S w I g S L K j n K C 5 D o R 5 F a x 5 N j f e E 2 J o 3 / 6 r y 5 U l R 2 1 n X 2 O s f h Z p E v r M h M X M B 4 / h 9 z N D G I f d o 5 A 4 C z P E B t K I K Z V N I F e M 7 G p K K E o N V g E p V Q 2 X a + a 3 H A W j L R b 0 B w c Z I V k R 5 9 n P X C g M o C n B 9 r r i t O D R a O 7 U s i r G E J W / m F x T X o Y i 9 W M S F P T i 8 i l A p L M R l w k 1 7 5 8 N l W Y R L Y U l P O s 4 7 2 J j C K 9 2 m R W 5 8 x u q 2 E F y 1 6 h Q 8 L r 8 e B F b g h v j e S V K s s k P 0 r w o B U 4 S z z e L O L i R F g 5 J F g 8 k + A v D U W j y p v H f K 7 J 6 F U V A L y R + x 4 V g 4 Q d x p i z 8 h T 5 1 B r F 7 I B e 0 + V c j p A 0 X f 6 c v + k k y Y n P M g d 9 Q h 0 H A R l I 7 8 z U 1 J q U M z 2 C U M X 9 u 5 Q C 2 8 v r G I 5 6 2 9 e b l B t a 4 H R U 2 K 8 J W k k l 4 1 V I 0 T k R 0 U a m b t Z 9 6 J Q F T E L Z / W n 1 9 a q q j 0 H Y Z K h W N W Q y O R l 8 Z m 8 m n 0 z W B W M d b v l d k e A Q H q 6 d F i J l Z W I x i 3 e S L K 3 2 X i c U S y X l e u b V C Y g U E L F l v i G 4 t + L F O 7 O m k 8 d J q D v b A X x y 2 q f q H x 5 U m P / l w k L 8 E y x m P x c h 0 O i M c l y U K 2 U E A 0 e o x V 0 I x Z Y 4 7 c m J n V H c 0 x E e 9 v Z V v u O g o r v w z a K 3 j U x E r 7 p 6 J B N h R 1 0 r N K l V L h W b 1 3 p c f 8 C v I g 8 Y V M s F V Y 7 D b k b 1 c U D 1 x b 1 l L k x G T r E 8 M T 1 c A T V Y O O D 9 Q o 6 R Z A L z 8 7 N w D 8 k g j u 0 g G A 6 o 8 y h X 5 v H p q T I i I b 9 y K f t 5 r G O Q i a C n z T 7 r S q H Q V C X J J h N / O 5 0 g h M g 5 f H J K r o / Y O C a Z z F e X s l 9 g J v Q h k p 5 T T Y m P x 8 H O z j E + 3 2 V e X d 5 6 q i b D t g l R P l / + r o z i U i O 6 I x T 1 4 P H 6 3 7 w N x d v 9 + g P V R v G P 7 U U s n Z i O X R c b 5 i e m F K o 7 V A i 5 M X S x c 0 2 p F T 6 r j D C l F T E w c P T C Z S d U 2 D f q Q I 4 3 5 2 9 S 5 5 x g Z S R m 3 b K h G c G 6 g s R 4 7 K K c e 3 M I 0 U n Q y a g n g Z z / i C H X G Z G K Q W z V 7 o s k + k J J I x t z s Z / I Z Z J / 3 h r 2 a k + Q K j + 3 3 j k e 2 E H j d T E 3 f l 4 9 h r 3 m M b h 8 Y r B I p p x 2 8 F o Q Y U e F J Z a L n k / 2 Y / k s 2 M T q v v 3 6 Q l n s J 5 k 1 q X 8 5 N 0 H 4 0 + 7 F H W 2 Q N G P x M 2 r f H k g M S V r P 3 1 W p D L M D 7 W n m J N V + c V n s E j P 0 h Y Y 5 N 6 L i X U f W Y z p E N D R i 2 O j e r o q q o r 0 y S R F 4 K w T f i E 8 5 U m g j F V p q I 9 i g 2 l V 0 z P 5 U H R + s H 2 F 7 H I G Q d a 4 E X d y 9 4 B H J F 7 G i 9 d m 0 g U 4 U X j N u 8 7 F P s J U 3 f + t M t H d h m 1 Y c t b S g M f 2 6 C 6 h y 0 5 E z F r m E 8 r 2 y e T 7 x 7 j Z V M P Q 3 3 s 7 m J G D t 8 m S w E e 2 9 k b V S H S x i 1 c t y Y 5 x E 6 7 C F r Y g C z r i H s N 5 2 u 3 0 q j 6 c V V N d W 0 v e U P k 8 X O b e B g b h I j 0 u H E d z l e q N 4 C 4 9 d f V J D a W I f u X J O H d s J p r M 7 T u l w I 7 m d o J p z Z a R 3 W N R R c K q p 2 U p v c r L + + 5 D v t N p n o V E u f F M i l A p m j X i f F d L F 9 2 z o m 4 3 9 b q A n r x v y 1 V 2 5 H t 0 p Q N X W 9 r o G 3 z n a l l K e T W u / j y O Q K i 7 K I P t C Z d I S k / H m g F V X w I X C H 8 0 F 0 v R B 9 + Y A C 4 P v W X s C j + m U s J t h T w 9 0 z n X y + j z Y y P 0 g R n 5 O e e Z 4 4 z j g l 9 N 3 U H S v Y n b w X f U 5 R h m w U 0 b o K i V m H S 9 2 O I j J l g b W D n 6 Q 7 X s s 7 d 9 u 2 q p 6 A A e 5 O R m l M g C V g 4 R D o 7 d U 6 Y a S X T T P g Y G g q T q m R T u + L 7 Y G a 0 v Y o M r J z e N r n l A 8 M F W q c j G v O u s T d n d 4 w j t x P A l a 7 V K G I G K p c p 1 A C V + + V 0 K x Y H p f j 4 s + o Y 6 J + 2 s m E d h P 1 x m 8 6 U T k U 9 P 5 k I g f Y 4 X d I h N R Q 2 O m n R 9 8 X 1 S L d r V i b u g 6 g o E I C l n z B g + H z s N w l 8 B C m F Q h + X d j t Y v Q r f T R S G A E o Q A / K + 8 K A R k 2 Z M M Z k J s t v I 0 h / x x m w 6 f g k 3 M q V K w Y P d 2 P x + n X q 8 M Q c s e R 1 t e V D U U v o h M R V x F X p s T W c E S d d E P Q P Y z t 2 g + H C 9 2 E X j d / v 9 0 z 6 j j o F t r F d T V b A t X y N R R v F a E 9 M + + L / 5 R f p F I I e Z b R t l B 1 L F / Y g c K 7 6 e b F 9 z 6 h T o B n G 7 + U C x l C R O 9 c V o s o 3 S z J Y D n G z F 5 r q B D p 0 j J 0 m U X p G u c 2 m 3 w X A W + z X b a S v o u 1 z H d I i L q 3 t b 2 F m H 8 U I 0 I q F m I 5 s M q L 6 d 9 p 0 N 1 5 v N p b x R / u H + D p k h c b m R f 4 w 4 M 0 H q 0 3 R 6 V r e h Q T g Q s 4 P 6 g h F h 2 F P x z F m d g E I q G U E M 6 P g 9 I Y B s K d y x 8 f B 0 n v l F r D a R 3 M n R p Z O 2 G 7 z 4 m Q K y H y 1 R A 5 Z V 4 r T h x 2 U K 3 / d L t 6 v H H Q O D a H v j 3 + G U Z E V B 6 W U P 6 + B O 2 5 p u 4 T V U b b Y + m J e B D + I A z / u W b V j v 2 1 b P i s c / 9 2 W R O N Z V k F K 8 c d T Q O I P q F O C L d L E 1 v H Q K F L W F D o w x B K X z f U h G x L + 3 6 2 t Z k I m N 4 j G y P h c 8 j l m q N t G c T Z C j O B 0 Y X x s X G x q U q q r y 2 9 h t W 6 5 W W U m + s / i C H 8 I o 5 P L g f x 8 Z U U n q x N 4 u J c F p + w 2 m m F J Y 5 N D P l E v X O A U s w b E i M 8 e Q N e f x Y D s e X m d b L X R C u h a v r R d s + k / x 2 M C 7 H y 5 Q h i G z N w B 9 1 Y i P 8 U s Z f z y j G Q / 4 d 2 l Z r k m b S q U R E c 5 j Z 3 f W u m a h i 4 H E L w a g j + s 3 5 1 n 4 6 j M n b y V F 6 f 8 2 M 0 e l q V F W C A r R N 9 Q p 0 Q z z d / D n c o j 3 Q l h G + W f B 3 t p d B P Q q q j O x E P N C e 1 s a 3 N Z u X p o c r X r W K R O S S 6 I x g M Y X 1 9 X a l 6 7 M B e X a 6 o k s + e E V G l L u 2 g s F j A U G g B v 7 g c x v T g W T W 7 T 8 d 1 5 M p m 1 P d y t t 3 I Z m 4 T Y b u J C R 2 c O E y 1 8 X X A B V 3 b R r K 3 V n D N i T a h I W T j + 4 Z V d y 9 2 t 4 b h C 4 1 m b 5 5 L I q 3 c E a Q + f o D C U v N C t 1 P w q f 5 P F r d Y / i w s 1 6 A V + U p j 0 u s F S t l U t q F e 2 i p i N / T b 2 b w G 3 p 2 p Y i R q 4 P m u B 7 O J M g L W m p E T R q W O 3 e p L j E V N V 7 k T R T 2 t y m S x G L 7 X E 8 J o + B J K Y v y W r c z a Z D K h V D 8 u d G b r Z s M B G y S Q E 6 m 9 X Q w N N y c g 7 u a W 4 P L U M V i f U 5 3 l b V Q K 7 e Q P R J o H e C t v 7 P C b X H k X P k c 0 x 3 F B e e R 5 4 F G F Q t d W 7 2 H M f R m + 6 c a s z j L S 9 K D S P U 1 P n z c Q F K n g w 1 Z G T s T z A O P R 9 k K Y N g w G 2 / o a v 6 / w e R 6 R n 7 b b r y q i / D i T Q o + 3 X 6 y k 5 b v 8 m B r 0 q u v h l F y M U O d z q o 9 9 C f U a u L v q g y 6 z 6 N m R W k c y E e 6 A C 7 H v p l F 9 Z q D W U p K c X e b Z S X 4 o f A b F a k q 5 h 4 P h I K L R i G y N 2 V Q s B g z 4 5 w 6 3 W I u 0 I 0 i m 9 W U 7 q s B E M B D G z o G / 0 U n e Q i t 5 a D d 1 g x 0 h s F q 4 p R 7 3 i o 1 6 4 y d B + k 9 p h G 7 I b 5 J T q S b y W I v d B I u u G G k D L O x J M o 3 4 T R W Y z g e j q i n X u D 9 d R b n a W 4 r o 6 z W Z u G o o P T I / 1 4 l M B I N k a w 6 v Y i + 0 O l F s n J l N 4 t S E G U R 7 k N d V n t X N h 9 v 4 4 m F O r V d 9 9 3 h N R a / 3 C f W a + J d n Q f z 2 a Q B r V g 0 7 9 u V t R f i T I F x x A x 4 x d Y q W X a V b U Q i a k c d m / g c V k U 6 7 g L M n a 3 Z z 3 c k 2 o o l 6 N X C 4 u b X m J D 1 i K f M 1 B n c G s b n J 9 A s T T B u P B S v K l V / b a x 5 I J B W J x M f W G Z s N A 4 p 6 Y + G X q S p 2 D Y h E u F M a f m 8 Y O z I 4 L 5 s D V J d Z P O w y z 5 + S d 9 n 9 J R K 3 z q o 4 v X B g S E m n O g N u Z d O + 0 W A s V x H G J F Z y N 1 W 3 Q W f l W h v + e Z 9 M X C L 9 L h 3 d Y 6 u b p 6 8 V x 1 F t h w e C K g D 4 w 8 t j Y q u a k 9 S 7 l 2 e R L V T 6 h P o x 8 L h L m A x f V W 5 0 F h b p 5 E 7 X k w Z 0 G d R h s a v K D 8 u i 5 n H 1 / R M E P T F M R M 3 I c K 4 D O R F g g Y o j U L l f w v L u N z I 4 d W y d + x b l 8 H O 8 2 D A L w f h d I X n P j I L 3 D L e 7 p 5 2 D h m 7 i 0 r e m Q 4 T S Y r v w S B 3 X X f G q 6 r g 2 M u w X 1 W O w U b p s a 8 / E P n w M V 9 a j O i a 6 R 8 2 F T p K F Z a M T 7 l n l x a M d R B s n + J l f d X c 8 b F t q j / m 3 a 3 B f r S P m j 2 E 6 c l 1 J 2 k 6 V a 1 v R U j v 0 E P Q U c m H 8 S H Q W T k f C L v 8 8 m I j 0 C f V j o O k h 3 F w J K I K E P U m R N G L A l h e F I N 9 i c d + s f c D U C y 8 H N Q f Q Z d M G q b 4 0 7 3 z Q Y w 5 6 p 1 2 U L r o Q k M F I O 8 r e b N i p B P n / N 4 u N 2 T s w / M 0 L l p 5 I B f c e f 6 7 s s t l h s 2 M H Y e z X U P l O J K Q 9 4 O R c S l + a n k G 6 i U P X T T W T p Z B p a / C 4 R k D U r l C j b g T B r O L a 1 z K w X / j a H A 1 0 t n g 9 I p G Z o D h U R t V K R 6 E a 2 4 o p m Y R Q C 2 E n 0 + j V y 2 M w p 4 g I i f R M D o T V 4 3 L e L D 9 t l 2 r r h W 5 R R q Q 1 a 0 i 8 K e z n D T O 6 x A L L P 9 v o O y X e A P 7 u o n m z 9 k o v V O Z r J n 8 R i Z D Z 0 f w w M k K u c u 1 A D H w r d Z x q T P V l V a k y / i u 9 j f 2 K J s S R v w 8 E f C j + K Y / t q 9 1 L J b N R m l 8 f g V 7 V M Z A 0 C c F S y w z e 7 A T a R 8 R s / A O s Z G + 1 C S F O E n a 9 Q V Y x 8 j s j 5 w W s p V C 5 X 0 H w X Z G K + b s y 0 I y m F J J K R S S D 2 B b M w 9 L F P t I r F Z F e Q b g 9 X l H D 5 H m Z K n B d C N V c A k z T e S I F 7 F c W V b O 1 k y K X L y L m s E e P l c Z B H C 0 I e 6 I v o d 4 Q 9 g s u V X S S S E Q f o + Y y R I U K Y t O O + Z M b V X 7 Q U D u o x v j P + x G 4 E k D u I I / C I 9 k e F 6 C v t u v 6 d H x U v q i o t Z b w z 6 L K I 2 a 2 z W x H 3 D 8 h U i G G d L o h o a p r 3 d d + 7 C z e V P m V 2 q d K a o P S i r G B 7 M 5 O 2 J 3 i n X B H x I a 5 E V Y q 2 f z g d b U 5 Q a l q G / p e n 1 9 J I o / X p 9 R O r z d g S q Y O o 9 j n k Y l G J G K 5 Z r r H 2 c G x o B 8 / d c N J J s L V U o b g z 4 W + h H o D e H 9 8 F 4 N J c 4 Z N V 1 b b m l 4 7 0 Z o W z 6 S + b L a R / p F I x F W k x d M t N + b 3 i 0 I G M c 4 / E t 0 8 2 j 7 3 2 d L F x m T o K n y l C L Q l D c W D E k I f x R H y e a E 9 K c N / o f v s z O O w i 8 h k 5 B 0 l o e h g C X s H V a G Z b r C J 2 A k k k G 2 n 2 e s 2 3 X K o d F 0 T S a W j X q 3 B H w k r j 5 z T F u W C r g 0 7 r c P 5 2 k n g P K + u O O L t o 9 A n 1 B v A b y 6 Y N R R s c E D a 9 c Y r e l Q G a y M e L P p i C o W z W 0 r F c l t G g 9 x m 9 W h j O e X G + G o R g W v N J K C r 1 s 0 6 k p z x h X T F S h p + L Y L I z z r X p X v 8 2 2 c 4 P T c L / 9 n e q g 6 r 2 t o F J E 8 N m I P 1 k K x M u 2 i t M e j A Y O g 0 E k c U 2 2 R G s K 8 l 8 J W g A 8 T 2 K s b d M 8 g a q 4 q o q x u 3 o U f K H Y n D a z v v q J N + E l T Y T 6 t H 9 P k h f g S p + o R 6 A 5 i K 7 e P y t K l i c F 3 p x V 4 W 8 X B 7 J / l W s K T W V J S R 4 s 1 3 8 I c 1 D 9 6 e b l f 9 7 D R 4 5 v i w p v Z R 4 M x P d 7 H / G I O I S Y X s D M K 6 D 6 y x R 0 K 5 y 3 4 Y w e M H o X a T W r S j A p b 9 k t O 2 V Z U l g t / B h g o s 0 2 w T W B 2 D c 9 G P G N T d 8 C Y I R b X b G Z V h g 2 l V z A T p 2 1 B v A O u 5 Q f z T 4 6 D a v h A J N B i O i w T 6 R C 6 + K Y F m V D M 2 F x L B a U z G r m H 0 3 j s Y D p 1 V x j Z r 1 z X l R w l O P z J T F b q B 5 b S O q j F B e M T w / 5 e H p t F / F J j 6 w b L O P J f 9 8 h J G b l 1 V Z G J E d s T X n u b A S k n 8 T T F 3 I 0 e M p O D W + p t s t Y + t f f Z K z 5 B V J c t M k E w E i U R 1 W B G r x 6 g 8 E J X 6 d c H S a 3 8 u 2 G l V f Q n 1 Z 0 Z Q 7 P l P z 7 a 7 b F O r y 8 j G z c H h v A H e X B g z 0 9 d V S A 7 z p D y e g N g 2 Z p 4 U e 0 q 1 L l A 6 3 e r d 8 P D 5 G i 6 f P V 7 H s S X L T h n + 8 g r 2 P r 6 v 9 r v B G R l O 1 K A h b S w h 5 B o U 9 W 1 N f n t C O R M C t R F U P M 3 2 m F O a s a 8 v 0 2 L 4 2 n b h C c Y i F 7 C 4 / z X m E h + q g p Z U d e 1 a e S o N X d R p r r 9 x i e I k H s B M N o t E v H d D A Y X X l I 7 a y / 7 C 7 p 8 d Z V 0 u t I M D + 0 U z T I j S a j 7 S K C t s Q 4 8 V V b Y q F 1 n Z R 6 m i Z w / V o X g 8 q g j E N H g + H o d M z H i d H j 9 + X Y W 5 x E c y o C / D 8 J l S 5 S R g V a J h 9 z l E X G a I F M l E 7 O e b Q 6 N a 8 1 p Z R o 3 Y K j z E a O Q 8 c v + Q E 7 V w B A e Z n C p N x g k n b 3 V a Z 1 T J b v k J 1 v J 3 h Y g N T 6 Y N 1 k / s B r t 8 w J 8 D l R / K 8 J 8 O 9 A n 1 p p A Q m 8 n v N W / 6 6 Z F b 8 H v K 8 H p N y f T 7 Z w H 8 4 2 M / d g t p V O t l I d W 2 a i F D 1 z n V H M 7 M o z e v Y T L 1 P m Z K N z C x + x 7 m w 5 + A P a Y I r v 8 Q 7 B z B q I r t U k N y 7 O R e q M x d u 7 C K E 8 y x Y l H H R O z o 0 B w b d J T Q w + c P 9 3 Z k H A W n 9 C q X m q V q a 0 f C o k U M E o S u + u y N Z Q x H 2 o O K C X r 6 J s J v q / 1 O T o t o h 3 h H G z z 2 G w f Z L l v g b f N 6 9 V W + N w i v W 1 P J e c f B R 6 c 0 x A L m p W / y 8 s l Y q 7 s Z H e 1 G 8 X d 5 u D 8 0 4 A 9 F w A x X Z 4 g S 3 c v 8 j L P G Q m s k + t 3 H G 7 g 8 G 2 s L i u 0 F O g v v L J d x 6 V U N / k 9 9 W M 3 d V L a g 2 9 X u J E m 4 Z + S 9 G q L u 1 o b Q J j Z r Z r e O g 7 0 S B o a b S e 3 z R F C t F V Q J M S Y N D o f P K m / j 2 M P r C H 9 k O n i c 3 U a I Q Z H I l L i 7 x i O x 3 S Y x E J q E 6 x i Z v z Y Y I M s q u k e B 9 l + r 1 7 S 6 W k V t p 4 r S h I 6 B s Z h Z P o 6 3 r 4 W j f Q n 1 B n F c M h F f v f J D W 9 J R y z d m a 6 p 6 + l Z V E W U v v 4 T w L 6 J I Y w n L O Q b e 1 j F V u o r Z 5 D v q s 7 Q j b D K x W q x d 8 N 6 J g 9 L R M Y G d 8 N 5 c E M E P Q k I i D 6 a i 7 2 H I 2 8 h J y h X H s L 5 v x i B m j F W x m n q X U C P C s f b z I J k I B g m X a m m Z j B j C 9 V O E 3 u 8 t T f 2 B E E b c l x D E g I o G O Q l I p u N E n T s l W V 0 T e 6 1 a V 7 X s g 9 f D S E 7 G G 7 U Y H W S y F 6 / 7 h P o L 4 g / l C H 6 7 G k L p W 7 E T K n W E P W N Y j X y D 4 r c F D E f n s Z t 3 Y S h k q j 4 0 x n 1 T Q t i a G 2 O v x B D n / a v L + 4 F Z a F / U M L Z 8 y X z N A b c v K G q l D 9 p j s c W + K 6 n I c 1 a 6 7 Q W 7 z Q w j H 1 T a Q 7 m K A G L I F M y 1 p k R k D 1 O D D Z V z 0 H 2 8 H l X H R e F Z w 8 P Z a W 1 t T 3 t q 7 d F 7 e D J C E c e N O r c D d V 1 + 0 Q R 8 7 e f R B v m I i i q x n v b x F 4 A 1 q e H z c A L b l V c Y c s 2 r 2 X H 3 7 P d K 9 Q s H d t U k S L c 7 K / + w T 6 3 b 6 0 b o v R D m h 9 5 X r T h j k T G E f x Z B 8 J r M 7 L y p h t x W X Q 4 s / 0 3 F y 6 h o o r p d D G D n 9 A O s + W 8 h V 2 v 0 9 q 2 X D B S / L K D 8 v J F 3 5 C n 7 U M v o q K 7 Q x e z C a j a K U D S G t 8 Z n 1 P t U 8 b h 2 x C 7 1 c 9 H j L b A e G Z 3 g g N v R 4 K 2 1 p p 4 m 9 i D t r S 1 R J b l t V D s X 7 u y F o z J u i d I 3 Y g s f o R m S P P y X K p r h W T b 6 h P o L o b W x x g / r F 1 H 8 q o S E c U X V 2 9 P 3 d L V u o 9 f K a s 1 n p / I C A 9 7 T 6 u Y x I v 2 f H v v N f a u w i 7 0 u x S I o d H a 8 W k 9 j M O p V S W 8 E W 3 J S y j k r H r l C b o Q / F j K e N d W s W l a H O + x B x r s B 1 2 w d 2 e I m z k 2 Y Q 4 Q 1 A 2 1 X N 2 s I r u R v o a q Z 0 m w n 7 / S e N U t A n j s J x b + 1 t 1 5 Y d 2 j N c S t S v V j f V L X b C 4 W S K p N 2 F L 5 Z 6 q 7 q H o d Q K i H S A f s X m R S y / l m z 4 W C Y k e d 9 Q v 2 r I O T t r l 5 4 O 4 T z f D U 1 C N d D l y J H b U s X K f A J t o V U G 9 k H G A + c h 1 e k U 4 a x g p V v E P L X 8 c + P A 0 h V G y k W z s V e w / 1 c O T I I Z s b a K F Y a Y V C t M H Z N S Z I M z 6 B W 0 e A 3 o q i k R Y L l G w m P J M R U 9 B 3 M x W 4 g E D I H / G i 0 s c 7 G q H F G l h P 8 L K X r V P w q X u z / U b 1 G O E k 1 q S J F W G / v B / U 4 t e e Y a S z J V q j p I i s 9 S A 7 E M e y 3 1 5 3 Y R M A 8 z n K 6 O W j 3 x n x 3 V d C e Y F r R K Y H R J s / 6 Q b M U I p x S 1 7 n f J 9 S f E S W 9 u 9 5 Q V u k J 7 b g 1 N I x Y P o z A Z b N R M r N m R 4 N n E I z E U a r m k S 8 f w F X 3 4 O M F U 9 K s H r j V e h S z f Q m b V H q 5 M d W z h 6 0 N A 9 2 j B e r F u i r Z v J N / p R I E m e N U 9 5 o z O k n V b X b n Z 5 V H z x p Y P G 9 G k T M d h G B f r d n o D b X P F j W M p P B 7 Y m J / X U H A E 1 H h V y G r q m 7 4 4 7 C q D a E t N 8 4 5 7 o 0 g 7 j q t y F A s V p C o v S 1 b o 2 0 P B / t S 2 s w / O w r d + j 7 R T q r L J H e 4 O Q j E r p R O s E R 1 p Q t n + 4 T 6 C 8 D V I 9 i U + F N W V D C P 3 G B R J e K + S W x r j + T 2 G s h X d k U F r G A 4 s q A i 0 n 9 9 o Y L P z p l 3 l o l 8 A 4 k 4 I h F T f W P l o J 2 d T b X v q p u D K F J f Q N j o H D H B 9 H N 4 z I F T 1 P b h Y Z F K 2 W c / p / o T r y J I p 4 h x M x 3 D q 9 J J W O H I D r I l G A B s w 1 a L K L F 2 S 0 + F R N e Q i J k k 8 g u p B g K z a p 9 g b Y g n X v N 3 J O T 4 A f b 8 F W g O r 5 6 z f N d 8 8 j 2 w 4 d 2 i t a x Q c b Q 4 t c H v Z y y f U 0 I 1 E c j d + 5 4 4 8 d a U j k A X r b J P q L 8 A O s u m B n R r 4 H K m r 1 b L 0 G o F r O z f O 1 x n o s u c Y D M 2 J 2 g / 2 T 2 l L p 1 9 B w v z 8 0 q q R I x T G D D e h q 8 e Q z z S q E t B d 3 D h Z k G + s G 5 G J S y Y h S 1 D G 0 m k b 2 0 h 8 3 k K x T t F V X C G D a 6 7 Y b f 0 T F V x o k O F a 0 l 2 Z M e P w d t T N e y s 1 1 G u p 2 U q M a W V M + s 2 E j Y J Z 2 M m Y a q O r A P v c w U V e d j E j p V f u V / V q q o y U T Q W P S T R n w N 9 Q v 0 F w E 4 U n i N u a O l 2 A c W n W V F t Z u A 7 i G P w 2 1 N Y y 9 0 R + 4 Y S x q R k I h K D w S g E h 1 H M m V i v V r G 9 u Y 7 d 7 W 3 V e F m p Y K E A B g Y S 8 I t q m P t 9 V p H x I J + F J h I u n b O I W Y 4 j 4 T o H b a q A 3 N l t h K 4 H 4 b 5 Q g 3 F B h 9 v v R u E f m t e c s h V T A o 6 E z h 1 G a t j 2 U W u X 9 + N 0 Y X S C W c D D 8 T p 8 W 1 E Z p A 5 P h S A p k t g G O x S S M J s 7 6 9 h e O 1 C d M r g + R f I E Q 0 F E R H K z z 5 U v 6 I P b 4 T W 0 0 2 v e N P q R E n + l G I / V D l M 4 2 P K G H d G j x o Q 8 8 S H / I A f v Z 3 6 1 p r K 3 t 4 e d V 7 s o G A V M z I x j b G R M D a S a X k N S b B c U 6 t A W K w i 8 E 0 J W 6 + 6 Q s B H w M Q J D Z l q H G H W H 2 K U + q J p J J + 4 s I P K r i J J G t i S a j f 9 E 7 K J t 5 d F j Z L p m F O G n N 8 5 x D F Z l G o u O o p a p w Z 1 w w x M z 7 U s W 5 W f n k s C l D q F O M j K 5 b L a V e Y a h 0 K z Y h 1 n V n 9 c t k 9 H Y G H v + c g l c j u X z q B C s o c i s y g I + C v q G E G 6 y u y f w x 6 B P q L 9 S F H N i x 7 z 4 I 1 L + C m K i 3 l S H h n B + e A h z y S S W S k K e a B S D k S j 2 i r p I H Z F 4 M u E m 8 j 5 o G x o y w Q z C Y y E E t 0 I o T D T W m L r h w P 0 D J o I f q A 6 F n Y p h b l a e I O S J o 2 z k V Y p 7 + U E J O 3 P 3 U b P s p V Z X e H V V g 2 + m I V V Y P W n 1 u x X M / a w R c U E B 0 S G 4 o w 2 G T A w 7 z 1 a Q X J h E o V T C Q L J z M u W z b S / O j X X x F D h Q S z f q e v w 5 0 C f U X z F + c 7 H h 6 e q G x Z Q b C 0 M N 9 Y U p H y 6 X R 1 S 6 N O 5 9 + z 1 G x 8 c Q F f I Z A 0 v W J z q D p O h E J i d I r E h g U D l E Y q t T C J w P K K 9 g 3 a X j 1 O B P 1 G c Y 8 Z E u Z F X d b 2 I 9 / 5 3 Y g D k M 4 g o S i U b h / e O A p b 9 K Q q J b / / A 9 r v 7 8 I s Y m O s c M H g e l P 5 Y Q + p n Y X e 1 c f K P o E + q v G L 8 4 V 4 G 3 R w 9 f g r X o n A E F y 0 t L m J t v S A I i k z n A 2 t e b 2 B l + i M H R M G J x 0 6 4 6 R N 2 t K t O G 6 7 R N u n 8 f v X z + c E S V C K t 8 r q u w n M i n E V W M c j b 2 o V L R V g 6 + x 2 y y 0 e d q O / 8 E J S O F A e O y 2 H D N h K K 9 x z L G p V J Z R c V T f V 1 e X F H v X b p 8 U T k Q / H 4 v Q q E w 0 k s Z U d U 0 j P 3 U z P Y 9 C U r f C J l u N D s x f i z o 0 O k U k t Q n 1 F 8 5 j i O l n L A l V E e I R p R 9 l B U z b B 1 L u 9 9 j c i 6 B + I C Q y 2 q t E / T G k f R 0 r w / B B V s S k Z 5 D 7 b 6 G 4 N W g S v n 3 P J P X E y 7 4 p / 1 Y z 9 x X b n 0 W f S H s e h X j / v d U g 2 w n U q l 9 d T w m D v I 9 u + 6 g E 4 f r Q X I Z 7 n x / F / P p W Q z / p n u K R i t I 2 k 4 q o h O 0 M e t i X v p O + c x a 8 P K V R t 5 A d b 0 q b 8 o T 3 V z C Y E g X u 3 b w P R b N K X 9 d Q v A n z b + p T 6 i / c v z 6 A t P Q r S c O F C r 7 S v 1 q R U 9 C t e A g d Y D t n R 3 k D n b g H a 0 o + 4 Q 9 o z q B a R K B c C M k h w G 9 w X c D 0 I w C A p 6 Y y r g N i J 2 V D D b W k w j T c e H C Z P B 9 V R f c C R K K t T G 6 L b Y S N q F q F b F 9 A h 7 s p 9 L 4 f / 7 L 3 + N / / l / + p 9 5 E E c m t P R E W y q E Z s 1 h L 1 Y Q Q / B 3 y v A b V I c U d O 4 Y R d w x U F 6 v w j n v h C r n g + v p J r r 5 + 0 O f U X z N + d k Z D q P u Y a w L T E 8 p i d 0 S s 8 J / j g L P v 3 p 0 0 d s K b 2 N v Z x Z k z p 1 S q u L c l 4 H D H e I T Z u K h 2 A r r w q 0 Y J b M c z F z e j I N L Z H S T j z X Y O C U X 7 b C l 1 B 3 N D 7 w q 1 G o M 4 k 8 m q C I + w g 6 i t O J R Q L f i v / / e / 4 L P P r i M 5 b K q R 2 g s N u k g U 9 n 9 y D 7 w Z o p w U 5 Z s l u B 6 v F u r / 7 b / + X x i f n B b 9 9 b n c j C K y 2 Q z O X 7 q C k c v / g / X R P v 7 S + L s T q n 4 3 l 7 2 Y i B t i z z Q c F r 1 g l O t w W 9 V l 6 Z r O Z r P 4 4 + / / h A 8 / v C 7 k j C C R S G C 1 d F N F m S 9 l v 8 R 8 6 B P s 6 U 9 V 4 2 e C 4 U D J L h 4 4 g p 3 s 1 w t 3 M e y 9 D F 2 v o V g o Y m 1 1 D R c u X V D r Y 9 1 g E 8 o o i J r l a M 1 D p P Z M l X F w q L l k 9 F 8 S r i 9 F Q v 0 f / / v / i v / x f / s / k Y y 4 l I G r 1 1 z w 1 o v Y K / 2 4 N O g + 3 h x O S i i m 3 B O 8 n 7 8 6 b / 4 t X / v s n A Z / N x N r 2 Y B 3 T v 7 A w Q m u d R 0 c Z H D v 3 n c I j + d V s m B i I I b J 0 D s q 0 Y 5 r Z K Z z o Y p h 3 0 W 4 j K C y s S h 9 S B g O + t n Z a Z m w x 5 W d t L K 0 j M t X L r e p f 9 3 A y P q B s N g z z w 3 4 z r Z L n v 3 9 L B 4 9 f I z L l 8 8 j O X g y L + K b B t e u + z b U f y c 4 C a F Y W P / O S v e F S y 7 a 0 j b r C I 6 G 9 n G r Q O J k s j m s r q z i 1 d J T D C b G M D M z j V A 4 p O w g O h U Y Y 2 f v t 4 J / v 7 m 5 i c n J 3 o U x n d j L u x A N G v A s 1 e E 9 0 9 1 m S u 8 f 4 M 7 3 z / H r z 5 r L A P y 5 8 P v f / w H T 0 9 P 4 T / / p P 8 u E M S v 7 k 3 j 1 a q l P q P + e c F x S / e 6 Z H 1 Y z + K 7 o e q w e h H o T y I r k Y j h Q J 8 J 1 A l W + 5 T 0 v R t d 1 h B r e + I 6 g C 5 6 q 5 I C j 0 f S P A S e A o z y E z Q D + P 3 t + / P z p w r F 3 A A A A A E l F T k S u Q m C C < / I m a g e > < / T o u r > < / T o u r s > < / V i s u a l i z a t i o n > 
</file>

<file path=customXml/itemProps1.xml><?xml version="1.0" encoding="utf-8"?>
<ds:datastoreItem xmlns:ds="http://schemas.openxmlformats.org/officeDocument/2006/customXml" ds:itemID="{0CDCAA9F-4B27-41EB-8333-5210E77BDFF6}">
  <ds:schemaRefs>
    <ds:schemaRef ds:uri="http://www.w3.org/2001/XMLSchema"/>
    <ds:schemaRef ds:uri="http://microsoft.data.visualization.engine.tours/1.0"/>
  </ds:schemaRefs>
</ds:datastoreItem>
</file>

<file path=customXml/itemProps2.xml><?xml version="1.0" encoding="utf-8"?>
<ds:datastoreItem xmlns:ds="http://schemas.openxmlformats.org/officeDocument/2006/customXml" ds:itemID="{2D09BEDF-68DF-43F1-9149-E1C27D384F51}">
  <ds:schemaRefs>
    <ds:schemaRef ds:uri="http://www.w3.org/2001/XMLSchema"/>
    <ds:schemaRef ds:uri="http://microsoft.data.visualization.Client.Excel/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Cover Sheet</vt:lpstr>
      <vt:lpstr>Definitions</vt:lpstr>
      <vt:lpstr>Lookups</vt:lpstr>
      <vt:lpstr>Inventory - Linear and Vertical</vt:lpstr>
      <vt:lpstr>Inventory - Vehicles and Equip.</vt:lpstr>
      <vt:lpstr>25-Year Renewal Plan - Static</vt:lpstr>
      <vt:lpstr>25-Year Renewal Plan - Mobile</vt:lpstr>
      <vt:lpstr>Chart - Renewal Summary</vt:lpstr>
      <vt:lpstr>25 Year Non-Renewal Plan</vt:lpstr>
      <vt:lpstr>Chart - Unoptimized Plan</vt:lpstr>
      <vt:lpstr>Chart - Optimized Plan </vt:lpstr>
      <vt:lpstr>Community-Wide Current State</vt:lpstr>
      <vt:lpstr>Water Current State</vt:lpstr>
      <vt:lpstr>Sewer Current State</vt:lpstr>
      <vt:lpstr>Roads and Drainage Current Stat</vt:lpstr>
      <vt:lpstr>Buildings Current State</vt:lpstr>
      <vt:lpstr>Recreation Current State</vt:lpstr>
      <vt:lpstr>Vehicles Current State</vt:lpstr>
      <vt:lpstr>Heavy Mobile Equipment Current</vt:lpstr>
      <vt:lpstr>'Roads and Drainage Current Stat'!_Ref427327051</vt:lpstr>
      <vt:lpstr>'Water Current State'!_Ref427327051</vt:lpstr>
      <vt:lpstr>Buildings</vt:lpstr>
      <vt:lpstr>Categories</vt:lpstr>
      <vt:lpstr>Heavy_Mobile_Equipment</vt:lpstr>
      <vt:lpstr>'25-Year Renewal Plan - Mobile'!Print_Area</vt:lpstr>
      <vt:lpstr>'25-Year Renewal Plan - Static'!Print_Area</vt:lpstr>
      <vt:lpstr>Definitions!Print_Area</vt:lpstr>
      <vt:lpstr>'Inventory - Linear and Vertical'!Print_Area</vt:lpstr>
      <vt:lpstr>'Inventory - Vehicles and Equip.'!Print_Area</vt:lpstr>
      <vt:lpstr>'25-Year Renewal Plan - Mobile'!Print_Titles</vt:lpstr>
      <vt:lpstr>'25-Year Renewal Plan - Static'!Print_Titles</vt:lpstr>
      <vt:lpstr>'Inventory - Linear and Vertical'!Print_Titles</vt:lpstr>
      <vt:lpstr>Recreation</vt:lpstr>
      <vt:lpstr>Roads_and_Drainage</vt:lpstr>
      <vt:lpstr>Sewer</vt:lpstr>
      <vt:lpstr>Vehicles</vt:lpstr>
      <vt:lpstr>Water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Kinoshita</dc:creator>
  <cp:lastModifiedBy>Colin Jeffery</cp:lastModifiedBy>
  <cp:lastPrinted>2020-05-08T18:42:55Z</cp:lastPrinted>
  <dcterms:created xsi:type="dcterms:W3CDTF">2015-03-09T19:37:09Z</dcterms:created>
  <dcterms:modified xsi:type="dcterms:W3CDTF">2021-05-18T18:57:21Z</dcterms:modified>
</cp:coreProperties>
</file>